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Moj disk\CONCORDIA CONSULTING\TROŠKOVNICI\"/>
    </mc:Choice>
  </mc:AlternateContent>
  <xr:revisionPtr revIDLastSave="0" documentId="13_ncr:1_{E537E780-9B03-42FF-BC70-CE6BE51FD94E}" xr6:coauthVersionLast="47" xr6:coauthVersionMax="47" xr10:uidLastSave="{00000000-0000-0000-0000-000000000000}"/>
  <bookViews>
    <workbookView xWindow="-20592" yWindow="660" windowWidth="21600" windowHeight="11292" tabRatio="861" xr2:uid="{00000000-000D-0000-FFFF-FFFF00000000}"/>
  </bookViews>
  <sheets>
    <sheet name="I. GRAĐEVINSKO OBRTNIČKI" sheetId="1" r:id="rId1"/>
    <sheet name="II. NAMJEŠTAJ" sheetId="28" r:id="rId2"/>
    <sheet name="III. VODOOPSKRBA I ODVODNJA" sheetId="2" r:id="rId3"/>
    <sheet name="IV.A. ETP - VANSKA INSTALACIJA" sheetId="31" r:id="rId4"/>
    <sheet name="IV.B. ETP - UNUTARNJA INSTALACI" sheetId="3" r:id="rId5"/>
    <sheet name="IV.C. ETP - OSTALI RADOVI" sheetId="32" r:id="rId6"/>
    <sheet name="IV.D. ETP - VATRODOJAVA" sheetId="33" r:id="rId7"/>
    <sheet name="IV.E. ETP - SUNCANA ELEKTRANA" sheetId="34" r:id="rId8"/>
    <sheet name="IV.F. ETP - REKAPITULACIJA" sheetId="35" r:id="rId9"/>
    <sheet name="V. STROJARSKI RADOVI" sheetId="10" r:id="rId10"/>
    <sheet name="VI. VERTIKALNI TRANSPORT" sheetId="7" r:id="rId11"/>
    <sheet name="VII. NISKOGRADNJA" sheetId="8" r:id="rId12"/>
    <sheet name="VIII. KUHINJA" sheetId="9" r:id="rId13"/>
    <sheet name="IX. PRAONICA RUBLJA" sheetId="29" r:id="rId14"/>
    <sheet name="X. VANJSKE SPRAVE" sheetId="37" r:id="rId15"/>
    <sheet name="Xi. REKAPITULACIJA" sheetId="22" r:id="rId16"/>
  </sheets>
  <definedNames>
    <definedName name="__xlnm.Print_Area_1">#REF!</definedName>
    <definedName name="__xlnm.Print_Area_2">#REF!</definedName>
    <definedName name="__xlnm.Print_Area_3">#REF!</definedName>
    <definedName name="__xlnm.Print_Area_4">#REF!</definedName>
    <definedName name="__xlnm.Print_Area_5">#REF!</definedName>
    <definedName name="__xlnm.Print_Titles_1">#REF!</definedName>
    <definedName name="__xlnm.Print_Titles_2">#REF!</definedName>
    <definedName name="__xlnm.Print_Titles_3">#REF!</definedName>
    <definedName name="__xlnm.Print_Titles_4">#REF!</definedName>
    <definedName name="d">#REF!</definedName>
    <definedName name="dadsada">#REF!</definedName>
    <definedName name="dasdasdasdsad">#REF!</definedName>
    <definedName name="dsadsadasdsadsadsadasd">#REF!</definedName>
    <definedName name="dsadsadsa">#REF!</definedName>
    <definedName name="OLE_LINK1_2" localSheetId="0">#REF!</definedName>
    <definedName name="OLE_LINK1_2" localSheetId="1">#REF!</definedName>
    <definedName name="OLE_LINK1_2">#REF!</definedName>
    <definedName name="OLE_LINK1_2_1">"#REF!"</definedName>
    <definedName name="OLE_LINK1_2_3">"#REF!"</definedName>
    <definedName name="OLE_LINK1_2_4">"#REF!"</definedName>
    <definedName name="OLE_LINK1_2_5">"#REF!"</definedName>
    <definedName name="OLE_LINK1_3" localSheetId="0">#REF!</definedName>
    <definedName name="OLE_LINK1_3" localSheetId="1">#REF!</definedName>
    <definedName name="OLE_LINK1_3">#REF!</definedName>
    <definedName name="OLE_LINK1_3_1">"#REF!"</definedName>
    <definedName name="OLE_LINK1_3_3">"#REF!"</definedName>
    <definedName name="OLE_LINK1_3_4">"#REF!"</definedName>
    <definedName name="OLE_LINK1_3_5">"#REF!"</definedName>
    <definedName name="_xlnm.Print_Area" localSheetId="0">'I. GRAĐEVINSKO OBRTNIČKI'!$A$1:$F$1019</definedName>
    <definedName name="_xlnm.Print_Area" localSheetId="1">'II. NAMJEŠTAJ'!$A$1:$F$1029</definedName>
    <definedName name="_xlnm.Print_Area" localSheetId="2">'III. VODOOPSKRBA I ODVODNJA'!$A$1:$F$323</definedName>
    <definedName name="_xlnm.Print_Area" localSheetId="3">'IV.A. ETP - VANSKA INSTALACIJA'!$A$1:$F$237</definedName>
    <definedName name="_xlnm.Print_Area" localSheetId="4">'IV.B. ETP - UNUTARNJA INSTALACI'!$A$1:$F$1110</definedName>
    <definedName name="_xlnm.Print_Area" localSheetId="6">'IV.D. ETP - VATRODOJAVA'!$A$1:$F$161</definedName>
    <definedName name="_xlnm.Print_Area" localSheetId="7">'IV.E. ETP - SUNCANA ELEKTRANA'!$A$1:$F$145</definedName>
    <definedName name="_xlnm.Print_Area" localSheetId="8">'IV.F. ETP - REKAPITULACIJA'!$A$1:$F$60</definedName>
    <definedName name="_xlnm.Print_Area" localSheetId="9">'V. STROJARSKI RADOVI'!$A$1:$F$1083</definedName>
    <definedName name="_xlnm.Print_Area" localSheetId="11">'VII. NISKOGRADNJA'!$A$1:$F$120</definedName>
    <definedName name="_xlnm.Print_Area" localSheetId="14">'X. VANJSKE SPRAVE'!$A$1:$F$98</definedName>
    <definedName name="_xlnm.Print_Titles" localSheetId="0">'I. GRAĐEVINSKO OBRTNIČKI'!$1:$2</definedName>
    <definedName name="_xlnm.Print_Titles" localSheetId="1">'II. NAMJEŠTAJ'!$1:$2</definedName>
    <definedName name="Z_8ADF880D_E016_4997_9EAE_7A1CB9AA47CF_.wvu.PrintArea" localSheetId="0" hidden="1">'I. GRAĐEVINSKO OBRTNIČKI'!$A$1:$F$1019</definedName>
    <definedName name="Z_8ADF880D_E016_4997_9EAE_7A1CB9AA47CF_.wvu.PrintArea" localSheetId="1" hidden="1">'II. NAMJEŠTAJ'!$A$1:$F$1029</definedName>
    <definedName name="Z_8ADF880D_E016_4997_9EAE_7A1CB9AA47CF_.wvu.PrintTitles" localSheetId="0" hidden="1">'I. GRAĐEVINSKO OBRTNIČKI'!$1:$2</definedName>
    <definedName name="Z_8ADF880D_E016_4997_9EAE_7A1CB9AA47CF_.wvu.PrintTitles" localSheetId="1" hidden="1">'II. NAMJEŠTAJ'!$1:$2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3" i="10" l="1"/>
  <c r="F472" i="1" l="1"/>
  <c r="F759" i="1" l="1"/>
  <c r="F449" i="1"/>
  <c r="F448" i="1"/>
  <c r="F934" i="1"/>
  <c r="F823" i="1"/>
  <c r="F822" i="1"/>
  <c r="F819" i="1"/>
  <c r="F817" i="1"/>
  <c r="F815" i="1"/>
  <c r="F813" i="1"/>
  <c r="F811" i="1"/>
  <c r="F809" i="1"/>
  <c r="F807" i="1"/>
  <c r="F805" i="1"/>
  <c r="F803" i="1"/>
  <c r="F801" i="1"/>
  <c r="F799" i="1"/>
  <c r="F797" i="1"/>
  <c r="F795" i="1"/>
  <c r="F793" i="1"/>
  <c r="F791" i="1"/>
  <c r="F789" i="1"/>
  <c r="F787" i="1"/>
  <c r="F785" i="1"/>
  <c r="F783" i="1"/>
  <c r="F781" i="1"/>
  <c r="F779" i="1"/>
  <c r="F777" i="1"/>
  <c r="F775" i="1"/>
  <c r="F773" i="1"/>
  <c r="F771" i="1"/>
  <c r="F769" i="1"/>
  <c r="F758" i="1"/>
  <c r="F757" i="1"/>
  <c r="F756" i="1"/>
  <c r="F755" i="1"/>
  <c r="F754" i="1"/>
  <c r="F753" i="1"/>
  <c r="F752" i="1"/>
  <c r="F746" i="1"/>
  <c r="F745" i="1"/>
  <c r="F678" i="1"/>
  <c r="F677" i="1"/>
  <c r="F674" i="1"/>
  <c r="F673" i="1"/>
  <c r="F670" i="1"/>
  <c r="F669" i="1"/>
  <c r="F668" i="1"/>
  <c r="F667" i="1"/>
  <c r="F664" i="1"/>
  <c r="F663" i="1"/>
  <c r="F824" i="1" l="1"/>
  <c r="F1007" i="1" s="1"/>
  <c r="F486" i="1"/>
  <c r="F471" i="1"/>
  <c r="F470" i="1"/>
  <c r="F416" i="1"/>
  <c r="F360" i="1"/>
  <c r="F359" i="1"/>
  <c r="F235" i="1"/>
  <c r="F234" i="1"/>
  <c r="F92" i="1"/>
  <c r="B14" i="22" l="1"/>
  <c r="F92" i="37" l="1"/>
  <c r="F93" i="37"/>
  <c r="F94" i="37"/>
  <c r="F91" i="37"/>
  <c r="F85" i="37"/>
  <c r="F83" i="37"/>
  <c r="F77" i="37"/>
  <c r="F72" i="37"/>
  <c r="F67" i="37"/>
  <c r="F61" i="37"/>
  <c r="F55" i="37"/>
  <c r="F49" i="37"/>
  <c r="F42" i="37"/>
  <c r="F36" i="37"/>
  <c r="F30" i="37"/>
  <c r="F24" i="37"/>
  <c r="F20" i="37"/>
  <c r="F351" i="1"/>
  <c r="F350" i="1"/>
  <c r="F335" i="1"/>
  <c r="F326" i="1"/>
  <c r="F325" i="1"/>
  <c r="F324" i="1"/>
  <c r="F323" i="1"/>
  <c r="F322" i="1"/>
  <c r="F321" i="1"/>
  <c r="F320" i="1"/>
  <c r="F319" i="1"/>
  <c r="F318" i="1"/>
  <c r="F317" i="1"/>
  <c r="F316" i="1"/>
  <c r="F681" i="1"/>
  <c r="F97" i="37" l="1"/>
  <c r="F14" i="22" s="1"/>
  <c r="F683" i="1"/>
  <c r="F982" i="1"/>
  <c r="F980" i="1"/>
  <c r="F978" i="1"/>
  <c r="F976" i="1"/>
  <c r="F974" i="1"/>
  <c r="F972" i="1"/>
  <c r="F970" i="1"/>
  <c r="F968" i="1"/>
  <c r="F966" i="1"/>
  <c r="E984" i="1" s="1"/>
  <c r="F875" i="1"/>
  <c r="F873" i="1"/>
  <c r="F871" i="1"/>
  <c r="F870" i="1"/>
  <c r="F869" i="1"/>
  <c r="F868" i="1"/>
  <c r="F867" i="1"/>
  <c r="F866" i="1"/>
  <c r="F865" i="1"/>
  <c r="F864" i="1"/>
  <c r="F846" i="1"/>
  <c r="F844" i="1"/>
  <c r="F842" i="1"/>
  <c r="F840" i="1"/>
  <c r="F838" i="1"/>
  <c r="F59" i="33"/>
  <c r="F26" i="33"/>
  <c r="F14" i="33"/>
  <c r="F496" i="1"/>
  <c r="F494" i="1"/>
  <c r="F492" i="1"/>
  <c r="F984" i="1" l="1"/>
  <c r="F1011" i="1" s="1"/>
  <c r="F1022" i="28"/>
  <c r="F1021" i="28"/>
  <c r="F1020" i="28"/>
  <c r="F1019" i="28"/>
  <c r="F1015" i="28"/>
  <c r="F1016" i="28" s="1"/>
  <c r="F1011" i="28"/>
  <c r="F1010" i="28"/>
  <c r="F1009" i="28"/>
  <c r="F1008" i="28"/>
  <c r="F1007" i="28"/>
  <c r="F1012" i="28" s="1"/>
  <c r="F1003" i="28"/>
  <c r="F1002" i="28"/>
  <c r="F998" i="28"/>
  <c r="F997" i="28"/>
  <c r="F996" i="28"/>
  <c r="F995" i="28"/>
  <c r="F994" i="28"/>
  <c r="F993" i="28"/>
  <c r="F992" i="28"/>
  <c r="F991" i="28"/>
  <c r="F990" i="28"/>
  <c r="F989" i="28"/>
  <c r="F988" i="28"/>
  <c r="F984" i="28"/>
  <c r="F983" i="28"/>
  <c r="F982" i="28"/>
  <c r="F981" i="28"/>
  <c r="F980" i="28"/>
  <c r="F979" i="28"/>
  <c r="F978" i="28"/>
  <c r="F977" i="28"/>
  <c r="F976" i="28"/>
  <c r="F972" i="28"/>
  <c r="F973" i="28" s="1"/>
  <c r="F968" i="28"/>
  <c r="F967" i="28"/>
  <c r="F966" i="28"/>
  <c r="F965" i="28"/>
  <c r="F964" i="28"/>
  <c r="F963" i="28"/>
  <c r="F962" i="28"/>
  <c r="F961" i="28"/>
  <c r="F960" i="28"/>
  <c r="F959" i="28"/>
  <c r="F958" i="28"/>
  <c r="F957" i="28"/>
  <c r="F956" i="28"/>
  <c r="F955" i="28"/>
  <c r="F954" i="28"/>
  <c r="F953" i="28"/>
  <c r="F952" i="28"/>
  <c r="F951" i="28"/>
  <c r="F950" i="28"/>
  <c r="F949" i="28"/>
  <c r="F948" i="28"/>
  <c r="F947" i="28"/>
  <c r="F946" i="28"/>
  <c r="F945" i="28"/>
  <c r="F944" i="28"/>
  <c r="F943" i="28"/>
  <c r="F942" i="28"/>
  <c r="F941" i="28"/>
  <c r="F940" i="28"/>
  <c r="F939" i="28"/>
  <c r="F938" i="28"/>
  <c r="F937" i="28"/>
  <c r="F936" i="28"/>
  <c r="F935" i="28"/>
  <c r="F934" i="28"/>
  <c r="F933" i="28"/>
  <c r="F932" i="28"/>
  <c r="F931" i="28"/>
  <c r="F930" i="28"/>
  <c r="F929" i="28"/>
  <c r="F928" i="28"/>
  <c r="F927" i="28"/>
  <c r="F926" i="28"/>
  <c r="F925" i="28"/>
  <c r="F924" i="28"/>
  <c r="F923" i="28"/>
  <c r="F922" i="28"/>
  <c r="F921" i="28"/>
  <c r="F920" i="28"/>
  <c r="F919" i="28"/>
  <c r="F918" i="28"/>
  <c r="F917" i="28"/>
  <c r="F916" i="28"/>
  <c r="F915" i="28"/>
  <c r="F914" i="28"/>
  <c r="F913" i="28"/>
  <c r="F912" i="28"/>
  <c r="F911" i="28"/>
  <c r="F910" i="28"/>
  <c r="F909" i="28"/>
  <c r="F908" i="28"/>
  <c r="F907" i="28"/>
  <c r="F906" i="28"/>
  <c r="F905" i="28"/>
  <c r="F904" i="28"/>
  <c r="F903" i="28"/>
  <c r="F902" i="28"/>
  <c r="F901" i="28"/>
  <c r="F900" i="28"/>
  <c r="F899" i="28"/>
  <c r="F898" i="28"/>
  <c r="F897" i="28"/>
  <c r="F896" i="28"/>
  <c r="F895" i="28"/>
  <c r="F894" i="28"/>
  <c r="F890" i="28"/>
  <c r="F891" i="28" s="1"/>
  <c r="F886" i="28"/>
  <c r="F885" i="28"/>
  <c r="F884" i="28"/>
  <c r="F883" i="28"/>
  <c r="F882" i="28"/>
  <c r="F881" i="28"/>
  <c r="F880" i="28"/>
  <c r="F879" i="28"/>
  <c r="F878" i="28"/>
  <c r="F877" i="28"/>
  <c r="F876" i="28"/>
  <c r="F875" i="28"/>
  <c r="F874" i="28"/>
  <c r="F873" i="28"/>
  <c r="F872" i="28"/>
  <c r="F871" i="28"/>
  <c r="F870" i="28"/>
  <c r="F869" i="28"/>
  <c r="F868" i="28"/>
  <c r="F867" i="28"/>
  <c r="F866" i="28"/>
  <c r="F865" i="28"/>
  <c r="F864" i="28"/>
  <c r="F863" i="28"/>
  <c r="F862" i="28"/>
  <c r="F861" i="28"/>
  <c r="F860" i="28"/>
  <c r="F859" i="28"/>
  <c r="F858" i="28"/>
  <c r="F857" i="28"/>
  <c r="F856" i="28"/>
  <c r="F855" i="28"/>
  <c r="F854" i="28"/>
  <c r="F853" i="28"/>
  <c r="F852" i="28"/>
  <c r="F851" i="28"/>
  <c r="F850" i="28"/>
  <c r="F849" i="28"/>
  <c r="F848" i="28"/>
  <c r="F847" i="28"/>
  <c r="F846" i="28"/>
  <c r="F845" i="28"/>
  <c r="F844" i="28"/>
  <c r="F843" i="28"/>
  <c r="F842" i="28"/>
  <c r="F841" i="28"/>
  <c r="F840" i="28"/>
  <c r="F839" i="28"/>
  <c r="F838" i="28"/>
  <c r="F837" i="28"/>
  <c r="F836" i="28"/>
  <c r="F835" i="28"/>
  <c r="F834" i="28"/>
  <c r="F833" i="28"/>
  <c r="F832" i="28"/>
  <c r="F831" i="28"/>
  <c r="F830" i="28"/>
  <c r="F829" i="28"/>
  <c r="F828" i="28"/>
  <c r="F827" i="28"/>
  <c r="F826" i="28"/>
  <c r="F825" i="28"/>
  <c r="F824" i="28"/>
  <c r="F823" i="28"/>
  <c r="F822" i="28"/>
  <c r="F821" i="28"/>
  <c r="F820" i="28"/>
  <c r="F819" i="28"/>
  <c r="F818" i="28"/>
  <c r="F817" i="28"/>
  <c r="F816" i="28"/>
  <c r="F815" i="28"/>
  <c r="F814" i="28"/>
  <c r="F813" i="28"/>
  <c r="F812" i="28"/>
  <c r="F808" i="28"/>
  <c r="F809" i="28" s="1"/>
  <c r="F804" i="28"/>
  <c r="F803" i="28"/>
  <c r="F802" i="28"/>
  <c r="F801" i="28"/>
  <c r="F800" i="28"/>
  <c r="F799" i="28"/>
  <c r="F798" i="28"/>
  <c r="F797" i="28"/>
  <c r="F796" i="28"/>
  <c r="F795" i="28"/>
  <c r="F794" i="28"/>
  <c r="F793" i="28"/>
  <c r="F792" i="28"/>
  <c r="F791" i="28"/>
  <c r="F790" i="28"/>
  <c r="F789" i="28"/>
  <c r="F788" i="28"/>
  <c r="F787" i="28"/>
  <c r="F786" i="28"/>
  <c r="F785" i="28"/>
  <c r="F784" i="28"/>
  <c r="F783" i="28"/>
  <c r="F782" i="28"/>
  <c r="F781" i="28"/>
  <c r="F780" i="28"/>
  <c r="F779" i="28"/>
  <c r="F778" i="28"/>
  <c r="F777" i="28"/>
  <c r="F776" i="28"/>
  <c r="F775" i="28"/>
  <c r="F774" i="28"/>
  <c r="F773" i="28"/>
  <c r="F772" i="28"/>
  <c r="F771" i="28"/>
  <c r="F770" i="28"/>
  <c r="F769" i="28"/>
  <c r="F768" i="28"/>
  <c r="F767" i="28"/>
  <c r="F766" i="28"/>
  <c r="F765" i="28"/>
  <c r="F764" i="28"/>
  <c r="F763" i="28"/>
  <c r="F762" i="28"/>
  <c r="F761" i="28"/>
  <c r="F760" i="28"/>
  <c r="F759" i="28"/>
  <c r="F758" i="28"/>
  <c r="F757" i="28"/>
  <c r="F756" i="28"/>
  <c r="F755" i="28"/>
  <c r="F754" i="28"/>
  <c r="F753" i="28"/>
  <c r="F752" i="28"/>
  <c r="F751" i="28"/>
  <c r="F750" i="28"/>
  <c r="F749" i="28"/>
  <c r="F748" i="28"/>
  <c r="F747" i="28"/>
  <c r="F746" i="28"/>
  <c r="F745" i="28"/>
  <c r="F744" i="28"/>
  <c r="F743" i="28"/>
  <c r="F742" i="28"/>
  <c r="F741" i="28"/>
  <c r="F740" i="28"/>
  <c r="F739" i="28"/>
  <c r="F738" i="28"/>
  <c r="F737" i="28"/>
  <c r="F736" i="28"/>
  <c r="F735" i="28"/>
  <c r="F734" i="28"/>
  <c r="F733" i="28"/>
  <c r="F732" i="28"/>
  <c r="F731" i="28"/>
  <c r="F730" i="28"/>
  <c r="F726" i="28"/>
  <c r="F727" i="28" s="1"/>
  <c r="F722" i="28"/>
  <c r="F721" i="28"/>
  <c r="F720" i="28"/>
  <c r="F719" i="28"/>
  <c r="F718" i="28"/>
  <c r="F717" i="28"/>
  <c r="F716" i="28"/>
  <c r="F715" i="28"/>
  <c r="F714" i="28"/>
  <c r="F713" i="28"/>
  <c r="F712" i="28"/>
  <c r="F711" i="28"/>
  <c r="F710" i="28"/>
  <c r="F709" i="28"/>
  <c r="F708" i="28"/>
  <c r="F707" i="28"/>
  <c r="F706" i="28"/>
  <c r="F705" i="28"/>
  <c r="F704" i="28"/>
  <c r="F703" i="28"/>
  <c r="F702" i="28"/>
  <c r="F701" i="28"/>
  <c r="F700" i="28"/>
  <c r="F699" i="28"/>
  <c r="F698" i="28"/>
  <c r="F697" i="28"/>
  <c r="F696" i="28"/>
  <c r="F695" i="28"/>
  <c r="F694" i="28"/>
  <c r="F693" i="28"/>
  <c r="F692" i="28"/>
  <c r="F691" i="28"/>
  <c r="F690" i="28"/>
  <c r="F689" i="28"/>
  <c r="F688" i="28"/>
  <c r="F687" i="28"/>
  <c r="F686" i="28"/>
  <c r="F685" i="28"/>
  <c r="F684" i="28"/>
  <c r="F683" i="28"/>
  <c r="F682" i="28"/>
  <c r="F681" i="28"/>
  <c r="F680" i="28"/>
  <c r="F679" i="28"/>
  <c r="F678" i="28"/>
  <c r="F677" i="28"/>
  <c r="F676" i="28"/>
  <c r="F675" i="28"/>
  <c r="F674" i="28"/>
  <c r="F673" i="28"/>
  <c r="F672" i="28"/>
  <c r="F671" i="28"/>
  <c r="F670" i="28"/>
  <c r="F669" i="28"/>
  <c r="F668" i="28"/>
  <c r="F667" i="28"/>
  <c r="F666" i="28"/>
  <c r="F665" i="28"/>
  <c r="F664" i="28"/>
  <c r="F663" i="28"/>
  <c r="F662" i="28"/>
  <c r="F661" i="28"/>
  <c r="F660" i="28"/>
  <c r="F659" i="28"/>
  <c r="F658" i="28"/>
  <c r="F657" i="28"/>
  <c r="F656" i="28"/>
  <c r="F655" i="28"/>
  <c r="F654" i="28"/>
  <c r="F653" i="28"/>
  <c r="F652" i="28"/>
  <c r="F651" i="28"/>
  <c r="F650" i="28"/>
  <c r="F649" i="28"/>
  <c r="F648" i="28"/>
  <c r="F644" i="28"/>
  <c r="F645" i="28" s="1"/>
  <c r="F640" i="28"/>
  <c r="F639" i="28"/>
  <c r="F638" i="28"/>
  <c r="F637" i="28"/>
  <c r="F636" i="28"/>
  <c r="F635" i="28"/>
  <c r="F634" i="28"/>
  <c r="F633" i="28"/>
  <c r="F632" i="28"/>
  <c r="F631" i="28"/>
  <c r="F630" i="28"/>
  <c r="F629" i="28"/>
  <c r="F628" i="28"/>
  <c r="F627" i="28"/>
  <c r="F626" i="28"/>
  <c r="F625" i="28"/>
  <c r="F624" i="28"/>
  <c r="F623" i="28"/>
  <c r="F622" i="28"/>
  <c r="F621" i="28"/>
  <c r="F620" i="28"/>
  <c r="F619" i="28"/>
  <c r="F618" i="28"/>
  <c r="F617" i="28"/>
  <c r="F616" i="28"/>
  <c r="F615" i="28"/>
  <c r="F614" i="28"/>
  <c r="F613" i="28"/>
  <c r="F612" i="28"/>
  <c r="F611" i="28"/>
  <c r="F610" i="28"/>
  <c r="F609" i="28"/>
  <c r="F608" i="28"/>
  <c r="F607" i="28"/>
  <c r="F606" i="28"/>
  <c r="F605" i="28"/>
  <c r="F604" i="28"/>
  <c r="F603" i="28"/>
  <c r="F602" i="28"/>
  <c r="F601" i="28"/>
  <c r="F600" i="28"/>
  <c r="F599" i="28"/>
  <c r="F598" i="28"/>
  <c r="F597" i="28"/>
  <c r="F596" i="28"/>
  <c r="F595" i="28"/>
  <c r="F594" i="28"/>
  <c r="F593" i="28"/>
  <c r="F592" i="28"/>
  <c r="F591" i="28"/>
  <c r="F590" i="28"/>
  <c r="F589" i="28"/>
  <c r="F588" i="28"/>
  <c r="F587" i="28"/>
  <c r="F586" i="28"/>
  <c r="F585" i="28"/>
  <c r="F584" i="28"/>
  <c r="F583" i="28"/>
  <c r="F582" i="28"/>
  <c r="F581" i="28"/>
  <c r="F580" i="28"/>
  <c r="F579" i="28"/>
  <c r="F578" i="28"/>
  <c r="F577" i="28"/>
  <c r="F576" i="28"/>
  <c r="F575" i="28"/>
  <c r="F574" i="28"/>
  <c r="F573" i="28"/>
  <c r="F572" i="28"/>
  <c r="F571" i="28"/>
  <c r="F570" i="28"/>
  <c r="F569" i="28"/>
  <c r="F568" i="28"/>
  <c r="F567" i="28"/>
  <c r="F566" i="28"/>
  <c r="F562" i="28"/>
  <c r="F563" i="28" s="1"/>
  <c r="F558" i="28"/>
  <c r="F557" i="28"/>
  <c r="F556" i="28"/>
  <c r="F555" i="28"/>
  <c r="F554" i="28"/>
  <c r="F553" i="28"/>
  <c r="F552" i="28"/>
  <c r="F551" i="28"/>
  <c r="F550" i="28"/>
  <c r="F549" i="28"/>
  <c r="F548" i="28"/>
  <c r="F547" i="28"/>
  <c r="F546" i="28"/>
  <c r="F545" i="28"/>
  <c r="F544" i="28"/>
  <c r="F543" i="28"/>
  <c r="F542" i="28"/>
  <c r="F541" i="28"/>
  <c r="F540" i="28"/>
  <c r="F539" i="28"/>
  <c r="F538" i="28"/>
  <c r="F537" i="28"/>
  <c r="F536" i="28"/>
  <c r="F535" i="28"/>
  <c r="F534" i="28"/>
  <c r="F533" i="28"/>
  <c r="F532" i="28"/>
  <c r="F531" i="28"/>
  <c r="F530" i="28"/>
  <c r="F529" i="28"/>
  <c r="F528" i="28"/>
  <c r="F527" i="28"/>
  <c r="F526" i="28"/>
  <c r="F525" i="28"/>
  <c r="F524" i="28"/>
  <c r="F523" i="28"/>
  <c r="F522" i="28"/>
  <c r="F521" i="28"/>
  <c r="F520" i="28"/>
  <c r="F519" i="28"/>
  <c r="F518" i="28"/>
  <c r="F517" i="28"/>
  <c r="F516" i="28"/>
  <c r="F515" i="28"/>
  <c r="F514" i="28"/>
  <c r="F513" i="28"/>
  <c r="F512" i="28"/>
  <c r="F511" i="28"/>
  <c r="F510" i="28"/>
  <c r="F509" i="28"/>
  <c r="F508" i="28"/>
  <c r="F507" i="28"/>
  <c r="F506" i="28"/>
  <c r="F505" i="28"/>
  <c r="F504" i="28"/>
  <c r="F503" i="28"/>
  <c r="F502" i="28"/>
  <c r="F501" i="28"/>
  <c r="F500" i="28"/>
  <c r="F499" i="28"/>
  <c r="F498" i="28"/>
  <c r="F497" i="28"/>
  <c r="F496" i="28"/>
  <c r="F495" i="28"/>
  <c r="F494" i="28"/>
  <c r="F493" i="28"/>
  <c r="F492" i="28"/>
  <c r="F491" i="28"/>
  <c r="F490" i="28"/>
  <c r="F489" i="28"/>
  <c r="F488" i="28"/>
  <c r="F487" i="28"/>
  <c r="F486" i="28"/>
  <c r="F485" i="28"/>
  <c r="F484" i="28"/>
  <c r="F480" i="28"/>
  <c r="F479" i="28"/>
  <c r="F478" i="28"/>
  <c r="F477" i="28"/>
  <c r="F476" i="28"/>
  <c r="F475" i="28"/>
  <c r="F474" i="28"/>
  <c r="F473" i="28"/>
  <c r="F472" i="28"/>
  <c r="F471" i="28"/>
  <c r="F470" i="28"/>
  <c r="F465" i="28"/>
  <c r="F466" i="28" s="1"/>
  <c r="F461" i="28"/>
  <c r="F460" i="28"/>
  <c r="F459" i="28"/>
  <c r="F458" i="28"/>
  <c r="F457" i="28"/>
  <c r="F456" i="28"/>
  <c r="F455" i="28"/>
  <c r="F454" i="28"/>
  <c r="F453" i="28"/>
  <c r="F449" i="28"/>
  <c r="F448" i="28"/>
  <c r="F447" i="28"/>
  <c r="F446" i="28"/>
  <c r="F445" i="28"/>
  <c r="F444" i="28"/>
  <c r="F440" i="28"/>
  <c r="F439" i="28"/>
  <c r="F438" i="28"/>
  <c r="F437" i="28"/>
  <c r="F436" i="28"/>
  <c r="F435" i="28"/>
  <c r="F431" i="28"/>
  <c r="F430" i="28"/>
  <c r="F429" i="28"/>
  <c r="F428" i="28"/>
  <c r="F432" i="28" s="1"/>
  <c r="F424" i="28"/>
  <c r="F423" i="28"/>
  <c r="F422" i="28"/>
  <c r="F421" i="28"/>
  <c r="F420" i="28"/>
  <c r="F419" i="28"/>
  <c r="F418" i="28"/>
  <c r="F417" i="28"/>
  <c r="F416" i="28"/>
  <c r="F412" i="28"/>
  <c r="F411" i="28"/>
  <c r="F410" i="28"/>
  <c r="F409" i="28"/>
  <c r="F408" i="28"/>
  <c r="F407" i="28"/>
  <c r="F406" i="28"/>
  <c r="F405" i="28"/>
  <c r="F401" i="28"/>
  <c r="F402" i="28" s="1"/>
  <c r="F397" i="28"/>
  <c r="F396" i="28"/>
  <c r="F395" i="28"/>
  <c r="F394" i="28"/>
  <c r="F393" i="28"/>
  <c r="F392" i="28"/>
  <c r="F398" i="28" s="1"/>
  <c r="F391" i="28"/>
  <c r="F390" i="28"/>
  <c r="F388" i="28"/>
  <c r="F387" i="28"/>
  <c r="F386" i="28"/>
  <c r="F385" i="28"/>
  <c r="F383" i="28"/>
  <c r="F382" i="28"/>
  <c r="F381" i="28"/>
  <c r="F380" i="28"/>
  <c r="F379" i="28"/>
  <c r="F378" i="28"/>
  <c r="F377" i="28"/>
  <c r="F373" i="28"/>
  <c r="F372" i="28"/>
  <c r="F371" i="28"/>
  <c r="F370" i="28"/>
  <c r="F369" i="28"/>
  <c r="F365" i="28"/>
  <c r="F364" i="28"/>
  <c r="F363" i="28"/>
  <c r="F362" i="28"/>
  <c r="F361" i="28"/>
  <c r="F360" i="28"/>
  <c r="F359" i="28"/>
  <c r="F358" i="28"/>
  <c r="F357" i="28"/>
  <c r="F356" i="28"/>
  <c r="F355" i="28"/>
  <c r="F354" i="28"/>
  <c r="F353" i="28"/>
  <c r="F352" i="28"/>
  <c r="F351" i="28"/>
  <c r="F350" i="28"/>
  <c r="F349" i="28"/>
  <c r="F348" i="28"/>
  <c r="F347" i="28"/>
  <c r="F346" i="28"/>
  <c r="F345" i="28"/>
  <c r="F344" i="28"/>
  <c r="F343" i="28"/>
  <c r="F342" i="28"/>
  <c r="F341" i="28"/>
  <c r="F340" i="28"/>
  <c r="F339" i="28"/>
  <c r="F338" i="28"/>
  <c r="F337" i="28"/>
  <c r="F336" i="28"/>
  <c r="F335" i="28"/>
  <c r="F334" i="28"/>
  <c r="F333" i="28"/>
  <c r="F332" i="28"/>
  <c r="F331" i="28"/>
  <c r="F330" i="28"/>
  <c r="F329" i="28"/>
  <c r="F328" i="28"/>
  <c r="F327" i="28"/>
  <c r="F326" i="28"/>
  <c r="F325" i="28"/>
  <c r="F324" i="28"/>
  <c r="F323" i="28"/>
  <c r="F322" i="28"/>
  <c r="F321" i="28"/>
  <c r="F320" i="28"/>
  <c r="F319" i="28"/>
  <c r="F318" i="28"/>
  <c r="F317" i="28"/>
  <c r="F316" i="28"/>
  <c r="F315" i="28"/>
  <c r="F314" i="28"/>
  <c r="F313" i="28"/>
  <c r="F312" i="28"/>
  <c r="F311" i="28"/>
  <c r="F310" i="28"/>
  <c r="F309" i="28"/>
  <c r="F308" i="28"/>
  <c r="F307" i="28"/>
  <c r="F306" i="28"/>
  <c r="F305" i="28"/>
  <c r="F304" i="28"/>
  <c r="F303" i="28"/>
  <c r="F302" i="28"/>
  <c r="F298" i="28"/>
  <c r="F297" i="28"/>
  <c r="F296" i="28"/>
  <c r="F295" i="28"/>
  <c r="F294" i="28"/>
  <c r="F290" i="28"/>
  <c r="F289" i="28"/>
  <c r="F288" i="28"/>
  <c r="F287" i="28"/>
  <c r="F286" i="28"/>
  <c r="F285" i="28"/>
  <c r="F284" i="28"/>
  <c r="F283" i="28"/>
  <c r="F282" i="28"/>
  <c r="F281" i="28"/>
  <c r="F280" i="28"/>
  <c r="F279" i="28"/>
  <c r="F278" i="28"/>
  <c r="F277" i="28"/>
  <c r="F276" i="28"/>
  <c r="F275" i="28"/>
  <c r="F274" i="28"/>
  <c r="F273" i="28"/>
  <c r="F272" i="28"/>
  <c r="F271" i="28"/>
  <c r="F270" i="28"/>
  <c r="F269" i="28"/>
  <c r="F268" i="28"/>
  <c r="F267" i="28"/>
  <c r="F266" i="28"/>
  <c r="F265" i="28"/>
  <c r="F264" i="28"/>
  <c r="F263" i="28"/>
  <c r="F262" i="28"/>
  <c r="F261" i="28"/>
  <c r="F260" i="28"/>
  <c r="F259" i="28"/>
  <c r="F258" i="28"/>
  <c r="F257" i="28"/>
  <c r="F256" i="28"/>
  <c r="F255" i="28"/>
  <c r="F254" i="28"/>
  <c r="F253" i="28"/>
  <c r="F252" i="28"/>
  <c r="F251" i="28"/>
  <c r="F250" i="28"/>
  <c r="F249" i="28"/>
  <c r="F248" i="28"/>
  <c r="F247" i="28"/>
  <c r="F246" i="28"/>
  <c r="F245" i="28"/>
  <c r="F244" i="28"/>
  <c r="F243" i="28"/>
  <c r="F242" i="28"/>
  <c r="F241" i="28"/>
  <c r="F240" i="28"/>
  <c r="F239" i="28"/>
  <c r="F238" i="28"/>
  <c r="F237" i="28"/>
  <c r="F236" i="28"/>
  <c r="F235" i="28"/>
  <c r="F234" i="28"/>
  <c r="F233" i="28"/>
  <c r="F232" i="28"/>
  <c r="F231" i="28"/>
  <c r="F230" i="28"/>
  <c r="F229" i="28"/>
  <c r="F228" i="28"/>
  <c r="F224" i="28"/>
  <c r="F223" i="28"/>
  <c r="F222" i="28"/>
  <c r="F221" i="28"/>
  <c r="F220" i="28"/>
  <c r="F216" i="28"/>
  <c r="F215" i="28"/>
  <c r="F214" i="28"/>
  <c r="F213" i="28"/>
  <c r="F212" i="28"/>
  <c r="F211" i="28"/>
  <c r="F210" i="28"/>
  <c r="F209" i="28"/>
  <c r="F208" i="28"/>
  <c r="F207" i="28"/>
  <c r="F206" i="28"/>
  <c r="F205" i="28"/>
  <c r="F204" i="28"/>
  <c r="F203" i="28"/>
  <c r="F202" i="28"/>
  <c r="F201" i="28"/>
  <c r="F200" i="28"/>
  <c r="F199" i="28"/>
  <c r="F198" i="28"/>
  <c r="F197" i="28"/>
  <c r="F196" i="28"/>
  <c r="F195" i="28"/>
  <c r="F194" i="28"/>
  <c r="F193" i="28"/>
  <c r="F192" i="28"/>
  <c r="F191" i="28"/>
  <c r="F190" i="28"/>
  <c r="F189" i="28"/>
  <c r="F188" i="28"/>
  <c r="F187" i="28"/>
  <c r="F186" i="28"/>
  <c r="F185" i="28"/>
  <c r="F184" i="28"/>
  <c r="F183" i="28"/>
  <c r="F182" i="28"/>
  <c r="F181" i="28"/>
  <c r="F180" i="28"/>
  <c r="F179" i="28"/>
  <c r="F178" i="28"/>
  <c r="F177" i="28"/>
  <c r="F176" i="28"/>
  <c r="F175" i="28"/>
  <c r="F174" i="28"/>
  <c r="F173" i="28"/>
  <c r="F172" i="28"/>
  <c r="F171" i="28"/>
  <c r="F170" i="28"/>
  <c r="F169" i="28"/>
  <c r="F168" i="28"/>
  <c r="F167" i="28"/>
  <c r="F166" i="28"/>
  <c r="F165" i="28"/>
  <c r="F164" i="28"/>
  <c r="F163" i="28"/>
  <c r="F162" i="28"/>
  <c r="F161" i="28"/>
  <c r="F160" i="28"/>
  <c r="F159" i="28"/>
  <c r="F158" i="28"/>
  <c r="F157" i="28"/>
  <c r="F156" i="28"/>
  <c r="F155" i="28"/>
  <c r="F154" i="28"/>
  <c r="F153" i="28"/>
  <c r="F149" i="28"/>
  <c r="F148" i="28"/>
  <c r="F147" i="28"/>
  <c r="F146" i="28"/>
  <c r="F145" i="28"/>
  <c r="F141" i="28"/>
  <c r="F140" i="28"/>
  <c r="F139" i="28"/>
  <c r="F138" i="28"/>
  <c r="F137" i="28"/>
  <c r="F136" i="28"/>
  <c r="F135" i="28"/>
  <c r="F134" i="28"/>
  <c r="F133" i="28"/>
  <c r="F132" i="28"/>
  <c r="F131" i="28"/>
  <c r="F130" i="28"/>
  <c r="F129" i="28"/>
  <c r="F128" i="28"/>
  <c r="F127" i="28"/>
  <c r="F126" i="28"/>
  <c r="F125" i="28"/>
  <c r="F124" i="28"/>
  <c r="F123" i="28"/>
  <c r="F122" i="28"/>
  <c r="F121" i="28"/>
  <c r="F120" i="28"/>
  <c r="F119" i="28"/>
  <c r="F118" i="28"/>
  <c r="F117" i="28"/>
  <c r="F116" i="28"/>
  <c r="F115" i="28"/>
  <c r="F114" i="28"/>
  <c r="F113" i="28"/>
  <c r="F112" i="28"/>
  <c r="F111" i="28"/>
  <c r="F110" i="28"/>
  <c r="F109" i="28"/>
  <c r="F108" i="28"/>
  <c r="F107" i="28"/>
  <c r="F106" i="28"/>
  <c r="F105" i="28"/>
  <c r="F104" i="28"/>
  <c r="F103" i="28"/>
  <c r="F102" i="28"/>
  <c r="F101" i="28"/>
  <c r="F100" i="28"/>
  <c r="F99" i="28"/>
  <c r="F98" i="28"/>
  <c r="F97" i="28"/>
  <c r="F96" i="28"/>
  <c r="F95" i="28"/>
  <c r="F94" i="28"/>
  <c r="F93" i="28"/>
  <c r="F92" i="28"/>
  <c r="F91" i="28"/>
  <c r="F90" i="28"/>
  <c r="F89" i="28"/>
  <c r="F88" i="28"/>
  <c r="F87" i="28"/>
  <c r="F86" i="28"/>
  <c r="F85" i="28"/>
  <c r="F84" i="28"/>
  <c r="F83" i="28"/>
  <c r="F82" i="28"/>
  <c r="F78" i="28"/>
  <c r="F77" i="28"/>
  <c r="F76" i="28"/>
  <c r="F75" i="28"/>
  <c r="F74" i="28"/>
  <c r="F73" i="28"/>
  <c r="F72" i="28"/>
  <c r="F67" i="28"/>
  <c r="F66" i="28"/>
  <c r="F62" i="28"/>
  <c r="F61" i="28"/>
  <c r="F60" i="28"/>
  <c r="F59" i="28"/>
  <c r="F58" i="28"/>
  <c r="F57" i="28"/>
  <c r="F56" i="28"/>
  <c r="F55" i="28"/>
  <c r="F54" i="28"/>
  <c r="F53" i="28"/>
  <c r="F52" i="28"/>
  <c r="F51" i="28"/>
  <c r="F50" i="28"/>
  <c r="F49" i="28"/>
  <c r="F48" i="28"/>
  <c r="F47" i="28"/>
  <c r="F46" i="28"/>
  <c r="F45" i="28"/>
  <c r="F44" i="28"/>
  <c r="F43" i="28"/>
  <c r="F42" i="28"/>
  <c r="F41" i="28"/>
  <c r="F40" i="28"/>
  <c r="F39" i="28"/>
  <c r="F38" i="28"/>
  <c r="F37" i="28"/>
  <c r="F36" i="28"/>
  <c r="F35" i="28"/>
  <c r="F31" i="28"/>
  <c r="F30" i="28"/>
  <c r="F29" i="28"/>
  <c r="F25" i="28"/>
  <c r="F24" i="28"/>
  <c r="F23" i="28"/>
  <c r="F22" i="28"/>
  <c r="F1004" i="28" l="1"/>
  <c r="F450" i="28"/>
  <c r="F389" i="28"/>
  <c r="F150" i="28"/>
  <c r="F32" i="28"/>
  <c r="F374" i="28"/>
  <c r="F985" i="28"/>
  <c r="F969" i="28"/>
  <c r="F887" i="28"/>
  <c r="F805" i="28"/>
  <c r="F723" i="28"/>
  <c r="F641" i="28"/>
  <c r="F559" i="28"/>
  <c r="F481" i="28"/>
  <c r="F462" i="28"/>
  <c r="F441" i="28"/>
  <c r="F425" i="28"/>
  <c r="F413" i="28"/>
  <c r="F384" i="28"/>
  <c r="F366" i="28"/>
  <c r="F291" i="28"/>
  <c r="F225" i="28"/>
  <c r="F217" i="28"/>
  <c r="F142" i="28"/>
  <c r="F68" i="28"/>
  <c r="F63" i="28"/>
  <c r="F26" i="28"/>
  <c r="F999" i="28"/>
  <c r="F1023" i="28"/>
  <c r="F299" i="28"/>
  <c r="F79" i="28"/>
  <c r="F1025" i="28" l="1"/>
  <c r="F6" i="22" s="1"/>
  <c r="F490" i="1"/>
  <c r="F489" i="1"/>
  <c r="F543" i="1"/>
  <c r="F542" i="1"/>
  <c r="F541" i="1"/>
  <c r="F143" i="33" l="1"/>
  <c r="F20" i="33"/>
  <c r="F77" i="33"/>
  <c r="F35" i="33"/>
  <c r="F155" i="33"/>
  <c r="F149" i="33"/>
  <c r="F137" i="33"/>
  <c r="F131" i="33"/>
  <c r="F125" i="33"/>
  <c r="F119" i="33"/>
  <c r="F113" i="33"/>
  <c r="F101" i="33"/>
  <c r="F89" i="33"/>
  <c r="F71" i="33"/>
  <c r="F65" i="33"/>
  <c r="F47" i="33"/>
  <c r="F629" i="1" l="1"/>
  <c r="F628" i="1"/>
  <c r="F304" i="1" l="1"/>
  <c r="F948" i="1" l="1"/>
  <c r="F945" i="1"/>
  <c r="F932" i="1"/>
  <c r="F929" i="1"/>
  <c r="F926" i="1"/>
  <c r="F924" i="1"/>
  <c r="F923" i="1"/>
  <c r="F921" i="1"/>
  <c r="F920" i="1"/>
  <c r="F858" i="1"/>
  <c r="F856" i="1"/>
  <c r="F854" i="1"/>
  <c r="F852" i="1"/>
  <c r="F850" i="1"/>
  <c r="F848" i="1"/>
  <c r="F835" i="1"/>
  <c r="F836" i="1"/>
  <c r="F837" i="1"/>
  <c r="F834" i="1"/>
  <c r="F833" i="1"/>
  <c r="F741" i="1"/>
  <c r="F738" i="1"/>
  <c r="F760" i="1" s="1"/>
  <c r="F603" i="1"/>
  <c r="F600" i="1"/>
  <c r="F597" i="1"/>
  <c r="F562" i="1"/>
  <c r="F560" i="1"/>
  <c r="F557" i="1"/>
  <c r="F538" i="1"/>
  <c r="F536" i="1"/>
  <c r="F534" i="1"/>
  <c r="F532" i="1"/>
  <c r="F530" i="1"/>
  <c r="F527" i="1"/>
  <c r="F525" i="1"/>
  <c r="F523" i="1"/>
  <c r="F480" i="1"/>
  <c r="F481" i="1"/>
  <c r="F482" i="1"/>
  <c r="F483" i="1"/>
  <c r="F484" i="1"/>
  <c r="F485" i="1"/>
  <c r="F479" i="1"/>
  <c r="F478" i="1"/>
  <c r="F469" i="1"/>
  <c r="F474" i="1" s="1"/>
  <c r="F451" i="1"/>
  <c r="F441" i="1"/>
  <c r="F436" i="1"/>
  <c r="F433" i="1"/>
  <c r="F414" i="1"/>
  <c r="F410" i="1"/>
  <c r="F396" i="1"/>
  <c r="F397" i="1"/>
  <c r="F400" i="1"/>
  <c r="F403" i="1"/>
  <c r="F405" i="1"/>
  <c r="F408" i="1"/>
  <c r="F273" i="1"/>
  <c r="F272" i="1"/>
  <c r="F99" i="8"/>
  <c r="F98" i="8"/>
  <c r="F97" i="8"/>
  <c r="F96" i="8"/>
  <c r="F95" i="8"/>
  <c r="F89" i="8"/>
  <c r="F88" i="8"/>
  <c r="F86" i="8"/>
  <c r="F84" i="8"/>
  <c r="F82" i="8"/>
  <c r="F81" i="8"/>
  <c r="F79" i="8"/>
  <c r="F77" i="8"/>
  <c r="F75" i="8"/>
  <c r="F69" i="8"/>
  <c r="F68" i="8"/>
  <c r="F67" i="8"/>
  <c r="F66" i="8"/>
  <c r="F65" i="8"/>
  <c r="F64" i="8"/>
  <c r="F59" i="8"/>
  <c r="F60" i="8"/>
  <c r="F61" i="8"/>
  <c r="F62" i="8"/>
  <c r="F63" i="8"/>
  <c r="F58" i="8"/>
  <c r="F57" i="8"/>
  <c r="F52" i="8"/>
  <c r="F50" i="8"/>
  <c r="F49" i="8"/>
  <c r="F45" i="8"/>
  <c r="F43" i="8"/>
  <c r="F41" i="8"/>
  <c r="F40" i="8"/>
  <c r="F39" i="8"/>
  <c r="F38" i="8"/>
  <c r="F36" i="8"/>
  <c r="F34" i="8"/>
  <c r="F33" i="8"/>
  <c r="F29" i="8"/>
  <c r="F28" i="8"/>
  <c r="F27" i="8"/>
  <c r="F26" i="8"/>
  <c r="F25" i="8"/>
  <c r="F23" i="8"/>
  <c r="F22" i="8"/>
  <c r="F21" i="8"/>
  <c r="F20" i="8"/>
  <c r="F19" i="8"/>
  <c r="F14" i="8"/>
  <c r="F13" i="8"/>
  <c r="F12" i="8"/>
  <c r="F11" i="8"/>
  <c r="F10" i="8"/>
  <c r="F9" i="8"/>
  <c r="F8" i="8"/>
  <c r="F7" i="8"/>
  <c r="F28" i="7"/>
  <c r="F30" i="7"/>
  <c r="F21" i="7"/>
  <c r="F19" i="7"/>
  <c r="F1053" i="10"/>
  <c r="F1050" i="10"/>
  <c r="F1047" i="10"/>
  <c r="F1044" i="10"/>
  <c r="F1041" i="10"/>
  <c r="F1034" i="10"/>
  <c r="F1031" i="10"/>
  <c r="F1028" i="10"/>
  <c r="F1025" i="10"/>
  <c r="F1022" i="10"/>
  <c r="F1019" i="10"/>
  <c r="F1016" i="10"/>
  <c r="F1013" i="10"/>
  <c r="F1012" i="10"/>
  <c r="F1007" i="10"/>
  <c r="F1004" i="10"/>
  <c r="F1001" i="10"/>
  <c r="F998" i="10"/>
  <c r="F995" i="10"/>
  <c r="F992" i="10"/>
  <c r="F989" i="10"/>
  <c r="F986" i="10"/>
  <c r="F983" i="10"/>
  <c r="F980" i="10"/>
  <c r="F977" i="10"/>
  <c r="F974" i="10"/>
  <c r="F971" i="10"/>
  <c r="F964" i="10"/>
  <c r="F961" i="10"/>
  <c r="F958" i="10"/>
  <c r="F955" i="10"/>
  <c r="F952" i="10"/>
  <c r="F949" i="10"/>
  <c r="F946" i="10"/>
  <c r="F944" i="10"/>
  <c r="F943" i="10"/>
  <c r="F942" i="10"/>
  <c r="F941" i="10"/>
  <c r="F940" i="10"/>
  <c r="F939" i="10"/>
  <c r="F938" i="10"/>
  <c r="F937" i="10"/>
  <c r="F923" i="10"/>
  <c r="F922" i="10"/>
  <c r="F917" i="10"/>
  <c r="F915" i="10"/>
  <c r="F914" i="10"/>
  <c r="F913" i="10"/>
  <c r="F912" i="10"/>
  <c r="F911" i="10"/>
  <c r="F910" i="10"/>
  <c r="F909" i="10"/>
  <c r="F908" i="10"/>
  <c r="F903" i="10"/>
  <c r="F899" i="10"/>
  <c r="F895" i="10"/>
  <c r="F890" i="10"/>
  <c r="F888" i="10"/>
  <c r="F884" i="10"/>
  <c r="F883" i="10"/>
  <c r="F882" i="10"/>
  <c r="F878" i="10"/>
  <c r="F877" i="10"/>
  <c r="F876" i="10"/>
  <c r="F870" i="10"/>
  <c r="F867" i="10"/>
  <c r="F864" i="10"/>
  <c r="F862" i="10"/>
  <c r="F861" i="10"/>
  <c r="F860" i="10"/>
  <c r="F859" i="10"/>
  <c r="F855" i="10"/>
  <c r="F851" i="10"/>
  <c r="F850" i="10"/>
  <c r="F848" i="10"/>
  <c r="F849" i="10"/>
  <c r="F847" i="10"/>
  <c r="F843" i="10"/>
  <c r="F842" i="10"/>
  <c r="F841" i="10"/>
  <c r="F840" i="10"/>
  <c r="F839" i="10"/>
  <c r="F827" i="10"/>
  <c r="F817" i="10"/>
  <c r="F791" i="10"/>
  <c r="F787" i="10"/>
  <c r="F784" i="10"/>
  <c r="F773" i="10"/>
  <c r="F768" i="10"/>
  <c r="F767" i="10"/>
  <c r="F766" i="10"/>
  <c r="F765" i="10"/>
  <c r="F754" i="10"/>
  <c r="F751" i="10"/>
  <c r="F748" i="10"/>
  <c r="F746" i="10"/>
  <c r="F739" i="10"/>
  <c r="F729" i="10"/>
  <c r="F716" i="10"/>
  <c r="F710" i="10"/>
  <c r="F703" i="10"/>
  <c r="F699" i="10"/>
  <c r="F695" i="10"/>
  <c r="F673" i="10"/>
  <c r="F629" i="10"/>
  <c r="F583" i="10"/>
  <c r="F539" i="10"/>
  <c r="F528" i="10"/>
  <c r="F525" i="10"/>
  <c r="F522" i="10"/>
  <c r="F520" i="10"/>
  <c r="F519" i="10"/>
  <c r="F518" i="10"/>
  <c r="F512" i="10"/>
  <c r="F510" i="10"/>
  <c r="F500" i="10"/>
  <c r="F498" i="10"/>
  <c r="F485" i="10"/>
  <c r="F474" i="10"/>
  <c r="F464" i="10"/>
  <c r="F456" i="10"/>
  <c r="F443" i="10"/>
  <c r="F433" i="10"/>
  <c r="F426" i="10"/>
  <c r="F423" i="10"/>
  <c r="F420" i="10"/>
  <c r="F418" i="10"/>
  <c r="F417" i="10"/>
  <c r="F416" i="10"/>
  <c r="F412" i="10"/>
  <c r="F402" i="10"/>
  <c r="F403" i="10"/>
  <c r="F404" i="10"/>
  <c r="F405" i="10"/>
  <c r="F407" i="10"/>
  <c r="F401" i="10"/>
  <c r="F391" i="10"/>
  <c r="F389" i="10"/>
  <c r="F383" i="10"/>
  <c r="F382" i="10"/>
  <c r="F381" i="10"/>
  <c r="F375" i="10"/>
  <c r="F371" i="10"/>
  <c r="F367" i="10"/>
  <c r="F363" i="10"/>
  <c r="F359" i="10"/>
  <c r="F355" i="10"/>
  <c r="F351" i="10"/>
  <c r="F350" i="10"/>
  <c r="F349" i="10"/>
  <c r="F348" i="10"/>
  <c r="F347" i="10"/>
  <c r="F333" i="10"/>
  <c r="F330" i="10"/>
  <c r="F327" i="10"/>
  <c r="F320" i="10"/>
  <c r="F317" i="10"/>
  <c r="F314" i="10"/>
  <c r="F311" i="10"/>
  <c r="F308" i="10"/>
  <c r="F302" i="10"/>
  <c r="F297" i="10"/>
  <c r="F286" i="10"/>
  <c r="F275" i="10"/>
  <c r="F14" i="10"/>
  <c r="F141" i="34"/>
  <c r="F139" i="34"/>
  <c r="F137" i="34"/>
  <c r="F135" i="34"/>
  <c r="F133" i="34"/>
  <c r="F128" i="34"/>
  <c r="F113" i="34"/>
  <c r="F112" i="34"/>
  <c r="F111" i="34"/>
  <c r="F108" i="34"/>
  <c r="F115" i="34" s="1"/>
  <c r="F54" i="35" s="1"/>
  <c r="F101" i="34"/>
  <c r="F82" i="34"/>
  <c r="F61" i="34"/>
  <c r="F62" i="34"/>
  <c r="F64" i="34"/>
  <c r="F58" i="34"/>
  <c r="F56" i="34"/>
  <c r="F18" i="34"/>
  <c r="F19" i="34"/>
  <c r="F20" i="34"/>
  <c r="F21" i="34"/>
  <c r="F28" i="34"/>
  <c r="F29" i="34"/>
  <c r="F30" i="34"/>
  <c r="F31" i="34"/>
  <c r="F32" i="34"/>
  <c r="F33" i="34"/>
  <c r="F34" i="34"/>
  <c r="F35" i="34"/>
  <c r="F36" i="34"/>
  <c r="F37" i="34"/>
  <c r="F44" i="34"/>
  <c r="F17" i="34"/>
  <c r="F16" i="34"/>
  <c r="F16" i="33"/>
  <c r="F18" i="33"/>
  <c r="F22" i="33"/>
  <c r="F24" i="33"/>
  <c r="F28" i="33"/>
  <c r="F33" i="33"/>
  <c r="F39" i="33"/>
  <c r="F43" i="33"/>
  <c r="F45" i="33"/>
  <c r="F49" i="33"/>
  <c r="F51" i="33"/>
  <c r="F55" i="33"/>
  <c r="F57" i="33"/>
  <c r="F61" i="33"/>
  <c r="F63" i="33"/>
  <c r="F67" i="33"/>
  <c r="F69" i="33"/>
  <c r="F73" i="33"/>
  <c r="F81" i="33"/>
  <c r="F85" i="33"/>
  <c r="F87" i="33"/>
  <c r="F93" i="33"/>
  <c r="F97" i="33"/>
  <c r="F103" i="33"/>
  <c r="F111" i="33"/>
  <c r="F115" i="33"/>
  <c r="F121" i="33"/>
  <c r="F123" i="33"/>
  <c r="F127" i="33"/>
  <c r="F129" i="33"/>
  <c r="F133" i="33"/>
  <c r="F135" i="33"/>
  <c r="F139" i="33"/>
  <c r="F141" i="33"/>
  <c r="F145" i="33"/>
  <c r="F147" i="33"/>
  <c r="F151" i="33"/>
  <c r="F153" i="33"/>
  <c r="F157" i="33"/>
  <c r="F12" i="33"/>
  <c r="F10" i="33"/>
  <c r="F31" i="32"/>
  <c r="F29" i="32"/>
  <c r="F27" i="32"/>
  <c r="F986" i="3"/>
  <c r="F975" i="3"/>
  <c r="F978" i="3"/>
  <c r="F979" i="3"/>
  <c r="F982" i="3"/>
  <c r="F984" i="3"/>
  <c r="F879" i="3"/>
  <c r="F889" i="3"/>
  <c r="F892" i="3"/>
  <c r="F893" i="3"/>
  <c r="F894" i="3"/>
  <c r="F895" i="3"/>
  <c r="F898" i="3"/>
  <c r="F900" i="3"/>
  <c r="F907" i="3"/>
  <c r="F910" i="3"/>
  <c r="F913" i="3"/>
  <c r="F916" i="3"/>
  <c r="F918" i="3"/>
  <c r="F920" i="3"/>
  <c r="F922" i="3"/>
  <c r="F924" i="3"/>
  <c r="F926" i="3"/>
  <c r="F930" i="3"/>
  <c r="F932" i="3"/>
  <c r="F934" i="3"/>
  <c r="F936" i="3"/>
  <c r="F938" i="3"/>
  <c r="F940" i="3"/>
  <c r="F942" i="3"/>
  <c r="F949" i="3"/>
  <c r="F952" i="3"/>
  <c r="F955" i="3"/>
  <c r="F958" i="3"/>
  <c r="F961" i="3"/>
  <c r="F342" i="3"/>
  <c r="F70" i="3"/>
  <c r="F75" i="3"/>
  <c r="F105" i="3"/>
  <c r="F135" i="3"/>
  <c r="F170" i="3"/>
  <c r="F210" i="3"/>
  <c r="F272" i="3"/>
  <c r="F307" i="3"/>
  <c r="F227" i="31"/>
  <c r="F225" i="31"/>
  <c r="F224" i="31"/>
  <c r="F221" i="31"/>
  <c r="F201" i="31"/>
  <c r="F202" i="31"/>
  <c r="F204" i="31"/>
  <c r="F205" i="31"/>
  <c r="F206" i="31"/>
  <c r="F209" i="31"/>
  <c r="F211" i="31"/>
  <c r="F214" i="31"/>
  <c r="F198" i="31"/>
  <c r="F197" i="31"/>
  <c r="F183" i="31"/>
  <c r="F185" i="31"/>
  <c r="F182" i="31"/>
  <c r="F181" i="31"/>
  <c r="F187" i="31" s="1"/>
  <c r="F160" i="31"/>
  <c r="F161" i="31"/>
  <c r="F163" i="31"/>
  <c r="F164" i="31"/>
  <c r="F167" i="31"/>
  <c r="F170" i="31"/>
  <c r="F173" i="31"/>
  <c r="F159" i="31"/>
  <c r="F158" i="31"/>
  <c r="F41" i="31"/>
  <c r="F42" i="31"/>
  <c r="F43" i="31"/>
  <c r="F46" i="31"/>
  <c r="F47" i="31"/>
  <c r="F48" i="31"/>
  <c r="F49" i="31"/>
  <c r="F50" i="31"/>
  <c r="F53" i="31"/>
  <c r="F54" i="31"/>
  <c r="F55" i="31"/>
  <c r="F56" i="31"/>
  <c r="F57" i="31"/>
  <c r="F60" i="31"/>
  <c r="F61" i="31"/>
  <c r="F62" i="31"/>
  <c r="F63" i="31"/>
  <c r="F64" i="31"/>
  <c r="F69" i="31"/>
  <c r="F70" i="31"/>
  <c r="F71" i="31"/>
  <c r="F74" i="31"/>
  <c r="F75" i="31"/>
  <c r="F76" i="31"/>
  <c r="F80" i="31"/>
  <c r="F82" i="31"/>
  <c r="F85" i="31"/>
  <c r="F88" i="31"/>
  <c r="F93" i="31"/>
  <c r="F94" i="31"/>
  <c r="F95" i="31"/>
  <c r="F96" i="31"/>
  <c r="F97" i="31"/>
  <c r="F102" i="31"/>
  <c r="F103" i="31"/>
  <c r="F104" i="31"/>
  <c r="F105" i="31"/>
  <c r="F106" i="31"/>
  <c r="F110" i="31"/>
  <c r="F112" i="31"/>
  <c r="F116" i="31"/>
  <c r="F124" i="31"/>
  <c r="F126" i="31"/>
  <c r="F134" i="31"/>
  <c r="F140" i="31"/>
  <c r="F141" i="31"/>
  <c r="F142" i="31"/>
  <c r="F143" i="31"/>
  <c r="F144" i="31"/>
  <c r="F145" i="31"/>
  <c r="F147" i="31"/>
  <c r="F148" i="31"/>
  <c r="F40" i="31"/>
  <c r="F39" i="31"/>
  <c r="F34" i="31"/>
  <c r="F33" i="31"/>
  <c r="F32" i="31"/>
  <c r="F31" i="31"/>
  <c r="F30" i="31"/>
  <c r="F25" i="31"/>
  <c r="F24" i="31"/>
  <c r="F23" i="31"/>
  <c r="F20" i="31"/>
  <c r="F19" i="31"/>
  <c r="F18" i="31"/>
  <c r="F15" i="31"/>
  <c r="F13" i="31"/>
  <c r="F301" i="2"/>
  <c r="F300" i="2"/>
  <c r="F299" i="2"/>
  <c r="F296" i="2"/>
  <c r="F294" i="2"/>
  <c r="F292" i="2"/>
  <c r="F289" i="2"/>
  <c r="F286" i="2"/>
  <c r="F284" i="2"/>
  <c r="F281" i="2"/>
  <c r="F279" i="2"/>
  <c r="F277" i="2"/>
  <c r="F276" i="2"/>
  <c r="F274" i="2"/>
  <c r="F273" i="2"/>
  <c r="F272" i="2"/>
  <c r="F271" i="2"/>
  <c r="F270" i="2"/>
  <c r="F269" i="2"/>
  <c r="F268" i="2"/>
  <c r="F265" i="2"/>
  <c r="F263" i="2"/>
  <c r="F261" i="2"/>
  <c r="F259" i="2"/>
  <c r="F258" i="2"/>
  <c r="F255" i="2"/>
  <c r="F252" i="2"/>
  <c r="F249" i="2"/>
  <c r="F246" i="2"/>
  <c r="F245" i="2"/>
  <c r="F242" i="2"/>
  <c r="F240" i="2"/>
  <c r="F235" i="2"/>
  <c r="F233" i="2"/>
  <c r="F231" i="2"/>
  <c r="F229" i="2"/>
  <c r="F227" i="2"/>
  <c r="F225" i="2"/>
  <c r="F223" i="2"/>
  <c r="F221" i="2"/>
  <c r="F219" i="2"/>
  <c r="F217" i="2"/>
  <c r="F215" i="2"/>
  <c r="F213" i="2"/>
  <c r="F210" i="2"/>
  <c r="F208" i="2"/>
  <c r="F204" i="2"/>
  <c r="F203" i="2"/>
  <c r="F200" i="2"/>
  <c r="F198" i="2"/>
  <c r="F196" i="2"/>
  <c r="F194" i="2"/>
  <c r="F192" i="2"/>
  <c r="F190" i="2"/>
  <c r="F189" i="2"/>
  <c r="F186" i="2"/>
  <c r="F183" i="2"/>
  <c r="F179" i="2"/>
  <c r="F175" i="2"/>
  <c r="F172" i="2"/>
  <c r="F170" i="2"/>
  <c r="F167" i="2"/>
  <c r="F166" i="2"/>
  <c r="F165" i="2"/>
  <c r="F164" i="2"/>
  <c r="F160" i="2"/>
  <c r="F158" i="2"/>
  <c r="F156" i="2"/>
  <c r="F154" i="2"/>
  <c r="F151" i="2"/>
  <c r="F150" i="2"/>
  <c r="F149" i="2"/>
  <c r="F148" i="2"/>
  <c r="F144" i="2"/>
  <c r="F143" i="2"/>
  <c r="F142" i="2"/>
  <c r="F141" i="2"/>
  <c r="F140" i="2"/>
  <c r="F135" i="2"/>
  <c r="F133" i="2"/>
  <c r="F131" i="2"/>
  <c r="F128" i="2"/>
  <c r="F123" i="2"/>
  <c r="F122" i="2"/>
  <c r="F121" i="2"/>
  <c r="F120" i="2"/>
  <c r="F117" i="2"/>
  <c r="F114" i="2"/>
  <c r="F113" i="2"/>
  <c r="F111" i="2"/>
  <c r="F108" i="2"/>
  <c r="F106" i="2"/>
  <c r="F105" i="2"/>
  <c r="F104" i="2"/>
  <c r="F101" i="2"/>
  <c r="F96" i="2"/>
  <c r="F94" i="2"/>
  <c r="F92" i="2"/>
  <c r="F90" i="2"/>
  <c r="F88" i="2"/>
  <c r="F86" i="2"/>
  <c r="F84" i="2"/>
  <c r="F82" i="2"/>
  <c r="F79" i="2"/>
  <c r="F78" i="2"/>
  <c r="F77" i="2"/>
  <c r="F76" i="2"/>
  <c r="F75" i="2"/>
  <c r="F72" i="2"/>
  <c r="F68" i="2"/>
  <c r="F67" i="2"/>
  <c r="F66" i="2"/>
  <c r="F65" i="2"/>
  <c r="F64" i="2"/>
  <c r="F59" i="2"/>
  <c r="F57" i="2"/>
  <c r="F55" i="2"/>
  <c r="F53" i="2"/>
  <c r="F50" i="2"/>
  <c r="F48" i="2"/>
  <c r="F46" i="2"/>
  <c r="F44" i="2"/>
  <c r="F40" i="2"/>
  <c r="F36" i="2"/>
  <c r="F30" i="2"/>
  <c r="F29" i="2"/>
  <c r="F28" i="2"/>
  <c r="F25" i="2"/>
  <c r="F22" i="2"/>
  <c r="F20" i="2"/>
  <c r="F18" i="2"/>
  <c r="F15" i="2"/>
  <c r="F13" i="2"/>
  <c r="F12" i="2"/>
  <c r="F11" i="2"/>
  <c r="F8" i="2"/>
  <c r="F187" i="29"/>
  <c r="F178" i="29"/>
  <c r="F167" i="29"/>
  <c r="F165" i="29"/>
  <c r="F152" i="29"/>
  <c r="F137" i="29"/>
  <c r="F120" i="29"/>
  <c r="F118" i="29"/>
  <c r="F103" i="29"/>
  <c r="F74" i="29"/>
  <c r="F38" i="29"/>
  <c r="F31" i="29"/>
  <c r="F20" i="29"/>
  <c r="F11" i="29"/>
  <c r="F1099" i="9"/>
  <c r="F1090" i="9"/>
  <c r="F1087" i="9"/>
  <c r="F1084" i="9"/>
  <c r="F1075" i="9"/>
  <c r="F1070" i="9"/>
  <c r="F1065" i="9"/>
  <c r="F1063" i="9"/>
  <c r="F1050" i="9"/>
  <c r="F1042" i="9"/>
  <c r="F1034" i="9"/>
  <c r="F1024" i="9"/>
  <c r="F1012" i="9"/>
  <c r="F1007" i="9"/>
  <c r="F997" i="9"/>
  <c r="F995" i="9"/>
  <c r="F969" i="9"/>
  <c r="F910" i="9"/>
  <c r="F904" i="9"/>
  <c r="F892" i="9"/>
  <c r="F882" i="9"/>
  <c r="F877" i="9"/>
  <c r="F875" i="9"/>
  <c r="F862" i="9"/>
  <c r="F826" i="9"/>
  <c r="F824" i="9"/>
  <c r="F812" i="9"/>
  <c r="F804" i="9"/>
  <c r="F799" i="9"/>
  <c r="F790" i="9"/>
  <c r="F783" i="9"/>
  <c r="F769" i="9"/>
  <c r="F765" i="9"/>
  <c r="F755" i="9"/>
  <c r="F752" i="9"/>
  <c r="F742" i="9"/>
  <c r="F734" i="9"/>
  <c r="F703" i="9"/>
  <c r="F693" i="9"/>
  <c r="F660" i="9"/>
  <c r="F650" i="9"/>
  <c r="F617" i="9"/>
  <c r="F610" i="9"/>
  <c r="F592" i="9"/>
  <c r="F540" i="9"/>
  <c r="F534" i="9"/>
  <c r="F531" i="9"/>
  <c r="F474" i="9"/>
  <c r="F423" i="9"/>
  <c r="F397" i="9"/>
  <c r="F384" i="9"/>
  <c r="F365" i="9"/>
  <c r="F342" i="9"/>
  <c r="F339" i="9"/>
  <c r="F328" i="9"/>
  <c r="F297" i="9"/>
  <c r="F292" i="9"/>
  <c r="F289" i="9"/>
  <c r="F264" i="9"/>
  <c r="F257" i="9"/>
  <c r="F250" i="9"/>
  <c r="F248" i="9"/>
  <c r="F238" i="9"/>
  <c r="F229" i="9"/>
  <c r="F193" i="9"/>
  <c r="F190" i="9"/>
  <c r="F186" i="9"/>
  <c r="F181" i="9"/>
  <c r="F175" i="9"/>
  <c r="F171" i="9"/>
  <c r="F167" i="9"/>
  <c r="F137" i="9"/>
  <c r="F135" i="9"/>
  <c r="F116" i="9"/>
  <c r="F103" i="9"/>
  <c r="F100" i="9"/>
  <c r="F97" i="9"/>
  <c r="F1056" i="10" l="1"/>
  <c r="F1076" i="10" s="1"/>
  <c r="F143" i="34"/>
  <c r="F136" i="2"/>
  <c r="F310" i="2" s="1"/>
  <c r="F302" i="2"/>
  <c r="F313" i="2" s="1"/>
  <c r="F60" i="2"/>
  <c r="F308" i="2" s="1"/>
  <c r="F877" i="1"/>
  <c r="F936" i="1"/>
  <c r="F950" i="1"/>
  <c r="F545" i="1"/>
  <c r="F631" i="1"/>
  <c r="F91" i="8"/>
  <c r="F113" i="8" s="1"/>
  <c r="F46" i="8"/>
  <c r="F110" i="8" s="1"/>
  <c r="F190" i="29"/>
  <c r="F1101" i="9"/>
  <c r="F100" i="8"/>
  <c r="F114" i="8" s="1"/>
  <c r="F70" i="8"/>
  <c r="F112" i="8" s="1"/>
  <c r="F53" i="8"/>
  <c r="F111" i="8" s="1"/>
  <c r="F30" i="8"/>
  <c r="F109" i="8" s="1"/>
  <c r="F15" i="8"/>
  <c r="F108" i="8" s="1"/>
  <c r="F32" i="7"/>
  <c r="F1037" i="10"/>
  <c r="F967" i="10"/>
  <c r="F757" i="10"/>
  <c r="F531" i="10"/>
  <c r="F429" i="10"/>
  <c r="F336" i="10"/>
  <c r="F55" i="35"/>
  <c r="F46" i="34"/>
  <c r="F344" i="3"/>
  <c r="F150" i="31"/>
  <c r="F236" i="2"/>
  <c r="F312" i="2" s="1"/>
  <c r="F205" i="2"/>
  <c r="F311" i="2" s="1"/>
  <c r="F98" i="2"/>
  <c r="F309" i="2" s="1"/>
  <c r="F902" i="3"/>
  <c r="F499" i="1"/>
  <c r="F563" i="1"/>
  <c r="F216" i="31"/>
  <c r="F175" i="31"/>
  <c r="F11" i="35" s="1"/>
  <c r="F66" i="34"/>
  <c r="F103" i="34"/>
  <c r="F229" i="31"/>
  <c r="F453" i="1"/>
  <c r="F33" i="32"/>
  <c r="F115" i="8" l="1"/>
  <c r="F11" i="22" s="1"/>
  <c r="F314" i="2"/>
  <c r="F7" i="22" s="1"/>
  <c r="B11" i="22"/>
  <c r="F1002" i="1"/>
  <c r="F997" i="1"/>
  <c r="F996" i="1"/>
  <c r="F1010" i="1"/>
  <c r="F1009" i="1"/>
  <c r="F1006" i="1"/>
  <c r="F1005" i="1"/>
  <c r="F1004" i="1"/>
  <c r="F1003" i="1"/>
  <c r="F998" i="1"/>
  <c r="F1008" i="1"/>
  <c r="B10" i="22"/>
  <c r="B9" i="22"/>
  <c r="B8" i="22"/>
  <c r="B7" i="22"/>
  <c r="B6" i="22"/>
  <c r="F14" i="35"/>
  <c r="F13" i="35"/>
  <c r="F12" i="35"/>
  <c r="F10" i="35"/>
  <c r="F16" i="35" s="1"/>
  <c r="F1077" i="10"/>
  <c r="F1071" i="10"/>
  <c r="F1070" i="10"/>
  <c r="F1069" i="10"/>
  <c r="F1064" i="10"/>
  <c r="F1063" i="10"/>
  <c r="F1062" i="10"/>
  <c r="F1012" i="1" l="1"/>
  <c r="F1065" i="10"/>
  <c r="F1072" i="10"/>
  <c r="F1080" i="10" l="1"/>
  <c r="F9" i="22" s="1"/>
  <c r="F39" i="35"/>
  <c r="F41" i="35" s="1"/>
  <c r="F53" i="35"/>
  <c r="F52" i="35"/>
  <c r="F51" i="35"/>
  <c r="F57" i="35" s="1"/>
  <c r="F1107" i="3"/>
  <c r="F1106" i="3"/>
  <c r="F1103" i="3"/>
  <c r="F1100" i="3"/>
  <c r="F1097" i="3"/>
  <c r="F1094" i="3"/>
  <c r="F1091" i="3"/>
  <c r="F1083" i="3"/>
  <c r="F1079" i="3"/>
  <c r="F1075" i="3"/>
  <c r="F1071" i="3"/>
  <c r="F1067" i="3"/>
  <c r="F1063" i="3"/>
  <c r="F1059" i="3"/>
  <c r="F1055" i="3"/>
  <c r="F1051" i="3"/>
  <c r="F1047" i="3"/>
  <c r="F1043" i="3"/>
  <c r="F1039" i="3"/>
  <c r="F1035" i="3"/>
  <c r="F1031" i="3"/>
  <c r="F1027" i="3"/>
  <c r="F1023" i="3"/>
  <c r="F1015" i="3"/>
  <c r="F1013" i="3"/>
  <c r="F1011" i="3"/>
  <c r="F1009" i="3"/>
  <c r="F1007" i="3"/>
  <c r="F1005" i="3"/>
  <c r="F1003" i="3"/>
  <c r="F1001" i="3"/>
  <c r="F999" i="3"/>
  <c r="F997" i="3"/>
  <c r="F995" i="3"/>
  <c r="F993" i="3"/>
  <c r="F988" i="3"/>
  <c r="F30" i="35" s="1"/>
  <c r="F964" i="3"/>
  <c r="F966" i="3" s="1"/>
  <c r="F29" i="35" s="1"/>
  <c r="D928" i="3"/>
  <c r="F928" i="3" s="1"/>
  <c r="F944" i="3" s="1"/>
  <c r="F28" i="35" s="1"/>
  <c r="F27" i="35"/>
  <c r="F859" i="3"/>
  <c r="F856" i="3"/>
  <c r="F849" i="3"/>
  <c r="F842" i="3"/>
  <c r="F835" i="3"/>
  <c r="F828" i="3"/>
  <c r="F825" i="3"/>
  <c r="F824" i="3"/>
  <c r="F823" i="3"/>
  <c r="F822" i="3"/>
  <c r="F821" i="3"/>
  <c r="F818" i="3"/>
  <c r="F817" i="3"/>
  <c r="F816" i="3"/>
  <c r="F815" i="3"/>
  <c r="F814" i="3"/>
  <c r="F811" i="3"/>
  <c r="F809" i="3"/>
  <c r="F777" i="3"/>
  <c r="F776" i="3"/>
  <c r="F775" i="3"/>
  <c r="F774" i="3"/>
  <c r="F773" i="3"/>
  <c r="F772" i="3"/>
  <c r="F769" i="3"/>
  <c r="F768" i="3"/>
  <c r="F767" i="3"/>
  <c r="F766" i="3"/>
  <c r="F765" i="3"/>
  <c r="F762" i="3"/>
  <c r="F760" i="3"/>
  <c r="F752" i="3"/>
  <c r="F749" i="3"/>
  <c r="F748" i="3"/>
  <c r="F747" i="3"/>
  <c r="F746" i="3"/>
  <c r="F743" i="3"/>
  <c r="F742" i="3"/>
  <c r="F737" i="3"/>
  <c r="F735" i="3"/>
  <c r="F733" i="3"/>
  <c r="D729" i="3"/>
  <c r="F729" i="3" s="1"/>
  <c r="F728" i="3"/>
  <c r="D725" i="3"/>
  <c r="F725" i="3" s="1"/>
  <c r="F724" i="3"/>
  <c r="D721" i="3"/>
  <c r="F721" i="3" s="1"/>
  <c r="F720" i="3"/>
  <c r="D717" i="3"/>
  <c r="F717" i="3" s="1"/>
  <c r="F716" i="3"/>
  <c r="D713" i="3"/>
  <c r="F713" i="3" s="1"/>
  <c r="F712" i="3"/>
  <c r="D709" i="3"/>
  <c r="F709" i="3" s="1"/>
  <c r="F708" i="3"/>
  <c r="D705" i="3"/>
  <c r="F705" i="3" s="1"/>
  <c r="F704" i="3"/>
  <c r="D701" i="3"/>
  <c r="F701" i="3" s="1"/>
  <c r="F700" i="3"/>
  <c r="D697" i="3"/>
  <c r="F697" i="3" s="1"/>
  <c r="F696" i="3"/>
  <c r="D693" i="3"/>
  <c r="F693" i="3" s="1"/>
  <c r="F692" i="3"/>
  <c r="D689" i="3"/>
  <c r="F689" i="3" s="1"/>
  <c r="F688" i="3"/>
  <c r="D685" i="3"/>
  <c r="F685" i="3" s="1"/>
  <c r="F684" i="3"/>
  <c r="D681" i="3"/>
  <c r="F681" i="3" s="1"/>
  <c r="F680" i="3"/>
  <c r="D677" i="3"/>
  <c r="F677" i="3" s="1"/>
  <c r="F676" i="3"/>
  <c r="D673" i="3"/>
  <c r="F673" i="3" s="1"/>
  <c r="F672" i="3"/>
  <c r="D669" i="3"/>
  <c r="F669" i="3" s="1"/>
  <c r="F668" i="3"/>
  <c r="D665" i="3"/>
  <c r="F665" i="3" s="1"/>
  <c r="F664" i="3"/>
  <c r="D661" i="3"/>
  <c r="F661" i="3" s="1"/>
  <c r="F660" i="3"/>
  <c r="D655" i="3"/>
  <c r="F655" i="3" s="1"/>
  <c r="F654" i="3"/>
  <c r="D651" i="3"/>
  <c r="F651" i="3" s="1"/>
  <c r="F650" i="3"/>
  <c r="D647" i="3"/>
  <c r="F647" i="3" s="1"/>
  <c r="F646" i="3"/>
  <c r="D643" i="3"/>
  <c r="F643" i="3" s="1"/>
  <c r="F642" i="3"/>
  <c r="D639" i="3"/>
  <c r="F639" i="3" s="1"/>
  <c r="F638" i="3"/>
  <c r="D635" i="3"/>
  <c r="F635" i="3" s="1"/>
  <c r="F634" i="3"/>
  <c r="D631" i="3"/>
  <c r="F631" i="3" s="1"/>
  <c r="F630" i="3"/>
  <c r="D627" i="3"/>
  <c r="F627" i="3" s="1"/>
  <c r="F626" i="3"/>
  <c r="D623" i="3"/>
  <c r="F623" i="3" s="1"/>
  <c r="F622" i="3"/>
  <c r="D619" i="3"/>
  <c r="F619" i="3" s="1"/>
  <c r="F618" i="3"/>
  <c r="D615" i="3"/>
  <c r="F615" i="3" s="1"/>
  <c r="F614" i="3"/>
  <c r="D611" i="3"/>
  <c r="F611" i="3" s="1"/>
  <c r="F610" i="3"/>
  <c r="D607" i="3"/>
  <c r="F607" i="3" s="1"/>
  <c r="F606" i="3"/>
  <c r="D603" i="3"/>
  <c r="F603" i="3" s="1"/>
  <c r="F602" i="3"/>
  <c r="D599" i="3"/>
  <c r="F599" i="3" s="1"/>
  <c r="F598" i="3"/>
  <c r="D595" i="3"/>
  <c r="F595" i="3" s="1"/>
  <c r="F594" i="3"/>
  <c r="D591" i="3"/>
  <c r="F591" i="3" s="1"/>
  <c r="F590" i="3"/>
  <c r="D587" i="3"/>
  <c r="F587" i="3" s="1"/>
  <c r="F586" i="3"/>
  <c r="D583" i="3"/>
  <c r="F583" i="3" s="1"/>
  <c r="F582" i="3"/>
  <c r="D579" i="3"/>
  <c r="F579" i="3" s="1"/>
  <c r="F578" i="3"/>
  <c r="D575" i="3"/>
  <c r="F575" i="3" s="1"/>
  <c r="F574" i="3"/>
  <c r="D571" i="3"/>
  <c r="F571" i="3" s="1"/>
  <c r="F570" i="3"/>
  <c r="D567" i="3"/>
  <c r="F567" i="3" s="1"/>
  <c r="F566" i="3"/>
  <c r="D563" i="3"/>
  <c r="F563" i="3" s="1"/>
  <c r="F562" i="3"/>
  <c r="D559" i="3"/>
  <c r="F559" i="3" s="1"/>
  <c r="F558" i="3"/>
  <c r="D555" i="3"/>
  <c r="F555" i="3" s="1"/>
  <c r="F554" i="3"/>
  <c r="F542" i="3"/>
  <c r="F540" i="3"/>
  <c r="F538" i="3"/>
  <c r="F537" i="3"/>
  <c r="F536" i="3"/>
  <c r="F533" i="3"/>
  <c r="F532" i="3"/>
  <c r="F531" i="3"/>
  <c r="F530" i="3"/>
  <c r="F529" i="3"/>
  <c r="F528" i="3"/>
  <c r="F527" i="3"/>
  <c r="F524" i="3"/>
  <c r="F523" i="3"/>
  <c r="F520" i="3"/>
  <c r="F513" i="3"/>
  <c r="F506" i="3"/>
  <c r="F499" i="3"/>
  <c r="F492" i="3"/>
  <c r="F485" i="3"/>
  <c r="F477" i="3"/>
  <c r="F476" i="3"/>
  <c r="F473" i="3"/>
  <c r="F472" i="3"/>
  <c r="F471" i="3"/>
  <c r="F470" i="3"/>
  <c r="F469" i="3"/>
  <c r="F468" i="3"/>
  <c r="F467" i="3"/>
  <c r="F466" i="3"/>
  <c r="F465" i="3"/>
  <c r="F464" i="3"/>
  <c r="F463" i="3"/>
  <c r="F462" i="3"/>
  <c r="F461" i="3"/>
  <c r="F460" i="3"/>
  <c r="F459" i="3"/>
  <c r="F458" i="3"/>
  <c r="F457" i="3"/>
  <c r="F456" i="3"/>
  <c r="F455" i="3"/>
  <c r="F454" i="3"/>
  <c r="F453" i="3"/>
  <c r="F452" i="3"/>
  <c r="F449" i="3"/>
  <c r="F448" i="3"/>
  <c r="F447" i="3"/>
  <c r="F444" i="3"/>
  <c r="F443" i="3"/>
  <c r="F442" i="3"/>
  <c r="F441" i="3"/>
  <c r="F440" i="3"/>
  <c r="F439" i="3"/>
  <c r="F438" i="3"/>
  <c r="F437" i="3"/>
  <c r="F436" i="3"/>
  <c r="F435" i="3"/>
  <c r="F434" i="3"/>
  <c r="F433" i="3"/>
  <c r="F432" i="3"/>
  <c r="F431" i="3"/>
  <c r="F423" i="3"/>
  <c r="F422" i="3"/>
  <c r="F419" i="3"/>
  <c r="F418" i="3"/>
  <c r="F417" i="3"/>
  <c r="F416" i="3"/>
  <c r="F415" i="3"/>
  <c r="F412" i="3"/>
  <c r="F411" i="3"/>
  <c r="F410" i="3"/>
  <c r="F409" i="3"/>
  <c r="F408" i="3"/>
  <c r="F407" i="3"/>
  <c r="F404" i="3"/>
  <c r="F403" i="3"/>
  <c r="F400" i="3"/>
  <c r="F397" i="3"/>
  <c r="F396" i="3"/>
  <c r="F393" i="3"/>
  <c r="F392" i="3"/>
  <c r="F391" i="3"/>
  <c r="F390" i="3"/>
  <c r="F389" i="3"/>
  <c r="F388" i="3"/>
  <c r="F385" i="3"/>
  <c r="F384" i="3"/>
  <c r="F383" i="3"/>
  <c r="F382" i="3"/>
  <c r="F381" i="3"/>
  <c r="F380" i="3"/>
  <c r="F379" i="3"/>
  <c r="F378" i="3"/>
  <c r="F375" i="3"/>
  <c r="F374" i="3"/>
  <c r="F373" i="3"/>
  <c r="F371" i="3"/>
  <c r="F370" i="3"/>
  <c r="F369" i="3"/>
  <c r="F368" i="3"/>
  <c r="F367" i="3"/>
  <c r="F366" i="3"/>
  <c r="F365" i="3"/>
  <c r="F364" i="3"/>
  <c r="F363" i="3"/>
  <c r="F362" i="3"/>
  <c r="F361" i="3"/>
  <c r="F360" i="3"/>
  <c r="F359" i="3"/>
  <c r="F358" i="3"/>
  <c r="F357" i="3"/>
  <c r="F356" i="3"/>
  <c r="F355" i="3"/>
  <c r="F354" i="3"/>
  <c r="F353" i="3"/>
  <c r="F352" i="3"/>
  <c r="F351" i="3"/>
  <c r="F21" i="35"/>
  <c r="D117" i="33"/>
  <c r="F117" i="33" s="1"/>
  <c r="D109" i="33"/>
  <c r="F109" i="33" s="1"/>
  <c r="D107" i="33"/>
  <c r="F107" i="33" s="1"/>
  <c r="D105" i="33"/>
  <c r="F105" i="33" s="1"/>
  <c r="D99" i="33"/>
  <c r="F99" i="33" s="1"/>
  <c r="D95" i="33"/>
  <c r="F95" i="33" s="1"/>
  <c r="D91" i="33"/>
  <c r="F91" i="33" s="1"/>
  <c r="D83" i="33"/>
  <c r="F83" i="33" s="1"/>
  <c r="D79" i="33"/>
  <c r="F79" i="33" s="1"/>
  <c r="D75" i="33"/>
  <c r="F75" i="33" s="1"/>
  <c r="D53" i="33"/>
  <c r="F53" i="33" s="1"/>
  <c r="D41" i="33"/>
  <c r="F41" i="33" s="1"/>
  <c r="D37" i="33"/>
  <c r="F37" i="33" s="1"/>
  <c r="D30" i="33"/>
  <c r="F30" i="33" s="1"/>
  <c r="F1109" i="3" l="1"/>
  <c r="F1085" i="3"/>
  <c r="F1018" i="3"/>
  <c r="F754" i="3"/>
  <c r="F24" i="35" s="1"/>
  <c r="F544" i="3"/>
  <c r="F23" i="35" s="1"/>
  <c r="F425" i="3"/>
  <c r="F22" i="35" s="1"/>
  <c r="F861" i="3"/>
  <c r="F26" i="35" s="1"/>
  <c r="F159" i="33"/>
  <c r="F45" i="35" s="1"/>
  <c r="F47" i="35" s="1"/>
  <c r="F779" i="3"/>
  <c r="F25" i="35" s="1"/>
  <c r="F32" i="35"/>
  <c r="F33" i="35"/>
  <c r="F31" i="35"/>
  <c r="F35" i="35" l="1"/>
  <c r="F59" i="35" s="1"/>
  <c r="F8" i="22" s="1"/>
  <c r="F10" i="22"/>
  <c r="F12" i="22" l="1"/>
  <c r="B13" i="22"/>
  <c r="B12" i="22"/>
  <c r="B5" i="22"/>
  <c r="F13" i="22"/>
  <c r="B1010" i="1"/>
  <c r="B1009" i="1"/>
  <c r="B1008" i="1"/>
  <c r="B1006" i="1"/>
  <c r="B1005" i="1"/>
  <c r="B1004" i="1"/>
  <c r="B1003" i="1"/>
  <c r="B1002" i="1"/>
  <c r="B997" i="1"/>
  <c r="B996" i="1"/>
  <c r="B995" i="1"/>
  <c r="B994" i="1"/>
  <c r="B993" i="1"/>
  <c r="B992" i="1"/>
  <c r="B760" i="1"/>
  <c r="F412" i="1"/>
  <c r="F392" i="1"/>
  <c r="F418" i="1" s="1"/>
  <c r="F357" i="1"/>
  <c r="F343" i="1"/>
  <c r="F342" i="1"/>
  <c r="F339" i="1"/>
  <c r="F338" i="1"/>
  <c r="F332" i="1"/>
  <c r="F330" i="1"/>
  <c r="F328" i="1"/>
  <c r="F313" i="1"/>
  <c r="F311" i="1"/>
  <c r="F308" i="1"/>
  <c r="F306" i="1"/>
  <c r="F303" i="1"/>
  <c r="F302" i="1"/>
  <c r="F268" i="1"/>
  <c r="F267" i="1"/>
  <c r="F262" i="1"/>
  <c r="F261" i="1"/>
  <c r="F259" i="1"/>
  <c r="F258" i="1"/>
  <c r="F254" i="1"/>
  <c r="F253" i="1"/>
  <c r="F251" i="1"/>
  <c r="F250" i="1"/>
  <c r="F245" i="1"/>
  <c r="F244" i="1"/>
  <c r="F240" i="1"/>
  <c r="F239" i="1"/>
  <c r="F232" i="1"/>
  <c r="F231" i="1"/>
  <c r="F227" i="1"/>
  <c r="F226" i="1"/>
  <c r="F224" i="1"/>
  <c r="F223" i="1"/>
  <c r="F219" i="1"/>
  <c r="F218" i="1"/>
  <c r="F214" i="1"/>
  <c r="F213" i="1"/>
  <c r="F210" i="1"/>
  <c r="F209" i="1"/>
  <c r="F207" i="1"/>
  <c r="F206" i="1"/>
  <c r="F203" i="1"/>
  <c r="F202" i="1"/>
  <c r="F197" i="1"/>
  <c r="F102" i="1"/>
  <c r="F100" i="1"/>
  <c r="F98" i="1"/>
  <c r="F97" i="1"/>
  <c r="F91" i="1"/>
  <c r="F87" i="1"/>
  <c r="F84" i="1"/>
  <c r="F81" i="1"/>
  <c r="F79" i="1"/>
  <c r="F362" i="1" l="1"/>
  <c r="F994" i="1" s="1"/>
  <c r="F104" i="1"/>
  <c r="F992" i="1" s="1"/>
  <c r="F995" i="1"/>
  <c r="F276" i="1"/>
  <c r="F993" i="1" s="1"/>
  <c r="F999" i="1" l="1"/>
  <c r="F1015" i="1" l="1"/>
  <c r="F5" i="22" s="1"/>
  <c r="F15" i="22" s="1"/>
  <c r="F16" i="22" s="1"/>
  <c r="F17" i="22" s="1"/>
</calcChain>
</file>

<file path=xl/sharedStrings.xml><?xml version="1.0" encoding="utf-8"?>
<sst xmlns="http://schemas.openxmlformats.org/spreadsheetml/2006/main" count="10787" uniqueCount="5696">
  <si>
    <t>Redni
broj:</t>
  </si>
  <si>
    <t>OPIS STAVKE:</t>
  </si>
  <si>
    <t>Jedinica mjere:</t>
  </si>
  <si>
    <t>Količina:</t>
  </si>
  <si>
    <t>Jedinična cijena:</t>
  </si>
  <si>
    <t>Ukupno:</t>
  </si>
  <si>
    <t>I.</t>
  </si>
  <si>
    <t>ZEMLJANI RADOVI</t>
  </si>
  <si>
    <t>BETONSKI I ARMIRANO BETONSKI RADOVI</t>
  </si>
  <si>
    <t>VII.</t>
  </si>
  <si>
    <t>II.</t>
  </si>
  <si>
    <t>VIII.</t>
  </si>
  <si>
    <t>VI.</t>
  </si>
  <si>
    <t>III.</t>
  </si>
  <si>
    <t>IV.</t>
  </si>
  <si>
    <t>V.</t>
  </si>
  <si>
    <t>IX.</t>
  </si>
  <si>
    <t>X.</t>
  </si>
  <si>
    <t xml:space="preserve">PDV: </t>
  </si>
  <si>
    <t>UKUPNO (bez PDV-a) EUR:</t>
  </si>
  <si>
    <t>UKUPNO (s PDV-om) EUR:</t>
  </si>
  <si>
    <t>REKAPITULACIJA - radovi i oprema</t>
  </si>
  <si>
    <t>I.A.01.</t>
  </si>
  <si>
    <t>I.A.02.</t>
  </si>
  <si>
    <t>I.A.02.01.</t>
  </si>
  <si>
    <t>I.A.03.</t>
  </si>
  <si>
    <t>I.A.03.01.</t>
  </si>
  <si>
    <t xml:space="preserve">OPĆI UVJETI UZ TROŠKOVNIK </t>
  </si>
  <si>
    <t xml:space="preserve"> Izvedba radova treba biti prema nacrtima, općim uvjetima i opisu radova, detaljima i prema pravilima zanata. Eventualna odstupanja treba prethodno dogovoriti s nadzornim inženjerom i projektantom za svaki pojedini slučaj.</t>
  </si>
  <si>
    <t xml:space="preserve">Sve mjere u planovima provjeriti u naravi. Svu kontrolu vršiti bez posebne naplate.
Tolerancije mjera izvedenih radova određene su uzancama zanata, odnosno prema odluci projektanta i nadzorne službe. </t>
  </si>
  <si>
    <t>Sva odstupanja od dogovorenih tolerantnih mjera dužan je izvođač otkloniti o svom trošku. To vrijedi za sve vrste radova, kao što su građevinski, obrtnički i montažerski, opremanje i ostali radovi.</t>
  </si>
  <si>
    <t>Izrada tipskih primjeraka i uzoraka svih ugrađenih materijala ( npr. ograde, pregradne stijene, bravarija, opločenja i sl.), te ovjera istih kod glavnog projektanta u cijeni je stavki i u obvezi je izvođača.</t>
  </si>
  <si>
    <t>PRIPREMNI RADOVI</t>
  </si>
  <si>
    <t xml:space="preserve">Izvođač je dužan prije početka radova sprovesti sve pripremne radove da se izvođenje može nesmetano odvijati. U tu svrhu izvođač je dužan detaljno proučiti investiciono tehničku dokumentaciju, te izvršiti potrebne računske kontrole. </t>
  </si>
  <si>
    <t>Potrebno je proučiti sve tehnologije izvedbe pojedinih radova radi optimalne organizacije građenja, nabavke materijala, kalkulacije i sl. Nepoznavanje crtanog dijela projekta i tehničkog opisa neće se prihvatiti kao razlog za povišenje jediničnih cijena ili greške u izvedbi.</t>
  </si>
  <si>
    <t xml:space="preserve">Izvođač i njegovi kooperanti dužni su svaki dio investiciono tehničke dokumentacije pregledati, te dati primjedbe na eventualne tehničke  probleme koji bi mogli prouzročiti slabiji kvalitet, postojnost ugrađenih elemenata ili druge štete. U protivnom biti će dužan ovakve štete sanirati o svom trošku. </t>
  </si>
  <si>
    <t>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</si>
  <si>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Radove treba izvesti točno prema opisu troškovnika, a u stavkama gdje nije objašnjen način rada i posebne osobine finalnog produkta, izvođač je dužan pridržavati se uobičajenog načina rada, uvažavajući odredbe važećih standarda, uz obvezu izvedbe kvalitetnog proizvoda.</t>
  </si>
  <si>
    <t>Osim toga, izvođač je obvezan pridržavati se uputa glavnog  projektanta/nadzora u svim pitanjima koja se odnose na izbor i obradu materijala i način izvedbe pojedinih detalja, ukoliko to nije već detaljno opisano troškovnikom, a naročito u slučajevima kada se zahtjeva izvedba van propisanih standarda.
Sav materijal za izgradnju mora biti kvalitetan i mora odgovarati opisu troškovnika i postojećim građevinskim propisima.
U slučaju da opis pojedine stavke nije dovoljno jasan, mjerodavna je samo uputa i tumačenje glavnog projektanta/nadzora. O tome se izvođač treba informirati već prilikom sastavljanja jedinične cijene.
Cijene pojedinih radova moraju sadržavati sve elemente koji određuju cijenu gotovog proizvoda, a u skladu sa odredbama troškovnika. Ako izvođač sumnja u valjanost ili kvalitetu nekog propisanog materijala i drži da za takvu izvedbu ne bi mogao preuzeti odgovornost, dužan je o tome obavijestiti projektanta s obrazloženjem i dokumentacijom. Konačnu odluku donosi projektant u suglasnosti s nadzornim inženjerom, nakon proučenog prijedloga izvođača.</t>
  </si>
  <si>
    <t>UREĐENJE GRADILIŠTA</t>
  </si>
  <si>
    <t xml:space="preserve">Uređenje gradilišta dužan je izvođač izvesti prema shemi organizacije gradilišta koju je obavezan imati prije početka građenju. U organizaciji gradilišta izvođač je dužan uz ostalo posebno predvidjeti:
</t>
  </si>
  <si>
    <t>-  prostorije za svoje kancelarije,
- gradilište osigurati ogradom ili drugim posebnim elementima za sigurnost ljudi za zaštitu prometa i objektata,</t>
  </si>
  <si>
    <t>- postaviti natpisnu ploču  od cca 3,5 x 2,5 metra,
- osigurati zaštitu vrijednih postojećih stabala, prema projektu vanjskog uređenja,
- postaviti potreban broj urednih skladišta, pomoćnih radnih prostorija, nadstrešnica, odrediti i urediti prometne i parkirne površine za radne i teretne automobile, opremu, građevinske strojeve  i sl., te opremu i objekte za rastresiti i habasti građ.  materijal,</t>
  </si>
  <si>
    <t>-  Izvođač je dužan gradilište sa svim prostorijama i cijelim inventarom redovito održavati i čistiti,
-  Sve materijale izvođač mora redovito i pravovremeno dobaviti da ne dođe do bilo kakvog zastoja gradnje,</t>
  </si>
  <si>
    <t>U kalkulacije izvođač mora prema ponuđenim radovima uračunati u cijenu eventualne zaštite za zimski period kišu ili sl.
-  Izvođač je dužan svu površinsku vodu u granicama gradilišta na svim nižim nivoima redovito odstranjivati odnosno nasipavati,
-  Na gradilištu mora postojati permanentna čuvarska služba za cijelo vrijeme trajanja gradnje također uračunata u faktor,</t>
  </si>
  <si>
    <t>-  Gradilište mora biti po noći dobro osvjetljeno,
-  Sve otpadne matreijele  (šuta, lomovi, mort, ambalaža i sl.) treba odmah odvesti. Troškove treba ukalkulirati u režiju i faktor. Ukoliko se isti neće izvršavati  investitor ima pravo čišćenja i odvoz otpada povjeriti drugome, a na teret izvođača radova,</t>
  </si>
  <si>
    <t>Izvođač je dužan uz shemu organizacije gradilišta (prije početka gradnje) dostaviti i spisak sve mehanizacije i opreme koja će biti na raspolaganju gradilišta, te satnice za rad i upotrebu svakog stroja,
Izvođač je dužan bez posebne naplate osigurati investitoru i projektantu potrebnu pomoć kod obilaska gradilišta i nadzora, uzimanju uzoraka i sl., potrebnim pomagalima i ljudima.</t>
  </si>
  <si>
    <t>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t>
  </si>
  <si>
    <t>A/</t>
  </si>
  <si>
    <t>MATERIJAL</t>
  </si>
  <si>
    <t>Pod tim nazivom se podrazumjeva cijena materijala tj. dobavna cijena i to kako glavnog materijala, tako i pomoćnog, veznog materijala i sl.</t>
  </si>
  <si>
    <t>U cijenu materijala uključena je i cijena transportnih troškova bez obzira na prijevozno sredstvo sa svim prijenosima, utovarima i istovarima, te uskladištenje i čuvanje na gradilištu od unošenja (prebacivanje, zaštita i sl.), kao i davanje potrebnih uzoraka.</t>
  </si>
  <si>
    <t>Uskladištenje materijala treba provesti tako da materijal bude osiguran od vlaženja i lomova, jer se samo neoštećen i kvalitetan smije ugrađivati. Ovo se odnosi na sve gotove prefabrikate, obrtničke proizvode i materijal za obrtničke radove. Vezna sredstva također moraju biti prvorazredna. Cement, opeka, kameni agregat, pijesak, bitumen i sl. treba ispitati prema važećim tehničkim propisima i atesete predočiti nadzornom inženjeru.</t>
  </si>
  <si>
    <t>B/</t>
  </si>
  <si>
    <t>RAD</t>
  </si>
  <si>
    <t>Ujedno treba uključiti sav rad oko zaštite gotovih konstrukcija i dijelova objekta od štetnog utjecaja vrućine, hladnoće i sl.</t>
  </si>
  <si>
    <t>C/</t>
  </si>
  <si>
    <t xml:space="preserve">  SKELE</t>
  </si>
  <si>
    <t xml:space="preserve">Sve vrste skele bez obzira na visinu ulaze u jediničnu cijenu pojedinog rada. </t>
  </si>
  <si>
    <t>Skela mora biti na vrijeme postavljena kako ne bi nastao zastoj u radu. 
Skele moraju biti u skladu s propisima HTZ. Iskopane rovove treba u načelu podupirati ako su dubine preko jednog metra. Osim toga, treba ukalkulirati sve potrebne zaštitne ograde, te rampe i mostove za prijevoz  materijala po gradnji.</t>
  </si>
  <si>
    <t>D/</t>
  </si>
  <si>
    <t xml:space="preserve"> OPLATA</t>
  </si>
  <si>
    <t>Kod izrade oplate predviđeno je podupiranje, uklještenja, te postave i skidanje iste. U cijenu ulazi kvašenje oplate prije betoniranja, kao i mazanje limenih kalupa i sl.</t>
  </si>
  <si>
    <t>Po završetku betoniranja, sva se oplata nakon određenog vremena mora očistiti i sortirati.</t>
  </si>
  <si>
    <t xml:space="preserve">E/ </t>
  </si>
  <si>
    <t xml:space="preserve"> OBRAČUN</t>
  </si>
  <si>
    <t>Ukoliko nije u pojedinoj stavci dat način obračuna radova, treba se u svemu pridržavati prosječnih normi u građevinarstvu.</t>
  </si>
  <si>
    <t>F/</t>
  </si>
  <si>
    <t xml:space="preserve"> ZIMSKI I LJETNI RAD</t>
  </si>
  <si>
    <t>Ukoliko je u ugovoreni termin izvršenja objekta uključen i zimski odnosno ljetni period, to se neće posebno izvoditelju priznavati na ime naknade, već sve mora biti uključeno u jediničnu cijenu. Za vrijeme zime građevina se mora zaštititi. Svi eventualno smrznuti dijelovi moraju se ukloniti i izvesti ponovno bez bilo kakve naplate.</t>
  </si>
  <si>
    <t>Ukoliko je temperatura niža od temperature, pri kojoj je dozvoljen određeni rad, a investitor ipak traži da se radovi izvode, izvoditelj ima pravo računati naknadu po važećoj normi ali u tom slučaju izvoditelj snosi punu odgovornost za ispravnost i kvalitetu izvedenih radova.</t>
  </si>
  <si>
    <t>To isto vrijedi i za zaštitu radova tokom ljeta od prebrzog sušenja uslijed visoke temperature. Ukoliko dođe do kašnjenja u dinamici krivnjom izvoditelja, dodatne troškove pri radu na niskim temperaturama snosi izvoditelj.</t>
  </si>
  <si>
    <t>G/</t>
  </si>
  <si>
    <t xml:space="preserve"> FAKTORI</t>
  </si>
  <si>
    <t>Na jediničnu cijenu radne snage izvoditelj ima pravo zaračunati faktor prema postojećim gospodarskim instrumentima na osnovu zakonskih propisa.</t>
  </si>
  <si>
    <t>Povrh toga izvođač će faktorom obuhvatiti i sljedeće radove, koji se neće zasebno obračunavati kao naknadni rad, i to:</t>
  </si>
  <si>
    <t>* kompletnu režiju gradilišta, uključujući dizalice, mostove, svu potrebnu mehanizaciju i sl.</t>
  </si>
  <si>
    <t>* izvedbu privremenih pristupnih puteva u okviru gradilišta</t>
  </si>
  <si>
    <t>* sva ispitivanja materijala,</t>
  </si>
  <si>
    <t>* uskladištenje materijala i elemenata za obrtničke i instalaterske radove do njihove ugradbe,</t>
  </si>
  <si>
    <t>* uređenje gradilišta po završetku rada, sa otklanjanjem svih otpadaka, šute, ostataka građevnog materijala, inventara, pomoćnih objekata, itd.</t>
  </si>
  <si>
    <t>Svaka grupa radova u troškovniku ima svoje opće uvjete koji SU SASTAVNI DIO SVAKE POJEDINE STAVKE. Sve što je navedeno u njima, a nije u pojedinačnom opisu stavke smatra se uključenim u jediničnu cijenu.</t>
  </si>
  <si>
    <t>I. A.</t>
  </si>
  <si>
    <t>GRAĐEVINSKI RADOVI</t>
  </si>
  <si>
    <t>I. A. 01.</t>
  </si>
  <si>
    <t>OPĆI UVJETI</t>
  </si>
  <si>
    <t>Prije početka zemljanih radova potrebno je izvršiti prethodne radove na pripremi i uređenju gradilišta tj. čišćenje terena, prilaze i organizaciju gradilišta. Pripremni radovi i radovi na organizaciji gradilišta neće biti obračunati posebno, već su obuhvaćeni u faktoru. Investitor stavlja na raspolaganje teren, koji je potreban za zemljane radove, s izuzetkom deponije za otpad.  Izvođač se prije izvođenja radova mora informirati o točnom smještaju prepreka, kao vodova, kablova, kanala, oznaka i si. i po potrebi ishoditi dopuštenje za kopanje od nositelja (vlasnika) prava.</t>
  </si>
  <si>
    <t>Cijenama je pokriveno između ostalog:
- poteškoće zbog mokrog iskopanog materijala
- poteškoće, koje su uvjetovane godišnjim dobom ili nepovoljnim vremenom i s kojima se normalno mora računati
- uklanjanje normalnih padalina
- mjere zaštite od normalnih padalina
- prebacivanje strojeva i uređaja na području gradilišta, ukoliko za to nije zadužen Nalogodavac
- osiguranje prometa i tekuće čišćenje korištenih javnih ulica i puteva, ukoliko su prouzročene zemljanim radovima i ukoliko se izričito ne radi o Posebnim odredbama
- zaštita od prašine pri transportima
- međuskladištenje na zahtjev Izvođača</t>
  </si>
  <si>
    <t>S cijenama nije pokriveno:
- radovi držanja vode, ukoliko se ne radi o uklanjanju padalina
- vrijeme zastoja pri prekidu zbog pronalaženja zaostalih streljiva i povijesno značajnih iskapanja</t>
  </si>
  <si>
    <t>Iskopani materijal mora načelno odvesti Izvođač na deponiju po svom izboru, ukoliko  nije drugačije navedeno. Iskopan materijal, koji je potreban za ponovno punjenje, skladištit će se privremeno  u dogovoru s Nalogodavcem, ukoliko ne može ostati na mjestu ugradnje.
Ako Nalogodavac kao privremeno skladištenje ili deponiju odredi odlagalište, onda je to obvezatno za predaju ponude. U okviru izvođenja gradnje može se dogovoriti nešto drugo.
Ako u Popisu radova nije određeno, mora se za iskopani materijal, koji se općenito može ponovno koristiti (npr. humus, šljunak, pijesak, glina, prirodni kameni materijal), prije nego se stavi na raspolaganje, postići dogovor.</t>
  </si>
  <si>
    <t>Već postojeće okolčavanje, graničnike, fiksne točke, oznake visina itd. za zgradu ili za vođenje cesta i puteva, mora izvođač 
osigurati prije početka radova.
Ako je potrebno, izmjeriti postojeći teren prije izvedbe radova skupa s Izvođačem i Investitorom u pogledu položaja i visine i rezultat utvrditi zapisnički.
Buseni trave i iskopan gornji sloj skladištit će se prema dogovoru s Investitorom na prikladnom mjestu i na prikladnu površinu. 
Ako se pri iskapanju naiđe na svojstva tla, koja odstupaju od opisa radova, ili nastupe okolnosti, zbog kojih se propisani radovi iskapanja ne mogu provesti, mora se odmah hitno održati poseban dogovor s Investitorom.Kod zemljanih radova i zatrpavanja treba obratiti pažnju da se ugradi zemlja ili kamen, koje je prikladno za predviđenu svrhu primjene. Ako postoje opravdane sumnje u sposobnost sabijanja, treba informirati Investitorom ili njegovog voditelja gradnje.</t>
  </si>
  <si>
    <t xml:space="preserve">Modul zbijenosti nosive podloge ispod temelja kao i unutar temelja objekta izvesti prema uputi geomehaničara i statičara. </t>
  </si>
  <si>
    <t>Kod nasipavanja nakon izvedbe temelja, postave i zaštite horizontalne kanalizacije, materijal je potrebno polijevati kako bi se dobila potrebna zbijenost. Nabijanje izvesti u slojevima do najviše 30 cm s vibro-nabijačima ili žabama.
Za nasipavanje ispod betonskih podloga podova na zemlji imaju se upotrijebiti troškovnikom propisani materijali  u predviđenim debljinama slojeva.</t>
  </si>
  <si>
    <t>Modul zbijenosti nasipa odnosno tampona kod cestovnih površina mora biti sljedeći:
- za nasip kameni - šljunčani   Me 40 MPa/m²
- za zemljani nasip   Me 30 MPa/m²</t>
  </si>
  <si>
    <t xml:space="preserve">Izvođač je dužan prije zatrpavanja jarkova provjeriti da u prostoru, koji treba zatrpati, nema građevinskog otpada, smeća i si. Ako to nije slučaj, treba odmah izvijestiti Nalogodavca.Prije ponovne ugradnje materijala, koji je dobiven pri kopanju odnosno prije zatrpavanja ili zasipanja s materijalom, koji je nabavio Izvođač, potrebno je ishoditi odobrenje Investorom za njegovo korištenje. </t>
  </si>
  <si>
    <t>komplet</t>
  </si>
  <si>
    <t>I.A.01.03.</t>
  </si>
  <si>
    <t>I.A.01.04.</t>
  </si>
  <si>
    <t>Geodetsko praćenje izvedbe na objektu. Praćenje izvedbe OTKOPA, izvedbe svih konstruktivnih dijelova kako tlocrtno (osno), tako i visinski. Rad obavlja ovlašteni inženjer geodezije. Potrebno je praćenje na izvedbi SVIH DIJELOVA GRAĐEVINE , te kontrolu osi u tlocrtnom i visinskom smislu tijekom građenja građevine.</t>
  </si>
  <si>
    <t>I.A.01.05.</t>
  </si>
  <si>
    <t>m³</t>
  </si>
  <si>
    <t>I.A.01.06.</t>
  </si>
  <si>
    <t>I.A.01.07.</t>
  </si>
  <si>
    <t xml:space="preserve">Iskop zemlje ispod armiranobetonskih ploča prizemlja radi planiranja i nabijanja tla prosječne debljine 50 cm. Iskopani materijal zbrinuti, uklj. pristojbu za deponiju, ili deponirati za ponovnu ugradnju u potrebnom obimu za zatrpavanje, a sve u dogovoru sa nadzornim inženjerom. </t>
  </si>
  <si>
    <t>- iskop ispod AB ploča prizemlja</t>
  </si>
  <si>
    <t>I.A.01.08.</t>
  </si>
  <si>
    <t>Prosječni otkop je 0,7 m³/m², točnost ±3 cm. Otkope izvoditi strojno i ručno, prema potrebi.</t>
  </si>
  <si>
    <t xml:space="preserve"> m²</t>
  </si>
  <si>
    <t>Drobljenac granulacije 16-32 mm, zbijen do  Ms &lt; 40 MN/m². Potrebnu zbijenost izvoditelj je dužan kontrolirati od za to ovlaštenih pravnih ili fizičkih osoba. Način nabijanja odrediti u dogovoru sa Nadzornim inženjerom, uvaljanost prema geomehaničkom elaboratu, obavezno ispitivanje i izdavanje atesta. U cijenu uključiti i sve pokose i denivelacije.</t>
  </si>
  <si>
    <t>Nakon završetka planiranja i zbijanja posteljice na površinu isplaniranog temeljnog sloja  se postavlja geotekstil plošne mase 250gr/m², sa preklopima od 10cm, koji je obračunat u stavci.</t>
  </si>
  <si>
    <t>a) tamponski sloj (ispod podne ploče prizemlja)</t>
  </si>
  <si>
    <t>b) geotekstil (ispod podne ploče prizemlja)</t>
  </si>
  <si>
    <t>m²</t>
  </si>
  <si>
    <t xml:space="preserve">Zatrpavanje odgovarajućim materijalom oko zgrade, prema upisu nadzornog inženjera u slojevima do potpune zbijenosti. Nasipavanje izvoditi u slojevima od 20-25 cm uz pažljivo nabijanje da se izbjegne naknadno sljeganje tla.  Ako materijal nije odgovarajuće kvalitete potrebno je nasipavanje izvesti pijeskom za nasipanje. Radnje izvesti u dogovoru sa nadzornim inženjerom. Svi detalji prema izvedbenom projektu i slojevima prema projektu fizike zgrade. Nabijenost podloge do  Ms &lt; 30 MN/m², obavezno ispitivanje i izdavanje atesta. </t>
  </si>
  <si>
    <t>Odvoz viška iskopanog materijala - zemlje na deponij udaljen do 10 km. Količina uvećana za koeficijent rastresitosti 1.15.</t>
  </si>
  <si>
    <t>ZEMLJANI RADOVI UKUPNO:</t>
  </si>
  <si>
    <t>Opći uvjeti - beton</t>
  </si>
  <si>
    <t>Kod izvedbe betonskih i armirano betonskih radova treba se u svemu pridržavati postojećih propisa i obaveznih normi, te statičkog proračuna. Prije početka izvedbe betonskih radova treba pregledati i zapisnički konstatirati podatke o agregatu, cementu i vodi, odnosno o faktorima koji će utjecati na kvalitetu radova i ugrađenog betona.</t>
  </si>
  <si>
    <t>Prije početka radova uzvoditelj je dužan izraditi Plan betoniranja i nadzora, te redovito pratiti kvalitetu betonskih konstrukcija u skladu sa elementima iz projekta betona.</t>
  </si>
  <si>
    <t>VRSTE BETONA, MATERIJALI I OZNAKE</t>
  </si>
  <si>
    <t>VRSTE BETONA - koristit će se projektirani beton razreda tlačne čvrstoće prema statičkom proračunu.</t>
  </si>
  <si>
    <t>Razredi tlačne čvrstoće betona</t>
  </si>
  <si>
    <t>C12/15, C16/20, C25/30, C30/37, C 35/45, C40/50</t>
  </si>
  <si>
    <t>Čvrstoća betona određuje se razredom tlačne čvrstoće i  izvoditelj je se mora strogo pridržavati određene za pojedine konstrukcije, a označene u statičkom proračunu.</t>
  </si>
  <si>
    <t>Beton spravljati isključivo strojnim putem.</t>
  </si>
  <si>
    <t>Za izradu betona upotrijebiti istu vrstu cementa i granulirani agregat.</t>
  </si>
  <si>
    <t>CEMENT</t>
  </si>
  <si>
    <t>AGREGAT</t>
  </si>
  <si>
    <t>VODA iz vodovoda</t>
  </si>
  <si>
    <t>Isprave o sukladnosti osnovnih materijala - za sve rabljene materijale izvoditelj je dužan priložiti izjave o sukladnosti ili certifikate sukladnosti.</t>
  </si>
  <si>
    <t>Kontrola proizvodnje betona
Unutarnja kontrola betona mora obuhvatiti sve mjere nužne za održavanje i osiguranje svojstava betona.</t>
  </si>
  <si>
    <t xml:space="preserve">Kontrolni postupci kod ugradnje betona </t>
  </si>
  <si>
    <t>Izvoditelj treba  prije početka ugradnje provjeriti da li je beton u skaldu sa zahtjevima iz projekta betonske konstrukcije, te da li je tijekom transporta došlo do promjene njegovih svojstava koja bi bila od utjecaja na tehnička svojstva betonske konstrukcije.</t>
  </si>
  <si>
    <t>Svježi beton</t>
  </si>
  <si>
    <t>Kontrolu svježeg betona izvoditelj treba provoditi pregledom svake otpremnice i vizualnom kontrolom koegzistencije kod svake dopreme (svakog vozila).</t>
  </si>
  <si>
    <t>Očvrsnuli beton</t>
  </si>
  <si>
    <t xml:space="preserve">Ispitivanje očvrsnulog betona će se provoditi na uzrcima uzetim tijekom izvođenja radova. </t>
  </si>
  <si>
    <t>Uzorci su oblika kocke 15x15x15 cm.
Rezultati ispitivanja će se evidentirati redoslijedom kako su uzimani i grupirati u grupe betona koje su definirane u programu uzimanja kontrolnih betonskih uzoraka.</t>
  </si>
  <si>
    <t>Kod izvođenja betonskih radova treba voditi računa o tome kakve su atmosferske prilike, tj. ako je temperatura visoka prije betoniranja politi podlogu, odnosno tlo i eventualno oplatu kako nebi došlo do upijanja vode iz betona. S ugradnjom betona može se započeti tek kada je oplata i armatura definitivno postavljena i učvršćena.</t>
  </si>
  <si>
    <t>IZVOĐENJE BETONSKIH RADOVA</t>
  </si>
  <si>
    <t>Beton treba spravljati  isključivo strojnim putem. 
Transport projektiranog betona će se vršiti automješalicama. Transportna sredstva ne smiju izazivati segregaciju betonske smjese tijekom vožnje od mjesta proizvodnje do mjesta ugradnje.
Vrijeme transprta i drugih manipulacija svježim betonom mora biti u neposrednoj vezi s vremenom početka vezivanja cementa.</t>
  </si>
  <si>
    <t>Ugrađivanje betona se može početi samo na osnovu pismene potvrde o preuzimanju podloge, armature i odobrenju betoniranja od strane nadzornog inženjera.</t>
  </si>
  <si>
    <t>Beton se mora ugrađivati prema određenom planu.</t>
  </si>
  <si>
    <t>Zabranjeno je korigiranje vode u svježem betonu bez prisustva tehnologa betona.</t>
  </si>
  <si>
    <t>Prije betoniranja treba oplatu polijevati kod čega se treba paziti da voda ne uđe u svježi beton.</t>
  </si>
  <si>
    <t>Beton treba ubacivati što bliže njegovom konačnom položaju u konstrukciji. Svaki započeti konstruktivni dio ili element mora biti izbetoniran neprekinuto u započetom opsegu.</t>
  </si>
  <si>
    <t>Ugrađivanje betona u posebnim uvjetima</t>
  </si>
  <si>
    <t>Ugrađivanje betona u kalupima ili u oplatu pri vanjskim temperaturama ispod +5 ili iznad +30o smatra se betoniranjem u posebnim uvjetima. Za betoniranje u posebnim uvjetima moraju se osigurati posebne mjere zaštite betona.</t>
  </si>
  <si>
    <t>Betonu treba dodati dodatke protiv smrzavanja betona. Prije prvog smrzavanja beton mora imati najmanje 50 % zahtijevane čvrstoće. Kad se u vrlo hladnim danima skida oplata, ne smije doći do naglog hlađenja betona te se vanjske površine betona moraju zaštititi.</t>
  </si>
  <si>
    <t>Pri betoniranju na visopkim temperaturama početnu obradivost treba odrediti prema prethodno utvrđenom gubitku i obradivosti prilikom transporta i ugradnje. U slučaju dužeg transporta ili spore ugradnje betona  treba rabiti dodatke - usporivače vezanja.</t>
  </si>
  <si>
    <r>
      <t>Cement i sastav betona koji se ugrađuju u masivne elemente moraju biti takvi da ni u kom slučaju temperatura betona ugrađenog u  masu elemenata ne bude iznad 65</t>
    </r>
    <r>
      <rPr>
        <sz val="8"/>
        <rFont val="Calibri"/>
        <family val="2"/>
        <charset val="238"/>
      </rPr>
      <t>°</t>
    </r>
    <r>
      <rPr>
        <sz val="8"/>
        <rFont val="Arial"/>
        <family val="2"/>
        <charset val="238"/>
      </rPr>
      <t>C. U protivnom se poduzimaju mjere za hlađenje komponenata betona ili hlađenje betona u samom elementu.</t>
    </r>
  </si>
  <si>
    <t>Ukoliko se betonira u posebnim uvjetima mjere zaštite moraju biti ukalkulirane u jediničnu cijenu.</t>
  </si>
  <si>
    <t>Njegovanje ugrađenog betona</t>
  </si>
  <si>
    <t>Neposredno nakon betoniranja beton će se zaštićivati od:
- oborina i tekuće vode - prekrivanjem najlonima i ceradama
- vibracija koje mogu utjecati na promjenu unutrašnje strukture i prionljivosti betona i armature, kao i drugih mehaničkih oštećenja u vrijeme vezivanja i početnog očvršćivanja.
Zaštitu od prebrzog isušivanja treba provoditi mokrim postupokom (polijevanjem, prekrivanjem filcom ili jutom) a u trajanju od najmanje 7 dana ili postizanje 70 % tražene čvrstoće.
Zaštita betona mora biti ukalkulitrana u jedinične cijene.</t>
  </si>
  <si>
    <t xml:space="preserve">Obračun:
Obračun se vrši po m²,  m,  m³,  ili po komadu  tj. prema stavkama troškovnika. Stropne ploče se računaju unutar zidova, stupovi i zidovi se obračunavaju do greda, nadvoja, serklaža ili u punoj visini tj. do gornjeg ruba ploče, ako kontinuirano prelazi zidove. 
</t>
  </si>
  <si>
    <t>OPLATE</t>
  </si>
  <si>
    <t>Oplate, kao i razna razupiranja, moraju imati takvu sigurnost i krutost da bez slijegavanja i štetnih deformacija mogu primiti opterećenja i utjecaje koji nastaju za vrijeme izvedbe radova.</t>
  </si>
  <si>
    <t>Oplate moraju biti stabilne, otporne i dovoljno poduprte da se ne bi izvile ili popustile u bilo kojem pravcu. Moraju biti izrađene točno po mjerama označenim u crtežima plana oplate za pojedine dijelove konstrukcije koji će se betonirati sa svim potrebnim podupiračima.</t>
  </si>
  <si>
    <t>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sprečavaju deformacije.</t>
  </si>
  <si>
    <t>Za oplatu se ne smiju koristiti takvi premazi koji se ne bi mogli oprati s gotovog betona ili bi nakon pranja ostale mrlje na tim površinama.</t>
  </si>
  <si>
    <t xml:space="preserve">Oplatu za betonske konstrukcije čije će površine ostati vidljive, potrebno je izvesti u glatkoj “bažuj”, blanjanoj ili profiliranoj oplati, a prema nacrtu. </t>
  </si>
  <si>
    <t>Ako se u projektu traži blanjana oplata, onda treba koristiti daske istih širina, osim ako nije drugačije predviđeno, s vidljivom strukturom drveta, a slaganje dasaka prema projektu ili uputama projektanata.</t>
  </si>
  <si>
    <t>Kad su u betonskim zidovima i drugim konstrukcijama predviđeni otvori i udubine za prolaz vodovodne i kanalizacione cijevi, cijevi centralnog grijanja i slično, kao i ventilacione kanale i otvore, treba još prije betoniranja izvesti i postaviti cijevi većeg profila od prolazeće cijevi da se iste mogu provući kroz zid ili konstrukciju i propisno zabrtviti.</t>
  </si>
  <si>
    <t>Kod nastavljanja betoniranja po visini, prilikom postavljanja oplate za tu konstrukciju treba izvesti zaštitu površina betona već gotovih konstrukcija od procjeđivanja cementnog mlijeka.</t>
  </si>
  <si>
    <t>Neposredno prije početka ugrađivanja betona oplata se mora očistiti.</t>
  </si>
  <si>
    <t>Oplate moraju biti tako izvedene da se mogu skidati lako i bez potreba i oštećenja konstrukcija, sa svim njenim elementima, kao i slaganje i sortiranje građe na određenim mjestima. Također je uključeno i čišćenje dasaka, gredica, potpora i drugog, vađenje čavala.</t>
  </si>
  <si>
    <t>Izrađena oplata, s podupiranjem, prije betoniranja mora biti od strane izvoditelja statički kontrolirana. Prije nego što se počne ugrađivati beton moraju se provjeriti dimenzije oplate i kakvoća njihove izvedbe, kao i čistoća i vlažnost oplate.</t>
  </si>
  <si>
    <t>Rezultati ispitivanja nivelete oplate, kao i zapisnik o prijemu tih konstrukcija, čuvaju se u evidenciji koja se prilikom primopredaje izgrađene građevine ustupa korisniku te građevine.</t>
  </si>
  <si>
    <t>Opći uvjeti za armiračke radove</t>
  </si>
  <si>
    <t>Kod izvedbe armiračkih radova treba se u svemu pridržavati postojećh propisa i standarda.</t>
  </si>
  <si>
    <t>Betonski čelik u pogledu kvalitete mora odgovarati važećim standardima.</t>
  </si>
  <si>
    <t>Sve vrste čelika moraju imati kompaktnu homogenu strukturu. Ne smiju imati nikakvih nedostataka, mjehura, pukotina ili vanjskih oštećenja. Prilikom isporuke betonskog čelika isporučitelj je dužan dostaviti ateste koji garantiraju vlačnu čvrstoću i varivost čelika.</t>
  </si>
  <si>
    <t>Na gradilištu odgovorna osoba mora obratiti naročitu pažnju na eventualne pukotine, jača vanjska oštećenja, slojeve rđe, prljavštine i čistoću, te dati nalog da se takav betonski čelik odstrani ili očisti.</t>
  </si>
  <si>
    <t>Savijeni glatki i rebrasti čelik te mreže moraju biti označeni točno prema armaturnim nacrtima i u svemu mora zadovoljavati odgovarajuće propise.</t>
  </si>
  <si>
    <t xml:space="preserve">Armatura mora biti na gradilištu pregledno deponirana. Prije polaganja, armatura mora biti oćišćena od rđe i nećistoće. Žica, plastični ili drugi ulošci koji se polažu radi održavanja razmaka kao i sav drugi pomoćni materijal uključeni su u jediničnu cijenu. </t>
  </si>
  <si>
    <t xml:space="preserve">Ugrađivati se mora armatura po profilima iz statičkog proračuna, odnosno prema nacrtu savijanja armature. Ukoliko je onemogućena nabava određenih profila zamjena se vrši uz odobrenje statičara. </t>
  </si>
  <si>
    <t>Postavljenu armaturu prije betoniranja dužan je osim rukovoditelja gradilišta i nadzornog inženjera, pregledati statičar, o tome izvršiti upis u građevinski dnevnik. Mjerodavni podatak za marku betona koji treba upotrijebiti na pojedinim dijelovima konstrukcije uzima se iz statičkog proračuna i nacrta savijanja armature.</t>
  </si>
  <si>
    <t>Prilikom polaganja armature, naročitu pažnju posvetiti visini armature  u konstrukciji i zaštitnom sloju betona do armature.</t>
  </si>
  <si>
    <t>Obračun ugrađene armature vrši se po kg neovisno o profilu.</t>
  </si>
  <si>
    <t>Jedinična cijena treba  sadržavati:</t>
  </si>
  <si>
    <t>*- uzimanje izmjera na objektu</t>
  </si>
  <si>
    <t>* -izvedba betonske mase u betonari</t>
  </si>
  <si>
    <t>*- dostava na gradilište</t>
  </si>
  <si>
    <t xml:space="preserve">*- ugradba u konstrukciju sa svim potrebnim horizontalnim i vertikalnim transportima </t>
  </si>
  <si>
    <t>*- potrebnu oplatu i radnu skelu ( izuzev fasadne skele )</t>
  </si>
  <si>
    <t>* -uzimanje potrebnih uzoraka</t>
  </si>
  <si>
    <t>* -ispitivanje materijala sa predočenjem atesta</t>
  </si>
  <si>
    <t>* -pregled armature prije savijanja sa čišćenjem i sortiranjem</t>
  </si>
  <si>
    <t>*- sječenje, ravnanje i savijanje armature na gradilištu sa transportom do mjesta ugradnje ili savijanje u centralnom savijalištu, transport do radilišta, te horizontalni i vertikalni transport već gotovog savijenog čelika do mjesta ugradnje.</t>
  </si>
  <si>
    <t>*- postavljanje i vezanje armature točno prema armaturnim nacrtima, sa podmetanjem podložaka, kako bi se osigurala potrebna udaljenost između armature i oplate.</t>
  </si>
  <si>
    <t>* -pregled armature od strane izvođača, statičara i nadzornog inženjera prije početka betoniranja.</t>
  </si>
  <si>
    <t>*- njegu ugrađenog betona</t>
  </si>
  <si>
    <t>*- čišćenje nakon završetka svih radova</t>
  </si>
  <si>
    <t>*- svu štetu kao i troškove popravka kao posljedica nepažnje u toku izvedbe</t>
  </si>
  <si>
    <t>*- troškove zaštite na radu</t>
  </si>
  <si>
    <t>*- troškove atesta</t>
  </si>
  <si>
    <r>
      <t xml:space="preserve">Kod izrade betonskih i armiranobetonskih radova treba se pridržavati ovih općih uvjeta i </t>
    </r>
    <r>
      <rPr>
        <i/>
        <sz val="8"/>
        <rFont val="Arial"/>
        <family val="2"/>
        <charset val="238"/>
      </rPr>
      <t>TEHNIČKIH UVJETA IZVOĐENJA RADOVA I PROGRAMA KONTROLE I KVALITETE -iz projekta konstrukcije.</t>
    </r>
  </si>
  <si>
    <t xml:space="preserve">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spojni i pričvrsni materijal,  uredno izvedeni međusobni spojevi </t>
  </si>
  <si>
    <t>Sve betonske i armiranobetonske konstrukcije izvoditi prema planovima oplate i izvedbenim nacrtima, uz usklađivanje s Projektantom i Nadzornim inženjerom.</t>
  </si>
  <si>
    <t xml:space="preserve"> - veličina zrna agregata : 16mm-32mm</t>
  </si>
  <si>
    <t xml:space="preserve"> - razred sadržaja kolorida CL02</t>
  </si>
  <si>
    <t xml:space="preserve"> - razred konzistencije: S4</t>
  </si>
  <si>
    <t>Dobava materijala, transport i betoniranje sloja podložnog sloja betona na temeljno tlo kao podloga za izradu AB temeljnih ploča, trakastih temelja i podne ploče prizemlja. Betoniranje betonske podloge prosječne debljine 5cm, na prethodno niveliranoj i nabijenoj površini. Cijena stavke uključuje nabavu i dopremu na gradilište betona klase C12/15 (najvećeg zrna agregata 16mm), ugradnju, te sav potreban rad ljudi i strojeva, kao i sav potreban materijal pri ugradnji podložnog sloja betona.</t>
  </si>
  <si>
    <t>I.A.02.02.</t>
  </si>
  <si>
    <t xml:space="preserve"> - AB nadtemeljni zidovi</t>
  </si>
  <si>
    <t xml:space="preserve">a) beton </t>
  </si>
  <si>
    <t xml:space="preserve">b) oplata </t>
  </si>
  <si>
    <t xml:space="preserve">I.A.02.03. </t>
  </si>
  <si>
    <t xml:space="preserve"> - trakasti temelji, temelji samci</t>
  </si>
  <si>
    <t xml:space="preserve"> - temeljne ploče dizala</t>
  </si>
  <si>
    <t xml:space="preserve">I.A.02.04. </t>
  </si>
  <si>
    <t>I.A.02.05.</t>
  </si>
  <si>
    <t xml:space="preserve"> - AB podna ploča prizemlja, d=20 cm</t>
  </si>
  <si>
    <t>I.A.02.06.</t>
  </si>
  <si>
    <t xml:space="preserve"> - AB stropna ploča prizemlja, d=20 cm</t>
  </si>
  <si>
    <t xml:space="preserve"> - AB stropna ploča prizemlja, d=22 cm</t>
  </si>
  <si>
    <t>I.A.02.07.</t>
  </si>
  <si>
    <t xml:space="preserve"> - AB zidovi i grede, prizemlje (d=20cm)</t>
  </si>
  <si>
    <t>I.A.02.08.</t>
  </si>
  <si>
    <t xml:space="preserve"> - AB stropna ploča 1. kata, d=20 cm</t>
  </si>
  <si>
    <t>I.A.02.09.</t>
  </si>
  <si>
    <t>Dobava materijala, transport i betoniranje AB zidova na 1. katu, debljine i visine prema projektu, beton  C37/30.  Izvesti prema planu oplate u potrebnoj glatkoj oplati. Zidove armirati prema statičkom  računu i planu armature, sa armaturom kvalitete B500B. Zaštitni sloj betona prema armaturi izvesti prema statičkom izračunu i uvjetima djelovanja okoline - razred izloženosti XC1, tlačna čvrstoća min 25 N/mm2, agregat Dmax 16mm, razred konzistencije S4. Svi distanceri i držači armature u cijeni. U cijenu je uključena potrebna skela,  dobava i ugradba betona, njega betona, te dobava i postava oplate, uključujući skidanje i čišćenje oplate, sve prema pravilima struke. Obračun  za kompletan rad i  materijal iz  opisa po m3 ugrađenog betona, m2 oplate. Izvođač je dužan u potpunosti izvoditi glatke i ravne betone.
*Napomena: visina greda se obračunava do donje kote stropne ploče (ostatak grede je obračunat u stavci stropne ploče)</t>
  </si>
  <si>
    <t xml:space="preserve"> - AB zidovi 1. kat</t>
  </si>
  <si>
    <t>I.A.02.10.</t>
  </si>
  <si>
    <t xml:space="preserve"> - AB nadozidi ravnog krova iznad prizemlja</t>
  </si>
  <si>
    <t xml:space="preserve"> - AB nadozidi ravnog krova iznad 1. kata </t>
  </si>
  <si>
    <t>I.A.02.11.</t>
  </si>
  <si>
    <t xml:space="preserve"> - AB dvokrako stubište </t>
  </si>
  <si>
    <t xml:space="preserve"> - AB trookrako stubište </t>
  </si>
  <si>
    <t xml:space="preserve">I.A.02.12. </t>
  </si>
  <si>
    <t>Dobava i ugradnja nearmiranog betona C25/30 za pragove i slične nespecificirane elemente koji će se pojaviti tijekom gradnje. U cijenu ukalkulirati i potrebnu oplatu. Beton je malog presjeka.</t>
  </si>
  <si>
    <t xml:space="preserve">Obračun je po m3 </t>
  </si>
  <si>
    <t xml:space="preserve"> - pragovi i ostali nespecificirani elementi</t>
  </si>
  <si>
    <t xml:space="preserve">I.A.02.13. </t>
  </si>
  <si>
    <t xml:space="preserve">Dobava, siječenje, savijanje, vezanje i ugradnja armaturnog čelika u betonske elemente prema izvedbenom projektu konstrukcije. Svi detalji armature prema projektu konstrukcije. </t>
  </si>
  <si>
    <t>Obračun po kilogramu ugrađene armature</t>
  </si>
  <si>
    <t xml:space="preserve"> - šipke </t>
  </si>
  <si>
    <t>kg</t>
  </si>
  <si>
    <t xml:space="preserve"> - mreže</t>
  </si>
  <si>
    <t>BETONSKI  I ARM. BETONSKI RADOVI UKUPNO:</t>
  </si>
  <si>
    <t>ZIDARSKI  RADOVI</t>
  </si>
  <si>
    <t>Opći uvjeti</t>
  </si>
  <si>
    <t>Zidarske radove izvesti u svemu prema troškovniku. Ako koja stavka nije izvođaču jasna, mora prije ponude tražiti objašnjenje od projektanta. Eventualne izmjene materijala, te način izvedbe tokom gradnje mora se izvršiti isključivo pismenim dogovorom s Projektantom i Nadzornim inženjerom. Sve više radnje koje neće biti na taj način utvrđene, neće se priznati u obračun. Ukoliko se traži stavkom troškovnika materijal koji nije obuhvaćen propisima, ima se u svemu izvesti prema uputama proizviđača, te garancijom i atestima od za to ovlaštenih ustanova.</t>
  </si>
  <si>
    <t>Sav materijal upotrebljen za zidarske radove mora odgovarati postojećim propisima i standardima.</t>
  </si>
  <si>
    <t>Dobava i ugradba</t>
  </si>
  <si>
    <t xml:space="preserve">Sve ugradbe izvesti točno po propisima i na mjestu označenom po projektu. Kod stavaka gdje je uz ugradbu označena i dobava, istu treba uključiti, a također i </t>
  </si>
  <si>
    <t>eventualnu izradu pojedinih elemenata koji se izvode na gradilištu i ugrađuju montažno. Ugradbu treba vršiti tako, da se ne čini šteta na ostalom dijelu objekta. 
Svi materijali, kao i kvaliteta izvedenih radova mora biti u skladu sa važećim standardima.</t>
  </si>
  <si>
    <t>Opći uvjeti se dopunjuju prema opisima stavaka troškovnika.</t>
  </si>
  <si>
    <t>Jedinična cijena treba sadržavati:</t>
  </si>
  <si>
    <t>- sav rad uključujući i transport</t>
  </si>
  <si>
    <t>- sav materijal uključujući i vezni</t>
  </si>
  <si>
    <t xml:space="preserve">- pomagala pri radu (skela) </t>
  </si>
  <si>
    <t>- izrada uzoraka, ukoliko je to za koji rad potrebno</t>
  </si>
  <si>
    <t>- sva priručna pomagala potrebna prema propisima zaštite na radu</t>
  </si>
  <si>
    <t>- čišćenje prostorija za vrijeme i nakon završetka rada</t>
  </si>
  <si>
    <t>- zaštitu već ugrađenih elemenata ili opreme pri izvođenju radova ( prozori, vrata i sl. )</t>
  </si>
  <si>
    <t>- zaštitu zidova i žbuke od nepovoljnih atmosferskih utjecaja.</t>
  </si>
  <si>
    <t>Laka pokretna skela bez obzira na visinu ulazi u jedinične cijene stavaka i ne naplaćuje se posebno. Skela mora biti na vrijeme postavljena.</t>
  </si>
  <si>
    <t>NAPOMENA: pri zidanju posebnu pažnju posvetiti tome da zidovi budu ravni, bez površinskih  odstupanja u ravnini, te pod pravilnim kutevima. NEĆE SE  PRIZNAVATI “navlačenje” neravnina žbukom</t>
  </si>
  <si>
    <t xml:space="preserve"> - podovi na tlu se postavljaju na postavljenu HI i PE foliju (obračunatu u Izolaterskim radovima)</t>
  </si>
  <si>
    <t>I.A.03.02.</t>
  </si>
  <si>
    <t>I.A.03.03.</t>
  </si>
  <si>
    <t>I.A.03.04.</t>
  </si>
  <si>
    <t>I.A.03.05.</t>
  </si>
  <si>
    <r>
      <rPr>
        <b/>
        <sz val="8"/>
        <rFont val="Arial"/>
        <family val="2"/>
        <charset val="238"/>
      </rPr>
      <t xml:space="preserve">TER - terase u prizemlju (antistres ploče)
</t>
    </r>
    <r>
      <rPr>
        <sz val="8"/>
        <rFont val="Arial"/>
        <family val="2"/>
        <charset val="238"/>
      </rPr>
      <t xml:space="preserve">Antistres gumena podloga za dječja igrališta, dimenzije 500x500x45 mm, težine u rasponu od 27 do 30 kg/m2, sa spojnicama za međusobno spajanje gumenih podloga. Antistres gumena podloga se ugrađuje na prethodno izvedenu betonsku podlogu debljine 10 cm. Antistres podloge moraju zadovoljavati protukliznim svojstvima, te da nisu podložne zamrzavanju, moraju osigurati dobru vodoprpusnost, te prilagođene za polaganje ljepljenjem na betonsku podlogu, boja standard, prilagođene dječjim igralištima. U cijenu uračunati izradu potrebne betonske podloge sa armaturom Q131, dobava i postava antistres podloge, te fleksibilno ljepilo za vanjske uvjete za ljepljenje ploča na betonsku podlogu. Podloge je potrebno izrezivati oko temelja igrala i rubnjaka kako bi fuga bila svedena na najamnju moguću mjeru.  
Obračun radova po kvadratnom metru postavljene podloge m2
        </t>
    </r>
  </si>
  <si>
    <t>I.A.03.06.</t>
  </si>
  <si>
    <t>I.A.03.07.</t>
  </si>
  <si>
    <t>I.A.03.08.</t>
  </si>
  <si>
    <t>Naknadno šlicanje AB ploče i zidova za postavu raznih instalacija manjeg profila koji nisu ucrtani u plan oplate. Upisana količina je pretpostavljena, stvarni obračun nakon izvedenih radova.</t>
  </si>
  <si>
    <t>m1</t>
  </si>
  <si>
    <t>I.A.03.09.</t>
  </si>
  <si>
    <t>Bušenje manjih rupa u AB zidu za prolaz novih instalacija različitih dimenzija, koji nisu ucrtani u plan oplate. Profil do 50mm. Upisana količina je pretpostavljena, stvarni obračun nakon izvedenih radova</t>
  </si>
  <si>
    <t>kom</t>
  </si>
  <si>
    <t>I.A.03.10.</t>
  </si>
  <si>
    <t>Bušenje manjih rupa u AB zidu za prolaz novih instalacija različitih dimenzija, koji nisu ucrtani u plan oplate. Profil do 100mm. Upisana količina je pretpostavljena, stvarni obračun nakon izvedenih radova</t>
  </si>
  <si>
    <t>I.A.03.11.</t>
  </si>
  <si>
    <t>I.A.03.12.</t>
  </si>
  <si>
    <t>Zidarska pripomoć kod ugradbe bravarskih stavki i pripomoć kod ugradbe svih elemenata koje nisu posebno prikazane. Kompletan rad i materijal. Stvarni utrošak rada i materijala pravdati putem građevinskog dnevnika</t>
  </si>
  <si>
    <t>radnik kv</t>
  </si>
  <si>
    <t>sati</t>
  </si>
  <si>
    <t>radnik  pkv</t>
  </si>
  <si>
    <t>I.A.03.13.</t>
  </si>
  <si>
    <t>Razne pripomoći kod izrade instalaterskih radova u vidu prijenosa materijala, ugradbi raznih elemenata, razna štemanja i probijanja, te krpanja i zatvaranja po polaganju instalacija i sl., a što se nije moglo predvidjeti ovim troškovnikom. Stvarni utrošak rada i materijala pravdati putem građevinskog dnevnika.</t>
  </si>
  <si>
    <t>I.A.03.14.</t>
  </si>
  <si>
    <t>Završno fino čišćenje objekta nakon dovršetka svih građevinsko-obrtničkih i instalaterskih radova kao priprema za tehnički pregled.</t>
  </si>
  <si>
    <t>Prilikom čišćenja paziti da se završna obrada ne ošteti.</t>
  </si>
  <si>
    <t>Napomena: višekratna čišćenja u tijeku gradnje ulaze u jedinične cijene svih sudionika na gradnji, ne ulaze u ovu stavku i ne obračunavaju se posebno!</t>
  </si>
  <si>
    <t>Izvodi se po nalogu nadzornog inženjera.</t>
  </si>
  <si>
    <t>I.A.03.15.</t>
  </si>
  <si>
    <t>Odvoz smeća</t>
  </si>
  <si>
    <t xml:space="preserve">Utovar i odvoz komunalnog neopasnog otpadnog materijala, ambalaže i sl. na deponiju udaljenu cca 10 km. </t>
  </si>
  <si>
    <t>Uključivo svi troškovi prijevoza i komunalne naknade deponije. Izvodi se  po nalogu i odobrenju nadzornog inženjera.</t>
  </si>
  <si>
    <t>Stavka ne obuhvaća smeće, šutu i sl. koje je ostalo od izvođača građevinskih ili obrtničkih radova jer je svaki sudionik na gradnji dužan odstraniti vlastiti otpad, već otpad investitora.</t>
  </si>
  <si>
    <t>Obračun po m³ odvezenog materijala u rastresitom stanju.</t>
  </si>
  <si>
    <t>ZIDARSKI  RADOVI UKUPNO:</t>
  </si>
  <si>
    <t>I.A.04.</t>
  </si>
  <si>
    <t>IZOLATERSKI RADOVI</t>
  </si>
  <si>
    <t>Svi materijali za izolaciju krova, podova i zidova trebaju odgovarati važećim tehničkim propisima.</t>
  </si>
  <si>
    <t>Ukoliko se za izolaciju upotrebljava materijal koji ne odgovara navedenim propisima izvoditelj radova mora predočiti ateste i odrediti prema kojim su standardima izvršena ispitivanja.</t>
  </si>
  <si>
    <t>Izolaciju treba izvesti na suhu, čistu, odmašćenu i ravnu podlogu. Uvjeti kvalitete podloge ovise o materijalu koji će se uporabiti, a prema specifikaciji proizvoditelja i tehnologiji izvedbe. Radove treba uskladiti s radovima na limariji i armirača, gdje su slojevi izolacije i limarija, odnosno armatura u neposrednom dodiru. U sklopu stavke treba slojeve izolacije (osim toplinske, gdje to nije drugačije navedeno troškovnikom) izvesti povijene uz bočne vertikalne ili kose plohe visine do 15cm bez posebne naplate, u cijeni m² tlocrtne izolacije. Gdje je potrebno, izvoditelj treba izvesti i holkere visine 15-30cm i obračunati ih u m² razvijene površine izolacije, ako troškovnikom nije drugačije određeno. Veća visina slojeva izolacije (od 30cm) obračunava se u posebnim stavkama.</t>
  </si>
  <si>
    <t>U cijenu također treba uključiti izvedbu i obradu slojeva izolacije po detaljima kod prelaza, lomova i sudara ploha, završetaka slojeva izolacija, dilatacija u konstrukciji i slojevima izolacije, oko raznih šahtova, kanala, prodora/proboja kroz slojeve izolacija, ugradbu raznih rubnih traka, putz lajsni i slično, sve do potpune gotovosti i funkcionalnosti.</t>
  </si>
  <si>
    <t>Kod izrade hidroizolacije treba se u potpunosti pridržavati uputstva proizvođača materijala, kako u pogledu pripreme podloge, svih faza rada, zaštite izvedene izolacije, te uvjeta rada (atmosferskih prilika, temperatura i sl.).</t>
  </si>
  <si>
    <t>Kod pripreme podloge za sve vrste izolacija potrebno je površinu zida ili poda dobro očistiti od svih nečistoća, prašine, krhotina i masnoća, a eventualne veće neravnine kod betonskih površina zapuniti mortom za izravnanje.</t>
  </si>
  <si>
    <t>Hidroizolacija ljepenkama i bitumenskim masama</t>
  </si>
  <si>
    <t>Svi preklopi traka ljepenke moraju biti min 10 cm i premazani vrućom bitumenskom masom. Ukoliko se u stavci troškovnika traži druga širina preklopa, ima se po tome postupiti. Spajanje vršiti zagrijavanjem pomoću plamenika. Ovisno o detalju pri polaganju izolacije uz zidove istu treba uzdići vertikalno 15-20 cm  što se ne plaća posebno, već je to dio izolacije.</t>
  </si>
  <si>
    <t>Kod polaganja bitumenskih masa za izolaciju iste treba zagrijati do propisane temperature, prema uputstvu proizvođača, te mora biti otporna na tu temperaturu ukoliko se u samoj stavci troškovnika, obzirom na klimatske prilike, ne traži veća temperatura otpornosti ili se primjenjuje druga izolacija sa drugim svojstvima. Prije polaganja hidroizolacije provjeriti kvalitetu podloge.</t>
  </si>
  <si>
    <t>Hidroizolacijski premaz izrađen od dvokomponentnog sustava na bazi cementnog i sintetskog veziva. Priprema se prema uputstvu proizvođača, a nanosi se ravnom žlicom, prskanjem ili tvrdom četkom u 2 ili 3 sloja, svaki put u suprotnom smjeru u razmaku od 8 sati. Podloga na koju se nanosi mora biti čista od prašine i masnoća, a prije nanošenja mora se zasititi vlagom.</t>
  </si>
  <si>
    <t>Na spojevima vertikalnih i horizontalnih ploha potrebno je ugraditi traku za ojačanje od poliesterske mrežice, širine 10 cm, koja se utiskuje u premaz.</t>
  </si>
  <si>
    <t>Toplinska izolacija</t>
  </si>
  <si>
    <t>Potrebno je primjenjivati materijale predviđene projektom i elaboratom uštede energije i toplinske zaštite te dostaviti ateste proizvođača, kako za izolacioni materijal, tako i za sidra kojima se učvrščuje na konstrukciju.</t>
  </si>
  <si>
    <t>Za toplinsku izolaciju konstrukcija izvođač je obvezan dostaviti atest o zahtjevanoj tlačnoj čvrstoći materijala, a polaganje u svemu izvesti prema uputama proizvođača i raspisima stavaka.</t>
  </si>
  <si>
    <t>* priprema podloge za izvedbu izolacije čišćenjem, prednamazima i sl.</t>
  </si>
  <si>
    <t>* sav rad, grijanje mase, premazi, krojenje traka i slično</t>
  </si>
  <si>
    <t>* sav materijal, izolacioni i spojni</t>
  </si>
  <si>
    <t>* sva pomagala pri radu te dovoz i odvoz istih</t>
  </si>
  <si>
    <t>* nadoknada eventualnih oštećenja drugim učesnicima u izgradnji,</t>
  </si>
  <si>
    <t>* čišćenje nakon izvedenog rada</t>
  </si>
  <si>
    <t>* atesti materijala.</t>
  </si>
  <si>
    <t xml:space="preserve">I.A.04.01. </t>
  </si>
  <si>
    <r>
      <t xml:space="preserve">Dobava i postava podložnog </t>
    </r>
    <r>
      <rPr>
        <b/>
        <sz val="8"/>
        <rFont val="Arial"/>
        <family val="2"/>
        <charset val="238"/>
      </rPr>
      <t>geotekstila</t>
    </r>
    <r>
      <rPr>
        <sz val="8"/>
        <rFont val="Arial"/>
        <family val="2"/>
        <charset val="238"/>
      </rPr>
      <t xml:space="preserve"> na bazi polipropilena (PP) sa preklopom od 10 cm, 200g/m2. Postava horizontalno- slobodno položeno. Obračun po m2.</t>
    </r>
  </si>
  <si>
    <t xml:space="preserve">I.A.04.02. </t>
  </si>
  <si>
    <t>prizemlje</t>
  </si>
  <si>
    <t>holker</t>
  </si>
  <si>
    <t>Hidroizolacjski premaz na vanjskim vertikalnim zidovima   hladnim elastomernim bitumenskim premazom  na bazi vode.Premaz se ugrađuje u 2 sloja na pripremljenu podlogu , četkom i/ili gleterom s potrošnjom cca 3,5 kg/m2 za dva sloja debljine 3,0mm.Premaz potrebno premaz armirati mrežicom iz sustava  i završiti na zidu u visini od min.30 cm iznad kote tla..Podlogu prije primjene adekvatno pripremiti čišćenjem ,  odmaščivanjem i brušenjem.Ugradnja prema teh-listu proizvoda.</t>
  </si>
  <si>
    <t xml:space="preserve">I.A.04.03. </t>
  </si>
  <si>
    <t>Dobava i ugradnja jednokomponentnog fleksibilnog vodonepropusnog tekućeg premaza na bazi akrila  , teroretska potrošnja 1,35 kg/m2, uključujući kutne trake iz sustava, na spoju pod-zid, zid-zid i oko slivnika. Premaz se nanosi na suhu, čvrstu i čistu površinu GK ploča zidova i na  estrih prema tehničkom listu proizvoda.
Karakteristike proizvoda:  specifična gustoća: min.1,26; izduženje pri slomu: ~ 285% (AFNOR NF T 51-034 ); premoštenje pukotina (0°C): 3.9mm (AFNOR NF T 84-402 ) ; prionjivost na podlogu: min. 1,1 MPa (AFNOR NF T 24-624).Obračun po m2.</t>
  </si>
  <si>
    <t xml:space="preserve"> - mokri čvorovi, garderobe sa tuševima, kuhinje</t>
  </si>
  <si>
    <t xml:space="preserve">A.04.07. </t>
  </si>
  <si>
    <t>Dobava i ugradnja kontinuirane kutne lajsne od perforinanog pocinčanog lima. Lajsna se ugrađuje  na unurtarnjim atikama; na svakih 40,0cm visine. Obračun po m1.</t>
  </si>
  <si>
    <t>m</t>
  </si>
  <si>
    <t xml:space="preserve">A.04.08. </t>
  </si>
  <si>
    <t>Dobava materijala i postava toplinske izolacije ab zidova atike krova od tvrdih ploča ekstrudiranog pjenjenog polistirena, ploče na preklop.  Na prethodno očišćenu i pripremljenu vanjsku zidnu površinu polistiren se postavlja ljepljenjem spec.ljepilom na zidove. 
Vrsta materijala: XPS (ekstrudirani polistiren), 5cm
Visoko tlačno opterećenje - 0,30 N/mm². Visok otpor na vlagu.
Otpornost protiv naizmjeničnog smrzavanja– odmrzavanja
Toplinska provodljivost: λD = 0.033 W/mK | 0.035 W/mK | 0.037 W/mK
Tlačna čvrstoća CS (10/Y) - kPa: 200 | 300
Vlačna čvrstoća TR - kPA: 100
Tolerancija debljine T - Klasa: 1
Toplinska stabilnost - %: DS(TH), DLT(1)5, DLT(2)5
Razred požarnih osobina E.
Ukupna debljina toplinske izolacije 50 mm</t>
  </si>
  <si>
    <t>d=5cm na krovu</t>
  </si>
  <si>
    <t xml:space="preserve">A.04.09. </t>
  </si>
  <si>
    <t>Dobava materijala i postava toplinske izolacije ab zidova podnožja zidova u prizemlju, od tvrdih ploča ekstrudiranog pjenjenog polistirena, ploče na preklop.  Na prethodno očišćenu i pripremljenu vanjsku zidnu površinu polistiren se postavlja ljepljenjem spec.ljepilom na zidove. 
Vrsta materijala: XPS (ekstrudirani polistiren), 10cm
Visoko tlačno opterećenje - 0,30 N/mm². Visok otpor na vlagu.
Otpornost protiv naizmjeničnog smrzavanja– odmrzavanja
Toplinska provodljivost: λD = 0.033 W/mK | 0.035 W/mK | 0.037 W/mK
Tlačna čvrstoća CS (10/Y) - kPa: 200 | 300
Vlačna čvrstoća TR - kPA: 100
Tolerancija debljine T - Klasa: 1
Toplinska stabilnost - %: DS(TH), DLT(1)5, DLT(2)5
Razred požarnih osobina E
Ukupna debljina toplinske izolacije 100 mm</t>
  </si>
  <si>
    <t xml:space="preserve">A.04.10. </t>
  </si>
  <si>
    <t>Dobava i postava višenamjenskih izolacijskih ploča ekspandiranog polistirena EPS 100, debljina izolacije 5cm. Ploče se naknadno lijepe građevinskim ljepilom na zidnu plohu. Ploče se postavljaju ispod limenih opšava za spreječavanje toplinskih mostova. TI  prekrojiti na licu mjesta ovisno o dimenzijama ugrađene stolarije i klupčica. Teh karakteristike: teško zapaljiv, razred B1 (veći zahtjev od «samogaseći»).</t>
  </si>
  <si>
    <t>debljina ploča 5cm</t>
  </si>
  <si>
    <t>IZOLATERSKI RADOVI UKUPNO:</t>
  </si>
  <si>
    <t>I.A.05.</t>
  </si>
  <si>
    <t>FASADERSKI RADOVI</t>
  </si>
  <si>
    <t>I.A.05.01.</t>
  </si>
  <si>
    <t>Izvedba na čistu i glatku podlogu, strogo prema uputama proizvođača upotrebljenih materijala. Svi materijali moraju se prije ugradbe provjeriti pomoću atesta o ispitanim svojstvima. Izvođač je dužan pravovremeno dostaviti Investitoru sve ateste i certifikate materijala i elemenata opreme predmetnih stavki potrebnih za tehnički pregled dogotovljene građevine. U svim stavkama za cijenu i obračun se otvori do 3,0m² ne oduzimaju, a isključuju se bilo kakvi dodaci na složenost ili drugo. U cijenu uključiti sav materijal, pomoćni materijal, rad, transport, alat i radne skele. Sve mjere kontrolirati u naravi!</t>
  </si>
  <si>
    <t>Spojeve dodatno armirati staklenom mrežicom. Za ojačanje rubova, zaštitu uglova koristiti tipske aluminijske poliesterski zaštićene profile za vanjske radove. Uključivo i postava svih rubnih, završnih profila, te ugradnja tipskog završnog  profila za okapnicu istaka (sve uključeno u cijenu m² pročelja). Potrebno je izvesti sve pravilno i oštrih bridova, te glatkih i ravnih površina. Sve prema uputama proizvođača. Boju i ton pročelja, odredit će projektant (boja treba biti ujednačena po cijeloj površini). U jediničnu cijenu ulazi sve komplet, a nanošenje žbuke se vrši ručno.</t>
  </si>
  <si>
    <r>
      <t xml:space="preserve">Dobava materijala i izvođenje toplinski izolirane kontakne </t>
    </r>
    <r>
      <rPr>
        <b/>
        <sz val="8"/>
        <rFont val="Arial"/>
        <family val="2"/>
      </rPr>
      <t>ETICS fasade</t>
    </r>
    <r>
      <rPr>
        <sz val="8"/>
        <rFont val="Arial"/>
        <family val="2"/>
      </rPr>
      <t xml:space="preserve"> sa završnom dekorativnom tankostijenom silikatnom žbukom.</t>
    </r>
  </si>
  <si>
    <t>Toplinska izolacija zidova od mineralne vune.  Na prethodno očišćenu i pripremljenu vanjsku zidnu površinu mineralna vuna se postavlja sidrenjem na zidove. 
Vrsta materijala: tvrde ploče od kamene - mineralne vune
Ukupna debljina 150 mm</t>
  </si>
  <si>
    <t>TOPLINSKA PROVODLJIVOST: λ &lt; 0.035 W/mK
KOEFICIJENT OTPORA DIFUZIJI VODENE PARE: μ = 1
razred reakcije na požar: A1</t>
  </si>
  <si>
    <t>Termoizolacijske ploče se dodatno sidre sa 6-8 komada sidara po m2. Sidra moraju biti otporna na koroziju. Bušenje rupa i sidrenje izvoditi nakon ljepljenja ploča. Izolacijske se ploče polažu na rubni početni profil ravno postavljen, i zalijepljen građevinskim ljepilom na zid, te mehanički učvršćen plastičnim tiplama s čeličnim vijkom. Na podlogu se građevinskim ljepilom zalijepe trake alkalno postojane staklene mrežice u širini 10 cm i još ostavi nezalijepljene mrežice 10 cm + debljina izolacijskih ploča. Nakon punoplošne ugradnje ploča, gladilicom se na rub ploče i 10 cm po dužini ploče nanese ljepilo, mrežica se preklopi preko ruba ploče, utisne u ljepilo i zagladi sa gladilicom. Kontaktna površina između ploča i podloge treba biti najmanje 40% površine ploče. Čvrstoća na raslojavanje između TI ploča i podloge  ne smije biti niža od 80 kPa. Na učvršćene izol. ploče se nanosi prvi zaštitni sloj spec. mortom-ljepilom debljine 2-3 mm, po čitavoj površini. U takav svježi sloj morta se utiskuje staklena mrežica. Drugi zaštitni sloj spec. morta-ljepila se nanosi nakon 24 sata, također u debljini 2-3 mm uz završno zaglađivanje. Stavka uključuje i obradu svih uglova,   špaleta  i  sokla   limenim i plast. kutnim   profilima   kao  zaštite   od mehaničkog  oštećenja</t>
  </si>
  <si>
    <t xml:space="preserve">Nakon min. 5-7 dana sušenja, premazivanje impregnacijskim premazom i nanošenje završnog sloja - silikonska žbuka, minimalne debljine zrna od 1,5 mm ( max do 3 mm ).
Dobava i postava ostalog pribora (kutni i okapni profili, špaletni elementi od MW ploča debljine 2 cm,..). Sve radove izvesti prema uputama  proizvođača komponenti sustava.  Završna obrada fasade u  boji po izboru projektanta. Obračun po m2 izvedenog pročelja do pune gotovosti, uključivo silikonska žbuka, izolacijske ploče, mortovi-ljepila, staklena mrežica, kutnici, okapnici i sidra te sav ostali potrebni pribor. </t>
  </si>
  <si>
    <t>Obračun  za kompletan rad i  materijal iz  opisa po m2 izvedene fasade.</t>
  </si>
  <si>
    <t>I.A.05.02.</t>
  </si>
  <si>
    <r>
      <t xml:space="preserve">Dobava materijala i izvedba fasade donjeg dijela pročelja - </t>
    </r>
    <r>
      <rPr>
        <b/>
        <sz val="8"/>
        <rFont val="Arial"/>
        <family val="2"/>
        <charset val="238"/>
      </rPr>
      <t>sokl</t>
    </r>
    <r>
      <rPr>
        <sz val="8"/>
        <rFont val="Arial"/>
        <family val="2"/>
        <charset val="238"/>
      </rPr>
      <t xml:space="preserve"> visine prema projektu. Visina sokla u prizemlju iznosi 40cm. Obrada sokla je gletana (glatka) površina koja se obrađuje polimernim cementnim mortom na  podlogu od XPS-a (stavka postave XPS-a obrađena u izolaterskim radovima). Izvoditi prema uputstvima proizvođača. Završna obrada je bojanje u akrilnoj boji u tonu po izboru glavnog projektanta. Izvoditi prema uputstvima proizvođača. Obračun po m² ožbukanih površina </t>
    </r>
  </si>
  <si>
    <t xml:space="preserve"> - bojenje sokla visine 40 cm</t>
  </si>
  <si>
    <t>I.A.05.03.</t>
  </si>
  <si>
    <r>
      <t xml:space="preserve">Dobava i postava </t>
    </r>
    <r>
      <rPr>
        <b/>
        <sz val="8"/>
        <rFont val="Arial"/>
        <family val="2"/>
        <charset val="238"/>
      </rPr>
      <t xml:space="preserve">podgleda </t>
    </r>
    <r>
      <rPr>
        <sz val="8"/>
        <rFont val="Arial"/>
        <family val="2"/>
        <charset val="238"/>
      </rPr>
      <t>vanjskih stropova prema grijanom prostoru. Toplinska izolacija  od mineralne vune.  Na prethodno očišćenu i pripremljenu vanjsku stropnu površinu mineralna vuna se postavlja sidrenjem na stropove. 
Vrsta materijala: tvrde ploče od kamene - mineralne vune
Ukupna debljina 150 mm</t>
    </r>
  </si>
  <si>
    <t xml:space="preserve">Termoizolacijske ploče se dodatno sidre sa min 9 komada sidara po m2. Sidra moraju biti otporna na koroziju. Bušenje rupa i sidrenje izvoditi nakon ljepljenja ploča. Izolacijske se ploče  lijepe građevinskim ljepilom na strop, te mehanički učvršćuju plastičnim tiplama s čeličnim vijkom. Kontaktna površina između ploča i podloge treba biti najmanje 40% površine ploče. </t>
  </si>
  <si>
    <t>I.A.05.04.</t>
  </si>
  <si>
    <t>Obračun po m2 izvedene kompletno fukcionalne fasade.</t>
  </si>
  <si>
    <t>Dobava, izrada i postava lake fasadne skele od cijevnih profila i  mosnica, zajedno sa svim potrebnim ukrućenjima vezanim  za objekt, potrebnom ogradom, prilazima i radnim podovima. U  jediničnu cijenu ulazi  montaža  i demontaža sa sortiranjem  i transportom. Obračun  po m2 izvedene skele. (vertikalna projekcija)</t>
  </si>
  <si>
    <t>FASADERSKI RADOVI UKUPNO:</t>
  </si>
  <si>
    <t>I.A.06.</t>
  </si>
  <si>
    <t>RAVNI KROVOVI</t>
  </si>
  <si>
    <t xml:space="preserve">Kvaliteta ugrađene hidroizolacije dokazuje se ispitivanjem vodenom probom u trajanju 24 sata, a predaje upisom u građevinski dnevnik. Hidroizoloaciju izvodi poduzeće s potrebnim iskustvom i ovlaštenjem od strane proizvođača. Hidroizolacijska traka mora imati atest hrvatske ovlaštene institucije za izdavanja atesta. 
</t>
  </si>
  <si>
    <t>I.A.06.01</t>
  </si>
  <si>
    <t>Ravni krov (RK1 i RK2)</t>
  </si>
  <si>
    <t xml:space="preserve">Izvedba ravnog krova prema projektiranim slojevima:
</t>
  </si>
  <si>
    <t>Dobava i postava parne brane na bazi destiliranog polimer-bitumena sa AL slojem i finim posipom sa gornje strane, debljine 3 mm , µ=1.500.000 ili jednakovrijedna. Ojačana je mrežicom od staklenih vlakana sa uzdužnim pletivom i kaširana sa aluminijskom folijom, koja ima ulogu parne brane ili barijere za kondenzat sa podloge. Odlična prionjivost na podlogu, elastičnost, fleksibilnost pri niskim temperaturama (0°C), dok aluminijska folija zajedno sa staklenom mrežicom povecava stabilnost i mehanicku otpornost. Sloj parne brane potrebno je dići do visine termo izolacije.Obračun po m2 obrađene površine.</t>
  </si>
  <si>
    <t xml:space="preserve"> -Dobava i postava zaštitnog geotekstila 300 g/m2  na bazi polipropilena ( PP) s preklopom od 10 cm u svrhu zaštite hidroizolacijske membrane .Obračun po m2 ugrađenog materijala.</t>
  </si>
  <si>
    <r>
      <t xml:space="preserve"> - Dobava materijala i postava toplinske izolacije od ploča ekstrudiranog polistirena XPS, ploče na preklop. Ploče se postavljaju u sustavu slobodnog polaganja sa međusobnim izmicanjem sudarnica ploča u dva reda. 
Vrsta materijala: XPS
Gustoća:          33 kg/m³
Debljina:2x100 mm ploče na preklop, 
Ukupna debljina izolacije 20cm</t>
    </r>
    <r>
      <rPr>
        <b/>
        <sz val="8"/>
        <rFont val="Arial"/>
        <family val="2"/>
        <charset val="238"/>
      </rPr>
      <t xml:space="preserve">
</t>
    </r>
    <r>
      <rPr>
        <sz val="8"/>
        <rFont val="Arial"/>
        <family val="2"/>
        <charset val="238"/>
      </rPr>
      <t xml:space="preserve"> </t>
    </r>
  </si>
  <si>
    <t>- Dobava i postava krovnog šljunka, ispran, zaobljena zrnca, gustoće 1650 kg/m3. Šljunak postaviti u sloju od cca 6 cm debljine.</t>
  </si>
  <si>
    <t>a) ravni krov iznad prizemlja i 1. kata</t>
  </si>
  <si>
    <t>KROVOPOKRIVAČKI RADOVI UKUPNO:</t>
  </si>
  <si>
    <t>I.A.07.</t>
  </si>
  <si>
    <t>ČELIČNI RADOVI</t>
  </si>
  <si>
    <t>I.A.07.1</t>
  </si>
  <si>
    <t>SHS 60 x 60 x 4mm, duljine 1982mm</t>
  </si>
  <si>
    <t>SHS 60 x 60 x 4mm, duljine 4979mm</t>
  </si>
  <si>
    <t>HEA 200, duljine 4185mm</t>
  </si>
  <si>
    <t>IPE 240, duljine 6100mm</t>
  </si>
  <si>
    <t>IPE 240, duljine 6500mm</t>
  </si>
  <si>
    <t>RO 159x6.3mm, duljine 4484</t>
  </si>
  <si>
    <t>RO 159x6.3mm, duljine 4835</t>
  </si>
  <si>
    <t>RO 159x6.3mm, duljine 4533</t>
  </si>
  <si>
    <t>ČELIČNI RADOVI UKUPNO:</t>
  </si>
  <si>
    <t>I.B.</t>
  </si>
  <si>
    <t>OBRTNIČKI RADOVI</t>
  </si>
  <si>
    <t>I.B.01.</t>
  </si>
  <si>
    <t>GIPSKARTONSKI RADOVI</t>
  </si>
  <si>
    <t>MONTAŽNI GK ZIDOVI I ZIDNE OBLOGE</t>
  </si>
  <si>
    <t>Montažni zidovi od ravnih gipskartonskih ploča, a izvode se od nosivih CW  profila od pocinčanog lima debljine 0.6 mm, presjeka 75/100 mm na maksimalnom razmaku 41,7 – 62,5 cm određenom po proizvođaču, s domjom i gornjom vodilicom od UW profila. Na spoju sa zidom, stropom i podom na profile se nanosi brtvena masa, a isti se pričvršćuju odgovarajućim pričvrsnim elementima.</t>
  </si>
  <si>
    <t xml:space="preserve">Na podkonstrukciju se obostrano pričvršćuju gipskartonske ploče, prema opisu u stavki, pomoću vijaka za brzu ugradnju. </t>
  </si>
  <si>
    <t>Nakon montaže, spojeve zapuniti punjačem rešaka i zagladiti lopaticom. Rezani rubovi GK ploča obrađuju se papirnatom, bandažnom trakom. Glave vijaka treba pregletati. Kod dvostrukih obloga spojevi donjih ploča se samo zapunjavaju, a spojevi vanjskog sloja se završno obrađuju gletanjem. Nakon obrade spojeva treba čitavu površinu završno pregletati smjesom za izravnanje što ulazi u cijenu stavke.</t>
  </si>
  <si>
    <t>Kod izvedbe zidova, obloga od gipskartonskih ploča potrebno se pridržavati svih uputa proizvođača , naročito kod uskladištenja  ploča i uvjeta temperature i vlažnosti zraka prostora u kojima će se izvoditi pregradna stijena (temperatura se smije kretati od 11 do 35º i relativna vlažnost zraka do 70 %). Ploče treba zaštiti od kondenzne vlage. Ploče trebaju prije izvedbe biti na mjestu ugradnje najmanje 24 sata, da bise prilagodile mikroklimatskim uvjetima prostora.</t>
  </si>
  <si>
    <t>Montirane zidne ili stropne ploče treba po montaži očistiti od eventualnih nečistoća suhim postupkom. Eventualna manja oštećenja može se otkloniti kitanjem, a kod većih je potrebno zamijeniti ploču.</t>
  </si>
  <si>
    <t>Za učvršćenje tereta za GK konstrukciju treba primijeniti specijalna pričvrsna sredstva, te se pridržavati uputa o maksimalnom opterećenju.</t>
  </si>
  <si>
    <t>Odbitak otvora
Izrada slijepog otvora za dovratnik ili druge prodore površine do 2,5 m² svijetlog otvora posebno se ne zaračunava, ali se zato ne odbija površina tog otvora. Kod svijetlih otvora ili prolaza većih od 2,5 m² odbijaju se površine otvora, ali se posebno zaračunava izrada slijepog okvira.</t>
  </si>
  <si>
    <r>
      <t xml:space="preserve"> - </t>
    </r>
    <r>
      <rPr>
        <sz val="8"/>
        <rFont val="Arial"/>
        <family val="2"/>
      </rPr>
      <t>dobava svog materijala: nosivih i montažnih profila, GK ploča i spojnih sredstava i materijala za zapunjavanje spojeva, bandažiranje i gletanje,</t>
    </r>
  </si>
  <si>
    <r>
      <t xml:space="preserve">- </t>
    </r>
    <r>
      <rPr>
        <sz val="8"/>
        <rFont val="Arial"/>
        <family val="2"/>
      </rPr>
      <t xml:space="preserve">potrebna skela, </t>
    </r>
  </si>
  <si>
    <t>- sav rad opisan u stavci kao i izradu otvora za vrata prema nacrtu što ulazi u cijenu stavke</t>
  </si>
  <si>
    <r>
      <t xml:space="preserve">- </t>
    </r>
    <r>
      <rPr>
        <sz val="8"/>
        <rFont val="Arial"/>
        <family val="2"/>
      </rPr>
      <t>čišćenje po završrnom  radu, s odvozom otpadaka na gradsku deponiju,</t>
    </r>
  </si>
  <si>
    <r>
      <t xml:space="preserve">- </t>
    </r>
    <r>
      <rPr>
        <sz val="8"/>
        <rFont val="Arial"/>
        <family val="2"/>
      </rPr>
      <t>popravci štete na vlastitim i drugim radovima nastali zbog nepažnje,</t>
    </r>
  </si>
  <si>
    <r>
      <t>-</t>
    </r>
    <r>
      <rPr>
        <sz val="8"/>
        <rFont val="Times New Roman"/>
        <family val="1"/>
      </rPr>
      <t> </t>
    </r>
    <r>
      <rPr>
        <sz val="8"/>
        <rFont val="Arial"/>
        <family val="2"/>
      </rPr>
      <t xml:space="preserve">troškovi zaštite na radu, </t>
    </r>
  </si>
  <si>
    <r>
      <t>-</t>
    </r>
    <r>
      <rPr>
        <sz val="8"/>
        <rFont val="Times New Roman"/>
        <family val="1"/>
      </rPr>
      <t xml:space="preserve"> </t>
    </r>
    <r>
      <rPr>
        <sz val="8"/>
        <rFont val="Arial"/>
        <family val="2"/>
      </rPr>
      <t>troškovi atesta.</t>
    </r>
  </si>
  <si>
    <t>I.B.01.01.</t>
  </si>
  <si>
    <r>
      <t xml:space="preserve">Dobava i izrada glatkog spuštenog stropa prizemlja i kata na ovješenoj tipskoj metalnoj potkonstrukciji od CD i UD  – stropnih profila, sa svim potrebnim priborom za visilice, oblaže se </t>
    </r>
    <r>
      <rPr>
        <b/>
        <sz val="8"/>
        <rFont val="Arial"/>
        <family val="2"/>
        <charset val="238"/>
      </rPr>
      <t>GK pločama</t>
    </r>
    <r>
      <rPr>
        <sz val="8"/>
        <rFont val="Arial"/>
        <family val="2"/>
        <charset val="238"/>
      </rPr>
      <t>, velikog formata, debljine 12.5 mm.  U cijeni stavke je uračunata izvedba svih spojeva ploča međusobno, kao i na svim sudarima sa zidovima i stropovima. Svi sudari i uglovni spojevi izrađuju se standardnim Al završnim profilima i zapunjavaju akrilnim kitom čitavom duljinom istih, svi spojevi bandažirani koristeći samoljepivu mrežicu, kitani i brušeni. U cijenu stavke je uključen sav rad, transport, materijal, sitna spojna sredstva i potrebna radna skela. Rad izvesti u svemu prema uputama proizvođača</t>
    </r>
  </si>
  <si>
    <t>I.B.01.02.</t>
  </si>
  <si>
    <r>
      <t xml:space="preserve">Dobava i izrada glatkog spuštenog stropa prizemlja na ovješenoj tipskoj metalnoj potkonstrukciji na visilicama, od CD i UD – stropnih profila, sa svim potrebnim priborom za visilice, oblaže se </t>
    </r>
    <r>
      <rPr>
        <b/>
        <sz val="8"/>
        <rFont val="Arial"/>
        <family val="2"/>
        <charset val="238"/>
      </rPr>
      <t>vlagootpornom GK pločama</t>
    </r>
    <r>
      <rPr>
        <sz val="8"/>
        <rFont val="Arial"/>
        <family val="2"/>
        <charset val="238"/>
      </rPr>
      <t>, velikog formata, debljine 12.5 mm.  U cijeni stavke je uračunata izvedba svih spojeva ploča međusobno, kao i na svim sudarima sa zidovima i stropovima. Svi sudari i uglovni spojevi izrađuju se standardnim Al završnim profilima i zapunjavaju akrilnim kitom čitavom duljinom istih, svi spojevi bandažirani koristeći samoljepivu mrežicu, kitani i brušeni. U cijenu stavke je uključen sav rad, transport, materijal, sitna spojna sredstva i potrebna radna skela. Rad izvesti u svemu prema uputama proizvođača</t>
    </r>
  </si>
  <si>
    <t>I.B.01.03.</t>
  </si>
  <si>
    <t>Pregradni GK zid d=10cm. Dobava i izrada pregradnog zida s dvostrukim obostranim pločama na tipskoj metalnoj potkonstrukciji od UW i CW – profila, GK pločama, velikog formata, debljine 12.5 mm. Između profila se postavlja mekana mineralna vuna debljine 5 cm. U cijenu uključeno i gletanje spojeva i neravnina s postavom armaturne mrežice, te sva spojna sredstva na potkonstrukciju. Ukupna debljina zida 10 cm.</t>
  </si>
  <si>
    <t>I.B.01.04.</t>
  </si>
  <si>
    <t>Pregradni jednostrano vodootporni GK zid d=15cm. Dobava i izrada pregradnog zida sa jedne strane vodoodbojnim dvostrukim pločama na tipskom metalnoj potkonstrukciji od UW i CW – profila, a sa druge strane obične dvostruke GK ploče, velikog formata, debljine 12.5 mm.  Između profila se postavlja mekana mineralna vuna debljine 10 cm. U cijenu uključeno i gletanje spojeva i neravnina s postavom armaturne mrežice, te sva spojna sredstva na potkonstrukciju. Ukupna debljina zida 15cm.</t>
  </si>
  <si>
    <t>I.B.01.05.</t>
  </si>
  <si>
    <t>Dobava i izrada pregradnog zida sa pločama mineralnog sastava d=10cm, protupožarne građevne ploče (tip kao gipskartonske ploče ili gipsvlaknaste ploče, d=12.5mm GKF), klasa građevnog materijala A1. Vatrootpornost  ukupne pregrade 90min. Između profila se postavlja  kamena vuna debljine 5 cm. U cijenu uključeno i gletanje spojeva i neravnina s postavom armaturne mrežice, te sva spojna sredstva na potkonstrukciju. Ukupna debljina zida 10cm.</t>
  </si>
  <si>
    <t>I.B.01.06.</t>
  </si>
  <si>
    <t>Dobava i izrada pregradnog zida sa pločama mineralnog sastava d=15cm, protupožarne građevne ploče (tip kao gipskartonske ploče ili gipsvlaknaste ploče, d=12.5mm GKF), klasa građevnog materijala A1. Vatrootpornost  ukupne pregrade 90min. Između profila se postavlja  kamena vuna debljine 10 cm. U cijenu uključeno i gletanje spojeva i neravnina s postavom armaturne mrežice, te sva spojna sredstva na potkonstrukciju. Ukupna debljina zida 15cm.</t>
  </si>
  <si>
    <t>I.B.01.07.</t>
  </si>
  <si>
    <t xml:space="preserve">Dobava i izrada jednostruke obloge oko vertikala instalacija i ugradbenih vodokotlića, na tipskoj metalnoj potkonstrukcij od CD – profila, GK pločama, velikog formata, debljine 12.5 mm. </t>
  </si>
  <si>
    <t>I.B.01.08.</t>
  </si>
  <si>
    <t>Dobava i ugradnja revizijskih poklopaca u gipskartonskom stropu 60/60cm za pristup instalacijama u stropu. Količina je iskazana kao procjenjena vrijednost. Stvarna količina radova će se utvrditi nakon izvedenih radova, sa potvrdom i  upisom u građevinski dnevnik od strane nadzornog inženjera, te razliku obračunati naknadno. Prije postavljanja konzultirati se sa projektantom strojarstva i arhitekture.</t>
  </si>
  <si>
    <t>B.01.</t>
  </si>
  <si>
    <t>GIPSKARTONSKI RADOVI:</t>
  </si>
  <si>
    <t>B.02.</t>
  </si>
  <si>
    <t xml:space="preserve">LIMARSKI RADOVI </t>
  </si>
  <si>
    <t>Prilikom izvođenja limarije mora se izvoditelj striktno pridržavati usvojenih i od strane projektanta ovjerenih detalja. U cijeni treba također uključiti izvedbu i obradu raznih detalja limarije kod spojeva, prijelaza, lomova i sudara ploha, završetaka limarije i drugo, sve obvezno usklađeno sa drugim različitim materijalima i radovima uz limariju, do potpune gotovosti i funkcionalnosti.</t>
  </si>
  <si>
    <t>Limarske radove izvesti prema opisu u troškovniku, uz eventualne korekcije projektom predviđenih razvijenih širina i opisa po izmjeri na licu mjesta. Radove izvoditi po pravilima struke i primjenjujući važeće i posebne tehničke propise i Hrvatske norme.
Ugrađeni materijali moraju biti kvalitetni i odgovarati Hrvatskim normama.
Svi ostali materijali koji nisu obuhvaćeni standardima moraju imati ateste od za to ovlaštenih institucija. Lim koji naliježe na betonsku podlogu ili na podlogu od opeke mora biti podložen s krovnom ljepenkom. Kod spajanja raznih vrsta materijala treba na pogodan način izvesti izolaciju ( premaz, izol. traka i sl. ) da ne dođe do galvanskog elektriciteta.</t>
  </si>
  <si>
    <t>Ako je opis koje stavke izvođaču nejasan treba pravovremeno, prije predaje ponude, tražiti objašnjenje od projektanta. Eventualne izmjene materijala, te načina izvedbe tokom gradnje moraju se izvršiti isključivo pismenim odgovorom s projektantom i nadzornim organom. Sve veće radnje koje neće biti na taj način utvrđivane, neće se priznati u obračun.
Izvođač je dužan prije izrade limarije uzeti sve izmjere u naravi, a također je dužan prije početka montaže ispitati sve dijelove gdje se imaju izvesti limarski radovi, te na eventualnu neispravnost istih upozoriti nadzorni organ, jer će se u protivnom naknadni popravci izvršiti na račun izvođača limarskih radova.
Način izvedbe i ugradbe, te obračun u svemu prema stavkama troškovnika i stvarno ugradenim količinama, po jedinici mjere u troškovniku i stvarno izvedenim količinama na gradilištu.</t>
  </si>
  <si>
    <t>Minimalna debljina plastifikacije u unutarnjem području iznosi 15m, a izvana 25m.</t>
  </si>
  <si>
    <t>Jedinična cijena treba sadržavati:
-  sav materijal uključivo pomoćni te pričvrsni materijal.
- sav rad uključivo i uzimanje mjere na gradnji za izvedbu i obračun.</t>
  </si>
  <si>
    <t>Uključivo eventualno potrebno galvansko odvajanje na spoju sa metalima druge kvalitete.</t>
  </si>
  <si>
    <t>I.B.02.01.</t>
  </si>
  <si>
    <t>Dobava, izrada i ugradnja limenog opšava vrha parapetnog zida ravnih krovova - završna klupčica. Opšav se izvodi od AL plastificiranog lima, d= 1.0 mm, razvijene širine 85 cm. Na opšav parapeta pripasuje se opšavni lim, fazonski komad krovne izolacije za spoj sa krovnom izolacijom.
Sve spojeve brtviti trajnoelastičnim kitom.
Obračun po m' izrađenog detalja</t>
  </si>
  <si>
    <t>I.B.02.02.</t>
  </si>
  <si>
    <t>Limeni opšav, zidni lim na spoju nadstrešnice iznad terase sa atičnim zidom. Opšav se izvodi od AL plastificiranog lima, d= 0.7 mm, razvijene širine do 35 cm. 
Sve spojeve brtviti trajnoelastičnim kitom.</t>
  </si>
  <si>
    <t>I.B.02.03.</t>
  </si>
  <si>
    <r>
      <t xml:space="preserve">Dobava, izrada i montaža svih plastificiranih </t>
    </r>
    <r>
      <rPr>
        <b/>
        <sz val="8"/>
        <rFont val="Arial"/>
        <family val="2"/>
        <charset val="238"/>
      </rPr>
      <t>limenih klupčica</t>
    </r>
    <r>
      <rPr>
        <sz val="8"/>
        <rFont val="Arial"/>
        <family val="2"/>
      </rPr>
      <t xml:space="preserve"> koje je potrebno ugraditi nakon montaže pvc, čn i al stolarije. Lim koji se koristi kod izrade klupčica treba biti plastificirani bojani u boju stolarije, debljine 0,7 mm, poliesterska boja debljine 25 my. Količina je iskazana kao procjenjena vrijednost. Stvarna količina radova će se utvrditi nakon izvođenih radova, sa potvrdom i  upisom u građevinski dnevnik od strane nadzornog inženjera, te razlika obračunati naknadno. </t>
    </r>
  </si>
  <si>
    <t>I.B.02.</t>
  </si>
  <si>
    <t>LIMARSKI RADOVI UKUPNO:</t>
  </si>
  <si>
    <t>I.B.03.</t>
  </si>
  <si>
    <t xml:space="preserve">PODOPOLAGAČKI RADOVI </t>
  </si>
  <si>
    <t>Izvođač treba prije polaganja ispitati horizontalost podloge. Podloga za polaganje podova mora biti suha, očišćena i odmašćena.</t>
  </si>
  <si>
    <t>U slučaju pojave neispravnosti na položenom podu, treba se prvo ustanoviti razlog iste, tj. da li je zbog lošeg materijala, loše izrade ili lošeg rukovanja. Po ustanovljenju razloga, podove treba popraviti na račun krivca.</t>
  </si>
  <si>
    <t>Sve radove izvesti prema  uputama proizvođača, nacrtima, opisima troškovnika, tehničkim propisima, te uputama Projektanta i Nadzornog inženjera.</t>
  </si>
  <si>
    <t>Izradu podopolagačkih radova mogu izvoditi samo stručno osposobljene osobe, ovlaštene od proizvođača obloge.</t>
  </si>
  <si>
    <t>Materijal za izradu poda mora biti prvoklasan i odgovarati navedenim standardima, tj. mora biti negoriv, visoke otpornosti na kemiska i mehanička oštećenja, jednostavan za održavanje.</t>
  </si>
  <si>
    <t>Ukoliko za neki materijal ne postoje standardi proizvođač je dužan uvjerenjem o kvaliteti potvrditi tražene karakteristike materijala.</t>
  </si>
  <si>
    <t>Svaki proizvod koji služi za oblaganje podova mora imati uvjerenje o kvaliteti za navedene osobine.</t>
  </si>
  <si>
    <t>Radovi na polaganju podova mogu se izvoditi nakon što su provjereni svi potrebni uvjeti, kao što su kvalitetne podloge, vlažnost, temperatura u prostorijama, kao i svi ostali uvjeti koje traži izvođač pojedinih radova.</t>
  </si>
  <si>
    <t>Sve radove na polaganju i oblaganju podova treba izvoditi prema uputstvima proizvođača, poštujući propisane uvjete za skladištenje i ugradnju materijala.</t>
  </si>
  <si>
    <t>-  sav materijal, alat, mehanizaciju, dopremu materijala na gradilište, te uskladištenje istog,</t>
  </si>
  <si>
    <t>-  uzimanje izmjera na objektu,</t>
  </si>
  <si>
    <t>-  sve horizontalne i vertikalne transporte do mjesta montaže,</t>
  </si>
  <si>
    <t>-  troškove radne snage za kompletan rad,</t>
  </si>
  <si>
    <t>-  svu štetu kao i troškove popravka kao posljedica nepažnje u toku izvedbe,</t>
  </si>
  <si>
    <t>-  troškove zaštite na radu,</t>
  </si>
  <si>
    <t>-  troškove atesta,</t>
  </si>
  <si>
    <t>-  čišćenje nakon završetka radova, s odvozom viška materijala na gradsku deponiju</t>
  </si>
  <si>
    <t>Obračun izvršenih radova vrši se prema jedinici mjera u troškovniku, važećim normama u građevinarstvu, tehničkim uvjetima za pojedine vrste radova i izmjeri na licu mjesta. Kao jedinica uzima se 1 m².</t>
  </si>
  <si>
    <t>Kod ovih radova najvažnije je da se izvođač drži uputa odabranog proizvođača, kako u odnosu na izradu betonske podloge, tako i na nanošenje završnog poda.</t>
  </si>
  <si>
    <t>Jedinična cijena sadrži sve radove: priprema površine, eventualni popravci na podlozi, temeljni premaz (primer), nanošenje mase i završno lakiranje.</t>
  </si>
  <si>
    <t>Boju poda odabire investitor</t>
  </si>
  <si>
    <t xml:space="preserve">PVC role u originalnoj ambalaži skladištiti u prostoru u kojem će se polagati bar 48 sati prije polaganja da se odgovarajuće aklimatizira. Za ugradnju je potrebno provjeriti da li su podovi ravni, a neravnine veće od 3mm na 1 m potrebno je na odgovarajući način izravnati. Podloga mora biti suha, čista, tvrda i ravna. </t>
  </si>
  <si>
    <t>PVC PODOPOLAGAČKI RADOVI I PVC OBLOGE ZIDOVA</t>
  </si>
  <si>
    <t>I.B.03.01.</t>
  </si>
  <si>
    <t>I.B.03.03.</t>
  </si>
  <si>
    <r>
      <t xml:space="preserve">Dobava materijala i postava obloge poda </t>
    </r>
    <r>
      <rPr>
        <b/>
        <sz val="8"/>
        <rFont val="Arial"/>
        <family val="2"/>
        <charset val="238"/>
      </rPr>
      <t>u dizalima</t>
    </r>
    <r>
      <rPr>
        <sz val="8"/>
        <rFont val="Arial"/>
        <family val="2"/>
        <charset val="238"/>
      </rPr>
      <t xml:space="preserve"> od PVC višeslojne podne obloge s antibakterijskim i fungicidalnim tretmanom te Evercare trajnim zaštitnim tretmanom, nema potrebe za poliranjem, otpornost na kiseline i lužine, lako održavanje, antistatičke osobine, niska emisija štetnog materijala, površinska otpornost na temperature i habanje. Boja po izboru projektanta. Vatrootpornost Bfl-s1, klasa protukliznosti R10. Gornji sloj je poliuretanski premaz koji olakšava čišćenje i održavanje podne obloge. U cijenu stavke je uračunata i dobava filc podloge, pripasavanje, međusobno varenje rola. Role moraju biti dobro priljubljene, a spajanje po dužini izvesti sljubljenom reškom, uglovni i kutni spojevi na "gerung".  Rubovi traka se  kroje i režu za toplo zavarivanje elektrodom. Spojevi moraju biti tako izvedeni da nema dodatnog popravljanja nakon montaže.  Održavanje vodom i neutralnim deterdžentom. Sve prema pravilima struke. U cijenu stavke je uključen sav rad, materijal i transport. Ukupna debljina 2 mm</t>
    </r>
  </si>
  <si>
    <t>I.B.03.04.</t>
  </si>
  <si>
    <t>I.B.03.05.</t>
  </si>
  <si>
    <t>Na sudaru poda s obodnim zidovima izvesti holkel visine 10 cm od traka istovjetnih podnoj oblozi. Sastoji se od specijalnog kutnog oblika, zakrivljenja 20 x 20 mm preko kojeg se lijepi PVC obloga, s tipskim završetkom Capping Strip Clip Systemom u boji po izboru projektanta.</t>
  </si>
  <si>
    <t>PODOPOLAGAČKI RADOVI UKUPNO:</t>
  </si>
  <si>
    <t>I.B.04.</t>
  </si>
  <si>
    <t xml:space="preserve">KERAMIČARSKI RADOVI </t>
  </si>
  <si>
    <t>Opločenje vršiti prema opisu stavke polaganjem u cementnom mortu ili ljepljenjem. Izvoditelj se mora pridržavati važećih propisa i standarda i to:</t>
  </si>
  <si>
    <t>Kod polaganja keramičkih pločica ljepljenjem potrebno je pripremiti podlogu, tj. očistiti od prašine i masnoća. Prema uputstvu proizvođača ljepila pripremiti smjesu, a zatim je nanositi na podlogu prvo ravnom, onda nazubljenom lopaticom kako bi se dobila točna optimalna debljina sloja ljepila. Pločicu utisnuti u ljepilo. Prije izvedbe opločenja pregledati podloge. U slučaju neadekvatne zidne podloge (žbuka) prije ljepljenja pločica treba podlogu impregnirati adekvatnim premazom što ide na teret izvođača zidarskih radova.</t>
  </si>
  <si>
    <t>Pločice treba brusiti nakon rezanja, a polagati ih reška na rešku. Za formiranje reške potrebno je koristiti plastične križiće širine prema opisu u pojedinoj stavci. Pri polaganju pločica, nakon završetka svakog reda pločice se peru uvijek odozgora prema dolje. Za rubove kod zida ugraditi rubne štitnike od inox-a ili Al profila sa zaobljenim rubovima.</t>
  </si>
  <si>
    <t>Kod polaganja pločica na pod ljepljenjem prethodno treba provjeriti ravninu poda. Kod odstupanja većih od 0,5 cm potrebno je izvesti sloj za izravnanje posebnom masom za izravnanje, a što će se utvrditi pregledom i upisom u građevinski dnevnik od strane nadzornog inženjera.</t>
  </si>
  <si>
    <t>Nakon završenog polaganja pločica izvršiti fugiranje masom za fugiranje u boji po izboru projektanta.</t>
  </si>
  <si>
    <t>Prije ugradnje izvođač je dužan dati uzorke pločica i mase za fugiranje na uvid investitoru. Za specijalnu vrstu pločica kao otporne na habanje, udar ili kiselo otporne, treba predočiti atest. Također masa za fugiranje kod kiselootpornih pločica treba biti dokazano kiselootporna.</t>
  </si>
  <si>
    <t>Obračun opločenja vrši se po m² razvijene površine opločenja ili po m' sokla.</t>
  </si>
  <si>
    <t xml:space="preserve"> - uzimanje mjera na gradnji,</t>
  </si>
  <si>
    <t xml:space="preserve"> - sav potreban materijal uključivo vezni,</t>
  </si>
  <si>
    <t xml:space="preserve"> - sav potreban rad uključivo alat i mašine,</t>
  </si>
  <si>
    <t xml:space="preserve"> - transportne troškove materijala,</t>
  </si>
  <si>
    <t xml:space="preserve"> - dovođenje struje, vode i plina od priključka na gradilištu do mjesta korištenja,</t>
  </si>
  <si>
    <t xml:space="preserve"> - davanje traženih uzoraka,</t>
  </si>
  <si>
    <t xml:space="preserve"> - zaštitu izvedenih radova,</t>
  </si>
  <si>
    <t xml:space="preserve"> - čišćenje izrađenih površina,</t>
  </si>
  <si>
    <t xml:space="preserve"> - odvoz otpadaka i šute nakon izvedenih radova,</t>
  </si>
  <si>
    <t xml:space="preserve"> - popravak manjih oštećenja i nečistoća na podlozi,</t>
  </si>
  <si>
    <t xml:space="preserve"> - poduzimanje mjera po HTZ i drugim postojećim propisima,</t>
  </si>
  <si>
    <t xml:space="preserve"> - popravak štete učinjene nepažnjom pri radu na svojim ili tuđim radovima,</t>
  </si>
  <si>
    <t xml:space="preserve"> - keramičku obradu raznih kutija i sl. elektr. instalacije na površinama koje se obrađuju.</t>
  </si>
  <si>
    <t>Ovi opći uvjeti se mijenjaju ili dopunjuju opisom pojedine stavke troškovnika.</t>
  </si>
  <si>
    <t>Sve pločice koje se ugrađuju moraju biti odobrene od investitora/projektanta.</t>
  </si>
  <si>
    <t>I.B.04.01.</t>
  </si>
  <si>
    <t>I.B.04.02.</t>
  </si>
  <si>
    <t xml:space="preserve">KERAMIČARSKI RADOVI UKUPNO: </t>
  </si>
  <si>
    <t>I.B.05.</t>
  </si>
  <si>
    <t xml:space="preserve">BRAVARSKI  RADOVI </t>
  </si>
  <si>
    <t xml:space="preserve">Opći uvjeti </t>
  </si>
  <si>
    <t>Svi radovi moraju biti izrađeni u skladu sa zahtjevima važećih standarda i u skladu sa uzancama zanata u građevinarstvu.</t>
  </si>
  <si>
    <t>Također, svi bravarski radovi i čelične konstrukcije moraju se izvesti prema nacrtima, opisu troškovnika i uputama projektanta ili nadzornog inženjera.</t>
  </si>
  <si>
    <t>Vlastita konstruktivna rješenja i posebnost načina ugradnje, opšavne profile i predločeni okov prije ugovaranja ponuđač će usuglasiti sa zahtjevima projektanta.</t>
  </si>
  <si>
    <t>Izvođač je dužan uzeti na gradilištu sve mjere otvora u koje se treba ugraditi bravarija te nakon toga pristupiti izradi iste. Također, prije početka izrade obavezno se moraju uskladiti mjere i količine na objektu s onima u projektima.</t>
  </si>
  <si>
    <t xml:space="preserve">Izvođač treba ponuditi kompletnu cijenu proizvoda, tj. kompletnu izvedbu bravarije, ličenje, ustakljenje te drvene ili druge ispune ako je isto u dotičnoj poziciji traženo. </t>
  </si>
  <si>
    <t>U tom slučaju izvođač bravarskih radova treba biti u kooperaciji sa izvođačem ličilačkih, stolarskih, staklorezačkih i sl. radova a on je pred investitorom nosilac posla i odgovoran za kvalitet ukupnog rada. Sastavni dio bravarskih radova u tom slučaju su uvjeti staklorezačkih, stolarskih i ličilačkih radova.</t>
  </si>
  <si>
    <t>U jediničnoj cijeni uključena je nabava materijala, izrada u radionici, sav unutarnji i vanjski transport do mjesta ugradbe, te ugradba i dotjerivanje do besprijekornog funkcioniranja svih pokretnih dijelova. Također je u jediničnoj cijeni uključena izrada prototipa, ukoliko se radi o elementima koji se trebaju izvesti u većem broju. Zatim izrada, upasivanje i provizorno pričvršćenje na mjestima uz zidove i stropove, obostrano pričvršćenje oko čeličnih elemenata, brtvljenje svih spojeva s drugim elementima trajno elastičnim kitom i dr. Svi elementi moraju biti zaštićeni anikorozivnim premazom i to: priprema podloge, miniziranje, ličenje uljenom bojom, u tonu i po izboru projektanta.</t>
  </si>
  <si>
    <t>Ukoliko pojedinom stavkom nije drugačije propisano, ugradba će se izvesti upucavanjem na dozvoljenom broju mjesta, te će se smatrati da je sav materijal i rad za ovakav način ugradbe uračunat u jediničnu cijenu.</t>
  </si>
  <si>
    <t>Izvođač radova dužan je dobaviti i montirati te u cijenu ukalkulirati sav potreban okov za besprijekornu upotrebu pojedinog bravarskog elementa bez obzira da li je u pojedinim stavkama sve iskazano.  Okov po izboru projektanta.</t>
  </si>
  <si>
    <t>Materijal</t>
  </si>
  <si>
    <t>Sav materijal koji se upotrebljava za izradu bravarskih radova mora odgovarati važećim standardima.</t>
  </si>
  <si>
    <t>Površinska obrada</t>
  </si>
  <si>
    <t>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primjenjenog materijala (sredstva), a prema zahtjevu projektanta.</t>
  </si>
  <si>
    <t xml:space="preserve">Sva bravarija mora prije otpreme na gradilište biti pjeskarena i ličena prvim temeljnim slojem 2x  ili pocinčana. </t>
  </si>
  <si>
    <t>Izrada</t>
  </si>
  <si>
    <t>Izvoditelj je obavezan po sklapanju ugovora a prije početka proizvodnje, dostaviti izvedbene nacrte i detalje i da zajedno s projektantom i investitorom izvrši pregled istih i njihovo usklađivanje sa ostalim građevinskim i građevinsko-obrtničkim i instalaterskim radovima.</t>
  </si>
  <si>
    <t>Svi definitivno izrađeni izvedbeni nacrti i detalji, predočeni uzorci okova odnosno predočeni prospekti tipiziranih elemenata moraju biti potpisani od strane projektanta i investitora.</t>
  </si>
  <si>
    <t>Građevinska bravarija izvodi se od standardnih čeličnih vučenih cijevi i L profila kao i ČN profila formiranih prema tvorničkim detaljima, te ČN limova d = 0,7- 4 mm.</t>
  </si>
  <si>
    <t>Okov</t>
  </si>
  <si>
    <t>Sav okov treba biti kvalitetne izvedbe i sa detaljima bravarije predočen nadzornom inženjeru i projektantu na odobrenje. Ukoliko izvoditelj nije u mogućnosti ugraditi predviđeni okov, treba ponuditi drugi iste kvalitete, o čemu će se pismeno usaglasiti projektant. Bez pismenog suglasja projektanta nije moguće započeti s proizvodnjom. Vratna krila šira od 100 cm ili viša od 200cm ovješena su na min tri petlje.</t>
  </si>
  <si>
    <t xml:space="preserve">Okov je sadržan u jediničnoj cijeni. </t>
  </si>
  <si>
    <t>Ugradba</t>
  </si>
  <si>
    <t>Svi bravarski elementi ugrađuju se varenjem na prethodno ostavljena sidra odnosno pomoću vijaka ili  posredstvom plastićnih ili metalnih čepova, što će u pojedinom detalju biti određeno.</t>
  </si>
  <si>
    <t>Sve reške između metala i zida moraju biti brtvljene ili kitane silikonskim ili TIO kitom.</t>
  </si>
  <si>
    <t>Zaštita</t>
  </si>
  <si>
    <t>Čelična bravarija štiti se cinčanjem i termolakiranjem ( u tvornici ), antikorozivnim bojama.</t>
  </si>
  <si>
    <t>Atesti</t>
  </si>
  <si>
    <t>Za sve radove predviđene troškovnikom izvoditelj je dužan pribaviti ateste od odgovarajućih instituta, za kvalitetu materijala, površinske obrade kao i antikorozivne zaštite.</t>
  </si>
  <si>
    <t>- sav materijal, dobavu, izradu i dopremu alata, mehanizaciju i uskladištenje</t>
  </si>
  <si>
    <t>- uzimanje potrebnih izmjera na objektu,</t>
  </si>
  <si>
    <t xml:space="preserve">- izrada radioničkih nacrta i detalja </t>
  </si>
  <si>
    <t>- troškove radne snage za kompletan rad opisan u troškovniku,</t>
  </si>
  <si>
    <t xml:space="preserve">- dvokratni osnovni premaz prema uvjetima antikorozivne zaštite u radionici, popravak antikorozivne zaštite iza montaže te kompletnu zaštitu sa završnom obradom ličenjem, plastificiranjem ili eloksiranjem ako je to u stavci određeno, </t>
  </si>
  <si>
    <t>- slijepe okvire potrebne za montažu elemenata</t>
  </si>
  <si>
    <t>- sve horizontalne i vertikalne transporte do mjesta montaže,</t>
  </si>
  <si>
    <t xml:space="preserve">- potrebnu radnu skelu </t>
  </si>
  <si>
    <t>- čišćenje nakon završetka radova,</t>
  </si>
  <si>
    <t>- svu štetu kao i troškove popravka kao posljedica nepažnje u toku izvedbe,</t>
  </si>
  <si>
    <t>- troškove zaštite na radu,</t>
  </si>
  <si>
    <t>- troškove atesta.</t>
  </si>
  <si>
    <r>
      <t>U cijeni pojedine stavke treba obuhvatiti skele,</t>
    </r>
    <r>
      <rPr>
        <b/>
        <sz val="8"/>
        <rFont val="Arial"/>
        <family val="2"/>
        <charset val="238"/>
      </rPr>
      <t xml:space="preserve"> </t>
    </r>
    <r>
      <rPr>
        <sz val="8"/>
        <rFont val="Arial"/>
        <family val="2"/>
        <charset val="238"/>
      </rPr>
      <t>dobavu i ugradnju materijala - osnovnog i pomoćnog, sve pripremne i međufaze rada potrebne za korektno dovršenje stavke prema pravilima struke i važećim propisima</t>
    </r>
    <r>
      <rPr>
        <b/>
        <sz val="8"/>
        <rFont val="Arial"/>
        <family val="2"/>
        <charset val="238"/>
      </rPr>
      <t xml:space="preserve"> </t>
    </r>
    <r>
      <rPr>
        <sz val="8"/>
        <rFont val="Arial"/>
        <family val="2"/>
        <charset val="238"/>
      </rPr>
      <t>bez obzira da li je sve to napomenuto u pojedinoj stavci,</t>
    </r>
    <r>
      <rPr>
        <b/>
        <sz val="8"/>
        <rFont val="Arial"/>
        <family val="2"/>
        <charset val="238"/>
      </rPr>
      <t xml:space="preserve"> </t>
    </r>
    <r>
      <rPr>
        <sz val="8"/>
        <rFont val="Arial"/>
        <family val="2"/>
        <charset val="238"/>
      </rPr>
      <t>sav potreban okov, spojni i pričvrsni materijal renomiranih proizvođača, ev. sekundarne potrebne podkonstrukcije, izradu radioničkih nacrta, razradu detalja u fazi izvođenja, uredno izvedene međusobne spojeve pojedinih stavaka unutar ove grupe radova ili raznovrsnih grupa radova, izvedbu u skladu sa statičkim proračunom, izvedbenim nacrtima, shemama, detaljnim izmjerama na licu mjesta i dodatnoj uputi projektanta, čišćenje po završenom radu.</t>
    </r>
  </si>
  <si>
    <t>Fuge između zida/stropa/poda i bravarije ispuniti poliuretanskom pjenom, izvana kitati trajno elastičnim kitom a iznutra pokriti kutnim letvicama. Spajanje pojedinih elemenata u veće cjeline brtviti i vršiti po uputi proizvoditelja a bez posebne naknade. Sav okov izvesti od nerđajućeg materijala, a po izboru i dogovorno s projektantom. Svi dijelovi okova trebaju biti skriveni. Dijelove okova od čelika izvesti s presvlakom od cinka vrućim pocinčavanjem 60 g/m², osim za sidra ankere, koje treba pocinčati 180 g/m².</t>
  </si>
  <si>
    <t>U cijenu uračunati i eventualnu potrebnu podkonstrukciju/sljepe dovratnike (doprozornike).</t>
  </si>
  <si>
    <t>Sve izraditi prema shemama  bravarije. Obračun po komadu izrađene i ugrađene  bravarije, komplet sa svim priborom, okovima, bravama, staklom, brtvama, spojnim elementima i ostalim potrebnim za ugradbu  bravarije do potpune funkcionalnosti.</t>
  </si>
  <si>
    <t>BRAVARSKI RADOVI</t>
  </si>
  <si>
    <t>I.B.05.01.</t>
  </si>
  <si>
    <t>I.B.05.02.</t>
  </si>
  <si>
    <t xml:space="preserve">Dobava i ugradnja uloška otirača cipela i pripadajućeg okvira iz pocinčanog čelika mrežastog oblika (vanjski dio zgrade) i od aluminijskih profila s umecima od ripsa (unutarnji dio zgrade), građevinske visine 3 cm , za ugradnju u pripadajuću  kadicu otirača koja je uključena u cijenu. Obračun po komadu montiranog otirača. </t>
  </si>
  <si>
    <t>PROTUPOŽARNA STOLARIJA</t>
  </si>
  <si>
    <t>Protupožarna vrata, zaokretna, iz  čeličnih profila i dvostranog lima s izolacijom (protupožarna ispuna). Svi elementi trebaju biti izrađeni na propisanoj  vatrootpornost (30, 60, 90). Sve spojeve brtviti sa vatrootpornom brtvom. Izvedba panik okova i evakuacijske letve ako je naznačeno *pk ili *pl u stavci.
 - dovratnik: pocinčani lim, plastificirani, RAL prema izboru
 - krilo: poc. lim, protupožarna ispuna, plast., RAL prema izboru 
 - spojnica (pant) s ležajem, pocinčano, plastificirano
 - hidraulički zatvarač sa klizačem 
 - brava centralna protupožarne izvedbe
 - INOX kvaka
 - PP staklo
 - spoj zida i dovratnika završnim profilom (suha ugradnja)</t>
  </si>
  <si>
    <t>I.B.05.03.</t>
  </si>
  <si>
    <t>I.B.05.04.</t>
  </si>
  <si>
    <t>UKUPNO</t>
  </si>
  <si>
    <t>I.B.06.</t>
  </si>
  <si>
    <t>ALUMINIJSKA STOLARIJA</t>
  </si>
  <si>
    <t>Kod svih vrata jediničnom cijenom obuhvatiti i gumeni podni odbojnik za zaustavljanje vrata. Ovi tehnički uvjeti nadopunjavaju se opisom pojedinih stavki troškovnika i programom kontrole i osiguranja kvalitete. Izvoditelj radova mora atestom dokazati da ALU profili i staklo zadovoljavaju tražene uvjete, pogotovo u pogledu topinske provodljivosti.</t>
  </si>
  <si>
    <t>I.B.06.01.</t>
  </si>
  <si>
    <t>I.B.06.02.</t>
  </si>
  <si>
    <t>I.B.06.03.</t>
  </si>
  <si>
    <t>I.B.06.04.</t>
  </si>
  <si>
    <t>I.B.06.05.</t>
  </si>
  <si>
    <t>I.B.06.06.</t>
  </si>
  <si>
    <t>I.B.06.07.</t>
  </si>
  <si>
    <t>I.B.06.08.</t>
  </si>
  <si>
    <t>I.B.06.09.</t>
  </si>
  <si>
    <t>I.B.06.10.</t>
  </si>
  <si>
    <t>I.B.06.11.</t>
  </si>
  <si>
    <t>I.B.06.12.</t>
  </si>
  <si>
    <t>I.B.06.13.</t>
  </si>
  <si>
    <t>I.B.06.14.</t>
  </si>
  <si>
    <t>I.B.06.15.</t>
  </si>
  <si>
    <t>I.B.06.16.</t>
  </si>
  <si>
    <t>I.B.07.</t>
  </si>
  <si>
    <t>STOLARSKI RADOVI</t>
  </si>
  <si>
    <t xml:space="preserve">Sve mjere kontrolirati u naravi! Sve upisane dimenzije stolarije su iskazane mjerene od gotovog poda. </t>
  </si>
  <si>
    <t>Unutrašnja vrata su sa brtvama između krila i dovratnika prema detaljima kao kod tipskih proizvoda. Predviđena su za suhu ugradbu, sa dovratnikom na puni poprečni profil zida ( "futer štok")  i opšavnim letvama kvadratnog presjeka, drveni dijelovi su završno trokratno ličeni PU lakom u bijeloj boji. Tehnologija ličenja prema proizvođaču, odnosno ličenje u komorama specijaliziranim za tu namjenu. sa svim potrebnim predradnjama. (vratna krila, dovratnici i opšavne letve) u bijeloj boji, okovana potrebnim okovom te se dopremaju na gradilište u zaštitnom pakiranju. Vratno krilo je  izrađeno na drvenom okviru obostrano obloženo  MDF pločama i ispunjeno papinatim saćem. Dovratnik je puni drveni dimenzija prema dimenziji zida-obuhvatni štok. Po cijelom opsegu dovratnika na koji dosjeda vratno krilo ugraditi odgovarajući gumeni brtveni profil. Uz sve stolarske stavke ugraditi prema potrebnoj situaciji na licu mjesta odbojnike na podu ili zidu. U cijeni stavke uračunati kompletan okov, cilindar brave i kvake prema izboru projektanta, sav horizontalni i vertikalni transport, potrebna radna skela, brtvljenja i sav sitni materijal i pribor. Boja prema izboru projektanta.</t>
  </si>
  <si>
    <t>Izvođač je dužan napraviti radioničku razradu svih rješenja iz ovog projekta i dati ih na odobrenje glavnom projektantu.  Svi radovi sadrže dobavu potrebnog materijala, podkonstrukcije, mehanizam zaključavanja, izradu i montažu do potpune gotovosti.</t>
  </si>
  <si>
    <t xml:space="preserve">UNUTARNJA DRVENA STOLARIJA </t>
  </si>
  <si>
    <t>I.B.07.01.</t>
  </si>
  <si>
    <t>Dobava, izrada i ugradnja unutarnjih jednokrilnih drvenih zaokretnih vrata, sveobuhvatni dovratnik. U stavku vrata uračunati sav brtveni i pričvrsni materijal, kvake i brave. 
Izmjera na licu mjesta.</t>
  </si>
  <si>
    <t>I.B.07.02.</t>
  </si>
  <si>
    <t>I.B.07.03.</t>
  </si>
  <si>
    <t>I.B.07.04.</t>
  </si>
  <si>
    <t>I.B.07.05.</t>
  </si>
  <si>
    <t>I.B.07.06.</t>
  </si>
  <si>
    <t>HPL  PREGRADE U SANITARIJAMA I GARDEROBAMA</t>
  </si>
  <si>
    <t>I.B.07.07.</t>
  </si>
  <si>
    <t>Sve radove izvesti prema izvedbenom projektu. Sve eventualne nejasnoće izvesti prema dogovoru s projektantom. U stavku uključene sve pregradne stijene, vrata, noge, nosivi, spojni i vezni elementi, okovi vrata i kvake. Sve radove izvesti prema specifikaciji proizvođača. Boja prema izboru projektanta. Uključivo i postava vješalice s dvije kukice za vješanje odjeće i ručnika s unutrašnje strane svih vrata tuš/umivaonik/wc kabina. . Izmjera na licu mjesta.</t>
  </si>
  <si>
    <t>I.B.07.08.</t>
  </si>
  <si>
    <t>I.B.07.09.</t>
  </si>
  <si>
    <t>I.B.07.10.</t>
  </si>
  <si>
    <t>I.B.07.11.</t>
  </si>
  <si>
    <t>STOLARSKI RADOVI  UKUPNO:</t>
  </si>
  <si>
    <t>I.B.08.</t>
  </si>
  <si>
    <t>SOBOSLIKARSKO LIČILAČKI RADOVI</t>
  </si>
  <si>
    <t>Materijal za izvedbu soboslikarskih radova treba biti prve klase. Na oličenim površinama ne smiju se poznati tragovi četke ili valjka, ne smije biti mrlja, a ton boje treba biti ujednačen.</t>
  </si>
  <si>
    <t>Ukoliko na zidovima i ostalim površinama koje se boje ima nekih značajnih pogrešaka, koje bi kvarile kvalitetu nakon izvršenog soboslikarskog rada, dužan je soboslikar upozoriti na te pogreške rukovoditelja građevinskih radova, da se ovo odstrani prije bojenja.</t>
  </si>
  <si>
    <t>Investitor ima pravo na kontrolu kvalitete materijala kojim se radovi izvode. Ustanovi li da taj materijal ne odgovara propisanoj kvaliteti izvođač radova dužan je odstraniti lošu izvedbu i na vlastiti trošak izvesti radove sa kvalitetnim materijalom.</t>
  </si>
  <si>
    <t>O ispravnosti izvedenih površina mjerodavna je izjava nadzornog inženjera.</t>
  </si>
  <si>
    <t>Sve podloge moraju biti očišćene od prašine i ostalih prljavština. Bojiti je dozvoljeno samo suhu i pripremljenu podlogu.</t>
  </si>
  <si>
    <t>Osnovni premazi moraju se tako odabrati da su podesni za sljedeće premaze koji se predviđaju.</t>
  </si>
  <si>
    <t>Probni premazi moraju se po želji investitora izvesti za sve premaze.</t>
  </si>
  <si>
    <t xml:space="preserve">U jediničnoj cijeni pojedinih stavaka obračunata je i upotreba svih skela bez obzira na visinu i drugih pomagala kod rada. </t>
  </si>
  <si>
    <t>Zidove i stropove treba  bojati kad su potpuno suhi, a prije bojanja treba zakrpati sve eventualne rupe, pukotine ili krhotine, a podlogu pripremiti prema tehnologiji proizvođača boja i lakova.</t>
  </si>
  <si>
    <t>Dok radovi traju, izvođač je dužan zaštititi od oštećenja ili prljanja sve ostale građevinske dijelove i opremu (podove, stakla, vrata I sl.).</t>
  </si>
  <si>
    <t>U jediničnoj cijeni kod bojenja i ličenja na novom zidu i stropu uključeno je prema uputama prizvođača boje :</t>
  </si>
  <si>
    <t>Priprema podloge:</t>
  </si>
  <si>
    <t>Čišćenje površine od prašine i eventualno potrebni popravci na podlozi.</t>
  </si>
  <si>
    <t>Impregnacija:</t>
  </si>
  <si>
    <t>A/ Impregnacija za vapnene i produžne žbuke -</t>
  </si>
  <si>
    <t>B/ Impregnacija za gipskartonske ploče, gipsvapnene žbuke, beton i Ytong blokovi</t>
  </si>
  <si>
    <t>Međusloj:</t>
  </si>
  <si>
    <t xml:space="preserve">  - Gipskartonske ploče i produžna žbuka koju treba  zagladiti - impregniranu podlogu zagladiti glet masom u dva sloja</t>
  </si>
  <si>
    <t>Završno ličenje bojom:</t>
  </si>
  <si>
    <t>u dva sloja ili tri sloja, ovisno o boji i pokrivanju.</t>
  </si>
  <si>
    <t>Ličenje metalnih površina:</t>
  </si>
  <si>
    <t>Sve površine koje se liče moraju biti očišćene od rđe i masnoće. Sve čelične konstrukcije i bravarske stavke dolaze na gradilište već zaštićene dvostrukim antikorozivnim premazom, što je uključeno u navedenim radovima, te se u ličilačkim radovima predviđa samo završno ličenje u dva sloja, po potrebi razjeđenom RAZRJEÐIVAČEM .</t>
  </si>
  <si>
    <t>Kod ličenja postojećih konstrukcija treba skinuti hrđu i stari nalič  četkanjem, pjeskarenjem ili premazom, četkati i oprati podlogu, dva puta zaštititi temeljnim premazom i završno ličiti u dva premaza ako nije drugačije stavkom predviđeno.</t>
  </si>
  <si>
    <t>Obračun se vrši po Normama za soboslikarske i ličilačke radove, osnovna jedinica je m².</t>
  </si>
  <si>
    <t>- sav materijal, dobavu i dopremu alata, mehanizaciju i uskladištenje</t>
  </si>
  <si>
    <t xml:space="preserve">- sve horizontalne i vertikalne transporte </t>
  </si>
  <si>
    <t>- svu potrebnu radnu skelu</t>
  </si>
  <si>
    <t>- troškove atesta,</t>
  </si>
  <si>
    <t xml:space="preserve">- zaštitu okolnih konstrukcija od prljanja. </t>
  </si>
  <si>
    <t>Dobava materijala i gletanje armiranobetonskih zidova i stropova prema sljedećoj recepturi:
-čišćenje zidova od svih nečistoća
-impregniranje podloge 
-krpanje eventualnih oštećenja zidova i priprema za gletanje
-gletanje zidova masom za gletanje do potpune zaglađenosti uz brušenje i otprašivanje nakon svakog nanesenog sloja
Obračun je po m2 pregletanih površina spremnih za soboslikarske radove.</t>
  </si>
  <si>
    <t>PRIZEMLJE</t>
  </si>
  <si>
    <t xml:space="preserve"> - gletanje zidova</t>
  </si>
  <si>
    <t xml:space="preserve"> - gletanje stropova</t>
  </si>
  <si>
    <t>1. KAT</t>
  </si>
  <si>
    <t xml:space="preserve"> - gletanje svih podgleda i krakova stubišta i podesta</t>
  </si>
  <si>
    <t>Bojenje zidova i stropova u svim prostorijama objekta. Bojenje izvesti gotovom tvorničkom disperzivnom bojom  kao uz prethodno impregniranje podloge (podlogu obavezno impregnirati prije bojanja). 
Toniranje boje u dogovoru s projektantom i investitorom. Jediničnom cijenom obuhvatiti sav materijal, rad, alat, skelu, transporte, razne zaštite i sl.</t>
  </si>
  <si>
    <t xml:space="preserve"> - bojenje svih zidova, podgleda i krakova stubišta (bet, gk)</t>
  </si>
  <si>
    <r>
      <t xml:space="preserve">Bojenje zidova i stropova </t>
    </r>
    <r>
      <rPr>
        <b/>
        <sz val="8"/>
        <rFont val="Arial"/>
        <family val="2"/>
        <charset val="238"/>
      </rPr>
      <t>okna dizala</t>
    </r>
    <r>
      <rPr>
        <sz val="8"/>
        <rFont val="Arial"/>
        <family val="2"/>
        <charset val="238"/>
      </rPr>
      <t xml:space="preserve"> bijelom bojom. Bojenje izvesti gotovom tvorničkom disperzivnom bojom  kao uz prethodno impregniranje podloge (podlogu obavezno impregnirati prije bojanja). 
Jediničnom cijenom obuhvatiti sav materijal, rad, alat, skelu, transporte, razne zaštite i sl.</t>
    </r>
  </si>
  <si>
    <t xml:space="preserve"> - bojenje okna dizala</t>
  </si>
  <si>
    <t>UKUPNO SOBOSLIKARSKO LIČILAČKI RADOVI:</t>
  </si>
  <si>
    <t>KAMENOREZAČKI RADOVI</t>
  </si>
  <si>
    <t xml:space="preserve">Prije početka izvedbe izvoditelj je dužan dostaviti investitoru na pregled i izbor uzorke materijala za oblaganje i tek po izboru i odobrenju investitora može otpočeti s radovima. Ukoliko se ugrade materijali koje investitor nije odobrio ili u neodgovarajućoj kvaliteti, radovi će se morati ponoviti u traženoj kvaliteti i izboru uz prethodno uklanjanje neispravnih radova. Izrada detalja neće se posebno platiti, već predstavlja trošak i obvezu izvoditelja. Izvoditelj je prije početka radova obvezan provjeriti na licu mjesta uvjete za izvođenje radova kao: ispravnost mjera podloge i otvora; ravninu odnosno plohu podloge; kvalitetu podloge; ispravnost oslonaca i rupa za kotve ako su izvedene u podlozi. Ukoliko se ustanovi da gore navedeno odstupa od projektom predviđenih uvjeta treba na to upozoriti nadležnog nadzornog inženjera i ne započeti s radovima dok se isto ne ispravi. Ukoliko izvoditelj ovako ne postupi nikakovi naknadni zahtjevi neće se moći uvažiti. Podloga ne smije biti prljava, prašnjava, s aktivnim solima u sastavu, masna, nedovoljno čvrsta, raspucana ili naprsla od slijeganja, smrznuta, vlažna, neravna ili preglatka. </t>
  </si>
  <si>
    <t>Rad se ne smije izvoditi na podlozi koja je po proizvoditeljskoj deklaraciji neprikladna za oblaganje. Podloga mora biti izvedena po projektu. Eventualne neravnine mogu biti najviše do 1,0 cm/2,0 m za podno oblaganje, ali samo kod polaganja ploča u mort. Kod polaganja ploča ljepljenjem nikakve neravnine nisu dopuštene. Kod polaganja kamena u mort treba paziti da pijesak bude opran i odgovarajućeg granulometrijskog sastava, a za zapunu fuga ne smije biti s zrnom većim od 6 mm. Cement i razni dodaci te voda ne smiju biti sa sastojcima koji bi mogli štetno djelovati na kamenu oblogu, sastojke morta ili metalna spojna sredstva, te da ne mijenjaju boju kamena ili izazivaju rascvjetavanje. Polaganje podnih ploča na mort izvodi se na cementnom mortu "zemljovlažne" konzistencije, debljine minimalno 2 cm. Ploče se polažu točno horizontalno ili u nagibu po projektu. Po završnom oblaganju poda fuge zaliti žitkim cem. mortom a višak morta se nakon stvrdnjavanja mora pažljivo ostrugati i zaprljana mjesta po potrebi oprati.</t>
  </si>
  <si>
    <t>I.B.09.01.</t>
  </si>
  <si>
    <t xml:space="preserve"> - unutarnje klupčice (d=2 cm)</t>
  </si>
  <si>
    <t>m'</t>
  </si>
  <si>
    <t>I.B.09.02.</t>
  </si>
  <si>
    <t xml:space="preserve"> - kameni pragovi</t>
  </si>
  <si>
    <t>I.B.09.</t>
  </si>
  <si>
    <t>UKUPNO KAMENOREZAČKI RADOVI:</t>
  </si>
  <si>
    <t>I.A</t>
  </si>
  <si>
    <t>UKUPNO A. GRAĐEVINSKI RADOVI =</t>
  </si>
  <si>
    <t>I.B</t>
  </si>
  <si>
    <t>ALUMINIJSKA VANJSKA I UNUTARNJA STOLARIJA</t>
  </si>
  <si>
    <t>UKUPNO B. OBRTNIČKI RADOVI =</t>
  </si>
  <si>
    <t>UKUPNO GRAĐEVINSKO-OBRTNIČKI RADOVI :</t>
  </si>
  <si>
    <t xml:space="preserve">Izvodi priključaka kuhinjske opreme (topla i hladna voda, odvodi, parovodi, plinska instalacija, </t>
  </si>
  <si>
    <t xml:space="preserve">elektro instalacija i instalacija ventilacije), biti će izvedeni i dobavljači ih </t>
  </si>
  <si>
    <t>se moraju pridržavati ili prije izvedbe priložiti teh. dokumentaciju za njihovu prilagodbu.</t>
  </si>
  <si>
    <t>Dobavljač je dužan upoznati se s izvedenim stanjem prije isporuke opreme te radove na opremanju</t>
  </si>
  <si>
    <t xml:space="preserve">izvesti u skladu s projektno-tehničkom dokumentacijom a ukoliko dođe do neusklađenosti </t>
  </si>
  <si>
    <t>između projektno-tehničke dokumentacije i stvarno izvedenog stanja na građevini dobavljač je dužan izvest</t>
  </si>
  <si>
    <t>i eventualne prilagodbe za potrebe spajanja opreme što je obuhvaćeno jediničnom cijenom pojedine stavke.</t>
  </si>
  <si>
    <t xml:space="preserve">Spojevi na uređaje ne smiju se izvesti tako da ometaju čišćenje podova već jedinične cijene </t>
  </si>
  <si>
    <t xml:space="preserve">moraju sadržavati potrebne prilagodbe ili na opremi ili na objektu. </t>
  </si>
  <si>
    <t>U slučaju da se spojevi izvedu suprotno navedenom pod ad.2, nadzorni organ ispravit će ih na teret dobavljača.</t>
  </si>
  <si>
    <t xml:space="preserve">Projektom predviđena profesionalna ugostiteljska oprema izrađena od nehrđajućeg čelika na gornjim </t>
  </si>
  <si>
    <t xml:space="preserve">radnim plohama neutralnih radnih stolova mora biti debljine 1 mm ili više, a na gornjim plohama </t>
  </si>
  <si>
    <t>termičkih elementa 1,5 mm ili više, kvalitete po EU normi X5 CrNi 18-10, No. 1. 4301. ili jednakovrijedno</t>
  </si>
  <si>
    <t xml:space="preserve">ili jednakovrijedno. I sva ostala oprema završno obrađena nehrđajućim čelikom mora zadovoljavati </t>
  </si>
  <si>
    <t>rečenu normu, što je izvoditelj dužan dokazati gradilišnim ispitivanjem.</t>
  </si>
  <si>
    <t>Električni termički kuhinjski uređaji moraju zadovoljavati :</t>
  </si>
  <si>
    <t>Pravilnika o električnoj opremi namijenjenoj za uporabu unutar određenih naponskih granica (N.N. 28/16)</t>
  </si>
  <si>
    <t>Pravilnika o elektromagnetnoj kompatibilnosti (N.N. 28/16)</t>
  </si>
  <si>
    <t>i primijenjenim normama za kućanske i slične električne aparate:</t>
  </si>
  <si>
    <t xml:space="preserve">HRN EN 60335-1:2012 Opći zahtjevi ili jednakovrijedno. </t>
  </si>
  <si>
    <t xml:space="preserve">HRN EN 60335-2-12:2005 Posebni zahtjevi za tople ploče i slične aparate ili jednakovrijedno. </t>
  </si>
  <si>
    <t xml:space="preserve">HRN EN 60335-2-13:2011 Posebni zahtjevi za friteze, tave za prženje i slične aparate ili jednakovrijedno. </t>
  </si>
  <si>
    <t xml:space="preserve">HRN EN 60335-2-14:2008 Posebni zahtjevi za kuhinjske strojeve ili jednakovrijedno. </t>
  </si>
  <si>
    <t xml:space="preserve">HRN EN 60335-2-36:2006 Posebni zahtjevi ugostiteljskih štednjaka, pećnica, kuhala i         </t>
  </si>
  <si>
    <t xml:space="preserve">grijaćih ploča ili jednakovrijedno. </t>
  </si>
  <si>
    <t xml:space="preserve">HRN EN 60335-2-37:2006 Posebni zahtjevi ugostiteljskih električnih friteza ili jednakovrijedno. </t>
  </si>
  <si>
    <t xml:space="preserve">HRN EN 60335-2-42:2006 Posebni zahtjevi za ugostiteljske električne pećnice s </t>
  </si>
  <si>
    <t xml:space="preserve">puhalom, parne tlačne pećnice i konvekcijske parne pećnice ili jednakovrijedno. </t>
  </si>
  <si>
    <t xml:space="preserve">2HRN EN 60335-2-47:2006 Posebni zahtjevi za ugostiteljske električne kotlove ili jednakovrijedno. </t>
  </si>
  <si>
    <t>kao i zahtjevima slijedećih europskih smjernica ili jednakovrijedno:</t>
  </si>
  <si>
    <t>_2006/95/EEC     Niskonaponska smjernica</t>
  </si>
  <si>
    <t>_2004/108/EEC   Smjernica o elektromagnetnoj kompatibilnosti</t>
  </si>
  <si>
    <t xml:space="preserve">Plinski termički kuhinjski uređaji moraju zadovoljavati : </t>
  </si>
  <si>
    <t xml:space="preserve">Pravilnika za plinske aparate (N.N. 91/13) </t>
  </si>
  <si>
    <t>i primijenjenim normama za plinske uređaje za velike kuhinje:</t>
  </si>
  <si>
    <t>HRN EN 203-1:2014 Opća sigurnosna pravila ili jednakovrijedno.</t>
  </si>
  <si>
    <t>HRN EN 203-2-9:2008 Posebni zahtjevi - Kuhala sa toplim pločama i roštilji ili jednakovrijedno.</t>
  </si>
  <si>
    <t>HRN EN 203-2-10:2008 Specifični zahtjevi -- Roštilji ili jednakovrijedno.</t>
  </si>
  <si>
    <t>HRN EN 203-2-1:2015 Specifični zahtjevi -- Otvoreni plamenici i wok plamenici ili jednakovrijedno.</t>
  </si>
  <si>
    <t>HRN EN 203-2-2:2008 Posebni zahtjevi -- Pećnice ili jednakovrijedno.</t>
  </si>
  <si>
    <t>HRN EN 203-2-11:2008 Posebni zahtjevi -- Kuhala za tjesteninu ili jednakovrijedno.</t>
  </si>
  <si>
    <t>HRN EN 203-2-3:2015 Specifični zahtjevi -- Kotlovi ili jednakovrijedno.</t>
  </si>
  <si>
    <t>HRN EN 203-2-4:2008 Posebni zahtjev -- Friteze ili jednakovrijedno.</t>
  </si>
  <si>
    <t>HRN EN 203-2-8:2008 Posebni zahtjevi -- Nagibne tave i specijalne tave ili jednakovrijedno.</t>
  </si>
  <si>
    <t>kao i zahtjevima slijedećih europskih smjernica:</t>
  </si>
  <si>
    <t>_Direktiva 209/142/EZ Europskog parlamenta i Vijeća od 30 studenog 2009.</t>
  </si>
  <si>
    <t xml:space="preserve"> o aparatima   na plinovita goriva</t>
  </si>
  <si>
    <t>Kotlovi moraju imati duplikator od nehrđajućeg čelika.</t>
  </si>
  <si>
    <t>Radni stolovi i pultovi moraju u radnoj plohi imati sloj za prigušivanje buke i ojačanja min. debljine 2 mm</t>
  </si>
  <si>
    <t xml:space="preserve">(lijepljen bi-adezivnim sredstvom, poliuretanskm ili dvo komponentnim epoksidnim ljepilom) </t>
  </si>
  <si>
    <t>ili sa podlogom od vodootporne panel ploče.</t>
  </si>
  <si>
    <t xml:space="preserve">Sudoperi i ocijedni stolovi moraju imati izdignute rubove gornjih ploha za zaštitu od </t>
  </si>
  <si>
    <t>prelijevanja a sudoperi sifone i prednju masku.</t>
  </si>
  <si>
    <t>Svi neutralni elementi (radni stolovi) moraju imati donju policu i zaštitu zida minimalnih dimenzija :</t>
  </si>
  <si>
    <t>visina 100 mm, debljina 8mm, radijus r=4mm</t>
  </si>
  <si>
    <t>Sva neutralna oprema mora biti s fiksnim spojevima (varena) radi čvrstoće i nosivosti.</t>
  </si>
  <si>
    <t>Sva oprema mora biti sukladna zahtjevima  slijedećih europskih smjernica::</t>
  </si>
  <si>
    <t>_Uredba br. 1935/2004 o materijalima i proizvodima koji dolaze u dodir s hranom</t>
  </si>
  <si>
    <t>_Uredba br. 2023/2006 o dobroj proizvođačkoj praksi za materijale i proizvode</t>
  </si>
  <si>
    <t>koji svojom namjenom dolaze u dodir s hranom</t>
  </si>
  <si>
    <t xml:space="preserve">Uz ponudu se moraju priložiti dokazi o gore navedenom te prospekti </t>
  </si>
  <si>
    <t>i tehničku dokumentaciju  ponuđene opreme.</t>
  </si>
  <si>
    <t>Prije isporuke i ugradnje opreme moraju se dostaviti certifikati i atestni listovi,</t>
  </si>
  <si>
    <t>priložiti upute za upotrebu na hrvatskom jeziku te garantne listove.</t>
  </si>
  <si>
    <t xml:space="preserve">Izvođači su dužni na zahtjev naručitelja prije ugradnje na gradilištu  ili isporuke predočiti uzorke </t>
  </si>
  <si>
    <t>bilo koje stavke troškovnika u investitoru prihvatljivoj formi.</t>
  </si>
  <si>
    <t xml:space="preserve">Zidne slavine su u troškovniku instalacija vode i kanalizacije osim na mjestima gdje su </t>
  </si>
  <si>
    <t>predviđene profesionalne slavine s tuš miješalicom.</t>
  </si>
  <si>
    <t xml:space="preserve">Istovrsne strojeve različitih kapaciteta (rashladni elementi, strojevi za pranje suđa, </t>
  </si>
  <si>
    <t xml:space="preserve">i parnokonvekcijske peći,) moraju biti kompatibilni ili ih nuditi od istog proizvođača </t>
  </si>
  <si>
    <t>radi lakše uporabe i servisiranja.</t>
  </si>
  <si>
    <t>Svi rashladni uređaji moraju se moći zaključavati.</t>
  </si>
  <si>
    <t>Detalji konstrukcije i oplošja konzumne police i fasade šanka daje projektant interijera.</t>
  </si>
  <si>
    <t>Sheme i radioničke nacrte daje dobavljač opreme.</t>
  </si>
  <si>
    <t>Prije izrade i isporuke opreme obavezna izmjera na objektu i usklađivanje.</t>
  </si>
  <si>
    <t>Detalji konstrukcije i oplošja konzumne police i fasade šanka u projektu interijera.</t>
  </si>
  <si>
    <t xml:space="preserve">Nakon montaže opreme dobavljač je dužan organizirati i pokriti troškove  pregleda i ispitivanja </t>
  </si>
  <si>
    <t xml:space="preserve">te popisa radne opreme pregledane na mjestu korištenja i u priključenom stanju te o tome </t>
  </si>
  <si>
    <t>predati zapisnik izrađen od za to ovlaštene ustanove/poduzeća.</t>
  </si>
  <si>
    <t>Opremu i software za provođenje HACCP nadzora nabavlja investitor.</t>
  </si>
  <si>
    <t xml:space="preserve">U svaku stavku je uključena dobava, doprema, spojni materijal  i montaža do potpune </t>
  </si>
  <si>
    <t>gotovosti i funkcionalnosti stavke te čišćenje.</t>
  </si>
  <si>
    <t>OPĆI UVJETI OPREMANJA KUHINJSKOM OPREMOM</t>
  </si>
  <si>
    <t xml:space="preserve">VIII.A. </t>
  </si>
  <si>
    <t>VIII. A. 01.</t>
  </si>
  <si>
    <t>SPECIFIKACIJA OPREME - KUHINJA I POMOĆNI PROSTORI</t>
  </si>
  <si>
    <t>GARDEROBA OSOBLJA</t>
  </si>
  <si>
    <t>VIII.A.01.01.</t>
  </si>
  <si>
    <t>Metalni garderobni ormarić - dvodijelni</t>
  </si>
  <si>
    <t>dim. 35x50x180 cm</t>
  </si>
  <si>
    <t>Obavezna provjera dimenzija izmjerom na objektu.</t>
  </si>
  <si>
    <t>VIII.A.01.02.</t>
  </si>
  <si>
    <t>Garderobna klupa</t>
  </si>
  <si>
    <t>dim. 140x40x45 cm</t>
  </si>
  <si>
    <t>VIII.A.01.03.</t>
  </si>
  <si>
    <t>dim. 90x40x45 cm</t>
  </si>
  <si>
    <t>VIII. A. 02.</t>
  </si>
  <si>
    <t>URED ŠEFA KUHINJE</t>
  </si>
  <si>
    <t>VIII.A.02.01.</t>
  </si>
  <si>
    <t xml:space="preserve">Pisaći stol </t>
  </si>
  <si>
    <t>dim. 120x70x72 cm</t>
  </si>
  <si>
    <t xml:space="preserve">tip: spec. po izboru projektanta </t>
  </si>
  <si>
    <t>VIII.A.02.02.</t>
  </si>
  <si>
    <t>Radni stolac (okretni), sjedalo: štof</t>
  </si>
  <si>
    <t xml:space="preserve">tip: po izboru projektanta </t>
  </si>
  <si>
    <t>VIII.A.02.03.</t>
  </si>
  <si>
    <t>Stalaža sa četiri police. Izvedba: inox AISI 304</t>
  </si>
  <si>
    <t>Minimalne nosivosti po polici 150kg.</t>
  </si>
  <si>
    <t>dim. 80x40x180 cm (Dozvoljeno odstupanje u dimenzijama: ± 5%)</t>
  </si>
  <si>
    <t>VIII. A. 03.</t>
  </si>
  <si>
    <t>ODMOR OSOBLJA</t>
  </si>
  <si>
    <t>VIII.A.03.03.</t>
  </si>
  <si>
    <t xml:space="preserve">Blagovaonski stol </t>
  </si>
  <si>
    <t>dim. 120x80x72 cm</t>
  </si>
  <si>
    <t>VIII.A.03.01.</t>
  </si>
  <si>
    <t>VIII.A.03.02.</t>
  </si>
  <si>
    <t>Blagovaonski stolac</t>
  </si>
  <si>
    <t xml:space="preserve">Radni stol sa jednim koritom (40x50 cm) </t>
  </si>
  <si>
    <t>Izrađen od AISI 304 inox čelika ili jednakovrijedno.</t>
  </si>
  <si>
    <t>Radna ploha ima padove prema koritu. Opremljen sa trostranim</t>
  </si>
  <si>
    <t>statičkim učvršćenjem (okvirom) od inox kvadratnog profila,</t>
  </si>
  <si>
    <t>te sa zaštitnim soklom na zidnim stranicama.</t>
  </si>
  <si>
    <t>Opremljen sa donjom i središnjom policom,</t>
  </si>
  <si>
    <t>dim. korita: 40x50x30 cm</t>
  </si>
  <si>
    <t>dim. 160x70x85/90 cm</t>
  </si>
  <si>
    <t>VIII.A.03.04.</t>
  </si>
  <si>
    <t xml:space="preserve">Jednoručna ugradna miješalica dužine min. 35 cm </t>
  </si>
  <si>
    <t>VIII. A. 04.</t>
  </si>
  <si>
    <t>HLAĐENA KOMORA</t>
  </si>
  <si>
    <t>VIII.A.04.01.</t>
  </si>
  <si>
    <t>Hlađena komora : +2/+8°C</t>
  </si>
  <si>
    <t>Hlađena komora, montažna, u kompletu s odvojenim</t>
  </si>
  <si>
    <t xml:space="preserve">kompresorom na zračno hlađenje, kondenzatorom, </t>
  </si>
  <si>
    <t xml:space="preserve">statičkim isparivačima, hladioničkim vratima svijetle </t>
  </si>
  <si>
    <t xml:space="preserve">širine Š= 71,5 cm, (otvaranje prema nacrtu), </t>
  </si>
  <si>
    <t xml:space="preserve">stropom, protukliznom podnicom obloženom  </t>
  </si>
  <si>
    <t>inox limom te sa svom potrebnom automatikom.</t>
  </si>
  <si>
    <t xml:space="preserve">Stranice komore debljine 10 cm su izrađene od glatkih </t>
  </si>
  <si>
    <t xml:space="preserve">izolacijskih panela sendvič izvedbe, sa oplatama od </t>
  </si>
  <si>
    <t>pocinčanog lima debljine 0,5  mm obojenog u bijelo,</t>
  </si>
  <si>
    <t xml:space="preserve">lakom koji odgovara svim sanitarnim uvjetima i </t>
  </si>
  <si>
    <t xml:space="preserve">izoliranih sa poliuretanskom pjenom gustoće 40 do </t>
  </si>
  <si>
    <t>42 kg/m3 bez CFC / HCFC koja je ekološka.</t>
  </si>
  <si>
    <t xml:space="preserve">Odvodi kondenzata sa isparivača u komori iznad 0°C </t>
  </si>
  <si>
    <t xml:space="preserve">je sifoniziran. Odvodi i cjevovodi napravljeni od </t>
  </si>
  <si>
    <t xml:space="preserve">bakrenih cijevi, opremljeni izolacijom i armaturama. </t>
  </si>
  <si>
    <t xml:space="preserve">Zaštitni sokl od inox lima sa vanjske strana komore </t>
  </si>
  <si>
    <t>između podnice i panela.</t>
  </si>
  <si>
    <t>Unutarnja rasvjeta u vodotijesnoj izvedbi.</t>
  </si>
  <si>
    <t xml:space="preserve">Sadrže display i imaju izlaz na kompjuterski nadzor </t>
  </si>
  <si>
    <t xml:space="preserve">i regulaciju temperature (HACCP), sa signalnim </t>
  </si>
  <si>
    <t>lampicama i prekidačem rasvjete</t>
  </si>
  <si>
    <t>Namjena komore: Odlaganje namirnica</t>
  </si>
  <si>
    <t>Temperatura komore: (+2°C/+8°C)</t>
  </si>
  <si>
    <t>(Dozvoljene slabije karakteristike do max 5%)</t>
  </si>
  <si>
    <t>dim. komore: 200x240x240 cm (vanjska dim.)</t>
  </si>
  <si>
    <t>VIII.A.04.02.</t>
  </si>
  <si>
    <t>Stalaža sa četiri rupičaste police. Izvedba: inox AISI 304</t>
  </si>
  <si>
    <t>Minimalne nosivosti po polici 150kg</t>
  </si>
  <si>
    <t>dim. 170x40x180 cm (Dozvoljeno odstupanje u dimenzijama: ± 5%)</t>
  </si>
  <si>
    <t>VIII.A.04.03.</t>
  </si>
  <si>
    <t>dim. 170x50x180 cm (Dozvoljeno odstupanje u dimenzijama: ± 5%)</t>
  </si>
  <si>
    <t>VIII. A. 05.</t>
  </si>
  <si>
    <t>SPREMIŠTE</t>
  </si>
  <si>
    <t>VIII.A.05.01.</t>
  </si>
  <si>
    <t>dim. 120x50x180 cm (Dozvoljeno odstupanje u dimenzijama: ± 5%)</t>
  </si>
  <si>
    <t>VIII.A.05.02.</t>
  </si>
  <si>
    <t>Ormar za kruh od AISI 304 inoxa opremljen sa krilnim</t>
  </si>
  <si>
    <t xml:space="preserve">vratima te sa četiri police  podesive po visini, </t>
  </si>
  <si>
    <t>dva seta po dvije ladice</t>
  </si>
  <si>
    <t xml:space="preserve">dim. 60x50x180 cm </t>
  </si>
  <si>
    <t>VIII.A.05.03.</t>
  </si>
  <si>
    <t>dim. 100x50x180 cm (Dozvoljeno odstupanje u dimenzijama: ± 5%)</t>
  </si>
  <si>
    <t>VIII.A.05.04.</t>
  </si>
  <si>
    <t>Stroj za rezanje kruha</t>
  </si>
  <si>
    <t xml:space="preserve">dim. 51x64x110 cm </t>
  </si>
  <si>
    <t>Rashladni ormar linije 700 (+10° C/0°C)</t>
  </si>
  <si>
    <t xml:space="preserve">Izrađen iznutra i izvana od AISI 304 inoxa osim vanjskog </t>
  </si>
  <si>
    <t xml:space="preserve">podnog, stropnog te zidnog panela koji su izrađeni od </t>
  </si>
  <si>
    <t xml:space="preserve">galvaniziranog čelika. Unutarnji prostor izrađen sa zaobljenim </t>
  </si>
  <si>
    <t xml:space="preserve">bridovima  radi lakšeg čišćenja. </t>
  </si>
  <si>
    <t xml:space="preserve">Termoizolacijski sloj debljine min. 60 mm iz poliuretanske </t>
  </si>
  <si>
    <t xml:space="preserve">pjene bez CFC / HCFC. </t>
  </si>
  <si>
    <t xml:space="preserve">Cirkulacija zraka u komori je prisilna i osigurava brzo </t>
  </si>
  <si>
    <t xml:space="preserve">ohlađivanje  i jednolično hlađenje po cijelom prostoru. </t>
  </si>
  <si>
    <t xml:space="preserve">_sistem hlađenja putem MONOBLOKA bez isparivača </t>
  </si>
  <si>
    <t xml:space="preserve">u prostoru za odlaganje namirnica. </t>
  </si>
  <si>
    <t>_ vrata sa sistemom samozatvaranja opr. bravicom s ključem.</t>
  </si>
  <si>
    <t>_ podešavanje temperature u hladnjaku po vrstama namirnica</t>
  </si>
  <si>
    <t xml:space="preserve">_ alarm koji upozorava na kvar i vrši samodijagnostiku </t>
  </si>
  <si>
    <t>u funkciji 24 sata.</t>
  </si>
  <si>
    <t xml:space="preserve">_ rashladna jedinica (kompresor) na vrhu hladnjaka, </t>
  </si>
  <si>
    <t xml:space="preserve">pristupačna skidanjem prednjeg gornjeg panela. </t>
  </si>
  <si>
    <t xml:space="preserve">_ široka gumena magnetska brtva za efikasno brtvljenje </t>
  </si>
  <si>
    <t xml:space="preserve">koja se lako demontira radi čišćenja. </t>
  </si>
  <si>
    <t>_unutrašnja rasvjeta</t>
  </si>
  <si>
    <t xml:space="preserve">_ upravljanje svim funkcijama, automatsko otapanje </t>
  </si>
  <si>
    <t xml:space="preserve">te isparavanje kondenzata. </t>
  </si>
  <si>
    <t xml:space="preserve">_ mikroprekidač gasi ventilator kad se vrata otvore. </t>
  </si>
  <si>
    <t xml:space="preserve">_ kontrola parametara na displeju. </t>
  </si>
  <si>
    <t xml:space="preserve">_podesive inox noge. </t>
  </si>
  <si>
    <t xml:space="preserve">_prostor komore dozvoljava upotrebu rešetkastih polica </t>
  </si>
  <si>
    <t xml:space="preserve">i gastro posuda GN 2/1 na vodilicama sa podesivim </t>
  </si>
  <si>
    <t xml:space="preserve">razmakom svakih 60 mm. </t>
  </si>
  <si>
    <t>Okvir i vodilice se lako skidaju radi čišćenja.</t>
  </si>
  <si>
    <t>_4 plastificirane police (GN 2/1) te 4 para inox polica.</t>
  </si>
  <si>
    <t>Prilagođen za rad u uvjetima do min. 30 °C sa 60 % vlage</t>
  </si>
  <si>
    <t>Rashladno sredstvo je ekološko prihvatljiv plin</t>
  </si>
  <si>
    <t>sukladno propisima na dan isporuke</t>
  </si>
  <si>
    <t>dim. 72x80x212 cm (Dozvoljeno odstupanje u dim.: ±5%)</t>
  </si>
  <si>
    <t>VIII. A. 06.</t>
  </si>
  <si>
    <t>PRIPREMA POVRĆA</t>
  </si>
  <si>
    <t>VIII.A.06.01.</t>
  </si>
  <si>
    <t>Radni stol od AISI 304 inox čelika ili jednakovrijedno</t>
  </si>
  <si>
    <t>Opremljen sa trostranim statičkim učvršćenjem</t>
  </si>
  <si>
    <t>(okvirom) od inox kvadratnog profila,</t>
  </si>
  <si>
    <t>sa zaštitnim soklom na zidnim stranicama,</t>
  </si>
  <si>
    <t>te sa donjom i središnjom policom.</t>
  </si>
  <si>
    <t>dim. 95x70x85/90 cm</t>
  </si>
  <si>
    <t>VIII.A.06.02.</t>
  </si>
  <si>
    <t xml:space="preserve">Radni stol sa dva korita (50x50 cm) </t>
  </si>
  <si>
    <t>dim. korita: 50x50x30 cm</t>
  </si>
  <si>
    <t>dim. 180x70x85/90 cm</t>
  </si>
  <si>
    <t>VIII.A.06.03.</t>
  </si>
  <si>
    <t>dim. 115x70x85/90 cm</t>
  </si>
  <si>
    <t>VIII.A.06.04.</t>
  </si>
  <si>
    <t>VIII.A.06.05.</t>
  </si>
  <si>
    <t>Stroj za ljuštenje krumpira - stolni</t>
  </si>
  <si>
    <t>_kapaciteta 105kgkg/h.</t>
  </si>
  <si>
    <t>_kapacitet posude: 6 kg</t>
  </si>
  <si>
    <t>_izrađen u potpunosti od nehrđajućeg čelika.</t>
  </si>
  <si>
    <t xml:space="preserve">Priključna snaga : 0,4 Kw;  napon 230 V, 50 Hz </t>
  </si>
  <si>
    <t>dim stroja: 55x40x74 cm (Dozvoljeno odstupanje u dim. ±10%)</t>
  </si>
  <si>
    <t>Univerzalni kuhinjski stroj, stolni, u kompletu sa:</t>
  </si>
  <si>
    <t>_pogonska jedinica sa postoljem, dvije brzine rada 140 /280 o/min,</t>
  </si>
  <si>
    <t xml:space="preserve">  tajmerom 1-60 min. Stroj je opremljen sa dvostrukim</t>
  </si>
  <si>
    <t xml:space="preserve">  elektromagnetskim sigurnosnim prekidačem i zaštitom od samo</t>
  </si>
  <si>
    <t xml:space="preserve">  uključivanja, trofaznim motor sa zaštitom od preopterećenja.</t>
  </si>
  <si>
    <t xml:space="preserve">Prihvatna glava Ø 62 mm, izrađena od nehrđajućeg čelika </t>
  </si>
  <si>
    <t xml:space="preserve">  s ručicom za brzo pritezanje potrebnih priključaka.</t>
  </si>
  <si>
    <t xml:space="preserve">  _Automatska spojka za promjenu brzina.</t>
  </si>
  <si>
    <t>_Priključak za rezanje povrća s dvostrukim sigurnosnim</t>
  </si>
  <si>
    <t xml:space="preserve">  magnetnim prekidačem izrađen iz nehrđajućeg čelika</t>
  </si>
  <si>
    <t xml:space="preserve">   opremljen sa dva potiskivača (kom. 1)</t>
  </si>
  <si>
    <t>_Umetak za korištenje setova za rezanje, pasiranje i ribanje (kom. 1)</t>
  </si>
  <si>
    <t>_Set za rezanje kockica 10x10x8 mm s okretnim nožem i čistačem</t>
  </si>
  <si>
    <t xml:space="preserve">  kapaciteta 150 kg/h (kom. 1)</t>
  </si>
  <si>
    <t>_ Disk sa poluokruglim nožem 4 mm, kapaciteta 150 kg/h (kom. 1)</t>
  </si>
  <si>
    <t>_ Disk za rezanje kvadratnih prutića 7x10 mm, Kap. 150 kg/h. (kom. 1)</t>
  </si>
  <si>
    <t>_ Disk sa podesivim nožem za sve vrste ravnog rezanja.</t>
  </si>
  <si>
    <t>debljina 0-8 mm,  Kapacitet 100-200 kg/h.  (kom. 1)</t>
  </si>
  <si>
    <t>_Disk za fino ribanje voća i povrća 2 mm, kapacitet 50 kg/h.  (kom. 1)</t>
  </si>
  <si>
    <t>_ Disk za pasiranje 2 mm, kapacitet 120 kg/h.  (kom. 1)</t>
  </si>
  <si>
    <t>Vodozaštitni faktor IP 54.</t>
  </si>
  <si>
    <t>Priključna snaga: 1,1 Kw, napon 400/230 V, 50 Hz</t>
  </si>
  <si>
    <t>dim. 29,5x51x65 cm (Dozvoljeno odstupanje u dim. ±10%)</t>
  </si>
  <si>
    <t>VIII.A.06.06.</t>
  </si>
  <si>
    <t>VIII.A.06.07.</t>
  </si>
  <si>
    <t>Radna ploča od koterna za rezanje povrća - zelena</t>
  </si>
  <si>
    <t>dim. 50x35x2 cm (Dozvoljeno odstupanje u dim. ±10%)</t>
  </si>
  <si>
    <t>VIII.A.06.08.</t>
  </si>
  <si>
    <t>Kolica (koš) za otpatke s nožnim otvaranjem</t>
  </si>
  <si>
    <t>izrađena od nehrđajućeg čelika.</t>
  </si>
  <si>
    <t>vol. posude:  50 l, dim. Ø 39x60</t>
  </si>
  <si>
    <t>(Dozvoljeno odstupanje u dim. ±10%)</t>
  </si>
  <si>
    <t>VIII. A. 07.</t>
  </si>
  <si>
    <t>PRIPREMA MESA</t>
  </si>
  <si>
    <t>VIII.A.07.01.</t>
  </si>
  <si>
    <t>Hlađeni radni pult (0° C/+8°C) opremljen sa tri hlađena</t>
  </si>
  <si>
    <t>boksa, koritom desno (40x50 cm) te sa miješalicom za vodu.</t>
  </si>
  <si>
    <t xml:space="preserve">Izrađen iznutra i izvana od AISI 304 inoxa ili jednakovrijedno osim </t>
  </si>
  <si>
    <t>vanjskog, podnog panela koji je izrađen od galvaniziranog čelika.</t>
  </si>
  <si>
    <t>Unutarnji prostor izrađen sa zaobljenim bridovima</t>
  </si>
  <si>
    <t>radi lakšeg čišćenja.</t>
  </si>
  <si>
    <t>ohlađivanje  i jednolično hlađenje po cijelom prostoru.</t>
  </si>
  <si>
    <t xml:space="preserve">Termoizolacijski sloj debljine min. 40 mm iz </t>
  </si>
  <si>
    <t xml:space="preserve">poliuretanske pjene bez CFC / HCFC. </t>
  </si>
  <si>
    <t>Pristup svim komponentama s prednje strane.</t>
  </si>
  <si>
    <t>_ rashladna jedinica - kompresor (desno)</t>
  </si>
  <si>
    <t>_vrata sa sistemom samozatvaranja opremljena bravicom s ključem.</t>
  </si>
  <si>
    <t>_ široka gumena magnetska brtva za efikasno brtvljenje</t>
  </si>
  <si>
    <t xml:space="preserve">    koja se lako demontira radi čišćenja.</t>
  </si>
  <si>
    <t>_kontrola parametara na displeju (NTC sonda)</t>
  </si>
  <si>
    <t>_upravljanje svim funkcijama, automatsko otapanje</t>
  </si>
  <si>
    <t xml:space="preserve">  te isparavanje kondenzata</t>
  </si>
  <si>
    <t>_ inox noge podesive po visini</t>
  </si>
  <si>
    <t xml:space="preserve">_ prostor komore dozvoljava upotrebu rešetkastih polica  </t>
  </si>
  <si>
    <t xml:space="preserve">   53x32,5 cm sa mogućnosti podešavanja visine ili gastro</t>
  </si>
  <si>
    <t xml:space="preserve">  posuda GN 1/1 na vodilicama sa zaštitom od ispadanja.</t>
  </si>
  <si>
    <t>_1 rešetkasta polica (GN 1/1) te 3 para inox vodilica po boksu.</t>
  </si>
  <si>
    <t>Prilagođen za radu u uvjetima do min. 30 °C sa 60 % vlage</t>
  </si>
  <si>
    <t>dim: 180x70x85/90 cm</t>
  </si>
  <si>
    <t>VIII.A.07.02.</t>
  </si>
  <si>
    <t>Električni sterilizator noževa kapaciteta 15 noževa</t>
  </si>
  <si>
    <t>_kućište izrađeno do AISI 430 inoxa</t>
  </si>
  <si>
    <t>_vrata sterilizacijske komore od zatamnjenog plexglasa</t>
  </si>
  <si>
    <t xml:space="preserve">_sigurnosni prekidač gasi UV lampu prilikom otvaranja vrata </t>
  </si>
  <si>
    <t>te ponovno pali UV lampu prilikom zatvaranja vrata komore.</t>
  </si>
  <si>
    <t>_ugrađeni timer 0-120 min.</t>
  </si>
  <si>
    <t>_maksimalna dužina oštrice noža 31 cm.</t>
  </si>
  <si>
    <t xml:space="preserve">Priključna snaga : 70W napon 230 V, 50 Hz </t>
  </si>
  <si>
    <t>dim: 50x14x62 cm (Dozvoljeno odstupanje u dim.: ±10%)</t>
  </si>
  <si>
    <t>VIII.A.07.03.</t>
  </si>
  <si>
    <t>Radna ploča od koterna za rezanje mesa - crvena</t>
  </si>
  <si>
    <t>VIII. A. 08.</t>
  </si>
  <si>
    <t>TERMIČKA PRIPREMA</t>
  </si>
  <si>
    <t>VIII.A.08.03.</t>
  </si>
  <si>
    <t>VIII.A.08.01.</t>
  </si>
  <si>
    <t>Električni roštilj sa pločom od tvrdog kroma - glatki</t>
  </si>
  <si>
    <t xml:space="preserve">Gornja ploča debljine min. 1.5 mm od AISI 304 inox čelika sa </t>
  </si>
  <si>
    <t>zaobljenim rubovima izrađena od jednog komada prešanjem.</t>
  </si>
  <si>
    <t>Glatka površina za pečenje sa prodorom za cijeđenje</t>
  </si>
  <si>
    <t>masti u posudu za skupljanje masnoće. Ploča se skida radi</t>
  </si>
  <si>
    <t>čišćenja i održavanja. Uređaj ima precizno izvedene bočne</t>
  </si>
  <si>
    <t>stranice pod pravim kutom što omogućava spajanje u</t>
  </si>
  <si>
    <t xml:space="preserve"> „bešavni blok“ pomoću vijaka bez procjepa između spojeva termičkih</t>
  </si>
  <si>
    <t>uređaja čime se uklanja mogućnost prodora tekućina.</t>
  </si>
  <si>
    <t>Oplošje te donji ormarić izrađeno od AISI 304 inox</t>
  </si>
  <si>
    <t>čelika sa nogama promjer Ø 50 mm. podesivim po visini.</t>
  </si>
  <si>
    <t>Svi rubovi su dvostruko savijeni radi sigurnosti korisnika.</t>
  </si>
  <si>
    <t>Dvije nezavisno kontrolirane zone</t>
  </si>
  <si>
    <t>Termostatska kontrola temperature od 90°C do 300°C</t>
  </si>
  <si>
    <t>Opremljen stražnjom te bočnim zaštitama od prskanja izrađenim</t>
  </si>
  <si>
    <t>od nehrđajućeg čelika koje se lagano demontiraju radi čišćenja</t>
  </si>
  <si>
    <t>Priključna snaga (struja): 11 kW, napon 400/230 V, 50 Hz</t>
  </si>
  <si>
    <t>(Dozvoljeno odstupanje u dim.: ±5%)</t>
  </si>
  <si>
    <t>dim. 80x70/73x85/90 cm (bez odstupanja u dimenzijama)</t>
  </si>
  <si>
    <t>VIII.A.08.02.</t>
  </si>
  <si>
    <t>Električni indukcijski štednjak sa četiri zone</t>
  </si>
  <si>
    <t xml:space="preserve">Staklo keramička radna površina ispod koje su ugrađeni </t>
  </si>
  <si>
    <t xml:space="preserve">indukcijski generatori, prijenos energije se vrši direktno na </t>
  </si>
  <si>
    <t>dno posude za kuhanje. Uređaj ima precizno izvedene</t>
  </si>
  <si>
    <t>bočne stranice pod pravim kutom što omogućava spajanje</t>
  </si>
  <si>
    <t>u „bešavni blok“ pomoću vijaka bez procjepa između spojeva</t>
  </si>
  <si>
    <t>termičkih uređaja čime se uklanja mogućnost prodora tekućina.</t>
  </si>
  <si>
    <t>Oplošje te donji ormarić izrađeno od AISI 304 inox čelika</t>
  </si>
  <si>
    <t>sa inox nogama promjer Ø50 mm. podesivim po visini.</t>
  </si>
  <si>
    <t>Sistem za prepoznavanje prisutnosti te veličine posude</t>
  </si>
  <si>
    <t>Elektronska regulacija temperature.</t>
  </si>
  <si>
    <t>Kontrolna lampica označava rad indukcionih generatora.</t>
  </si>
  <si>
    <t>Minimalne snage indukcijskih zona 4x5kW</t>
  </si>
  <si>
    <t>Radni blok stol sa otvorenim ormarićem opremljen sa</t>
  </si>
  <si>
    <t xml:space="preserve">visokom jednoručnom miješalicom za vodu </t>
  </si>
  <si>
    <t xml:space="preserve">Gornja ploča debljine min. 1,5 mm od AISI 304 inox čelika sa </t>
  </si>
  <si>
    <t>zaobljenim prednjim rubom (kao linija 70) izrađena od jednog</t>
  </si>
  <si>
    <t>komada lima prešanjem. Element ima precizno izvedene</t>
  </si>
  <si>
    <t>u "bešavni blok" pomoću vijaka, bez procjepa između spojeva</t>
  </si>
  <si>
    <t xml:space="preserve">termičkih uređaja čime se uklanja mogućnost prodora tekućina. </t>
  </si>
  <si>
    <t>Oplošje te donji ormarić izrađeno od AISI 304 inox čelika sa inox</t>
  </si>
  <si>
    <t xml:space="preserve">nogama promjer Ø50 mm. podesivim po visini. Svi rubovi </t>
  </si>
  <si>
    <t>ormarića su dvostruko savijeni radi sigurnosti korisnika</t>
  </si>
  <si>
    <t>dim. 40x70/73x85/90 cm (bez odstupanja u dimenzijama)</t>
  </si>
  <si>
    <t>Električni kotao 150 l, indirektno grijanje</t>
  </si>
  <si>
    <t xml:space="preserve">Radna ploha sa zaobljenim prednjim rubom, </t>
  </si>
  <si>
    <t xml:space="preserve">izrađena iz jednog komada od AISI 304 nehrđajućeg </t>
  </si>
  <si>
    <t>čelika 15/10 sa scotch brite završnom obradom.</t>
  </si>
  <si>
    <t xml:space="preserve">Uređaj ima precizno izvedene" bočne stranice pod pravim </t>
  </si>
  <si>
    <t>kutom što omogućava spajanje u „bešavni blok“ pomoću vijaka,</t>
  </si>
  <si>
    <t>bez  procjepa između spojeva termičkih uređaja</t>
  </si>
  <si>
    <t>čime se uklanja mogućnost prodora tekućina.</t>
  </si>
  <si>
    <t>Upravljačka ploča se jednostavno skida radi</t>
  </si>
  <si>
    <t>lakšeg čišćenja i održavanja. Okrugla posuda promjera 500 mm.</t>
  </si>
  <si>
    <t xml:space="preserve">Dno posude s nagibom prema ispustu s rastavljivom slavinom 2". </t>
  </si>
  <si>
    <t>Duplikator sa sigurnosnom grupom s manometrom i odzračnim</t>
  </si>
  <si>
    <t xml:space="preserve">ventilom. Dupli izolirani poklopac s inox šarnirom s oprugom </t>
  </si>
  <si>
    <t>koja zadržava poklopac u željenom položaju.</t>
  </si>
  <si>
    <t>Na poklopcu pričvrščena ergonomska inox ručka.</t>
  </si>
  <si>
    <t>Punjenje kotla preko slavine smještene na upravljačkoj ploči.</t>
  </si>
  <si>
    <t xml:space="preserve">Grijanje preko grijača smještenih u duplikatoru kotla. </t>
  </si>
  <si>
    <t>Regulacije snage preko sklopke.</t>
  </si>
  <si>
    <t xml:space="preserve">Sigurnosni termostat s signalnom lampicom. </t>
  </si>
  <si>
    <t>Noge izrađene od AISI 304 s regulacijom visine od 50 mm.</t>
  </si>
  <si>
    <t>Priključak tople i hladne vode: R 1/2"</t>
  </si>
  <si>
    <t>El. priključak: 400V 3N 50Hz; 21,3 kW</t>
  </si>
  <si>
    <t>Kotao se isporučuje sa baterijama za punjenje kotla vodom.</t>
  </si>
  <si>
    <t>Dim. 80x90/93x85/90 cm (bez odstupanja u dimenzijama)</t>
  </si>
  <si>
    <t>VIII.A.08.04.</t>
  </si>
  <si>
    <t>Višenamjenski uređaj s kuhanjem pod</t>
  </si>
  <si>
    <t>povećanim pritiskom , kapacitet 100 litara</t>
  </si>
  <si>
    <t>Unutra i izvana u potpunosti izrađen od nehrđajućeg čelika</t>
  </si>
  <si>
    <t>Sustav za ravnomjerno zagrijavanje i dovod energije,</t>
  </si>
  <si>
    <t>mogućnost postizanja temperature od +200 °C za manje od 30 sekundi</t>
  </si>
  <si>
    <t>Posuda za kuhanje opremljena senzorskom kontrolom za svaki grijač</t>
  </si>
  <si>
    <t>što omogućava automatsko prepoznavanje popunjenosti te zasebne</t>
  </si>
  <si>
    <t>temperaturne zone duž cijele površine za kuhanje / pečenje.</t>
  </si>
  <si>
    <t>Izbornik na hrvatskom jeziku.</t>
  </si>
  <si>
    <t>Automatsko dizanje i spuštanje košara za kuhanje/prženje</t>
  </si>
  <si>
    <t>Regulacija i kontrola termičke obrade hrane preko mikroprocesora</t>
  </si>
  <si>
    <t>Automatska senzorska kontrola procesa pripreme namirnica</t>
  </si>
  <si>
    <t>Sustav za potpuno automatiziranu pripre. -7 modova kuh. pripreme:</t>
  </si>
  <si>
    <t>(meso, riba, povrće i  prilozi, jaja, juhe i umaci, mliječni proizvodi i</t>
  </si>
  <si>
    <t>deserti, prigotavljanje i izdavanje) - sustav automatski prepoznaje</t>
  </si>
  <si>
    <t>specifične zahtjeve svakog proizvoda, njegovu veličinu i količinu</t>
  </si>
  <si>
    <t>punjenja uređaja,  te automatski prilagođava temperaturu i način</t>
  </si>
  <si>
    <t>pripreme za postizanje željenog rezultata</t>
  </si>
  <si>
    <t>U automatskom modu rada neprestano prikazuje preostalo vrijeme</t>
  </si>
  <si>
    <t>i trenutni termički proces, sonda za mjerenje temperature u središt</t>
  </si>
  <si>
    <t>proizvoda sa 6 mjernih točaka, automatskom korekcijom greške</t>
  </si>
  <si>
    <t>uboda te s držačem sonde za bolje i preciznije pozicioniranje</t>
  </si>
  <si>
    <t>Ručni mod rada za većinu kuharskih procesa u kuhinji - kuhanje,</t>
  </si>
  <si>
    <t>prženje, pečenje i fritiranje, sa mogućnošću preciznog odabir temp.</t>
  </si>
  <si>
    <t>vode/tekućine, temperature dna posude ili temperature ulja</t>
  </si>
  <si>
    <t>Mogućnost programiranja min. 350 kuharskih programa po 12</t>
  </si>
  <si>
    <t>mogućih koraka na hrvatskom jeziku, top 10 lista najčešće korištenih</t>
  </si>
  <si>
    <t>programa. Automatski sustav za mjerenje količine vode</t>
  </si>
  <si>
    <t>Ekran kontrolne ploče s najmanje 8-incha TFT i touch screen</t>
  </si>
  <si>
    <t>funkcijama te pojednostavljenim simbolima za lakšu upotrebu,</t>
  </si>
  <si>
    <t>centralni gumb za upravljanje. Radni i upozoravajući indikatori</t>
  </si>
  <si>
    <t>(alarmi), npr. ulje za prženje dostiglo radnu temperaturu</t>
  </si>
  <si>
    <t>Mogućnost pražnjenja vode nakon kuhanja i pranja direktno u odvod</t>
  </si>
  <si>
    <t>(DN 50), bez naginjanja posude za kuhanje koristeći sustav AutoLift</t>
  </si>
  <si>
    <t xml:space="preserve">Temp. raspon od 30°C - 250°C, moguće dostizanje temp. do 300 °C </t>
  </si>
  <si>
    <t>Obloga posude za kuhanje sprječava lijepljenje hrane</t>
  </si>
  <si>
    <t>Dovod energije po potrebi (s obzirom na popunjenost aparata)</t>
  </si>
  <si>
    <t>Servisno dijagnostički sustav s automatskim ispisom greške na</t>
  </si>
  <si>
    <t xml:space="preserve">displeju. Opremljen je USB-om i priključkom za HACCP– podaci </t>
  </si>
  <si>
    <t>su pohranjeni u aparatu i mogu se očitati putem kabela</t>
  </si>
  <si>
    <t>Ugrađen tuš za pranje koji se izvlači</t>
  </si>
  <si>
    <t>VDE atest za upotrebu bez nadzora</t>
  </si>
  <si>
    <t>Dodatna oprema: košarica za kuhanje (3 kom), košarica za</t>
  </si>
  <si>
    <t xml:space="preserve">         fritriranje (3 kom), ručica za podizanje i spuštanje (1 kom),</t>
  </si>
  <si>
    <t xml:space="preserve">         strugalica (1 kom) kolander (1 kom),  lopatica (1 kom),</t>
  </si>
  <si>
    <t xml:space="preserve">         rešetka (2 kom)</t>
  </si>
  <si>
    <t xml:space="preserve">Vodozaštitni faktor: IPX5 </t>
  </si>
  <si>
    <t>Priključna snaga (struja): 27 kW, napon 400/230 V, 50 Hz</t>
  </si>
  <si>
    <t>dim.  103x89,4x108 cm (Dozvoljeno odstupanje u dim.: ±5%)</t>
  </si>
  <si>
    <t>VIII.A.08.05.</t>
  </si>
  <si>
    <t>VIII.A.08.06.</t>
  </si>
  <si>
    <t>Ventilaciona napa - stropna, izrađena od inoxa, u kompletu s</t>
  </si>
  <si>
    <t xml:space="preserve">filtrima, rasvjetom a bez ventilatora, ventilacionih kanala i </t>
  </si>
  <si>
    <t>krovne kape, koji su sadržaj projekta ventilacije.</t>
  </si>
  <si>
    <t>dim. 320x200x50 cm</t>
  </si>
  <si>
    <t>kom.</t>
  </si>
  <si>
    <t>Električni parnokonvekcijski uređaj kapaciteta 10x GN1/1</t>
  </si>
  <si>
    <t xml:space="preserve"> sa ugrađenim generatorom pare</t>
  </si>
  <si>
    <t>_moguće dostizanje temperature do 300 °C</t>
  </si>
  <si>
    <t>_automatska senzorska kontrola procesa pripreme namirnica</t>
  </si>
  <si>
    <t xml:space="preserve">  pomoću procesa koji se automatski prilagođavaju svim</t>
  </si>
  <si>
    <t xml:space="preserve">  namirnicama bez potrebe unosa podataka (temperatura, vrijeme,</t>
  </si>
  <si>
    <t xml:space="preserve">  temp. u jezgri): neovisno o količini i veličini namirnice.</t>
  </si>
  <si>
    <t xml:space="preserve"> pečenje, odresci, perad, riba, pekarski proizvodi, prilozi</t>
  </si>
  <si>
    <t xml:space="preserve">  regeneracija / dogotavljanje</t>
  </si>
  <si>
    <t xml:space="preserve">_vanjska boja (stupanj zapečenosti izvana) i temp. u jezgri </t>
  </si>
  <si>
    <t xml:space="preserve">  namirnice mogu se postaviti na početku kuharskog procesa.</t>
  </si>
  <si>
    <t xml:space="preserve">_aparat ima kontrolu pripreme različitih jela po razinama, </t>
  </si>
  <si>
    <t xml:space="preserve">   različita jela mogu se pripremati istovremeno na (na istom</t>
  </si>
  <si>
    <t xml:space="preserve">   modu rada) a aparat samostalno javlja zvučnim signalom </t>
  </si>
  <si>
    <t xml:space="preserve">   kada je pojedino jelo gotovo.</t>
  </si>
  <si>
    <t>_ ugrađen generator pare (bojler) sa automatskim</t>
  </si>
  <si>
    <t xml:space="preserve">  punjenjem vode i programom za čišćenje bojlera</t>
  </si>
  <si>
    <t xml:space="preserve">_Program za precizno mjerenje, namještanje i </t>
  </si>
  <si>
    <t xml:space="preserve">   regulacija vlage u postocima za vrijeme rada;</t>
  </si>
  <si>
    <t xml:space="preserve">_Program za  raspodjelu energije  u prostoru za pripremu hrane; </t>
  </si>
  <si>
    <t>_ omekšivačem vode; čišćenje kamenca se vrši tabletama</t>
  </si>
  <si>
    <t>_izbornik na hrvatskom jeziku</t>
  </si>
  <si>
    <t xml:space="preserve">_mogućnost naziva programa na hrvatskom jeziku </t>
  </si>
  <si>
    <t>_sonda sa 6 mjernih mjesta, pokazivačem neispravnosti uboda i</t>
  </si>
  <si>
    <t xml:space="preserve">   gredicom za lakše pozicioniranje i gredicom za lakše pozicioniranje</t>
  </si>
  <si>
    <t>_uređaj je opremljen s 3 odvojene sonde (svaka 2 mjerna mjesta)</t>
  </si>
  <si>
    <t>_moguće je pripremati 3 različite vrste jela pomoću 3 različite</t>
  </si>
  <si>
    <t xml:space="preserve">  sonde u isto vrijeme neovisno jedno od drugog</t>
  </si>
  <si>
    <t xml:space="preserve">_mogućnost programiranja do 350 programa i dodjeljivanje </t>
  </si>
  <si>
    <t xml:space="preserve">  naziva na hrvatskom jeziku;</t>
  </si>
  <si>
    <t>_moguće je pojedinačno podešavanje vremena za svaku</t>
  </si>
  <si>
    <t xml:space="preserve">   pojedinu razinu unutar stroja</t>
  </si>
  <si>
    <t>_top 10 lista najčešće korištenih programa</t>
  </si>
  <si>
    <t>_potpuno automatski sustav za čišćenje s nekoliko razina</t>
  </si>
  <si>
    <t xml:space="preserve">  čišćenja, iz sigurnosnih razloga koriste se tablete ili prah.</t>
  </si>
  <si>
    <t>_5 brzina ventilatora s mogućnošću programiranja</t>
  </si>
  <si>
    <t xml:space="preserve">_opremljen je USB sučeljem i priključkom za HACCP– podaci </t>
  </si>
  <si>
    <t xml:space="preserve">  su pohranjeni u aparatu i mogu se očitati putem kabela</t>
  </si>
  <si>
    <t>_razmak između vodilica za GN posude je min. 63 mm.</t>
  </si>
  <si>
    <t>_unutrašnjost aparata i kućište imaju zaobljene rubove</t>
  </si>
  <si>
    <t xml:space="preserve">  bez fuga radi lakšeg održavanja uređaja</t>
  </si>
  <si>
    <t>_Sistem  ubrzanog skidanje temperature (1C/1 sec)</t>
  </si>
  <si>
    <t>_1/2 energije (za smanjenje vrhova potrošnje)</t>
  </si>
  <si>
    <t>_centralni preklopnik za upravljanje</t>
  </si>
  <si>
    <t>dovod energije po potrebi (s obzirom na popunjenost aparata)</t>
  </si>
  <si>
    <t>_integrirani sustav za odvođenje masnoća</t>
  </si>
  <si>
    <t>_integrirani tuš</t>
  </si>
  <si>
    <t>Priključna snaga (struja): 19 kW, napon 400/230 V, 50 Hz</t>
  </si>
  <si>
    <t>dim.  84,7x77,1x101,2 cm (Dozvoljeno odstupanje u dim.: ±5%)</t>
  </si>
  <si>
    <t>VIII.A.08.07.</t>
  </si>
  <si>
    <t>VIII.A.08.07.a</t>
  </si>
  <si>
    <t xml:space="preserve">Ethernet kit sučelje za spajanje na integrirani </t>
  </si>
  <si>
    <t>HACCP sustav u kompletu sa prekidačem</t>
  </si>
  <si>
    <t>VIII.A.08.07.b</t>
  </si>
  <si>
    <t>Komplet: postolje i vezni element za stupnu postavu</t>
  </si>
  <si>
    <t>konvektomata 6x GN1/1 na konvektomat 10x GN1/1</t>
  </si>
  <si>
    <t>U kompletu sa svim potrebnim vijcima</t>
  </si>
  <si>
    <t>dim. Postolja 85x77x15 cm (Dozvoljeno odstupanje u dim.: ±10%)</t>
  </si>
  <si>
    <t>dim. Veznog elementa 85x77x8 cm (Dozvoljeno odstupanje u dim.: ±10%)</t>
  </si>
  <si>
    <t>Električna parnokonvekcijska pećnica – 6xGN1/1</t>
  </si>
  <si>
    <t xml:space="preserve">_automatska senzorska kontrola procesa pripreme </t>
  </si>
  <si>
    <t>namirnica pomoću  procesa koji se automatski</t>
  </si>
  <si>
    <t>prilagođavaju svim namirnicama bez potrebe unosa</t>
  </si>
  <si>
    <t>podataka (temperatura, vrijeme, temp. u jezgri):</t>
  </si>
  <si>
    <t>neovisno o količini i veličini namirnice.</t>
  </si>
  <si>
    <t>_ pečenje, odresci, perad, riba, pekarski proizvodi, prilozi</t>
  </si>
  <si>
    <t xml:space="preserve">  modu rada) a aparat samostalno javlja zvučnim signalom </t>
  </si>
  <si>
    <t xml:space="preserve">  kada je pojedino jelo gotovo.</t>
  </si>
  <si>
    <t xml:space="preserve">  punjenjem vode i  programom za čišćenje bojlera</t>
  </si>
  <si>
    <t xml:space="preserve">_ omekšivačem vode; čišćenje kamenca se vrši tabletama </t>
  </si>
  <si>
    <t xml:space="preserve">_sonda sa 6 mjernih mjesta, pokazivačem neispravnosti uboda i </t>
  </si>
  <si>
    <t>_moguća priprema 3 različite vrste jela pomoću 3 različite</t>
  </si>
  <si>
    <t xml:space="preserve">  sonde u isto vrijeme neovisno jedno od drugog.</t>
  </si>
  <si>
    <t>_potpuno automatski sustav za čišćenje s više razina</t>
  </si>
  <si>
    <t>_dovod energije po potrebi (s obzirom na popunjenost aparata)</t>
  </si>
  <si>
    <t>Priključna snaga: 11 kW, napon 400/230 V, 50 Hz</t>
  </si>
  <si>
    <t>dim. 84,7x77,6x78,2 cm (Dozvoljeno odstupanje u dim.: ±5%)</t>
  </si>
  <si>
    <t>VIII.A.08.08.</t>
  </si>
  <si>
    <t>Ventilacijska napa – nasadna na električnu pećnicu</t>
  </si>
  <si>
    <t xml:space="preserve">izrađena od AISI 304 inoxa čelika, </t>
  </si>
  <si>
    <t>u kompletu s filterom za masnoću, ventilatorom,</t>
  </si>
  <si>
    <t>rasvjetom. Filteri se lako skidaju te se mogu prati u stroju za pranje</t>
  </si>
  <si>
    <t>Napa je povezana sa konventomatom te se obavijesti o servisu ili</t>
  </si>
  <si>
    <t xml:space="preserve">kvarovima prikazuju na zaslonu konvektomata te mogućnost </t>
  </si>
  <si>
    <t>podešavanja maksimalne snage izvlačenja pare.</t>
  </si>
  <si>
    <t>Automatsko paljenje i varijabilna regulacija snage izvlačenja pare</t>
  </si>
  <si>
    <t xml:space="preserve">putem senzora ovisno o stvarnoj količini pare prilikom otvaranja vrata </t>
  </si>
  <si>
    <t>_kapacitet 705m3/h sa vanjskim spojem</t>
  </si>
  <si>
    <t>_ prva brzina rada _  buka rada 50 DBA</t>
  </si>
  <si>
    <t>_ druga brzina rada _ buka rada 65 DBA</t>
  </si>
  <si>
    <t>Promjer vanjskog spoja na ventilaciju Ø 200 mm</t>
  </si>
  <si>
    <t>Priključna snaga: 170 W, napon 230 V, / N1 / 230 Hz</t>
  </si>
  <si>
    <t xml:space="preserve">Dozvoljene slabije karakteristike do max. 5% </t>
  </si>
  <si>
    <t>dim. 85,4x88,5x35,9 cm</t>
  </si>
  <si>
    <t>(Dozvoljeno odstupanje u dim. sukladno st. A.8.10.)</t>
  </si>
  <si>
    <t>VIII.A.08.09.</t>
  </si>
  <si>
    <t>dim. 160x50x85/90 cm</t>
  </si>
  <si>
    <t>VIII.A.08.10.</t>
  </si>
  <si>
    <t>VIII. A. 09.</t>
  </si>
  <si>
    <t>PRIPREMA SLASTICA</t>
  </si>
  <si>
    <t>Hlađeni radni pult (+8° C/0°C) opremljen sa tri hlađena</t>
  </si>
  <si>
    <t>boksa,sa radnom plohom od granitga, sa</t>
  </si>
  <si>
    <t xml:space="preserve"> koritom desno (40x50 cm) te sa miješalicom za vodu.</t>
  </si>
  <si>
    <t>Izrađen iznutra i izvana od AISI 304 inoxa osim vanjskog,</t>
  </si>
  <si>
    <t>podnog panela koji je izrađen od galvaniziranog čelika.</t>
  </si>
  <si>
    <t>_ rashladna jedinica - kompresor (lijevo)</t>
  </si>
  <si>
    <t>VIII.A.09.02.</t>
  </si>
  <si>
    <t>VIII.A.09.01.</t>
  </si>
  <si>
    <t>Zidna konzolna polica – jednoetažna</t>
  </si>
  <si>
    <t>Izrađena od nehrđajućeg čelika AISI 304 ili jednakovrijedno</t>
  </si>
  <si>
    <t>Zidna polica se sastoji od 1 pune police, 2 zidna nosača</t>
  </si>
  <si>
    <t>Polica debljine 30 mm izrađena od nehrđajućeg čelika AISI 304</t>
  </si>
  <si>
    <t>debljine 1 mm. Pojačana omega profilima po duž središnje osi</t>
  </si>
  <si>
    <t>Polica ima povišenje prema zidu visine 30 mm.</t>
  </si>
  <si>
    <t>Policu je lako skinuti bez upotrebe alata.</t>
  </si>
  <si>
    <t>Svi su rubovi savijeni da se izbjegne ozljeđivanje osoblja</t>
  </si>
  <si>
    <t>dim. 180x40x18 cm</t>
  </si>
  <si>
    <t xml:space="preserve">Samostojećia planetarna miješalica za tijesto, kreme i biskvite </t>
  </si>
  <si>
    <t xml:space="preserve">kapaciteta 28 lit., sa prihvatnom "glavom" za nastavke : </t>
  </si>
  <si>
    <t xml:space="preserve">_ izrađena od nehrđajućih sanitarnih legura  </t>
  </si>
  <si>
    <t xml:space="preserve">_robusna konstrukcija sa lijevanim postolje od metala. </t>
  </si>
  <si>
    <t xml:space="preserve">_posuda zapremine 28 litara iz nehrđajućeg čelika. </t>
  </si>
  <si>
    <t>_ samopodmazujuća mjenjačka kutija sa termički</t>
  </si>
  <si>
    <t xml:space="preserve">  obrađenim čeličnim zupčanicima visoke čvrstoće </t>
  </si>
  <si>
    <t xml:space="preserve">  sa kugličnim ležajevima </t>
  </si>
  <si>
    <t xml:space="preserve">_snažan elektromagnetski indukcijski motor  </t>
  </si>
  <si>
    <t xml:space="preserve">   sa visokim startnim momentom snage 0,75 ks. </t>
  </si>
  <si>
    <t xml:space="preserve">  i frekventivnom regulacijom snage </t>
  </si>
  <si>
    <t>_električna regulacija brzine, analogne kontrole</t>
  </si>
  <si>
    <t xml:space="preserve">_ min. četiri brzina vrtnje mixera 58 -94-174-317 o/min </t>
  </si>
  <si>
    <t xml:space="preserve">_min. četiri brzina vrtnje nastavaka 34-54-100-183 o/min </t>
  </si>
  <si>
    <t>_mogućnost mijenjanja brzina dok uređaj radi</t>
  </si>
  <si>
    <t xml:space="preserve"> _lagani start omogućuje promjenu u višu brzinu </t>
  </si>
  <si>
    <t xml:space="preserve">  vrtnje sa postepenim ubrzanjem što sprječava prskanje </t>
  </si>
  <si>
    <t>_15 minutni tajmer sa funkcijom koja pamti zadnje</t>
  </si>
  <si>
    <t xml:space="preserve">  odabrano vrijeme rada za svaku brzinu zasebno. </t>
  </si>
  <si>
    <t xml:space="preserve">_zaštita posude prilikom rada i prskanja se sastoji  </t>
  </si>
  <si>
    <t xml:space="preserve">  inox mrežastog zaštitnog vizira i punog zadnjeg </t>
  </si>
  <si>
    <t xml:space="preserve">  vizira koji se lako skidaju radi čišćenja </t>
  </si>
  <si>
    <t xml:space="preserve">_inox mrežasti zaštitni "vizir" posude otvara se  </t>
  </si>
  <si>
    <t xml:space="preserve">  rotiranjem što omogućuje lagano dodavanje sastojaka </t>
  </si>
  <si>
    <t xml:space="preserve">_sigurnosni sistem sprječava rad motora ukoliko  </t>
  </si>
  <si>
    <t xml:space="preserve"> zaštitni vizir ili posuda nisu u ispravnom položaju </t>
  </si>
  <si>
    <t xml:space="preserve">_motor i mehanizam zaštićen od vode. </t>
  </si>
  <si>
    <t xml:space="preserve">_podizanje i spuštanje posude pomoću poluge sa automatskim   </t>
  </si>
  <si>
    <t xml:space="preserve">  zaključavanjem kada je posuda u gornjem ili donjem položaju. </t>
  </si>
  <si>
    <t xml:space="preserve">_u kompletu sa svim potrebnim nastavcima </t>
  </si>
  <si>
    <t>dim. 58 / 67x76x126 cm. (Dozvoljeno odstupanje u dim.: ±10%)</t>
  </si>
  <si>
    <t>VIII.A.09.03.</t>
  </si>
  <si>
    <t xml:space="preserve">Stolna vaga – digitalna od 2g do 15kg </t>
  </si>
  <si>
    <t>_izolirano od utjecaja vlage i vode</t>
  </si>
  <si>
    <t>_digitalni LCD displej s LED osvjetljenjem.</t>
  </si>
  <si>
    <t>_Auto Off funkcija</t>
  </si>
  <si>
    <t>_dim. Mjerne površine 230x190 mm.</t>
  </si>
  <si>
    <t>_ugrađena baterija sa punjačem</t>
  </si>
  <si>
    <t>Dozvoljene slabije karakteristike do max 5%</t>
  </si>
  <si>
    <t>dim. 28x31x12,6 cm.  (Dozvoljeno odstupanje u dim. ±10%)</t>
  </si>
  <si>
    <t>VIII.A.09.04.</t>
  </si>
  <si>
    <t>VIII. A. 10.</t>
  </si>
  <si>
    <t>HLADNA PRIPREMA</t>
  </si>
  <si>
    <t>VIII.A.10.01.</t>
  </si>
  <si>
    <t>Hlađeni radni pult (+8° C/-2°C) opremljen s dva hlađena boksa.</t>
  </si>
  <si>
    <t>Prilagođen za radu u uvjetima do min. 40 °C sa 60 % vlage</t>
  </si>
  <si>
    <t>dim: 140x70x85/90 cm</t>
  </si>
  <si>
    <t>VIII.A.10.02.</t>
  </si>
  <si>
    <t>bez donje i središnje police.</t>
  </si>
  <si>
    <t>dim. 105x70x85/90 cm</t>
  </si>
  <si>
    <t>dim. 150x40x18 cm</t>
  </si>
  <si>
    <t>VIII.A.10.03.</t>
  </si>
  <si>
    <t>VIII.A.10.04.</t>
  </si>
  <si>
    <t>Radna ploča od koterma za rezanje - bijela</t>
  </si>
  <si>
    <t>VIII.A.10.05.</t>
  </si>
  <si>
    <t>Ručni stroj za rezanje narezaka -nož Ø 30</t>
  </si>
  <si>
    <t>_kućište od anodiziranog aluminija</t>
  </si>
  <si>
    <t>_mehanički sistem prijenosa noža i klizača</t>
  </si>
  <si>
    <t>_konstruiran na način da olakšava čišćenje</t>
  </si>
  <si>
    <t>_kovano zakaljeni nož visoke čvrstoće</t>
  </si>
  <si>
    <t>_samopodmazujući klizač</t>
  </si>
  <si>
    <t>_klizno postolje i poluga za pričvršćivanje  izrađeni od nehrđajućeg čelika</t>
  </si>
  <si>
    <t>dim. 64x61x51 cm (Dozvoljeno odstupanje u dim. ±10%)</t>
  </si>
  <si>
    <t>VIII.A.10.06.</t>
  </si>
  <si>
    <t>VIII. A. 11.</t>
  </si>
  <si>
    <t>IZDAVANJE JELA</t>
  </si>
  <si>
    <t>VIII.A.11.01.</t>
  </si>
  <si>
    <t xml:space="preserve">Grijani pult (prolazni) izrađen od AISI 304 inox čelika </t>
  </si>
  <si>
    <t xml:space="preserve">ili jednakovrijedno, opremljen ormarićem s dvostranim kliznim </t>
  </si>
  <si>
    <t>vratima i središnjom policom podesivom po visini u 3 razine,</t>
  </si>
  <si>
    <t xml:space="preserve">prisilnom cirkulacijom zraka pomoću ventilatora te sa </t>
  </si>
  <si>
    <t>termostatskom kontrolom temperature sa analognim zaslonom.</t>
  </si>
  <si>
    <t xml:space="preserve">Klizna vrata dvostruke izvedbe se lako skidaju </t>
  </si>
  <si>
    <t xml:space="preserve">bez uporabe alata radi lakšeg čišćenja. </t>
  </si>
  <si>
    <t>Svi su rubovi savijeni radi izbjegavanja ozljeđivanja.</t>
  </si>
  <si>
    <t>Priključna snaga: 2,4  kW, napon 230 V, 50 Hz</t>
  </si>
  <si>
    <t>VIII.A.11.02.</t>
  </si>
  <si>
    <t xml:space="preserve">Grijana jednoetažna nadgradnja (most) za izdavanje jela </t>
  </si>
  <si>
    <t>izrađena od inoxa opremljena sa dužnim cijevnim infra grijačima s</t>
  </si>
  <si>
    <t>regulacijom snage grijanja te s četiri noge od kvadratnog inox profila</t>
  </si>
  <si>
    <t>Priključna snaga: 1,3  kW, napon 230 V, 50 Hz</t>
  </si>
  <si>
    <t xml:space="preserve">dim. 160x35x60 cm. </t>
  </si>
  <si>
    <t>VIII.A.11.03.</t>
  </si>
  <si>
    <t>Neutralni pult za izdavanje hrane</t>
  </si>
  <si>
    <t>izrađen od AISI 304 inox čelika ili jednakovrijedno.</t>
  </si>
  <si>
    <t>Opremljen sa dvostranim kliznim vratima,</t>
  </si>
  <si>
    <t>središnjom policom podesivom po visini u 3 razine,</t>
  </si>
  <si>
    <t>bez uporabe alata radi lakšeg čišćenja.</t>
  </si>
  <si>
    <t>Svi rubovi su savijeni radi izbjegavanja ozljeđivanja osoblja.</t>
  </si>
  <si>
    <t xml:space="preserve">dim. 140x70x85/90 cm </t>
  </si>
  <si>
    <t xml:space="preserve">Neutralna jednoetažna nadgradnja (most) od inoxa </t>
  </si>
  <si>
    <t xml:space="preserve">opremljena sa punom policom, </t>
  </si>
  <si>
    <t>te sa četiri noge od kvadratnog inox profila.</t>
  </si>
  <si>
    <t>Polica ima sloj za prigušivanje buke i ojačanje.</t>
  </si>
  <si>
    <t xml:space="preserve">dim. 200x35x60 cm. </t>
  </si>
  <si>
    <t>VIII.A.11.04.</t>
  </si>
  <si>
    <t xml:space="preserve">Neutralni pult izrađen od AISI 304 inox čelika ili jednakovrijedno </t>
  </si>
  <si>
    <t xml:space="preserve">Opremljen sa krilnim vratima i središnjom </t>
  </si>
  <si>
    <t>policom podesivom po visini u 3 razine,</t>
  </si>
  <si>
    <t>te sa zaštitnim soklom na zidnoj stranici.</t>
  </si>
  <si>
    <t>dim. 70x70x85/90 cm</t>
  </si>
  <si>
    <t>VIII.A.11.05.</t>
  </si>
  <si>
    <t>VIII. A. 12.</t>
  </si>
  <si>
    <t>PRANJE CRNOG SUĐA</t>
  </si>
  <si>
    <t>VIII.A.12.01.</t>
  </si>
  <si>
    <t xml:space="preserve">Sudoper od inoxa sa jednim koritom (70x50 cm) </t>
  </si>
  <si>
    <t xml:space="preserve">Izrađen u potpunosti od AISI 304 inox čelika ili jednakovrijedno </t>
  </si>
  <si>
    <t xml:space="preserve">Opremljen trostranim statičkim učvršćenjem </t>
  </si>
  <si>
    <t>(okvirom) od inox kvadratnog profila.</t>
  </si>
  <si>
    <t>bez prednje maske i donje prečke,</t>
  </si>
  <si>
    <t xml:space="preserve">opremljen sa zaštitnim zidnim soklom. </t>
  </si>
  <si>
    <t>Radna ploha ima padove prema koritu.</t>
  </si>
  <si>
    <t>dim. Korita: 70x50x30 cm</t>
  </si>
  <si>
    <t xml:space="preserve">dim. 110x70x85/90 cm </t>
  </si>
  <si>
    <t>VIII.A.12.02.</t>
  </si>
  <si>
    <t>Profesionalna miješalica za vodu s tušem i pomičnom pipom</t>
  </si>
  <si>
    <t>VIII.A.12.03.</t>
  </si>
  <si>
    <t>Stroj za pranje crnog suđa, limova i pribora</t>
  </si>
  <si>
    <t>_ minimalno 3 programa pranja: 12-24-40 košara/sat</t>
  </si>
  <si>
    <t>Program 1,5 min, kapacitet do 40 košara</t>
  </si>
  <si>
    <t>Program 2,5 min, kapacitet do 24 košara</t>
  </si>
  <si>
    <t>Program 5,0 min, kapacitet do 12 košara</t>
  </si>
  <si>
    <t>_Odvojen sistem pranja i ispiranja</t>
  </si>
  <si>
    <t xml:space="preserve">_Donji i gornji sustav ruku pranja zakretni P,Q </t>
  </si>
  <si>
    <t xml:space="preserve">  upravljan automatski pomoću elektromotora</t>
  </si>
  <si>
    <t>_Upravljanje strojem putem elektronike;</t>
  </si>
  <si>
    <t>_Automatsko punjenje stroja vodom;</t>
  </si>
  <si>
    <t>_Dozirna pumpa za pranje i ispiranje;</t>
  </si>
  <si>
    <t>_Četverostruki sistem filtriranja;</t>
  </si>
  <si>
    <t>_Beztlačni bojler  s ugrađenom pumpom pritiska ispiranja</t>
  </si>
  <si>
    <t xml:space="preserve">_Termostop: sprječava početak ispiranje ako nije postignuta </t>
  </si>
  <si>
    <t xml:space="preserve">  željena temperatura vode</t>
  </si>
  <si>
    <t xml:space="preserve">_Temperaturni spremnik i bojler sa sigurnosnom </t>
  </si>
  <si>
    <t>zaštitom od pregrijavanja istih</t>
  </si>
  <si>
    <t>komora (spremnik) perilice izrađena dubokim prešanjem</t>
  </si>
  <si>
    <t>iz jednog komada lima sa obljenim rubovima, bez šavova,</t>
  </si>
  <si>
    <t>pregiba i kutova sa glatkom unutrašnjosti</t>
  </si>
  <si>
    <t>_Toplinska izolacija motora</t>
  </si>
  <si>
    <t>_Program samo čišćenja stroja</t>
  </si>
  <si>
    <t>_Pumpa za izbacivanje vode iz komore</t>
  </si>
  <si>
    <t>_Dvostruka stjenka stroja s toplinskom izolacijom</t>
  </si>
  <si>
    <t>_Visina ulaznog otvora : 80 cm</t>
  </si>
  <si>
    <t>_Sadržaj komore pranja:  69 l</t>
  </si>
  <si>
    <t>_temperatura ispiranja 85 °C</t>
  </si>
  <si>
    <t>_temperatura komore (spremnika) 63 °C</t>
  </si>
  <si>
    <t>_potrošnja vode za ispiranje 4,7 l/košari</t>
  </si>
  <si>
    <t>_Ugrađena elektronika za spajanje na integrirani HACCP sustav.</t>
  </si>
  <si>
    <t>_Stroj je opremljen sa 1 košarom za pranje crnog suđa,</t>
  </si>
  <si>
    <t xml:space="preserve">  limova. Dimenzije košare: 612x672 mm, </t>
  </si>
  <si>
    <t xml:space="preserve">Priključna snaga 16,4kW , 400 V, 50 Hz, </t>
  </si>
  <si>
    <t>dim. 77,5x87x187/227,5 cm (Dozvoljeno odstupanje u dim.: ±5%)</t>
  </si>
  <si>
    <t>VIII.A.12.04.</t>
  </si>
  <si>
    <t>Depurator vode :</t>
  </si>
  <si>
    <t>Kapacitet protoka kod 2,5 bara radnog tlaka: 900 lit.</t>
  </si>
  <si>
    <t xml:space="preserve">kontinuirano 30 lit/min. </t>
  </si>
  <si>
    <t>Reguliranje regeneracije putem satnog mehanizma;</t>
  </si>
  <si>
    <t>Trajanje regeneracije: max 35 minuta</t>
  </si>
  <si>
    <t>Potrošnja vode:  cca. 55 lit / po regeneraciji;</t>
  </si>
  <si>
    <t xml:space="preserve">Potrošnja soli: cca. 1,0 kg / po regeneraciji; </t>
  </si>
  <si>
    <t>Punjenje solju: cca. 10 kg.</t>
  </si>
  <si>
    <t>Temperatura ulaza vode: do 60˚C</t>
  </si>
  <si>
    <t xml:space="preserve">Kapacitet: 800 l kod 10˚d ukupne tvrdoće </t>
  </si>
  <si>
    <t>dim. 36x36x79 cm (Dozvoljeno odstupanje u dim.: ±10%)</t>
  </si>
  <si>
    <t>VIII.A.12.05.</t>
  </si>
  <si>
    <t>VIII.A.12.04.a</t>
  </si>
  <si>
    <t>Miješalni ventil ¾“kpl kod ulaza vode &gt;60˚C</t>
  </si>
  <si>
    <t>Stalaža sa četiri rupičaste police</t>
  </si>
  <si>
    <t>Izvedba: inox AISI 304 ili jednakovrijedno.</t>
  </si>
  <si>
    <t>dim. 196.5x60x180 cm (Dozvoljeno odstupanje u dimenzijama: ± 5%)</t>
  </si>
  <si>
    <t>Ventilacijska napa  - zidna, izrađena od inoxa, u kompletu</t>
  </si>
  <si>
    <t xml:space="preserve">s filtrima, rasvjetom a bez ventilatora, ventilacionih kanala </t>
  </si>
  <si>
    <t>i krovne kape, koji su sadržaj projekta ventilacije</t>
  </si>
  <si>
    <t>dim. 100x90x50 cm</t>
  </si>
  <si>
    <t>VIII.A.12.06.</t>
  </si>
  <si>
    <t>VIII.A.12.07.</t>
  </si>
  <si>
    <t>VIII. A. 13.</t>
  </si>
  <si>
    <t>PRANJE BIJELOG SUĐA</t>
  </si>
  <si>
    <t>VIII.A.13.01.</t>
  </si>
  <si>
    <t xml:space="preserve">Stol za prijem i sortiranje prljavog suđa-otoren </t>
  </si>
  <si>
    <t xml:space="preserve"> od AISI 304 inox čelika ili jednakovrijedno</t>
  </si>
  <si>
    <t>Sa trostranim statičkim učvršćenjem</t>
  </si>
  <si>
    <t>povišenim rubom protiv prelijevanja i vođenja košare</t>
  </si>
  <si>
    <t>dim. 200,5x80x85/90 cm</t>
  </si>
  <si>
    <t>Obavezna provjera dimenzija izmjerom na objektu</t>
  </si>
  <si>
    <t>VIII.A.13.02.</t>
  </si>
  <si>
    <t>opremljena sa punom policom, povišenim rubom protiv</t>
  </si>
  <si>
    <t>prelijevanja, te sa četiri noge od kvadratnog inox profila.</t>
  </si>
  <si>
    <t>dim. 200,5x40x60 cm.</t>
  </si>
  <si>
    <t>VIII.A.13.03.</t>
  </si>
  <si>
    <t>Stroj za pranje suđa - protočni (hauberica) sastavljeni od:</t>
  </si>
  <si>
    <t>Ulazni stol od inoxa sa koritom lijevo opremljen sa</t>
  </si>
  <si>
    <t>povišenim rubom za vođenje košara, vodilicama za</t>
  </si>
  <si>
    <t>pohranu praznih košara te sa zaštitnim zidnim soklom.</t>
  </si>
  <si>
    <t>dim. 110x70x85/90 cm</t>
  </si>
  <si>
    <t>(kom. 1)</t>
  </si>
  <si>
    <t>Tuš s miješalicom i pomičnom pipom</t>
  </si>
  <si>
    <t>Stroj za pranje čaša - protočni, kutni (hauberica)</t>
  </si>
  <si>
    <t>3 programa pranja: 44-32-22 košara/sat</t>
  </si>
  <si>
    <t>_kapacitet kod brzog pranja 72 košara/sat</t>
  </si>
  <si>
    <t>_dim. košare 500 x 500 mm</t>
  </si>
  <si>
    <t>_upravljanje strojem jednom tipkom elektronski</t>
  </si>
  <si>
    <t xml:space="preserve">  sa prikazom funkcije rada stroja - hrvatski jezik</t>
  </si>
  <si>
    <t>_zaslon s funkcijama koje su kodirane bojama sa</t>
  </si>
  <si>
    <t xml:space="preserve">     prikaz temperature pranja i ispiranja na zaslonu</t>
  </si>
  <si>
    <t>_sistem regulacije pritiska pranja se prilagođava vrsti</t>
  </si>
  <si>
    <t xml:space="preserve">  suđa te stupnju zaprljanosti suđa</t>
  </si>
  <si>
    <t>_dozirne pumpe za pranje i ispiranje.</t>
  </si>
  <si>
    <t>_četverostruki sistem filtriranja sa stavljen od:</t>
  </si>
  <si>
    <t xml:space="preserve">  površinskih sistema sita s nepropusnom kasetom</t>
  </si>
  <si>
    <t xml:space="preserve">  za zadržavanje ostatka hrane, ugrađenog uređaja</t>
  </si>
  <si>
    <t xml:space="preserve">  za kontinuirano pročišćavanje lužine pranja</t>
  </si>
  <si>
    <t xml:space="preserve">  (automatski odstranjuje čestice prljavštine i dovodi</t>
  </si>
  <si>
    <t xml:space="preserve">  očišćenu otopinu pranja ponovo u komoru);</t>
  </si>
  <si>
    <t>_beztlačni bojler  s ugrađenom pumpom pritiska ispiranja.</t>
  </si>
  <si>
    <t>_komora (spremnik) perilice izrađena dubokim prešanjem iz jednog</t>
  </si>
  <si>
    <t xml:space="preserve">  komada lima sa obljenim rubovima, bez šavova, pregiba i kutova</t>
  </si>
  <si>
    <t xml:space="preserve">  sa glatkom unutrašnjosti</t>
  </si>
  <si>
    <t>_toplinska izolacija motora.</t>
  </si>
  <si>
    <t>_ grijač komore pranja postavljen na vanjsku površinu komore</t>
  </si>
  <si>
    <t xml:space="preserve">   radi sprečavanja nastajanja naslage kamenca i prljavštine </t>
  </si>
  <si>
    <t>_dvostruka stjenka stroja s toplinskom izolacijom</t>
  </si>
  <si>
    <t>_mogućnost integrirane pohrane podataka</t>
  </si>
  <si>
    <t xml:space="preserve"> u svrhu kontrole ili analize utroška.</t>
  </si>
  <si>
    <t>_automatsko dokumentiranje i snimanja svih HACCP</t>
  </si>
  <si>
    <t xml:space="preserve"> relevantnih podataka  </t>
  </si>
  <si>
    <t>_automatsko dijagnosticiranje kvara</t>
  </si>
  <si>
    <t>_mogućnost podešavanja programa po potrebi.</t>
  </si>
  <si>
    <t>_pumpa za pražnjenje.</t>
  </si>
  <si>
    <t>_program samo čišćenja stroja.</t>
  </si>
  <si>
    <t>_visina ulaznog otvora: 440 mm</t>
  </si>
  <si>
    <t xml:space="preserve">_kapacitet komore pranja: 35 l. </t>
  </si>
  <si>
    <t>_temperatura komore (spremnika) 62 °C</t>
  </si>
  <si>
    <t>_potrošnja vode za ispiranje 2,4-3,0 l/košari</t>
  </si>
  <si>
    <t>Priključna snaga max. 13,2 kW, napon 400/230 V, 50 Hz</t>
  </si>
  <si>
    <t>dim. 73,5x75x151 / 217,5 cm (Dozvoljeno odstupanje u dim.: ±5%)</t>
  </si>
  <si>
    <t>Izlazni stol od inoxa sa povišenim rubom</t>
  </si>
  <si>
    <t>za vođenje košara te sa donjom perforiranom policom</t>
  </si>
  <si>
    <t>dim. 120x75x85/90 cm</t>
  </si>
  <si>
    <t>Ukupna dim.:  303,5x75 / 151 / 199,5 cm</t>
  </si>
  <si>
    <t>(Dozvoljeno odstupanje: ± 5%)</t>
  </si>
  <si>
    <t>a)</t>
  </si>
  <si>
    <t>b)</t>
  </si>
  <si>
    <t>c)</t>
  </si>
  <si>
    <t>d)</t>
  </si>
  <si>
    <t>Kapacitet protoka kod 2,5 bara radnog tlaka: 900 litara</t>
  </si>
  <si>
    <t>kontinuirano 15 litara/min. - maksimalno 22 litara/min.</t>
  </si>
  <si>
    <t>Trajanje regeneracije: cca. 30 minuta</t>
  </si>
  <si>
    <t>Potrošnja vode:  cca. 55 litara / po regeneraciji;</t>
  </si>
  <si>
    <t>Potrošnja soli: cca. 1,0 kg / po regeneraciji;</t>
  </si>
  <si>
    <t>Kapacitet: 800 l kod 10˚d ukupne tvrdoće</t>
  </si>
  <si>
    <t>Mrežni napon 230 V</t>
  </si>
  <si>
    <t>dim. 26x40x57 cm (Dozvoljeno odstupanje u dim.: ±10%)</t>
  </si>
  <si>
    <t>VIII.A.13.04.</t>
  </si>
  <si>
    <t>VIII.A.13.04.a</t>
  </si>
  <si>
    <t>dim. 90x90x50 cm</t>
  </si>
  <si>
    <t>VIII.A.13.05.</t>
  </si>
  <si>
    <t>dim. 140x50x180 cm (Dozvoljeno odstupanje u dimenzijama: ± 5%)</t>
  </si>
  <si>
    <t>VIII.A.13.06.</t>
  </si>
  <si>
    <t>VIII.A.13.07.</t>
  </si>
  <si>
    <t>VIII. A. 14.</t>
  </si>
  <si>
    <t>VIII.A.14.01.</t>
  </si>
  <si>
    <t xml:space="preserve">Konobarski retropult izrađen od AISI 304 inox čelika ili jednakovrijedno </t>
  </si>
  <si>
    <t>opremljen s ormarićima s krilnim vratima i središnjom policom,</t>
  </si>
  <si>
    <t>4 ladice s teleskopskim vodilicama sa zaštitom protiv ispadanja (gore),</t>
  </si>
  <si>
    <t>nagibnom ladicom za otpad (desno) te sa zaštitnim zidnim soklom.</t>
  </si>
  <si>
    <t>Krilna vrata dvostruke izvedena u ravnini sa prednjim rubom</t>
  </si>
  <si>
    <t>konstrukcije. U Unutrašnjost ladice izrađena od jednog lima,</t>
  </si>
  <si>
    <t>ladice se lako skidaju radi čišćenja</t>
  </si>
  <si>
    <t xml:space="preserve">dim. 160x60x85/90 cm  </t>
  </si>
  <si>
    <t>POSLUŽITELJSKA PRIPREMNICA</t>
  </si>
  <si>
    <t>3 ladice s teleskopskim vodilicama sa zaštitom protiv ispadanja (gore),</t>
  </si>
  <si>
    <t xml:space="preserve"> te sa zaštitnim zidnim soklom.</t>
  </si>
  <si>
    <t xml:space="preserve">dim. 100x60x85/90 cm  </t>
  </si>
  <si>
    <t>VIII.A.14.02.</t>
  </si>
  <si>
    <t xml:space="preserve">Viseći zidni ormarić od inoxa </t>
  </si>
  <si>
    <t xml:space="preserve">opremljen sa kliznim vratima izvedenim sa </t>
  </si>
  <si>
    <t xml:space="preserve">dvostrukom stijenkom koja se lako se skidaju bez </t>
  </si>
  <si>
    <t xml:space="preserve">potrebe alata radi čišćenja te sa središnjom </t>
  </si>
  <si>
    <t>policom podesivom po visini u 3 razine.</t>
  </si>
  <si>
    <t>Svi su rubovi savijeni da se izbjegne ozljeđivanje osoblja.</t>
  </si>
  <si>
    <t>dim. 160x35x60 cm (bez odstupanja u dimenzijama)</t>
  </si>
  <si>
    <t>VIII.A.14.03.</t>
  </si>
  <si>
    <t>dim. 100x35x60 cm (bez odstupanja u dimenzijama)</t>
  </si>
  <si>
    <t>VIII.A.14.04.</t>
  </si>
  <si>
    <t>VIII. A. 15.</t>
  </si>
  <si>
    <t>PRANJE TERMOSA</t>
  </si>
  <si>
    <t>VIII.A.15.01.</t>
  </si>
  <si>
    <t>Sudoper od inoxa sa dva korita (60x50 cm) desno</t>
  </si>
  <si>
    <t>i ocijednom plohom lijevo</t>
  </si>
  <si>
    <t>dim. korita. 2x (60x50x30 cm )</t>
  </si>
  <si>
    <t>VIII.A.15.02.</t>
  </si>
  <si>
    <t>VIII.A.15.03.</t>
  </si>
  <si>
    <t>dim. 90x50x180 cm (Dozvoljeno odstupanje u dimenzijama: ± 5%)</t>
  </si>
  <si>
    <t>VIII. A. 16.</t>
  </si>
  <si>
    <t>OSTALA OPREMA</t>
  </si>
  <si>
    <t>VIII.A.16.01.</t>
  </si>
  <si>
    <t>VIII.A.16.02.</t>
  </si>
  <si>
    <t xml:space="preserve">Vaga - podna , digitalna od 10g do 150 kg </t>
  </si>
  <si>
    <t>_vodootporno kućište izrađeno od inoxa</t>
  </si>
  <si>
    <t>_vodootporna tipkovnica sa zvučnim informacijama</t>
  </si>
  <si>
    <t>_digitalni LCD displej</t>
  </si>
  <si>
    <t>_dim. Platforme 40x50 cm.</t>
  </si>
  <si>
    <t>Montaža i baždarenje u cijeni.</t>
  </si>
  <si>
    <t>dim. 42x52x92 cm (Dozvoljeno odstupanje u dim.: ±10%)</t>
  </si>
  <si>
    <t>Sanitarna pregradna stijena</t>
  </si>
  <si>
    <t>dim. 60x2x40 cm</t>
  </si>
  <si>
    <t>VIII.A.16.03.</t>
  </si>
  <si>
    <t>VIII.A.16.04.</t>
  </si>
  <si>
    <t>VIII.A.16.05.</t>
  </si>
  <si>
    <t xml:space="preserve">IX.A. </t>
  </si>
  <si>
    <t>SPECIFIKACIJA OPREME - PRAONICA RUBLJA</t>
  </si>
  <si>
    <t>PRLJAVO RUBLJE</t>
  </si>
  <si>
    <t>IX.A.01.</t>
  </si>
  <si>
    <t>Podložak od krute plastike (euro paleta). Nosivost do 1000 kg.</t>
  </si>
  <si>
    <t>dim. 120x80x20 cm</t>
  </si>
  <si>
    <t>Pokretni žičani kontejner (stalaža) za prijevoz</t>
  </si>
  <si>
    <t xml:space="preserve"> i skladištenje čistog / prljavog rublja</t>
  </si>
  <si>
    <t>_izrađen od nehrđajuće žice (galvanizirane)</t>
  </si>
  <si>
    <t xml:space="preserve">_može biti u obliku kontejnera za prijevoz prljavog </t>
  </si>
  <si>
    <t xml:space="preserve">  rublja u vrećama ili stalaže za prijevoz čistog rublja</t>
  </si>
  <si>
    <t>_dvije žičane sklopive police te jedna šipka za vješanje</t>
  </si>
  <si>
    <t>_dva okretna i dva fiksna zakočiva kotačića Ø 125 mm</t>
  </si>
  <si>
    <t>dim. 81x61x166 cm (Dozvoljeno odstupanje u dim.: ±5%)</t>
  </si>
  <si>
    <t>IX. A. 02.</t>
  </si>
  <si>
    <t>SORTIRANJE</t>
  </si>
  <si>
    <t>Radni stol za prijem i sortiranje odjeće</t>
  </si>
  <si>
    <t>_okvir izrađen od cjevastog nehrđajućeg čelika varenjem</t>
  </si>
  <si>
    <t>_radna površina izrađena od inoxa otpornog na toplinu,</t>
  </si>
  <si>
    <t xml:space="preserve">  vlagu, sredstva za čišćenje i kemikalije</t>
  </si>
  <si>
    <t>_četiri okretna kotača Ø75 mm. od toga dva zakočiva</t>
  </si>
  <si>
    <t>_mogućnost podešavanja radne visina od 85 do 105 cm.</t>
  </si>
  <si>
    <t>_donja polica</t>
  </si>
  <si>
    <t>158x66x90 cm. (Dozvoljeno odstupanje u dim.: ±5%)</t>
  </si>
  <si>
    <t>Bazen kolica za sortiranje i prijevoz rublja</t>
  </si>
  <si>
    <t>_izrađen sa glatkim stranicama od eloksiranog aluminija</t>
  </si>
  <si>
    <t xml:space="preserve">   te dodatnim ojačanjima za povećano opterećenje</t>
  </si>
  <si>
    <t>_dva okretna i dva fiksna kotačića Ø 100 mm sa</t>
  </si>
  <si>
    <t xml:space="preserve">  gumenim oblogama koja ne ostavljaju tragove</t>
  </si>
  <si>
    <t>dim. 72x58x71 cm  (Dozvoljeno odstupanje u dim.: ±10%)</t>
  </si>
  <si>
    <t>IX. A. 03.</t>
  </si>
  <si>
    <t>PRANJE I SUŠENJE RUBLJA</t>
  </si>
  <si>
    <t>Profesionalni električni stroj za pranje rublja kapa. 9kg</t>
  </si>
  <si>
    <t>s mikroprocesorom i visokom centrifugom</t>
  </si>
  <si>
    <t>Dijelovi stroja koji su u doticaju sa vodom kao i kućište izrađen</t>
  </si>
  <si>
    <t>od nehrđajućeg čelika, vodootporni donji panel.</t>
  </si>
  <si>
    <t>_bubanj stoji na ovjesu sa četiri snažna i stabilna amortizera</t>
  </si>
  <si>
    <t xml:space="preserve"> pričvršćena na čeličnu konstrukciju što smanjuje vibracije</t>
  </si>
  <si>
    <t>_bubanj volumena 80l. izrađen kompletno od nehrđajućeg</t>
  </si>
  <si>
    <t xml:space="preserve">  čelika zajedno sa vanjskim bubnjem</t>
  </si>
  <si>
    <t>_vrata promjera 31 cm s kutom otvaranja 180° i sistemom</t>
  </si>
  <si>
    <t xml:space="preserve">  samozatvaranja te gumbom za otvarana vrata u nuždi</t>
  </si>
  <si>
    <t>_dvostruko izolacijsko staklo na vratima</t>
  </si>
  <si>
    <t>_digitalni upravljački sustav sa min 28 programa sa mogućnosti</t>
  </si>
  <si>
    <t xml:space="preserve">   dodavanja 3 vlastita programa, upravljanje putem LCD zaslon</t>
  </si>
  <si>
    <t xml:space="preserve">   sa prikazom odabranog programa i preostalog vremena</t>
  </si>
  <si>
    <t>_kratki program pranja trajanja svega 30 min.</t>
  </si>
  <si>
    <t>_automatska kontrola njihanja stroja</t>
  </si>
  <si>
    <t>_broj okretaja bubnja 1400 o/min, G faktor 530</t>
  </si>
  <si>
    <t>_ostatak vlažnosti poslije centrifuge 53%</t>
  </si>
  <si>
    <t>_asinkroni električni motor bez četkica sa frekvencijskom</t>
  </si>
  <si>
    <t xml:space="preserve">  kontinuiranom regulacijom brzine vrtnje</t>
  </si>
  <si>
    <t>_precizna kontrola temperature vode +/- 1°C do max. 90°C</t>
  </si>
  <si>
    <t>_razina vode regulirana putem senzora</t>
  </si>
  <si>
    <t>_pumpa za izbacivanje otpadne vode kapaciteta 20 lit/min</t>
  </si>
  <si>
    <t xml:space="preserve">  sa sustavom samočišćenja i zaštite od izlijevanja</t>
  </si>
  <si>
    <t>_zaštita od prelijevanja te termalna i elekt. zaštita od pregrijavanja</t>
  </si>
  <si>
    <t>_automatsko doziranje deterdženata, ladica za tekući deterdžent</t>
  </si>
  <si>
    <t>_mogućnost korištenja tekućeg i praškastog deterdženta,</t>
  </si>
  <si>
    <t>_priključak tople i hladne vode smanjuje potrošnju energije</t>
  </si>
  <si>
    <t>_snaga el. grijača  min. 7 KW</t>
  </si>
  <si>
    <t>_snaga elektromotora max. 0,2 KW</t>
  </si>
  <si>
    <t>Stroj je prilagođen stupnoj izvedbi sa sušilicom rublja</t>
  </si>
  <si>
    <t>Priključna električna snaga : 7, 2KW, napon 3N, 400 V, 50 Hz</t>
  </si>
  <si>
    <t>Profesionalni (kondenzacijska) električni stroj za</t>
  </si>
  <si>
    <t xml:space="preserve"> sušenje rublja kapaciteta 9kg. </t>
  </si>
  <si>
    <t xml:space="preserve"> Dijelovi stroja koji su u doticaju sa vodom kao i</t>
  </si>
  <si>
    <t xml:space="preserve"> kućište izrađen od nehrđajućeg čelika</t>
  </si>
  <si>
    <t xml:space="preserve"> _bubanj volumena 145l. izrađen kompletno od nehrđajućeg čelika</t>
  </si>
  <si>
    <t xml:space="preserve"> _vrata promjera 34 cm s kutom otvaranja 180° i mogućnosti</t>
  </si>
  <si>
    <t xml:space="preserve">   promjene smjera okretanja na licu mjesta</t>
  </si>
  <si>
    <t xml:space="preserve"> _digitalni upravljački sustav sa 7 programa upravljan putem LCD</t>
  </si>
  <si>
    <t xml:space="preserve">   zaslon sa prikazom odabranog  programa i preostalog vremena</t>
  </si>
  <si>
    <t>_program automatskog sušenja, sustav prilagođava vrijeme</t>
  </si>
  <si>
    <t xml:space="preserve">  sušenja prema popunjenosti sušilice ili prema željenom ostatku</t>
  </si>
  <si>
    <t xml:space="preserve">   vlažnost koji se kontinuirano mjeri putem senzora za vlagu</t>
  </si>
  <si>
    <t xml:space="preserve">   pomoću 4 programa (jako suho, suho, normalno suho ili</t>
  </si>
  <si>
    <t xml:space="preserve">   djelomično suho prije peglanja)</t>
  </si>
  <si>
    <t xml:space="preserve">_sušenja sprječavanja prekomjernog gužvanja rublja </t>
  </si>
  <si>
    <t xml:space="preserve"> _asinkroni električni motor bez četkica sa frekvencijskom</t>
  </si>
  <si>
    <t>_sistem sušenja sa jednosmjernom konvekcijom toplog zraka u</t>
  </si>
  <si>
    <t xml:space="preserve">  obliku broja 8, tako štiti motor i remen od napora i povećava</t>
  </si>
  <si>
    <t xml:space="preserve">  dugotrajnost sušilice.</t>
  </si>
  <si>
    <t xml:space="preserve"> _termalna i električna zaštita od pregrijavanja</t>
  </si>
  <si>
    <t>_dvostruki filter koji se lako čisti sprječava nakupljanje otpadnih</t>
  </si>
  <si>
    <t xml:space="preserve">   vlakana, indikatorom za potrebe čišćenja filtera za zaslonu</t>
  </si>
  <si>
    <t xml:space="preserve"> _snaga el. grijača  min. 5 KW</t>
  </si>
  <si>
    <t xml:space="preserve"> _snaga elektromotora max. 0,3 KW</t>
  </si>
  <si>
    <t>Mogućnost smanjenja snage na 3,3 kW. 230 V 1n, na licu mjesta</t>
  </si>
  <si>
    <t>Priključna električna snaga : 5,3KW, napon 3N, 400 V, 50 Hz</t>
  </si>
  <si>
    <t>Automatski omekšivač vode, volumetrijski, 8 stupanjski</t>
  </si>
  <si>
    <t>protok: 1.100/1.300 L/h</t>
  </si>
  <si>
    <t>kapacitet: 4,3 m3 (CaCO3) - 10 °d (TH)</t>
  </si>
  <si>
    <t>priključci: ulaz i izlaz vode 3/4" M, odvod vode 1/2" M</t>
  </si>
  <si>
    <t>regeneracija ionske smole se obavlja pomoću soli, 2,1 kg po regeneraciji</t>
  </si>
  <si>
    <t>transformatorski priključak za upravljački komplet (1 kom)</t>
  </si>
  <si>
    <t>fleksibilna plastična odvodna cijev d16, duljine 2,0 m (1 kom)</t>
  </si>
  <si>
    <t>odvodni priključak ravni d16 - 1/2" Ž</t>
  </si>
  <si>
    <t>preljevni priključak 3/8" M - d13</t>
  </si>
  <si>
    <t>fleksibilna gumena cijev duljine 1,5 m sa 3/4" ženskim spojnicama (2 kom)</t>
  </si>
  <si>
    <t>brtve (4 kom)</t>
  </si>
  <si>
    <t>priključak električne energije: 230 V, 50 Hz, 10 W</t>
  </si>
  <si>
    <t>dim. 24x45x71m.   (Dozvoljeno odstupanje u dim.: ±10%)</t>
  </si>
  <si>
    <t>IX. A. 04.</t>
  </si>
  <si>
    <t>GLAČANJE RUBLJA</t>
  </si>
  <si>
    <t xml:space="preserve">Električni stroj za glačanje rublja s valjkom promjer </t>
  </si>
  <si>
    <t>210 mm sa povratni vračanjem rublja - zidna montaža</t>
  </si>
  <si>
    <t>_kapaciteta 24-26 kg/h (± 5%)</t>
  </si>
  <si>
    <t>_ potpuna automatizacija</t>
  </si>
  <si>
    <t>_frekvencijska regulacija broja okretaja valjka</t>
  </si>
  <si>
    <t>_direkta prijenos na osovinu valjka</t>
  </si>
  <si>
    <t>_presvlaka valjka izrađena od nomex-a</t>
  </si>
  <si>
    <t>_mogućnost regulacije brzine i temperature glačanja</t>
  </si>
  <si>
    <t>_regulacije brzine od 1-2,5 m/min.</t>
  </si>
  <si>
    <t>_snaga elektromotora pogona max. 0,15 kW</t>
  </si>
  <si>
    <t>_snaga električnih grijača  max. 6,3 KW (± 10%)</t>
  </si>
  <si>
    <t>_duljina valjka 1400 mm.</t>
  </si>
  <si>
    <t>dim. 178x42x100 cm (Dozvoljeno odstupanje u dim.: ±5%)</t>
  </si>
  <si>
    <t>Preklopni elektro stol za ručno glačanje u kompletu sa:</t>
  </si>
  <si>
    <t>_profesionalni generator pare kapaciteta 1,5 lit.</t>
  </si>
  <si>
    <t>_profesionalno glačalo sa parnim crijevom</t>
  </si>
  <si>
    <t>_radni blok stol sa vakuumom i grijanjem radne plohe</t>
  </si>
  <si>
    <t>_pokretanje vakuuma radnog stola sa nožnom pedalom</t>
  </si>
  <si>
    <t>_termostatska kontrola grijanja radne plohe</t>
  </si>
  <si>
    <t>_dodatni blok za glačanje rukava</t>
  </si>
  <si>
    <t>_preklopno postolje sa dvije police, nosačem elektro-</t>
  </si>
  <si>
    <t xml:space="preserve">   parnog generatora te sa zakočivim kotačima</t>
  </si>
  <si>
    <t>_grijač glačala max. 0,8 kW</t>
  </si>
  <si>
    <t>_grijač radnog stola max. 0,6 kW</t>
  </si>
  <si>
    <t>_ventilator vakuum sistema 50 W</t>
  </si>
  <si>
    <t>_snaga generatora pare max. 1,15 kW</t>
  </si>
  <si>
    <t>dim. 146x40x90 cm. (Dozvoljeno odstupanje u dim.: ±5%)</t>
  </si>
  <si>
    <t>IX. A. 05.</t>
  </si>
  <si>
    <t>POPRAVCI RUBLJA</t>
  </si>
  <si>
    <t>Industrijski stroj za krpanje i šivanje rublja</t>
  </si>
  <si>
    <t>_maksimalna duljina boda 4 mm.</t>
  </si>
  <si>
    <t>_jedna igla</t>
  </si>
  <si>
    <t>_šteperica</t>
  </si>
  <si>
    <t>_max. brzina 5500 uboda/min</t>
  </si>
  <si>
    <t>_centralno podmazivanje</t>
  </si>
  <si>
    <t>_komplet s postoljem i pločom</t>
  </si>
  <si>
    <t>_motor 220V s nožnim kvačilom</t>
  </si>
  <si>
    <t>105x55x92 (Dozvoljeno odstupanje u dim.: ±10%)</t>
  </si>
  <si>
    <t>IX.A.05.02.</t>
  </si>
  <si>
    <t>Zidna konzolna polica – jednostruka</t>
  </si>
  <si>
    <t>Postavljena na visini police susjednog ormarića.</t>
  </si>
  <si>
    <t xml:space="preserve">Izrađena od nehrđajućeg čelika AISI 304 ili jednakovrijedno </t>
  </si>
  <si>
    <t>dim. 120x40x18 cm</t>
  </si>
  <si>
    <t>IX.A.05.03.</t>
  </si>
  <si>
    <t>IX. A. 06.</t>
  </si>
  <si>
    <t>SPREMIŠTE ČISTOG RUBLJA</t>
  </si>
  <si>
    <t>IX.A.06. 01.</t>
  </si>
  <si>
    <t>Stalaža sa 5 polica za pohranu rublja</t>
  </si>
  <si>
    <t>Izvedba: kostur i police od metala zaštićenim</t>
  </si>
  <si>
    <t xml:space="preserve">plastifikacijom protiv korozije i udaraca, </t>
  </si>
  <si>
    <t>sklapanje se vrši na principu utora bez</t>
  </si>
  <si>
    <t>uporabe vijaka ili pomoću matica i vijaka</t>
  </si>
  <si>
    <t>150x50x180 cm. (Dozvoljeno odstupanje u dim.: ±10%)</t>
  </si>
  <si>
    <t>PRAONICA RUBLJA - UKUPNO</t>
  </si>
  <si>
    <t>IX.A.04. 02.</t>
  </si>
  <si>
    <t>IX.A.05. 01.</t>
  </si>
  <si>
    <t>IX.A.04. 01.</t>
  </si>
  <si>
    <t>IX.A.03. 04.</t>
  </si>
  <si>
    <t>IX.A.03. 03.</t>
  </si>
  <si>
    <t>IX.A.03. 02.</t>
  </si>
  <si>
    <t>IX.A.03. 01.</t>
  </si>
  <si>
    <t>IX.A.02. 02.</t>
  </si>
  <si>
    <t>IX.A.02. 01.</t>
  </si>
  <si>
    <t>IX.A.01. 01.</t>
  </si>
  <si>
    <t>IX.A.01. 02.</t>
  </si>
  <si>
    <t xml:space="preserve">IZGRADNJA DJEČJEG VRTIĆA POKUPSKA
TROŠKOVNIK SVIH VRSTA RADOVA </t>
  </si>
  <si>
    <t>u troškovniku namještaja</t>
  </si>
  <si>
    <t>u strojarskom troškovniku</t>
  </si>
  <si>
    <t>UKUPNO KUHINJA I POMOĆNI PROSTORI - SPECIFIKACIJA OPREME :</t>
  </si>
  <si>
    <t>PREDOPISI RADOVA VERTIKALNOG TRANSPORTA</t>
  </si>
  <si>
    <t>VI.A.</t>
  </si>
  <si>
    <t>OPĆI UVJETI UZ TROŠKOVNIK RADOVA VERTIKALNOG TRANSPORTA</t>
  </si>
  <si>
    <t xml:space="preserve">Opće napomene     
Sve radove izvesti prema opisima pojedinih stavki troškovnika i opisa pojedinih grupa radova. Ako neke stavke imaju nejasan i nedovoljan opis, onda svaki započeti opis pojedine stavke znači cjelokupnu izradu te stavke, to jest nabavu, dopremu materijala, sve prenose i prijevoze, izradu, skidanje oplate, zaštitu, njegovanje pojedinih elemenata po izradi i nakon ugradbe, kao i ostalo. Jediničnom cijenom potrebno je obuhvatiti sve elemente navedene kako slijedi:
a) izvođač radova dužan je prije početka radova provjeriti kote postojeċeg stanja terena u odnosu na relativnu kotu (0,00) kod svih ulaza i kod svih nutarnjih podnih ploča kao i za ulazne instalacije.
b) ukoliko se ukažu eventualne nejednakosti između projekta i stanja na gradilišta izvođač radova dužan je pravovremeno o tome pismeno izvjestiti investitora, projektanta i nadzornog inženjera te shodno s tim zatražiti potrebna objašnjenja.
c) sve mjere u projektima provjeriti na gradilištu,
d) svu potrebnu provjeru točnosti količina u dokaznici mjera i troškovniku vršiti bez posebne naplate to jest o trošku izvođača radova.
Ove opće napomene odnose se na radove dobave, dopreme i montaže dizala, a sve u cilju ostvarenja što lakših, bržih i efikasnijih vertikalnih transporta.
Ovi radovi izvode se prema posebnom projektu za dizala. Tehnički opis iz projektne dokumentacije koji se odnosi na ovu vrstu radova, smatra se sastavnim dijelom ovih općih napomena, odnosno sastavnim dijelom ovog troškovnika.
</t>
  </si>
  <si>
    <t xml:space="preserve">Radove iz ovog poglavlja izvesti stručno, solidno i isključivo prema opisu iz ovog troškovnika, tehničkoj dokumentaciji kao i isključivo po odabiru, uputstvima i odobrenjima glavnog projektanta.
Svi radovi trebaju biti izvedeni u potpunosti u skladu sa tehničkim propisima za ovu vrstu radova i dobrim uzancama struke.
Svi materijali koji se upotrebljavaju moraju odgovarati hrvatskim standardima i normama ili jednakovrijednim, važećim normama u RH ili jednakovrijednim, te prije početka izvođenja njihove ateste, certifikate i izjave o sukladnosti predočiti nadzornom inženjeru. Oni materijali koji nisu obuhvaćeni hrvatskim standardima i normama moraju biti atestirani od strane drugih ovlaštenih ustanova za namjenu za koju se koriste, te također rezultate ispitivanja istih predočiti nadzornom inženjeru prije početka izvođenja radova.
Nije dozvoljen početak ugradbe materijala prije predočenja važećih atesta i certifikata.
</t>
  </si>
  <si>
    <t xml:space="preserve">Izvoditelj radova iz ovog poglavlja dužan je permanentno primjenjivati sve mjere zaštite na radu u smislu hrvatskih zakona i propisa.
Svaka stavka ovog troškovnika smatra se završenom isključivo ako je kompletno izvedena i dovedena do pune funkcionalnosti, pa u smislu toga jedinačna i ukupna cijena trebaju sadržavati sljedeće:
 - kompletna mobilizacija i demobilizacija gradilišta
 - pregled gradilišta odnosno objekta, te eventualno uzimanje mjera
 - izrada potrebne radioničke i tehničke dokumentacije
 - sve transporte izvan gradilišta
 - sve horizontalne i vertikalne transporte unutar gradilišta do mjesta ugradbe  
 - troškove skladištenja
 - sav potreban rad i materijal bilo pomoćni ili osnovni
 - potrebne skele ili montažne dizalice za montažu dizala
 - troškove svih potrebnih energenata (struja, voda, plin i sl.)
 - svi vezani posredni i neposredni troškovi (doprinosi, porezi, prirezi, takse i sl.) 
 - troškovi osiguranja i čuvanja materijala, opreme i izvedenih radova do primopredaje
 - čišćenje radnog prostora nakon završetka svake faze rada te prijenos otpadnog materijala na gradsku deponiju
 - svi troškovi vezani za primjenu mjera zaštite na radu 
</t>
  </si>
  <si>
    <t>Materijali
Pod tim se podrazumijeva sama cijena materijala to jest dobavna cijena i to glavnih i pomočnih materijala, tako i veznog materijala i ostalo. U tu cijenu potrebno je uključiti cijenu prijevoza bez obzira na vrstu prijevoznog sredstva, udaljenost sa svim potrebnim utovarima, istovarima i prenosom do skladišta te prenosa do mjesta ugradnje. Nadalje uključiti cijenu čuvanja, zaštite i skladištenja materijala do ugradnje.
Rad
U kalkulaciji rada treba uključiti sav potreban rad, kako glavni tako i pomoćni, te sav vanjski i unutarnji prijenos bilo ručni bilo pomoću strojeva. Skele ili dizalica za montažu opreme u bez obzira na visinu, ulaze u jediničnu cijenu dotične stavke  troškovnika.
Izmjere
Ukoliko u pojedinoj stavci troškovnika nije dat način obračuna radova, isti se obračunava prema važečim građevinskim normama u upotrebi u Republici Hrvatskoj. Kod paušala izvođač mora sam procijeniti vrijednost pojedinih stavaka koje se obračunavaju u paušalu, te isti izvesti bez prava na dodatne iznose za te stavke. Ukoliko je u troškovniku nešto nejasno treba tražiti dodatna pojašnjenja od naručitelja prije davanja ponude, jer se kasniji prigovori neće uzeti u obzir, kao niti priznati bilo kakvi dodatni troškovi.</t>
  </si>
  <si>
    <t xml:space="preserve">Radovi sa pripadajućom opremom se smatraju završenim i predanim investitoru tek nakon izvršenog tehničkog pregleda i potpisanog adekvatnog zapisnika u tom smislu.
Ukoliko je u troškovniku nešto nejasno treba tražiti dodatna pojašnjenja od glavnog projektanta prije davanja ponude, jer se kasniji prigovori neće uzeti u obzir, kao niti priznati bilo kakvi dodatni troškovi.
</t>
  </si>
  <si>
    <t xml:space="preserve">Svi ponuditelji prije davanja ponude moraju obići mjesto rada, te sagledati mogućnost i način izvođenja radova.
Također svi ponuditelji prije davanja ponude detaljno proučiti tehničku dokumentaciju i izvršiti konzultacije sa glavnim projektantom u smislu pojašnjenja svih tehničkih detalja.
</t>
  </si>
  <si>
    <r>
      <t xml:space="preserve">OBVEZA IZVODITELJA GRAĐEVINSKO-OBRTNIČKIH RADOVA:
Prednju stijenu voznog okna dizala izvesti u visak (dozvoljena tolerancija  ±0,5 cm), kako bi se vatrootporna vrata pri ugradnji prislonila na prednju stijenu voznog okna, bez pojave zazora (fuga). Ukoliko se prednja stijena NE izvede kako je navedeno i nakon ugradnje se pojave zazori (fuge) prema voznom oknu, Izvoditelj radova će izvesti vatrootporno brtvljenje zazora (fuga) sukladno odredbama Prikaza mjera/Elaborata zaštite od požara. Izvesti vatrootporno brtvljenje prodora el. instalacija u vozno okno dizala oko el. instalacije za pozivne kutije, pokazivače položaja i sl.
</t>
    </r>
    <r>
      <rPr>
        <b/>
        <sz val="10"/>
        <rFont val="Calibri"/>
        <family val="2"/>
        <charset val="238"/>
        <scheme val="minor"/>
      </rPr>
      <t>Dimenzije i pozicija otvora za odimljavanje/ventilaciju izvodi se sukladno Prikazu mjera/Elaboratu zaštite od požara.</t>
    </r>
  </si>
  <si>
    <t>VI.B.</t>
  </si>
  <si>
    <t>TROŠKOVNIK VERTIKALNOG TRANSPORTA</t>
  </si>
  <si>
    <t>Izrada radioničko-tehničke dokumentacije dizala prema stvarnim izmjerama na građevini, prema ponuđenoj i ugovorenoj opremi i zatraženoj suglasnosti od glavnog projektanta i projektanta dizala u 4 mape :</t>
  </si>
  <si>
    <t>Izrada i dobava dijelova dizala prema glavnom projektu, ponudi, ugovoru i izmjerama na građevini i slijedećem opisu :</t>
  </si>
  <si>
    <t>VI.B.01.</t>
  </si>
  <si>
    <t>VI.B.02.</t>
  </si>
  <si>
    <t xml:space="preserve">
Vrsta dizala:  osobno prema HRN EN 81-20 + EN 81-70 + EN 81-73 ili jednakovrijedno
Vrsta pogona dizala:  sinkroni električni bezreduktorski motor s permanentnim magnetima, snage 5,1 kW ±5%, minimalno 180 uključivanja/sat
Tip dizala:  električno dizalo na užad bez posebne strojarnice
Nosivost dizala:  800 kg / 10 osoba ±5%
Brzina vožnje:  min. 0,9 - max. 1,1 m/s, frekvencijska regulacija
Visina dizanja:  3,95 m ±3%
Broj postaja:  2
Broj ulaza:  2 – ulazi sa iste strane
Vrsta upravljanja:  mikroprocesorsko, simpleks – sabirno
Signalizacija na glavnoj postaji:
 optički signal potvrde prijema poziva, digitalni optički pokazivač položaja kabine i strelice smjera daljnje vožnje, zvučni signal dolaska kabine u stanicu
Signalizacija na ostalim postajama:
 optički signal potvrde prijema poziva digitalni optički pokazivač položaja kabine i strelice smjera daljnje vožnje, zvučni signal dolaska kabine u stanicu
Signalizacija u kabini:
 optički signal potvrde prijema naredbe, digitalni optički pokazivač položaja kabine i strelice smjera daljnje vožnje, govorna veza, zvučni signal preopterećenja kabine, zvučni signal “alarm”, dvosmjerna komunikacija sa spasilačkom službom (telealarm – GSM uređaj putem SIM kartice)
Instalacija:  za unutarnji/suhi prostor
Napon pogonskog el. motora:  3 x 400 / 230 V , 50 Hz
Napon upravljanja:  24 V
</t>
  </si>
  <si>
    <t xml:space="preserve">
Vozno okno: - izvedba  armiranobetonsko
- širina  1750 mm ±3%
- dubina  1850 mm ±3%
- dubina jame  1200 mm ±3%
- nadvišenje  3580 mm ±3%
Vrata voznog okna: - vrsta  dvokrilna automatska teleskopska
 - širina  900 mm ±3%
 - visina  2100 mm ±3%
 - materijal  čelični lim
 - završna obrada  brušeni nehrđajući čelični lim
 - vatrootpornost  nisu izvedena kao vatrootporna
Kabina dizala: - širina  1200 mm ±3%
 - dubina  1500 mm ±3%
 - visina  2200 mm ±3%
 - izvedba  čelična konstrukcija
 - završna obrada - stranice:  brušeni nehrđajući čelični lim
- prednja stijena:  brušeni nehrđajući čelični lim
- stražnja stijena:  brušeni nehrđajući čelični lim
- strop:  brušeni nehrđajući čelični lim
- parapet: brušeni nehrđajući čelični lim
- pod:  lokalno, izvodi Naručitelj
 - oprema  rukohvat, ogledalo, ventilator
 - rasvjeta  fluorescentna ili LED
 - nužna rasvjeta  iz nezavisnog izvora
 - okvir kabine  za ovjes 2:1, nosivost dizala 800 kg ±5% i
brzinu vožnje 1,0 m/s
 - zahvatna naprava  s postupnim djelovanjem
</t>
  </si>
  <si>
    <t xml:space="preserve">
Vrata kabine: - vrsta  dvokrilna automatska teleskopska
 - širina  900 mm ±3%
 - visina  2100 mm ±3%
 - materijal  čelični lim
 - završna obrada  brušeni nehrđajući čelični lim
 - osiguranje  svjetlosna zavjesa
Okvir kabine:  komplet za dizalo na užad
Ovjes kabine:  2 : 1
Protuuteg:  čelična konstrukcija s elementima za ispunu
Vodilice kabine:  svijetlo vučeni  “ T “  profil  T89/B
Vodilice protuutega:  “ HT “  profil HT60
Konzole i pribor za učvršćenje vodilica kabine i protuutega: specijalna izvedba za prihvat horizontalnih sila
Smještaj strojarnice dizala:  dizalo bez strojarnice
Smještaj pogonskog stroja:  na vodilici u vrhu voznog okna
Čelična užad:  5 užadi promjera 8 mm
Grupa upravljanja za simpleks – sabirno upravljanje, požarni režim rada
</t>
  </si>
  <si>
    <t>Montaža  i ugradnja dijelova dizala u funkcionalnu cjelinu prema glavnom i izvedbenom projektu na građevini :</t>
  </si>
  <si>
    <t>Tehničko ispitivanje ugrađenog dizala i predaja dizala sa kompletnom zakonima definiranom dokumentacijom korisniku :</t>
  </si>
  <si>
    <t>VI.B.03.</t>
  </si>
  <si>
    <t>VI.B.04.</t>
  </si>
  <si>
    <t>UKUPNO RADOVI VERTIKALNOG TRANSPORTA DIZALA D :</t>
  </si>
  <si>
    <t>OPĆI UVJETI I NAPOMENE:</t>
  </si>
  <si>
    <t>Prilikom dopreme i ugradnje mora se pridržavati svih važećih normativa i propisa za iste, opisa u stavkama troškovnika i projekta. Sav upotrebljeni materijal mora odgovarati svim važećim propisima i standardima.</t>
  </si>
  <si>
    <t xml:space="preserve">Za svu opremu stavkom se određuju dimenzije. Ukoliko se ne radi o ugradbenoj opremi koja mora imati točno određene i zadane mjere koje prozlaze iz prostornog ili nekog drugog ograničenja (dužina zida,dubina niše i sl.), dimenzije dane stavkom su okvirne te mogu varirati, ovisno o proizvođaču. Ukoliko u pojedinoj stavci nije drugačije navedeno, ili ako dimenzije opreme u pojedinoj stavci nisu navedenu po principu od ___ cm do ___ cm, za navedene dimenzije dozvoljava odstupanje od ± 3cm. Svako veće, eventualno moguće odstupanje mora biti striktno navedeno u opisu stavke koja se odnosi na točno određeni komad opreme. Također je obavezno poštivati  dimenzije namještaja (stolice, stolovi i sl.) uvjetovane uzrastom djece pojedinih vrtičkih skupina. </t>
  </si>
  <si>
    <t xml:space="preserve">Ponuđena oprema mora biti ispitana i certificirana prema HRN EN normama ili jednakovrijednim od strane akreditirane kontrolne ustanove, te sukladno tome ponuditelj mora za određeni namještaj raspolagati sa sljedećim dokumentima koje je potrebno dostaviti prilikom isporuke / ugradnje opreme:  
</t>
  </si>
  <si>
    <t>-          certifikat/izjavu o sukladnosti proizvođača za ponuđene stolove i stolce za dječje vrtiće sukladno normama: HRN EN 1729-1:2016/Ispr.1, HRN EN 1729-1:2016, HRN EN 1729-2:2016,HRN EN 1728:2012/Ispr.1:2013, HRN EN 1728:2012.</t>
  </si>
  <si>
    <t>-          certifikat/izjavu o sukladnosti proizvođača za ponuđeni namještaj za dječje vrtiće sukladno normama: HRN EN 16121:2017, HRN EN 14073-2:2008, HRN EN 14073-3:2008, HRN EN 14749:2016, HRN EN 12221-1:2013, HRN EN 1727:2001.</t>
  </si>
  <si>
    <t>-          certifikat/izjavu o sukladnosti proizvođača za ponuđeni namještaj za odgajatelje sukladno normama: HRN EN 527-1:2011, HRN EN 527-2:2016, HRN EN 527-3:2003, HRN EN 14073-1:2008, HRN EN 14074:2008, HRN EN 14749:2016.</t>
  </si>
  <si>
    <t>-          certifikt/izjavu o sukladnosti proizvođača za ponuđene garderobe i ostali namještaj za odgojne skupine sukladno normama: HRN EN 16121:2017, HRN EN 14073-1:2008 HRN EN 14073-2:2008, HRN EN 14073-3:2008, HRN EN 14074:2008,  HRN EN 14749:2016.</t>
  </si>
  <si>
    <t>-          certifikat/izjavu o sukladnosti proizvođača za ponuđene dječje garniture za sjedenje sukladno normama: HRN EN 1729-2:2016 (EN 1729:2015).</t>
  </si>
  <si>
    <t>-          certifikat/izjavu o sukladnosti proizvođača za ponuđeni program arhivskih i garderobnih ormara sukladno normama: HRI CEN/TR 14073-01:2008, HRN EN 14073-2:2008, HRN EN 14073-3:2008, HRN EN 14074:2008, HRN EN 16139:2013, 16121:2017.</t>
  </si>
  <si>
    <t>-          cerifikat/ozjavu o sukladnosti proizvođača za ponuđene dječje madrace i krevete za odmor sukladno normama: EN 16890:2017(16890:2017).</t>
  </si>
  <si>
    <t>-          certifikat/izjavu o sukladnosti proizvođača za ponuđeni program metalnih regala sukladno normama: HRI CEN/TR 14073-01:2008, HRN EN 14073-2:2008, HRN EN 14073-3:2008, HRN EN 16121:2017.</t>
  </si>
  <si>
    <t>II.1.01</t>
  </si>
  <si>
    <t>II.1.</t>
  </si>
  <si>
    <t>VJETROBRAN</t>
  </si>
  <si>
    <t>Kanta za kišobrane, promjera 23, visine 50 cm; tipske proizvodnje, metalna plastificirana ili lakirana u boji po izboru naručitelja.</t>
  </si>
  <si>
    <t>Zidni pano pluto u metalnom plastificiranom okviru sa zaobljenim rubovima 80x120 cm</t>
  </si>
  <si>
    <t>Zidni pano magnetni u metalnom plastificiranom okviru sa zaobljenim rubovima  80x120 cm</t>
  </si>
  <si>
    <t>Stojeća vješalica, metalna, u boji po izboru naručitelja, visine minimalno 170 cm.</t>
  </si>
  <si>
    <t>II.1.02</t>
  </si>
  <si>
    <t>II.1.03</t>
  </si>
  <si>
    <t>II.1.04</t>
  </si>
  <si>
    <t>II.2.</t>
  </si>
  <si>
    <t xml:space="preserve">Sat u obliku kamena
Materijal: MDF vlaknatica, bukova šperploča. Dimenzije: Š 58 x V 38 cm. Ovi ukrasni zidni satovi praktičan su dodatak za sve vrste interijera. </t>
  </si>
  <si>
    <t xml:space="preserve">Zidni nosači za izlaganje likovnih radova, sastoji se od užadi, kvačica i 2 držača s motivom kamena. Svaka figura ima dimenzije 38 x 88 cm, izrađena od mediapana, a međusobno su povezane s četiri užeta, svako duljine 5 metra. Užad služi za vješanje/izlaganje likovnih radova.Moguće izvjesiti 32 komada papira formata A4 . </t>
  </si>
  <si>
    <t>Plutena ploča s motivom kamena
Plutene ploče služe za postavljanje informacija i nastavnih materijala te dječjih radova. Okvirna ploča u boji pomaže u tematskom usklađivanju razreda, svlačionice ili cijelog odjela. 
U izradi se koristi kvalitetno zrnasto pluto debljine 6 mm koje je natopljeno lanenim uljem. Zahvaljujući sastavu materijala ploče su vrlo čvrste i dimenzijski stabilne. Materijal: Materijal: a) 6 mm šperploča – podloga, b) 10 mm MDF - sloj podloge, c) 6 mm meko pluto - gornji sloj, d) 18 mm MDF - ukrasni okvir. Dimenzije: Š 118 x V 116 cm</t>
  </si>
  <si>
    <t>II.2.01</t>
  </si>
  <si>
    <t>II.2.02</t>
  </si>
  <si>
    <t>II.2.03</t>
  </si>
  <si>
    <t>II.3.</t>
  </si>
  <si>
    <t>PROSTOR ZA VIŠE NAMJENA</t>
  </si>
  <si>
    <t>Psihomotorna kolica dimenzija ŠDV 106x53,5x111,5 cm, u potpunosti su izrađena od šperploče breze debljine 18 mm, obojana netoksičnim bojama topljivim u vodi koje propuštaju zrno drva. Isporučuje se u kompletu s maxi asortimanom za psihomotoriku od oko 110 komada. Opremljen s 4 čvrsta zakretna kotača, od kojih 2 imaju graničnik. Svi uglovi i rubovi su zaobljeni kako bi se izbjegle traume u slučaju sudara. Isporučuje se s jednostavnim uputama za sastavljanje. Uključuje: 1 kolica zajedno sa: 24 čunjeva za razgraničenje, 2 bloka staze, 12 krugova različitih promjera, 8 štapova u 2 duljine, 8 univerzalnih konektora, 4 čunja s 8 rupa, 24 otiska stopala, 12 šalova, 6 mekanih lopti, 4 glatka prstena , 2 lopte.</t>
  </si>
  <si>
    <t>Strunjača dim. 200x100x6 cm izrađena od čvrste spužve prekrivena vinilnim materijalom,antialergiskim , sa specijalnom protukliznom , antimufa podlogom, nezapaljiva klase 1, s ručkama</t>
  </si>
  <si>
    <t>Konstrukcija s dvojakom funkcijom: mališani je mogu koristiti kao ljuljačku, dok je za one starije dodatak za penjanje. Izrađena od drva, premazana bojom na bazi vode za udobnu igru ​​i jednostavno čišćenje.Ovo je dio staze koja uključuje niz međusobno kompatibilnih modula za stvaranje novih i složenijih staza. Spajanje nekoliko elemenata stvara pravo igralište, dizajnirano kako želite. Promijenite položaj luka kako biste stvorili nove i jedinstvene staze s preprekama. Izrađeno od održivog drva bukve i breze. Najveća podržana težina 60 kg. Dimenzije: 78x50x32 cm</t>
  </si>
  <si>
    <t>Široka platforma s različitim stranama za skakanje, za stvaranje ravnih ili kosih staza. Sastoji se od 4 lica: ploča za penjanje s otvorom za prolaz; 3 šipkasta elementa na različitim visinama za penjanje i za fiksiranje spojnih elemenata s drugim elementima konstrukcije. Izrađena od masiva breze i bora, omogućuje višestruke kombinacije i brojne motoričke aktivnosti. Ove se aktivnosti lako mogu prilagoditi razini sklonosti djece i postavljenim ciljevima. Struktura izgrađena u skladu sa sigurnosnim standardom NES 54 300 za obrazovni materijal za motoričke vještine. Isporučuje se u kompletu s ključem, uputama za sastavljanje i prijedlozima za obrazovnu upotrebu. Dimenzije: 74x74x59 cm</t>
  </si>
  <si>
    <t xml:space="preserve">Kompletan psihomotorni set u 3 dimenzije. Svaka platforma izrađena je od čvrstog plastičnog materijala i ima neklizajuće gumene umetke na vrhu i dnu.  Oblik i širina elemenata dizajnirani su tako da djetetu pružaju stabilnost i prate ergonomski oblik stopala, dok reljefi nude različite ugodne osjećaje. Prikladno od 3 godine. Uključuje: 6 platformi (2 velike od fi 40 cm, 2 srednje od 30 cm i 2 male od 25 cm), 8 brežuljaka dim: 53x18 cm, 6 spojnica, 4 platforme u obliku oblaka dim: 23,7x31,5x4,5 cm i 1 vodič. Materijal: plastika s taktilnom stimulacijom na površinama. Edukacijski cilj: poticati taktilni osjet stopala, ravnotežu, mišiće nogu i skočnog zgloba. </t>
  </si>
  <si>
    <t>Set od 4 luka, u 4 boje, izrađena od polikarbonata, laganog ali vrlo otpornog plastičnog materijala, s gumenom podlogom. Njihovim postavljanjem uzastopno moguće je stvoriti tunel u kojem djeca mogu iskusiti koordinaciju u prostoru, sposobnost žongliranja i interakcije s drugom djecom. Dimenzije:55x70 cm</t>
  </si>
  <si>
    <t>Kolica za lopte napravljena od čelične konstrukcije, premazana prahom za veću izdržljivost tijekom vremena i otpornost na habanje. Opremljen s 4 kotača (od kojih su 2 zakretna) i poklopcem s zatvaračem (lokot nije uključen) idealan je za pohranu lopti i sportske opreme. Može se koristiti i u zatvorenom i na otvorenom. Uključuje: 1 kolica s loptom. Dimenzija ŠDV: 103x70x81 cm</t>
  </si>
  <si>
    <t>Lopte rukometne, veličine 1</t>
  </si>
  <si>
    <t>Lopte s ventilima Ø 22 cm, košarkaške</t>
  </si>
  <si>
    <t>Lopte s ventilima Ø 22 cm, odbojkaške</t>
  </si>
  <si>
    <t>Lopte s ventilima Ø 22 cm, nogometne</t>
  </si>
  <si>
    <t>Plastična dupla lopta promjera 40x65 cm. Riječ je o lopti specifičnog oblika koja, osim psihomotoričkih aktivnosti, nudi mogućnost provođenja brojnih perceptivnih i socijalizacijskih aktivnosti. Izrađen od čvrstog plastičnog materijala. Promjer 40x65 cm.</t>
  </si>
  <si>
    <t>Set glazbenih instrumenata i alata za psihomotoriku u torbi.
Set se sastoji od:10 užeta u raznim bojama, 6 dvostrukih  vrpci u različitim bojama, 4 lopte, 10 šalova u različitim bojama, 4 zvučne palice, 4  marakeša, 4 zvečke, 1 tambure, 1 trokuta s udaraljkom, 1 čembalo; sve u praktičnoj torbi s ručkama. Duljina užeta 300 cm</t>
  </si>
  <si>
    <t xml:space="preserve">Nogometni gol, zajedno s mrežom, s okvirom od čvrstog plastičnog materijala koji se lako sastavlja za više aktivnosti. Lagan, stabilan, sa zaobljenim rubovima, njime se može rukovati potpuno sigurno i ne treba ga pričvršćivati ​​za tlo. Otporan na vremenske uvjete, može se koristiti na otvorenom. Dimenzije: 170x60x110 cm
</t>
  </si>
  <si>
    <t>Četverocikl se sastoji od 2 velike pedale, 4 kotača i 2 bočne ručke. Težina upravljanja se može povećati uklanjanjem ručki. Prebacujući težinu tijela prvo na jednu, a zatim na drugu nogu, četverocikl se pomiče naprijed ili nazad, trenirajući koordinaciju pokreta i kontrolu tjelesne težine. Maksimalno opterećenje: 40 kg. Dimenzije: 47x36,7x54 cm; Pedala 30x10,5 cm</t>
  </si>
  <si>
    <t>Veliko osjetilno putovanje sastavljeno od 12 baza od plastičnog materijala i 10 pločica od različitih materijala: 1 od drveta, 1 od tepiha, 1 od pluta, 1 od spužvaste gume, 1 od biljnih vlakana i 5 od plastike materijal s različitim tipologijama površina (velike špice, točkice itd.). 2 baze ostaju slobodne kako biste mogli umetnuti travu, zemlju, pijesak ili druge materijale po želji. Ovaj obrazovni alat osmišljen je kako bi djeci omogućio razvoj taktilnih i perceptivnih vještina. Set uključuje: 12 baza i 10 pločica. Baze 38x38 cm; pločice 34x34 cm</t>
  </si>
  <si>
    <t>Košarkaški obruč podesiv po visini dizajniran je za zabavu mladih košarkaša i usavršavanje šuterskih vještina. Koristi se u dvorištima, parkovima, školama ili teretanama, nudi fleksibilnost prilagodbe visine obruča na temelju dobi i visine igrača. Idealno za razvoj motoričkih vještina, koordinacije oko-ruka i društvenih vještina kroz timsku igru. Set uključuje: 1 obruč, 1 loptu, 1 pumpu. Visina podesiva na 100/110/120/130/140/150 cm. Dimenzije: 45x40x180 cm</t>
  </si>
  <si>
    <t>Ovaj bongo sastoji se od para drvenih školjki s kožnom membranom. Sviraju se tako da se po njima udara prstima ili dlanom. Uključen je ključ za podešavanje napetosti membrane. Ovaj udaraljkaški glazbeni instrument idealan je za upoznavanje djece s glazbom.</t>
  </si>
  <si>
    <t>Set pun glazbenih instrumenata u čvrstom spremniku. Pedagozi znaju koliko je važno upoznati djecu s glazbenim obrazovanjem. Međutim, potrebni su im jednostavni instrumenti s kojima će početi svirati.Konkretno, ovaj set sadrži: 1 čembalo, 1 tamburu s pločicama, 3 zvečke, 5 zveckajućih krunica, 3 para pločica za prste, 2 trokuta od 10 cm s klepalicama, 5 pari zveckalica. Palice od 15 cm, 3 drvene kastanjete s ručkom, 4 srednje marake, 1 par drvenih kastanjeta, 1 guiro i 1 zvučni blok. Sve u čvrstoj plastičnoj posudi s kotačićima. Paket idealnih materijala u kojima može sudjelovati cijeli razred.</t>
  </si>
  <si>
    <t>Ljuljačka/zdjela - Dijete se može ljuljati i okretati dok sjedi unutar nje u potpunom miru budući da prstenovi napravljeni unutar strukture ograničavaju ekstremne oscilacije, jamčeći stabilnost i sigurnost. Rub je oblikovan za udobno držanje tijekom igre. Okrenuvši je naopako, zdjela se pretvara u mali brežuljak na koji se treba penjati. Prikladno za unutarnju i vanjsku upotrebu. Podnosi opterećenje od 22 kg. Izrađena od čvrste plastike. Promjer 63cm. . Ø 63x25 cm.</t>
  </si>
  <si>
    <t>S ovom platformom za ljuljanje djeca mogu slobodno eksperimentirati sa svojom sposobnošću održavanja ravnoteže. Naučit će stajati s nogama na različitim razinama, s jednim stopalom iznad i jednim ispod... ili u ravnoteži na vrhu brda. Možete hodati gore-dolje po stepenicama, slijediti kružnu rutu ili sjediti i pretvarati se da ste na brodu prepušteni na milost i nemilost morskim valovima. Velike dimenzije omogućuju istovremenu igru ​​dvoje djece. Izrađena od čvrstog plastičnog materijala. Dimenzije: 83x74x25 cm</t>
  </si>
  <si>
    <t>Gumeni taktilni diskovi s 5 različitih taktilnih površina i tekstura, svaki u drugoj boji. Ista površina se ponavlja i na velikom podnom disku i na malom koji se spaja. Postoje različite mogućnosti igre: od osnovne percepcije taktilnih struktura do igara pamćenja s povezom preko očiju. Cilj ove zabavne edukativne igre je poticanje taktilnog osjeta ruku i nogu, razvijanje sposobnosti verbalnog opisa taktilnih dojmova. Set uključuje: 5 velikih diskova, 5 malih diskova, 1 povez za oko i 1 platnenu torbu. Veliki disk promjera 27 cm; promjer malih diskova 11 cm.  Odgojno-obrazovni ciljevi: poticati ravnotežu, koordinaciju, osjetila ruku i nogu, prostorno poimanje i jezične vještine. Adekvatna podrška inkluzivnom obrazovanju</t>
  </si>
  <si>
    <t>Prstenovi od spužvaste gume prekriveni plastičnim materijalom. Lako se bacaju, hvataju i kotrljaju, idealne su za dječji razvoj te za motoričke igre i igre spretnosti. Set uključuje: 1 bazu i 6 prstenova. promjer kruga 16 cm</t>
  </si>
  <si>
    <t xml:space="preserve">Ljestve za penjanje - 2 komada                                                                                                                                dimenzije: 180x256 cm, sa 17 prečki debljine 30mm                                                                                                                                                                                                                                                                                                                materijal: masivno drvo - smreka, bor, ariš                                                                                                                        prečke 30x80mm - materijal jasen   </t>
  </si>
  <si>
    <t>VJETROBRAN - UKUPNO</t>
  </si>
  <si>
    <t>ULAZNI HALL I STUBIŠTE UKUPNO:</t>
  </si>
  <si>
    <t>ULAZNI HALL I STUBIŠTE:</t>
  </si>
  <si>
    <t>II.3.01</t>
  </si>
  <si>
    <t>II.3.02</t>
  </si>
  <si>
    <t>II.3.03</t>
  </si>
  <si>
    <t>II.3.04</t>
  </si>
  <si>
    <t>II.3.05</t>
  </si>
  <si>
    <t>II.3.06</t>
  </si>
  <si>
    <t>II.3.07</t>
  </si>
  <si>
    <t>II.3.08</t>
  </si>
  <si>
    <t>II.3.09</t>
  </si>
  <si>
    <t>II.3.10</t>
  </si>
  <si>
    <t>II.3.11</t>
  </si>
  <si>
    <t>II.3.12</t>
  </si>
  <si>
    <t>II.3.13</t>
  </si>
  <si>
    <t>II.3.14</t>
  </si>
  <si>
    <t>II.3.15</t>
  </si>
  <si>
    <t>II.3.16</t>
  </si>
  <si>
    <t>II.3.17</t>
  </si>
  <si>
    <t>II.3.18</t>
  </si>
  <si>
    <t>II.3.19</t>
  </si>
  <si>
    <t>II.3.20</t>
  </si>
  <si>
    <t>II.3.21</t>
  </si>
  <si>
    <t>II.3.22</t>
  </si>
  <si>
    <t>II.3.23</t>
  </si>
  <si>
    <t>II.3.24</t>
  </si>
  <si>
    <t>II.3.25</t>
  </si>
  <si>
    <t>II.3.26</t>
  </si>
  <si>
    <t>II.3.27</t>
  </si>
  <si>
    <t>II.3.28</t>
  </si>
  <si>
    <t>PROSTOR ZA VIŠE NAMJENA UKUPNO:</t>
  </si>
  <si>
    <t>II.4.</t>
  </si>
  <si>
    <t>PROSTORIJA ZA REKVIZITE</t>
  </si>
  <si>
    <t>II.4.01</t>
  </si>
  <si>
    <t xml:space="preserve">Arhivski regal s 5 metalnih polica zaštićenih plastifikacijom, dim 106x40x200 cm. Lagana i brza montaža bez vijaka. Mogućnost podešavanja razmaka između polica s korakom od 50 mm. Nosivost police do 1,8 KN. Stupovi od kvadratnog profila nosivosti (par) do 40 KN. Proizvod mora zadovoljavati sve standarde sigurnosti i kvalitete. </t>
  </si>
  <si>
    <t>II.4.02</t>
  </si>
  <si>
    <t xml:space="preserve">Arhivski regal s 5 metalnih polica zaštićenih plastifikacijom, dim 86x40x200 cm. Lagana i brza montaža bez vijaka. Mogućnost podešavanja razmaka između polica s korakom od 50 mm. Nosivost police do 1,8 KN. Stupovi od kvadratnog profila nosivosti (par) do 40 KN. Proizvod mora zadovoljavati sve standarde sigurnosti i kvalitete. </t>
  </si>
  <si>
    <t>PROSTORIJA ZA REKVIZITE UKUPNO:</t>
  </si>
  <si>
    <t>JASLIČKE GRUPE</t>
  </si>
  <si>
    <t>II.5.</t>
  </si>
  <si>
    <t>GARDEROBA</t>
  </si>
  <si>
    <t>II.5.01</t>
  </si>
  <si>
    <t>II.5.02</t>
  </si>
  <si>
    <t>II.5.03</t>
  </si>
  <si>
    <t>II.5.04</t>
  </si>
  <si>
    <t>II.5.05</t>
  </si>
  <si>
    <t>II.5.06</t>
  </si>
  <si>
    <t>II.5.07</t>
  </si>
  <si>
    <t>Poštanska ploča, univerzalna za roditelje sa 20 pretinaca (rupa). Rupe na ploči služe za dopisivanje između roditelja i odgajatelja. Dubina do zida je 9,5 cm - dovoljno prostora za papire. Na ploči je pričvršćena slika poštara (Ø 16 cm). Širina ploče 56 cm, visina 76 cm. Montira se na zid.</t>
  </si>
  <si>
    <t>Pločica sa motivom za označavanje ormarića, izrađena od kvalitetne plastike</t>
  </si>
  <si>
    <t>Vlak-zidni panel 334x58 cm
Materijal:MDF ploča od lakiranih drvenih vlakana u boji, bukova šperploča
Vlak se sastoji od lokomotive i 6 vagona. Na lokomotivi i svakom vagonu po jedna zidna ploča s različitim didaktičkim elementom za uvježbavanje koordinacije ruka-oko.</t>
  </si>
  <si>
    <t>Plutena ploča 
Dimenzija: 118x116 cm, motiv: šuma
MDF ploča u boji, bukova šperploča, kvalitetno pluto sitnog zrna.  Zrnasto pluto debljine 6 mm natopljeno lanenim uljem.Mogućnost izlaganja 8 komada A4 papira. Okvir obojen u prirodne boje s motivima šumskog okoliša.</t>
  </si>
  <si>
    <t>GARDEROBA UKUPNO:</t>
  </si>
  <si>
    <t>II.6.</t>
  </si>
  <si>
    <t>SOBA DN. BORAVKA JASLICE 1</t>
  </si>
  <si>
    <t>II.6.01</t>
  </si>
  <si>
    <t xml:space="preserve">Radni stol za odgajatelja sa 3 ladice (metabox + bravica), dim (ŠDV) 120 x 60 x 75 cm, izrađen od iverice oplemenjene melaminskom folijom debljine 18mm, u boji po izboru projektanta , otpornom na ogrebotine, obrubljeno keder trakom T-profila u boji po izboru projektanta, svi ostali rubovi obrađeni ABS trakom debljine 0.5mm, stražnja strana izrađena od istog materijala radi mogućnosti postavljanja elementa u prostor kao samostojeći, elementi sastavljeni bez vidljivih vijaka. </t>
  </si>
  <si>
    <t xml:space="preserve">Stolica odgajateljska strukture od čelika obojanog i sušenog na 200°C. Sjedalo i leđa su u prirodnoj lakiranoj bukvi. Naslon sjedala je podesiv po visini. Stolica je opremljena s pet zaokretnih kotačića. </t>
  </si>
  <si>
    <t>Ormar odgajateljski s dvoja vrata s 2 bravice, dim. (ŠDV) 100 x 40 x 120 cm s 2 police izrađen od iverice oplemenjene melaminskom folijom debljine 18mm, u boji po izboru projektanta , otpornom na ogrebotine, obrubljeno keder trakom T-profila u boji po izboru projektanta, svi ostali rubovi obrađeni ABS trakom debljine 0.5mm, bočne stranice zaobljenih rubova, metalne petlje (clip mehanizam sa lijevanom podesivom pločicom) stražnja strana izrađena od istog materijala radi mogućnosti postavljanja elementa u prostor kao samostojeći, elementi sastavljeni bez vidljivih vijaka.</t>
  </si>
  <si>
    <t>Ormar sa 2 police, dim. 100 x 40 x 86 cm, izrađen od iverice oplemenjene melaminskom folijom debljine 18mm,u boji po izboru projektanta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</si>
  <si>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Ormar sa 12 pretinaca, dim. 100 x 40 x 86 cm, izrađen od iverice oplemenjene melaminskom folijom debljine 18mm, u boji po izboru projektanta , otpornom na ogrebotine, obrubljeno keder trakom T-profila u boji po izboru, svi ostali rubovi obrađeni ABS trakom debljine 0.5mm, bočne stranice zaobljenih uglova, strop upušten u odnosu na stranice i leđa,stražnja strana izrađena od istog materijala radi mogućnosti postavljanja elementa u prostor kao samostojeći, element sastavljen bez vidljivih vijaka. Zrcalo sa stražnje strane.</t>
  </si>
  <si>
    <t>Ormar sa 2 police i dijelom za plastične kutije, opremljen sa 8 pari vodilica U profila u bočnom dijelu, i jedna polica u drugom dijelu,dim. 100 x 40 x 86 cm, izrađen od iverice oplemenjene melaminskom folijom debljine 18mm, u  boji po izboru projektanta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</si>
  <si>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Plastična kutija duboka sa dvostrukim žlijebom na bočnim stranama, te upuštenom ručkom na prednjem dijelu, za ormar na kotačima, dim. (ŠDV) 31.2x37.70x15 cm, boja kutije transparentna</t>
  </si>
  <si>
    <t>Ormar na kotačima s dvorednim policama za plastične kutije, opremljen sa 12 pari vodilica U profila, dim 70x45,90x70 izrađen od iverice oplemenjene melaninskom folijom debljine 18 mm u boji po izboru projektanta  , otpornom na ogrebotine , obrubljen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</si>
  <si>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Plastična kutija duboka sa dvostrukim žlijebom na bočnim stranama, te upuštenom ručkom na prednjem dijelu, za ormar na kotačima, dim. (ŠDV) 31.2x42.7x15 cm, boja kutije transparentna</t>
  </si>
  <si>
    <t>Plastična kutija plitka sa dvostrukim žlijebom na bočnim stranama, te upuštenom ručkom na prednjem dijelu, za ormar na kotačima, dim. (ŠDV) 31.2x42.7x7,5 cm, boja kutije transparentna</t>
  </si>
  <si>
    <t xml:space="preserve">Ormarić sa 2 police i 2 ladice u donjem dijelu opremljene sa po 4 kotača, dim 100x40x86 cm, izrađen od iverice oplemenjene melaminskom folijom debljine 18 mm,u boji po izboru projektanta  otpornom na ogrebotine,obrubljeno mekanom keder trakom T-profila u boji po izboru, svi ostali rubovi obrađeni ABS trakom debljine 0,5 mm, strop upušten u odnosu na stranice i leđa stražnja strana izrađena od istog materijala radi mogućnosti postavljanja u prostor kao samostojeći, elementi sastavljeni bez vidljivih vijaka. Četiri kotačića na uglovima ladice, nosač kotača izrađen od prešanog pocinčanog kromatiziranog čeličnog lima debljine 3 mm, kotač gumirani promjera 50 mm, ukupna visina nosača i kotača 70 mm, opterećenje: 40 kg po kotaču </t>
  </si>
  <si>
    <t>Pokretna polica za likovnu radionicu dim. (ŠDV) 60x60x60cm, sa 4 pretinca u gornjem dijelu element izrađen od iverice oplemenjene melaminskom folijom debljine 18mm, u boji po izboru projektanta , otpornom na ogrebotine, obrubljeno keder trakom T-profila u boji po izboru projektanta, svi ostali rubovi obrađeni ABS trakom debljine 0.5mm, elementi sastavljeni bez vidljivih vijaka, četiri kotačića na uglovima, nosač kotača izrađen od prešanog pocinčanog kromatiziranog čeličnog lima debljine 3 mm, kotač gumirani promjera 50 mm, ukupna visina nosača i kotača 70 mm, opterećenje: 40 kg po kotaču. Ormarić je samostojeći.</t>
  </si>
  <si>
    <t xml:space="preserve">Niska ravna polica na kotačima, s dvije unutarnje pregrade i dvije police (9 pretinaca), dim. (ŠDV) 100 x 40 x 56 cm izrađena od iverice oplemenjene melaminskom folijom debljine 18mm, u boji po izboru projektanta , otpornom na ogrebotine, obrubljeno keder trakom T-profila u boji po izboru projektanta, bočne stranice zaobljenih rubova, svi ostali rubovi obrađeni ABS trakom debljine 0.5mm, elementi sastavljeni bez vidljivih vijaka, četiri kotačića na uglovima, nosač kotača izrađen od prešanog pocinčanog kromatiziranog čeličnog lima debljine 3 mm, kotač gumirani promjera 50 mm, ukupna visina nosača i kotača 70 mm, opterećenje: 40 kg po kotaču. </t>
  </si>
  <si>
    <t>Donja prostirka za ležaljku( štep deka), platno 100% pamuk, težina  125g/m², punilo 100% poliesterska vlakna, težina  200g/m²                                                                                                  Dimenzije: 128 x 58 cm</t>
  </si>
  <si>
    <t>lom</t>
  </si>
  <si>
    <t>Pokrivač štepani za ležaljku( poplun), platno 100% pamuk, težina  125g/m² punilo 100% poliesterska vlakna, težina  200g/m²                                                                                                   Dimenzije: 140 x 100 cm</t>
  </si>
  <si>
    <t>Navlaka za pokrivač štepani (poplun), 100% pamuk, težina  140g/m²                                               Dimenzije: 140 x 100 cm</t>
  </si>
  <si>
    <t xml:space="preserve">Ormar za ležaljke i posteljinu, dim. 150x60x180cm, u donjem dijelu je otvor za ležaljke ŠDV 150x60x110 cm. Iznad otvora je ukruta od iverala debljine 18 mm, ŠV 150x17,2 cm ispod koje se nalazi okrugli profil za dekorativne zavjesice.  U gornjem dijelu je otvor dimenzije ŠDV 150x60x46,7 cm, po sredini podijeljen vertikalnom pregradom od istog materijala. Svaki taj dio ima po dvoja vrata s ručkicama, a služi za odlaganje posteljine. Ormar se kroji bez dna, te stražnji dio zbog čvrstoće i sigurnosti mora biti iz jedne ploče. Uz ormar dostavlja se i dekorativna zavjesa i montira se okrugli profil za vješanje iste u dužini od 150 cm s 4 vrata s policom. Ormar je izrađen od iverice    oplemenjene melaminskom folijom debljine 18mm, u boji po izboru, otpornom na ogrebotine, obrubljeno keder trakom T-profila u boji po izboru, svi ostali rubovi obrađeni ABS trakom debljine 0.5mm,bočne stranice zaobljenih uglova, strop upušten u odnosu na stranice i leđa, vrata od istog materijala rubova obrađenih ABS trakom debljine 2 mm, metalne petlje (blum-clip sa lijevanom podesivom pločicom), vrata od istog materijala rubova obrađenih ABS trakom debljine 2 mm, metalne petlje (blum-clip sa lijevanom podesivom pločicom), stražnja strana izrađena od istog materijala radi mogućnosti postavljanja elementa u prostor kao samostojeći, element sastavljen bez vidljivih vijaka. </t>
  </si>
  <si>
    <t xml:space="preserve">Dječji element kuhinje - pećnica/sudoper, dim. (ŠVD) 80x31x60/94 cm
Korpus elementa izrađen od iverala 18 mm, rubovi obrađeni ABS trakom 2 mm zbog čvrstoće i zaštite. Stražnja strana izrađena od istog materijala radi mogućnosti postavljanja elementa u prostor kao samostojeći. Fronte (vrata, gornja ploha i police) izrađene su od MDF u mat boji po izboru. 4 grijače ploče debljine 6-8 mm od ABS plastike sa dekorom promjera 70 - 80 mm.Slavina izrađena od krute plastike u sivoj boji, sudoper u inoxu. Dvije police u gornjem dijelu (ŠDV) 27x8x18 cm, zaobljenih rubova od MDF. Elementi su sastavljeni bez vidljivih vijaka, nogice elementa orubljene ABS trakom radi zaštite poda. vrata elementa pričvršćena spojnicama sa ugrađenih usporivačem zatvaranja protiv lupanja istih.
</t>
  </si>
  <si>
    <t xml:space="preserve">Dječji element kuhinje- frižider, dim.(ŠVD) 41x60x31 cm
Korpus elementa izrađen od iverala 18 mm, rubovi obrađeni ABS trakom 2 mm zbog čvrstoće i zaštite. Stražnja strana izrađena od istog materijala radi mogućnosti postavljanja elementa u prostor kao samostojeći.Fronte (vrata, gornja ploha i police) izrađene su od MDF u mat boji po izboru. Elementi su sastavljeni bez vidljivih vijaka, nogice elementa orubljene ABS trakom radi zaštite poda. vrata elementa pričvršćena spojnicama sa ugrađenih usporivačem zatvaranja protiv lupanja istih.
</t>
  </si>
  <si>
    <t xml:space="preserve">Dječji element kuhinje - perilica, dim.(ŠVD) 41x60x31 cm
Korpus elementa izrađen od iverala 18 mm, rubovi obrađeni ABS trakom 2 mm zbog čvrstoće i zaštite. Stražnja strana izrađena od istog materijala radi mogućnosti postavljanja elementa u prostor kao samostojeći.Fronte (vrata, gornja ploha i police) izrađene su od MDF u mat boji po izboru. Elementi su sastavljeni bez vidljivih vijaka, nogice elementa orubljene ABS trakom radi zaštite poda. vrata elementa pričvršćena spojnicama sa ugrađenih usporivačem zatvaranja protiv lupanja istih.
</t>
  </si>
  <si>
    <t xml:space="preserve">Sigurnosno ogledalo dim. 80 x 120 cm, montirano na ploču izrađenu od iverice oplemenjene melaminskom folijom debljine 18mm, u boji breze , obrubljeno keder trakom T-profila u bež boji, otpornom na ogrebotine dimenzije 100 x 140 cm. Pripremljeno za montažu na zid. </t>
  </si>
  <si>
    <t>Dvosjed 90x59x35cm, izrađen od čvrste pjene presvučene eko kožom u narančastoj boji, kvalitete koje se trljanjem i u modelu otopine ne otpuštaju. Visina sjedišta iznosi 30 cm. Lako se održava brisanjem vlažnom krpom i neutralnim sredstvom za pranje.</t>
  </si>
  <si>
    <t>Fotelja 45x59x35cm, izrađen od čvrste pjene presvučene eko kožom u narančastoj boji, kvalitete koje se trljanjem i u modelu otopine ne otpuštaju. Visina sjedišta iznosi 30 cm. Lako se održava brisanjem vlažnom krpom i neutralnim sredstvom za pranje.</t>
  </si>
  <si>
    <t>Tabure četvrtasti 59x59x35cm, izrađen od čvrste pjene presvučene vinilom u osnovnim bojama po odabiru projektanta kvalitete koje se trljanjem i u modelu otopine ne otpuštaju. Visina sjedišta iznosi 30 cm. Lako se održava brisanjem vlažnom krpom i neutralnim sredstvom za pranje</t>
  </si>
  <si>
    <t>Dječja strunjača dim. 150x150x3 cm, u bojama po izboru projektanta, ispunjena visokokvalitetnom spužvom, presvučena eko-kožom , debljine 0,9 mm, sastava pamuk, PE i PVC, težine 500g/m2,  postojanosti boje 8,  visoke otpornosti na trljanje, rastezanje  i trganje, perive vodom i neutralnim sredstvima za pranje.</t>
  </si>
  <si>
    <t>Elementi za razvoj senzomotorike za dob 6mj-2g. izrađeni od čvrste pjene presvučene vinilom u raznim bojama, SLON, .</t>
  </si>
  <si>
    <t xml:space="preserve">Elementi za razvoj senzomotorike za dob 6mj-2g. izrađeni od čvrste pjene presvučene vinilom u raznim bojama, PAS, </t>
  </si>
  <si>
    <t>Guralica uz prve korake. Izrađena od drveta, uključuje različite aktivnosti za razvoj motoričkih sposobnosti: zupčanike, spirale s kuglicama i rotirajuće elemente. Idealan je alat za razvoj kretanja, fine motorike i prostorne percepcije. Visina proizvoda: 45,5 cm. Dimenzija: 34x32x45,5 cm. U potpunosti izrađena od drveta. Dizajniran za prve korake. Potiče motorički i kognitivni razvoj</t>
  </si>
  <si>
    <t>Set za slaganje koji sadrži: 40 kvadrata, 40 jednakostraničnih trokuta u 4 boje i vodič. Savršen uvod u 2D i 3D oblike s trokutima i kvadratima. Kvadrati su dimenzija 21 x 21 cm. Veliki  dijelovi omogućuju djeci da lako konstruiraju stvarno velike modele. Komadi su lagani i izdržljivi. Koristite u zatvorenom ili na otvorenom. Teksturirane površine čine oblike vrlo taktilnim. Uključuje brajicu. Pomaže djeci da razumiju prostornu svijest. Povezivanje je jednostavno i lako se izvodi. Metoda čišćenja: ručno pranje s blagim deterdžentom za sterilizaciju</t>
  </si>
  <si>
    <t xml:space="preserve">Društvena igra
Tri male svinje moraju stići kući prije vuka, hoće li uspjeti? Evo prve igre suradnje, u kojoj pobjeđujete ili gubite svi zajedno, pogodna čak i za mlađu djecu. Ovaj set sadrži 1 ploču slagalice s kartonskom kućicom i 11 drvenih dijelova: 3 praščića, 1 vuka, 6 žetona i 1 kockicu u boji. Drveni pijuni i kuća od debelog kartona. Potiče grupnu igru, suradnju i poštivanje pravila. Omogućuje vam da poboljšate društvene vještine. </t>
  </si>
  <si>
    <t>Didaktički puž za vući iza sebe nosi svoju kućicu koja je zapravo spremište! Kada je puž umoran, kućica se može odvojit, pa se djeca mogu igrati  s njom zasebno. Ova edukativna igračka prikladna je za razvoj fine i grube motorike, prepoznavanje boja, geometrijskih oblika i zvukova. Napravljeno od drveta. SetuUključuje: 1 puž, 1 spremište s rupama za različite oblike i 3 oblika za ubacivanje. Dimenzija: 30x11x19 cm</t>
  </si>
  <si>
    <t>Prvi drveni toranj sastoji se od 6 kocki koje se mogu složiti, a dizajnirane su za izgradnju tornja ili za postavljanje jedne pored druge kako bi se poredale od najmanje do najveće. Svaka kocka ima 5 lica sitotiskanih sa šarenim dizajnom kako bi se djeca upoznala s konceptom brojeva, prepoznavanja oblika, boja i životinja. Napravljeno od drveta. Dimenzije:  najveća stranica kocke 11 cm; ukupna visina tornja 48 cm</t>
  </si>
  <si>
    <t>Toranj sastavljen od 6 drvenih kocki, od kojih svaka ima različite motive: brojeve, oblike, boje, količine i životinje. S jedne strane umetnute su prozirne akrilne ploče pomoću kojih otkrivate igru ​​refleksija i svjetla; u drugom postoje predlošci u koje možete umetnuti životinje kao u propusnicu. Jedan toranj za više igara: slaganje, postavljanje jedan pored drugog, umetanje i približavanje pojmova brojeva, oblika, životinja, boja i igre svjetla. Set sadrži: 6 kocki i 5 malih životinja. Dimenzija: najveća stranica kocke 11 cm; ukupna visina tornja 45 cm</t>
  </si>
  <si>
    <t xml:space="preserve">Stolna ploča za finu motoriku s drvenom podlogom, s klinovima u boji za klizanje po stazama nacrtanim na stolu. Dvostrane kartice pomažu u praćenju staze. Središnji kotač igru ​​čini zabavnijom. Napravljeno od drveta. Može se koristiti vodoravno i okomito. Vježba koordinaciju oko-ruka te finu i grubu motoriku. Set uključuje 1 stol i 6 dvostranih kartica. Dimenzije: 30x30x7,5 cm </t>
  </si>
  <si>
    <t>Plavi nosorog, vrlo mekan, s velikim ustima, s mnogo elemenata za otkrivanje: ručkom, džepom, zrcalom, papirnatim zvukovima i zvečkama. Njegova velika usta omogućuju vam da u njih stavite igračke i čuvate male tajne. Nadalje, na nosorogovim leđima nalazi se njegov pratitelj u avanturi, mala ptičica kojom se nosorog može igrati. Potiče senzorni razvoj (dodir, vid i sluh), maštu i socijalizaciju. Dimenzije: 90x55x35 cm</t>
  </si>
  <si>
    <t>Konjić (58 x 51 x 40 cm) -  izrađen od drva. Opremljen je osloncem za noge, malim naslonom i 2  ručke. Razvijanje motoričke sposobnosti,  koordinacije i ravnoteže.</t>
  </si>
  <si>
    <t>Lutka novorođenče, 45 cm cura
Izrađena je od vinila s tvrdim tijelo, sa spolom i pomičnim rukama i nogama. Beba nosi džemper, gaćice, kapu i čarape. Duda varalica i deka su uključeni. Beba miriše nježno i postojano. Zapakirana je u prekrasnu torbu koja se može koristiti i kao ruksak.</t>
  </si>
  <si>
    <t>Lutka novorođenče, 45 cm dečko
Izrađena je od vinila s tvrdim tijelo, sa spolom i pomičnim rukama i nogama. Beba nosi džemper, gaćice, kapu i čarape. Duda varalica i deka su uključeni. Beba miriše nježno i postojano. Zapakirana je u prekrasnu torbu koja se može koristiti i kao ruksak.</t>
  </si>
  <si>
    <t>Kolica za lutke s podesivim sjenilom. Sigurnosni pojas i mreža za kupovinu su uključeni. Visina ručke za guranje kolica je podesiva od 38 cm do 68 cm , zahvaljujući čemu se s njima mogu igrati veća i manja djeca. Vozilo koristi mekanu ručku od pjene s rebrastom teksturom koja omogućuje sigurno držanje upravljača bez brige roditelja da će djetetove ruke skliznuti.Kolica karakterizira izdržljiva konstrukcija koja osigurava stabilnost vozila . Unatoč čvrstom okviru, kolica su lagana, što će olakšati kretanje i neće stvarati poteškoće u igri. Zahvaljujući velikim kotačima od pjene i drugim kvalitetnim materijalima koji se koriste kolica su izdržljiva i dugotrajna. Montirani okretni prednji kotači olakšavaju upravljanje kolicima pa ni najmlađe dijete neće imati problema s upravljanjem. Proizvođač je, vodeći računa o udobnosti lutkica, kolica opremio i mekom navlakom. Dimenzije: 62 x 39 x 68,5 cm.</t>
  </si>
  <si>
    <t>Set slagalica s ogledalom 16 komada
Set sadrži: 4 puna kvadrata, 4 okvira kvadrata, 4 jednakostranična trokuta i 4 okvira jednakostraničnog trokuta. Ovi zadivljujući komadi s ogledalima idealni su za učenje razmišljanja. Mlađa djeca mogu pogledati sebe (kao u ogledalu) i svijet oko sebe. Svi dijelovi su izdržljivi i potpuno kompatibilni s drugim setovima. Lako se spajaju. Idealno za male graditelje. Veliki, krupni komadi. Izradite zapanjujuće 2D i 3D modele. Pomaže u prvim koracima razumijevanja oblika i prostora. Kvalitetan i izdržljiv. Metoda čišćenja: Sterilizirajte sredstvom za dezinfekciju na bazi alkohola</t>
  </si>
  <si>
    <t>Drvena umetaljka 
Dimenzija podloge  28x28cm s različitim motivima: životinje, boje, oblici, predmeti,voće, životne situacije, brojevi, zanimanja... Svaki element ima drveni gumb radi lakšeg umetanja.</t>
  </si>
  <si>
    <t xml:space="preserve">Doktor - set, plastični koferić sa priborom.dim.20x8x15,5cm, sa 6 instrumenata. Set uključuje refleksni čekić, škare, klinički toplomjer, pločicu s imenom "Dr. za označavanje, bočicu tableta, pincetu, škare i temperaturnu tablicu. Liječničke “posjetnice” s ordinacijskim vremenom i “flaster” 
</t>
  </si>
  <si>
    <t xml:space="preserve">Veliki set za kuhanje  
Sadrži 100 komada: lonci s poklopcima, tanjuri, čaše, šalice, pribor za jelo, bokal, čajnik, zdjele, kalupi, mutilice, valjci, kotačići, vrč za mlijeko, posuda za šećer i pribor za kuhanje.                                                                           Izrađena od čvrste i izdržljive plastike.  Dimenzija: Tanjur za jelo 12,8 cm                                           
</t>
  </si>
  <si>
    <t>Prvi magnetni konstruktor-set se sastoji od 40 komada,plastičnih raznobojnih magentizirajućih na principu geometrijskih oblika(trokut, kvadrat, pravokutnik…) s kojima se mogu izraditi 2D i 3D konstrukcije, i raznobojni dijelovi valovitih oblika.Svi elementi su izrađeni od čvrste netoksične plastične mase presvučen gumom s taktilnim elementima.,dim.promjera od 5cm do 12,5cm dužine.Konstruktor koji kombinira taktilno otkrivanje, magnetno konstruiranje i upoznavanje s osnovnim principima građenja.Sadrži i ilustrativni vodič za konstruiranje.</t>
  </si>
  <si>
    <t>Komplet od 6 ploča izrađenih od punog drveta sa različitim ogledalima;  Pogledaj svijet drugim očima-svaka lenta ima drugu funkciju;prednje/stražnje povećalo/2x,3x/, konvekso i konkavno ogledalo, i gledanje kroz boje,roza,plavo i žuto.Kroz ovakvu igru se razvija znatiženja,potiče mašta,i učenje boja,snalaženje u prostoru i slično.</t>
  </si>
  <si>
    <t>Didaktičke umetaljke- set od 4 komada.Drvene umetaljke koje sadrže 4-5 dijelova za umetanje na drvenoj podlozi.,za otkrivanje i istraživanje sa veličinama i duljinama.</t>
  </si>
  <si>
    <t>Konstruktor mekani- Njihovu posebnost daje činjenica da se cilindrični elementi mogu umetnuti na različite dubine, jednostavnim okretanjem zajedno. Na taj ćete način moći izraditi posebne konstrukcije s nagnutim komadima. Na primjer: cvijeće, leptiri, roboti, psići, žirafe, vlakići i sve što mašta predloži. Unutar pakiranja, vodič ilustrira kako to učiniti. Djeca će biti sretna što mogu pustiti mašti na volju, a roditeljima će biti ugodno pustiti ih da se sigurno igraju. Elementi su  izrađeni od mekanog materijala koji ne stvaraju buku. Set se sastoji se od 95 komada u 3 različite veličine i u 5 boja. Boja elemenata: crvena, žuta, zelena, narančasta i plava. Visina bloka: 5 cm</t>
  </si>
  <si>
    <t xml:space="preserve">Puno različitih građevnih blokova u pakiranju od ukupno 250 komada. S osnovnom pločom i praktičnom kutijom za pohranu. Materijal: robusna plastika. Dimenzije komada su 3 x 3 cm i 6 x 3,5 cm. 
</t>
  </si>
  <si>
    <t>Drvena kućica-farma
Kućica ima otvore na krovu i zidovima u različitim oblicima. Oblici se tako mogu umetnuti i kroz krov i kroz zidove kuće, a oblici predstavljaju npr.krov pseće kućice, krug je ujedno i oblik krovnog prozora... i tako će se djeca postupno približavati pojmu oblika. U potpunosti izrađena od drveta. Set se sastoji od: 1 kućice i 12 blokova u 6 oblika. Dimenzija kućice 21x21x18 cm</t>
  </si>
  <si>
    <t xml:space="preserve">Uređaj za pročišćavanje i obogaćivanje zraka, služi za detekciju i uklanjanje mikroorganizama i nečistoča iz zraka. Sustav filtracije zraka terminalnom dezinfekcijom UVC svjetlom, oslobađanje negativnih iona, uklanjanje alergena, nečistoča, plinova i neugodnih mirisa. Napon struje: 110 V - 240 V. Snag: 8,5 W. Težina uređaja 2,5 kg. Dimenzija ŠDV 334x129x295 mm. Koncentracija aniona: 5.000,000 pcs/cm3. Koncentracija ozona: ≤0.02 ppm. Timer: 1/3/24 sati (s). Senzor za čestice, TVOC, detektor mirisa. Razina radne buke 35-50dB. Preporučene veličina prostora 60 m2. </t>
  </si>
  <si>
    <t xml:space="preserve">Kanta za odvajanje otpada od nehrđajućeg čelika, 20 l
Nagazni mehanizam omogućuje otvaranje bez dodira i mekano zatvaranje. Kanta je opremljena sa 2 plastična spremnika . Dimenzija: 40 × 30 × 43 cm. </t>
  </si>
  <si>
    <t xml:space="preserve">Zidni nosači za izlaganje likovnih radova, sastoji se od užadi, kvačica i 2 držača s motivom pčelice i gusjenice. Svaka figura ima dimenzije 38 x 88 cm, izrađena od mediapana, a međusobno su povezane s četiri užeta, svako duljine 5 metra. Užad služi za vješanje/izlaganje likovnih radova.Moguće izvjesiti 32 komada papira formata A4 . </t>
  </si>
  <si>
    <t>II.6.02</t>
  </si>
  <si>
    <t>II.6.03</t>
  </si>
  <si>
    <t>II.6.04</t>
  </si>
  <si>
    <t>II.6.05</t>
  </si>
  <si>
    <t>II.6.06</t>
  </si>
  <si>
    <t>II.6.07</t>
  </si>
  <si>
    <t>II.6.08</t>
  </si>
  <si>
    <t>II.6.09</t>
  </si>
  <si>
    <t>II.6.10</t>
  </si>
  <si>
    <t>II.6.11</t>
  </si>
  <si>
    <t>II.6.12</t>
  </si>
  <si>
    <t>II.6.13</t>
  </si>
  <si>
    <t>II.6.14</t>
  </si>
  <si>
    <t>II.6.15</t>
  </si>
  <si>
    <t>II.6.16</t>
  </si>
  <si>
    <t>II.6.17</t>
  </si>
  <si>
    <t>II.6.18</t>
  </si>
  <si>
    <t>II.6.19</t>
  </si>
  <si>
    <t>II.6.20</t>
  </si>
  <si>
    <t>II.6.21</t>
  </si>
  <si>
    <t>II.6.22</t>
  </si>
  <si>
    <t>II.6.23</t>
  </si>
  <si>
    <t>II.6.24</t>
  </si>
  <si>
    <t>II.6.25</t>
  </si>
  <si>
    <t>II.6.26</t>
  </si>
  <si>
    <t>II.6.27</t>
  </si>
  <si>
    <t>II.6.28</t>
  </si>
  <si>
    <t>II.6.29</t>
  </si>
  <si>
    <t>II.6.30</t>
  </si>
  <si>
    <t>II.6.31</t>
  </si>
  <si>
    <t>II.6.32</t>
  </si>
  <si>
    <t>II.6.33</t>
  </si>
  <si>
    <t>II.6.34</t>
  </si>
  <si>
    <t>II.6.35</t>
  </si>
  <si>
    <t>II.6.36</t>
  </si>
  <si>
    <t>II.6.37</t>
  </si>
  <si>
    <t>II.6.38</t>
  </si>
  <si>
    <t>II.6.39</t>
  </si>
  <si>
    <t>II.6.40</t>
  </si>
  <si>
    <t>II.6.41</t>
  </si>
  <si>
    <t>II.6.42</t>
  </si>
  <si>
    <t>II.6.43</t>
  </si>
  <si>
    <t>II.6.44</t>
  </si>
  <si>
    <t>II.6.45</t>
  </si>
  <si>
    <t>II.6.46</t>
  </si>
  <si>
    <t>II.6.47</t>
  </si>
  <si>
    <t>II.6.48</t>
  </si>
  <si>
    <t>II.6.49</t>
  </si>
  <si>
    <t>II.6.50</t>
  </si>
  <si>
    <t>II.6.51</t>
  </si>
  <si>
    <t>II.6.52</t>
  </si>
  <si>
    <t>II.6.53</t>
  </si>
  <si>
    <t>II.6.54</t>
  </si>
  <si>
    <t>II.6.55</t>
  </si>
  <si>
    <t>II.6.56</t>
  </si>
  <si>
    <t>II.6.57</t>
  </si>
  <si>
    <t>II.6.58</t>
  </si>
  <si>
    <t>II.6.59</t>
  </si>
  <si>
    <t>II.6.60</t>
  </si>
  <si>
    <t>SOBA DN. BORAVKA JASLICE 1 UKUPNO:</t>
  </si>
  <si>
    <t>II.7.</t>
  </si>
  <si>
    <t>SANITARIJE 1</t>
  </si>
  <si>
    <t>Spremnik za pelene XL 77,5x26,3x29,8 cm za 60 pelena</t>
  </si>
  <si>
    <t>Ormar na kotačima sa trorednim policama za plastične kutije, 70 x 45.90 x 70 cm, opremljen sa 12 pari vodilica U profila za plastične kutije, izrađen od iverice oplemenjene melaminskom folijom debljine 18mm, u boji po izboru projektanta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</si>
  <si>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Plastična kutija plitka sa dvostrukim žlijebom na bočnim stranama, te upuštenom ručkom na prednjem dijelu, za ormar na kotačima, dim. (ŠDV) 31.2x42.7x7.5 cm, boja kutije transparentna</t>
  </si>
  <si>
    <t>II.7.01</t>
  </si>
  <si>
    <t>II.7.02</t>
  </si>
  <si>
    <t>II.7.03</t>
  </si>
  <si>
    <t>II.7.04</t>
  </si>
  <si>
    <t>II.7.05</t>
  </si>
  <si>
    <t>SANITARIJE JASLICE 1 UKUPNO</t>
  </si>
  <si>
    <t>II.8.</t>
  </si>
  <si>
    <t xml:space="preserve">SOBA DN. BORAVKA JASLICE 2 </t>
  </si>
  <si>
    <t xml:space="preserve">Niska polukružna polica na kotačima s dvije unutarnje pregrade i dvije police (9 pretinaca), vanjska dim. (ŠDV) 125 x 125 x 56 cm, dubine 40 cm izrađena od iverice oplemenjene melaminskom folijom debljine 18mm, u boji po izboru projektanta , otpornom na ogrebotine, obrubljeno keder trakom T-profila u boji po izboru projektanta, bočne stranice zaobljenih rubova, svi ostali rubovi obrađeni ABS trakom debljine 0.5mm, elementi sastavljeni bez vidljivih vijaka, četiri kotačića na uglovima, nosač kotača izrađen od prešanog pocinčanog kromatiziranog čeličnog lima debljine 3 mm, kotač gumirani promjera 50 mm, ukupna visina nosača i kotača 70 mm, opterećenje: 40 kg po kotaču. </t>
  </si>
  <si>
    <t>Mekana penjalica -  dim (ŠDV) 180-185 x 100-105 x 60-65 cm, sastavljena od 9 pojedinačnih valjkastih elemenata ispunjenih antialergijskom pjenom, presvučena vinilom različitih boja, zajedno tvoreći penjalicu za djecu do 4 godine. Konzolne bočne stranice osiguravaju stabilnost za penjanje. Moguće je formiranje različitih visina  penjanja.</t>
  </si>
  <si>
    <t xml:space="preserve">Mekana vozilica za bebe, valjkastog oblika,povišenih i zaobljenih stranica za 1, odnosno 2  djece, sa kotačima koji se okreću za 360 stupnjeva, stranica debljine 9 cm, ispunjeno spužvom, presvučeno vinilom, R 80 cm, visina stranice 34 cm. Dimenzije vozilice za 1 dijete R=56cm, za 2 djece R=78 cm, </t>
  </si>
  <si>
    <t>Set senzornih misterioznih kuglica izrađenih od izdržljivog nehrđajućeg čelika, laganih, glatkih i jednostavnih za rukovanje. Sjajna zrcalna površina pruža iskrivljeni odraz ribljeg oka koji fascinira djecu kada gledaju vlastiti odraz. Svih 6 lopti izgledaju identično, dok svaka od njih ima drugačiju karakteristiku; neki se ljuljaju kad se pomaknu, drugi se kotrljaju, okreću i vraćaju ili proizvode zvuk zveckanja. Set uključuje 6 loptica promjera 10 cm</t>
  </si>
  <si>
    <t>Didaktički jež za vući-drvena igračka u obliku ježa s kotačićima i užetom za vući, te odvojivim kotačem za dodatnu igru. Kotač se  može postaviti na ježa ili odvojiti da se s njim igra zasebno. Kotač ima rupe u obliku kocke, trokuta, peterokuta i kruga. 4 geometrijska oblika koja se umeću u kotač imaju različite boje, a svaki je obojan u boji dlake odgovarajuće životinje. Set se sastoji od: 1 ježa, 1 odvojivog kotača i 4 geometrijska oblika. Materijal: drvo. Dimenzja: 21x10x16,5 cm.  Pogodno za razvijanje prepoznavanja oblika i boja</t>
  </si>
  <si>
    <t>Duga ravnoteže- treba stvoriti kraljevstvo životinjica, ali pazite da održite ravnotežu duge, inače će se sve urušiti! Korisno za razvoj motoričkog i kognitivnog razvoja (slaganje elemenata i pokušaj održavanja ravnoteže), ali i fantazije i mašte kroz simboličku igru. Razni elementi, zapravo, mogu se koristiti za izmišljanje priča i avantura. Izrađeno u drvu. Uključuje: 19 komada (5 lukova, 11 životinja, 3 bloka drveća). Lukovi su u različitim bojama (narančasta, žuta, zelena, plava i roza) i različitog promjera kako bi se mogli slagati jedan u drugi i na taj način činiti dugu. Životinje koje su uključene: krokodil, sova, nilski konj, rakun, slon, žirafa, zebra, jež, vjeverica, ptičica i medo. Drvo se sastoji od tri elementa, dva čine krošnju, jedan stablo. Sve obojano u odgovarajuće boje životinja i drveća. Materijal: drvo. Dimenzije: 32x26,5x4,3 cm</t>
  </si>
  <si>
    <t>Nježno plava kornjača projicira čarobni efekt podvodnog svjetla, s podesivom svjetlinom i glasnoćom. Potpuno će vas uroniti u čaroban i opuštajući svijet, kao da ste na dnu oceana ili noću na morskoj obali, s blagim valovima koji će vas uljuljkati i njihovim opuštajućim zvukom! Pospješuje opuštanje pospješujući san. Potiče fantaziju i maštu kroz doživljaj evokativnog morskog okoliša. Materijal: Poliester. Dimenzije: 26x19x10 cm</t>
  </si>
  <si>
    <t>Gusjenice koje se mogu složiti je igra slaganja od 3, 4 i 5 elemenata, pomoću kojih možete stvoriti gusjenice lijepih boja. Glave imaju senzorne teksture i male rogove, dok blokovi tijela imaju različite kutove kako bi se savršeno uskladili i kako bi stvorili zabavne gmižuće gusjenice. Prateći ilustrirane kartice, bit će moguće kreirati uvijek različite nizove. Zajedno sa simpatičnim gusjenicama djeca će moći učiti prepoznavati boje, razvijati finu motoriku i koordinaciju oko-ruka. Izrađena je od drveta sa senzornim teksturama.Uključuje: 1 bazu, 12 elemenata i osnovne kartice. Potiče senzorni razvoj (dodir i vid). Idealno za motorički i kognitivni razvoj. Korisno za vještine sekvenciranja. Omogućuje aktivnosti s različitim razinama težine. Dimenzije: 23x7,5x22h cm; karte 12,5x20 cm; pojedinačni element Ø 5 cm</t>
  </si>
  <si>
    <t>Voće u košari
Košara punjena voćem - idealna oprema za štand na tržnici ili u trgovini. Promjer: 21 cm. Svi dijelovi su perivi. Broj dijelova: 23. Materijal: drvo</t>
  </si>
  <si>
    <t xml:space="preserve">Povrće u košari
Razne vrste povrća u drvenoj košari. Uključeno 17 dijelova. Popularna roba i definitivno vrlo zdrava. Šarena mješavina različitog povrća. Ova se roba sigurno ne kvari i ne smije je
nedostajati niti u jednoj trgovini mješovitom robom. Mjere: promjer košare 21 cm. Povrće: 3,5 - 12 cm.
</t>
  </si>
  <si>
    <t xml:space="preserve">Blok fantazija izrađena od drva, različitih oblika i dezena koji ostavljaju slobodan prostor za dječju maštu i kreativnost. Prateći ilustrativne kartice, morat će uzeti točan broj blokova u pravim oblicima kako bi reproducirali najomiljenije životinje i najpoznatije predmete ili izmislili nove. Obrazovni cilj usmjeren je na razvijanje oko-manuelnih vještina, poticanje kreativnosti i mašte. Napravljeno od drveta. Set uključuje: 1 bazu s nosačima, 14 drvenih blokova i 5 dvostranih kartica. Prikladno za aktivnosti pripovijedanja. Dizajniran za razvoj vještina zapažanja, logičkog zaključivanja i fine motorike. Materijal: drvo. Dimenzija: 21x6x15,5 cm </t>
  </si>
  <si>
    <t>Kocka izrađena od čvrste plastike koja nudi mnoge mogućnosti korištenja. Stranice kocke se odvajaju i mogu se koristiti ravno kao ploča za aktivnosti. Kalupi su u 3 boje i 3 različite visine te imaju 4 različite teksture na površini; na taj način djeca uče razlikovati oblike, boje, veličine i teksture. Na sljedećoj razini, teksture oblika povezuju se s onima prisutnima na stranama kocke. Postavljanjem strane ploče iza koje je zrcalo, proučava se perspektiva. Nadalje, jedna od ploča uči brojati do 10. Obrazovni cilj: naučiti razlikovati oblike, boje, veličine i perspektivu, poticati taktilnu percepciju i naučiti brojati. Mogućnost provođenja različitih aktivnosti ovisno o dobi djece. Omogućuje vam da ovladate osjetilima: vidom i dodirom. Set sadržiI: 6 kockica i 12 plastičnih oblika. Dimenzije: Stranica kocke 21 cm; visina plastičnih formi 2, 4 i 6 cm</t>
  </si>
  <si>
    <t>Sat sa motivom puža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</si>
  <si>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 xml:space="preserve">Zidni nosači za izlaganje likovnih radova, sastoji se od užadi, kvačica i 2 držača s motivom puž i mak. Svaka figura ima dimenzije 38 x 88 cm, izrađena od mediapana, a međusobno su povezane s četiri užeta, svako duljine 5 metra. Užad služi za vješanje/izlaganje likovnih radova.Moguće izvjesiti 32 komada papira formata A4 . </t>
  </si>
  <si>
    <t>II.8.01</t>
  </si>
  <si>
    <t>II.8.02</t>
  </si>
  <si>
    <t>II.8.03</t>
  </si>
  <si>
    <t>II.8.04</t>
  </si>
  <si>
    <t>II.8.05</t>
  </si>
  <si>
    <t>II.8.06</t>
  </si>
  <si>
    <t>II.8.07</t>
  </si>
  <si>
    <t>II.8.08</t>
  </si>
  <si>
    <t>II.8.09</t>
  </si>
  <si>
    <t>II.8.10</t>
  </si>
  <si>
    <t>II.8.11</t>
  </si>
  <si>
    <t>II.8.12</t>
  </si>
  <si>
    <t>II.8.13</t>
  </si>
  <si>
    <t>II.8.14</t>
  </si>
  <si>
    <t>II.8.15</t>
  </si>
  <si>
    <t>II.8.16</t>
  </si>
  <si>
    <t>II.8.17</t>
  </si>
  <si>
    <t>II.8.18</t>
  </si>
  <si>
    <t>II.8.19</t>
  </si>
  <si>
    <t>II.8.20</t>
  </si>
  <si>
    <t>II.8.21</t>
  </si>
  <si>
    <t>II.8.22</t>
  </si>
  <si>
    <t>II.8.23</t>
  </si>
  <si>
    <t>II.8.24</t>
  </si>
  <si>
    <t>II.8.25</t>
  </si>
  <si>
    <t>II.8.26</t>
  </si>
  <si>
    <t>II.8.27</t>
  </si>
  <si>
    <t>II.8.28</t>
  </si>
  <si>
    <t>II.8.29</t>
  </si>
  <si>
    <t>II.8.30</t>
  </si>
  <si>
    <t>II.8.31</t>
  </si>
  <si>
    <t>II.8.32</t>
  </si>
  <si>
    <t>II.8.33</t>
  </si>
  <si>
    <t>II.8.34</t>
  </si>
  <si>
    <t>II.8.35</t>
  </si>
  <si>
    <t>II.8.36</t>
  </si>
  <si>
    <t>II.8.37</t>
  </si>
  <si>
    <t>II.8.38</t>
  </si>
  <si>
    <t>II.8.39</t>
  </si>
  <si>
    <t>II.8.40</t>
  </si>
  <si>
    <t>II.8.41</t>
  </si>
  <si>
    <t>II.8.42</t>
  </si>
  <si>
    <t>II.8.43</t>
  </si>
  <si>
    <t>II.8.44</t>
  </si>
  <si>
    <t>II.8.45</t>
  </si>
  <si>
    <t>II.8.46</t>
  </si>
  <si>
    <t>II.8.47</t>
  </si>
  <si>
    <t>II.8.48</t>
  </si>
  <si>
    <t>II.8.49</t>
  </si>
  <si>
    <t>II.8.50</t>
  </si>
  <si>
    <t>II.8.51</t>
  </si>
  <si>
    <t>II.8.52</t>
  </si>
  <si>
    <t>II.8.53</t>
  </si>
  <si>
    <t>II.8.54</t>
  </si>
  <si>
    <t>II.8.55</t>
  </si>
  <si>
    <t>II.8.56</t>
  </si>
  <si>
    <t>II.8.57</t>
  </si>
  <si>
    <t>II.8.58</t>
  </si>
  <si>
    <t>II.8.59</t>
  </si>
  <si>
    <t>II.8.60</t>
  </si>
  <si>
    <t>II.8.61</t>
  </si>
  <si>
    <t>II.8.62</t>
  </si>
  <si>
    <t>II.8.63</t>
  </si>
  <si>
    <t>II.8.64</t>
  </si>
  <si>
    <t>SOBA DN. BORAVKA JASLICE 2 UKUPNO:</t>
  </si>
  <si>
    <t>II.9.</t>
  </si>
  <si>
    <t xml:space="preserve">SANITARIJE JASLICE 2 </t>
  </si>
  <si>
    <t>II.9.01</t>
  </si>
  <si>
    <t>II.9.02</t>
  </si>
  <si>
    <t>Ormar na kotačima sa trorednim policama za plastične kutije, 104 x 45.90 x 70 cm, opremljen sa 18 pari vodilica U profila za plastične kutije, izrađen od iverice oplemenjene melaminskom folijom debljine 18mm, u boji po izboru projektanta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</si>
  <si>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II.9.03</t>
  </si>
  <si>
    <t>II.9.04</t>
  </si>
  <si>
    <t>II.9.05</t>
  </si>
  <si>
    <t>SANITARIJE JASLICE 2 UKUPNO:</t>
  </si>
  <si>
    <t>II.10.</t>
  </si>
  <si>
    <t xml:space="preserve">SOBA DN. BORAVKA JASLICE 3 </t>
  </si>
  <si>
    <t>Mini tunel staza koja se sastoji od 1 baze, 1 tunela, 1 ljestava i 1 tobogana s valovima.  Podstava je od ekspandiranog poliuretana gustoće 25 kg/m3 koji osigurava stabilnost u prvim usponima.Navlaka je od perivog, vatrootpornog materijala klase 1, bez ftalata, netoksičnog, antibakterijskog, vodoodbojnog, mekanog i ugodnog na dodir, ali vrlo otporanog na habanje. Održavanje samo vlažnom krpom, čak i od najtežih mrlja poput masnoće, markera i tempera. Može se dezinficirati proizvodima na bazi alkohola. Svi elementi opremljeni su neklizajućim dnom od ekološkog PVC-a bez ftalata, olova i kadmija i mogu se pričvrstiti jedan za drugi pomoću čičak traka postavljenih na dno.Potpuno uklonjiva navlaka. Patent zatvarač zaštićen u džepu. Dimenzija: 225x65x75 cm</t>
  </si>
  <si>
    <t>Set za slaganje od 160 komada
Set sadrži: 80 kvadrata i 80 jednakostraničnih trokuta s vodičem za slaganje.Ovaj set mega vrijednosti osmišljen je kako bi vam ponudio veliku uštedu i cijenu po komadu. Komplet se može koristiti u nekoliko učionica istovremeno. Metoda čišćenja: ručno pranje s blagim deterdžentom za sterilizaciju</t>
  </si>
  <si>
    <t>Kocke različitih veličina i oblika, vozila s kotačima i likovi koji se međusobno pričvršćuju pomoću ugrađenih okruglih magneta, nude neograničene mogućnosti igre poticanjem kreativnosti. Također idealan za motoričku rehabilitaciju osoba s invaliditetom.  Sadrži: 85 predmeta (uključujući 4 znaka i 4 automobila) i 10 kartica modela. Promjer cilindra 2,5x5,5 cm</t>
  </si>
  <si>
    <t>Puž za vući s kuglicama
Šarmantna kombinacija: drveni puž je s ljubavlju dizajnirana igračka koja će pratiti vaše dijete dok uči hodati. Prati otkrivanje svijeta i potiče na kretanje. Osim toga, petlja za motoričke vještine drvene igračke razigrano podupire razvoj - dvostruka zabava! Dimenzije: 14 x 12 x 14,5 cm. Materijali: metal, plastika, drvo</t>
  </si>
  <si>
    <t>Set magnetskih domaćih životinja uključuje mnoge izmjenjive drvene magnetske elemente, za sastavljanje dobro poznatih ili izmišljenih životinja kako želite! Magnetsko slaganje događa se preklapanjem različitih blokova, stvarajući tako simpatične likove s farme, kao i protagoniste priča koje su izmislili odrasli i djeca! Set uključuje: 12 drvenih magnetskih elemenata za sastavljanje 6 životinja. Visina životinje: približno 10 cm. Obrazovni cilj: prepoznavati životinje, boje i razvijati finu motoriku. Promiče razvoj prostornog koncepta izradom 3D modela. Vježbajte koordinaciju oko-ruka i logično zaključivanje.</t>
  </si>
  <si>
    <t>Stol ​​od drva sa spiralnom konstrukcijom, nježnih boja, savršen za vježbanje motorike i koordinacije oko/ruka. Stol nudi razne ideje za igru ​​zahvaljujući svim detaljima koje sadrži: male životinje za rotiranje i perle za klizanje po spirali što podsjeća na pravi lunapark! Dijete povlačeći male oblike preko spirale može pratiti njihovo kretanje. Razvija fine motoričke sposobnosti i koordinaciju oko/ruka. Promiče kreativnost i istraživanje kroz detalje igranja. Dimenzija: 38x38x65 cm</t>
  </si>
  <si>
    <t>Mekana Noina arka šarena je arka, kojom upravlja Noa, spremna dočekati sve životinje: neke su se već ukrcale... koliko će ih još stići? U čamcu obitavaju mnoge slatke male životinje koje prate djecu u otkrivanju novih taktilnih senzacija i beskonačnih ideja za igru. Obrazovni cilj je razvijanje fine motorike i mašte. Sadrži: 1 arku i 5 parova životinja (nosorog, žirafa, krokodil, lemur, lav i lavica). Životinje i likovi prave su veličine za male ruke. Materijal: tkanina. Dimenzije: 32x16x16 cm</t>
  </si>
  <si>
    <t>Stajanje u redu u zoološkom vrtu: toliko životinja, sve sortirane!
Igra se sastoji od konopa s drvenim krajevima na koji se trebaju nanizati, jedna po jedna životinja ili likovi. Ukupno je 12 različitih likova i životinja. Tako djeca uče raspoznavati ih i izmišljati priče koje se neprestano mijenjaju! Početak i kraj konopa izrađeni su od drveta, kako bi se olakšalo djetetu. Osim za vježbanje fine motorike, ova igra može biti valjana polazna točka za poticanje djece na pripovijedanje i stvaranje priča. Materijal: drvo i konop. Dimenzija likova cca: 5,5x5,5 cm</t>
  </si>
  <si>
    <t xml:space="preserve">Maxi set sastavljen od velikih elemenata u boji od čvrstog plastičnog materijala za izradu prekrasnih modela. Jednostavan za sastavljanje i rukovanje, igranje pojedinačno ili u grupi, svi elementi su organizirani u praktičnom spremniku sa separatorima i ručkom. Ova edukativna igra nudi osnovu za razvoj tehnološkog znanstvenog polja, tj. za STEAM (znanost, tehnologija, inženjerstvo, umjetnost i matematika) vještina. Uključen je opsežan priručnik koji sadrži 88 različitih modela za izradu. Set sadrži: 160 elemenata u spremniku + priručnik za izradu modela na 32 stranice. Izrađen od plastičnog materijala u raznim oblicima i bojama. Omogućuje učenje prostornih koncepata stvaranjem 3D modela. Potiče razvoj osnovnih STEAM vještina. Odgojne vrijednosti: razvoj fine motorike, koordinacije oko-ruka, kreativnost i društvenost. Spremnik ima dimenziju 40x39x23 cm.
</t>
  </si>
  <si>
    <t>Konstruktor mekani, izrađen od Eva pjene,sadrži 95 elemenata u 3 različite dimenzije i 5 boja (crvena,žuta,plava,narančasta,zelena). Blokovi su 5 cm visine.</t>
  </si>
  <si>
    <t>Sat sa motivom pčelice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</si>
  <si>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II.10.01</t>
  </si>
  <si>
    <t>II.10.02</t>
  </si>
  <si>
    <t>II.10.03</t>
  </si>
  <si>
    <t>II.10.04</t>
  </si>
  <si>
    <t>II.10.05</t>
  </si>
  <si>
    <t>II.10.06</t>
  </si>
  <si>
    <t>II.10.07</t>
  </si>
  <si>
    <t>II.10.08</t>
  </si>
  <si>
    <t>II.10.09</t>
  </si>
  <si>
    <t>II.10.10</t>
  </si>
  <si>
    <t>II.10.11</t>
  </si>
  <si>
    <t>II.10.12</t>
  </si>
  <si>
    <t>II.10.13</t>
  </si>
  <si>
    <t>II.10.14</t>
  </si>
  <si>
    <t>II.10.15</t>
  </si>
  <si>
    <t>II.10.16</t>
  </si>
  <si>
    <t>II.10.17</t>
  </si>
  <si>
    <t>II.10.18</t>
  </si>
  <si>
    <t>II.10.19</t>
  </si>
  <si>
    <t>II.10.20</t>
  </si>
  <si>
    <t>II.10.21</t>
  </si>
  <si>
    <t>II.10.22</t>
  </si>
  <si>
    <t>II.10.23</t>
  </si>
  <si>
    <t>II.10.24</t>
  </si>
  <si>
    <t>II.10.25</t>
  </si>
  <si>
    <t>II.10.26</t>
  </si>
  <si>
    <t>II.10.27</t>
  </si>
  <si>
    <t>II.10.28</t>
  </si>
  <si>
    <t>II.10.29</t>
  </si>
  <si>
    <t>II.10.30</t>
  </si>
  <si>
    <t>II.10.31</t>
  </si>
  <si>
    <t>II.10.32</t>
  </si>
  <si>
    <t>II.10.33</t>
  </si>
  <si>
    <t>II.10.34</t>
  </si>
  <si>
    <t>II.10.35</t>
  </si>
  <si>
    <t>II.10.36</t>
  </si>
  <si>
    <t>II.10.37</t>
  </si>
  <si>
    <t>II.10.38</t>
  </si>
  <si>
    <t>II.10.39</t>
  </si>
  <si>
    <t>II.10.40</t>
  </si>
  <si>
    <t>II.10.41</t>
  </si>
  <si>
    <t>II.10.42</t>
  </si>
  <si>
    <t>II.10.43</t>
  </si>
  <si>
    <t>II.10.44</t>
  </si>
  <si>
    <t>II.10.45</t>
  </si>
  <si>
    <t>II.10.46</t>
  </si>
  <si>
    <t>II.10.47</t>
  </si>
  <si>
    <t>II.10.48</t>
  </si>
  <si>
    <t>II.10.49</t>
  </si>
  <si>
    <t>II.10.50</t>
  </si>
  <si>
    <t>II.10.51</t>
  </si>
  <si>
    <t>II.10.52</t>
  </si>
  <si>
    <t>II.10.53</t>
  </si>
  <si>
    <t>II.10.54</t>
  </si>
  <si>
    <t>II.10.55</t>
  </si>
  <si>
    <t>II.10.56</t>
  </si>
  <si>
    <t>II.10.57</t>
  </si>
  <si>
    <t>II.10.58</t>
  </si>
  <si>
    <t>II.10.59</t>
  </si>
  <si>
    <t>II.10.60</t>
  </si>
  <si>
    <t>II.10.61</t>
  </si>
  <si>
    <t>II.10.62</t>
  </si>
  <si>
    <t>II.10.63</t>
  </si>
  <si>
    <t>SOBA DN. BORAVKA JASLICE 3 UKUPNO:</t>
  </si>
  <si>
    <t>II.11.</t>
  </si>
  <si>
    <t>SANITARIJE JASLICE 3 :</t>
  </si>
  <si>
    <t>II.11.01</t>
  </si>
  <si>
    <t>II.11.02</t>
  </si>
  <si>
    <t>II.11.03</t>
  </si>
  <si>
    <t>II.11.04</t>
  </si>
  <si>
    <t>II.11.05</t>
  </si>
  <si>
    <t>SANITARIJE JASLICE 3 UKUPNO :</t>
  </si>
  <si>
    <t>II.12.</t>
  </si>
  <si>
    <t>SOBA DN. BORAVKA JASLICE 4</t>
  </si>
  <si>
    <t>Dječja mekana staza sastavljena od 8 elemenata: 1 kosina, 1 platforma, 1 niska platforma, 1 ljestve, 1 dina, 2 kutne prostirke i 1 prostirka za puzanje. Ova staza zadovoljava psihomotorne potrebe mališana u jaslicama nudeći mogućnost eksperimentiranja s njihovim prvim usponima i toboganima na sigurnom. Podstava je od poliuretanske pjene gustoće 25 kg/m3. Presvlaka je od perive tkanine, klase 1 vatrootporna, bez ftalata, netoksična, antibakterijska, vodoodbojna, mekana i ugodna na dodir, ali vrlo otporna na trganje i habanje, super periva, samo vlažnom krpom, čak i od najtežih mrlja poput masnoće, markera i tempera. Svi elementi opremljeni su neklizajućim dnom od ekološkog PVC-a bez ftalata, olova i kadmija i mogu se pričvrstiti jedan za drugi pomoću čičak traka postavljenih na dno. Potpuno uklonjiva navlaka. Patent zatvarač zaštićen u džepu. Dimenzije: 176x88x5,5/22 cm</t>
  </si>
  <si>
    <t>Izgradite farmu slažući blokove kako želite i igrajući se s 5 drvenih životinja. Blokovi, izrađeni od kartona, ilustrirani su izvana i iznutra, kako bi se stvorile mnoge kombinacije različitih oblika i boja. Svi dijelovi mogu se pohraniti u veliki blok.Sadrži: 5 blokova i 5 životinja (konj, krava, svinja, zec i kokoš), veliki blok je dimenzija: 24x12x12 cm</t>
  </si>
  <si>
    <t>Drveni klinovi omogućuju vam da naučite boje pravilnim umetanjem na predložena mjesta na ploči. Klinovi su različitih boja, a ploče su numerirane jer nude slaganje različitih figura ovisno o težini slaganja. Ovi klinovi i ploče su valjan alat za razvoj fine motorike jer vam omogućuju kontrolu gestikulacije, koordinaciju oko-ruka, pokrete šaka-prsti.Set uključuje: 6 ploča i 20 klinova. Kartice su dimenzije: 30x21 cm</t>
  </si>
  <si>
    <t>Veliki drveni vijci za uvrtanje, u 7 različitih oblika i duginih boja. Veličina je idealna za male ruke. Aktivnost zatezanja/otpuštanja, podržana Montessori metodom, ima za cilj treniranje motoričke koordinacije i preciznosti pokreta, a spada u područje elementarnih pokreta. Set se sastoji od jedne baze dužine 20 cm koja završava kuglom i 7 različitih oblika (krug, trokut, kvadrat, cvijet, zvijezda, šesterokut..)  koji imaju otvor u sredini i koji se umeću na bazu. Oblici su u 7 različitih boja (žuta, zelena, narančasta, plava,roza...)</t>
  </si>
  <si>
    <t>Slagalica-čaša u čaši, u raznim bojama. Set  se sastoji od 9 plastičnih elemenata, male čaše, svaka različite veličine. Svaki od njih ima sliku životinje. Dimenzija.najveće čaše je 8,5cm.</t>
  </si>
  <si>
    <t xml:space="preserve">Velika lutka od tkanine kojom se lako rukuje i koja je ugodna na dodir. Vrlo labava odjeća ima različite sustave zatvaranja: kopče, čičak, vezice, patentni zatvarači, kopče, remenje i naramenice. Lutka je odjevena u 3 različita preklapajuća odjevna predmeta. Otkriće odjeće, raznolikost tkanina i zatvarača, čine ovu lutku potporom za osjetilne i logičke aktivnosti analize tijela. Set uključuje: 1 lutku i 3 komada odjeće. Perivo u perilici na 30C. Ima različite vezice. Obrazovni cilj: uvježbavanje fine motorike i koordinacije oko-ruka. Koristan alat za razvoj dječje autonomije. Adekvatna potpora inkluzivnoj nastavi. Visina lutke 70 cm.
</t>
  </si>
  <si>
    <t>Kakva vesela vreva u seljačkom dvorištu: magarac , svinja , krava, ovca , kokoš, patak i farmer na traktoru živopisni su stanovnici ove farme. Seljak ide okolo sa svojim traktorom i tjera sve da se vrate na svoja mjesta. Farmu i njezine stanovnike lako je nositi sa sobom zahvaljujući zatvaraču i ručki.Sadrži: 1 farmu i 7 likova. Likovi su prave veličine za male ruke. Materijal: Tkanina. Dimenzije: 23x16x22 cm</t>
  </si>
  <si>
    <t>Drvena umetaljka dim. podloge dim. 28x28cm, životinje, boje, oblici, predmeti,voće, životne situacije, brojevi, zanimanja.</t>
  </si>
  <si>
    <t>Drvena polukružna slagalica od 12 lukova i jednog polukruga u duginim bojama.Slagajući lukove prema veličini dobije se prekrasna duga.Lukovi se mogu slagati na različite načine, te tako dobiti i razne druge oblike.Igranjem se spoznaje prostor, veličine,boje oblici, razvija mašta i kreativnost.</t>
  </si>
  <si>
    <t>Taktilne loptice-set od 6 lopti od mekane plastike, različitih tekstura i boja.Idealne su za igru bacanja, hvatanja,rolanja.Tim pokretima potpomaže se razvoju taktilne percepcija i  fine motorike kod djece.</t>
  </si>
  <si>
    <t>Sat sa motivom miša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</si>
  <si>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 xml:space="preserve">Zidni nosači za izlaganje likovnih radova, sastoji se od užadi, kvačica i 2 držača s motivom miša i maka. Svaka figura ima dimenzije 38 x 88 cm, izrađena od mediapana, a međusobno su povezane s četiri užeta, svako duljine 5 metra. Užad služi za vješanje/izlaganje likovnih radova.Moguće izvjesiti 32 komada papira formata A4 . </t>
  </si>
  <si>
    <t>II.12.01</t>
  </si>
  <si>
    <t>II.12.02</t>
  </si>
  <si>
    <t>II.12.03</t>
  </si>
  <si>
    <t>II.12.04</t>
  </si>
  <si>
    <t>II.12.05</t>
  </si>
  <si>
    <t>II.12.06</t>
  </si>
  <si>
    <t>II.12.07</t>
  </si>
  <si>
    <t>II.12.08</t>
  </si>
  <si>
    <t>II.12.09</t>
  </si>
  <si>
    <t>II.12.10</t>
  </si>
  <si>
    <t>II.12.11</t>
  </si>
  <si>
    <t>II.12.12</t>
  </si>
  <si>
    <t>II.12.13</t>
  </si>
  <si>
    <t>II.12.14</t>
  </si>
  <si>
    <t>II.12.15</t>
  </si>
  <si>
    <t>II.12.16</t>
  </si>
  <si>
    <t>II.12.17</t>
  </si>
  <si>
    <t>II.12.18</t>
  </si>
  <si>
    <t>II.12.19</t>
  </si>
  <si>
    <t>II.12.20</t>
  </si>
  <si>
    <t>II.12.21</t>
  </si>
  <si>
    <t>II.12.22</t>
  </si>
  <si>
    <t>II.12.23</t>
  </si>
  <si>
    <t>II.12.24</t>
  </si>
  <si>
    <t>II.12.25</t>
  </si>
  <si>
    <t>II.12.26</t>
  </si>
  <si>
    <t>II.12.27</t>
  </si>
  <si>
    <t>II.12.28</t>
  </si>
  <si>
    <t>II.12.29</t>
  </si>
  <si>
    <t>II.12.30</t>
  </si>
  <si>
    <t>II.12.31</t>
  </si>
  <si>
    <t>II.12.32</t>
  </si>
  <si>
    <t>II.12.33</t>
  </si>
  <si>
    <t>II.12.34</t>
  </si>
  <si>
    <t>II.12.35</t>
  </si>
  <si>
    <t>II.12.36</t>
  </si>
  <si>
    <t>II.12.37</t>
  </si>
  <si>
    <t>II.12.38</t>
  </si>
  <si>
    <t>II.12.39</t>
  </si>
  <si>
    <t>II.12.40</t>
  </si>
  <si>
    <t>II.12.41</t>
  </si>
  <si>
    <t>II.12.42</t>
  </si>
  <si>
    <t>II.12.43</t>
  </si>
  <si>
    <t>II.12.44</t>
  </si>
  <si>
    <t>II.12.45</t>
  </si>
  <si>
    <t>II.12.46</t>
  </si>
  <si>
    <t>II.12.47</t>
  </si>
  <si>
    <t>II.12.48</t>
  </si>
  <si>
    <t>II.12.49</t>
  </si>
  <si>
    <t>II.12.50</t>
  </si>
  <si>
    <t>II.12.51</t>
  </si>
  <si>
    <t>II.12.52</t>
  </si>
  <si>
    <t>II.12.53</t>
  </si>
  <si>
    <t>II.12.54</t>
  </si>
  <si>
    <t>II.12.55</t>
  </si>
  <si>
    <t>II.12.56</t>
  </si>
  <si>
    <t>II.12.57</t>
  </si>
  <si>
    <t>II.12.58</t>
  </si>
  <si>
    <t>II.12.59</t>
  </si>
  <si>
    <t>II.12.60</t>
  </si>
  <si>
    <t>II.12.61</t>
  </si>
  <si>
    <t>II.12.62</t>
  </si>
  <si>
    <t>II.12.63</t>
  </si>
  <si>
    <t>II.12.64</t>
  </si>
  <si>
    <t>SOBA DN. BORAVKA JASLICE 4 UKUPNO:</t>
  </si>
  <si>
    <t>II.13.</t>
  </si>
  <si>
    <t xml:space="preserve">SANITARIJE JASLICE 4 </t>
  </si>
  <si>
    <t>II.13.01</t>
  </si>
  <si>
    <t>II.13.02</t>
  </si>
  <si>
    <t>II.13.03</t>
  </si>
  <si>
    <t>II.13.04</t>
  </si>
  <si>
    <t>II.13.05</t>
  </si>
  <si>
    <t>SANITARIJE JASLICE 4 UKUPNO:</t>
  </si>
  <si>
    <t>II.14.</t>
  </si>
  <si>
    <t>NATKRIVENE TERASE - JASLIČKA SKUPINA</t>
  </si>
  <si>
    <t xml:space="preserve"> Maxi most na ljuljanje za četvero djece, s 2 razine za sjedenje, za smještaj od najmanjeg do najstarijeg. Bočni rukohvati omogućuju djeci sigurno držanje, stabilnost i udobnost čak i tijekom izrazitog njihanja. Zatim se može okrenuti naopako kako bi se započele druge avanture: penjanje, penjanje uz stepenice, svladavanje mostova i preskakanje prepreka. Izrađen od čvrste plastike. Podržava do 27 kg po sjedištu (maksimalno 4 djece)
Dimenzije: 120,5x61x30 cm</t>
  </si>
  <si>
    <t>Set za slaganje od 160 komada. Set sadrži: 80 kvadrata i 80 jednakostraničnih trokuta s vodičem za slaganje.Ovaj set mega vrijednosti osmišljen je kako bi vam ponudio veliku uštedu i cijenu po komadu. Komplet se može koristiti u nekoliko prostorija istovremeno. Metoda čišćenja: ručno pranje s blagim deterdžentom za sterilizaciju</t>
  </si>
  <si>
    <t>Konjić za ljuljanje iz jednog dijela, s visokim naslonom, udobnim ručkama i niskim težištem za veću stabilnost. Ljuljanjem dijete može držati stopala na podu ili na postolju ljuljačke  Izrađen od čvrstog plastičnog materijala. Prikladno za unutarnju i vanjsku upotrebu.  Podnosi opterećenje od 22,5 kg.  Visina sjedala 18 cm.
Dimenzije: 86x29x50</t>
  </si>
  <si>
    <t xml:space="preserve">Veliki set od 100 elemenata: lopatice, grablje, kante za vodu, koluti, sita i kalupi. Da se igra cijela grupa. Samo dodajte malo pijeska ili zemlje i puno mašte da se zabavite sa svim svojim prijateljima. Tijelo je glavno sredstvo pomoću kojeg mališani upoznaju i istražuju okolinu, pa je puštanje da dodiruju, pune, kopaju, zalijevaju i stvaraju najbolja metodologija koja se može koristiti. Proizvodi su kvalitete da se mogu prati u perilici posuđa. </t>
  </si>
  <si>
    <t>Siguran i izdržljiv bicikl na guranje, usklađen s najvišim sigurnosnim standardima. Ovaj tricikl je pogodan za motoričke sposobnosti djece od 1 do 3 godine i potiče njihov razvoj. Opremljen je ergonomskim sjedalom, sigurnosnim ručicama na upravljaču, kotačima bez žbica sa širokim gumama, robusnim politilenskim ležajevima za prednje i stražnje kotače, učinkovitim premazom u prahu koji ga štiti od hrđe i otporan je na udarce i ogrebotine. Prikladan za najmlađe, ovaj bicikl za ravnotežu ima dvostruke prednje kotače koji su vrlo blizu jedan drugome i jamči valjanu pomoć malim vozačima koji se uče kretati u ravnoteži. Visina sjedala: 24 cm. ŠDV 54X43X41 cm. Težina bicikla na guranja 4,89 kg +- 5%.</t>
  </si>
  <si>
    <t>II.14.01</t>
  </si>
  <si>
    <t>II.14.02</t>
  </si>
  <si>
    <t>II.14.03</t>
  </si>
  <si>
    <t>II.14.04</t>
  </si>
  <si>
    <t>II.14.05</t>
  </si>
  <si>
    <t>II.14.06</t>
  </si>
  <si>
    <t>II.14.07</t>
  </si>
  <si>
    <t>NATKRIVENE TERASE - JASLIČKA SKUPINA UKUPNO:</t>
  </si>
  <si>
    <t>II.15.</t>
  </si>
  <si>
    <t>HODNIK</t>
  </si>
  <si>
    <t>II.15.01</t>
  </si>
  <si>
    <t>II.15.02</t>
  </si>
  <si>
    <t>HODNIK UKUPNO:</t>
  </si>
  <si>
    <t>II.16.</t>
  </si>
  <si>
    <t>SKUPNA SOBA ZA RODITELJE</t>
  </si>
  <si>
    <t xml:space="preserve">Stol , dim. 120x80x75 cm, gornja ploča izrađena od iverice oplemenjene melaminskom folijom debljine 25 mm, otpornom na ogrebotine i obrubljenom ABS trakom debljine 2 mm, na metalnom podnožju od kvadratičnih čeličnih profila sa nogama presjeka 40x40 mm. Uključiti zaštitne elemente na nogama protiv grebanja poda. Završna obrada u boji.. 
</t>
  </si>
  <si>
    <t>Komoda,  klizna vrata dim, (šxdxv)120x40x60 cm, izrađena od iverala 18 mm, kantirana ABS rubnom trakom 0,5 mm,a fronte su kantirane ABS rubnom trakom 2 mm, dekor po izboru.</t>
  </si>
  <si>
    <t xml:space="preserve">Stojeća vješalica, metalna, plastificirana  sa posudom za kišobrane boja po izboru projektanta. Proizvod mora zadovoljavati sve standarde sigurnosti i kvalitete. </t>
  </si>
  <si>
    <t>Zidni pano pluto u metalnom plastificiranom okviru sa zaobljenim rubovima  80x120 cm</t>
  </si>
  <si>
    <t>Koš za otpatke metalni perforirani lim plastificiran u boji aluminija.</t>
  </si>
  <si>
    <t>II.16.01</t>
  </si>
  <si>
    <t>II.16.02</t>
  </si>
  <si>
    <t>II.16.03</t>
  </si>
  <si>
    <t>II.16.04</t>
  </si>
  <si>
    <t>II.16.05</t>
  </si>
  <si>
    <t>II.16.06</t>
  </si>
  <si>
    <t>SKUPNA SOBA ZA RODITELJE UKUPNO:</t>
  </si>
  <si>
    <t>II.17.</t>
  </si>
  <si>
    <t>ARHIVA</t>
  </si>
  <si>
    <t>II.17.01</t>
  </si>
  <si>
    <t>II.18.</t>
  </si>
  <si>
    <t>LOGOPED, PEDAGOG, REHABILITATOR</t>
  </si>
  <si>
    <t xml:space="preserve">Stol radni, dim. 140x80x75 cm, gornja ploča izrađena od iverice oplemenjene melaminskom folijom debljine 25 mm, otpornom na ogrebotine i obrubljenom ABS trakom debljine 2 mm, na metalnom podnožju od kvadratičnih čeličnih profila sa nogama presjeka 40x40 mm. Uključiti zaštitne elemente na nogama protiv grebanja poda. Završna obrada u boji.. 
</t>
  </si>
  <si>
    <t xml:space="preserve">Ormarić-ladičar sa 3 ladice i bravicom,na kotačima, izrađen od iverala debljine 18 mm, obrubljen ABS trakom debljine 2 mm. Dim. 43x53x61,5 cm. Proizvod mora zadovoljavati sve standarde sigurnosti i kvalitete. </t>
  </si>
  <si>
    <t>Radni stolac crna 
Sjedište: tkanina crna boja 
Naslon: mreža crna boja. 
Križ: crni, plastični PPL
Mehanizam: sinkro 
Podesivi naslon za glavu 
Podesivi rukonasloni</t>
  </si>
  <si>
    <t>Ormar dim ŠDV 100x60x190 cm izrađen od iverala debljine 18mm, obrubljen ABS trakom debljine 2mm, na nogicama visine 5 cm, s 2 vrata i bravicama, perforiranih bočnih stranica, s 4 police</t>
  </si>
  <si>
    <t xml:space="preserve">Koš za otpatke, metalni perforirani lim, plastificiran u boji aluminija. Proizvod mora zadovoljavati sve standarde sigurnosti i kvalitete. </t>
  </si>
  <si>
    <t>II.18.01</t>
  </si>
  <si>
    <t>II.18.02</t>
  </si>
  <si>
    <t>II.18.03</t>
  </si>
  <si>
    <t>II.18.04</t>
  </si>
  <si>
    <t>II.18.05</t>
  </si>
  <si>
    <t>II.18.06</t>
  </si>
  <si>
    <t>II.18.07</t>
  </si>
  <si>
    <t>II.18.08</t>
  </si>
  <si>
    <t>LOGOPED, PEDAGOG, REHABILITATOR UKUPNO:</t>
  </si>
  <si>
    <t>II.19.</t>
  </si>
  <si>
    <t>PROSTORIJA ZA ODGOJITELJE</t>
  </si>
  <si>
    <t>II.19.01</t>
  </si>
  <si>
    <t xml:space="preserve">Stol konferencijski, dim. 120x80x75 cm, gornja ploča izrađena od iverice oplemenjene melaminskom folijom debljine 25 mm, otpornom na ogrebotine i obrubljenom ABS trakom debljine 2 mm, na metalnom podnožju od kvadratičnih čeličnih profila sa nogama presjeka 40x40 mm. Uključiti zaštitne elemente na nogama protiv grebanja poda. Završna obrada u boji.. 
</t>
  </si>
  <si>
    <t>Ormar dim ŠDV 80x40x190 cm izrađen od iverala debljine 18 mm, obrubljen ABS trakom debljine 2 mm, na nogicama visine 5 cm, u donjem dijelu 2 vrata do visine 100 cm, perforiranih bočnih stranica, u gornjem dijelu otvoren s jednom policom i staklenim vratima</t>
  </si>
  <si>
    <t>Ormar dim ŠDV 80x40x190 cm izrađen od iverala debljine 18 mm, obrubljen ABS trakom debljine 2 mm, na nogicama visine 5 cm, sa 2 vrata i bravicama, perforiranih bočnih stranica, sa četiri police</t>
  </si>
  <si>
    <t>Komoda, klizna vrata 140x40x100 cm, izrađena od iverala 18 mm, kantirana ABS rubnom trakom 0,5 mm,a fronte su kantirane ABS rubnom trakom 2 mm, na nogicama, dekor po izboru.</t>
  </si>
  <si>
    <t>Grb RH</t>
  </si>
  <si>
    <t>II.19.02</t>
  </si>
  <si>
    <t>II.19.03</t>
  </si>
  <si>
    <t>II.19.04</t>
  </si>
  <si>
    <t>II.19.05</t>
  </si>
  <si>
    <t>II.19.06</t>
  </si>
  <si>
    <t>II.19.07</t>
  </si>
  <si>
    <t>II.19.08</t>
  </si>
  <si>
    <t>II.19.09</t>
  </si>
  <si>
    <t>PROSTORIJA ZA ODGOJITELJE UKUPNO</t>
  </si>
  <si>
    <t>II.20.</t>
  </si>
  <si>
    <t>GARDEROBA ODGOJITELJI</t>
  </si>
  <si>
    <t>II.20.01</t>
  </si>
  <si>
    <t xml:space="preserve">Ormar dim ŠDV 30x50x190 cm garderobni izrađen od iverala debljine 19mm, obrubljen ABS trakom deb.2mm, , s 1 vratima, u gornjem dijelu okrugli profil, 1 polica,  bravica, </t>
  </si>
  <si>
    <t>II.20.02</t>
  </si>
  <si>
    <t>II.20.03</t>
  </si>
  <si>
    <t>II.20.04</t>
  </si>
  <si>
    <t>GARDEROBA ODGOJITELJI UKUPNO:</t>
  </si>
  <si>
    <t>II.21.</t>
  </si>
  <si>
    <t>RAČUNOVODSTVO I TAJNIŠTVO</t>
  </si>
  <si>
    <t>Ormar dim ŠDV 100x40x190 cm izrađen od iverala debljine 18mm, obrubljen ABS trakom debljine 2mm, na nogicama visine 5 cm, s 2 vrata i bravicama, perforiranih bočnih stranica, s 4 police</t>
  </si>
  <si>
    <t>II.21.01</t>
  </si>
  <si>
    <t>II.41.01</t>
  </si>
  <si>
    <t>II.21.02</t>
  </si>
  <si>
    <t>II.21.03</t>
  </si>
  <si>
    <t>II.21.04</t>
  </si>
  <si>
    <t>II.21.05</t>
  </si>
  <si>
    <t>II.21.06</t>
  </si>
  <si>
    <t>RAČUNOVODSTVO I TAJNIŠTVO UKUPNO:</t>
  </si>
  <si>
    <t>II.22.</t>
  </si>
  <si>
    <t>ZOP</t>
  </si>
  <si>
    <t>II.22.01</t>
  </si>
  <si>
    <t>II.22.02</t>
  </si>
  <si>
    <t>II.22.03</t>
  </si>
  <si>
    <t>II.22.04</t>
  </si>
  <si>
    <t>II.22.05</t>
  </si>
  <si>
    <t>II.22.06</t>
  </si>
  <si>
    <t>ZOP UKUPNO:</t>
  </si>
  <si>
    <t>II.23.</t>
  </si>
  <si>
    <t>RAVNATELJ</t>
  </si>
  <si>
    <t>II.23.01</t>
  </si>
  <si>
    <t>II.23.02</t>
  </si>
  <si>
    <t>II.23.03</t>
  </si>
  <si>
    <t>II.23.04</t>
  </si>
  <si>
    <t>II.23.05</t>
  </si>
  <si>
    <t>II.23.06</t>
  </si>
  <si>
    <t>II.23.07</t>
  </si>
  <si>
    <t>II.23.08</t>
  </si>
  <si>
    <t>II.23.09</t>
  </si>
  <si>
    <t>RAVNATELJ UKUPNO:</t>
  </si>
  <si>
    <t>II.24.</t>
  </si>
  <si>
    <t>II.24.01</t>
  </si>
  <si>
    <t>VRTIĆKE GRUPE</t>
  </si>
  <si>
    <t>II.25.</t>
  </si>
  <si>
    <t>GARDEROBA VRTIĆ</t>
  </si>
  <si>
    <t>Senzomotorna zidna ploča vizualna kružnog oblika izrađena od bukovog masiva, promjera 36 cm, bez podloge od mediapana dim. 42 x 42 cm. Površina elementa prekrivena je pleksiglasom. Na površini elementa 4 dijela ispunjena obojenim zrncima, plave i žute boje. Plava zrca simboliziraju vodu, a žuta pijesak. Na površini također 4 izbočena dijela koja služe kao ručkice u svrhu okretanja elementa. Služi za razvoj koordinacije ruka-oko. Element se isporučuje namontiran na zid.</t>
  </si>
  <si>
    <t>Senzomotorna zidna ploča vizualna kružnog oblika izrađena od bukovog masiva, promjera 36 cm, bez podloge od mediapana dim. 42 x 42 cm. Drveni kotač s rotirajućim središtem i šarenim slikama-Sport. Cilj igre je pronaći podudarne parove. Ova aktivnost omogućuje djeci da slažu neobične kombinacije kako bi stvorili fantastična stvorenja. Didaktička igračka razvija finu motoriku, dječju maštu i kombiniranje.</t>
  </si>
  <si>
    <t>Zidni didaktički element kružnog oblika izrađen od bukovog masiva, promjera 36 cm, bez podloge od mediapana dim. 42 x 42 cm. Na površini elemementa rotirajući dio kružnog oblika sa slikama transportnih vozila . Služi za razvoj fine motorike i vještine kombiniranja.  Element se isporučuje namontiran na zid.</t>
  </si>
  <si>
    <t>Zidni vizualni element (senzomotorni elem. veliko ogledalo) kružnog oblika izrađeno od bukovog masiva, promjera 36 cm, bez podloge od mediapana dim. 42 x 42 cm. Na površini elementa ogledalo od poliranog lima. Služi za razvoj vizualne percepcije.   Element se isporučuje namontiran na zid.</t>
  </si>
  <si>
    <t>Ploča podložna od mediapana dim 42x42 cm. zaobljenih rubova u  boji po izboru. Postavlja se kao podloga za senzomotorne i didaktičke elemente.</t>
  </si>
  <si>
    <t>II.25.01</t>
  </si>
  <si>
    <t>II.25.02</t>
  </si>
  <si>
    <t>II.25.03</t>
  </si>
  <si>
    <t>II.25.04</t>
  </si>
  <si>
    <t>II.25.05</t>
  </si>
  <si>
    <t>II.25.06</t>
  </si>
  <si>
    <t>II.25.07</t>
  </si>
  <si>
    <t>II.25.08</t>
  </si>
  <si>
    <t>II.25.09</t>
  </si>
  <si>
    <t>II.25.10</t>
  </si>
  <si>
    <t>II.25.11</t>
  </si>
  <si>
    <t>GARDEROBA VRTIĆ UKUPNO:</t>
  </si>
  <si>
    <t>II.26.</t>
  </si>
  <si>
    <t>SOBA DN. BORAVKA VRTIĆ 1</t>
  </si>
  <si>
    <t>Polica za građenje na kotačima, dim. (ŠDV) 82x82x52.5 cm, dvostruke funkcije za spremanje građevnog materijala,opremljen sa 20 pari vodilica U profila, predviđen za plastične kutije: 4 duboke i 12 plitkih kutija. Gornja ploha za građenje presvučena protukliznom podlogom sa graničnikom 4 cm visine koji osigurava plohu zagrađenom, izrađena od iverice oplemenjene melaminskom folijom debljine 18 mm u boji po izboru  otpornom na ogrebotine, obrubljeno keder trakom T-profila u boji po izboru, elementi sastavljeni bez vidljivih vijaka. Četiri kotačića na uglovima, nosač kotača izrađen od prešanog pocinčanog kromatiziranog čeličnog lima debljine 3 mm, kotač gumirani promjera 50 mm, ukupna visina nosača i kotača 70 mm, opterećenje: 40 kg po kotaču.</t>
  </si>
  <si>
    <t>Pokretna polica - kutić trgovine dim (ŠDV) 100x40x120 cm, na vrhu police je tenda od pamučnog dezeniranog platna, na bočnim stranicama otvori elipsoidnog oblika obrubljeni keder trakom T profila u boji po izboru, gornja polica na visini 65 cm, prednje dvije police (s rubnikom) lagano ukošene prema dolje, dvije police sa stražnje strane u vodoravnom položaju, element izrađen od iverice oplemenjene melaminskom folijom debljine 18 mm, u boji po izboru , otpornom na ogrebotine, obrubljeno keder trakom T profila u boji po izboru, svi ostali rubovi obrađeni ABS trakom debljine 0,5 mm, bošne stranice zaobljenih rubova, elementi sastavljeni bez vidljivih vijaka, četiri kotačića na uglovima, nosač kotača izrađen od prešanog pocinčanog kromatiziranog čeličnog lima debljine 3 mm, kotač gumirani promjera 50 mm, ukupna visina nosača i kotača 70 mm, opterećenje 40 kg po kotaču.</t>
  </si>
  <si>
    <t>Polivalentni pano za kazalište lutaka i sjena na kotačima, dim. ŠDV 60x40x120 cm, sa zavjesicom, sa jedne strane glatka ploha lagano ukošena sa otvorom (dim ŠV 51 x 41 cm)  , a sa druge strane jedna polica u vodoravnom položaju ispod koje su 2 trokuke vješalice za ginjol lutke, izrađen od iverice oplemenjene melaninskom folijom debljine 18 mm, u boji po izboru projektanta  otpornom na ogrebotine, obrubljene keder trakom T-profila u boji po izboru projektanta, svi ostali rubovi obrađeni ABS trakom debljine 0,5 mm, stražnja strana izrađena od istog materijala radi mogućnosti postavljanja elementa u prostor kao slobodnostojeći, element sastavljeni bez vidljivih vijaka, četiri kotačića na uglovima, nosač kotača izrađen od prešanog pocinčanog kromatiziranog čeličnog lima debljine 3 mm, kotač gumirani promjera 50 mm, ukupna visina nosača i kotača 70 mm, opterećenje 40 kg po kotaču.</t>
  </si>
  <si>
    <t>Ormar sa 2 dijela za plastične kutije i središnjim dijelom sa dvije police, opremljen sa 2 x 8 pari vodilica U profila, dim.100 x 40 x 86 cm, izrađen od iverice oplemenjene melaminskom folijom debljine 18mm, u boji po izboru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</si>
  <si>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Plastična kutija duboka sa dvostrukim žlijebom na bočnim stranama, te upuštenom ručkom na prednjem dijelu, za statični ormar, dim. (ŠDV) 31.2x37.7x15 cm, boja kutije transparentna</t>
  </si>
  <si>
    <t>Plastična kutija plitka sa dvostrukim žlijebom na bočnim stranama, te upuštenom ručkom na prednjem dijelu, za statični ormar, dim. (ŠDV) 31.2x37.7x7.5 cm, boja kutije transparentna</t>
  </si>
  <si>
    <t>Blok kuhinjica na kotačima, dim (ŠDV) 120x46x80 cm, sastoji se od štednjaka, sudopera, kuhinjskog elementa  i 2 police sa okretnim vješalicama iznad elemenata,  izrađen od iverice oplemenjene melaminskom folijom debljine 18mm, u boji po izboru projektanta , otpornom na ogrebotine, obrubljeno mekanom keder trakom T-profila u boji po izboru projektanta, svi ostali rubovi obrađeni ABS trakom 0.5mm. Štednjak sa 4 "grijaće ploče"  različitih dimenzija izrađene od crnog pleksiglasa debljine 5mm, vrata sa otvorom od pleksiglasa debljine 4 mm.  Kadica sudopera plastična, dim. 28x19.5x10 cm. Bočne strane profilirane. Vrata na svim elementima od istog materijala, rubova obrađenih ABS trakom debljine 2 mm, metalne petlje (blum-clip sa lijevanom podesivom pločicom), sigurnosne ručke u boji keder trake. Cijeli sklop je na 6 kotača</t>
  </si>
  <si>
    <t>Dječji drveni stolić dim. (ŠDV) 50x50x50cm sa 2 stolice dim. (ŠDV) 40x25x28cm - element dječjeg kutića, izrađen od iverice oplemenjene melaminskom folijom debljine 18mm, u boji po izboru projektanta ,  otpornom na ogrebotine, obrubljeno mekanom keder trakom T-profila u boji po izboru, svi ostali rubovi obrađeni ABS trakom debljine 0.5mm, elementi sastavljeni bez vidljivih vijaka</t>
  </si>
  <si>
    <t>Kolica za kreativne aktivnosti izrađena od brezove šperploče, opremljena s 3 velike police za sav potreban materijal za slikanje i crtanje. Rupe na gornjoj polici omogućuju smještaj 10 čaša u boji (uključeno) i 2 ladice (6 uključeno) za miješanje tempera. Tu su i prolazni otvori za smještaj papira do veličine 70x100 cm, ravnih i smotanih. Set uključuje: 12 boca tempere 1000ml u 6 boja, 1 paket od 30 papira od 200gr 70x100cm u 10 boja, 1 paket od 30 papira od  200gr 50x70cm u 10 boja, 1 paket od 10 bijelih papira od 200gr 70x100cm , 48 olovaka s debelim vrhom, 36 olovaka u boji, 6 jumbo škara, 1 par škara s okruglim vrhom 16cm, 5 pari škara s okruglim vrhom od 12 cm, 36 olovaka u boji, 60 različitih okruglih i ravnih kistova u različitim veličinama, 1 držač za kistove, 6 tanjurića u boji, 6 šablona za voće i 6 za povrća, 1 set valjaka, 10 spremnika za slikanje. Dimenzija: 93x50x67 cm</t>
  </si>
  <si>
    <t xml:space="preserve">Dječji drveni štafelaj 63x50x112,5 cm dim. (šdv), dvostrani ormarić na kotačima, sastoji se iz dva dijela. Donji dio je postolje na kotačima s prostorom za pohranu boje i pribora. Gornji dio je dvostrani stalak s dijelom za držanj epribora za crtanje na obje strane. U sklopu ormarića su i držači papira "kvačice". Ormarić izrađen od iverice oplemenjene melaminskom folijom debljine 18mm, u boji po izboru , otpornom na ogrebotine, obrubljen mekanom keder trakom T-profila u boji po izboru, svi ostali rubovi obrađeni ABS trakom 0.5mm, elementi sastavljeni bez vidljivih vijaka, zaobljenih rubova, četiri kotačića na uglovima, nosač kotača izrađen od prešanog pocinčanog kromatiziranog čeličnog lima debljine 3 mm, kotač gumirani promjera 50 mm, ukupna visina nosača i kotača 70 mm, opterećenje: 40 kg po kotaču.                                        </t>
  </si>
  <si>
    <t xml:space="preserve">Dvosjed dim. 140x57,5x30 cm, izrađen od čvrste pjene presvučene vinilom u osnovnim bojama po odabiru projektanta kvalitete koje se trljanjem i u modelu otopine ne otpuštaju. Visina sjedišta iznosi 60 cm. Lako se održava brisanjem vlažnom krpom i neutralnim sredstvom za pranje - </t>
  </si>
  <si>
    <t xml:space="preserve">Fotelja dim. 79,5x57,5x30 cm,  izrađen od čvrste pjene presvučene vinilom u osnovnim bojama po odabiru projektanta kvalitete koje se trljanjem i u modelu otopine ne otpuštaju. Visina sjedišta iznosi 60 cm. Lako se održava brisanjem vlažnom krpom i neutralnim sredstvom za pranje - </t>
  </si>
  <si>
    <t xml:space="preserve">Dječja strunjača dim. 150x150x3 cm, u bojama po izboru projektanta, ispunjena visokokvalitetnom spužvom, presvučena eko kožom . debljine 0,9 mm, sastava pamuk, PE i PVC, težine 500g/m², postojanosti boje 8, visoke otpornosti na trljanje, rastezanje i trganje, perive vodom i neutralnim sredstvima za pranje. </t>
  </si>
  <si>
    <t>Drveni stol za malog majstora sastoji se od 32 drvena elementa (vijaka, matica, čekića, odvijača, letvica, pilice). Radna površina stola ispunjena je rupama i utorima za vijke te sadrži škripac i policu za odlaganje. Radna površina može se povisiti za 4 cm. Dimenzije: 55x28x81 cm</t>
  </si>
  <si>
    <t>Ručno rađena lutka  s dugom kosom koja se može češljati  i tijelom od meke tkanine. Lice, ruke i noge su od vinila. Nosi bogato ukrašenu haljinu, gaćice i cipele. Uključuje dudu. Veličina lutke je 55 cm.Miriše nježno i postojano. Zapakirana u prekrasnu torbu koja se može koristiti i kao ruksak.</t>
  </si>
  <si>
    <t>Ručno rađena lutka  s dugom kosom koja se može češljati  i tijelom od meke tkanine. Lice, ruke i noge su od vinila. Nosi bogato ukrašenu haljinu, gaćice i cipele. Uključuje dudu. Veličina lutke je 45 cm.Miriše nježno i postojano. Zapakirana u prekrasnu torbu koja se može koristiti i kao ruksak.</t>
  </si>
  <si>
    <t>Dnevne aktivnosti je edukativna podna slagalica, izrađena od drveta, koja prati dijete kroz njegove dnevne aktivnosti, omogućavajući prvi pristup pojmu vremena i pomažući razvoj jezika. Kružni oblik vizualno predstavlja ideju slijeda i protoka vremena. Sati su također prikazani u analognom i digitalnom obliku, kako bi se djeca upoznala s čitanjem sata. Na taj način djeca će moći naučiti različite faze dana, podjelu aktivnosti i određivanje vremena. Uključuje: 48 pločica i 1 sat sa postoljem za okomito držanje. Promjer slagalice 49 cm.</t>
  </si>
  <si>
    <t>Kocke u kutiji 250 komada, dob: 1,5-5 god.
Sadrži zelene, žute, crvene i plave kocke.  Poklopac je izvrsna baza . Dimenzije košare: 41 x 29 x 24 cm</t>
  </si>
  <si>
    <t>Magnetni  set od 72 komada 
Set sadrži: 16 dijelova za kuglu, 8 cilindara, 24 dijela za krug i 8 stožaca, 8 antikvadranata, 4 kvadrata, 4 pravokutna trokuta i vodič za usmjeravanje i pokretanje igre.
Dizajniran za izradu složenijih 3D oblika - sfera, stožaca i cilindara. Ovaj set sadrži dovoljno dijelova da sva djeca provedu u djelo svoje ideje i inspiriraju svoje kolege. Za djecu koja su već savladala svoje prve 3D oblike.Dijelovi otvorenog okvira omogućuju vam da vidite unutra. Svi dijelovi su magnetski. Dimenzije kvadrata su 6x6 cm. Metoda čišćenja: sterilizirajte sredstvom za dezinfekciju na bazi alkohola</t>
  </si>
  <si>
    <t>Blagajna drvena, dim. 19,5x23x18cm, sa jednom ladicom na izvlačenje .</t>
  </si>
  <si>
    <t>Memo-zanimanja
Policajcu treba palica, vatrogascu crijevo za vodu, a fotografu fotoaparat. Tipični profesionalni alati moraju se dodijeliti odgovarajućoj osobi iz određene stručne skupine. Učenje, igra i zabava neraskidivo su povezani u ovoj igri pamćenja od 32 dijela. Dimenzije: 5 x 5 cm. Materijal: drvo</t>
  </si>
  <si>
    <t>Igra određivanja smjera, dječaci i djevojčice moraju  ukrcati životinje u dva zrakoplova, reproducirajući slike na listovima aktivnosti ili ih pozicionirajući po želji. Ali budite oprezni! Položaj znakova mora poštivati smjer u kojem avion leti, desno ili lijevo! Pojam lijevo-desno i vježbe lateralizacije iznimno su složeni i apstraktni za djecu koja se vrlo često zbunjuju ovisno o tome opisuju li objektivno ili subjektivno, promatraju li osobu ili predmet sprijeda ili straga itd. ..Set ključuje: 2 ploče od po 7 komada na drvenoj podlozi; 12 kartica; 1 vodič. Dimenzije komada 4,7x3,5 cm; baza i kartice 21x21 cm</t>
  </si>
  <si>
    <t>Svjetleća prijenosna ploča sa LED svjetlosnom tehnologijom, i daljnskim upravljačem za promjenu boja. Idealna za istraživanje svjetlosti, boja, oblika… i rad sa transparentnim konstruktorima i drugim pomagalima za razvijanje vizualne percepcije i bolje koordinacije oko-ruka te fine motorike.Veličina A3 (49x37cm).</t>
  </si>
  <si>
    <t>Set od 60 komada prozirnih raznobojnih plastičnih slova idealnih za korištenje na svjetlećoj ploči veličine cca 2cm.</t>
  </si>
  <si>
    <t>Transparentni logički blokovi-za svjetleću ploču.Set sadrži 48 komada; 4 različita oblika u tri boje, 2 dimenzije i 2 različite debljine.</t>
  </si>
  <si>
    <t>Magnetske ploče za pisanje-brojevi
Svaka ploča pokazuje broj od 0 do 9. Dijete može naučiti kako svaki broj ispravno pisati tako da magnetnom olovkom povuče metalnu kuglicu po obodu magnetske ploče: svaka ploča prikazuje različit broj. Pregrafizam je temeljna faza u razvoju djece počevši od prvih godina vrtića. Izrađeo od FSC drva. Set uključuje: 10 pločica i 10 magnetskih olovaka u drvenoj kutiji. Dimenzije: pločice 15,5x10 cm; komplet 18x20x11,5 cm</t>
  </si>
  <si>
    <t xml:space="preserve">Transparentni magnetni set  od 128 komada
Set sadrži:  48 kvadrata i 80 jednakostraničnih trokuta i dolazi s vodičem za vođenje i pokretanje igre. 
Stvorite zapanjujuće 2D i 3D oblike..Napravljen od super žilavog MABS-a tehničke kvalitete, koji je izuzetno izdržljiv.Jasne boje stvaraju zapanjujuće modele i kontrast boja unutar modela.Otvoreni dijelovi okvira omogućuju vam da vidite unutra.Svi su dijelovi magnetski.Kvadrat je dimenzija 6 x 6 cm. </t>
  </si>
  <si>
    <t>Torba s ritmičkim instrumentima sadrži: 3 para drvenih udaraljki, 2 drvena blok instrumenta guiro sa udaraljkom, drveni tresući blok instrument sa duplom udaraljkom,  2 para kastanjeta s vrpcom, 2 kastanjete s vrpcom i ručkom, par mini udaraljki maracas, par udaraljki maracas sa  5 zvončića, par malih ručnih činela,  par mesinganih činela, triangl od 100 mm, triangl od 150 mm, triangl od 200 mm, 2 ručke sa 5 zvončića čembalo- 150 mm, 2 bubnja 150 mm, činela 200 mm, par činela 200 mm</t>
  </si>
  <si>
    <t>Komplet za jelo i kuhanje, izrađeno od čvrste plastike u osnovnim bojama, crvena,žuta, plava i zelena, ukupno 100 komada,(tanjuri, šalice za kavu, čaše, vilice, žlice, noževi,posude za kuhanje,za kolače). Obračun po komadu kompleta.</t>
  </si>
  <si>
    <t>Pronalazim i spajam zvukove je drvena igra koja sadrži 12 kutija s velikim gumbom koji olakšava držanje. Kutije sadrže predmete koji reproduciraju različite zvukove za prepoznavanje i usklađivanje. Obrazovni cilj usmjeren je na usavršavanje funkcije sluha i prepoznavanja.U potpunosti izrađena od drveta. Potiče slušnu osjetljivost i finu motoriku. Obrazovni cilj: poboljšati sluh, funkciju prepoznavanja i sposobnost razlikovanja različitih zvukova. Pogodno za inkluzivnu nastavu. Dimenzije: kutija 7x7 cm, posuda 32x24 cm</t>
  </si>
  <si>
    <t>Promatrajte, razmišljajte i igrajte se: dvije identične ploče predstavljaju crtež, podijeljen na 20 pločica koje dijete mora ponovno sastaviti, prateći kartice koje uvijek daju različite upute. Imati 2 identične ploče omogućuje da više djece rade u isto vrijeme i, iznad svega, da vježbaju komunikaciju i dijeljenje. Kartice nude različite ideje za zaključivanje, s rastućim razinama težine i, na poleđini, jamče samoispravljanje. Primjeri ponuđenih tragova: crno-bijeli crtež, sa i bez mreže, elementi koji karakteriziraju kutiju bez cjelokupnog dizajna, ali s mrežom ili obrisom crteža. Potiče kognitivne sposobnosti i vještine rasuđivanja. Set se sastoji od: 2 ploče s 20 pločica, 12 dvostranih kartica i 1 priručnik. Ploče su veličine 22x22 cm.</t>
  </si>
  <si>
    <t>Konstrukcija za slaganje- Pomoću plastičnih cijevi u boji djeca će moći izraditi prijevozna sredstva, glazbene instrumente i dati na volju svojoj kreativnosti. Set je sastavljen od 100 dijelova: 30 ravnih dijelova, 30 dijelova u obliku slova L, 15 dijelova u obliku slova T, 15 križnih dijelova i 10 kotača. Duljina cijevi 7 cm, promjer 2 cm. Savršeno za pojedinca i grupnu igru.  Potiče logički razvoj kognitivnih, kreativnih i društvenih vještina. Pomaže u poboljšanju dječje sposobnosti dizajna</t>
  </si>
  <si>
    <t>Tepih za igranje sa označenim bojevima od 1-9, dimenzije 95x200cm,protuklizni, lako odžavanje,perivi sa vodom i neutralnim sredstvima.</t>
  </si>
  <si>
    <t>Čovječe ne ljuti se ,drveni breza, XXL 50x50 cm. 16. figurica za igru ​​u crvenoj/zelenoj/žutoj/plavoj boji (figure visoke cca. 50 mm). Obojena polja za igru ​​postavljena su na površinu za igru, što ih čini idealnim za malu djecu ili starije osobe.</t>
  </si>
  <si>
    <t>Drvene bojice 180 komada u plastičnoj kutiji
Drvene bojice nalaze se u plastičnoj posudi koja ima dimenzije: 31x43x7,5 cm i koja je podijeljena na 12 pretinca za uredno spremanje flomastera i olovaka. Može se staviti u komodu  i stvoriti komad namještaja sa svime što je potrebno za grafičke/slikarske aktivnosti.  Set uključuje: 180 komada u 12 boja (narančasta, crvena, roza, zelena, svijetlo zelena, smeđa, bijela, žuta, svijetlo plava, plava, tamno plava i crna).  Savršeno za bojanje i crtanje. Koristan set za razvoj kreativnosti i fine motorike</t>
  </si>
  <si>
    <t>Interaktivna knjiga s olovkom-Svijet životinja
Komplet sadrži:
-edukacijsku knjigu i interaktivnu olovku sa stalkom i punjačem. Pritiskom olovke na neko ilustrirano mjesto u knjizi, uz pomoć posebne tehnologije, kreće narativna emisija iz olovke koja odgovara tom elementu. Naracija koja se čuje iz olovke može biti jednostavna, složena i zvukovna. Olovkom se iznimno jednostavno upravlja. Softver je namješten na način da jednostavnim pritiskom olovke na ikonu koja označava jednu od gore navedenih razina interpretacije započinje interpretacija vezana uz odabranu ikonu. Knjiga sadrži: korice, 7 listova i 16GB memorijsku SD karticu. Dimenzije: širina 22,9cm, visina 26,9cm. Olovka/čitač: OID-optički čitač s magnetne kartice u obliku olovke, bijele boje s plavim tipkama, ergonomskog oblika. Na vrhu čitača koji podsjeća na oblik glave nalaze se oči i usta koji svijetle kada je čitač u funkciji. Sadrži dvije tipke-veliku za uključivanje/isključivanje i malu za ponavljanje zvukova. Na bočnoj strani čitača je tipka za pojačavanje/smanjivanje glasnoće.Dimenzije olovke: duljina 165mm, opseg 105mm. Mogućnost povezivanja s računalom pomoću USB kabla koji se nalazi u kompletu</t>
  </si>
  <si>
    <t xml:space="preserve">Set za slaganje od 456 komada 
Set sadrži: 80 kvadrata, 100 jednakostraničnih trokuta, 80 okvira kvadrata, 160 okvira jednakostraničnog trokuta, 12 kotača, 12 nosača osovine i 12 poluosovina. 
Izvrstan, sveobuhvatan set koji sadrži više od 450 komada Polydrona koji će biti odličan dodatak svakoj dječjoj sobi. Ovo je najekonomičniji način kupnje kompleta kvalitetnog Polydrona. Uključuje mješavinu originalnog Polydrona i dijelova Polydron okvira. Oblici se isporučuju u 4 boje. Izvorni i još uvijek vrhunski oblik konstrukcije. Prepoznat u mnogim zemljama kao vodeći svjetski izvor za podučavanje oblika i prostora, 2D i 3D geometrije te dizajna i tehnologije. Jedinstveni spojevi lako se spajaju dajući vrhunski krajnji oblik. Kvadratni dijelovi mjere 7,3 x 7,3 cm. </t>
  </si>
  <si>
    <t>Lutke pričaju priču o Crvenkapici i tri praščića. Lutke za ruke od meke tkanine obojane u prirodne boje. Njima lako pričate bajke, izmišljate avanture i prenosite nezaboravne priče. Set uključuje: 8 lutaka.  Idealno za aktivnosti pripovijedanja. Dimenzija lutaka cca: 20 cm</t>
  </si>
  <si>
    <t>II.26.01</t>
  </si>
  <si>
    <t>II.26.02</t>
  </si>
  <si>
    <t>II.26.03</t>
  </si>
  <si>
    <t>II.26.04</t>
  </si>
  <si>
    <t>II.26.05</t>
  </si>
  <si>
    <t>II.26.06</t>
  </si>
  <si>
    <t>II.26.07</t>
  </si>
  <si>
    <t>II.26.08</t>
  </si>
  <si>
    <t>II.26.09</t>
  </si>
  <si>
    <t>II.26.10</t>
  </si>
  <si>
    <t>II.26.11</t>
  </si>
  <si>
    <t>II.26.12</t>
  </si>
  <si>
    <t>II.26.13</t>
  </si>
  <si>
    <t>II.26.14</t>
  </si>
  <si>
    <t>II.26.15</t>
  </si>
  <si>
    <t>II.26.16</t>
  </si>
  <si>
    <t>II.26.17</t>
  </si>
  <si>
    <t>II.26.18</t>
  </si>
  <si>
    <t>II.26.19</t>
  </si>
  <si>
    <t>II.26.20</t>
  </si>
  <si>
    <t>II.26.21</t>
  </si>
  <si>
    <t>II.26.22</t>
  </si>
  <si>
    <t>II.26.23</t>
  </si>
  <si>
    <t>II.26.24</t>
  </si>
  <si>
    <t>II.26.25</t>
  </si>
  <si>
    <t>II.26.26</t>
  </si>
  <si>
    <t>II.26.27</t>
  </si>
  <si>
    <t>II.26.28</t>
  </si>
  <si>
    <t>II.26.29</t>
  </si>
  <si>
    <t>II.26.30</t>
  </si>
  <si>
    <t>II.26.31</t>
  </si>
  <si>
    <t>II.26.32</t>
  </si>
  <si>
    <t>II.26.33</t>
  </si>
  <si>
    <t>II.26.34</t>
  </si>
  <si>
    <t>II.26.35</t>
  </si>
  <si>
    <t>II.26.36</t>
  </si>
  <si>
    <t>II.26.37</t>
  </si>
  <si>
    <t>II.26.38</t>
  </si>
  <si>
    <t>II.26.39</t>
  </si>
  <si>
    <t>II.26.40</t>
  </si>
  <si>
    <t>II.26.41</t>
  </si>
  <si>
    <t>II.26.42</t>
  </si>
  <si>
    <t>II.26.43</t>
  </si>
  <si>
    <t>II.26.44</t>
  </si>
  <si>
    <t>II.26.45</t>
  </si>
  <si>
    <t>II.26.46</t>
  </si>
  <si>
    <t>II.26.47</t>
  </si>
  <si>
    <t>II.26.48</t>
  </si>
  <si>
    <t>II.26.49</t>
  </si>
  <si>
    <t>II.26.50</t>
  </si>
  <si>
    <t>II.26.51</t>
  </si>
  <si>
    <t>II.26.52</t>
  </si>
  <si>
    <t>II.26.53</t>
  </si>
  <si>
    <t>II.26.54</t>
  </si>
  <si>
    <t>II.26.55</t>
  </si>
  <si>
    <t>II.26.56</t>
  </si>
  <si>
    <t>II.26.57</t>
  </si>
  <si>
    <t>II.26.58</t>
  </si>
  <si>
    <t>II.26.59</t>
  </si>
  <si>
    <t>II.26.60</t>
  </si>
  <si>
    <t>II.26.61</t>
  </si>
  <si>
    <t>II.26.62</t>
  </si>
  <si>
    <t>II.26.63</t>
  </si>
  <si>
    <t>II.26.64</t>
  </si>
  <si>
    <t>II.26.65</t>
  </si>
  <si>
    <t>II.26.66</t>
  </si>
  <si>
    <t>II.26.67</t>
  </si>
  <si>
    <t>II.26.68</t>
  </si>
  <si>
    <t>II.26.69</t>
  </si>
  <si>
    <t>II.26.70</t>
  </si>
  <si>
    <t>II.26.71</t>
  </si>
  <si>
    <t>II.26.72</t>
  </si>
  <si>
    <t>II.26.73</t>
  </si>
  <si>
    <t>II.26.74</t>
  </si>
  <si>
    <t>II.26.75</t>
  </si>
  <si>
    <t>SOBA DN. BORAVKA VRTIĆ 1 UKUPNO</t>
  </si>
  <si>
    <t>II.27.</t>
  </si>
  <si>
    <t>SANITARIJE VRTIĆ 1</t>
  </si>
  <si>
    <t>II.27.01</t>
  </si>
  <si>
    <t>INOX DRŽAČI ZA ČAŠE I ČETKICE za 24 čaše
Proizvod je u cijelosti izrađen od materijala inox (304 polirani) koji se koristi u prehrambene svrhe, a sastoji se od dva dijela, samog držača čaše i vodilice. Držač čaše se stavlja na vodilicu, te se jednostavno klizno  skida radi lakšeg održavanja, a vodilica  je fiksni dio koji se montira na zid po potrebnim dužinama.
Na inox držač za čaše i četkice stavljaju se posebne  PVC čaše koje se mogu održavati strojno (otporne na visoke i niske temperature), a četkice koje korisnik koristi umeću se sa donjeg dijela u inox držač.
Proizvod mora zadovoljavati sve standarde higijene i kvalitete. Jednostavna montaža, lagano održavanje, higijensko pohranjivanje.</t>
  </si>
  <si>
    <t>SANITARIJE VRTIĆ 1 UKUPNO:</t>
  </si>
  <si>
    <t>II.28.</t>
  </si>
  <si>
    <t>SOBA DN. BORAVKA VRTIĆ 2</t>
  </si>
  <si>
    <t>Magnetni  set od 72 komada 
Set sadrži: 16 kugli, 8 cilindara, 24 kruga i 8 stožaca, 8 antikvadranata, 4 kvadrata, 4 pravokutna trokuta i vodič za usmjeravanje i pokretanje igre.
Dizajniran za izradu složenijih 3D oblika - sfera, stožaca i cilindara. Ovaj set sadrži dovoljno dijelova da sva djeca provedu u djelo svoje ideje i inspiriraju svoje kolege. Za djecu koja su već savladala svoje prve 3D oblike.Dijelovi otvorenog okvira omogućuju vam da vidite unutra. Svi dijelovi su magnetski. Dimenzije kvadrata su 6x6 cm. Metoda čišćenja: sterilizirajte sredstvom za dezinfekciju na bazi alkohola</t>
  </si>
  <si>
    <t>Dodirni memo s 10 različitih tekstura na 20 pločica s drvenim okvirom. Djeca će se najprije moći uhvatiti u koštac s dodirom otvorenih očiju, koristeći boje koje će im pomoći pri povezivanju parova; kasnije, zatvorenih očiju, morat će se osloniti samo na taktilne senzacije. Igra potiče djecu da opisuju percipirane taktilne senzacije (meko, glatko, grubo), čime se razvijaju taktilne vještine, koncentracija i vještine pažnje. Pločice dimenzije: 9x4,3x1 cm</t>
  </si>
  <si>
    <t>Prepoznajem i povezujem s dodirom je taktilna igra koja omogućuje različite razine težine; u prvoj fazi možete pokušati prepoznati pozitivne i negativne oblike izvan ili unutar torbe, zatim ih možete pokušati povezati. Obrazovni cilj usmjeren je na razvoj vizualne i taktilne percepcije, pažnje i pamćenja. Napravljeno od drveta. Uključuje: 8 oblika, 32 pločice i 3 vrećice. Ima različite razine težine. Pločice dimenzije: 4,5x4,5 cm</t>
  </si>
  <si>
    <t>Geometrijski set za slaganje od 266 komada 
Dob: 4 + 
Set sadrži: 80 jednakostraničnih trokuta, 40 pravokutnih trokuta, 60 jednakokračna trokuta, 24 velika jednakostranična trokuta, 30 kvadrata, 20 šesterokuta, 12 peterokuta, 2 kutomjera i knjižicu za istraživanje. Isporučuje se u 4 boje. Izvorni i još uvijek vrhunski oblik konstrukcije. Prepoznat u mnogim zemljama kao vodeći svjetski izvor za podučavanje oblika i prostora, 2D i 3D geometrije te dizajna i tehnologije. Jedinstveni spojevi lako se spajaju dajući vrhunski oblik. Kvadratni dijelovi mjere 7,3 x 7,3 cm. Metoda čišćenja: može se prati u perilici posuđa na70 stupnjeva Celzijusa</t>
  </si>
  <si>
    <t>Pokretni zupčanici: složeni sustav plastičnih konstrukcija na bazi zupčanika. Savršeno za približavanje osnovnim principima fizike, kao što su poluge i sile, dok se igrate i zabavljate! Nadalje, izvrsna je pomoć za vježbe u STEM predmetima i uključuje: propelere, kugle za rušenje, lance, remenice, remenice, kotače, osovine itd. Set uključuje: 116 komada i 1 knjižicu s idejama za gradnju. Dimenzije: Veći kotač 8 cm</t>
  </si>
  <si>
    <t>Sat sa motivom CVIJETA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</si>
  <si>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Interaktivna knjiga s olovkom-Učenje kroz igru
Komplet sadrži:
-edukacijsku knjigu i interaktivnu olovku sa stalkom i punjačem. Pritiskom olovke na neko ilustrirano mjesto u knjizi, uz pomoć posebne tehnologije, kreće narativna emisija iz olovke koja odgovara tom elementu. Naracija koja se čuje iz olovke može biti jednostavna, složena i zvukovna. Olovkom se iznimno jednostavno upravlja. Softver je namješten na način da jednostavnim pritiskom olovke na ikonu koja označava jednu od gore navedenih razina interpretacije započinje interpretacija vezana uz odabranu ikonu. Knjiga sadrži: korice, 7 listova i 16GB memorijsku SD karticu. Dimenzije: širina 22,9cm, visina 26,9cm. Olovka/čitač: OID-optički čitač s magnetne kartice u obliku olovke, bijele boje s plavim tipkama, ergonomskog oblika. Na vrhu čitača koji podsjeća na oblik glave nalaze se oči i usta koji svijetle kada je čitač u funkciji. Sadrži dvije tipke-veliku za uključivanje/isključivanje i malu za ponavljanje zvukova. Na bočnoj strani čitača je tipka za pojačavanje/smanjivanje glasnoće.Dimenzije olovke: duljina 165mm, opseg 105mm. Mogućnost povezivanja s računalom pomoću USB kabla koji se nalazi u kompletu</t>
  </si>
  <si>
    <t xml:space="preserve">Zidni nosači za izlaganje likovnih radova, sastoji se od užadi, kvačica i 2 držača s motivom maslačka. Svaka figura ima dimenzije 38 x 88 cm, izrađena od mediapana, a međusobno su povezane s četiri užeta, svako duljine 5 metra. Užad služi za vješanje/izlaganje likovnih radova. Moguće izvjesiti 32 komada papira formata A4 . </t>
  </si>
  <si>
    <t>II.28.01</t>
  </si>
  <si>
    <t>II.28.02</t>
  </si>
  <si>
    <t>II.28.03</t>
  </si>
  <si>
    <t>II.28.04</t>
  </si>
  <si>
    <t>II.28.05</t>
  </si>
  <si>
    <t>II.28.06</t>
  </si>
  <si>
    <t>II.28.07</t>
  </si>
  <si>
    <t>II.28.08</t>
  </si>
  <si>
    <t>II.28.09</t>
  </si>
  <si>
    <t>II.28.10</t>
  </si>
  <si>
    <t>II.28.11</t>
  </si>
  <si>
    <t>II.28.12</t>
  </si>
  <si>
    <t>II.28.13</t>
  </si>
  <si>
    <t>II.28.14</t>
  </si>
  <si>
    <t>II.28.15</t>
  </si>
  <si>
    <t>II.28.16</t>
  </si>
  <si>
    <t>II.28.17</t>
  </si>
  <si>
    <t>II.28.18</t>
  </si>
  <si>
    <t>II.28.19</t>
  </si>
  <si>
    <t>II.28.20</t>
  </si>
  <si>
    <t>II.28.21</t>
  </si>
  <si>
    <t>II.28.22</t>
  </si>
  <si>
    <t>II.28.23</t>
  </si>
  <si>
    <t>II.28.24</t>
  </si>
  <si>
    <t>II.28.25</t>
  </si>
  <si>
    <t>II.28.26</t>
  </si>
  <si>
    <t>II.28.27</t>
  </si>
  <si>
    <t>II.28.28</t>
  </si>
  <si>
    <t>II.28.29</t>
  </si>
  <si>
    <t>II.28.30</t>
  </si>
  <si>
    <t>II.28.31</t>
  </si>
  <si>
    <t>II.28.32</t>
  </si>
  <si>
    <t>II.28.33</t>
  </si>
  <si>
    <t>II.28.34</t>
  </si>
  <si>
    <t>II.28.35</t>
  </si>
  <si>
    <t>II.28.36</t>
  </si>
  <si>
    <t>II.28.37</t>
  </si>
  <si>
    <t>II.28.38</t>
  </si>
  <si>
    <t>II.28.39</t>
  </si>
  <si>
    <t>II.28.40</t>
  </si>
  <si>
    <t>II.28.41</t>
  </si>
  <si>
    <t>II.28.42</t>
  </si>
  <si>
    <t>II.28.43</t>
  </si>
  <si>
    <t>II.28.44</t>
  </si>
  <si>
    <t>II.28.45</t>
  </si>
  <si>
    <t>II.28.46</t>
  </si>
  <si>
    <t>II.28.47</t>
  </si>
  <si>
    <t>II.28.48</t>
  </si>
  <si>
    <t>II.28.49</t>
  </si>
  <si>
    <t>II.28.50</t>
  </si>
  <si>
    <t>II.28.51</t>
  </si>
  <si>
    <t>II.28.52</t>
  </si>
  <si>
    <t>II.28.53</t>
  </si>
  <si>
    <t>II.28.54</t>
  </si>
  <si>
    <t>II.28.55</t>
  </si>
  <si>
    <t>II.28.56</t>
  </si>
  <si>
    <t>II.28.57</t>
  </si>
  <si>
    <t>II.28.58</t>
  </si>
  <si>
    <t>II.28.59</t>
  </si>
  <si>
    <t>II.28.60</t>
  </si>
  <si>
    <t>II.28.61</t>
  </si>
  <si>
    <t>II.28.62</t>
  </si>
  <si>
    <t>II.28.63</t>
  </si>
  <si>
    <t>II.28.64</t>
  </si>
  <si>
    <t>II.28.65</t>
  </si>
  <si>
    <t>II.28.66</t>
  </si>
  <si>
    <t>II.28.67</t>
  </si>
  <si>
    <t>II.28.68</t>
  </si>
  <si>
    <t>II.28.69</t>
  </si>
  <si>
    <t>II.28.70</t>
  </si>
  <si>
    <t>II.28.71</t>
  </si>
  <si>
    <t>II.28.72</t>
  </si>
  <si>
    <t>II.28.73</t>
  </si>
  <si>
    <t>II.28.74</t>
  </si>
  <si>
    <t>II.28.75</t>
  </si>
  <si>
    <t>SOBA DN. BORAVKA VRTIĆ 2 UKUPNO:</t>
  </si>
  <si>
    <t>II.29.</t>
  </si>
  <si>
    <t>SANITARIJE VRTIĆ 2</t>
  </si>
  <si>
    <t>II.29.01</t>
  </si>
  <si>
    <t>SANITARIJE VRTIĆ 2 UKUPNO:</t>
  </si>
  <si>
    <t>II.30.</t>
  </si>
  <si>
    <t>SOBA DN. BORAVKA VRTIĆ 3 UKUPNO:</t>
  </si>
  <si>
    <t>SOBA DN. BORAVKA VRTIĆ 3</t>
  </si>
  <si>
    <t>Kolica za lutke s podesivim sjenilom.Sigurnosni pojas i mreža za kupovinu su uključeni. Visina ručke za guranje kolica je podesiva od 38 cm do 68 cm , zahvaljujući čemu se s njima mogu igrati veća i manja djeca. Vozilo koristi mekanu ručku od pjene s rebrastom teksturom koja omogućuje sigurno držanje upravljača bez brige roditelja da će djetetove ruke skliznuti.Kolica karakterizira izdržljiva konstrukcija koja osigurava stabilnost vozila . Unatoč čvrstom okviru, kolica su lagana, što će olakšati kretanje i neće stvarati poteškoće u igri. Zahvaljujući velikim kotačima od pjene i drugim kvalitetnim materijalima koji se koriste kolica su izdržljiva i dugotrajna. Montirani okretni prednji kotači olakšavaju upravljanje kolicima pa ni najmlađe dijete neće imati problema s upravljanjem. Proizvođač je, vodeći računa o udobnosti lutkica, kolica opremio i mekom navlakom. Dimenzije: 62 x 39 x 68,5 cm.</t>
  </si>
  <si>
    <t>Laboratorij za slijed predlaže aktivnosti s progresivnim poteškoćama i prati dijete, korak po korak, u razvoju vještina vizualne analize i izgradnji vremenskih veza. Predložene aktivnosti su: uređenje slika priče; interpretirati lik, radnju, opisati i interpretirati sliku, izgraditi jednostavne rečenice i proizvesti male izvedbe. Što će se prvo dogoditi? Što se događa prije i poslije? Koja je sekvenca? 24 vremenske tablice sa sekvencama od 2, 3 i 4 slike, 52 kartice / slike i 1 pedagoški vodič. Dimenzija: Kartice sa slikama 10x10 cm</t>
  </si>
  <si>
    <t>Igrajući se i zabavljajući se, djeca će lako moći graditi sustave zupčanika i vidjeti kako se i najudaljeniji elementi pomiču kao čarolijom. 240 univerzalnih dijelova koji prenose rotacijsko kretanje na zupčanike smještene u različitim ravninama, reproducirajući temeljnu mehaničku funkciju prisutnu u većini strojeva. Ova edukativna igra omogućuje nam da ponudimo osnovu za razvoj znanstveno-tehnološkog polja ili za STEM vještine (znanost, tehnologija, inženjerstvo, umjetnost i matematika). Izrađen od plastičnog materijala u raznim bojama. Kotači u 4 veličine. Omogućuje učenje prostornih koncepata stvaranjem 3D modela. Potiče razvoj osnovnih STEAM vještina. Promjer kotača 11,5 cm; 9 cm; 7,5 cm; 6 cm</t>
  </si>
  <si>
    <t>Drvene slagalice godišnja doba, od kojih se svaka sastoji od 24 komada. Veličina slagalice je 30x22,5 cm,.učenje i upoznavanje sa aktivnostima u pojedinom godišnjem dobu.</t>
  </si>
  <si>
    <t>Tangram-mandala u plastičnoj kutiji,set od 280 raznih oblika(trokut,kvadrat,romb,trapez.) u 6 boja i 5 predložaka za slaganje.Slaganjem tangrama prema predlošcima i po vlastitom nahođenju pomaže se razvitku raznih vještina na poljima,logike,matematike, snalaženje u prostoru, mjerama i itd.</t>
  </si>
  <si>
    <t>Logopedske  vježbe; samostojeće ogledalo 5 komada+kartonske kartice sa raznim položajima usta i lica, za vježbe muskulature lica, položaja jezika. Kartice su veličine 11,5x8cm,a u kompletu su 72 kartice.Ogledalo se može koristiti za indivudualne i skupne  logopedske vježbe.</t>
  </si>
  <si>
    <t>Set za slaganje od 414 komada 
Set sadrži: 100 jednakostraničnih trokuta, 80 pravokutnih trokuta, 60 jednakokračna trokuta, 50 velikih jednakostraničnih trokuta, 40 kvadrata, 30 pravokutnika, 20 šesterokuta, 24 peterokuta, 10 osmerokuta i knjižicu aktivnosti. Kompletan set za vrtiće i za osnovne škole. Preko 400 komada različitih matematičkih oblika. Isporučuje se u 4 boje. Izvorni i još uvijek vrhunski oblik konstrukcije. Prepoznat u mnogim zemljama kao vodeći svjetski izvor za podučavanje oblika i prostora, 2D i 3D geometrije te dizajna i tehnologije. Jedinstveni spojevi lako se spajaju dajući vrhunski oblik. Kvadratni dijelovi mjere 7,3 x 7,3 cm.  Metoda čišćenja: može se prati u perilici posuđa na 70 stupnjeva Celzijusa</t>
  </si>
  <si>
    <t xml:space="preserve">Set za slaganje od 456 komada 
Set sadrži: 80 kvadrata, 100 jednakostraničnih trokuta, 80 okvira kvadrata, 160 okvira jednakostraničnog trokuta, 12 kotača, 12 nosača osovine i 12 poluosovina. 
Izvrstan, sveobuhvatan set koji sadrži više od 450 komada  koji će biti odličan dodatak svakoj dječjoj sobi.  Oblici se isporučuju u 4 boje. Izvorni i još uvijek vrhunski oblik konstrukcije. Prepoznat u mnogim zemljama kao vodeći svjetski izvor za podučavanje oblika i prostora, 2D i 3D geometrije te dizajna i tehnologije. Jedinstveni spojevi lako se spajaju dajući vrhunski krajnji oblik. Kvadratni dijelovi mjere 7,3 x 7,3 cm. </t>
  </si>
  <si>
    <t>II.30.01</t>
  </si>
  <si>
    <t>II.40.01</t>
  </si>
  <si>
    <t>II.30.02</t>
  </si>
  <si>
    <t>II.30.03</t>
  </si>
  <si>
    <t>II.30.04</t>
  </si>
  <si>
    <t>II.30.05</t>
  </si>
  <si>
    <t>II.30.06</t>
  </si>
  <si>
    <t>II.30.07</t>
  </si>
  <si>
    <t>II.30.08</t>
  </si>
  <si>
    <t>II.30.09</t>
  </si>
  <si>
    <t>II.30.10</t>
  </si>
  <si>
    <t>II.30.11</t>
  </si>
  <si>
    <t>II.30.12</t>
  </si>
  <si>
    <t>II.30.13</t>
  </si>
  <si>
    <t>II.30.14</t>
  </si>
  <si>
    <t>II.30.15</t>
  </si>
  <si>
    <t>II.30.16</t>
  </si>
  <si>
    <t>II.30.17</t>
  </si>
  <si>
    <t>II.30.18</t>
  </si>
  <si>
    <t>II.30.19</t>
  </si>
  <si>
    <t>II.30.20</t>
  </si>
  <si>
    <t>II.30.21</t>
  </si>
  <si>
    <t>II.30.22</t>
  </si>
  <si>
    <t>II.30.23</t>
  </si>
  <si>
    <t>II.30.24</t>
  </si>
  <si>
    <t>II.30.25</t>
  </si>
  <si>
    <t>II.30.26</t>
  </si>
  <si>
    <t>II.30.27</t>
  </si>
  <si>
    <t>II.30.28</t>
  </si>
  <si>
    <t>II.30.29</t>
  </si>
  <si>
    <t>II.30.30</t>
  </si>
  <si>
    <t>II.30.31</t>
  </si>
  <si>
    <t>II.30.32</t>
  </si>
  <si>
    <t>II.30.33</t>
  </si>
  <si>
    <t>II.30.34</t>
  </si>
  <si>
    <t>II.30.35</t>
  </si>
  <si>
    <t>II.30.36</t>
  </si>
  <si>
    <t>II.30.37</t>
  </si>
  <si>
    <t>II.30.38</t>
  </si>
  <si>
    <t>II.30.39</t>
  </si>
  <si>
    <t>II.30.40</t>
  </si>
  <si>
    <t>II.30.41</t>
  </si>
  <si>
    <t>II.30.42</t>
  </si>
  <si>
    <t>II.30.43</t>
  </si>
  <si>
    <t>II.30.44</t>
  </si>
  <si>
    <t>II.30.45</t>
  </si>
  <si>
    <t>II.30.46</t>
  </si>
  <si>
    <t>II.30.47</t>
  </si>
  <si>
    <t>II.30.48</t>
  </si>
  <si>
    <t>II.30.49</t>
  </si>
  <si>
    <t>II.30.50</t>
  </si>
  <si>
    <t>II.30.51</t>
  </si>
  <si>
    <t>II.30.52</t>
  </si>
  <si>
    <t>II.30.53</t>
  </si>
  <si>
    <t>II.30.54</t>
  </si>
  <si>
    <t>II.30.55</t>
  </si>
  <si>
    <t>II.30.56</t>
  </si>
  <si>
    <t>II.30.57</t>
  </si>
  <si>
    <t>II.30.58</t>
  </si>
  <si>
    <t>II.30.59</t>
  </si>
  <si>
    <t>II.30.60</t>
  </si>
  <si>
    <t>II.30.61</t>
  </si>
  <si>
    <t>II.30.62</t>
  </si>
  <si>
    <t>II.30.63</t>
  </si>
  <si>
    <t>II.30.64</t>
  </si>
  <si>
    <t>II.30.65</t>
  </si>
  <si>
    <t>II.30.66</t>
  </si>
  <si>
    <t>II.30.67</t>
  </si>
  <si>
    <t>II.30.68</t>
  </si>
  <si>
    <t>II.30.69</t>
  </si>
  <si>
    <t>II.30.70</t>
  </si>
  <si>
    <t>II.30.71</t>
  </si>
  <si>
    <t>II.30.72</t>
  </si>
  <si>
    <t>II.30.73</t>
  </si>
  <si>
    <t>II.30.74</t>
  </si>
  <si>
    <t>II.30.75</t>
  </si>
  <si>
    <t>II.31.</t>
  </si>
  <si>
    <t>SANITARIJE VRTIĆ 3</t>
  </si>
  <si>
    <t>II.31.01</t>
  </si>
  <si>
    <t>SANITARIJE VRTIĆ 3 UKUPNO:</t>
  </si>
  <si>
    <t>II.32.</t>
  </si>
  <si>
    <t xml:space="preserve">SOBA DN. BORAVKA VRTIĆ 4 </t>
  </si>
  <si>
    <t>II.32.01</t>
  </si>
  <si>
    <t>II.32.02</t>
  </si>
  <si>
    <t>SOBA DN. BORAVKA VRTIĆ 4 UKUPNO:</t>
  </si>
  <si>
    <t>II.33.</t>
  </si>
  <si>
    <t>SANITARIJE VRTIĆ 4</t>
  </si>
  <si>
    <t>II.32.03</t>
  </si>
  <si>
    <t>II.32.04</t>
  </si>
  <si>
    <t>II.32.05</t>
  </si>
  <si>
    <t>II.32.06</t>
  </si>
  <si>
    <t>II.32.07</t>
  </si>
  <si>
    <t>II.32.08</t>
  </si>
  <si>
    <t>II.32.09</t>
  </si>
  <si>
    <t>II.32.10</t>
  </si>
  <si>
    <t>II.32.11</t>
  </si>
  <si>
    <t>II.32.12</t>
  </si>
  <si>
    <t>II.32.13</t>
  </si>
  <si>
    <t>II.32.14</t>
  </si>
  <si>
    <t>II.32.15</t>
  </si>
  <si>
    <t>II.32.16</t>
  </si>
  <si>
    <t>II.32.17</t>
  </si>
  <si>
    <t>II.32.18</t>
  </si>
  <si>
    <t>II.32.19</t>
  </si>
  <si>
    <t>II.32.20</t>
  </si>
  <si>
    <t>II.32.21</t>
  </si>
  <si>
    <t>II.32.22</t>
  </si>
  <si>
    <t>II.32.23</t>
  </si>
  <si>
    <t>II.32.24</t>
  </si>
  <si>
    <t>II.32.25</t>
  </si>
  <si>
    <t>II.32.26</t>
  </si>
  <si>
    <t>II.32.27</t>
  </si>
  <si>
    <t>II.32.28</t>
  </si>
  <si>
    <t>II.32.29</t>
  </si>
  <si>
    <t>II.32.30</t>
  </si>
  <si>
    <t>II.32.31</t>
  </si>
  <si>
    <t>II.32.32</t>
  </si>
  <si>
    <t>II.32.33</t>
  </si>
  <si>
    <t>II.32.34</t>
  </si>
  <si>
    <t>II.32.35</t>
  </si>
  <si>
    <t>II.32.36</t>
  </si>
  <si>
    <t>II.32.37</t>
  </si>
  <si>
    <t>II.32.38</t>
  </si>
  <si>
    <t>II.32.39</t>
  </si>
  <si>
    <t>II.32.40</t>
  </si>
  <si>
    <t>II.32.41</t>
  </si>
  <si>
    <t>II.32.42</t>
  </si>
  <si>
    <t>II.32.43</t>
  </si>
  <si>
    <t>II.32.44</t>
  </si>
  <si>
    <t>II.32.45</t>
  </si>
  <si>
    <t>II.32.46</t>
  </si>
  <si>
    <t>II.32.47</t>
  </si>
  <si>
    <t>II.32.48</t>
  </si>
  <si>
    <t>II.32.49</t>
  </si>
  <si>
    <t>II.32.50</t>
  </si>
  <si>
    <t>II.32.51</t>
  </si>
  <si>
    <t>II.32.52</t>
  </si>
  <si>
    <t>II.32.53</t>
  </si>
  <si>
    <t>II.32.54</t>
  </si>
  <si>
    <t>II.32.55</t>
  </si>
  <si>
    <t>II.32.56</t>
  </si>
  <si>
    <t>II.32.57</t>
  </si>
  <si>
    <t>II.32.58</t>
  </si>
  <si>
    <t>II.32.59</t>
  </si>
  <si>
    <t>II.32.60</t>
  </si>
  <si>
    <t>II.32.61</t>
  </si>
  <si>
    <t>II.32.62</t>
  </si>
  <si>
    <t>II.32.63</t>
  </si>
  <si>
    <t>II.32.64</t>
  </si>
  <si>
    <t>II.32.65</t>
  </si>
  <si>
    <t>II.32.66</t>
  </si>
  <si>
    <t>II.32.67</t>
  </si>
  <si>
    <t>II.32.68</t>
  </si>
  <si>
    <t>II.32.69</t>
  </si>
  <si>
    <t>II.32.70</t>
  </si>
  <si>
    <t>II.32.71</t>
  </si>
  <si>
    <t>II.32.72</t>
  </si>
  <si>
    <t>II.32.73</t>
  </si>
  <si>
    <t>II.32.74</t>
  </si>
  <si>
    <t>II.32.75</t>
  </si>
  <si>
    <t>SANITARIJE VRTIĆ 4 UKUPNO:</t>
  </si>
  <si>
    <t>II.34.</t>
  </si>
  <si>
    <t>SOBA DN. BORAVKA VRTIĆ 5 UKUPNO:</t>
  </si>
  <si>
    <t xml:space="preserve">SOBA DN. BORAVKA VRTIĆ 5 </t>
  </si>
  <si>
    <t>II.33.01</t>
  </si>
  <si>
    <t>II.34.01</t>
  </si>
  <si>
    <t>II.34.02</t>
  </si>
  <si>
    <t>II.34.03</t>
  </si>
  <si>
    <t>II.34.04</t>
  </si>
  <si>
    <t>II.34.05</t>
  </si>
  <si>
    <t>II.34.06</t>
  </si>
  <si>
    <t>II.34.07</t>
  </si>
  <si>
    <t>II.34.08</t>
  </si>
  <si>
    <t>II.34.09</t>
  </si>
  <si>
    <t>II.34.10</t>
  </si>
  <si>
    <t>II.34.11</t>
  </si>
  <si>
    <t>II.34.12</t>
  </si>
  <si>
    <t>II.34.13</t>
  </si>
  <si>
    <t>II.34.14</t>
  </si>
  <si>
    <t>II.34.15</t>
  </si>
  <si>
    <t>II.34.16</t>
  </si>
  <si>
    <t>II.34.17</t>
  </si>
  <si>
    <t>II.34.18</t>
  </si>
  <si>
    <t>II.34.19</t>
  </si>
  <si>
    <t>II.34.20</t>
  </si>
  <si>
    <t>II.34.21</t>
  </si>
  <si>
    <t>II.34.22</t>
  </si>
  <si>
    <t>II.34.23</t>
  </si>
  <si>
    <t>II.34.24</t>
  </si>
  <si>
    <t>II.34.25</t>
  </si>
  <si>
    <t>II.34.26</t>
  </si>
  <si>
    <t>II.34.27</t>
  </si>
  <si>
    <t>II.34.28</t>
  </si>
  <si>
    <t>II.34.29</t>
  </si>
  <si>
    <t>II.34.30</t>
  </si>
  <si>
    <t>II.34.31</t>
  </si>
  <si>
    <t>II.34.32</t>
  </si>
  <si>
    <t>II.34.33</t>
  </si>
  <si>
    <t>II.34.34</t>
  </si>
  <si>
    <t>II.34.35</t>
  </si>
  <si>
    <t>II.34.36</t>
  </si>
  <si>
    <t>II.34.37</t>
  </si>
  <si>
    <t>II.34.38</t>
  </si>
  <si>
    <t>II.34.39</t>
  </si>
  <si>
    <t>II.34.40</t>
  </si>
  <si>
    <t>II.34.41</t>
  </si>
  <si>
    <t>II.34.42</t>
  </si>
  <si>
    <t>II.34.43</t>
  </si>
  <si>
    <t>II.34.44</t>
  </si>
  <si>
    <t>II.34.45</t>
  </si>
  <si>
    <t>II.34.46</t>
  </si>
  <si>
    <t>II.34.47</t>
  </si>
  <si>
    <t>II.34.48</t>
  </si>
  <si>
    <t>II.34.49</t>
  </si>
  <si>
    <t>II.34.50</t>
  </si>
  <si>
    <t>II.34.51</t>
  </si>
  <si>
    <t>II.34.52</t>
  </si>
  <si>
    <t>II.34.53</t>
  </si>
  <si>
    <t>II.34.54</t>
  </si>
  <si>
    <t>II.34.55</t>
  </si>
  <si>
    <t>II.34.56</t>
  </si>
  <si>
    <t>II.34.57</t>
  </si>
  <si>
    <t>II.34.58</t>
  </si>
  <si>
    <t>II.34.59</t>
  </si>
  <si>
    <t>II.34.60</t>
  </si>
  <si>
    <t>II.34.61</t>
  </si>
  <si>
    <t>II.34.62</t>
  </si>
  <si>
    <t>II.34.63</t>
  </si>
  <si>
    <t>II.34.64</t>
  </si>
  <si>
    <t>II.34.65</t>
  </si>
  <si>
    <t>II.34.66</t>
  </si>
  <si>
    <t>II.34.67</t>
  </si>
  <si>
    <t>II.34.68</t>
  </si>
  <si>
    <t>II.34.69</t>
  </si>
  <si>
    <t>II.34.70</t>
  </si>
  <si>
    <t>II.34.71</t>
  </si>
  <si>
    <t>II.34.72</t>
  </si>
  <si>
    <t>II.34.73</t>
  </si>
  <si>
    <t>II.34.74</t>
  </si>
  <si>
    <t>II.34.75</t>
  </si>
  <si>
    <t>II.35.</t>
  </si>
  <si>
    <t xml:space="preserve">SANITARIJE VRTIĆ 5 </t>
  </si>
  <si>
    <t>II.35.01</t>
  </si>
  <si>
    <t>SANITARIJE VRTIĆ 5 UKUPNO:</t>
  </si>
  <si>
    <t>II.36.</t>
  </si>
  <si>
    <t>SOBA DN. BORAVKA VRTIĆ 6</t>
  </si>
  <si>
    <t>II.36.01</t>
  </si>
  <si>
    <t>II.36.02</t>
  </si>
  <si>
    <t>II.36.03</t>
  </si>
  <si>
    <t>II.36.04</t>
  </si>
  <si>
    <t>II.36.05</t>
  </si>
  <si>
    <t>II.36.06</t>
  </si>
  <si>
    <t>II.36.07</t>
  </si>
  <si>
    <t>II.36.08</t>
  </si>
  <si>
    <t>II.36.09</t>
  </si>
  <si>
    <t>II.36.10</t>
  </si>
  <si>
    <t>II.36.11</t>
  </si>
  <si>
    <t>II.36.12</t>
  </si>
  <si>
    <t>II.36.13</t>
  </si>
  <si>
    <t>II.36.14</t>
  </si>
  <si>
    <t>II.36.15</t>
  </si>
  <si>
    <t>II.36.16</t>
  </si>
  <si>
    <t>II.36.17</t>
  </si>
  <si>
    <t>II.36.18</t>
  </si>
  <si>
    <t>II.36.19</t>
  </si>
  <si>
    <t>II.36.20</t>
  </si>
  <si>
    <t>II.36.21</t>
  </si>
  <si>
    <t>II.36.22</t>
  </si>
  <si>
    <t>II.36.23</t>
  </si>
  <si>
    <t>II.36.24</t>
  </si>
  <si>
    <t>II.36.25</t>
  </si>
  <si>
    <t>II.36.26</t>
  </si>
  <si>
    <t>II.36.27</t>
  </si>
  <si>
    <t>II.36.28</t>
  </si>
  <si>
    <t>II.36.29</t>
  </si>
  <si>
    <t>II.36.30</t>
  </si>
  <si>
    <t>II.36.31</t>
  </si>
  <si>
    <t>II.36.32</t>
  </si>
  <si>
    <t>II.36.33</t>
  </si>
  <si>
    <t>II.36.34</t>
  </si>
  <si>
    <t>II.36.35</t>
  </si>
  <si>
    <t>II.36.36</t>
  </si>
  <si>
    <t>II.36.37</t>
  </si>
  <si>
    <t>II.36.38</t>
  </si>
  <si>
    <t>II.36.39</t>
  </si>
  <si>
    <t>II.36.40</t>
  </si>
  <si>
    <t>II.36.41</t>
  </si>
  <si>
    <t>II.36.42</t>
  </si>
  <si>
    <t>II.36.43</t>
  </si>
  <si>
    <t>II.36.44</t>
  </si>
  <si>
    <t>II.36.45</t>
  </si>
  <si>
    <t>II.36.46</t>
  </si>
  <si>
    <t>II.36.47</t>
  </si>
  <si>
    <t>II.36.48</t>
  </si>
  <si>
    <t>II.36.49</t>
  </si>
  <si>
    <t>II.36.50</t>
  </si>
  <si>
    <t>II.36.51</t>
  </si>
  <si>
    <t>II.36.52</t>
  </si>
  <si>
    <t>II.36.53</t>
  </si>
  <si>
    <t>II.36.54</t>
  </si>
  <si>
    <t>II.36.55</t>
  </si>
  <si>
    <t>II.36.56</t>
  </si>
  <si>
    <t>II.36.57</t>
  </si>
  <si>
    <t>II.36.58</t>
  </si>
  <si>
    <t>II.36.59</t>
  </si>
  <si>
    <t>II.36.60</t>
  </si>
  <si>
    <t>II.36.61</t>
  </si>
  <si>
    <t>II.36.62</t>
  </si>
  <si>
    <t>II.36.63</t>
  </si>
  <si>
    <t>II.36.64</t>
  </si>
  <si>
    <t>II.36.65</t>
  </si>
  <si>
    <t>II.36.66</t>
  </si>
  <si>
    <t>II.36.67</t>
  </si>
  <si>
    <t>II.36.68</t>
  </si>
  <si>
    <t>II.36.69</t>
  </si>
  <si>
    <t>II.36.70</t>
  </si>
  <si>
    <t>II.36.71</t>
  </si>
  <si>
    <t>II.36.72</t>
  </si>
  <si>
    <t>II.36.73</t>
  </si>
  <si>
    <t>II.36.74</t>
  </si>
  <si>
    <t>II.36.75</t>
  </si>
  <si>
    <t>SOBA DN. BORAVKA VRTIĆ 6 UKUPNO:</t>
  </si>
  <si>
    <t>II.37.</t>
  </si>
  <si>
    <t xml:space="preserve">SANITARIJE VRTIĆ 6 </t>
  </si>
  <si>
    <t>II.37.01</t>
  </si>
  <si>
    <t>SANITARIJE VRTIĆ 6 UKUPNO:</t>
  </si>
  <si>
    <t>II.38.</t>
  </si>
  <si>
    <t>NATKRIVENE TERASE - VRTIĆKE SKUPINE</t>
  </si>
  <si>
    <t>Stol za pijesak i vodu-pogodan za držanje vode i pijeska, zahvaljujući i čvrstoj potpornoj strukturi. Na dnu kade nalazi se ventil koji omogućuje jednostavno pražnjenje. Plastični pješčanik napravljen je s 2 kotača kako bi se olakšao transport, stoga je zaista vrlo lagan za premjestiti ga iz vrta u dječju sobu bez ikakvih poteškoća ili ga po potrebi spremiti u garažu. Djeca će biti sretna ako kod kuće imaju akvarij koji se u trenu može pretvoriti u pustinju. Kapacitet do 60 litara vode ili 40 kg pijeska. Dimenzije: 110x60,5x58 cm; dubina zdjele 21,5 cm</t>
  </si>
  <si>
    <t>4</t>
  </si>
  <si>
    <t>Set koji se sastoji od 1 pravokutnog stola i 6 stolica ergonomske linije. Ploča stola izrađena je od vlaknasto-drvnog konglomerata debljine 21 mm s površinom od melamina u boji magnolije s plastičnim rubom otpornim na udarce. Noge su izrađene od cjevastog čelika promjera 60 mm Noge stola su podesive po visini do maksimalno 3,5 cm. Dimenzije stola: 120x60x50,5 / 54 Vcm / stolice: 33,5x34x31 / 55 V cm/. - Okvir stolice: polipropilen sa zakrivljenim nogama protiv ljuljanja. - Noge stola: protuklizne, protušumne i podesive za 3,5 cm.</t>
  </si>
  <si>
    <t>Pecanje riba-Ova igra pogodna je za unutarnju i vanjsku upotrebu. Ove kompaktne ribe savršene su za stolnu upotrebu, pijesak i pladanj s vodom. Izvrsno za početnu matematiku! Djeca pecaju ribu svojim štapovima za pecanje. Poboljšava motoričke vještine i koordinaciju oko-ruka dok dijete uči brojeve od 1 do 30. Set se sastoji od 30 jarko obojenih, numeriranih riba i 2 štapa za pecanje. Sve dolazi u kompletu s mrežastom vrećom za pohranu. Ribe su izrađene od izdržljivog HDPE-a duljine približno 10 cm. Štapovi za pecanje su dugi 51 cm.</t>
  </si>
  <si>
    <t>Psihomotorični set sastavljen od 7 elemenata od čvrste plastike u boji. Oblici se mogu međusobno kombinirati na različite načine, kako bi se stvorio veliki broj različitih staza. Elementi, unatoč tome što su vrlo robusni, lagani su, što omogućuje djeci da ih slobodno pomiču. Postavljanjem različitih blokova na različite načine, moguće je kreirati uvijek nove staze s preprekama. U skladu sa standardom UNI EN 71. Svaki komad može izdržati težinu do 300 kg. Dimenzije: Luk 111x38,5x55,5cm</t>
  </si>
  <si>
    <t>2</t>
  </si>
  <si>
    <t>Klasični romobil savršen za vježbanje dječje motorike i osjećaja za ravnotežu. Pogodan je za motoričke sposobnosti djece od 3 do 4 godine jer potiče njihov razvoj. Opremljen sigurnosnim ručkama na upravljaču, kotačima bez žbica sa širokim gumama, čvrstim polietilenskim ležajevima za prednje i stražnje kotače, učinkovitim premazom u prahu koji ga štiti od hrđe i otporan je na udarce i ogrebotine. Idealno za učenje vožnje na 2 kotača od najranije dobi! ŠDV 96,5X43X70 cm. Težina 6,4 kg +- 5%.</t>
  </si>
  <si>
    <t>Tricikl izrađen od čvrstog metala, opremljen gumenim kotačima s poietilenskim ležajevima, neklizajućim pedalama, protukliznim stražnjim podnožjem, mekim gumenim rukohvatima i podesivim anatomskim sjedalom. Naučiti pedalirati, usklađeno s kretanjem upravljača, bit će nevjerojatan uspjeh za mlade bicikliste. Visina sjedala 31 cm. ŠDV 62X45X53 cm. Težina 4,9 kg +- 5%.</t>
  </si>
  <si>
    <t>Veliki set prometnog odgoja koji uključuje razna valjana pomagala za poučavanje prometnog odgoja djece. Ovaj kompletan set sadrži 8 prometnih znakova (V=82 cm), 4 srednja prometna čunja (V=22 cm), pješačke prijelaze izrađen od 100% poliestera sa gumiranom stražnjom stranom (Dim. 65x150 cm), 1 zviždaljku i 1 semafor (V=74 cm). Cesta je mjesto na kojem treba biti vrlo oprezan, stoga je od malih nogu potrebno učiti djecu da postoje prometna pravila koja moraju poštovati kao pješaci ili biciklisti. Na zabavan način možete početi učiti pravila autoceste kreiranjem ruta za putovanje pješice, na triciklu ili biciklom!</t>
  </si>
  <si>
    <t>Stijena za penjanje s užadima, rupama i ručkama, izrađenim od čvrste plastike. Uzbudljiv i zabavan izazov, djeca se nikada neće umoriti od penjanja na ovu planinu sa svih strana. Kada dođete do vrha, postavite zastavu i počnite ispočetka! Konačno, djeca će moći iskusiti uzbuđenje penjanja u potpunoj sigurnosti, razvijajući koordinaciju, ravnotežu i snagu tijekom aktivne igre. Visina pada 203 cm. U skladu sa standardom UNI EN 71. Maksimalno ograničenje težine na zidu za penjanje: 145,1 kg. Dimenzije: 203x132x203 cm</t>
  </si>
  <si>
    <t>1</t>
  </si>
  <si>
    <t>Vrtna kućica 126x93 cm
Velika kućica s imitacijom balvana na zidovima. Ima vrata koja se otvaraju. Ima jedan otvoren prozor  i dodatno ima dva prozora sa griljama na otvaranje. Izrađena je od izdržljive plastike.</t>
  </si>
  <si>
    <t>II.38.01</t>
  </si>
  <si>
    <t>II.38.02</t>
  </si>
  <si>
    <t>II.38.03</t>
  </si>
  <si>
    <t>II.38.04</t>
  </si>
  <si>
    <t>II.38.05</t>
  </si>
  <si>
    <t>II.38.06</t>
  </si>
  <si>
    <t>II.38.07</t>
  </si>
  <si>
    <t>II.38.08</t>
  </si>
  <si>
    <t>II.38.09</t>
  </si>
  <si>
    <t>NATKRIVENE TERASE - VRTIĆKE SKUPINE UKUPNO:</t>
  </si>
  <si>
    <t>II.39.</t>
  </si>
  <si>
    <t>PROSTORIJA ZA MEDICINSKU SESTRU/IZOLACIJA</t>
  </si>
  <si>
    <t>Ormar dim ŠDV 80x40x190 cm izrađen od iverala debljine 18mm, obrubljen ABS trakom debljine 2mm, na nogicama visine 5 cm, u donjem dijelu 2 vrata do visine 90 cm, perforiranih bočnih stranica, u gornjem dijelu sa dvoja staklena vrata i bravicom s jednom policom</t>
  </si>
  <si>
    <t>Ormar dim ŠDV 80x40x190 cm izrađen od iverala debljine 18 mm, obrubljen ABS trakom debljine 2mm, na nogicama visine 5 cm, u donjem dijelu 2 vrata, perforiranih bočnih stranica, s bravicom ičetiri police</t>
  </si>
  <si>
    <t xml:space="preserve">Uredska stolica
-sjedište ojastučeno i tapecirano u tkaninu crne boje
-naslon pvc obložen mrežom crne boje
-rukonasloni od pvc-a podesivi po visini
-podešavanje mehanizma prema induvidualnoj težini korisnika
-hidraulično spuštanje i dizanje sjedišta
-baza križ od crne plastike s kotačićima za mekane površine
</t>
  </si>
  <si>
    <t xml:space="preserve">Zidni pano, magnetni u metalnom plastificiranom okviru, sa zaobljenim rubovima, dim. 80x120 cm (+/-10%). Proizvod mora zadovoljavati sve standarde sigurnosti i kvalitete. </t>
  </si>
  <si>
    <t>Multifunkcionalni ležaj od iverala u boji po izboru debljine 19mm s leđima od istog materijala, zaobljenih rubova, u donjem dijelu element s 4 ladice, stolić na kotačićima, i veća ladica za posteljinu na kotaćićima, na ladicama urez za otvaranje zaobljenog oblika. Ukupna dim. 194 x 94 x 75 cm</t>
  </si>
  <si>
    <t>Madrac za ležaj izrađen od PU pjene + R 100, presvučen eko kožom u boji po izboru</t>
  </si>
  <si>
    <t>Valjak za ležaj (jastuk), promjera 15 cm, dužine 90 cm, izrađen od PU pjene, presvučen eko kožom u boji po izboru</t>
  </si>
  <si>
    <t>II.39.01</t>
  </si>
  <si>
    <t>II.39.02</t>
  </si>
  <si>
    <t>II.39.03</t>
  </si>
  <si>
    <t>II.39.04</t>
  </si>
  <si>
    <t>II.39.05</t>
  </si>
  <si>
    <t>II.39.06</t>
  </si>
  <si>
    <t>II.39.07</t>
  </si>
  <si>
    <t>II.39.08</t>
  </si>
  <si>
    <t>II.39.09</t>
  </si>
  <si>
    <t>II.39.10</t>
  </si>
  <si>
    <t>II.39.11</t>
  </si>
  <si>
    <t>PROSTORIJA ZA MEDICINSKU SESTRU/IZOLACIJA UKUPNO:</t>
  </si>
  <si>
    <t>II.40.</t>
  </si>
  <si>
    <t>II.40.02</t>
  </si>
  <si>
    <t>II.41.</t>
  </si>
  <si>
    <t>RADIONICA/DOMAR</t>
  </si>
  <si>
    <t xml:space="preserve">Radionički stol s ladicama.
Čvrsta metalna konstrukcija pojedinih skopova metalne izrade i masivna radna ploča, koja je izrađena iz višeslojne panel-ploče. U radnu ploču su upušteni vijci u rasteru, čime je omogućeno proizvoljno učvršćenje nožnog kl. Radna ploha je s prednje strane zaštićena metalnim U profilom, a otraga drvenom letvom dim. 120x80 mm. Stalci nožnog sklopa imaju podložne pločice s provrtom radi učvršćenja na pod. Ispod ploče se pomoću montaže kutnika pritežu ormarići s ladicom. Ladice klize po jednostr. kotrljajućim vodilicama. Ladice se zaključavaju centralnom cilindričnom bravom. Sve komplet s dopremom, montažom, pripadajućim priborom, spojnim sredstvima, te u dogovoru s projektantom.
Dim. 150x85x70 cm. Proizvod mora zadovoljavati sve standarde sigurnosti i kvalitete.    </t>
  </si>
  <si>
    <t xml:space="preserve">Radni stolac s naslonom, reguliranje visine pneumatikom, na kotačićima. Proizvod mora zadovoljavati sve standarde sigurnosti i kvalitete.    </t>
  </si>
  <si>
    <t xml:space="preserve">Stolac bez naslona, regulacija visine, metal-šper. Proizvod mora zadovoljavati sve standarde sigurnosti i kvalitete.    </t>
  </si>
  <si>
    <t xml:space="preserve">Koš za otpatke, metalni perforirani lim, plastificiran u boji aluminija, 12L. Proizvod mora zadovoljavati sve standarde sigurnosti i kvalitete.    </t>
  </si>
  <si>
    <t xml:space="preserve">Arhivski regal s 5 metalnih polica zaštićenih plastifikacijom, dim 86x40x200 cm . Lagana i brza montaža bez vijaka. Mogućnost podešavanja razmaka između polica s korakom od 50 mm. Nosivost police do 1,8 KN. Stupovi od kvadratnog profila nosivosti (par) do 40 KN. Proizvod mora zadovoljavati sve standarde sigurnosti i kvalitete. </t>
  </si>
  <si>
    <t>II.41.02</t>
  </si>
  <si>
    <t>II.41.03</t>
  </si>
  <si>
    <t>II.41.04</t>
  </si>
  <si>
    <t>II.41.05</t>
  </si>
  <si>
    <t>RADIONICA/DOMAR UKUPNO:</t>
  </si>
  <si>
    <t xml:space="preserve">Ormar, garderobni, metalni s pregradom dim. VXŠXD 180 x 40 x 50 cm,  sa odjeljenim prostorom za radnu i osobnu odjeću. Vratna krila opremljena su otvorima za prozračivanje gore i dolje, okvirom za označavanje etikete i cilindričnom bravicom. Svaki ormar opremljen je gornjom plohom za odlaganje i vješalicom. Proizvod mora zadovoljavati sve standarde sigurnosti i kvalitete.    </t>
  </si>
  <si>
    <t>II.42.</t>
  </si>
  <si>
    <t xml:space="preserve">WC DOMAR </t>
  </si>
  <si>
    <t>II.42.01</t>
  </si>
  <si>
    <t>WC DOMAR UKUPNO:</t>
  </si>
  <si>
    <t>II.43.</t>
  </si>
  <si>
    <t>WC ČISTAČICA</t>
  </si>
  <si>
    <t>II.43.01</t>
  </si>
  <si>
    <t>Višenamjenski laki regal, dim. 106x40x200 cm, stranice s temeljnim pločama, nosač polica i limeni ulošci, 5 polica.</t>
  </si>
  <si>
    <t>Kolica i pribor za čišćenje podova  sa dvije posude od 17 litara, metalna košarica, ocjeđivač i nosač vreća za smeće od 70 litara krom konstrukcija</t>
  </si>
  <si>
    <t>Usisivač za prašinu snage 1200 W, usisna snaga 35 litara/sek, kapciteta 15 litara, težine 8 kg, dužina kabla 10 m, usisno crijevo od 2,5 m, vrečice dvoslojne 10 kom. (Moguće odstupanje po svim stavkama +/-5%)</t>
  </si>
  <si>
    <t>WC ČISTAČICA UKUPNO:</t>
  </si>
  <si>
    <t>II.43.02</t>
  </si>
  <si>
    <t>II.43.03</t>
  </si>
  <si>
    <t>II.43.04</t>
  </si>
  <si>
    <t>OPREMA I NAMJEŠTAJ UKUPNO</t>
  </si>
  <si>
    <t>III.01.</t>
  </si>
  <si>
    <t>VANJSKA VODOVODNA INSTALACIJA</t>
  </si>
  <si>
    <t>III.01.01</t>
  </si>
  <si>
    <t>Iskolčenje trase cjevovoda.</t>
  </si>
  <si>
    <t xml:space="preserve">Iskolčenje osi projektirane trase vodovoda. Rad obuhvaća iskolčenje prema projektu, i sva geodetska mjerenja kojima se podaci sa projekta prenose na teren, osiguranje osi iskolčene trase i održavanje iskolčenih oznaka na terenu za sve vrijeme građenja, odnosno do predaje radova Investitoru.Obračun se vrši po m' iskolčene osi prema projektnoj dokumentaciji.
</t>
  </si>
  <si>
    <t>III.01.02</t>
  </si>
  <si>
    <t>Iskop jarka  na dionici vodovoda.</t>
  </si>
  <si>
    <t>na dionici vodovoda. Strojni odnosno ručni iskop zemlje III-V kategorije za izradu jarka prosječne širine 80 cm i prosječne dubine 80 cm u koji se polažu vodovodne cijevi. U jediničnoj cijeni obuhvaćene su sve potrebne aktivnosti (iskop, utovar i odvoz viška materijala na privremenu deponiju). Obračun se vrši po m3 iskopa u sraslom stanju. Jediničnom cijenom obuhvaćene su slijedeće aktivnosti:
•       iskop (strojni i prema potrebi ručni) zemlje III-V kategorije
•       iskopani materijal odložit će se na privremeni deponij kako bi s mogao koristiti za zasipanje cjevovoda, a sve prema odluci nadzornog inženjera
•       iskop (strojni i prema potrebi ručni) zemlje III-V kategorije
 - sve ostalo potrebno za funkcionalnu izvedbu. Obračun po m3 iskopanog materijala.</t>
  </si>
  <si>
    <t>ručni iskop</t>
  </si>
  <si>
    <r>
      <t>m</t>
    </r>
    <r>
      <rPr>
        <vertAlign val="superscript"/>
        <sz val="8"/>
        <rFont val="Arial"/>
        <family val="2"/>
      </rPr>
      <t>3</t>
    </r>
  </si>
  <si>
    <t>strojni iskop</t>
  </si>
  <si>
    <t>strojni iskopa rova u nasipu ceste s odlaganjem na privremenu deponiju</t>
  </si>
  <si>
    <t>III.01.03</t>
  </si>
  <si>
    <t>Planiranje i valjanje posteljice za polaganje cjevovoda</t>
  </si>
  <si>
    <t>od miješanih materijala prosječne širine 60 cm na dionici trase vodovoda. Normativ U.B1.010, U.B1.012, U.B1.014, U.B1.016, U.B1.018, U.B1.020, U.B1.022, U.B1.024, U.B1.038, U.B1.042, U.B1.046, U.E8.010. ili jednakovrijedno.  Poprečni nagib i kote posteljice definirane su projektom. Rad obuhvaća uređenje posteljice, nasipavanje i razastiranje izravnavajućeg sloja od čistog sitnijeg materijala, obračunatog u drugoj stavci, grubo i fino planiranje. Posteljicu treba zbiti tako da bez oštećenja može preuzeti opterećenja od konstrukcije prema kotama definiranim projektom. Obračun se vrši po m2 potpuno uređene i zbijene posteljice.</t>
  </si>
  <si>
    <r>
      <t>m</t>
    </r>
    <r>
      <rPr>
        <vertAlign val="superscript"/>
        <sz val="8"/>
        <rFont val="Arial"/>
        <family val="2"/>
      </rPr>
      <t>2</t>
    </r>
  </si>
  <si>
    <t>III.01.04</t>
  </si>
  <si>
    <t>Izvedba posteljice</t>
  </si>
  <si>
    <t>Izvedba posteljice debljine 10 cm i nasipa debljine 15 cm iznad PP vodovodnih cijevi kamenim materijalom 4-8 mm. Obračun po m3 uključujući sav potrebni rad , dobavu i ugradnju materijala. Varijanta ako se vodovod izvodi od PEHD cijevi, ukoliko se izvodi od PEHD cijevi sa zaštitnom ovojnicom stavka se ne izvodi. Obračun po m3 ugrađenog materijala.</t>
  </si>
  <si>
    <t>III.01.05</t>
  </si>
  <si>
    <t xml:space="preserve">Zatrpavanje rovova </t>
  </si>
  <si>
    <t>materijalom iz iskopa u  sloju 30 cm sa nabijanjem. Prosječna dubina nasipa je 24 cm i širina 0,80 cm. Najprije upotrijebiti sitni materijal. U cijenu uračunato nabijanje i kvašenje. Obračun po m3 ugrađenog materijala.</t>
  </si>
  <si>
    <t>III.01.06</t>
  </si>
  <si>
    <t>Izrada/popravak tampona</t>
  </si>
  <si>
    <r>
      <t>m</t>
    </r>
    <r>
      <rPr>
        <vertAlign val="superscript"/>
        <sz val="8"/>
        <rFont val="Arial"/>
        <family val="2"/>
        <charset val="238"/>
      </rPr>
      <t>3</t>
    </r>
  </si>
  <si>
    <t>III.01.07</t>
  </si>
  <si>
    <t xml:space="preserve">Odvoz viška materijala </t>
  </si>
  <si>
    <t>kamionom na deponij sa  utovarom, odvozom , istovarom i taksama za odlaganje. Obračun po m3 odvezenog i zbrinutog materijala.</t>
  </si>
  <si>
    <t>III.01.08</t>
  </si>
  <si>
    <t>Vanjske trase vodovoda od polietilenskih cijevi sa zaštitnom ovojnicom</t>
  </si>
  <si>
    <t>DN 40</t>
  </si>
  <si>
    <t>DN 50</t>
  </si>
  <si>
    <t>DN 110</t>
  </si>
  <si>
    <t>III.01.09</t>
  </si>
  <si>
    <t>Vodomjerno okno</t>
  </si>
  <si>
    <t>Dobava materijala i izvedba kompletnog betonskog  vodomjernog okna unutarnjih dimenzija 180x360x180 cm. Okno izvedeno od betona sa dodacima za vodonepropusnost VDP 2, beton C30/37, razred izloženost XA 2, debljine stijenki i dna 25 cm. Na dnu okna izvodi se vodolovno grlo 40x40x40cm. Okno je pokriveno s tipskim ljevano željeznom poklopcem 60/60cm nosivosti 150 kN . Ispod poklopca u stijenke okna ugraditi penjalice na razmaku od 30 cm. Spoj cijevi sa betonskim stijenkama okna izvesti vodonepropusno - KGF komad. Cijevi se oslanjaju na betonski oslonac od betona C16/20. Obračun po kompletno izvedenom vodomjernom oknu uključujući i opremu koja se sastoji od dva nova vodomjera (MDK komad, zatvarača povratnog toka, hvatač nečistoća) uključujući i svu ostalu potrebnu opremu sukladno uputi komunalnog poduzeća.
U stavku je uključeno:
- strojni iskop zemlje III-V kategorije
- podložni betonC12/15
- beton C30/37 , V2 
- unutarnja hidroizolacija fleksibilnim jedno komponentnim zaštitnim premazom ojačanim vlaknima na bazi bitumen emulzije
- vanjska hidroizolacija pd PVC sintetičke hidro izolacijske folije, debljine 1.5mm
- vodonepropusna obrada prodora cijevi
- lj.ž. poklopac  nosivosti 150 kN
- zatrpavanje rova kamenim materijalom 16-62 mm
- utovar , odvoz i zbrinjavanje viška iskopanog materijala
Obračun po komadu funkcionalano izvedenog vodomjernog okna prema uputi komunalnog poduzeća.</t>
  </si>
  <si>
    <t>III.01.10</t>
  </si>
  <si>
    <t>Izvedba spoja na javnu vodoopskrbu.</t>
  </si>
  <si>
    <t>U stavku su uključeni svi potrebni radovi za izvedbu funkcionalnog priključka prema uputama komunalnog poduzeća, sa ZOPT ventilima. Obračun za komplet funkcionalno izvedeni priključak na javni vodovod.</t>
  </si>
  <si>
    <t>III.01.11</t>
  </si>
  <si>
    <t>Nadzemni LJŽ hidrant</t>
  </si>
  <si>
    <t>III.01.12</t>
  </si>
  <si>
    <t>Podgrada hidranata opekom</t>
  </si>
  <si>
    <t>Podgrada hidranata i ugradbenih garnitura zidom od pune opeke. Obračun po komadu funkcionalno izvedene podgrade.</t>
  </si>
  <si>
    <t>III.01.13</t>
  </si>
  <si>
    <t>Vanjski hidrantski ormarić</t>
  </si>
  <si>
    <t>Dobava i ugradba vanjskog hidrantskog ormarića sa priborom (trevira crijevo ø52, dužine 15 m, kom 2; mlaznica kom 2; ključ za spojnice; ključ za hidrant; dvokraki hidrantski nastavak) uključujući betonsko postolje, nosaće te pomoćni materijal za montažu i rad. Obračun po komadu funkcionalno izvedenog hidrantskog ormara.</t>
  </si>
  <si>
    <t>III.01.14</t>
  </si>
  <si>
    <t>Betonski oslonci</t>
  </si>
  <si>
    <t xml:space="preserve">Dobava i ugradnja betonskih oslonaca na lomovima trase hidrantske i vodovodne mreže. Oslonci se izvode od betona  C16/20. Obračun se vodi po m3 ugrađenog betona dimenzija prema projektnom rješenju. </t>
  </si>
  <si>
    <t>III.01.15</t>
  </si>
  <si>
    <t>Tlačna proba cjevovoda</t>
  </si>
  <si>
    <t>III.01.16</t>
  </si>
  <si>
    <t>Ispiranje cjevovoda</t>
  </si>
  <si>
    <t>III.01.17</t>
  </si>
  <si>
    <t>Dezinfekcija cjevovoda</t>
  </si>
  <si>
    <t>Dezinfekcija i ispiranje montiranog i ispitanog cjevovoda. Provođenje dezinfekcije se vrši prema tehničkom opisu, odn. po uputi nadležnog sanitarnog inspektora koji je prisustvuje postupku, odobrava dezificijens, te izdaje atest po provedenom zapisniku. Obračun sve kompletno po dužnom metru dezifinciranog cjevovoda.</t>
  </si>
  <si>
    <t>III.01.18</t>
  </si>
  <si>
    <t>Uzimanje uzoraka</t>
  </si>
  <si>
    <t>Uzimanja uzoraka za ispitivanje fizikalno, kemijsko, bioloških značajki vode iz vodovodne mreže, te sva potrebna ispitivanja od ovlaštene ustanove za potrebe tehničkog pregleda kao i izdavanja pismenih uvjerenja o ispravnosti vode. U jediničnu cijenu je uključen sav potreban rad, oprema i materijal za funkcionalnu izvedbu. Obračun se vrši po komadu uzetih, ispitanih uzoraka te dobivenim potvrdama.</t>
  </si>
  <si>
    <t>III.01.19</t>
  </si>
  <si>
    <t>Ispitivanje hidranata na količinu</t>
  </si>
  <si>
    <t xml:space="preserve">Ispitivanje vanjskih hidranata na količinu i tlak te izdavanje pozitivnog dokaza kvalitete. Obračun po komadu izvršenog ispitivanja sukladno "Pravilniku o hidrantskoj mreži za gašenje požara ili jednakovrijedno. </t>
  </si>
  <si>
    <t>III.02.</t>
  </si>
  <si>
    <t>UNUTARNJA VODOVODNA INSTALACIJA</t>
  </si>
  <si>
    <t>III.02.01</t>
  </si>
  <si>
    <t>Sanitarna hladna i topla voda</t>
  </si>
  <si>
    <t>DN 15</t>
  </si>
  <si>
    <t>DN 20</t>
  </si>
  <si>
    <t>DN 25</t>
  </si>
  <si>
    <t>DN 32</t>
  </si>
  <si>
    <t>III.02.02</t>
  </si>
  <si>
    <t>Protupožarna voda</t>
  </si>
  <si>
    <t>Dobava i montaža metalnih cijevi  sa spajanjem ˝press˝ spojnim komadima iz galvanski pocinčanog čelika za glavni hidrantski razvod - mokri. Stavka obuhvaća sve potrebne spojnice, redukcije, T-komade i potrebni pričvrsni i ovjesni materijal. Cijevi se isporučuju u palicama bez izolacije. Izolacija 23 mm, klase B, koljena i T komadi tvornički predpripremljeni, uračunati u m1 cijevi. Obračun po m' funkcionalno ugrađene cijevi.</t>
  </si>
  <si>
    <t>III.02.03</t>
  </si>
  <si>
    <t>Ventili s ispustom</t>
  </si>
  <si>
    <t>Dobava i montaža mjedenih ravnih ventila sa kotačem i ispusnim ventilom ugrađenih na početku vertikala. Ventili su zatvoreni u zidu limenim vratašcima. Obračun kompletno ventil i vratašca. Obračun po komadu funkcionalno ugrađenog ventila i vratašca.</t>
  </si>
  <si>
    <t>III.02.04</t>
  </si>
  <si>
    <t>Zaporni podžbukni ventil</t>
  </si>
  <si>
    <t>Dobava i ugradnja zapornog podžbuknog  ventila iz mjedi za reguliranje na ključ, kromiran, sa kromiranom kapicom i rozetom uključivo brtvilo (na toploj vodi fiber, a na hladnoj gumena brtva). Obračun po komadu funkcionalno ugrađenog ventila.</t>
  </si>
  <si>
    <t>III.02.05</t>
  </si>
  <si>
    <t>Spoj na pripremu tople vode</t>
  </si>
  <si>
    <t>Dobava materijala i izvedba priključka na pripremu tople vode. Obračun obuvaća kompletan montažni materijal. U stavku uključiti sav potreban rad i materijal, osim opreme koji je u troškovniku strojarskih radova. Obračun po komadu funkcionalno ugrađenog spoja na pripremu tople vode.</t>
  </si>
  <si>
    <t>III.02.06</t>
  </si>
  <si>
    <t>Zidni hidranti</t>
  </si>
  <si>
    <t>Dobava i ugradnja unutarnjih zidnih hidranata sa opremom za gašenje požara, dimenzija 500x500x140 mm, cijev 15 metara, mlaznicom Ø25, ključem i ventilom. U jediničnu cijenu treba uključiti sve potrebno za funkcionalnu izvedbu. Obračun se vrši po komadu funkcionalnog zidnog hidranta.</t>
  </si>
  <si>
    <t xml:space="preserve">kom </t>
  </si>
  <si>
    <t>III.02.07</t>
  </si>
  <si>
    <t>Ispitivanje hidranata</t>
  </si>
  <si>
    <t>Ispitivanje svih zidnih protupožarnih hidranata na količinu i tlak te izdavanje dokaza kvalitete. Obračun po komadu izvršenog ispitivanja.</t>
  </si>
  <si>
    <t>III.02.08</t>
  </si>
  <si>
    <t>Tlačno ispitivanje instalacije</t>
  </si>
  <si>
    <t>Ispitivanje instalacije na nepropusnost pod tlakom od 10 bara u trajanju od minimalno 2 sata. Ispitivanje se vrši bez montiranih armatura. Krajevi cijevi zatvaraju se čepovima. U jediničnu cijenu je uključen sav potreban rad, čepovi, oprema i materijal te radne platforme do dovođenja u funkcionalnu izvedbu, a sve prema uputama proizvođača. Obračun po komadu izvršenog ispitivanja.</t>
  </si>
  <si>
    <t>III.02.09</t>
  </si>
  <si>
    <t>Dezinfekcija kompletne vodovodne instalacije, vodenom otopinom klora koncentracije 10 g Cl/m³ vode u instalaciji s prethodnom i naknadnim ispitivanjem instalacije uz protok vode jednak peterostrukom obujmu vode u instalaciji. U jediničnu cijenu je uključen sav potreban rad, oprema i materijal te radne platforme do dovođenja u funkcionalnu izvedbu, a sve prema uputama proizvođača. Obračun po komadu izvršene dezinfekcije.</t>
  </si>
  <si>
    <t>III.02.10</t>
  </si>
  <si>
    <t xml:space="preserve">Uzimanja uzoraka za ispitivanje fizikalno, kemijsko, bioloških značajki vode iz vodovodne mreže, </t>
  </si>
  <si>
    <t>Uzimanja uzoraka za ispitivanje fizikalno, kemijsko, bioloških značajki vode iz vodovodne mreže, te sva potrebna ispitivanja od ovlaštene ustanove za potrebe tehničkog pregleda kao i izdavanja pismenih uvjerenja o ispravnosti vode. U jediničnu cijenu je uključen sav potreban rad, oprema i materijal za funkcionalnu izvedbu.  Obračun po komadu izvršenog ispitivanja.</t>
  </si>
  <si>
    <t>III.02.11</t>
  </si>
  <si>
    <t>Obrada prodora kroz požarne sektore</t>
  </si>
  <si>
    <t>UKUPNO:</t>
  </si>
  <si>
    <t>III.03.</t>
  </si>
  <si>
    <t>VANJSKA MREŽA ODVODNJE</t>
  </si>
  <si>
    <t>III.03.01</t>
  </si>
  <si>
    <t xml:space="preserve">Iskolčenje osi projektirane trase odvodnje. Rad obuhvaća iskolčenje prema projektu, i sva geodetska mjerenja kojima se podaci sa projekta prenose na teren, osiguranje osi iskolčene trase i održavanje iskolčenih oznaka na terenu za sve vrijeme građenja, odnosno do predaje radova Investitoru.Obračun se vrši po m' iskolčene osi prema projektnoj dokumentaciji.
</t>
  </si>
  <si>
    <t>III.03.02</t>
  </si>
  <si>
    <t>Iskop jarka na dionici kanalizacije</t>
  </si>
  <si>
    <t>Strojni odnosno ručni iskop zemlje III-V kategorije za izradu jarka prosječne širine 80 cm i prosječne dubine 120 cm u koji se polažu vodovodne cijevi. U jediničnoj cijeni obuhvaćene su sve potrebne aktivnosti (iskop, utovar i odvoz viška materijala na privremenu deponiju). Obračun se vrši po m3 iskopa u sraslom stanju. Jediničnom cijenom obuhvaćene su slijedeće aktivnosti:
•       iskop (strojni i prema potrebi ručni) zemlje III-V kategorije
•       iskopani materijal odložit će se na privremeni deponij kako bi s mogao koristiti za zasipanje cjevovoda, a sve prema odluci nadzornog inženjera
•       iskop (strojni i prema potrebi ručni) zemlje III-V kategorije
 - sve ostalo potrebno za funkcionalnu izvedbu. Obračun po m3 iskopanog materijala.</t>
  </si>
  <si>
    <t>III.03.03</t>
  </si>
  <si>
    <r>
      <t>m</t>
    </r>
    <r>
      <rPr>
        <vertAlign val="superscript"/>
        <sz val="8"/>
        <rFont val="Arial"/>
        <family val="2"/>
        <charset val="238"/>
      </rPr>
      <t>2</t>
    </r>
  </si>
  <si>
    <t>III.03.04</t>
  </si>
  <si>
    <t>Dobava i razastiranje pijeska</t>
  </si>
  <si>
    <t>po dnu isplaniranog kanalizacijskog rova u debljini 10cm, izrada nadsloja od kamenog materijala granulacije 2-8 mm, debljine 15 cm, prosječna širina rova iznosi  80cm, prosječna dubina 45 cm. Obračun po m3 ugrađenog materijala.</t>
  </si>
  <si>
    <t>III.03.05</t>
  </si>
  <si>
    <t>Zatrpavanje rovova</t>
  </si>
  <si>
    <t>materijalom iz iskopa u  sloju 30 cm sa nabijanjem. Prosječna dubina nasipa je 50 cm i širina 80 cm. Najprije upotrijebiti sitni materijal. U cijenu uračunato nabijanje i kvašenje. Obračun po m3 ugrađenog materijala.</t>
  </si>
  <si>
    <t>III.03.06</t>
  </si>
  <si>
    <t>Odvoz viška materijala</t>
  </si>
  <si>
    <t>III.03.07</t>
  </si>
  <si>
    <t>Polaganje tvrdih PVC cijevi uključivo fazonski komadi za sanitarnu odvodnju</t>
  </si>
  <si>
    <r>
      <t>Cijevi standardnih dužina DN</t>
    </r>
    <r>
      <rPr>
        <sz val="8"/>
        <rFont val="Arial"/>
        <family val="2"/>
      </rPr>
      <t xml:space="preserve"> 160</t>
    </r>
  </si>
  <si>
    <r>
      <t>Cijevi standardnih dužina DN</t>
    </r>
    <r>
      <rPr>
        <sz val="8"/>
        <rFont val="Arial"/>
        <family val="2"/>
      </rPr>
      <t xml:space="preserve"> 200</t>
    </r>
  </si>
  <si>
    <r>
      <t>Cijevi standardnih dužina DN</t>
    </r>
    <r>
      <rPr>
        <sz val="8"/>
        <rFont val="Arial"/>
        <family val="2"/>
      </rPr>
      <t xml:space="preserve"> 250</t>
    </r>
  </si>
  <si>
    <r>
      <t>Cijevi standardnih dužina DN</t>
    </r>
    <r>
      <rPr>
        <sz val="8"/>
        <rFont val="Arial"/>
        <family val="2"/>
      </rPr>
      <t xml:space="preserve"> 315</t>
    </r>
  </si>
  <si>
    <t>III.03.08</t>
  </si>
  <si>
    <t>Cijevi vanjskih trasa polietilenskih cijevi sa zaštitnom ovojnicom</t>
  </si>
  <si>
    <t>Dobava i ugradnja  polietilenskih cijevi sa zaštitnom ovojnicom, izrađen od PE 100-RC, SDR 17, s najvećom otpornosti na spor rast pukotine; cijev crne boje; s kontinuiranim ekstrudiranim zaštitnim slojem izrađenim od modificiranog polietilena PEplus. Sučeono zavarivanje bez uklanjanja zaštitnog sloja, zavarivanje prema relevantnim uputama. Obračun po m' funkcionalno ugrađene cijevi.</t>
  </si>
  <si>
    <t>d90</t>
  </si>
  <si>
    <t>III.03.09</t>
  </si>
  <si>
    <t>Drenažne cijevi</t>
  </si>
  <si>
    <t>Dobava i ugradnja savitljivih 2/3 perforiranih drenažnih cijevi iz tvrdog PVC-a, s potrebnim fazonskim komadima i brtvenim materijalom. U cijeni uključeno je slijedeće:
·         dobava i ugradnja PVC  2/3 perforiranih drenažnih savitljivih cijevi s potrebnim fazonskim komadima,
·         sve ostalo potrebno za funkcionalnu upotrebu.
Obračun se vrši po m’ ugrađene cijevi.</t>
  </si>
  <si>
    <t>DN315</t>
  </si>
  <si>
    <t>III.03.10</t>
  </si>
  <si>
    <t>Izvedba spoja na javnu sanitarnu odvodnju</t>
  </si>
  <si>
    <t>U stavku su uključeni svi potrebni radovi za izvedbu funkcionalnog priključka prema uputama komunalnog poduzeća. Obračun po komadu funkcionalno izvedenog priključka.</t>
  </si>
  <si>
    <t>III.03.11</t>
  </si>
  <si>
    <t>Izvedba spoja na javnu oborinsku odvodnju.</t>
  </si>
  <si>
    <t>III.04.</t>
  </si>
  <si>
    <t>UNUTARNJA MREŽA ODVODNJE</t>
  </si>
  <si>
    <t>III.04.01</t>
  </si>
  <si>
    <t>PEHD cijevi uključivo fazonski komadi za etažni razvod</t>
  </si>
  <si>
    <t>DN 125</t>
  </si>
  <si>
    <t>III.04.02</t>
  </si>
  <si>
    <t>PEHD cijevi uključivo fazonski komadi za vertikalni razvod</t>
  </si>
  <si>
    <t>DN 75</t>
  </si>
  <si>
    <t>DN 160</t>
  </si>
  <si>
    <t>III.04.03</t>
  </si>
  <si>
    <t>Podni slivnik 1</t>
  </si>
  <si>
    <t>Dobava i ugradnja podnog slivnika DN50 horizontalni sa bočnim priključkom DN40/50, protokom 0,50 l/s, prirubnicom za prihvat odgovarajućeg pribora za spoj sa hidroizolacijom, mokrim umetkom zatvarača zadaha sa protupovratnim osiguračem, nastavnim okvirom podesivim po visini 12 - 70 mm / 123 x 123 mm sa mogućnošću odvodnje procjedne vode sa hidroizolacije, uljevnom rešetkom 115 x 115 mm nosivosti 300 kg. Obračun po komadu funkcionalno ugrađenog slivnika.</t>
  </si>
  <si>
    <t>III.04.04</t>
  </si>
  <si>
    <t>Podni slivnik 2</t>
  </si>
  <si>
    <t>Dobava i ugradnja podnog slivnika od PE otporan na temperaturu do 85°C, DN40/50 horizontalni, sa protokom 0,50 l/s (20 mm vodenog stupca iznad rešetke), 0,35 l/s (10 mm vodenog stupca iznad rešetke), prirubnicom za prihvat odgovarajućeg pribora za spoj sa hidroizolacijom, umetkom zatvarača zadaha koji blokira miris i bez vode u sifonu, nastavnim okvirom podesivim po visini 12 - 70 mm / 123 x 123 mm sa mogućnošću odvodnje procjedne vode sa hidroizolacije, uljevnom rešetkom 115 x 115 mm nosivosti 300 kg. Obračun po komadu funkcionalno ugrađenog slivnika.</t>
  </si>
  <si>
    <t>III.04.05</t>
  </si>
  <si>
    <t>Podni slivnik 3</t>
  </si>
  <si>
    <t>Dobava i ugradnja podnog slivnika od PE otporan na temperaturu do 85°C, DN50/75/110 vertikalni, sa protokom 0,67 l/s, prirubnicom za prihvat odgovarajućeg pribora za spoj sa hidroizolacijom, mokrim umetkom zatvarača zadaha, nastavnim okvirom podesivim po visini 32 - 73 mm / 150 x 150 mm sa mogućnošću odvodnje procjedne vode sa hidroizolacije, uljevnom rešetkom 137 x 137 mm od lijevanog željeza nosivosti 1.500 kg, građevinska zaštita uz isporuku. Obračun po komadu funkcionalno ugrađenog slivnika.</t>
  </si>
  <si>
    <t>III.04.06</t>
  </si>
  <si>
    <t>Podni slivnik 4</t>
  </si>
  <si>
    <t>III.04.07</t>
  </si>
  <si>
    <t xml:space="preserve">Podni kanal </t>
  </si>
  <si>
    <t>kanal dimenzija 300x1030x60 na dnu kanala izljev Ø 142 mm, spoj na podni slivnik sa vertikalnim izljevom DN100</t>
  </si>
  <si>
    <t>kanal dimenzija 300x1030x60 na dnu kanala izljev Ø 120 mm, spoj na podni slivnik sa vertikalnim izljevom DN75</t>
  </si>
  <si>
    <t>kanal dimenzija 300x1530x60 na dnu kanala izljev Ø 142 mm, spoj na podni slivnik sa vertikalnim izljevom DN100</t>
  </si>
  <si>
    <t>kanal dimenzija 500x830x60 na dnu kanala izljev Ø 142 mm, spoj na podni slivnik sa vertikalnim izljevom DN100</t>
  </si>
  <si>
    <t>III.04.08</t>
  </si>
  <si>
    <t>Sifon za kondenzat</t>
  </si>
  <si>
    <t>Dobava i ugradnja gradbenog sifona za kondenzat sa vodenim i mehaničkim zatvaračem zadaha, sa priključkom 20 - 32 mm, izlazom DN32, protoka 120 l/h, sa kraćenjem podesivom građevinskom zaštitom, poklopcem, izmjenjivim prozirnim sifonskim umetkom sa 50 mm zaporne visine vodenog stupca i kuglom za blokadu mirisa u slučaju isparivanja vode iz sifona. Obračun po komadu ugrađenog sifona.</t>
  </si>
  <si>
    <t>III.04.09</t>
  </si>
  <si>
    <t>Ispitivanje vodonepropusnosti</t>
  </si>
  <si>
    <t>III.04.12</t>
  </si>
  <si>
    <t>Ispitivanje protočnosti</t>
  </si>
  <si>
    <t>III.04.11</t>
  </si>
  <si>
    <t>Protupožarna obujmica</t>
  </si>
  <si>
    <t>ODVODNJA KROVNIH OBORINSKIH VODA</t>
  </si>
  <si>
    <t>III.04.12.01.</t>
  </si>
  <si>
    <t>Krovni oluk</t>
  </si>
  <si>
    <t>Izrada i montaža horizontalnog visećeg žlijeba promjera 10 cm,izvedenog iz plastificiranog aluminijskog d=0.60 mm. Žlijeb je s pravilnim padom 1% prema izljevnom mjestu. Uključivo s odgovarajućim nosačima iz istog materijala na razmaku od 80 cm. U jediničnoj cijeni uključeni su i otvori za spoj s vertikalama. Spojeve je potrebno izvesti prvoklasno. U jediničnu cijenu potrebno je uključiti sav potreban materijal, rad te sve potrebno za funkcionalnu izvedbu. Obračun vršiti prema m' montiranog žlijeba.</t>
  </si>
  <si>
    <t>III.04.12.02</t>
  </si>
  <si>
    <t>Krovne vertikale</t>
  </si>
  <si>
    <t xml:space="preserve">Nabava, izrada i ugradnja vertikalnih cijevi (kišne vertikale),
izvedenih iz plastificiranog aluminijskog lima debljine 0.6 mm s obujmicama iz istog materijala, učvršćenih u zid na svakih 2.00 m. Također izvesti spoj s lijevano-željeznim cijevima. U jediničnu cijenu potrebno je uključiti sav potreban materijal, rad te sve potrebno za funkcionalnu izvedbu.  Obračun se vrši po m' (uračunati su svi fazonski komadi i skretanja, uključivo i vijci za obujmice) ugrađene cijevi. </t>
  </si>
  <si>
    <t>Ø75</t>
  </si>
  <si>
    <t>III.04.12.03</t>
  </si>
  <si>
    <t xml:space="preserve">Krovni slivnik </t>
  </si>
  <si>
    <t>Dobava i montaža krovnog uljevnog elementa za podtlačnim sistem odvodnje krovni oborinskih voda s vertikalnim priključkom, univerzalnom prirubnicom za spoj s hidroizolacijom, zaštitnom košarom, s priključkom na parnu branu. U stavku uključiti i  grijač 230V / 8W. Obračun po komadu funkcionalno ugrađenog krovnog slivnika.</t>
  </si>
  <si>
    <t>Krovni uljevni element s vertikalnim priključkom i priključkom parne brane</t>
  </si>
  <si>
    <t>Krovni uljevni element s horizontalnim priključkom</t>
  </si>
  <si>
    <t>III.04.12.04</t>
  </si>
  <si>
    <t>PEHD cijevi</t>
  </si>
  <si>
    <t>Dobava, prijenos i montaža tvrdih temperiranih polietilenskih (PE-HD) odvodnih cijevi  sa svim potrebnim fazonskim komadima i spojnim priborom; specifikacijom proizvođača obuhvaćeno tm trase od DN50 do DN250.  Stavka  uključuje originalne fazonske komade i potreban pričvrsni pribor. Obračun po m' funkcionalno ugrađene cijevi.</t>
  </si>
  <si>
    <t>III.04.12.05</t>
  </si>
  <si>
    <t>Sistem ovješenja 1</t>
  </si>
  <si>
    <t>sa klasični sistem pričvršćenja cjevovoda  na masivnu konstrukciju, s originalnim cijevnim obujmicama, navojnom šipkom, pričvrsnim pločicama i priborom; specifikacijom proizvođača obuhvaćeno tm trase cjevovoda. Obračun po m' ugrađenog ovješenja.</t>
  </si>
  <si>
    <t>III.04.12.06</t>
  </si>
  <si>
    <t>Sistem ovješenja 2</t>
  </si>
  <si>
    <t>Sistem pričvršćenja cjevovoda  na masivnu konstrukciju, s cijevnim obujmicama, navojnom šipkom, pričvrsnim pločicama i priborom; specifikacijom proizvođača obuhvaćeno tm trase cjevovoda</t>
  </si>
  <si>
    <t>III.04.12.07</t>
  </si>
  <si>
    <t>Dokumentacija i atest</t>
  </si>
  <si>
    <t>Dobava kompletne tehničke i atestne dokumentacije za podtlačni sistem odvodnje krovnih oborinskih voda. Obračun po komadu ishođene dokumentacije</t>
  </si>
  <si>
    <t>kpl</t>
  </si>
  <si>
    <t>III.04.12.08</t>
  </si>
  <si>
    <t>Izolacija</t>
  </si>
  <si>
    <t>Dobava i ugradnja dodatne toplinske izolacije i zvučne izolacije protiv strukturne buke protiv orošenja cjevovoda i fazonskih komada; λ≤ 0,042 (W/mK), d 17 mm, predviđeno ukupno m2 izoliranog cjevovoda;</t>
  </si>
  <si>
    <t>III.04.12.09</t>
  </si>
  <si>
    <t>Sigurnosni preljev i odvodna lulica</t>
  </si>
  <si>
    <t>Dobava i ugradnja sigurnosnog preljeva na bazi od PE, svijetlo sivi, okrugli, duljine cijevi. Obračun po komadu funkcionalno ugrađenog preljeva.</t>
  </si>
  <si>
    <t>okrugli, DN110,L=49 cm</t>
  </si>
  <si>
    <t>pravokutni 10x30x60 cm</t>
  </si>
  <si>
    <t>III.05.</t>
  </si>
  <si>
    <t>SANITARNI I DRUGI UREĐAJI</t>
  </si>
  <si>
    <t>III.05.01</t>
  </si>
  <si>
    <t xml:space="preserve">WC školjka </t>
  </si>
  <si>
    <t>Dobava i ugradnja WC  školjke viseće od 1a bijele fajanse bez ruba, koji se sastoji od:
'-daske s poklopcem bijele boje, sa "soft close" tehnologijom. 
-montažnog instalacijskog elementa za WC školjku visine ugradnje 112 cm  s niskošumnim ugradbenim vodokotlićem za 6/3l ispiranje.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Proizvod svrstan u prva dva razreda učinkovitosti prema Unified Water Label Association. 
-konzolne keramičke WC školjke bez ruba.
Obračun po komadu funkcionalno ugrađenog wc-a.</t>
  </si>
  <si>
    <t>III.05.02</t>
  </si>
  <si>
    <t xml:space="preserve">WC školjka za osobe smanjene pokretljivosti </t>
  </si>
  <si>
    <t>III.05.03</t>
  </si>
  <si>
    <t>WC školjka za djecu</t>
  </si>
  <si>
    <t>Dobava, prijenos i montaža kompletnog WC-a za djecu, koji se sastoji od:
'-pripadajućeg sjedala dizajna kornjače s potpornom funkcijom zelene boje s poklopcem i s okovima od inoxa, izrađena od Duroplasta
'-pripadajućeg sjedala
'-montažnog instalacijskog elementa za WC školjku visine ugradnje 112 cm    s niskošumnim ugradbenim vodokotlićem za 6/3l ispiranje.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Proizvod svrstan u prva dva razreda učinkovitosti prema Unified Water Label Association.
'-odgovarajuća dvokoličinska tipka, plastična, bijele boje sa plavim i crvenim gumbom za aktiviranje.
Obračun po komadu funkcionalno ugrađenog wc-a.</t>
  </si>
  <si>
    <t>III.05.04</t>
  </si>
  <si>
    <t>Umivaonik</t>
  </si>
  <si>
    <t xml:space="preserve">Dobava i postava  umivaonika za montažu na zid, komplet s pričvrsnim i ovjesnim priborom i slavinom.  Proizvod svrstan u prva dva razreda učinkovitosti prema Unified Water Label Association.  Stavka uključuje i kromirani polusifon sa rozetom za umivaonik komplet s brtvom. Sav potreban rad i materijal do pune funkcije su obuhvaćene u stavci. </t>
  </si>
  <si>
    <t>III.05.05</t>
  </si>
  <si>
    <t>Umivaonik za osobe smanjene pokretljivosti</t>
  </si>
  <si>
    <t>Dobava, prijenos i montaža kompletnog umivaonika za osobe smanjene pokretljivosti,  koji se sastoji od:
-keramičkog  umivaonika širine 65cm posebne konstrukcije namijenjenog osobama u kolicima sa sifonom skrivenim u zidu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-stojeće jednoručne mješalice za umivaonik,  TV+HV, s perlatorom s ograničenjem protoka vode, dva gibljiva crijeva R⅜" za priključak vode sa sitima protiv nečistoća i nepovratnim ventilima.
 Proizvod svrstan u prva dva razreda učinkovitosti prema Unified Water Label Association. 
- 2 kutna ventila DN15 spojenim na dovod vode.</t>
  </si>
  <si>
    <t>III.05.06</t>
  </si>
  <si>
    <t>Dječji umivaonik 1</t>
  </si>
  <si>
    <t xml:space="preserve">Dobava, prijenos i montaža kompletnog umivaonika,  koji se sastoji od:
'-keramičkog umivaonika za djecu dimenzije 60x40cm s otvorom za armaturu, bez preljeva u bijeloj boji.
'-pripadajući keramičkim polupodestom dimenzije 37x31cm u bijeloj boji 
'-stojeće elektronske senzorske armature (230V) za umivaonik, s mehaničkim miješanjem TV+HV, perlatorom s ograničenjem protoka vode. Proizvod svrstan u prva dva razreda učinkovitosti prema Unified Water Label Association.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'-minitermostat za armaturu za umivaonik
'-direktni samočisteći sifon za umivaonik, sa navojnim priključkom na piletu 1 1/4" i horizontalnim odvodom dimenzije d32 u krom boji.
'-izljevni ventil sa preljevnom cijevi za finu motažu na sifon za umivaonik.
Obračun po komadu ugrađenog umivaonika.
</t>
  </si>
  <si>
    <t>III.05.07</t>
  </si>
  <si>
    <t>Dječji umivaonik 2</t>
  </si>
  <si>
    <t>Dobava, prijenos i montaža kompletnog umivaonika,  koji se sastoji od:
'-dječjeg umivaonika s dvije pozicije za umivanje, dimenzija 900x415x300mm izrađenog od materijala Varicor u alpsko bijeloj boji . 
'-dekorativni zaslon - fronta, za element za igru i pranje, za dvije armature za umivaonik, boja jednaka boji poda
'-stojeće jednoručne armature za dječji umivaonik, s ručicom za  miješanje TV+HV, perlatorom s ograničenjem protoka vode, dva gibljiva crijeva R⅜" za priključak vode sa sitima protiv nečistoća i nepovratnim ventilima.
'-minitermostat za armaturu za umivaonik - 2 komada
'-set montažnih nosača za element za igru i pranje za dvije armature za umivaonik. 
'-montažne ploče za armaturne priključke 1/2" za prihvat mješalice. Montažna ploča je upuštena, dvostruka, udaljenost između priključaka 7.3 cm ili 15.3 cm.  - 2 kom
'-direktni sifon vijčanim vezama za umivaonik, sa navojnim priključkom na piletu 1 1/4" i horizontalnim odvodom dimenzije d32 u krom boji
'-izljevni ventil seta za finu motažu za umivaonik sa ugradbenim sifonom. 
Obračun po komadu ugrađenog umivaonika.</t>
  </si>
  <si>
    <t>III.05.08</t>
  </si>
  <si>
    <t>Dječji umivaonik 3</t>
  </si>
  <si>
    <t>Dobava, prijenos i montaža kompletnog umivaonika,  koji se sastoji od:
'-dječjeg umivaonika s tri prostora za umivanje i igru u varijanti nižeg korita, dimenzija 1350x415x300mm izrađenog od materijala Varicor u alpsko bijeloj boji sa demontažnom pregradom za preljev vode
'-Dekorativni zaslon fronta, za element za igru i pranje, za tri armature za umivaonik, boja jednaka boji poda
 '-stojeće jednoručne armature za dječji umivaonik, s ručicom za  miješanje TV+HV, perlatorom s ograničenjem protoka vode, dva gibljiva crijeva R⅜" za priključak vode sa sitima protiv nečistoća i nepovratnim ventilima. Proizvod svrstan u prva dva razreda učinkovitosti prema Unified Water Label Association. - 1 komad
'-stojeće elektronske senzorske armature (230V) za umivaonik, s mehaničkim miješanjem TV+HV, perlatorom s ograničenjem protoka vode. Proizvod svrstan u prva dva razreda učinkovitosti prema Unified Water Label Association. - 2 komada
'-minitermostat za armaturu za umivaonik - 3 komada
'- Set montažnih nosača za element za igru i pranje za tri armature za umivaonik
'-montažne ploče za armaturne priključke 1/2" za prihvat mješalice. Montažna ploča je upuštena, dvostruka, udaljenost između priključaka 7,3cm ili 15,3cm.  - 3 kom
'- Direktni samočisteći sifon za umivaonik sa navojnim priključkom na piletu 1 1/4" i horizontalnim odvodom dimenzije d32 u krom boji - 2 kom
'-izljevni ventil seta za finu motažu za umivaonik sa ugradbenim sifonom;  - 2 kom
Obračun po komadu ugrađenog umivaonika</t>
  </si>
  <si>
    <t>III.05.09</t>
  </si>
  <si>
    <t>Dječji umivaonik 4</t>
  </si>
  <si>
    <t>Dobava, prijenos i montaža kompletnog umivaonika,  koji se sastoji od:
'-dječjeg umivaonika s četiri prostora za umivanje i igru u varijanti nižeg korita, dimenzija 1800x415x300mm izrađenog od materijala Varicor u alpsko bijeloj boji sa demontažnom pregradom za preljev vode
'-Dekorativni zaslon fronta, za element za igru i pranje, za tri armature za umivaonik, boja jednaka boji poda
 '-stojeće jednoručne armature za dječji umivaonik, s ručicom za  miješanje TV+HV, perlatorom s ograničenjem protoka vode, dva gibljiva crijeva R⅜" za priključak vode sa sitima protiv nečistoća i nepovratnim ventilima. Proizvod svrstan u prva dva razreda učinkovitosti prema Unified Water Label Association. - 1 komad
'-stojeće elektronske senzorske armature (230V) za umivaonik, s mehaničkim miješanjem TV+HV, perlatorom s ograničenjem protoka vode. Proizvod svrstan u prva dva razreda učinkovitosti prema Unified Water Label Association. - 3 komada
'-minitermostat za armaturu za umivaonik - 4 komada
'- Set montažnih nosača za element za igru i pranje za tri armature za umivaonik
'-montažne ploče za armaturne priključke 1/2" za prihvat mješalice. Montažna ploča je upuštena, dvostruka, udaljenost između priključaka 7,3cm ili 15,3cm.  - 4 kom
'- Direktni samočisteći sifon za umivaonik sa navojnim priključkom na piletu 1 1/4" i horizontalnim odvodom dimenzije d32 u krom boji - 2 kom
'-izljevni ventil seta za finu motažu za umivaonik sa ugradbenim sifonom;  - 2 kom
Obračun po komadu ugrađenog umivaonika</t>
  </si>
  <si>
    <t>III.05.10</t>
  </si>
  <si>
    <t xml:space="preserve">Tuš kada </t>
  </si>
  <si>
    <t>Dobava, prijenos i montaža tuš kade koja sastoji se od:
-ugradne kvadratne tuš kade vel. cca 90 x 90 cm, bez obloge,  s klasičnim izljevom
-zidne jednoručne poniklane mješalice za tuš s vodilicom, armiranim crijevom i tuš mlaznicom, spojeno na dovod vode.  Proizvod svrstan u prva dva razreda učinkovitosti prema Unified Water Label Association. 
-zidnog kromiranog držaća za sapun
-garniture odvoda sa sifonom i odvodnim lukom 45,  d50/40, s gornjim dijelom ventila od plemenitog čelika i čepom ventila od umjetnog materijala.
Obračun po komadu funkcionalno ugrađene tuš kade.</t>
  </si>
  <si>
    <t>III.05.11</t>
  </si>
  <si>
    <t>Pisoar</t>
  </si>
  <si>
    <t>Dobava, prijenos i montaža kompletnog pisoara u zajedničkim sanitarijama:
-konzolnog keramičkog pisoara model s dovodom odostraga te odvodom prema natrag. 
-montažni instalacijskog element za pisoar s skrivenim ulazom vode i raspršivačem, visine ugradnje 112-130 cm. Instalacijski element samonosiv za ugradnju u suhomontažnu zidnu ili predzidnu konstrukciju obloženu gipskartonskim pločama, komplet s ugradbenim setom za uređaj za upravljanje ispiranjem, integriranom fleksibilnom cijevi i priključkom na pisoar d32, skrivenim sifonom d50, vijcima za učvršćenje keramike i svim potrebnim pričvrsnim priborom i spojnim materijalom.
-uređaja sa IC senzorskim aktiviranjem ispiranja pisoara, sa mrežnim napajanjem i sigurnosnim pričvršćenjem, inox.
Proizvod svrstan u prva dva razreda prema Unified Water Label Association. Obračun se vrši po komadu kompletno montiranom pisoaru sa priključkom na vodovod i odvodnju, uključivši sav potreban materijal za montažu te uključivo i pregradu pisoara. Obračun po komadu funkcionalno ugrađenog pisoara.</t>
  </si>
  <si>
    <t>III.05.12</t>
  </si>
  <si>
    <t>Sudoper za čajnu kuhinju</t>
  </si>
  <si>
    <t>Montaža dovoda i odvoda blok sudopera za čajnu kuhinju kojeg čine:
-cijevni sifon od PP-a, otporan na temperaturu do 95°C sa priključkom 6/4'', izlazom DN40, po visini podešavajućom potopnom cijevi i kuglastim zglobom radi lakše montaže.
-zakretna mješajuća jednoručna slavina DN15, uključivo sav sitni pomoćni materijal i rad.  Proizvod svrstan u prva dva razreda učinkovitosti prema Unified Water Label Association. Obračun po komadu funkcionalno ugrađenog dovoda i odvoda sudopera.</t>
  </si>
  <si>
    <t>III.05.13</t>
  </si>
  <si>
    <t>Sudoper i umivaonik kuhinja</t>
  </si>
  <si>
    <t>Dobava i ugradnja cijevnog sifona od PP-a, otporan na temperaturu do 95°C sa priključkom 6/4'', izlazom DN40, po visini podešavajućom potopnom cijevi i kuglastim zglobom radi lakše montaže. Obračun po komadu.</t>
  </si>
  <si>
    <t>III.05.14</t>
  </si>
  <si>
    <t>Perilica</t>
  </si>
  <si>
    <t>Dobava, prijenos i montaža ugradbenog sifona za suđa ili rublja, komplet s poklopcem od inoxa dim cca 15x15cm. U stavku ukljičiti i priključak vode. Obračun po komadu.</t>
  </si>
  <si>
    <t>III.06.</t>
  </si>
  <si>
    <t xml:space="preserve"> GRAĐEVINSKI RADOVI I UREĐAJI INSTALACIJE VODOVODA I KANALIZACIJE</t>
  </si>
  <si>
    <t>III.06.01</t>
  </si>
  <si>
    <t>Revizijsko okno</t>
  </si>
  <si>
    <t>Dobava materijala i izvedba kompletnog betonskog revizijskog okna kanalizacije. Okno izvedeno od betona sa dodacima za vodonepropusnost VDP 2, beton C30/37, debljine stijenki i dna 25 cm. 
Jedinična cijena uključuje slijedeće:
•         iskop (strojni i prema potrebi ručni) i kamenog nasipa u  zelenoj  površini prosječne dubine 150 cm
•         iskop (strojni i prema potrebi ručni) zemlje 
•         podložni beton C12/15,
•         beton C30/37 za izradu okna 
•         dobavu i ugradnju tipskih penjalica,
•         izradu hidroizlacije iznutra polimercmentni premaz,                                                      •         izradu kineta,
•         kompletan brtveni materijal (prijelazni komadi  “KGF” uključeni su u jediničnoj cijeni kanalizacijskih cijevi),
•         ispitivanje vodonepropusnosti (tekuće ispitivanje),
•         sve ostalo potrebno za funkcionalnu upotrebu.
Obračun se vrši po komadu kompletno izvedenog revizijskog okna spremnog za funkcionalnu izvedbu prema projektnom rješenju.</t>
  </si>
  <si>
    <t xml:space="preserve"> - okno vel. 60/80 dub. do 1,5m</t>
  </si>
  <si>
    <t>III.06.02</t>
  </si>
  <si>
    <t>Revizijsko okno za prekid pada</t>
  </si>
  <si>
    <t>Dobava materijala i izvedba kompletnog betonskog revizijskog okna za prekid pada unutarnjih dimenzija 230x120 cm za spoj podtlačne krovne odvodnje. Okno izvedeno od betona sa dodacima za vodonepropusnost VDP 2, beton C30/37, debljine stijenki, pregrade i dna 30 cm, debljina podložnog betona C12/15 10 cm.
Jedinična cijena uključuje slijedeće:
•         iskop (strojni i prema potrebi ručni) i kamenog nasipa u  zelenoj  površini prosječne dubine 200 cm
•         iskop (strojni i prema potrebi ručni) zemlje 
•         dobavu i ugradnju tipskih penjalica,
•         izradu kineta,                                                                                         •         izradu hidroizlacije iznutra polimercmentni premaz,        
•         kompletan brtveni materijal (prijelazni komadi  “KGF” uključeni su u jediničnoj cijeni kanalizacijskih cijevi),
•         ispitivanje vodonepropusnosti (tekuće ispitivanje),
•         sve ostalo potrebno za funkcionalnu upotrebu.
Obračun se vrši po komadu kompletno izvedenog revizijskog okna spremnog za funkcionalnu izvedbu prema projektnom rješenju.</t>
  </si>
  <si>
    <t>III.06.03</t>
  </si>
  <si>
    <t>Ljevano-željezni poklopci revizijskih okana</t>
  </si>
  <si>
    <t>Dobava potrebnog materijala i ugradnja ljevano-željeznih poklopaca na oknima odvodnje. U stavku je uključena ugradnja okvira i sav ostali rad , materijal i oprema potrebna za funkcionalnu ugradnju. Obračun za funkcionalno ugrađen poklopac.</t>
  </si>
  <si>
    <t>150 kN</t>
  </si>
  <si>
    <t>450 kN</t>
  </si>
  <si>
    <t>III.06.04</t>
  </si>
  <si>
    <t>LINIJSKA ODVODNJA OBORINSKIH VODA</t>
  </si>
  <si>
    <t>III.06.04.01</t>
  </si>
  <si>
    <t>Monolitni linijski kanal</t>
  </si>
  <si>
    <t>Dobava i montaža monolitnog kanala s integriranom rešetkom, izrađen od visokokvalitetnog modificiranog polipropilena, crne boje, s mogućnosti bočnog izljeva DN110, klase opterećenja D 400, sukladno normi HRN EN1433 ili jednakovrijedno, dimenzija D/Š/V 1000x150x380 mm. Svijetla širina elementa 100 mm, a korisni poprečni presjek mora biti minimalno 355 cm2. Kanal mora imati glatku unutrašnjost U poprečnog presjeka širokog dna kako bi se spriječilo zadržavanje vode i taloženje u dnu kanala. Prorezi na integriranoj rešetki su elipsoidnog oblika širine 9 mm što omogućuje izvrsnu upojnost, a dimenzija proreza ovu rešetku čini ''heel safe'' odnosno sigurnom za pješački promet. Materijal je otporan na koroziju i UV stabilan. Težina elementa iznosi 11,19 kg. Obračun po komadu funkcionalno ugrađenog kanala.</t>
  </si>
  <si>
    <t>III.06.04.02</t>
  </si>
  <si>
    <t>Revizija linijskog kanala 2</t>
  </si>
  <si>
    <t xml:space="preserve">Dobava i montaža revizijskog slivnika sa integriranim otvorom za inspekciju za monolitni kanal s integriranom rešetkom, izrađen od visokokvalitetnog modificiranog polipropilena, crne boje, s mogućnosti bočnog izljeva DN110, klase opterećenja D 400, sukladno normi HRN EN1433 ili jednakovrijedno, dimenzija D/Š/V 1000x158x380 mm. Svijetla širina elementa 100 mm. Prorezi na integriranoj rešetki su elipsoidnog oblika širine 9 mm što omogućuje izvrsnu upojnost, a dimenzija proreza ovu rešetku čini ''heel safe'' odnosno sigurnom za pješački promet. Materijal je otporan na koroziju i UV stabilan. Obračun po komadu funkcionalno ugrađene revizije.
</t>
  </si>
  <si>
    <t>III.06.04.03</t>
  </si>
  <si>
    <t>Pjeskolov</t>
  </si>
  <si>
    <t xml:space="preserve">Dobava i montaža pjeskolova za monolitni kanal kao s kompozitnom rešetkom. Pjeskolov mora biti od pocinčanog čelika, klasa opterećenja od A 15 - D 400 prema HRN EN 1433 ili jednakovrijedno, dimenzija D/Š/V 510x160x392 mm s pocinčanom kantom za nečistoće. Uključuje i dodatne spojne ploče. Bočni izljev iz pjeskolova DN200 mm. Svijetla širina elementa 100 mm. Prorezi na rešetki su elipsoidnog oblika širine 9 mm što omogućuje izvrsnu upojnost, a dimenzija proreza ovu rešetku čini ''heel safe'' odnosno sigurnom za pješački promet. Materijal je otporan na koroziju i UV stabilan. Težina pjeskolova iznosi 29,50 kg.  Obračun po komadu funkcionalno ugrađenog pjeskolova
</t>
  </si>
  <si>
    <t>III.06.04.04</t>
  </si>
  <si>
    <t>Završne stjenke</t>
  </si>
  <si>
    <t>Dobava i montaža završne stijenke linijskog kanala, od pocinčanog čelika.  Obračun po komadu funkcionalno ugrađene završne stjenke.</t>
  </si>
  <si>
    <t>Završna stjenka za kanalicu tip 230</t>
  </si>
  <si>
    <t>III.06.04.05</t>
  </si>
  <si>
    <t>Strojni iskop rova za  sustav linijskih rešetki</t>
  </si>
  <si>
    <t>Strojni otkop rova za potrebe projektirane oborinske kanalizacije - sustava  u tlu mješovitog sastava od 3. do 5. kategorije, uz odlaganje iskopanog materijala na lijevu stranu rova, 1,0 m od ruba iskopa, prosječne dubine 0,5 m, te širine 0,8 m, uključivo iskop za okna.
Uključeno razupiranje u rovu. Obračun sve kompletno po m3 otkopanog materijala.</t>
  </si>
  <si>
    <t>III.06.04.06</t>
  </si>
  <si>
    <t>Dotjerivanje stranica i dna rova</t>
  </si>
  <si>
    <t>Dotjerivanje stranica i dna rova, uz fino planiranje dna, prema uzdužnom profilu, za što upotrijebiti sitniji materijal od iskopa.
Obračun sve kompletno po kvadratnom metru dna rova.</t>
  </si>
  <si>
    <t>III.06.04.07</t>
  </si>
  <si>
    <t>Izrada betonske obloge kanala i revizijskog elementa</t>
  </si>
  <si>
    <t>Dobava i ugradnja betonske zaštitne obloge oko kanala za oborinsku odvodnju prometnice. Obloga se betonira betonom klase C20/25 i 30/37 u fazama, prema naputku proizvođača opreme. Obračun po m3 ugrađenog betona.</t>
  </si>
  <si>
    <t>III.06.05</t>
  </si>
  <si>
    <t>SPREMNIK POŽARNE VODE</t>
  </si>
  <si>
    <t xml:space="preserve">Izvedba kompletnog vodonepropusnog spremnika požarne vode dimenzija 770 x 300 cm. Uz spremnik požarne vode izvodi se komora dimenzija 300x250 cm za smještaj hidrostanice.U bazenu se ugrađuje vodolovno grlo 40 x 100 x 90 cm. Zidovi i dno vodospreme debljine 25 cm. Unutarnje površine kontrolnog okna zaglađuju se cementnim mortom, te zatvaraju eventualno nastale pukotine i gnijezda u betonu uključivo izradu vodonepropusnog premaza.Prije početka radova potrebno je mjere crpne stanice usuglasiti s izabranom opremom. Sve prodore u bazenu izvesti vodonepropusno. </t>
  </si>
  <si>
    <t>III.06.05.01</t>
  </si>
  <si>
    <t>Strojni iskop za spremnik požarne vode. Osiguranje rubova iskopa da ne dođe do zarušavanja pri lošim vremenskim uvjetima ulazi u cijenu.Materijal od iskopa deponirati uz iskop, naknadno se odvozi na deponiju što je predmet zasebne stavke. Prije početka izrade temelja temeljno tlo treba pregledati geomehaničar i kvalitetu ovjeriti upisom u građevinski dnevnik. Obračun po m3 količine mjereno u sraslom stanju.</t>
  </si>
  <si>
    <t>III.06.05.02</t>
  </si>
  <si>
    <t>Dvostrana glatka oplata. Obračun po m2, sa svim potrebnim materijalom, predradnjama,prijenosom i prijevozom.</t>
  </si>
  <si>
    <t>III.06.05.03</t>
  </si>
  <si>
    <t>Podložni beton C12/15. Obračun po m3, sa svim potrebnim materijalom, predradnjama,prijenosom, prijevozom I čišćenjem nakon izvedbe radova.</t>
  </si>
  <si>
    <t>III.06.05.04</t>
  </si>
  <si>
    <r>
      <t>Dobava, izrada i montaža armature</t>
    </r>
    <r>
      <rPr>
        <sz val="8"/>
        <rFont val="Arial"/>
        <family val="2"/>
        <charset val="238"/>
      </rPr>
      <t xml:space="preserve"> prema planu savijanja i iskazu armature. Armaturu prije betoniranja pregledava nadzorni inženjer. Jedinična cijena uključuje sve potrebno za funkcionalnu izvedbu. Obračun se vrši po kg ugrađene armature prema proj. rješenju.</t>
    </r>
  </si>
  <si>
    <t>III.06.05.05</t>
  </si>
  <si>
    <t>Beton C30/37, razred izloženosti XC4, XF1, sa najmanje 350 kg cementa na 1 m3 betonske smjese uz dodatak aditiva za postizanje potpune vodonepropusnosti betona V2. Beton treba ugrađivati u slojevima od 30 cm i nabijati pervibratorima.Obračun po m3, sa svim potrebnim materijalom, predradnjama,prijenosom, prijevozom I čišćenjem nakon izvedbe radova.</t>
  </si>
  <si>
    <t>III.06.05.06</t>
  </si>
  <si>
    <t>Izvedba unutarnje hidroizolacije fleksibilnim jednokomponentnim zaštitnim premazom ojačanim vlaknima na bazi bitumen emulzije. Obračun po m2 izolirane površine. Obračun po m2 izolirane površine.</t>
  </si>
  <si>
    <t>III.06.05.07</t>
  </si>
  <si>
    <t>Izvedba vanjske hidroizolacije. Stavka obuhvaća slijedeće:
-razdjelni sloj PP geotekstila 500 gr/m2 ispod folije, uključivo preklopi
-hidroizolacijska folija sa svim pričvrsnim elementima
hidroizolacija PVC sintetičkom hidroizolacijskom folijom, debljine 1.5mm, koja se vari strojevima s toplim zrakom, uz preklop od 10cm.  Fiksira se mehanički u svemu prema uputama i proračunu proizvođača. Trake se spajaju međusobno preklapaju i spajaju toplinskim putem prema uputama proizvođača. Obračun po m2 izolirane površine. Obračun po m2 izolirane površine.</t>
  </si>
  <si>
    <t>III.06.05.08</t>
  </si>
  <si>
    <t>Dobava potrebnog materijala i ugradnja ljevano-željeznih poklopaca. U stavku je uključena ugradnja okvira i sav ostali rad , materijal i oprema potrebna za funkcionalnu ugradnju. Obračun za funkcionalno ugrađen poklopac.</t>
  </si>
  <si>
    <t>Nosivost 450kN</t>
  </si>
  <si>
    <t>III.06.05.09</t>
  </si>
  <si>
    <t>Zatrpavanje materijalom iz iskopa u  sloju 30 cm sa nabijanjem. Prosječna dubina nasipa je 50 cm i širina 100 cm. Najprije upotrijebiti sitni materijal. U cijenu uračunato nabijanje i kvašenje. Obračun po m3 ugrađenog materijala.</t>
  </si>
  <si>
    <t>III.06.05.10</t>
  </si>
  <si>
    <t>Hidrostanica</t>
  </si>
  <si>
    <t>Nabava, doprema i ugradba kompletne hidrostanice za prepumpavanje protupožarne vode. Postrojenje se sastoji od dvije pumpe. Osim pumpe, treba ugraditi i ostalu opremu istog proizvođača:
-pumpa  sa karakteristikama:
Q = 5 l/s
H = 32,80 m
-upravljački ormar, automatski, s ugrađenim osiguračima, upravljačkim i zaštitnim elementima, alarmom, upravljanje nivo regulatorima;
- membranski spremnik 600lit, PN 10bara sa plovkom za zaštitu od rada na suho. U stavku uključiti sav priključni materijal, cjevovode, ventile, usisne korpe, plovak za zaštitu od rada na suho, puštanje u pogon te sve potrebno do pune funkcionalnosti. Uključivo sa svim ostalim sitnim priborom i montažom do pogonske gotovosti uključivo i fazonske komade i ventile.
U cijenu uključena izvedba prodora cijevi kroz stijenku okna. Obračun po komadu funkcionalno ugrađene hidrostanice stanice.</t>
  </si>
  <si>
    <t>III.06.05.11</t>
  </si>
  <si>
    <t>Ventil sa plovkom</t>
  </si>
  <si>
    <t>Dobava potrebnog materijala i ugradnja ventila sa plovkom DN50 za nadopunu bazena vanjske hidrantske mreže. U stavku uključiti sav ostali sitni pribor i montažu do pune gotovosti. Obračun po komadu funkcionalno ugrađenog ventila.</t>
  </si>
  <si>
    <t>III.06.06</t>
  </si>
  <si>
    <t>Separator ulja</t>
  </si>
  <si>
    <t xml:space="preserve">Dobava i ugradnja betonskog koalescentnog separatora nazivnog i ukupnog protoka 15 l/s. Separator je izrađen od betona klase 40/50. Razredi izloženosti betona od kojeg je izrađen separator moraju biti XA3, XD3, XC4, XF4. Dimenzije su D/Š/V 1800/1800/2320. 
Izrađen je sukladno HRN EN 858 ili jednakovrijedno i sukladno tome ima plovak za automatsko zatvaranje. Volumen taložnika iznosi 1500 l,  a dijela za odvajanje tekućine 1000 l. Uljevne i izljevne cijevi su DN200. Kota nivelete uljevne cijevi je 670 mm od kote poklopca separatora. Pristupni otvor je 625 mm širine. Unutar separatora se nalazi koalescentni filter. Masa separatora je 5890 kg.
Obračun se vrši po komadu izvedenog, ispitanog i funkcionalnog separatora prema uputama proizvođača.
</t>
  </si>
  <si>
    <t>III.06.07</t>
  </si>
  <si>
    <t>Separator masti</t>
  </si>
  <si>
    <t>Dobava i ugradnja separatora masti biljnog i životinjskog porijekla. Separator mora biti konstruiran, proizveden i testiran prema HRN EN 1825, ili jednakovrijedno, nazivne veličine NS 4 s integriranom taložnicom zapremnine 400 lit. Minimalni kapacitet uskladištene izdvojene masti mora biti 160 lit dok sveukupni volumen ne smije biti veći od 1000 lit. Uljev i izljev separatora moraju biti DN 100, utični spoj s kliznom brtvom (prema HRN EN 1401 ili jednakovrijedno - UKC cijevi). Dubina uljevne cijevi mjereno od kote poklopca do kote dna cijevi uljeva T = 1,10 m (točnu dubinu treba definirati prije naručivanja separatora). Separator se treba isporučivati s poklopcem prema HRN EN 124, ili jednakovrijedno, klase nosivosti D400, svijetlog otvora promjera 600mm s natpisom: "SEPARATOR". Separator treba biti siguran od djelovanja sila uzgona do visine podzemne vode do uljeva u separator. Interijer separatora  mora biti premazan višeslojnim zaštitnim epoksidnim premazom, a unutarnji elementi separatora trebaju biti izrađeni iz PEHD-a (otpornost na masne kiseline).
Kontrola i pražnjenje separatora se vrši preko poklopca. Pristup u separator mora biti u skladu s HRN EN 476 ili jednakovrijedno. 
Obračun se vrši po komadu funkcionalno ugrađenog separatora prema uputama proizvođača.</t>
  </si>
  <si>
    <t>III.06.08</t>
  </si>
  <si>
    <t>Prepumpno okno</t>
  </si>
  <si>
    <t xml:space="preserve">Dobava i ugradnja kompaktna podzemne crpna stanica promjera 1200/1000 [mm] i dubine 2500 [mm] za dvije crpke, predviđena za vertikalni ukop sa svom potrebnom opremom. Stanica je izrađena iz polietilena (PEHD) i monolitne je izvedbe s dnom i pokrovom.
Stanica je izrađena i tvornički testirana prema normi EN 12050-1:2001 ili jednakovrijedno (HRN EN 12050-1:2008 ili jednakovrijedno).
Stanica je opremljena konusnim dno za sprječavanje sedimentacije i proširenjem u donjem dijelu crpne stanice za sprječavanje uzgona.
Crpna stanica uključuje slijedeće:
-	automatske spojke i vodilice za podizanje crpke
-	automatska spojka DN65
-	unutrašnji tlačni cjevovod izrađen iz INOX materijala AISI 304 DN65
-	vertikalni tlačni cjevovodi izvedeni s povišenjem tako da je pristup nepovratnim ventilima i zasunima omogućen bez silaska u crpnu stanicu. Nivo izlaznog zajedničkog tlačnog cjevovoda je ispod nivoa nepovratnih ventila i zasuna.
-	zasun i nepovratni ventil s kuglom DN65
-	uključena brtva za ulazni kolektor za PEHD 160 cijev
-	sa stanicom se isporučuju i od nehrđajućeg čelika lanci
Obračun po komadu ugrađenog prepumpnog okna. </t>
  </si>
  <si>
    <t>III.06.09</t>
  </si>
  <si>
    <t>Crpka</t>
  </si>
  <si>
    <t>Dobava i ugradnja i puštanje u pogon potpuno potopne motorne pumpe za otpadne vode za stacionarnu i prenosivu mokru ugradnju, za transportiranje prljave vode i otpadnih voda. Karakteristike crpke:
-  kapacitet Q = 8,93 l/s
- visina dizanja H = 2,75 m
- kapacitet max 12,5 l/s
- visina dizanja max 10,6 m
- tip radnog kola Vortex
- slobodni prolaz kroz radno kolo 65 mm
- tlačni nastavak DN 65 PN10
- masa 46,6 kg
- ulazna snaga P1	2,2 kW
- snaga motora P2	1,5 kW
- nazivna jakost motora 3,8 A
- uvjeti priključka 3 x 380-415 V; 50 Hz
S crpkom se isporučuje sljedeći prateći pribor:
- 10 m kabela
- lanac INOX 6m
-upravljački ormar
Obračun po komadu ugrađene pumpe.</t>
  </si>
  <si>
    <t>III.06.10</t>
  </si>
  <si>
    <t>Upravljački ormar</t>
  </si>
  <si>
    <t>Upravljački ormarić za u za dvije crpke s regulacijskom jedinicom i sljedećim specifikacijama:
Broj pumpi: 2
Materijal ormarića: Plastika
Raspon temperature okoline:	-25 .. 40 °C
Postavljanje ormara: Zidno
Uzemljenje: N, PE
Frekvencija glavne mreže: 50 Hz
Nazivni napon: 3 x 200-460 V
Nazivna struja : 1-9 A
Metoda startanja: Direct-on-line (DOL)
Klasa zaštite (IEC 34-5): IP54
Potreban osigurač: 35 A
S ormarom se isporučuje i hidrostatski hidrostatski sensor i plovak. U stavku uključiti sav potreban pribor i materijal do pune gotovosti.
obračun po komadu ugrađenog upravljačkog ormara.</t>
  </si>
  <si>
    <t>III.06.11</t>
  </si>
  <si>
    <t>Deflektor</t>
  </si>
  <si>
    <t>Dobava potrebnog materijala deflektora na tlačnu cijev iz prepumpnog okna. Obračun po komadu funkcionalno ugrađenog deflektora</t>
  </si>
  <si>
    <t>III.06.12</t>
  </si>
  <si>
    <t>Građevina za prihvat oborinskih voda</t>
  </si>
  <si>
    <t>Dobava i ugradnja batude i filterskog  geotekstila za izradu građevine za prihvat oborinskih voda
U jediničnoj cijeni uključeno je slijedeće:
·         dobava, transport i ugradnja potrebnog materijala
·         sve ostalo potrebno za funkcionalnu upotrebu.</t>
  </si>
  <si>
    <t>kameni materijal granulacije 8-32mm</t>
  </si>
  <si>
    <r>
      <t>m</t>
    </r>
    <r>
      <rPr>
        <vertAlign val="superscript"/>
        <sz val="10"/>
        <color indexed="8"/>
        <rFont val="Arial"/>
        <family val="2"/>
        <charset val="238"/>
      </rPr>
      <t>3</t>
    </r>
  </si>
  <si>
    <t>kameni materijal granulacije 16-62 mm</t>
  </si>
  <si>
    <t>filtracijski geotekstil</t>
  </si>
  <si>
    <t>GRAĐEVINSKI RADOVI I UREĐAJI INSTALACIJE VODOVODA I KANALIZACIJE</t>
  </si>
  <si>
    <t>REKAPITULACIJA</t>
  </si>
  <si>
    <t>A.</t>
  </si>
  <si>
    <t>IZGRADNJA DJEČJEG VRTIĆA POKUPSKA
RADOVI VODOOPSKRBE I ODVODNJE</t>
  </si>
  <si>
    <t xml:space="preserve">UKUPNO </t>
  </si>
  <si>
    <t>VII.01.</t>
  </si>
  <si>
    <t>VII.01.01</t>
  </si>
  <si>
    <t>Izrada elaborata privremene prometne regulacije s dobivanem pozitivnog mišljenja nadležne policijeske postaje .</t>
  </si>
  <si>
    <t>VII.01.02</t>
  </si>
  <si>
    <t>Postavljanje privremene prometne regulacije te osiguranja istih za vrijeme izvođenja radova uključujući i potrebna osiguranja za nesmetan prolaz pješaka, vozila i sl. te ograde.</t>
  </si>
  <si>
    <t>VII.01.03</t>
  </si>
  <si>
    <t xml:space="preserve">Ručni iskop (šlic) pomoću kojeg će se utvrditi stanje postojećih instalacija na mjestima gdje nema za to podatakVII. Mjesta izrade šliceva definirat će nadzorni inženjer ili predstavnik InvestitorVII. Prosječna dužina iskopa šlica iznosit će 2 m, širine 60 cm i dubine 200 cm. U jediničnoj cijeni uključene su sve aktivnosti izvršenog snimanja podzemnih vodova (iskop, ucrtavanje vodova u građevni dnevnik, zatrpavanje i izrada pješčane posteljice i nadsloja pijeska oko pronađenih vodova i zatrpavanje). Obračun se vrši po m' iskopVII. </t>
  </si>
  <si>
    <t>VII.01.04</t>
  </si>
  <si>
    <t>Strojno isjecanje postojećih asfaltnih slojeva radi omogućavanja uredne izvedbe spoja starog i novog asfalta (kao i spoja s novim rubnjacima) na mjestima određenim projektom. Isjecanje se vrši odgovarajućom mehanizacijom. Obračun se vrši po m’ isječene postojeće kolničke konstrukcije.</t>
  </si>
  <si>
    <t>VII.01.05</t>
  </si>
  <si>
    <t>Razbijanje, utovar i odvoz postojećeg asfaltnog zastora . Obračun po m2 razbijenog asfalta.</t>
  </si>
  <si>
    <t>VII.01.06</t>
  </si>
  <si>
    <t xml:space="preserve">Strojni iskop kolničke konstrukcije nakon razbijanja postojećeg asfaltnog zastora. Debljina tampona, nosivog sloja prosječno iznosi 40 cm. 
Obračun po m3 strojnog iskopVII.
</t>
  </si>
  <si>
    <t>VII.01.07</t>
  </si>
  <si>
    <t>UKLANJANJE UMJETNIH OBJEKATA, BETONSKIH RUBNJAKA I SLIČNO
Stavka obuhvaća vađenje i rušenje postojećih betonskih rubnjakVII. Radove treba obaviti bez nanošenja štete na ostalim objektima i posjedima uz cestu. Stavka obuhvaća vađenje i rušenje postojećih betonskih rubnjakVII. Rad se mjeri po m' porušenih, utovarenih, odveženih i deponiranih rubnjakVII.</t>
  </si>
  <si>
    <t>VII.01.08</t>
  </si>
  <si>
    <t xml:space="preserve">Košenje trave, čišćenje i sječa raslinja i stabala u granicama radnog pojasa trase. Stavka obuhvaća sječu niskog i visokog raslinja, stabala promjera do 10 cm, te vađenje korijenja i panjeva, utovar i odvoz na gradsku deponiju. Prije davanja ponude izvršiti izvid na licu mjestVII.
Obračun po m² očišćene površine.   </t>
  </si>
  <si>
    <t>VII.02.</t>
  </si>
  <si>
    <t>VII.02.01.</t>
  </si>
  <si>
    <t>ISKOP POVRŠINSKOG SLOJA HUMUSA
Strojni površinski iskop humusa  prema uputama nadzornog inženjera, s prebacivanjem (guranjem ili utovarom i prijevozom), razastiranjem i planiranjem iskopanog humusa na privremenom ili stalnom odlagalištu, na prosječnoj udaljenosti do 300m. U stavku je uključen utovar i prijevoz do mjesta ugradnje, te prijevoz viška materijala na deponiju, pronalazak deponije i svi troškovi deponiranjVII.
Rad se mjeri u m3 stvarno iskopanog tla u sraslom stanju.</t>
  </si>
  <si>
    <t>iskop humusa na trasi promento - manipulativnih površina</t>
  </si>
  <si>
    <r>
      <t>m</t>
    </r>
    <r>
      <rPr>
        <vertAlign val="superscript"/>
        <sz val="9"/>
        <rFont val="Arial"/>
        <family val="2"/>
      </rPr>
      <t>3</t>
    </r>
  </si>
  <si>
    <t>VII.02.02.</t>
  </si>
  <si>
    <t>Razastiranje humusa na dijelovima trase koja prolazi travnatim površinamVII. Stavka obuhvaća nabavu s privremene deponije odloženog materijala, dovoz, razastiranje u sloju od 20 cm i fino planiranje humusVII. Obračun po m3 uređene površine.</t>
  </si>
  <si>
    <t>VII.02.03.</t>
  </si>
  <si>
    <t>Obnova zelenih površina. Stavka obuhvaća nabavu, prijevoz i razastiranje humusa . 
Obračun po m3 obnovljene površine novim humusom.</t>
  </si>
  <si>
    <t>VII.02.04.</t>
  </si>
  <si>
    <t>Zatravljivanje zelenih površina. Stavka obuhvaća nabavu, prijevoz  i sijanje trave, uključujući prozračivanje travnjaka i prva dva košenja cijele površine, sve potrebno za formiranje travnjakVII. Obračun po m² zatravljene .</t>
  </si>
  <si>
    <r>
      <t>m</t>
    </r>
    <r>
      <rPr>
        <sz val="9"/>
        <rFont val="Calibri"/>
        <family val="2"/>
        <charset val="238"/>
      </rPr>
      <t>²</t>
    </r>
  </si>
  <si>
    <t>VII.02.05.</t>
  </si>
  <si>
    <t>Izrada nasipa zelenih površina materijalom iz iskopa. Obračun se vrši u m3 ugrađenog i preuzetog nasipnog materijala sa gradilišne deponije, uključuje sve potrebne radnje i prijevoze.</t>
  </si>
  <si>
    <t>VII.02.06.</t>
  </si>
  <si>
    <t>Strojni  iskop . Rad obuhvaća iskope predviđene projektom ili zahtjevom nadzornog inženjera s utovarom iskopanog materijala u kamion, te planiranje iskopanih površinVII. Pri izradi iskopa treba provesti sve mjere sigurnosti na radu i sva potrebna osiguranja postojećih objekata i komunikacijVII. Iskop treba obavljati upotrebom odgovarajuće mehanizacije, a eventualni ručni rad ograničiti na minimum. Sve iskope treba urediti prema karakterističnim profilima, predviđenim kotama i predviđenim nagibima iz projekta, odnosno prema zahtjevu nadzornog inženjerVII. Mjesta iskopa odredit će nadzorni inženjer. Obračun se vrši u m3 iskopanog materijala u sraslom stanju.</t>
  </si>
  <si>
    <t>na trasi prometnih i pješačkih površina u “C” kategoriji materijala</t>
  </si>
  <si>
    <t>VII.02.07.</t>
  </si>
  <si>
    <t>Uređenje temeljnog tla na prometnim površinama mehaničkim zbijanjem.  Rad obuhvaća sve radove koje je potrebno obaviti kako bi se sraslo tlo osposobilo da bez štetnih posljedica preuzme opterećenja od konstrukcije prometnice i pješačkih površinVII. Zbijanje temeljnog tla u nekoherentnim i miješanim materijalima treba izvršiti tako da se postigne stupanj zbijenosti u odnosu na standardni Proctorov postupak Sz=95-100% od maksimalne laboratorijske zbijenosti, odnosno modul stišljivost Ms&gt;20 MN/m2. U rad je uračunato čišćenje, planiranje, eventualno rijanje tla zbog sušenja, kvašenje i zbijanje, tj. potpuno uređenje temeljnog tlVII. Obračun se vrši po m2 uređenog temeljnog tlVII.</t>
  </si>
  <si>
    <r>
      <t>m</t>
    </r>
    <r>
      <rPr>
        <vertAlign val="superscript"/>
        <sz val="9"/>
        <rFont val="Arial"/>
        <family val="2"/>
        <charset val="238"/>
      </rPr>
      <t>2</t>
    </r>
  </si>
  <si>
    <t>VII.02.08.</t>
  </si>
  <si>
    <t>UREĐENJE TEMELJNOG TLA I POSTELJICE GEOTEKSTILOM . Planiranje i poravnanje eventualnih neravnina na temeljnom tlu i nabava, dobava i polaganje geotekstila kvalitete prema općim tehničkim uvjetimVII.  Geotekstil tip 300g/m2. Rad obuhvaća polaganje geotekstila na pripremljeno temeljno tlo s preklapanjem i šivanjem. Preklapanje treba izvesti u smjeru nasipanja materijalVII.  Obračun radova:  Prema kvadratnom metru ugrađenog geotekstilVII.</t>
  </si>
  <si>
    <t>VII.02.11.</t>
  </si>
  <si>
    <t xml:space="preserve">PRIJEVOZ  VIŠKA UTOVARENOG I ISKOPANOG MATERIJALA NA DEPONIJU
Prijevoz viška iskopanog i utovarenog materijala do mjesta istovara s razastiranjem, te potrebnim osiguranjem na gradilištu i javnim prometnicamVII. Prijevoz na dužinu do 15 km .
Rad se mjeri u  kubičnim metrima prevezenog materijala. 
- odvoz materijala na udaljenost do 15 km
</t>
  </si>
  <si>
    <r>
      <t>m</t>
    </r>
    <r>
      <rPr>
        <vertAlign val="superscript"/>
        <sz val="9"/>
        <rFont val="Arial"/>
        <family val="2"/>
        <charset val="238"/>
      </rPr>
      <t>3</t>
    </r>
  </si>
  <si>
    <t>VII.02.12</t>
  </si>
  <si>
    <t xml:space="preserve">
Izrada probnih polja za izradu prometnice a u svrhu utvrđivanja najoptimalnijeg rješenja postizanja potrebne zbijenosti temeljnog tlVII. Probna polja izvode se veličine 50 m2. Stvaka uključuje sve potrebne radove radi za izradu probnog poljVII.</t>
  </si>
  <si>
    <t>VII.03.</t>
  </si>
  <si>
    <t>KOLNIČKA KONSTRUKCIJA</t>
  </si>
  <si>
    <t>VII.03.01</t>
  </si>
  <si>
    <t>Nabava, dovoz i ugradnja kamenog agregata, tampona 0-31.5 mm s finim planiranjem i valjanjem do potrebne zbijenosti od Ms=100 MN/m2. Debljina tampona je 30 cm. Rad obuhvaća dobavu i ugradnju zrnatog kamenog materijala u nosivi sloj kolničke konstrukcije. Ovaj sloj se može izvoditi tek nakon što je nadzorni inženjer primio posteljicu. Za izradu ovog sloja mogu se koristiti, drobljeni kameni materijal, mješavina prirodnog šljunka i  mješavina sastavljena iz više frakcijVII. Svaki od ovih materijala mora zadovoljavati određene zahtjeve prema odredbama standardVII. Nosivost materijala ocjenjuje se laboratorijski određenim kalifornijskim indexom nosivosti CBR. Za prirodni šljunak ili mješavinu šljunka s manje od 50% drobljenog kamenog materijala, treba postići vrijednost CBR-a min. 40%, a za drobljeni kameni materijal i mješavinu prirodnog šljunka s više od 50% drobljenog kamenog materijala treba postići vrijednost CBR-a najmanje 80%. Prije zbijanja i tijekom zbijanja treba regulirati vlažnost materijala tako da bude u optimalnim granicamVII. Ravnost mjerena letvom duljine 4 m smije odstupati za najviše 2 cm. Jediničnom cijenom obuhvaćeni su svi radovi, materijal i prijevoz, potrebni za izradu nosivog slojVII. Obračun se vrši po m3 ugrađenog materijala u zbijenom stanju.</t>
  </si>
  <si>
    <t>VII.03.02</t>
  </si>
  <si>
    <t>HRN EN 13108-1
IZRADA HABAJUĆEG SLOJA (AC SURF)
Strojna izrada asfaltnog habajućeg sloja (AC E 11 surf 50/70), debljine 4 cm, proizvedenog i ugrađenog po vrućem postupku, vrste bitumena i agregata prema potvrđenom radnom sastavu, za teško prometno opterećene. U cijenu je uključena nabava i prijevoz prethodno strojno proizvedene mješavine od agregata i bitumena kao veziva, nazivne veličine najvećeg zrna, vrste kamenog materijala i granulometrijskog sastava prema odredbama u projektu i u skladu prema:
 HRN EN 13043:2003 (agregati); HRN EN 12591:2009 (cestograđevni bitumen) i  HRN EN 13108-1:2007 (asfaltbeton), te utovar, prijevoz, i strojna ugradba (razastiranje i zbijanje). Izvedba, kontrola kakvoće i obračun prema HRN EN 13108-1 za srednje prometno opterećenje. U cijenu izvedbe habajućeg sloja uključeno je čišćenje podloge. 
Obračun se vrši po m2 gornje površine habajućeg slojVII.</t>
  </si>
  <si>
    <t xml:space="preserve">m² </t>
  </si>
  <si>
    <t>VII.03.03</t>
  </si>
  <si>
    <t>HRN EN 13108-1
IZRADA NOSIVOG SLOJA (AC BASE)
Strojna izrada asfaltnog nosivog  sloja (AC 22 s base 50/70),debljine 7 cm, proizvedenog i ugrađenog po vrućem postupku, vrste bitumena i agregata prema potvrđenom radnom sastavu, za teško prometno opterećenje. U cijenu je uključena nabava i prijevoz prethodno strojno proizvedene mješavine od agregata i bitumena kao veziva, nazivne veličine najvećeg zrna, vrste kamenog materijala i granulometrijskog sastava prema odredbama u projektu i u skladu prema: HRN EN 13043:2003 (agregati); HRN EN 12591:2009 (cestograđevni bitumen) i  HRN EN 13108-1:2007 (asfaltbeton), te utovar, prijevoz, i strojna ugradnja (razastiranje i zbijanje). Izvedba, kontrola kakvoće i obračun prema HRN EN 13108-1. 
Obračun se vrši po m2 gornje površine projektiranog slojVII.</t>
  </si>
  <si>
    <t>VII.03.05.</t>
  </si>
  <si>
    <t>Dobava potrebnog materijala i izrada prometnih pvoršina od Travntih reštki 2000 kN/m2 (pristup za vatrogasna vozila). Ispuna travnatim supstratom
Na podlozi od kamenog materijala debljine 5-10 cm , granulacije 2-8 mm.  Obračun po m2 funkcionalno izvedene travnate kocke uključujući i završno humusiranje.</t>
  </si>
  <si>
    <t>Dobava potrebnog materijala i izrada rubnjaka na prometnm pvoršinama od Travntih reštki .  Obračun po  funkcionalno izvedenog rubnjaka.</t>
  </si>
  <si>
    <t>VII.03.06</t>
  </si>
  <si>
    <t>Kontrolna ispitivanja zbijenosti  nasipa od strane ovlaštene tvrtke te izdavanje izvješća o rezultatima zbijenosti. U cijenu uračunati sva potrebna ispitivanja za sve predviđene podloge.</t>
  </si>
  <si>
    <t>VII.03.07</t>
  </si>
  <si>
    <t>Izrada strmih betonskih rubnjaka dimenzija 18x24 cm,  od betona C30/37 (MB-40). Normativ U.N2.060, U.E3.050, B.B8.015, U.M1.004, U.M1.016, U.M1.055 ili jednako vrijedno. Ovom stavkom obuhvaćena je dobava i ugradnja gotovih betonskih rubnjaka presjeka 18x24 cm (prema normativu grupa A, strmi rubnjaci). Rubnjaci se postavljaju na betonski temelj od betona C12/15 (MB-15) presjeka približno 35x15 cm. Nadvišenje rubnjaka iznad kolnika uz koji se postavljaju treba iznositi 12 do 14 cm što je definirano projektom. U jediničnu cijenu je uključen sav potreban materijal i rad kao i potreban alat, eventualni iskopi i njega betona kao i zapunjavanje fuga širine 1 cm cementnim mortom. Izvedba prema projektu djelomično i u radijusimVII. Obračun se vrši po m’ ugrađenog rubnjaka, a u jediničnoj cijeni je uključena i izrada upuštenih rubnjakVII.</t>
  </si>
  <si>
    <t>VII.03.08</t>
  </si>
  <si>
    <t>Izrada strmih betonskih rubnjaka dimenzija 8x20 cm,  od betona C30/37 (MB-40). Normativ U.N2.060, U.E3.050, B.B8.015, U.M1.004, U.M1.016, U.M1.055 ili jednako vrijedno. Ovom stavkom obuhvaćena je dobava i ugradnja gotovih betonskih rubnjaka presjeka 8x20 cm (prema normativu grupa A, strmi rubnjaci). Rubnjaci se postavljaju na betonski temelj od betona C12/15 (MB-15) presjeka približno 35x15 cm. U jediničnu cijenu je uključen sav potreban materijal i rad kao i potreban alat, eventualni iskopi i njega betona kao i zapunjavanje fuga širine 1 cm cementnim mortom. Izvedba prema projektu djelomično i u radijusimVII. Obračun se vrši po m’ ugrađenog rubnjaka, a u jediničnoj cijeni je uključena i izrada upuštenih rubnjakVII.</t>
  </si>
  <si>
    <t>VII.03.09</t>
  </si>
  <si>
    <t>Nabava, dobava i ugradba potrebnog materijala za izradu rampe za invalide na mjestima pješačkih prijelazVII. Rampu izraditi od betonskih opločnika u betonskoj oblozi. Radovi obuhvaćaju: denivelaciju i sabijanje podloge na mjestu rampe i upuštanje cestovnih rubnjaka u betonsku podlogu (MB 15) C12/15, izvedba završnog sloja rampe je od Taktilnog polja upozorenja  površine 3 m2 i opločnika sive boje,  na pješčanu posteljicu (drobljenac vulkanskog porijekla veličine zrna 2-4 mm), debljine sloja cca 5 cm. Stavka obuhvaća sav materijal  i rad
Obračun po kompletno izvedenoj rampi.
 - bet. mali rubnjak 10x20x100 cm
   l uk = 3,40 m
 - beton C 12/15 m3 0,15
 - drobljenac 2-4 mm, d=5 cm
   m3 0,1
 - bet. opločnici 15x15x8 cm
   F uk = 1,5 m2</t>
  </si>
  <si>
    <t>VII.04.</t>
  </si>
  <si>
    <t>PJEŠAČKE POVRŠINE</t>
  </si>
  <si>
    <t xml:space="preserve">VII.04.01. </t>
  </si>
  <si>
    <t xml:space="preserve">NOSIVI SLOJEVI OD NEVEZANOG GRANULIRANOG KAMENOG MATERIJALA  Izrada nosivog sloja od mehanički stabiliziranog drobljenog kamenog  materijalVII. Ovaj sloj ugrađuje se na mjestima izvedbe novog kolnika, proširenja kolnika, autobusnih stajališta, parkirališta i sl. Rad obuhvaća  dobavu i ugradnju drobljenog kamenog materijala veličine zrna 0/63 mm.  Zahtjevi kvalitete su: stupanj zbijenosti Sz.100%, Ms≥40 MN/m2.  Obračun radova:  Rad se mjeri u kubičnim metrima za svaku debljinu slojVII.  </t>
  </si>
  <si>
    <t>VII.04.02.</t>
  </si>
  <si>
    <t>VII.04.03.</t>
  </si>
  <si>
    <t>Dobva i ugradnja betona C 25/30 za izradu betosnkog opločenja  , armiranih mrežama Q 283. Površina pješačkih površina treba imati metlanu završnu obradu. Ispod pješačkih površina izvodi se podložni beton C 12/15 debljine 10 cm. Obračun po m3 funkcionalno izvedenih pješačkih stuba na tlu.</t>
  </si>
  <si>
    <t>VII.05.</t>
  </si>
  <si>
    <t>UREĐENJE OGRADE</t>
  </si>
  <si>
    <t>VII.05.01.</t>
  </si>
  <si>
    <t>Dobava potrebnog materijala i izrada AB zida sa uključenim svim potrebnim , radom , materijalom i opremom koji se sastoji</t>
  </si>
  <si>
    <t>beton C 30/37</t>
  </si>
  <si>
    <t xml:space="preserve"> m3</t>
  </si>
  <si>
    <t>beton C 12/15</t>
  </si>
  <si>
    <t>armatura</t>
  </si>
  <si>
    <t>oplata</t>
  </si>
  <si>
    <t>m2</t>
  </si>
  <si>
    <t>Iskop rova, m3</t>
  </si>
  <si>
    <t>m3</t>
  </si>
  <si>
    <t>Zatrpavanje rova, m3</t>
  </si>
  <si>
    <t xml:space="preserve">Odvoz viška metrijala, m3 </t>
  </si>
  <si>
    <t>VII.05.02.</t>
  </si>
  <si>
    <t xml:space="preserve">Dobava potrebnog materijala i izrada ograde od panela visine 1,2 m. Širina panela iznosi 2,5 m. Paneli trebaju biti izrađeni od profila definiranih u nacrtima, na koju se nanosi temeljni i završni sloj boje. U stavku su uključeni potrebni supovi kao i sve ostalo potrebno za funkcionalnu izvedbu . Obračun po m` </t>
  </si>
  <si>
    <t>m´</t>
  </si>
  <si>
    <t>VII.05.03.</t>
  </si>
  <si>
    <t xml:space="preserve">Dobava potrebnog materijala i izrada ograde od panela visine 1,5 m. Širina panela iznosi 2,5 m.  Paneli trebaju biti izrađeni od profila definiranih u nacrtima, na koju se nanosi temeljni i završni sloj boje.. Panali i stupovi trebaju biti za demontažnu ugradnju na betosnkim nosačima. U stavku su uključeni potrebni supovi kao i sve ostalo potrebno za funkcionalnu izvedbu . Obračun po m` </t>
  </si>
  <si>
    <t>VII.05.04.</t>
  </si>
  <si>
    <t xml:space="preserve">Dobava potrebnog materijala i izrada ograde od panela visine 0,8 m. Širina panela iznosi 2,5 m. Paneli trebaju biti izrađeni od profila definiranih u nacrtima, na koju se nanosi temeljni i završni sloj boje. U stavku su uključeni potrebni supovi kao i sve ostalo potrebno za funkcionalnu izvedbu . Obračun po m` </t>
  </si>
  <si>
    <t>VII.05.05.</t>
  </si>
  <si>
    <t>Dobava potrebnog matrijala i montaža kliznih kolnih vrata širine 6,0 m i visine 1,5 m s uključenom opremom za otvaranje na daljinsko upravljanje i uređaj za otvaranjena ručno  preko šifre. Obračun za kompelt montiranih vrata uključujući potrebne temelje, vodilice i sve ostalo za funkcionalnu izvedbu.</t>
  </si>
  <si>
    <t>VII.05.06.</t>
  </si>
  <si>
    <t xml:space="preserve">Dobava potrebnog materijal i funkcionalna ugardnja pješačkih vrata sa svom potrebnom opremom uključujući i  i uređaj za otvaranjena ručno  preko šifre i dvije brave za kontrolu prolaza postveljene na sredinu i na vrh vrata. Obračun za komplet ugrađena vrata širine 1,2 m i visine 1,5 m. </t>
  </si>
  <si>
    <t>VII.05.07.</t>
  </si>
  <si>
    <t xml:space="preserve">Dobava potrebnog materijal i funkcionalna ugardnja pješačkih vrata sa svom potrebnom opremom uključujući i  i uređaj za otvaranjena ručno  preko šifre i dvije brave za kontrolu prolaza postveljene na sredinu i na vrh vrata. Obračun za komplet ugrađena vrata širine 1,2 m i visine 0,8 m. </t>
  </si>
  <si>
    <t>VII.06.</t>
  </si>
  <si>
    <t>PROMETNA SIGNALIZACIJA</t>
  </si>
  <si>
    <t>PROMETNI ZNAKOVI</t>
  </si>
  <si>
    <t>VII.06.01</t>
  </si>
  <si>
    <t xml:space="preserve">Dobava, isporuka i ugradnja prometnog znaka B02, oblika osmerokuta, izrađenog s pojačanim okvirom i vodoravnim ojačanjem uz korištenje retroreflektivne folije klase RA2 stabilne na "U.V." zračenje i aplicirane na Al. podlogu debljine 2 mm. Prometni znak se montira na FeZn stup 60,3 mm. U cijenu je uključena dobava i montaža, svi prijevozi, prijenosi i skladištenje, sav rad i materijal, te pričvrsni elementi i pribor za ugradnju prema uvjetima iz elaboratVII. </t>
  </si>
  <si>
    <t xml:space="preserve">Obračun po komadu pričvršćenih znakova. </t>
  </si>
  <si>
    <t>VII.06.02</t>
  </si>
  <si>
    <t>Dobava, isporuka i ugradnja prometnog znaka  (60x60 cm), oblika kvadrata, izrađenog s pojačanim okvirom i vodoravnim ojačanjem uz korištenje retroreflektivne folije klase RA2 stabilne na "U.V." zračenje i aplicirane na Al. podlogu debljine 2 mm. Prometni znak se montira na FeZn stup 60,3 mm. U cijenu je uključena dobava i montaža, svi prijevozi, prijenosi i skladištenje, sav rad i materijal, te pričvrsni elementi i pribor za ugradnju prema uvjetima iz elaboratVII.</t>
  </si>
  <si>
    <t xml:space="preserve">Obračun po komadu pričvršćenih znakova C39. </t>
  </si>
  <si>
    <t>VII.06.03</t>
  </si>
  <si>
    <t>Dobava, isporuka i ugradnja znaka na stupu, oblika  kruga (Ø60 cm). Znakovi su izrađeni s pojačanim okvirom i vodoravnim ojačanjem uz korištenje retroreflektivne folije klase RA2 stabilne na "U.V." zračenje i aplicirane na Al. podlogu debljine 2 mm. Prometni znakovi se montiraju na FeZn stup 60,3 mm. U cijenu je uključena dobava i montaža, svi prijevozi, prijenosi i skladištenje, sav rad i materijal, te pričvrsni elementi i pribor za ugradnju prema uvjetima iz elaboratVII.</t>
  </si>
  <si>
    <t xml:space="preserve">Obračun po komadu pričvršćenih znakova B36. </t>
  </si>
  <si>
    <t>VII.06.04</t>
  </si>
  <si>
    <t>Dobava, isporuka i ugradnja dopunskih ploča , oblika pravokutnika (600x30 cm), izrađenog s pojačanim okvirom i vodoravnim ojačanjem uz korištenje retroreflektivne folije klase RA2 stabilne na "U.V." zračenje i aplicirane na Al. podlogu debljine 2 mm. Prometni znak se montira na betonsku ogradu New Jersey. U cijenu je uključena dobava i montaža, svi prijevozi, prijenosi i skladištenje, sav rad i materijal, te pričvrsni elementi i pribor za ugradnju prema uvjetima iz elaboratVII.</t>
  </si>
  <si>
    <t xml:space="preserve">Obračun po komadu pričvršćenih znakova E05. </t>
  </si>
  <si>
    <t xml:space="preserve">Obračun po komadu pričvršćenih znakova E11. </t>
  </si>
  <si>
    <t>VII.06.05</t>
  </si>
  <si>
    <t>Nabava, prijevoz i postavljanje stupova od FeZn cijevi, ɸ60,3 mm. U cijenu je uključena dobava i postava stupova prema elaboratu, svi prijevozi i prijenosi sa skladištenjem te sav rad i materijal za ugradnju po uvjetima iz elaboratVII. Izvedba i kontrola kakvoće prema OTU 9-01.</t>
  </si>
  <si>
    <t xml:space="preserve"> Obračun po m' ugrađenih stupovVII. </t>
  </si>
  <si>
    <t>VII.06.06</t>
  </si>
  <si>
    <t xml:space="preserve">Izrada temelja stupa od betona klase C 20/25 s iskopom u materijalu "C" kategorije, oblika krnje piramide čije su stranice donjeg kvadrata 30 cm, gornjeg 20 cm, a visine 80 cm.  Stavka obuhvaća iskop za temelje; dobavu, ugradbu i njegu betona; dobavu i ugradbu ankera i podložnih pločica za pričvršćenje stupa; zatrpavanje temelja; utovar viška materijala u prijevozno sredstvo i prijevoz do odlagališta, odnosno sav rad, opremu i materijal potreban za potpuno dovršenje stavke. </t>
  </si>
  <si>
    <r>
      <t>Obračun po m</t>
    </r>
    <r>
      <rPr>
        <vertAlign val="superscript"/>
        <sz val="9"/>
        <rFont val="Arial"/>
        <family val="2"/>
        <charset val="238"/>
      </rPr>
      <t>3</t>
    </r>
  </si>
  <si>
    <t>OZNAKE NA KOLNIKU</t>
  </si>
  <si>
    <t>VII.06.08</t>
  </si>
  <si>
    <t>Izvedba punih linija za označavanje okomitih parkirnih mjesta , bijele boje, oznake H61-1, prema prema važećim propisimVII. Izvodi se bojanjem gustom bojom bijelog tona standardne kakvoće. Način izvedbe u svemu prema standardu, a na osnovi  prometnog rješenjVII. U cijenu su uključeni svi pripremni i pomoćni radovi, alati i materijali. Obračun po m'.</t>
  </si>
  <si>
    <t>VII.06.10</t>
  </si>
  <si>
    <t>Izvedba oznake za obilježavanje mjesta namjenjenih isključivo invalidima , žute boje, oznake H57-1, prema važećim propisimVII. Izvodi se bojanjem gustom bojom žutog tona standardne kakvoće. Način izvedbe u svemu prema standardu, a na osnovi  prometnog rješenjVII. U cijenu su uključeni svi pripremni i pomoćni radovi, alati i materijali. Obračun za komplet označeno mijesto.</t>
  </si>
  <si>
    <t>VII.07.</t>
  </si>
  <si>
    <t>GEODETSKI RADOVI</t>
  </si>
  <si>
    <t>Geodetski radovi obuhvaćaju:</t>
  </si>
  <si>
    <t>VII.07.01</t>
  </si>
  <si>
    <t>Izrada elaborata iskolčenja prije početka radova. Obračun za komplet izrađen elaborat iskolčenja.</t>
  </si>
  <si>
    <t>VII.07.02</t>
  </si>
  <si>
    <t xml:space="preserve">Iskolčenje građevine prema elaboratu iskolčenjVII. Rad obuhvaća iskolčenje prema projektu, i sva geodetska mjerenja kojima se podaci sa projekta prenose na teren, iskolčenje potrebnih  osiguranje, osi iskolčene trase i održavanje iskolčenih oznaka na terenu za sve vrijeme građenja, odnosno do predaje radova Investitoru. U stvaku je uključeno snimanje potrebnih elementa za izradu dokaznice mjerVII. U stavku je uključeno i snimanje svih potojećih instalacija na tarsi planirane odvodnje.  U stavku je uključeno iskolčenje prometnice i komunlane infrastrukture. Prije početka radova obavezno je iskolčenje kolnih ulaza radi provjere usklađenosti s projektom. Obračun za komplet iskolčenje.
</t>
  </si>
  <si>
    <t>VII.07.03</t>
  </si>
  <si>
    <t xml:space="preserve">Geodetski nadzor tijekom izvođenja radova s provjerom elementa sukladno projetku i kontrolom iskopa i nasipa. </t>
  </si>
  <si>
    <t>VII.07.04</t>
  </si>
  <si>
    <t>Održavanje iskolčenih oznaka na terenu od početka radova do predaje svih radova investitoru.</t>
  </si>
  <si>
    <t>VII.07.05</t>
  </si>
  <si>
    <t>Geodetska izmjera instalacija i izrada elaborata za katastar vodova. U stavku je uključen i i gedoetska snimka izvedenog stanja koja se predaje na CD-u u dwg formatu sa svim bazama točaka i svim visinamVII.</t>
  </si>
  <si>
    <t>IV.A</t>
  </si>
  <si>
    <t>VANJSKI RADOVI ELEKTRIČNIH INSTALACIJA</t>
  </si>
  <si>
    <t>1.</t>
  </si>
  <si>
    <t>VANJSKI RADOVI</t>
  </si>
  <si>
    <t>Napomene:</t>
  </si>
  <si>
    <t>-</t>
  </si>
  <si>
    <t>Građevinski dio radova specificiranih u sklopu troškovnika električnih instalacija obavlja za to registrirana i ovlaštena pravna osoba, prema programu kontrole i osiguranja kvalitete iz građevinskog projekta te pod stručnim nadzorom građevinskog inženjera kome treba dostaviti tražene dokaze kvalitete.</t>
  </si>
  <si>
    <t>kompl</t>
  </si>
  <si>
    <t>NN PRIKLJUČCI</t>
  </si>
  <si>
    <t>2.</t>
  </si>
  <si>
    <t>Geodetski radovi za iskolčenje trase kabela i instalacijskih cijevi za priključni vod od glavnog razvodnog ormara (GRO) do svih vanjskih trošila koja se napajaju iz glavnog razvodnog ormara.</t>
  </si>
  <si>
    <t>3.</t>
  </si>
  <si>
    <t>Geodetski snimak novo položenih instalacijskih cijevi. Geodetska snimka je podloga za dokumentaciju izvedenog stanja.</t>
  </si>
  <si>
    <t>4.</t>
  </si>
  <si>
    <t>Izrada prodora u zidu ili podu građevine za polaganje instalacijskih cijevi za provlačenje kabela:</t>
  </si>
  <si>
    <t>prodor za savitljivu rebrastu, dvostruku i zaštitnu cijev D-160 mm</t>
  </si>
  <si>
    <t>prodor za savitljivu rebrastu, dvostruku i zaštitnu cijev D-110 mm</t>
  </si>
  <si>
    <t>prodor za savitljivu rebrastu, dvostruku i zaštitnu cijev D-50 mm</t>
  </si>
  <si>
    <t>5.</t>
  </si>
  <si>
    <t>Vodotijesno brtvljenje prodora za polaganje instalacijskih cijevi odgovarajućom uvodnicom, nakon provlačenja kabela:</t>
  </si>
  <si>
    <t>brtvljenje prodora za savitljivu rebrastu, dvostruku i zaštitnu cijev D-160 mm</t>
  </si>
  <si>
    <t>brtvljenje prodora za savitljivu rebrastu, dvostruku i zaštitnu cijev D-110 mm</t>
  </si>
  <si>
    <t>brtvljenje prodora za savitljivu rebrastu, dvostruku i zaštitnu cijev D-50 mm</t>
  </si>
  <si>
    <t>ISKOP ISPOD TEMELJNE PLOČE GRAĐEVINE</t>
  </si>
  <si>
    <t>Iskop rova za polaganje podzemnih instalacijskih cijevi za provlačenje NN kabela i trake uzemljenja:</t>
  </si>
  <si>
    <t>Iskop rova širine 160 cm, dubine 90 cm ispod građevine za polaganje podzemnih instalacijskih cijevi za provlačenje NN kabela i trake uzemljenja. Ukupna dužina rova je 6 m. Nakon polaganja instalacijskih cijevi ponovno zatrpavanje rova uz nabijanje u slojevima uz uporabu motornog nabijača.</t>
  </si>
  <si>
    <t>dobava, isporuka i nasipavanje betona u rov koji će u konačnici biti ispod temeljnje ploče građevine u dva sloja ukupno 30 cm (ispod i iznad položenih cijevi) po cijeloj dužini trase.</t>
  </si>
  <si>
    <t>dobava, isporuka i nasipavanje šljunka u rov ispod temeljnje ploče građevine (45 cm) po cijeloj dužini trase.</t>
  </si>
  <si>
    <t>dobava, isporuka i nasipavanje betona u rov ispod temeljnje ploče građevine ukupno 15 cm iznad nabijenog šljunka, a ispod buduće temeljnje ploče građevine po cijeloj dužini trase.</t>
  </si>
  <si>
    <t>odvoz viška zemlje iz rova za polaganje instalacijskih cijevi za NN kabele i traku uzemljenja</t>
  </si>
  <si>
    <t>ISKOP ISPOD PROMETNICE / PARKINGA</t>
  </si>
  <si>
    <t>7.</t>
  </si>
  <si>
    <t>Iskop rova širine 160 cm, dubine 90 cm ispod prometnice za polaganje podzemnih instalacijskih cijevi za provlačenje NN kabela i trake uzemljenja. Ukupna dužina rova je 5 m. Nakon polaganja instalacijskih cijevi ponovno zatrpavanje rova uz nabijanje u slojevima uz uporabu motornog nabijača.</t>
  </si>
  <si>
    <t>dobava, isporuka i nasipavanje betona u rov koji će u konačnici biti ispod prometnih površina u dva sloja ukupno 30 cm (ispod i iznad položenih cijevi) po cijeloj dužini trase.</t>
  </si>
  <si>
    <t>dobava, isporuka i nasipavanje šljunka u rov ispod prometnih površina (45 cm) po cijeloj dužini trase.</t>
  </si>
  <si>
    <t>dobava, isporuka i nasipavanje betona u rov ispod kolnika ukupno 15 cm iznad nabijenog šljunka, a ispod budućeg asfalta ili betona po cijeloj dužini trase.</t>
  </si>
  <si>
    <t>8.</t>
  </si>
  <si>
    <t>Iskop rova širine 120 cm, dubine 90 cm ispod prometnice za polaganje podzemnih instalacijskih cijevi za provlačenje NN kabela i trake uzemljenja. Ukupna dužina rova je 59 m. Nakon polaganja instalacijskih cijevi ponovno zatrpavanje rova uz nabijanje u slojevima uz uporabu motornog nabijača.</t>
  </si>
  <si>
    <t>9.</t>
  </si>
  <si>
    <t>Iskop rova širine 80 cm, dubine 90 cm ispod prometnice za polaganje podzemnih instalacijskih cijevi za provlačenje NN kabela i trake uzemljenja. Ukupna dužina rova je 8 m. Nakon polaganja instalacijskih cijevi ponovno zatrpavanje rova uz nabijanje u slojevima uz uporabu motornog nabijača.</t>
  </si>
  <si>
    <t>10.</t>
  </si>
  <si>
    <t>Iskop rova širine 40 cm, dubine 90 cm ispod prometnice za polaganje podzemnih instalacijskih cijevi za provlačenje NN kabela i trake uzemljenja. Ukupna dužina rova je 38 m. Nakon polaganja instalacijskih cijevi ponovno zatrpavanje rova uz nabijanje u slojevima uz uporabu motornog nabijača.</t>
  </si>
  <si>
    <t>ISKOP ISPOD ZELENE POVRŠINE</t>
  </si>
  <si>
    <t>11.</t>
  </si>
  <si>
    <t>Iskop rova širine 120 cm, dubine 60 cm ispod zelenih površina za polaganje podzemnih instalacijskih cijevi za provlačenje NN kabela i trake uzemljenja. Ukupna dužina rova je 52 m. Nakon polaganja instalacijskih cijevi ponovno zatrpavanje rova uz nabijanje u slojevima uz uporabu motornog nabijača.</t>
  </si>
  <si>
    <t>dobava, isporuka i nasipavanje posteljice od finog pijeska u dva sloja ukupno 30 cm (ispod i iznad položenih podzemnih instalacijskih cijevi) po cijeloj dužini trase.</t>
  </si>
  <si>
    <t>12.</t>
  </si>
  <si>
    <t>Iskop rova širine 40 cm, dubine 60 cm ispod zelenih površina za polaganje podzemnih instalacijskih cijevi za provlačenje NN kabela i trake uzemljenja. Ukupna dužina rova je 285 m. Nakon polaganja instalacijskih cijevi ponovno zatrpavanje rova uz nabijanje u slojevima uz uporabu motornog nabijača.</t>
  </si>
  <si>
    <t>PRISTUPNA KABELSKA KANALIZACIJA</t>
  </si>
  <si>
    <t>13.</t>
  </si>
  <si>
    <t>Geodetski radovi za iskolčenje trase EKI instalacijskih cijevi za priključni vod od glavnog komunikacijskog ormara u glavnoj zgradi do svih komunikacijskih ormara.</t>
  </si>
  <si>
    <t>14.</t>
  </si>
  <si>
    <t>15.</t>
  </si>
  <si>
    <t>16.</t>
  </si>
  <si>
    <t>17.</t>
  </si>
  <si>
    <t>Iskop rova za polaganje podzemnih instalacijskih cijevi za provlačenje EKI priključka:</t>
  </si>
  <si>
    <t>Iskop rova širine 40 cm, dubine 90 cm ispod građevine za polaganje podzemnih instalacijskih cijevi za provlačenje EKI kabela. Ukupna dužina rova je 8 m. Nakon polaganja instalacijskih cijevi ponovno zatrpavanje rova uz nabijanje u slojevima uz uporabu motornog nabijača.</t>
  </si>
  <si>
    <t>odvoz viška zemlje iz rova za polaganje instalacijskih cijevi za EKI kabela</t>
  </si>
  <si>
    <t>18.</t>
  </si>
  <si>
    <t>Iskop rova širine 40 cm, dubine 90 cm ispod prometnice za polaganje podzemnih instalacijskih cijevi za provlačenje EKI kabela. Ukupna dužina rova je 51 m. Nakon polaganja instalacijskih cijevi ponovno zatrpavanje rova uz nabijanje u slojevima uz uporabu motornog nabijača.</t>
  </si>
  <si>
    <t>RASVJETNI STUPOVI</t>
  </si>
  <si>
    <t>19.</t>
  </si>
  <si>
    <t>Strojni ili ručni iskop rupe za temelj vruće cinčanog stupa visine H = 4,0 m u tvrdo nabijenom tlu dimenzija:
Dužina: 0,85 m,
Širina:   0,85 m,
Dubina: 0,90 m.
Volumen iskopa: 0,65 m3.
Nakon izrade temelja tlo nabiti motornim nabijačem, i odvesti višak zemlje.</t>
  </si>
  <si>
    <t>20.</t>
  </si>
  <si>
    <t>Izrada temelja za vruće cinčani stup visine H = 4,0 m iz betona kvalitete C12/15 prema statičkom proračunu. Ugradnja sidrenih vijaka pomoću šablone i šablona, ugradnja 2 komada PVC cijevi Ø50 dužine 1,5 m u temelj, te niveliranje gornje plohe temelja cementnim mortom. Temelj treba izvesti iz jednog dijela.
Dimenzije temelja: 0,65 x 0,65 x 0,80 m
Volumen temelja: 0,34 m3</t>
  </si>
  <si>
    <t>MONTAŽNI ZDENCI</t>
  </si>
  <si>
    <t>21.</t>
  </si>
  <si>
    <t>Strojni ili ručni iskop rupe cca dimenzija (dxšxv) 80x80x110 cm za ugradnju kabelskog zdenca D0, uključuje ručnu doradu rova gdje je potrebno. Nakon polaganja MZ-D0 ponovno zatrpavanje rova uz nabijanje u slojevima uz uporabu motornog nabijača.
Ukupan volumen iskopa i zatrpavanja 0,71 m3.</t>
  </si>
  <si>
    <t>22.</t>
  </si>
  <si>
    <t>Dobava i ugradnja u zemlju montažnog kabelskog zdenca MZD0 dimenzija (šxdxv) 60x60x100cm (minimalna nosivost 400 kN).
Stavka uključuje:</t>
  </si>
  <si>
    <t>postavu zdenca uz pomoć autodizalice,</t>
  </si>
  <si>
    <t>zatrpavanje oko zdenca,</t>
  </si>
  <si>
    <t>propisno zbrinjavanje viška iskopane zemlje na deponiji u krugu od 20 km,</t>
  </si>
  <si>
    <t>postava uvodnih ploča i poklopca,</t>
  </si>
  <si>
    <t>obrada oko ulaza cijevi i brtvljenje cijevi koje neće biti zauzete.</t>
  </si>
  <si>
    <t>23.</t>
  </si>
  <si>
    <t>Strojni ili ručni iskop rupe cca dimenzija (dxšxv) 140x130x110 cm za ugradnju kabelskog zdenca D2, uključuje ručnu doradu rova gdje je potrebno. Nakon polaganja MZ-D2 ponovno zatrpavanje rova uz nabijanje u slojevima uz uporabu motornog nabijača.
Ukupan volumen iskopa i zatrpavanja 2,0 m3.</t>
  </si>
  <si>
    <t>Dobava i ugradnja u zemlju montažnog kabelskog zdenca MZD2 dimenzija (šxdxv) 118x108x101cm (minimalna nosivost 400 kN).
Stavka uključuje:</t>
  </si>
  <si>
    <t>POLAGANJE U ROV</t>
  </si>
  <si>
    <t>24.</t>
  </si>
  <si>
    <t>Dobava i polaganje podzemnih instalacijskih cijevi za provlačenje NN kabela i za EKI priključak u prethodno iskopan kabelski rov:</t>
  </si>
  <si>
    <t>NN podzemna instalacija</t>
  </si>
  <si>
    <t>savitljiva rebrasta, dvostruka i zaštitna cijev D-160 mm za provlačenje NN kabela</t>
  </si>
  <si>
    <t>savitljiva rebrasta, dvostruka i zaštitna cijev D-110 mm za provlačenje NN kabela</t>
  </si>
  <si>
    <t>savitljiva rebrasta, dvostruka i zaštitna cijev D-50 mm za provlačenje NN kabela</t>
  </si>
  <si>
    <t>Dobava, polaganje i spajanje trake uzemljivača Fe/Zn 30x4 mm</t>
  </si>
  <si>
    <t>dobava i polaganje PVC trake upozorenja s kontinuiranim natpisom "Kabel 0.4 kV" – crvena.</t>
  </si>
  <si>
    <t>dobava i polaganje PVC štitnika za kabel duljine 1 m</t>
  </si>
  <si>
    <t>EKI  podzemna instalacija</t>
  </si>
  <si>
    <t xml:space="preserve">savitljiva rebrasta, dvostruka i zaštitna cijev D-110 mm za provlačenje EKI </t>
  </si>
  <si>
    <t>dobava i polaganje PVC trake upozorenja s kontinuiranim natpisom "TK kabel" – crvena.</t>
  </si>
  <si>
    <t>UKUPNO 1.:</t>
  </si>
  <si>
    <t>KABELI I INSTALACIJSKI PRIBOR I MATERIJAL</t>
  </si>
  <si>
    <t>Dobava ugradnja (uvlačenje u odgovarajuće instalacijske cijevi i/ili polaganje na odgovarajuće kabelske police) od NN razvodnih ormara do pojedinog trošila, kompl sa svim potrebnim spojnim priborom te svim sitnim montažnim materijalom kabela kako slijedi:</t>
  </si>
  <si>
    <t>NN PRIKLJUČAK</t>
  </si>
  <si>
    <t>kabel NAYY-O 4x150SM + 1,5RE 0,6/1 (1,2) kV
Napomena:
Nije predmet ovoga projekta.
Dobavlja i polaže HEP-ODS u prethodno položene podzemne instalacijske cijevi</t>
  </si>
  <si>
    <t>PRIKLJUČCI I PRIKLJUČNICE</t>
  </si>
  <si>
    <t>kabel N(H)XH FE-180 E-90 5x25 mm²</t>
  </si>
  <si>
    <t>kabel FG16OR16 5x16 mm²</t>
  </si>
  <si>
    <t>kabel FG16OR16 5x6 mm²</t>
  </si>
  <si>
    <t xml:space="preserve">kabel FG16OR16 3x2,5 mm² </t>
  </si>
  <si>
    <t>RASVJETA</t>
  </si>
  <si>
    <t>kabel FG16OR16 3x4 mm²</t>
  </si>
  <si>
    <t>Dobava i ugradnja, komplet sa svim potrebnim spojnim priborom te svim sitnim montažnim materijalom instalacijskih cijevi kako slijedi:</t>
  </si>
  <si>
    <t xml:space="preserve"> -</t>
  </si>
  <si>
    <t>fleksibilna podžbukna cijev fi25</t>
  </si>
  <si>
    <t>Izrada prodora u zidovima/dekama/stropovima za ugradnju kabelskih polica ili provlačenje instalacijskih cijevi, komplet s izradom i građevinskom obradom otvora za ugradnju:</t>
  </si>
  <si>
    <t>prodor fi 32 mm</t>
  </si>
  <si>
    <t>Vodotijesno brtvljenje otvora na zidovima/stropovima nakon polaganja svih kabela te izdavanjem odgovarajućeg dokumenta od strane ovlaštene osobe</t>
  </si>
  <si>
    <t>UKUPNO 2.:</t>
  </si>
  <si>
    <t>INSTALACIJA PRIKLJUČAKA I PRIKLJUČNICA</t>
  </si>
  <si>
    <t>Dobava, ugradnja i spajanje izvoda za priključak 400/230V tehnološke opreme:</t>
  </si>
  <si>
    <t>UO-PDT upravljačkog ormara požardne dizalice tlaka</t>
  </si>
  <si>
    <t>UO-PP upravljačkog ormara prepumpavanja</t>
  </si>
  <si>
    <t>pumpa za prepumpavanje</t>
  </si>
  <si>
    <r>
      <t>Dobava i ugradnja samostojeće punionice električnih vozila za vanjsku ugradnju na parkingu, IP56, snage 22 kW (1x22 kW) s mogućnosti punjenja el. vozila.</t>
    </r>
    <r>
      <rPr>
        <sz val="10"/>
        <color indexed="8"/>
        <rFont val="Arial"/>
        <family val="2"/>
      </rPr>
      <t xml:space="preserve">
Uređaj dolazi u kompletu s kabelom za punjenje, te svom montažnom opreme za ugradnju i spajanje do potpune funkcionalnosti.</t>
    </r>
  </si>
  <si>
    <t>UKUPNO 3.:</t>
  </si>
  <si>
    <t>ELEKTRIČNA RASVJETA</t>
  </si>
  <si>
    <t>Napomena: sve stavke uključuju ugradnju i spajanje do potpune funkcionalnosti.</t>
  </si>
  <si>
    <t>VANJSKA RASVJETA</t>
  </si>
  <si>
    <r>
      <t xml:space="preserve">Ulična svjetiljka za montažu na stup završnog prihvata promjera 60mm,sa asimetričnom optikom. Kućište svjetiljke izrađeno od tlačno lijevanog aluminija, nasad izrađen od aluminija, optički sustav načinjen od optičkih leća zaštićen kaljenim staklom. Svjetiljka mora zadovoljavati sve norme potrebne za izdavanje CE oznake.
Napajanje: 230V
SDCM: ≤ 3
Snaga svjetiljke maksimalno:40W
Izlazni svjetlosni tok minimalno: 4766lm
Temperatura svjetla: 3000K
Učinkovitost: 118lm/W
Uzvrat boje - CRI:  &gt;80
Klasa el. Izolacije: II
Zaštita od prenapona: ≥ 10kV
Dimenzija svjetiljke: fi451mm (+-5%)
IP zaštita: IP66
Oznaka u projektu: </t>
    </r>
    <r>
      <rPr>
        <b/>
        <sz val="10"/>
        <rFont val="Arial"/>
        <family val="2"/>
      </rPr>
      <t>SV1</t>
    </r>
  </si>
  <si>
    <t>dobava svjetiljke</t>
  </si>
  <si>
    <t>ugradnja i spajanje
(u stavku potrebno uračunati rad s dizalicom te osoblje osposobljeno za rad na visini)</t>
  </si>
  <si>
    <r>
      <t xml:space="preserve">Nadgradna zidna direktna IP66 IK10 svjetiljka kućišta  iz lijevanog aluminija s vijcima od nehrđajućeg čelika. Plastificirano poliester prahom visoko antikorozijske zaštite na bazi cirkonija. Kućište dostupno u bojama: bijela, crna, siva 90006, siva antracit 7021 i corten. LED izvor svjetla klasifikacije MacAdam3. Fotobiološka grupa rizika RG0.   Svjetiljka mora zadovoljavati sve norme potrebne za izdavanje CE oznake.
Napajanje: 230V
SDCM: ≤ 3
Snaga svjetiljke maksimalno: 18W
Izlazni svjetlosni tok minimalno: 1397lm
Temperatura svjetla: 3000K
Učinkovitost: 129lm/W
Uzvrat boje - CRI:  &gt;80
Klasa el. Izolacije: I
Dimenzija svjetiljke: 220x80x115mm (+-5%)
Životni vijek : L80B10 60000h
IP zaštita: IP66
Oznaka u projektu : </t>
    </r>
    <r>
      <rPr>
        <b/>
        <sz val="10"/>
        <rFont val="Arial"/>
        <family val="2"/>
      </rPr>
      <t>SV2</t>
    </r>
  </si>
  <si>
    <t xml:space="preserve">Čelični okrugli konusnog vruće pocinčanog stup crne boje za montažu svjetiljaka, visine 4m, za zonu vjetra I. Čelični materijal kvalitete S235JR prema Tehničkom propisu za čelične konstrukcije'' (NN 112/08). Stup mora imati antikorozivnu zaštitu izvana i iznutra, antikorozivna zaštita vrućim pocinčavanjem za kategoriju korozivnosti C5M prema HRN EN ISO 12944-2 i HRN EN ISO 1461 ili jednakovrijeddnim normama. Minimalna debljina suhog filma cinka je 85 µm. Stup mora biti opremljen vratima, letvicom za ovjes razdjelnice rasvjetnog stupa, vijkom za uzemljenje izvana i iznutra, mora biti isporučen s pripadajućim temeljnim vijcima i maticama, te šablonom za ugradnju temeljnih vijaka. Čelični materijal kvalitete S235JR prema Tehničkom propisu za čelične konstrukcije'' (NN 112/08).                                                                                                                                                                                                                                                           </t>
  </si>
  <si>
    <t>dobava i prijevoz stupa s opremom</t>
  </si>
  <si>
    <t>centriranje i montaža stupa i konzole
(u stavku potrebno uračunati rad s dizalicom te osoblje osposobljeno za rad na visini)</t>
  </si>
  <si>
    <t>Izrada odcjepa za uzemljenje rasvjetnog stupa trakom Fe/Zn 30x4 mm povezivanjem na vijak za uzemljenje stupa i uzemljivač u rovu.
U stavku uračunati križnu Fe/Zn spojnicu traka/traka, Fe/Zn traku 30x4 mm duljine 3m te sitan spojni i instalacijski materijal.</t>
  </si>
  <si>
    <t>Izrada uzemljenja razdjelnica u stupovima kabelom P/F-Y 10 mm2 prosječne duljine 20 cm.</t>
  </si>
  <si>
    <t>6.</t>
  </si>
  <si>
    <t>Dobava, ugradnja i spajanje kabela za unutarnje ožičenje stupova vanjske rasvjete:</t>
  </si>
  <si>
    <t>kabel NYY 3x2,5 mm2</t>
  </si>
  <si>
    <t>UKUPNO 4.:</t>
  </si>
  <si>
    <t>UZEMLJENJE OGRADE</t>
  </si>
  <si>
    <t>Iskop rova za polaganje trake uzemljenja:</t>
  </si>
  <si>
    <t>Iskop rova širine 40 cm, dubine 60 cm za polaganje trake uzemljenja. Ukupna dužina rova je 100 m. Nakon polaganja instalacijskih cijevi ponovno zatrpavanje rova uz nabijanje u slojevima uz uporabu motornog nabijača.</t>
  </si>
  <si>
    <t>Dobava i polaganje trake uzemljenja u prethodno iskopan rov:</t>
  </si>
  <si>
    <t>Izrada odcjepa sa uzemljivača u rovu prosječne dužine 1,0 m, trakom Fe/Zn 30x4 mm pomoću križne spojnice (uzemljenje metalnih masa ograde i spoj na uzemljivač u rovu).</t>
  </si>
  <si>
    <t>Napomena:
 - spoj križnom spojnicom obliti bitumenom</t>
  </si>
  <si>
    <t>UKUPNO 5.:</t>
  </si>
  <si>
    <t>IV.B</t>
  </si>
  <si>
    <t>UNUTARNJI RADOVI ELEKTRIČNIH INSTALACIJA</t>
  </si>
  <si>
    <t>B)</t>
  </si>
  <si>
    <t>ELEKTRIČNA INSTALACIJA ZGRADE</t>
  </si>
  <si>
    <t>RAZVODNI ORMARI</t>
  </si>
  <si>
    <t>GLAVNI RAZVODNI ORMAR (poz. GRO)</t>
  </si>
  <si>
    <t>Dobava, ugradnja i spajanje glavnog razvodnog ormara s ugrađenom  sklopnom opremom kako slijedi:</t>
  </si>
  <si>
    <t>ORMAR</t>
  </si>
  <si>
    <t>NN razvodni ormar, 1-vrata, 2000x600x600 mm (vxšxd),</t>
  </si>
  <si>
    <t>podnožje prema širini ormara, 100x600 mm</t>
  </si>
  <si>
    <t>bočne stranice (par) za ormare, 2000x600 mm (vxd)</t>
  </si>
  <si>
    <t>pak</t>
  </si>
  <si>
    <t>set za povezivanje ormara iznutra (6 kom.)</t>
  </si>
  <si>
    <t>spremnik za dokumentaciju, samoljepljivi, A4</t>
  </si>
  <si>
    <t>ostali spojni i montažni materijal</t>
  </si>
  <si>
    <t>kompl.</t>
  </si>
  <si>
    <t>PRIKLJUČNO POLJE (HEP-ODS)</t>
  </si>
  <si>
    <t>NV rastavna sklopka vel. 01|250A, 3P, M8, stez. 70mm2, na ploču</t>
  </si>
  <si>
    <t>NV osigurač vel. 01, 160A/400V AC</t>
  </si>
  <si>
    <t>rastavna sklopka za cilindrične osigurače 10x38mm, 3P/32A, gG, 500V AC</t>
  </si>
  <si>
    <t>cilindrični osigurač, 10x38, 6A, gG, 500V AC</t>
  </si>
  <si>
    <t>strujni mjerni transformator 800/5A, klasa 0,5</t>
  </si>
  <si>
    <t>mjerni uređaj i analizator mreže
Napomena:
dobavlja i ugrađuje HEP-ODS</t>
  </si>
  <si>
    <t>PRIKLJUČNO POLJE (KORISNIK)</t>
  </si>
  <si>
    <t>kompaktni prekidač snage, 3P/630A/50kA s termo-magnetskom zaštitom kabela,</t>
  </si>
  <si>
    <t>pomoćni kontakt 1C/O za CNUS, spojen na kompaktni prekidač</t>
  </si>
  <si>
    <t>NV rastavna sklopka vel.00|160A, 3P, M8, stez. 70 mm2, na ploču</t>
  </si>
  <si>
    <t>NV osigurač vel. 00, 80A/400V AC</t>
  </si>
  <si>
    <t>odvodnik prenapona tip I+II TNS 400/50kA</t>
  </si>
  <si>
    <t>mjerni uređaj i analizator mreže s prikazom na ekranu na vratima GRO ormara (display dimenzija cca 96x96 mm):
• mjerenje u 4 kvadranta
• napon - linijski i fazni
• min. napon po fazi
• maks. napon po fazi
• sadržaj viših harmonika po fazi
• struja vodiča (faze) i nul-vodiča, srednja vrijednost po fazi, maks. srednja vrijednost po fazi, ukupna struja, sadržaj viših harmonika po fazi
• ukupna snaga - radna, jalova i prividna snaga, snaga po fazi - radna, jalova i prividna snaga, srednja vrijednost, maks. srednja vrijednost
• faktor snage - ukupni, po fazi
• frekvencija
• pogonski sati
• radna energija - pozitivna ukupna, pozitivna po fazi
• jalova energija - pozit. ukupna, pozit. po fazi
• radna energija - negativna ukupna
• jalova energija - negativna ukupna</t>
  </si>
  <si>
    <t>minijaturni zaštitni prekidač, B karakteristika, 2A, 2-polni, 10kA</t>
  </si>
  <si>
    <t>transformator, 1-fazni | 230/024V | 60VA, IP00</t>
  </si>
  <si>
    <t>udarno tipkalo (gljiva) za ručni isklop u nuždi, deblokada povlačenjem, sprežni element, sklopni element, N/O (radni), prednja montaža, zaštitna kragna za gljivasta tipkala</t>
  </si>
  <si>
    <t>daljinski isklopnik za gore navedeni kompaktni prekidač snage 3P/630A/50kA, 24VAC/DC, sa ranijim pomoćnim kontaktima</t>
  </si>
  <si>
    <t>minijaturni zaštitni prekidač, B karakteristika, 6A, 1-polni, 10kA</t>
  </si>
  <si>
    <t>lampica signalna 230 VAC, LED zelena</t>
  </si>
  <si>
    <t>LED element, zeleni</t>
  </si>
  <si>
    <t>prilagodnik za učvršćenje do tri LED elementa</t>
  </si>
  <si>
    <t>minijaturni zaštitni prekidač, B karakteristika, 10A, 1-polni, 10kA</t>
  </si>
  <si>
    <t>maska za izlazni filter za ventilator, 202x202x34mm, IP54</t>
  </si>
  <si>
    <t>ventilator s filterom 252x252x97mm IP54, 41W, 116m3/h</t>
  </si>
  <si>
    <t>grijač 100W/130°C, s priklj. stezaljkama,110-250V AC/DC,IP44</t>
  </si>
  <si>
    <t>termostat za grijač, 0-60°C, 1 N/C kontakt, IP20</t>
  </si>
  <si>
    <t>kompaktni prekidač snage, 3P/160A/50kA s termo-magnetskom zaštitom kabela</t>
  </si>
  <si>
    <t>SIGURNOSNI SUSTAVI (ZAOBILAZNI VOD)</t>
  </si>
  <si>
    <t>kompaktni prekidač snage 3P, nazivne struje tijela prekidača 125A/25kA s termo-magnetskom zaštitom jedinicom In=80A, podesiva Ir=(0.7-1.0) x In</t>
  </si>
  <si>
    <t>POLJE POTROŠNJE</t>
  </si>
  <si>
    <t>kompaktni prekidač snage, 4P/200A/25kA s termo-magnetskom zaštitom kabela, sa funkcijom mjerenja E ( I, U, P, S, Q, f, PF, cos (fi), E, THDu, THDi, min/max snaga potrošnje u zadanom kliznom periodu...)  te prijenosom mjerenih veličina komunikacijskim protokolom</t>
  </si>
  <si>
    <t>kompaktni prekidač snage, 3P/400A/50kA s termo-magnetskom zaštitom kabela, sa funkcijom mjerenja E ( I, U, P, S, Q, f, PF, cos (fi), E, THDu, THDi, min/max snaga potrošnje u zadanom kliznom periodu...)  te prijenosom mjerenih veličina komunikacijskim protokolom</t>
  </si>
  <si>
    <t>kompaktni prekidač snage, 3P/160A/50kA s termo-magnetskom zaštitom kabela,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</si>
  <si>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In=100A,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</si>
  <si>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In=63A,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</si>
  <si>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In=50A,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</si>
  <si>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In=40A,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</si>
  <si>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In=32A,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</si>
  <si>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In=25A,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</si>
  <si>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In=20A,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</si>
  <si>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In=16A, podesiva Ir=(0.7-1.0) x In, sa funkcijom mjerenja E ( I, U, P, S, Q, f, PF, cos (fi), E, THDu, THDi, min/max snaga potrošnje u zadanom kliznom periodu...)  te prijenosom mjerenih veličina komunikacijskim protokolom</t>
  </si>
  <si>
    <t>daljinski isklopnik za gore navedeni kompaktni prekidač snage 3P/25A/25kA, 24VAC/DC, sa ranijim pomoćnim kontaktima</t>
  </si>
  <si>
    <t>daljinski isklopnik za gore navedeni kompaktni prekidač snage 3P/20A/25kA, 24VAC/DC, sa ranijim pomoćnim kontaktima</t>
  </si>
  <si>
    <t>OSTALO</t>
  </si>
  <si>
    <t>sva potrebna montažna i spojna oprema potrebna za ugradnju specificirane opreme u ormare do njegove pune fukcionalnosti; sabirnice, redne stezaljke, sabirnice nule i zemlje, spojni vodovi, plastične kanalice, označavanje, funkcionalno ispitivanje prije isporuke, atesti, ispitni protokol, korisnička dokumentacija te ostali potrebni sitni spojni i montažni materijal i pribor do pune funkcionalnosti ormara</t>
  </si>
  <si>
    <t>izrada ožičenja ormara i spajanje na instalaciju građevine, izrada i isporuka ispitnog lista te sheme izvedenog stanja</t>
  </si>
  <si>
    <t>UREĐAJ ZA KOMPENZACIJU JALOVE ENERGIJE</t>
  </si>
  <si>
    <t>Razdjelnik kompenzacije LSFC, nominalnog kapaciteta 87,50 kVAr. Dimenzije zidnog ormara (šxvxd) 600x1200x310 mm.</t>
  </si>
  <si>
    <t>komp</t>
  </si>
  <si>
    <t>izrada ožičenja ormara i spajanje na instalaciju objekta</t>
  </si>
  <si>
    <t>RAZVODNI ORMAR (poz. 0RO-1)</t>
  </si>
  <si>
    <t>Dobava, ugradnja i spajanje razvodnog ormara s ugrađenom  sklopnom opremom kako slijedi:</t>
  </si>
  <si>
    <t>podžbukni razdjelni ormarić sa metalnim vratima, dimenzija cca 588x1070x136mm (šxvxd), 6x24 DIN modula</t>
  </si>
  <si>
    <t>kompaktni prekidač snage 3P, nazivne struje tijela prekidača 125A/25kA s termo-magnetskom zaštitom jedinicom In=40A, podesiva Ir=(0.7-1.0) x In</t>
  </si>
  <si>
    <t>odvodnik prenapona tip II TNS 400/25kA</t>
  </si>
  <si>
    <t>daljinski isklopnik za gore navedeni kompaktni prekidač snage 3P/125A/25kA, 24VAC/DC, sa ranijim pomoćnim kontaktima</t>
  </si>
  <si>
    <t>POLJE POTROŠNJE PRIKLJUČNICA I PRIKLJUČKA</t>
  </si>
  <si>
    <t>minijaturni zaštitni prekidač, B karakteristika, 40A, 1-polni, 10kA</t>
  </si>
  <si>
    <t>RCD sklopka, 40-2-003/AC, 10kA</t>
  </si>
  <si>
    <t>minijaturni zaštitni prekidač, B karakteristika, 16A, 1-polni, 10kA</t>
  </si>
  <si>
    <t>POLJE POTROŠNJE RASVJETE</t>
  </si>
  <si>
    <t>pomoćni kontakt 1C/O za CSR, spojen na MCB</t>
  </si>
  <si>
    <t>jednopolni relej za nadzor prisutnosti i redoslijed faza, s 1 CO kontaktom, 208/440 V AC</t>
  </si>
  <si>
    <t>Napomena:
U ormar se ugrađuje sklopna oprema za upravljanje rasvjetom</t>
  </si>
  <si>
    <t>izrada ožićenja ormara i spajanje na instalaciju građevine, izrada i isporuka ispitnog lista te sheme izvedenog stanja</t>
  </si>
  <si>
    <t>RAZVODNI ORMAR (poz. 0RO-2)</t>
  </si>
  <si>
    <t>kompaktni prekidač snage 3P, nazivne struje tijela prekidača 125A/25kA s termo-magnetskom zaštitom jedinicom In=25A, podesiva Ir=(0.7-1.0) x In</t>
  </si>
  <si>
    <t>RAZVODNI ORMAR (poz. RO-PVN)</t>
  </si>
  <si>
    <t>IV.C</t>
  </si>
  <si>
    <t>OSTALI RADOVI</t>
  </si>
  <si>
    <t>C)</t>
  </si>
  <si>
    <t>ISPITIVANJE ELEKTRIČNE INSTALACIJE I IZRADA DOKUMENTACIJE</t>
  </si>
  <si>
    <t>Zapisnik o pregledu i ispitivanju el. instalacije:</t>
  </si>
  <si>
    <t>Otpor izolacije,</t>
  </si>
  <si>
    <t>Otpor petlji kvara svih strujnih krugova,</t>
  </si>
  <si>
    <t>Funkcionalnost zaštite od indirektnog dodira,</t>
  </si>
  <si>
    <t>Povezanost metalnih masa i neprekinutost zaštitnih vodiča,</t>
  </si>
  <si>
    <t>Ispitivanje intenziteta opće rasvjete</t>
  </si>
  <si>
    <t>Ispitivanje intenziteta vanjske rasvjete</t>
  </si>
  <si>
    <t>Funkcionalno ispitivanje i ispitivanje intenziteta nužne rasvjete,</t>
  </si>
  <si>
    <t>Ispitivanje funkcionalnosti daljinskog isključenja el. energije u nuždi</t>
  </si>
  <si>
    <t>"Pregled i ispitivanje LPS-a
    - otpor uzemljivača,
    - ispitivanje kakvoće sustava zaštite od udara munje
    - izrada revizione knjige"</t>
  </si>
  <si>
    <t>Zapisnik o</t>
  </si>
  <si>
    <t xml:space="preserve">    - funkcionalnom ispitivanju instalacije slabe struje</t>
  </si>
  <si>
    <t xml:space="preserve">    - mjerenju gušenja instalacije slabe struje,</t>
  </si>
  <si>
    <t xml:space="preserve">    - mjerenju otpora izolacije instalacije slabe struje</t>
  </si>
  <si>
    <t>Zapisnik i Uvjerenje o:</t>
  </si>
  <si>
    <t xml:space="preserve">    - funkcionalnom ispitivanju instalacije sustava odimljavanja</t>
  </si>
  <si>
    <t>Ispitni listovi za elektro ormare i CE naljepnice izdane od strane izrađivača ormara</t>
  </si>
  <si>
    <t>Izrada nacrta izvedenog stanja s ucrtanim svim izmjenama nastalim tokom izvođenja. Predano investitoru u 3 primjerka (u kvaliteti za tehnički pregled)</t>
  </si>
  <si>
    <t>Isporuka jednopolnih shema - izvedeno stanje u PVC foliji i umetnuto u vrata razvodnih ormara</t>
  </si>
  <si>
    <t>UKUPNO 19.:</t>
  </si>
  <si>
    <t>IV.D.</t>
  </si>
  <si>
    <t>VATRODOJAVA</t>
  </si>
  <si>
    <t>D)</t>
  </si>
  <si>
    <t>SUSTAVA ZAŠTITE OD POŽARA</t>
  </si>
  <si>
    <t>SUSTAV ZA AUTOMATSKU DOJAVU POŽARA</t>
  </si>
  <si>
    <t>Dobava i isporuka  adresabilne vatrodojavne centrale s dvije analogno adresabilne petlje, s mogućnosti spajanja do 128 elemenata po petlji i proširenja s dodatne dvije petlje, s intuitivnim grafičkim LCD zaslonom.
Karakteristike:
- minimalno 2 petlje, proširivo do minimalno 4, uz 512 zona i 300 izlaznih grupa
- Ethernet port s TCP/IP protokolom za daljinsku dijagnostiku, održavanje i programiranje
- grafički LCD zaslon sukladan normi HRN EN 54 ili jednakovrijednoj, s ikonicama i za prikaz do 256 zona
- 3 USB porta s podrškom za memorijske stickove i RS232 sučeljem za pisač
- obavještavanje e-mailom izravno s centrale (4 korisnička računa)
- struktura izbornika za do 3 operatera (20 korisnika i šifri)
- memorija događaja za minimalno 9999 zapisa
- mogućnost autonomije minimalno do 72 sata u normalnom radu i 30 minuta u alarmu
- izlazi: minimalno 4x 750 mA / 24 VDC s mogućnošću programiranja; 2x 350 mA / 24 VDC za požarni alarm / grešku; 2x relejni izlazi za požarni alarm / grešku; 1x aux 500 mA / 24 VDC
- ulazi: minimalno 2 
- napajanje: 220/230 VAC, 50/60 Hz, 
- stupanj zaštite kućišta: minimalno IP30
- sukladno standardima CPD, WEEE, RoHS, normama HRN EN 54-2, HRN EN 54-4,  HRN EN 54-21 ili jednakovrijednima
- kompatibilna sa softverom za integraciju sustava tehničke zaštite Advisor Management ATS8600 bez dodatnih konvertera signala</t>
  </si>
  <si>
    <t>Dobava i isporuka kartice petlje za vatrodojavnu centralu. Za prihvat dodatne dvije petlje.</t>
  </si>
  <si>
    <t>3</t>
  </si>
  <si>
    <t>Dobava i isporuka filtera za uzemljenje vatrodojavne centrale</t>
  </si>
  <si>
    <t>Dobava i isporuka vatrootpornog ormara za smještaj centrale za dojavu požara, dimenzija 800x800x250 mm, ispitan i certificiran prema normi HRN DIN 4102-5 (obostrana požarna otpornost). Sastoji se od jednokrilnih protupožarnih zaokretnih čeličnih vrata otpornosti na požar razreda T60 i čelične pregradne stijene otpornosti na požar razreda F90-A.</t>
  </si>
  <si>
    <t>5</t>
  </si>
  <si>
    <t>Dobava i isporuka telefonskog komunikatora za spoj na dežurnu službu. Komunikator za generiranje rezervne linije i pozivne funkcije preko PSTN-a i GSM/GPRS-a. 5 programabilnih terminala. 15 minuta za glasovnu poruku. U kompletu metalno kućište, step-down modul za napajanje 12 V, rezervna akumulatorska baterija 12 VDC 1,7 Ah.</t>
  </si>
  <si>
    <t>Dobava i isporuka akumulatorskih baterija 12 VDC, 26 Ah za autonomiju vatrodojavne centrale 72 h.</t>
  </si>
  <si>
    <t>7</t>
  </si>
  <si>
    <t>Dobava i isporuka kućišta za smještaj akumulatorskih baterija</t>
  </si>
  <si>
    <t>Dobava i isporuka adresabilnog optičkog detektora požara s ugrađenim algoritmom za dijagnostički test samog sebe. LED dioda za signalizaciju stanja. Mogućnost programiranja osjetljivosti putem vatrodojavne centrale.
Tehničke karakteristike:
- radni napon minimalno 17 VDC, maksimalno 28 VDC
- potrošnja struje maksimalno 0,35 mA (normalan rad), maksimalno 4 mA (alarm)
- stupanj zaštite kućišta minimalno IP43
- radna temperatura minimalno u rasponu od -10°C do +60°C
- mogućnost adresiranja od 1 do 128
- mogućnost zamjene optičke komore
- uređaj sukladan standardima i normama CE, CPR i HRN EN 54-7 ili jednakovrijednima</t>
  </si>
  <si>
    <t>Dobava i isporuka adresabilnog višekriterijskog detektora požara s kombiniranim optičkim i termičkim senzorom. Senzore je moguće konfigurirati u pet različitih logičkih načina rada. Mogućnost programiranja osjetljivosti putem vatrodojavne centrale.
Tehničke karakteristike:
- radni napon minimalno 17 VDC, maksimalno 28 VDC
- potrošnja struje maksimalno 0,35 mA (normalan rad), maksimalno 4 mA (alarm)
- stupanj zaštite kućišta minimalno IP23
- radna temperatura minimalno u rasponu od -10°C do +60°C
- mogućnost adresiranja od 1 do 128
- mogućnost zamjene optičke komore
- uređaj sukladan standardima i normama CE, CPR i HRN EN 54-7 ili jednakovrijednima
- minimalno 5 načina rada: samo optički; samo termički - fiksna temperatura; samo termički - gradijent porasta temperature; dualno (neovisno optički i termički); multisenzor s dva stupnja osjetljivosti na dim</t>
  </si>
  <si>
    <t>Dobava i isporuka adresabilnog termičkog detektora požara s termičkim senzorom. DT2063N je termički javljač koji reagira na promjenu temperature u prostoru. Zadovoljava europske EN-54 standarde.
Tehničke karakteristike:
- radni napon minimalno 17 VDC, maksimalno 28 VDC
- potrošnja struje maksimalno 0,27 mA (normalan rad), maksimalno 4,7 mA (alarm)
- stupanj zaštite kućišta minimalno IP20
- radna temperatura minimalno u rasponu od -10°C do +60°C
- mogućnost adresiranja od 1 do 128
- uređaj sukladan standardima i normama CE, CPR i HRN EN 54-5 ili jednakovrijednima
- način rada: samo termički - fiksna temperatura; samo termički - gradijent porasta temperature</t>
  </si>
  <si>
    <t>Dobava i isporuka podnožja detektora požara sa 4 kontakta. Mora biti kompatibilan sa specificiranim automatskim javljačima požara.</t>
  </si>
  <si>
    <t>Dobava i isporuka podnožja detektora požara s integriranim izolatorom petlje.
Tehničke karakteristike:
- stupanj zaštite kućišta minimalno IP30
- radna temperatura u minimalnom rasponu od -10°C do +50°C
- mora biti sukladan normi HRN EN 54-17 ili jednakovrijednoj
- mora biti kompatibilan sa specificiranim automatskim javljačima požara</t>
  </si>
  <si>
    <r>
      <t>Dobava i isporuka crvenog, adresabilnog ručnog javljača požara.  Sa LED indikatorom za signalizaciju stanja.
Tehničke karakteristike:
- napajanje minimalno u rasponu od 17 do 38 V</t>
    </r>
    <r>
      <rPr>
        <vertAlign val="subscript"/>
        <sz val="10"/>
        <rFont val="Arial"/>
        <family val="2"/>
      </rPr>
      <t>DC</t>
    </r>
    <r>
      <rPr>
        <sz val="10"/>
        <rFont val="Arial"/>
        <family val="2"/>
      </rPr>
      <t xml:space="preserve">
- potrošnja struje: maksimalno do 0,18 mA (normalan rad), maksimalno do 2,8 mA (alarm)
- stupanj zaštite kućišta: minimalno IP41
- radna temperatura: minimalno u rasponu od -25°C do +72°C
- sukladan sa standardima CE i CPD, normama HRN EN 54-11 ili jednakovrijednima</t>
    </r>
  </si>
  <si>
    <t>Dobava i isporuka podnožija za adresabilni ručni javljač požara</t>
  </si>
  <si>
    <r>
      <t>Dobava i isporuka crvenog, adresabilnog ručnog javljača požara u IP67 zaštiti.  Sa LED indikatorom za signalizaciju stanja.
Tehničke karakteristike:
- napajanje minimalno u rasponu od 17 do 38 V</t>
    </r>
    <r>
      <rPr>
        <vertAlign val="subscript"/>
        <sz val="10"/>
        <rFont val="Arial"/>
        <family val="2"/>
      </rPr>
      <t>DC</t>
    </r>
    <r>
      <rPr>
        <sz val="10"/>
        <rFont val="Arial"/>
        <family val="2"/>
      </rPr>
      <t xml:space="preserve">
- potrošnja struje: maksimalno do 0,18 mA (normalan rad), maksimalno do 2,8 mA (alarm)
- stupanj zaštite kućišta: minimalno IP67
- radna temperatura: minimalno u rasponu od -25°C do +72°C
- sukladan sa standardima CE i CPD, normama HRN EN 54-11 ili jednakovrijednima</t>
    </r>
  </si>
  <si>
    <t>Dobava i isporuka podnožija za adresabilni ručni javljač požara u IP67 zaštiti</t>
  </si>
  <si>
    <t>Dobava i isporuka paralelnog indikatora prorade automatskih javljača požara u spuštenom stropu.</t>
  </si>
  <si>
    <t>Dobava i isporuka "L" nosača za montažu automatskih javljače u voznom oknu lifta</t>
  </si>
  <si>
    <t>Dobava i isporuka adresabilnog ulazno-izlaznog modula sa četiri selektabilno nadzirana ulaza i četiri magnestki zapirana izlazna kontakta.
Tehničke karakteristike:
- minimalno 4 izlaza (nenadzirani) 2 A / 30 VDC
- minimalno 4 ulaza
- radni napon: minimalno u rasponu 17-39 VDC
- potrošnja struje: maksimalno do 0,30 mA (normalan rad), do 0,350 mA (alarm)
- radna temperatura: minimalno u rasponu od -5°C do +40°C
- stupanj zaštite kućišta minimalno IP40
- sukladan sa normom HRN EN 54-17 ili jednakovrijednom</t>
  </si>
  <si>
    <t>Dobava i isporuka adresabilnog modula za prihvat konvencionalnih elemenata.
Tehničke karakteristike:
- prihvat do 30 detektora
- radni napon: minimalno u rasponu 21-28 VDC
- potrošnja struje: maksimalno do 15 mA (normalan rad), do 40 mA (alarm)
- radna temperatura: minimalno u rasponu od -10°C do +55°C
- stupanj zaštite kućišta minimalno IP40
- sukladan sa normom HRN EN 54-18 ili jednakovrijednom</t>
  </si>
  <si>
    <t>Dobava i isporuka konvencionalnog optičkog detektora požara. 
Optički javljač koji reagira na nastanak dima u prostoru. Zadovoljava europske EN-54 standarde.
Tehničke karakteristike:
- radni napon minimalno 8,5 VDC, maksimalno 33DC
- potrošnja struje maksimalno 0,01 mA (normalan rad), maksimalno 60 mA (alarm)
- stupanj zaštite kućišta minimalno IP43
- radna temperatura minimalno u rasponu od -10°C do +60°C
- uređaj sukladan standardima i normama CE i HRN EN 45 ili jednakovrijednima</t>
  </si>
  <si>
    <t>Dobava i isporuka podnožja detektora požara sa 6 kontakta. Mora biti kompatibilan sa specificiranim konvencionalnim automatskim javljačima požara.</t>
  </si>
  <si>
    <t>Dobava i isporuka unutarnje adresabilne crvene vatrodojavne sirene s bljeskalicom napajane iz linije.
Tehničke karakteristike:
- crvena boja kućišta i crvena bljeskalica
- radni napon u minimalnom rasponu od 17 do 32 VDC
- potrošnja struje u alarmu: maksimalno 31 mA
- glasnoća zvuka: minimalno u rasponu od 97 dB
- mogućnost odabira minimalno 32 različita tona
- radna temperatura: minimalno u rasponu od -10°C do +55°C
- stupanj zaštite kućišta minimalno IP65
- sukladna normi HRN EN 54-3 ili jednakovrijednoj</t>
  </si>
  <si>
    <t>Dobava i isporuka vanjske adresabilne crvene vatrodojavne sirene s bljeskalicom napajane iz linije.
Tehničke karakteristike:
- crvena boja kućišta i crvena bljeskalica
- radni napon u minimalnom rasponu od 17 do 32 VDC
- potrošnja struje u alarmu: maksimalno 31 mA
- glasnoća zvuka: minimalno u rasponu od 97 dB
- mogućnost odabira minimalno 32 različita tona
- radna temperatura: minimalno u rasponu od -10°C do +55°C
- stupanj zaštite kućišta minimalno IP65
- sukladna normi HRN EN 54-3 ili jednakovrijednoj</t>
  </si>
  <si>
    <t>Dobava i isporuka prespojne kutije za prihvat termoosjetljivig kabela.
Tehničke karakteristike:
- dimenzije 94 x 94x 57 mm
- stupanj zaštite kućišta minimalno IP65/66</t>
  </si>
  <si>
    <t>Dobava i isporuka termoosjetljivog kabela (68°C).
Tehničke karakteristike:
- detekcija po cijeloj duljini kabela
- boja: crvena
- za vanjsku i unutarnju upotrebu
-  temperatura okoline 45°C 
- duljina 10m</t>
  </si>
  <si>
    <t>Dobava i isporuka nosača za termoosjetljivi kabel.
Tehničke karakteristike:
- "T" nosač
- dimenzije 30 x 12 x 31 mm
- za unutarnju upotrebu
- sa silikonskim rukavom
- pakiranje 25 kom</t>
  </si>
  <si>
    <t>Dobava i isporuka vezica za termoosjetljivi kabel - 110°C
- pakiranje: 25 komada</t>
  </si>
  <si>
    <t xml:space="preserve">Dobava i isporuka kućišta za ugradnju optičkih detektora na ventilacijske cijevi
Tehničke karakteristike:
- Specijalno dizajnirana venturijeva cijev koja osigurava optimalne performanse
- Za prihvat konvecionalnih ili adreasabilnih detektora
- Brzina strujanja zraka: 0,2 m/s - 20 m/s
- Duljina cijevi za uzorkovanje zraka: 600 mm
- Dimenzije 180 x 235 x 183 mm
- Kućište: sivo, ABS
- Stupanj zaštite kućišta:   IP54
- Radna temperatura:   -20°C do +50°C
- Nadgradna montaža
- Ispitna rupa na poklopcu
</t>
  </si>
  <si>
    <t>Podnožije kućišta za ugradnju detektora na ventilacijske cijevi</t>
  </si>
  <si>
    <t>Dobava i isporuka zaštite od vremenskih uvjeta za kućište optičkih detektora na ventilacijskim cijevima.
Tehničke karakteristike:
- Dimenzije: 280 x 280
- Težina: 2,2kg</t>
  </si>
  <si>
    <r>
      <t>Dobava i isporuka vatrodojavnog bezhalogenog kabela JB-H(St)H  2x2x0,8 mm</t>
    </r>
    <r>
      <rPr>
        <vertAlign val="superscript"/>
        <sz val="10"/>
        <rFont val="Arial"/>
        <family val="2"/>
      </rPr>
      <t>2</t>
    </r>
    <r>
      <rPr>
        <sz val="10"/>
        <rFont val="Arial"/>
        <family val="2"/>
      </rPr>
      <t xml:space="preserve"> - sve komplet</t>
    </r>
  </si>
  <si>
    <r>
      <t>Polaganje vatrodojavnog bezhalogenog kabela JB-H(St)H  2x2x0,8 mm</t>
    </r>
    <r>
      <rPr>
        <vertAlign val="superscript"/>
        <sz val="10"/>
        <rFont val="Arial"/>
        <family val="2"/>
      </rPr>
      <t>2</t>
    </r>
    <r>
      <rPr>
        <sz val="10"/>
        <rFont val="Arial"/>
        <family val="2"/>
      </rPr>
      <t xml:space="preserve"> - sve komplet</t>
    </r>
  </si>
  <si>
    <t>Dobava i isporuka vatrodojavnog bezhalogenog kabela JB-Y(St)Y  2x2x0,8 mm2 - sve komplet</t>
  </si>
  <si>
    <t>Polaganje vatrodojavnog bezhalogenog kabela JB-Y(St)Y 2x2x0,8 mm2 - sve komplet</t>
  </si>
  <si>
    <r>
      <t>Dobava i isporuka vatrodojavnog bezhalogenog kabela JEB-H(St)H FE180 E30   2x2x0,8 mm</t>
    </r>
    <r>
      <rPr>
        <vertAlign val="superscript"/>
        <sz val="10"/>
        <rFont val="Arial"/>
        <family val="2"/>
      </rPr>
      <t xml:space="preserve">2 </t>
    </r>
    <r>
      <rPr>
        <sz val="10"/>
        <rFont val="Arial"/>
        <family val="2"/>
      </rPr>
      <t>- sve komplet</t>
    </r>
  </si>
  <si>
    <r>
      <t>Polaganje vatrodojavnog bezhalogenog kabela JEB-H(St)H FE180 E30  2x2x0,8 mm</t>
    </r>
    <r>
      <rPr>
        <vertAlign val="superscript"/>
        <sz val="10"/>
        <rFont val="Arial"/>
        <family val="2"/>
      </rPr>
      <t>2</t>
    </r>
    <r>
      <rPr>
        <sz val="10"/>
        <rFont val="Arial"/>
        <family val="2"/>
      </rPr>
      <t xml:space="preserve">  E30- sve komplet</t>
    </r>
  </si>
  <si>
    <r>
      <t>Dobava i isporuka halogen free kabela NHXH (E30) 3x1,5 mm</t>
    </r>
    <r>
      <rPr>
        <vertAlign val="superscript"/>
        <sz val="10"/>
        <rFont val="Arial"/>
        <family val="2"/>
      </rPr>
      <t>2</t>
    </r>
  </si>
  <si>
    <r>
      <t>Polaganje halogen free kabela NHXH (E30) 3x1,5 mm</t>
    </r>
    <r>
      <rPr>
        <vertAlign val="superscript"/>
        <sz val="10"/>
        <rFont val="Arial"/>
        <family val="2"/>
      </rPr>
      <t>2</t>
    </r>
  </si>
  <si>
    <t>Dobava i isporuka kabela UTP kat. 6 za spoj na telefonsku liniju</t>
  </si>
  <si>
    <t xml:space="preserve">Polaganje kabela UTP kat. 6 za spoj na telefonsku liniju </t>
  </si>
  <si>
    <t>Dobava i isporuka rebraste cijev - samogasiva - CSPS25/20 uključujući sav potreban dodatni materijal i pribor (vezice, obujmice,...)</t>
  </si>
  <si>
    <t>Ugradnja rebraste cijev - samogasiva - CSPS25/20 uključujući sav potreban dodatni materijal i pribor (vezice, obujmice,...)</t>
  </si>
  <si>
    <t>Dobava i isporuka PNT cijevi 23, uključujući sav potreban dodatni materijal i pribor (vezice, obujmice, spojnice...)</t>
  </si>
  <si>
    <t>Ugradnja PNT cijevi 23, uključujući sav potreban dodatni materijal i pribor (vezice, obujmice, spojnice...)</t>
  </si>
  <si>
    <t>Sitni potrošni materijal</t>
  </si>
  <si>
    <t>Montaža i spajanje vatrodojavne centrale sa svim modulima, baterijama i vatrootpornim ormarom</t>
  </si>
  <si>
    <t>Montaža i spajanje s adresiranjem automatskih javljača požara zajedno s podnožjima, ručnih javljača požara, vatrodojavnih sirena, ulazno-izlaznih modula, paralelnih indikatora</t>
  </si>
  <si>
    <t>Montaža konvencionalnih elemenata</t>
  </si>
  <si>
    <t>Montaža i spajanje vanjskih sirena</t>
  </si>
  <si>
    <t>Montaža, ugradnja i spajanje kućišta za ugradnju optičkih detektora na ventilacijsku cijev</t>
  </si>
  <si>
    <t>Montaža i spajanje elemenata vatrodojave (podnožja javljača i javljača) u kućište za ugradnju optičkih detektora na ventilacijske cijevi.</t>
  </si>
  <si>
    <t>Dobava i isporuka metalnog revizionog otvora za spušteni strop dimenzija 60x60 cm</t>
  </si>
  <si>
    <t>Montaža metalnog revizionog otvora u spuštenom stropu dimenzija 60x60 cm za dostupnost javljača vatrodojave</t>
  </si>
  <si>
    <t xml:space="preserve">Dobava i isporuka naljepnica za označavenje elemenata sustava za dojavu požara </t>
  </si>
  <si>
    <t>Izrada proboja fi 25mm u betonskom zidu debljine do 40 cm</t>
  </si>
  <si>
    <t>Gruba sanacija proboja sa svim potrebnim materijalom</t>
  </si>
  <si>
    <t>Protupožarno brtvljenje između požarnih sektora provrta fi 25mm</t>
  </si>
  <si>
    <t>Montaža termosojetljivog kabela</t>
  </si>
  <si>
    <t>Šlicanje i izrada utora za polaganje negorive plastične CS cijevi promjera 25 mm u zidu od betona.</t>
  </si>
  <si>
    <t>Građevinsko zatvaranje žlijebova cementno-vapnenim mortom nakon izvedenih instalaterskih radova. U stavku uključen sav osnovni i pomoćni rad i materijal i upotreba skele izvedeno do potpune gotovosti. Prosječna širina žlijeba je 15 cm. Rad na visini do 3 m.</t>
  </si>
  <si>
    <t>Pripremni i završni radovi uređenja elektroinstalacija: 
- čišćenje cjelokupnog prostora u zahvatu po završetku pojedine faze radova sa iznošenjem šute i otpadnog materijala na privremenu deponiju gradilišta, uključivo svi potrebni horizontalni i vertikalni transporti</t>
  </si>
  <si>
    <t>Dobava i isporuka vodootporne kutije za smještaj modula za prihvat konvencionalnih elemenata.
Dimenzijski sukladan gaberitima modula, IP67 zaštita</t>
  </si>
  <si>
    <t>Dobava i isporuka računala za konfiguriranje i integraciju sustava vatrodojave.
Tehničke karakteristike:
Intel Core i5-2500K ili jednako vrijedan, GeForce GTX 670 ili jednako vrijedna, 2x Kingstone Fury Beast 8GB ili jednako vrijedan, napajanje 600W ili jednako vrijedno, Monitor 19'', periferija.</t>
  </si>
  <si>
    <t>Dobava i isporuka grafičkog programskog paketa za nadzor i upravljanje - osnovna klijentska licenca.
Grafički programski paket za nadzor, kontrolu, programiranje i integraciju sustava vatrodojave, protuprovale, kontrole pristupa i videonadzora.
Prikaz alarma na grafičkoj mapi.</t>
  </si>
  <si>
    <t>Spajanje i konfiguriranje računala sustava vatrodojave</t>
  </si>
  <si>
    <t>Izrada grafičkih mapa sustava za dojavu požara</t>
  </si>
  <si>
    <t>Ispitivanje instalacije sustava za dojavu požara prije puštanja sustava u rad sa otklanjanjem grešaka, kratkih spojeva i ostalih poteškoća za rad vatrodojavnih petlji</t>
  </si>
  <si>
    <t>Programiranje i parametriranje vatrodojavne centrale i unošenje podataka sa usklađivanjem izvršnih funkcija sustava.</t>
  </si>
  <si>
    <t>Obuka korisnika za rad sa sustavom uz dostavu korisničkih uputa na hrvatskom jeziku.</t>
  </si>
  <si>
    <t xml:space="preserve">Izrada projekta izvedenog stanja sustava s ovjerom ovlaštenog inženjera </t>
  </si>
  <si>
    <t>Prvo ispitivanje sustava za dojavu požara od strane ovlaštene ustanove uz prethodno dobiven projekat  ovjeren od strane MUP-a ili nadležne institucije za cijeli objekt</t>
  </si>
  <si>
    <t>Primopredaja sustava za dojavu požara investitoru (predaja tehničke dokumentacije, certifikata ugrađene opreme, programske dokumentacije te projekta izvedenog stanja)</t>
  </si>
  <si>
    <t>UKUPNO 20:</t>
  </si>
  <si>
    <t>E)</t>
  </si>
  <si>
    <t>SUNČANA ELEKTRANA</t>
  </si>
  <si>
    <t>Napomena:</t>
  </si>
  <si>
    <t>Na krovu građevine je planirana ugradnja sunčane elektrane vršne snage 100 kW.</t>
  </si>
  <si>
    <t>Cijena za svaku stavku mora uključivati dobavu, ugradnju, spajanje, polaganje/instalaciju i spajanje do potpune funkcionalnosti kako stavke tako i sustava u cjelini.</t>
  </si>
  <si>
    <t>OPREMA SUNČANE ELEKTRANE</t>
  </si>
  <si>
    <t>KROVNA KONSTRUKCIJA</t>
  </si>
  <si>
    <t>Dobava, ugradnja i spajanje aluminijske krovne konstrukcije / montažnog sustava za 278 FN modula na ravnom neprohodnom krovu, nagiba od maksimalno 7 stupnja, konstrukcija se montira na krov:</t>
  </si>
  <si>
    <t>bazna konstrukcija - Al podprofil</t>
  </si>
  <si>
    <t>bazna konstrukcija - Al nadprofil</t>
  </si>
  <si>
    <t>montažni elementi za spoj bazne konstrukcije na ravni krov</t>
  </si>
  <si>
    <t>motažni elementi za spoj podprofila i nadprofila</t>
  </si>
  <si>
    <t>montažni elementi za spoj FN modula na baznu konstrukciju</t>
  </si>
  <si>
    <t>podprofilne i nadprofilne produžnice, pričvrsnice, inox vijci (obični i samobušeći), matice, podloške, brtve i sl.</t>
  </si>
  <si>
    <t>FN PANELI, KONEKTORI I PRIBOR</t>
  </si>
  <si>
    <t>Dobava, ugradnja/montaža FN panela na prethodno pripremljenu nosivu podkonstrukciju i spajanje:</t>
  </si>
  <si>
    <t>- snaga 450 Wp,
- otpornost na opterećenje vjetra/snijega min. 4000/5400 Pa,
- dimenzije: max 1762x1134x30 mm,
- težina: max. 21.0 kg,
- broj ćelija 144,
- toplinski ojačano staklo s visokom propusnosti / 1.6 mm,
- razvodna kutija IP68,</t>
  </si>
  <si>
    <t>- odlična požarna sigurnost i otpornost na vanjske uvjete,
- priključak MC4 kompatibilan,
- priključni kabel 4 mm2,
- tip ćelija Monokristalne 166x83 mm,
- jamstvo na materijal i tehnologiju 25 godina,
- linearno jamstvo na izlaznu snagu min 84.95% snage 30 godina,
- minimalne performanse panela pri standardnim uvjetima ispitivanja (STC 1000W/m2, 25°C, AM 1,5):
- snaga u točki maksimalne snage: 450 W (+5%/-0%),
- napon u točki max. snage, Umpp: 44,6 V,
- struja u točki max. snage, Impp: 10,09 A,
- napon otvorenog kruga, Uoc: 52,9 V,
- struja kratkog spoja, Isc: 10,74 A,</t>
  </si>
  <si>
    <t>- max. napon sustava DC1500V,
- max. struja sustava 20 A,
- temperaturni koeficijenti panela:
- temp. koeficijent struje kratkog spoja minimalno + 0,04 % / °C,
- temp. koeficijent napona otvorenog kruga maksimalno – 0,24 % / °C,
- temp. koeficijent maksimalne snage maksimalno  0,30 % / °C,
- temperatura za trajni pogon panela: 43 ± 2 °C,
- dozvoljeni raspon temperatura za trajni pogon panela: -40 °C do +85 °C</t>
  </si>
  <si>
    <t>Spojnica MC4 muška, za kabel 4-6 mm2, maks. promjer 5,5-9 mm</t>
  </si>
  <si>
    <t>Spojnica MC4 ženska, za kabel 4-6 mm2, maks. promjer 5,5-9 mm</t>
  </si>
  <si>
    <t>Kabel SOLAR XLR (PV1-F), 4 mm² plave boje</t>
  </si>
  <si>
    <t>Kabel SOLAR XLR (PV1-F), 4 mm² crvene boje</t>
  </si>
  <si>
    <t>Kabelske vezice UV stabilne</t>
  </si>
  <si>
    <t>Kabelski kanal min. 55x200 mm, vruće pocinčan</t>
  </si>
  <si>
    <t>Neperforirani poklopac, za kabelski kanal, 200mm</t>
  </si>
  <si>
    <t>Izrada prodora i vodotjesno brtvljenje otvora na krovu nakon polaganja svih kabela za napajanje FN opreme na krovu zgrade. Otvor cca 150/100 mm</t>
  </si>
  <si>
    <t>FN PRETVARAČ - INVERTER</t>
  </si>
  <si>
    <t>Dobava, ugradnja/montaža i spajanje izmjenjivača (FN pretvarač - inverter), 100 kW, 3f, IP65:</t>
  </si>
  <si>
    <t>- dimenzije max (vxšxd) 700/1035/365 mm,
- težina max. 93 kg,
- IP 66 min.,
- dozvoljena temperatura za trajni pogon:
  - 25 °C do 60 °C</t>
  </si>
  <si>
    <t>- ulazne karakteristike izmjenjivača (DC strana):
  - broj MPP trackera 10,
  - broj string-ova po MPP trackeru: 2 ili 1,
  - opseg ulaznog DC napona (U_DC_min - U_DC_max): 200 - 1000 V
  - startna vrijednost DC napona: 200 V
  - nazivni ulazni napon: 600 V
  - maksimalna struja po MPPT-u: 30,0 A
  - maksimalna struja kratkog spoja po string-u: 40A</t>
  </si>
  <si>
    <r>
      <t xml:space="preserve">-izlazne karakteristike izmjenjivača (AC strana):
  - nazivna snaga: 100 kW,
  - maksimalna izlazna snaga: 110 kVA,
  - mrežni priključak: 3~ NPE 400V,
  - frekvencija mreže: 50/60 Hz,
  - ukupna harmonička distorzija maksimalno </t>
    </r>
    <r>
      <rPr>
        <sz val="10"/>
        <rFont val="Calibri"/>
        <family val="2"/>
      </rPr>
      <t>≤</t>
    </r>
    <r>
      <rPr>
        <sz val="10"/>
        <rFont val="Arial"/>
        <family val="2"/>
        <charset val="238"/>
      </rPr>
      <t>3%,
  - faktor snage: približno 1 (podesivo 0.8-0.8 ind./kap.),
  - maksimalna efikasnost (FN-mreža) min. 98,8%,
  - europska efikasnost (ηEU) min. 98,6%.</t>
    </r>
  </si>
  <si>
    <t>UKUPNO 21.:</t>
  </si>
  <si>
    <t>Sunčana elektrana spaja se na glavni razvodni ormar GRO u prizemlju predmetne zgrade.</t>
  </si>
  <si>
    <t>Dobava ugradnja (uvlačenje u odgovarajuće instalacijske cijevi i/ili polaganje po postojećim kabelskim trasama) od NN razvodnih ormara do pojedinog trošila, komplet sa svim potrebnim spojnim priborom te svim sitnim montažnim materijalom kabela kako slijedi:</t>
  </si>
  <si>
    <t>PRIKLJUČNI KABEL</t>
  </si>
  <si>
    <t>kabel  4x(FG16OR16 1x120 mm²) 
+ 1xFG16R16 1x70 mm²</t>
  </si>
  <si>
    <t xml:space="preserve">kabel NHXH E-90 2x1,5 mm² </t>
  </si>
  <si>
    <t>cijev PNT 32</t>
  </si>
  <si>
    <t>cijev PNT 23</t>
  </si>
  <si>
    <t>Dobava, ugradnja na pročelja i spajanje (na prethodno položen kabel) tipkala za daljinsko isključenje napajanja u slučaju nužde, tip JPR, IP65, otporan na sve vanjske utjecaje i UV zračenje</t>
  </si>
  <si>
    <t>UKUPNO 22.:</t>
  </si>
  <si>
    <t>RAZDJELNICI</t>
  </si>
  <si>
    <t>RAZDJELNIK SE-DC</t>
  </si>
  <si>
    <t>Dobava, ugradnja i spajanje razdjelnika - istomjerne strane SE</t>
  </si>
  <si>
    <r>
      <t xml:space="preserve">Zidni metalni ormar, IP54, dimenzija (šxvxd) 800x1200x400, komplet sa nosačima za ugradnju ormara na zid, DIN šinama i/ili montažnom pločom za ugradnju sklopne opreme, uvodnicama i sl. - </t>
    </r>
    <r>
      <rPr>
        <b/>
        <sz val="10"/>
        <rFont val="Arial"/>
        <family val="2"/>
      </rPr>
      <t>1 kom</t>
    </r>
  </si>
  <si>
    <r>
      <t xml:space="preserve">Odvodnik prenapona s pomoćnim kontaktima, 2P/1100VDC/20kA klasa II </t>
    </r>
    <r>
      <rPr>
        <b/>
        <sz val="10"/>
        <rFont val="Arial"/>
        <family val="2"/>
      </rPr>
      <t>- 16 kom</t>
    </r>
  </si>
  <si>
    <r>
      <t xml:space="preserve">Rastavna sklopka za cilindrični osigurač 10x38mm, 2P/20A za fotonapon </t>
    </r>
    <r>
      <rPr>
        <b/>
        <sz val="10"/>
        <rFont val="Arial"/>
        <family val="2"/>
      </rPr>
      <t>- 16 kom</t>
    </r>
  </si>
  <si>
    <r>
      <t xml:space="preserve">Cilindrični osigurač za fotonapon, 10x38, 20A, gPV, 1000V DC </t>
    </r>
    <r>
      <rPr>
        <b/>
        <sz val="10"/>
        <rFont val="Arial"/>
        <family val="2"/>
      </rPr>
      <t>- 32 kom</t>
    </r>
  </si>
  <si>
    <r>
      <t xml:space="preserve">Dvopolna grebenasta sklopka 0-1 25A, 2P, 1000VDC </t>
    </r>
    <r>
      <rPr>
        <b/>
        <sz val="10"/>
        <rFont val="Arial"/>
        <family val="2"/>
      </rPr>
      <t>- 16 kom</t>
    </r>
  </si>
  <si>
    <r>
      <t xml:space="preserve">stezaljke, kanali, nosači, pokrovi, sabirnice 
</t>
    </r>
    <r>
      <rPr>
        <b/>
        <sz val="10"/>
        <rFont val="Arial"/>
        <family val="2"/>
      </rPr>
      <t>- 1 kompl</t>
    </r>
  </si>
  <si>
    <r>
      <t xml:space="preserve">izrada ožićenja ormara i spajanje na instalaciju građevine, izrada </t>
    </r>
    <r>
      <rPr>
        <b/>
        <sz val="10"/>
        <rFont val="Arial"/>
        <family val="2"/>
      </rPr>
      <t>- 1 kompl</t>
    </r>
  </si>
  <si>
    <r>
      <t xml:space="preserve">isporuka sheme izvedenog stanja </t>
    </r>
    <r>
      <rPr>
        <b/>
        <sz val="10"/>
        <rFont val="Arial"/>
        <family val="2"/>
      </rPr>
      <t>- 1 kompl</t>
    </r>
  </si>
  <si>
    <t>RAZDJELNIK SE-AC</t>
  </si>
  <si>
    <t>Dobava, ugradnja i spajanje razdjelnika - izmjenične strane SE</t>
  </si>
  <si>
    <r>
      <t xml:space="preserve">Zidni metalni ormar, IP54, dimenzija (šxvxd) 1000x600x260, komplet sa nosačima za ugradnju ormara na zid, DIN šinama i/ili montažnom pločom za ugradnju sklopne opreme i sl. </t>
    </r>
    <r>
      <rPr>
        <b/>
        <sz val="10"/>
        <rFont val="Arial"/>
        <family val="2"/>
      </rPr>
      <t>- 1 kom</t>
    </r>
  </si>
  <si>
    <r>
      <t xml:space="preserve">NV rastavna sklopka vel.1|250A, 4P, M10, ugradnja na montažnu ploču </t>
    </r>
    <r>
      <rPr>
        <b/>
        <sz val="10"/>
        <rFont val="Arial"/>
        <family val="2"/>
      </rPr>
      <t>- 1 kom</t>
    </r>
  </si>
  <si>
    <r>
      <t xml:space="preserve">NV rastavna sklopka vel.00|160A, 3P, M8, ugradnja na montažnu ploču </t>
    </r>
    <r>
      <rPr>
        <b/>
        <sz val="10"/>
        <rFont val="Arial"/>
        <family val="2"/>
      </rPr>
      <t>- 1 kom</t>
    </r>
  </si>
  <si>
    <r>
      <t xml:space="preserve">NV osigurač vel. 1, 160A/400V AC </t>
    </r>
    <r>
      <rPr>
        <b/>
        <sz val="10"/>
        <rFont val="Arial"/>
        <family val="2"/>
      </rPr>
      <t>- 4 kom</t>
    </r>
  </si>
  <si>
    <r>
      <t xml:space="preserve">NV osigurač vel. 00, 80A/400V AC </t>
    </r>
    <r>
      <rPr>
        <b/>
        <sz val="10"/>
        <rFont val="Arial"/>
        <family val="2"/>
      </rPr>
      <t>- 3 kom</t>
    </r>
  </si>
  <si>
    <r>
      <t xml:space="preserve">Odvodnik prenapona kl.B/C TNS 3+N 275/25 
</t>
    </r>
    <r>
      <rPr>
        <b/>
        <sz val="10"/>
        <rFont val="Arial"/>
        <family val="2"/>
      </rPr>
      <t>- 1 kom</t>
    </r>
  </si>
  <si>
    <r>
      <t xml:space="preserve">kompaktni prekidač snage, 4P/200A/50kA s termomagnetskom zaštitom kabela i pomoćnim kontaktima </t>
    </r>
    <r>
      <rPr>
        <b/>
        <sz val="10"/>
        <rFont val="Arial"/>
        <family val="2"/>
      </rPr>
      <t>- 1 kom</t>
    </r>
  </si>
  <si>
    <r>
      <t xml:space="preserve">minijaturni zaštitni prekidač, B karakteristika, 6A, 2-polni, 10kA </t>
    </r>
    <r>
      <rPr>
        <b/>
        <sz val="10"/>
        <rFont val="Arial"/>
        <family val="2"/>
      </rPr>
      <t>- 2 kom</t>
    </r>
  </si>
  <si>
    <r>
      <t xml:space="preserve">transformator, 1-fazni | 230/024V | 60VA, IP00 
</t>
    </r>
    <r>
      <rPr>
        <b/>
        <sz val="10"/>
        <rFont val="Arial"/>
        <family val="2"/>
      </rPr>
      <t>- 1 kom</t>
    </r>
  </si>
  <si>
    <r>
      <t xml:space="preserve">udarno tipkalo (gljiva) za ručni isklop u nuždi, deblokada povlačenjem, sprežni element, sklopni element, N/O (radni), prednja montaža, zaštitna kragna za gljivasta tipkala </t>
    </r>
    <r>
      <rPr>
        <b/>
        <sz val="10"/>
        <rFont val="Arial"/>
        <family val="2"/>
      </rPr>
      <t>- 1 kom</t>
    </r>
  </si>
  <si>
    <r>
      <t xml:space="preserve">daljinski isklopnik za gore navedeni kompaktni prekidač 4P/200A/50kA, 24VAC/DC, sa ranijim pomoćnim kontaktima </t>
    </r>
    <r>
      <rPr>
        <b/>
        <sz val="10"/>
        <rFont val="Arial"/>
        <family val="2"/>
      </rPr>
      <t>- 1 kom</t>
    </r>
  </si>
  <si>
    <r>
      <t xml:space="preserve">izrada ožićenja ormara i spajanje na instalaciju građevine, izrada i isporuka ispitnog lista te sheme izvedenog stanja </t>
    </r>
    <r>
      <rPr>
        <b/>
        <sz val="10"/>
        <rFont val="Arial"/>
        <family val="2"/>
      </rPr>
      <t>- 1 kompl</t>
    </r>
  </si>
  <si>
    <t>UKUPNO 23.:</t>
  </si>
  <si>
    <t>IZJEDNAČENJE POTENCIJALA</t>
  </si>
  <si>
    <t>Dobava Cu sabirnice 500x50x5mm za izradu tračnice za izjednačenje potencijala sa 8 vijčanih priključaka (M8). Sabirnicu montirati u limeni ormarić zaštićen odgovarajućom temeljnom i lak bojom u nijansi ostalih razdjelnika. Ormarić se pričvršćuje odgovarajućim nosačima na zid.</t>
  </si>
  <si>
    <t>Dobava, polaganje i spajanje vodiča za izjednačenje potencijala:</t>
  </si>
  <si>
    <t>Vodič H07V-K 1G16 mm2 za spoj na sabirnicu za izjednačanje potencijala (ormar DC-SE, AC-SE, inverter, sabirnice na krovu)</t>
  </si>
  <si>
    <t>Vodič H07V-K 1G6 mm2 za spoj metalnih masa sunčane elektrane na sabirnicu za izjednačanje potencijala na krovu</t>
  </si>
  <si>
    <t>Sitni materijal kao stopice, vijci i sl.</t>
  </si>
  <si>
    <t>UKUPNO 24.:</t>
  </si>
  <si>
    <t>25.</t>
  </si>
  <si>
    <t>ISPITIVANJE ELEKTRIČNE INSTALACIJE</t>
  </si>
  <si>
    <t>5.1.</t>
  </si>
  <si>
    <t>Ispitivanje funkcionalosti daljinskog isključenje el. energije u nuždi</t>
  </si>
  <si>
    <t>Pregled i ispitivanje LPS-a
    - otpor uzemljivača,
    - izrada revizione knjige</t>
  </si>
  <si>
    <t>5.2.</t>
  </si>
  <si>
    <t>Izrada i usuglašavanje sa HEP ODS-om plana i programa ispitivanja sunčane elektrane u probnom pogonu (OPIP) te ispitivanje sukladno istom.</t>
  </si>
  <si>
    <t>5.3.</t>
  </si>
  <si>
    <t>Izrada mjerenja kvalitete isporučene električne energije (KKE) sukladno propisima i zahtjevima HEP ODS-a.</t>
  </si>
  <si>
    <t>5.4.</t>
  </si>
  <si>
    <t>Sudjelovanje u puštanju u pogon na mrežu s HEP-om</t>
  </si>
  <si>
    <t>5.5.</t>
  </si>
  <si>
    <t>Izrada Elaborata utjecaja elektrane na mrežu (EUEM) sukladno zahtjevima u elektroenergetskoj suglasnosti</t>
  </si>
  <si>
    <t>5.6.</t>
  </si>
  <si>
    <t>Izrada elaborata podešenja zaštite (EPZ) suglasno zahtjevima u elektroenergetskoj suglasnosti</t>
  </si>
  <si>
    <t>5.7.</t>
  </si>
  <si>
    <t>Izrada tehničke dokumentacije izvedenog stanja SE 125,10 kWp s ucrtanim svim izmjenama nastalim tokom izvođenja. Predaje se investitoru u tri uvezena primjerka i jedan elektronski, uključujući  svu potrebnu dokumentaciju za tehnički pregled sustava.</t>
  </si>
  <si>
    <t>5.8.</t>
  </si>
  <si>
    <t>Isporuka jednopolne sheme - izvedeno stanje u PVC foliji i umetnuto u vrata (glavni razvod)</t>
  </si>
  <si>
    <t>UKUPNO 25.:</t>
  </si>
  <si>
    <t>IV.E.</t>
  </si>
  <si>
    <t>F)</t>
  </si>
  <si>
    <t>A)</t>
  </si>
  <si>
    <t>VANJSKI RADOVI I ELEKTRIČNA INSTALACIJA</t>
  </si>
  <si>
    <t>1.   -  VANJSKI RADOVI</t>
  </si>
  <si>
    <t>2.   -  KABELI I INSTALACIJSKI PRIBOR I MATERIJAL</t>
  </si>
  <si>
    <t>3.   -  INSTALACIJA PRIKLJUČAKA I PRIKLJUČNICA</t>
  </si>
  <si>
    <t>4.   -  ELEKTRIČNA RASVJETA</t>
  </si>
  <si>
    <t>5.   -  UZEMLJENJE OGRADE</t>
  </si>
  <si>
    <t>REKAPITULACIJA VANJSKI RADOVI I ELEKTRIČNA INSTALACIJA:</t>
  </si>
  <si>
    <t>UNUTARNJI RADOVI I ELEKTRIČNA INSTALACIJA</t>
  </si>
  <si>
    <t>6.   -  RAZVODNI ORMARI</t>
  </si>
  <si>
    <t>7.   -  KABELI I INSTALACIJSKI PRIBOR I MATERIJAL</t>
  </si>
  <si>
    <t>8.   -  INSTALACIJA PRIKLJUČAKA I PRIKLJUČNICA</t>
  </si>
  <si>
    <t>9.   -  ELEKTRIČNA RASVJETA</t>
  </si>
  <si>
    <t>10.   -  IZJEDNAČENJE POTENCIJALA</t>
  </si>
  <si>
    <t>11.   -  ELEKTRONIČKA KOMUNIKACIJSKA MREŽA (EKM)</t>
  </si>
  <si>
    <t>12.   -  RTV INSTALACIJA</t>
  </si>
  <si>
    <t>13.   -  SUSTAV ODIMLJAVANJA</t>
  </si>
  <si>
    <t>14.   -  SOS SIGNALIZACIJA</t>
  </si>
  <si>
    <t>15.   -  SUSTAV DVOSMJERNE KOMUNIKACIJE</t>
  </si>
  <si>
    <t>16.   -  SUSTAV VIDEOPORTAFONA</t>
  </si>
  <si>
    <t>17.   -  INSTALACIJA SUSTAVA  MULTIMEDIJA</t>
  </si>
  <si>
    <t>18. -  SUSTAV ZA ZAŠTITU OD DJELOVANJA MUNJE</t>
  </si>
  <si>
    <t>REKAPITULACIJA UNUTARNJI RADOVI I ELEKTRIČNA INSTALACIJA:</t>
  </si>
  <si>
    <t>19.   -  ISPITIVANJE ELEKTRIČNE IINSTALACIJE I IZRADA DOKUMENTACIJE</t>
  </si>
  <si>
    <t>REKAPITULACIJA OSTALIH RADOVA:</t>
  </si>
  <si>
    <t>SUSTAV ZAŠTITE OD POŽARA</t>
  </si>
  <si>
    <t>20.   -  SUSTAV ZA AUTOMATSKU DOJAVU POŽARA</t>
  </si>
  <si>
    <t>REKAPITULACIJA SUSTAVA ZAŠTITE OD POŽARA:</t>
  </si>
  <si>
    <t>21.   -  OPREMA SUNČANE ELEKTRANE</t>
  </si>
  <si>
    <t>22.   -  KABELI I INSTALACIJSKI PRIBOR I MATERIJAL</t>
  </si>
  <si>
    <t>22.   -  RAZDJELNICI SUNČANE ELEKTRANE</t>
  </si>
  <si>
    <t>23.   -  IZJEDNAČENJE POTENCIJALA</t>
  </si>
  <si>
    <t>24.   -  ISPITIVANJE INSTALACIJE SUNČANE ELEKTRANE</t>
  </si>
  <si>
    <t>REKAPITULACIJA SUSTAVA SUNČANE ELEKTRANE:</t>
  </si>
  <si>
    <t>REKAPITULACIJA SVEUKUPNO:</t>
  </si>
  <si>
    <t>nadžbukni razdjelni ormarić sa metalnim vratima, dimenzija cca 588x1070x136mm (šxvxd), 6x24 DIN modula</t>
  </si>
  <si>
    <t>kompaktni prekidač snage 3P, nazivne struje tijela prekidača 125A/25kA s termo-magnetskom zaštitom jedinicom In=50A, podesiva Ir=(0.7-1.0) x In</t>
  </si>
  <si>
    <t>minijaturni zaštitni prekidač, B karakteristika,  40A, 3-polni, 10kA</t>
  </si>
  <si>
    <t>RCD sklopka, 40-4-003/AC, 10kA</t>
  </si>
  <si>
    <t>minijaturni zaštitni prekidač, B karakteristika,  20A, 3-polni, 10kA</t>
  </si>
  <si>
    <t>instalacijski sklopnik 25A | 4 N/O | 230VAC</t>
  </si>
  <si>
    <t>luxomat 2NO, kompl s fotosondom i orginalnim priključnim kabelom</t>
  </si>
  <si>
    <t>RAZVODNI ORMAR (poz. 1RO-1)</t>
  </si>
  <si>
    <t>kompaktni prekidač snage 3P, nazivne struje tijela prekidača 125A/25kA s termo-magnetskom zaštitom jedinicom In=32A, podesiva Ir=(0.7-1.0) x In</t>
  </si>
  <si>
    <t>minijaturni zaštitni prekidač, B karakteristika, 20A, 1-polni, 10kA</t>
  </si>
  <si>
    <t>POLJE POTROŠNJE GRIJANJE VODOL. GRLA</t>
  </si>
  <si>
    <t>grebenasta sklopka, 1-0-2 / 1P / 12A</t>
  </si>
  <si>
    <t>instalacijski sklopnik 20A | 4 N/O | 230VAC</t>
  </si>
  <si>
    <t>Napomena:
U ormar se ugrađuje sklopna oprema za upravljanje grijača vodovodnih grla</t>
  </si>
  <si>
    <t>Napomena:
U ormar se ugrađuje napojna jedinica videoportafona</t>
  </si>
  <si>
    <t>RAZVODNI ORMAR (poz. RO-KUH)</t>
  </si>
  <si>
    <t>NN razvodni ormar, 2-vrata, 2000x1200x600 mm (vxšxd),</t>
  </si>
  <si>
    <t>NN razvodni ormar, 2-vrata, 2000x1000x600 mm (vxšxd),</t>
  </si>
  <si>
    <t>podnožje prema širini ormara, 100x1200 mm</t>
  </si>
  <si>
    <t>podnožje prema širini ormara, 100x1000 mm</t>
  </si>
  <si>
    <t>kompaktni prekidač snage, 3P/360A/50kA s termo-magnetskom zaštitom kabela,</t>
  </si>
  <si>
    <t>strujni mjerni transformator 400/5A, klasa 0,5</t>
  </si>
  <si>
    <t>daljinski isklopnik za gore navedeni kompaktni prekidač snage 3P/360A/50kA, 24VAC/DC, sa ranijim pomoćnim kontaktima</t>
  </si>
  <si>
    <t>POLJE POTROŠNJE TEHNOLOŠKE OPREME</t>
  </si>
  <si>
    <t>minijaturni zaštitni prekidač, B karakteristika,  50A, 3-polni, 10kA</t>
  </si>
  <si>
    <t>minijaturni zaštitni prekidač, B karakteristika,  32A, 3-polni, 10kA</t>
  </si>
  <si>
    <t>minijaturni zaštitni prekidač, B karakteristika,  25A, 3-polni, 10kA</t>
  </si>
  <si>
    <t>minijaturni zaštitni prekidač, B karakteristika,  16A, 3-polni, 10kA</t>
  </si>
  <si>
    <t>RAZVODNI ORMAR (poz. RO-PR)</t>
  </si>
  <si>
    <t>nadžbukni razdjelni ormarić sa metalnim vratima, dimenzija cca 800x1200x300mm (šxvxd)</t>
  </si>
  <si>
    <t>RAZVODNI ORMAR PROTUPOŽARNE ZAKLOPKE (poz. RO-PPZ)</t>
  </si>
  <si>
    <t>nadžbukni razdjelni ormarić sa metalnim vratima, dimenzija cca 600x800x300mm (šxvxd)</t>
  </si>
  <si>
    <t>rastavna sklopka za cilindrične osigurače 14x51mm, 3P/50A, gG, 500V AC</t>
  </si>
  <si>
    <t>cilindrični osigurač, 14x51, 40A, gG, 500V AC</t>
  </si>
  <si>
    <t>odvodnik prenapona klasa II, 4p, 25kA, Uo=280Vac</t>
  </si>
  <si>
    <t>POLJE PPZ</t>
  </si>
  <si>
    <t>minijaturni zaštitni prekidač, B karakteristika, 25A, 1-polni, 10kA</t>
  </si>
  <si>
    <t>RCD sklopka, 25-2-003/AC, 10kA</t>
  </si>
  <si>
    <t>lampica sig. 24V DC LED zelena - za signalizaciju PPZ  - komplet s montažnim materijalom</t>
  </si>
  <si>
    <t>lampica sig. 24V DC LED crvena - za signalizaciju PPZ - komplet s montažnim materijalom</t>
  </si>
  <si>
    <t>LED element, crveni</t>
  </si>
  <si>
    <t>Minijaturni relej, 1C/O, 6A, 24VAC-230VAC, ugradnja na DIN šinu</t>
  </si>
  <si>
    <t>grebenasta sklopka, 1-0-2 / 1P / 10A</t>
  </si>
  <si>
    <t>instalacijski sklopnik 20A | 1 N/C | 230VAC</t>
  </si>
  <si>
    <t>instalacijski sklopnik 40A | 1 N/C | 230VAC</t>
  </si>
  <si>
    <t>UKUPNO 6.:</t>
  </si>
  <si>
    <t>Dobava i ugradnja (uvlačenje u odgovarajuće instalacijske cijevi i/ili polaganje na odgovarajuće kabelske police) od NN razvodnih ormara do pojedinog trošila, komplet sa svim potrebnim spojnim priborom te svim sitnim montažnim materijalom kabela kako slijedi:</t>
  </si>
  <si>
    <t>kabel 4x(FG16OR16 1x240 mm²) 
+ 1xFG16R16 1x120 mm²</t>
  </si>
  <si>
    <t>kabel  4x(FG16OR16 1x70 mm²) 
+ 1xFG16R16 1x35 mm²</t>
  </si>
  <si>
    <t xml:space="preserve">kabel FG16OR16 5x35 mm² </t>
  </si>
  <si>
    <t xml:space="preserve">kabel FG16OR16 5x16 mm² </t>
  </si>
  <si>
    <t xml:space="preserve">kabel FG16OR16 5x10 mm² </t>
  </si>
  <si>
    <t xml:space="preserve">kabel FG16OR16 5x6 mm² </t>
  </si>
  <si>
    <t xml:space="preserve">kabel FG16OR16 5x4 mm² </t>
  </si>
  <si>
    <t xml:space="preserve">kabel FG16OR16 5x2,5 mm² </t>
  </si>
  <si>
    <t xml:space="preserve">kabel FG16OR16 5x1,5 mm² </t>
  </si>
  <si>
    <t xml:space="preserve">kabel FG16OR16 3x4 mm² </t>
  </si>
  <si>
    <t xml:space="preserve">kabel FG16OR16 4x1,5 mm² </t>
  </si>
  <si>
    <t xml:space="preserve">kabel FG16OR16 3x1,5 mm² </t>
  </si>
  <si>
    <t>kabel J-Y(St)Y 4x2x0,8 mm</t>
  </si>
  <si>
    <t>kabel J-Y(St)Y 2x2x0,8 mm</t>
  </si>
  <si>
    <t xml:space="preserve">kabel (N)HXH-J E90 3×1,5 mm² </t>
  </si>
  <si>
    <t xml:space="preserve">kabel (N)HXH-J E90 2×1,5 mm² </t>
  </si>
  <si>
    <t>kabel JB-H(St)H E90 2x2x0,8 mm</t>
  </si>
  <si>
    <t xml:space="preserve">kabel ÖLFLEX CLASSIC 110 SY 4x1,5 mm² </t>
  </si>
  <si>
    <t xml:space="preserve">kabel LiYCY 3x0,75 mm² </t>
  </si>
  <si>
    <t xml:space="preserve">kabel LiYCY 2x0,75 mm² </t>
  </si>
  <si>
    <t>fleksibilna podžbukna cijev fi50</t>
  </si>
  <si>
    <t>fleksibilna podžbukna cijev fi40</t>
  </si>
  <si>
    <t>fleksibilna podžbukna cijev fi32</t>
  </si>
  <si>
    <t>fleksibilna podžbukna cijev fi20</t>
  </si>
  <si>
    <t>ravna kruta elektroinstalacijska cijev iz PVC-a fi29 mm uključujući sav potreban dodatni materijal i pribor (vezice, obujmice,...)</t>
  </si>
  <si>
    <t>ravna kruta elektroinstalacijska cijev iz PVC-a fi23 mm uključujući sav potreban dodatni materijal i pribor (vezice, obujmice,...)</t>
  </si>
  <si>
    <t>ravna kruta elektroinstalacijska cijev iz PVC-a fi16 mm uključujući sav potreban dodatni materijal i pribor (vezice, obujmice,...)</t>
  </si>
  <si>
    <t>Dobava i ugradnja kabelske police, komplet s poklopcem, sa svim pričvrsnim i spojnim materijalom, kutnim elementima i sl. za razvod električne instalacije:</t>
  </si>
  <si>
    <t>pocinčani kanal 400/60 - JAKA STRUJA</t>
  </si>
  <si>
    <t>pocinčani kanal 200/60 - JAKA STRUJA</t>
  </si>
  <si>
    <t>pocinčani kanal 100/60 - JAKA STRUJA</t>
  </si>
  <si>
    <t>pocinčani kanal 400/60 - SLABA STRUJA</t>
  </si>
  <si>
    <t>pocinčani kanal 200/60 - SLABA STRUJA</t>
  </si>
  <si>
    <t>pocinčani kanal 100/60 - SLABA STRUJA</t>
  </si>
  <si>
    <t>Dobava i ugradnja kabelske ljestve, komplet s poklopcem, sa svim pričvrsnim i spojnim materijalom, kutnim elementima i sl. za razvod električne instalacije:</t>
  </si>
  <si>
    <t>kabelska ljestva 400/60 - JAKA STRUJA</t>
  </si>
  <si>
    <t>kabelska ljestva 400/60 - SLABA STRUJA</t>
  </si>
  <si>
    <t>Dobava i ugradnja nadžbukne razvodne kutije za razvod električne instalacije sa/na kabelskim policama:</t>
  </si>
  <si>
    <t>kutija nadžbukna cca 100x100x40 mm</t>
  </si>
  <si>
    <t>Dobava i ugradnja podžbukne razvodne kutije za razvod električne instalacije:</t>
  </si>
  <si>
    <t xml:space="preserve">kutija za ugradnju u pregradni zid Ø 60 mm </t>
  </si>
  <si>
    <t xml:space="preserve">kutija za ugradnju u beton Ø 60 mm </t>
  </si>
  <si>
    <t>prodor 900x150 mm</t>
  </si>
  <si>
    <t>prodor 500x150 mm</t>
  </si>
  <si>
    <t>prodor 300x150 mm</t>
  </si>
  <si>
    <t>prodor 200x150 mm</t>
  </si>
  <si>
    <t>prodor fi 40 mm</t>
  </si>
  <si>
    <t>prodor 350x100 mm</t>
  </si>
  <si>
    <t>prodor 150x150 mm</t>
  </si>
  <si>
    <t>prodor 100x100 mm</t>
  </si>
  <si>
    <t>Protupožarno brtvljenje otvora na granici požarnog sektora nakon polaganja svih kabela te izdavanjem odgovarajućeg dokumenta od strane ovlaštene osobe</t>
  </si>
  <si>
    <t>prodor 900x100 mm</t>
  </si>
  <si>
    <t>prodor 300x100 mm</t>
  </si>
  <si>
    <t>UKUPNO 7.:</t>
  </si>
  <si>
    <t>Dobava, ugradnja i spajanje izvoda za priključak 400/230V tehnološke opreme sustava HVAC prethodno položenim priključnim kabelom:</t>
  </si>
  <si>
    <t>klima komora KK-1 i KK-2</t>
  </si>
  <si>
    <t>dizalica topline DT1</t>
  </si>
  <si>
    <t>dizalica topline DT2</t>
  </si>
  <si>
    <t>unutarnja jedinica dizalice topline UJPTV</t>
  </si>
  <si>
    <t>razdjelink dizala RD</t>
  </si>
  <si>
    <t>stropna kazetna jedinica</t>
  </si>
  <si>
    <t>vanjska mono-split jedinica</t>
  </si>
  <si>
    <t>unutarnja mono-split jedinica</t>
  </si>
  <si>
    <t>odsisini ventilator na krovu</t>
  </si>
  <si>
    <t>odsisini ventilator sanitarije</t>
  </si>
  <si>
    <t>T prostorni termostat hlađenja</t>
  </si>
  <si>
    <t>razdjelnik podnog grijanja - RPG</t>
  </si>
  <si>
    <t>T prostorni termostat grijanja</t>
  </si>
  <si>
    <t>PPZ - protupožarna zaklopka</t>
  </si>
  <si>
    <t>Dobava, ugradnja i spajanje izvoda za priključak 400/230V tehnološke opreme sustava vodovoda i odvodnje prethodno položenim priključnim kabelom:</t>
  </si>
  <si>
    <t>osjetnik vlage</t>
  </si>
  <si>
    <t>osjetnik temperature</t>
  </si>
  <si>
    <t>el. grijač krovnog slivnika</t>
  </si>
  <si>
    <t>GKO/ZAS komunikacijski ormar</t>
  </si>
  <si>
    <t>Wi-Fi pristupne točke</t>
  </si>
  <si>
    <t>COD - centrala odimljavanja</t>
  </si>
  <si>
    <t>SOS centrala u sanitarijama za invalide</t>
  </si>
  <si>
    <t>VDC vatrodojavna centrala</t>
  </si>
  <si>
    <t>centrala dvosmjerne komunikacije</t>
  </si>
  <si>
    <t>električna napa</t>
  </si>
  <si>
    <t>centralni baterijski sustav CSR</t>
  </si>
  <si>
    <t>razdijelnik dizala RD</t>
  </si>
  <si>
    <t>izvod za servisnu priključnicu u oknu dizala</t>
  </si>
  <si>
    <t>izvod za servisnu rasvjetu u oknu dizala</t>
  </si>
  <si>
    <t>izvod za prekidač servisne rasvjete u oknu dizala</t>
  </si>
  <si>
    <t>upravljački ormar el. nape</t>
  </si>
  <si>
    <t>el. rasvjeta nape</t>
  </si>
  <si>
    <t>višenamjenski uređaj</t>
  </si>
  <si>
    <t>el. kotao</t>
  </si>
  <si>
    <t>el. roštilj</t>
  </si>
  <si>
    <t>indukcija</t>
  </si>
  <si>
    <t>kompresor i rasvjeta rashladne komore</t>
  </si>
  <si>
    <t>kompresor</t>
  </si>
  <si>
    <t>grijani pult</t>
  </si>
  <si>
    <t>grijana nadgradnja - most</t>
  </si>
  <si>
    <t>Dobava, ugradnja i spajanje izvoda za priključak 230V EMP-a projektorskog platna priključnim kabelom:</t>
  </si>
  <si>
    <t>EMP projektorskog platna</t>
  </si>
  <si>
    <t>pripadajući (originalni) upravljački element tipkalo / sklopka</t>
  </si>
  <si>
    <t>Ugradnja i spajanje podžbuknih 'šuko' priključnica 230V, 16A, komplet sa ugradnim zidnim kutijama za ugradnju u betonske zidove, nosačima okvira i  dekorativnim okvirima, sve kako slijedi:</t>
  </si>
  <si>
    <t>ugradna betonska kutija za ugradnju priključnica 7M - 
kom 1</t>
  </si>
  <si>
    <t>okvir / maska za prihvat 4 modula 230 V priključnica, 2 modula RJ45 priključnice, 1 modula TV priključnice - kom 1</t>
  </si>
  <si>
    <t>adapter za prihvat RJ45 priključnice - kom 2</t>
  </si>
  <si>
    <t>adapter za prihvat TV priključnice - kom 1</t>
  </si>
  <si>
    <r>
      <t>ugradna betonska kutija za ugradnju priključnica 6M -</t>
    </r>
    <r>
      <rPr>
        <b/>
        <sz val="10"/>
        <rFont val="Arial"/>
        <family val="2"/>
      </rPr>
      <t xml:space="preserve"> 
</t>
    </r>
    <r>
      <rPr>
        <sz val="10"/>
        <rFont val="Arial"/>
        <family val="2"/>
      </rPr>
      <t>kom 1</t>
    </r>
  </si>
  <si>
    <t>okvir / maska za prihvat 4 modula 230 V priključnica, 2 modula RJ45 priključnice</t>
  </si>
  <si>
    <t>Ugradnja i spajanje podžbuknih 'šuko' priključnica 230V, 16A, komplet sa ugradnim zidnim kutijama za ugradnju u pregradne zidove, nosačima okvira i  dekorativnim okvirima, sve kako slijedi:</t>
  </si>
  <si>
    <r>
      <t>ugradna zidna kutija za ugradnju priključnica 6M -</t>
    </r>
    <r>
      <rPr>
        <b/>
        <sz val="10"/>
        <rFont val="Arial"/>
        <family val="2"/>
      </rPr>
      <t xml:space="preserve"> 
</t>
    </r>
    <r>
      <rPr>
        <sz val="10"/>
        <rFont val="Arial"/>
        <family val="2"/>
      </rPr>
      <t>kom 1</t>
    </r>
  </si>
  <si>
    <t>okvir / maska za prihvat 4 modula 230 V priključnica, 2 modula RJ45 priključnice - kom 1</t>
  </si>
  <si>
    <t>priključnica šuko 230 V - sa bezvijčanim S terminalima  - kom 2</t>
  </si>
  <si>
    <t>Dobava i ugradnja ugradne p/ž razvodne kutije Φ 60 mm, za montažu priključnica, kako slijedi:</t>
  </si>
  <si>
    <t>razvodna kutija Φ 60 mm, za betonsku ugradnju</t>
  </si>
  <si>
    <t>razvodna kutija Φ 60 mm, za ugradnju u pregradne zidove</t>
  </si>
  <si>
    <t>Ugradnja i spajanje podžbuknih 'šuko' priključnica 230V, 16A, komplet sa ugradnim kutijama, nosačima okvira i dekorativnim okvirima, sve kako slijedi:</t>
  </si>
  <si>
    <t>priključnica 230V / kutija 2M</t>
  </si>
  <si>
    <t>dvostruka priključnica 230V / kutija 4M</t>
  </si>
  <si>
    <t>trostruka priključnica 230V / kutija 6M</t>
  </si>
  <si>
    <t>priključnica 230V s poklopcem IP 55 / kutija 2M</t>
  </si>
  <si>
    <t>dvostruka priključnica 230V s poklopcem IP 44 / kutija 4M</t>
  </si>
  <si>
    <t>Dobava, ugradnja i spajanje nadžbukne šuko utičnice 4000V za montažu na zid, komplet kako slijedi:</t>
  </si>
  <si>
    <t>industrijska priključnica 400V/16A, IP67</t>
  </si>
  <si>
    <t>industrijska priključnica 400V/32A, IP67</t>
  </si>
  <si>
    <t>industrijska priključnica 400V/64A, IP67</t>
  </si>
  <si>
    <t>Dobava i ugradnja fiksnog priključka s montažnom kutijom i stezaljkama 4mm² za štednjak/pećnicu u kuhinji</t>
  </si>
  <si>
    <t>Dobava, ugradnja na pročelja i spajanje (na prethodno položen kabel) tipkala za daljinsko isključenje napajanja u slučaju nužde, tip JPR, 2 N/O, IP65, otporan na sve vanjske utjecaje i UV zračenje</t>
  </si>
  <si>
    <t>UKUPNO 8.:</t>
  </si>
  <si>
    <t>OPĆA RASVJETA</t>
  </si>
  <si>
    <r>
      <t xml:space="preserve">Ugradna direktna svjetiljka izrađena  iz dekapiranog čelika,  prsten svjetiljke će biti pojedinačno plastificiran epoxy prahom u jednu od boja: žutu boju RAL_1018; plavu boju RAL_5005; crvenu boju RAL_3028 .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Napajanje: 230V
SDCM: ≤ 3
Snaga svjetiljke maksimalno:20W
Izlazni svjetlosni tok minimalno:2360lm
Temperatura svjetla:3000K
Učinkovitost:118lm/W
Upravljanje: DALI
Uzvrat boje - CRI:  &gt;80
UGR: &lt;21
Power factor: 0,95
Klasa el. Izolacije: I
Dimenzija svjetiljke:FI350x115mm(+-5%)
Životni vijek : L90B10 60000h 35°C
IP zaštita: IP20
Oznaka u projektu : </t>
    </r>
    <r>
      <rPr>
        <b/>
        <sz val="10"/>
        <rFont val="Arial"/>
        <family val="2"/>
      </rPr>
      <t xml:space="preserve">S1
</t>
    </r>
  </si>
  <si>
    <t>ugradnja i spajanje</t>
  </si>
  <si>
    <r>
      <t xml:space="preserve">Ugradna direktna svjetiljka izrađena  iz dekapiranog čelika,  prsten svjetiljke će biti pojedinačno plastificiran epoxy prahom u jednu od boja: žutu boju RAL_1018; plavu boju RAL_5005; crvenu boju RAL_3028 .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Napajanje: 230V
SDCM: ≤ 3
Snaga svjetiljke maksimalno:34W
Izlazni svjetlosni tok minimalno:3730lm
Temperatura svjetla:3000K
Učinkovitost:110lm/W
Upravljanje: DALI
Uzvrat boje - CRI:  &gt;80
UGR: &lt;21
Power factor: 0,95
Klasa el. Izolacije: I
Dimenzija svjetiljke:FI450x115mm(+-5%)
Životni vijek : L90B10 60000h 35°C
IP zaštita: IP20
Oznaka u projektu : </t>
    </r>
    <r>
      <rPr>
        <b/>
        <sz val="10"/>
        <rFont val="Arial"/>
        <family val="2"/>
      </rPr>
      <t xml:space="preserve">S2
</t>
    </r>
  </si>
  <si>
    <r>
      <t xml:space="preserve">Ugradna direktna svjetiljka izrađena  iz dekapiranog čelika,  prsten svjetiljke će biti pojedinačno plastificiran epoxy prahom u jednu od boja: žutu boju RAL_1018; plavu boju RAL_5005; crvenu boju RAL_3028 .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Napajanje: 230V
SDCM: ≤ 3
Snaga svjetiljke maksimalno:47W
Izlazni svjetlosni tok minimalno:5750lm
Temperatura svjetla:3000K
Učinkovitost:122lm/W
Upravljanje: DALI
Uzvrat boje - CRI:  &gt;80
UGR: &lt;21
Power factor: 0,95
Klasa el. Izolacije: I
Dimenzija svjetiljke:FI650x115mm(+-5%)
Životni vijek : L90B10 60000h 35°C
IP zaštita: IP20
Oznaka u projektu : </t>
    </r>
    <r>
      <rPr>
        <b/>
        <sz val="10"/>
        <rFont val="Arial"/>
        <family val="2"/>
      </rPr>
      <t xml:space="preserve">S3
</t>
    </r>
  </si>
  <si>
    <r>
      <t xml:space="preserve">Ugradna svjetiljka izrađena iz lijevanog aluminija s uvučenim izvorom svjetla u IP54/IP40 zaštiti, simetričnom optikom snopa svjetlosti 60° te odsijačem u bijeloj boji. Zaštita od mehaničkih udara IK06. LED izvor svjetlosti, kvalitete boje svjetla SDCM ≤ 3, uzvrata boje CRI&gt;80, UGR &lt;19, klasa el.izolacije II, ispitivanje užarene žice (Glow wire test) 85°C. Svjetiljka mora zadovoljavati sve norme potrebne za izdavanje CE oznake.
Napajanje: 230V
SDCM: ≤ 3
Snaga svjetiljke maksimalno:16W
Izlazni svjetlosni tok minimalno:1685lm
Temperatura svjetla:4000K
Učinkovitost:105lm/W
Uzvrat boje - CRI:  &gt;80
UGR&lt;16
Power factor: 0,95
Klasa el. Izolacije: I
Dimenzija svjetiljke: Ø172x90mm (+-5%)
Životni vijek : L80B10 50000h 35°C
IP zaštita: IP54/IP40
Oznaka u projektu : </t>
    </r>
    <r>
      <rPr>
        <b/>
        <sz val="10"/>
        <rFont val="Arial"/>
        <family val="2"/>
      </rPr>
      <t>S4</t>
    </r>
  </si>
  <si>
    <r>
      <t xml:space="preserve">Ugradna svjetiljka izrađena iz lijevanog aluminija s uvučenim izvorom svjetla u IP54/IP40 zaštiti, simetričnom optikom snopa svjetlosti 60° te odsijačem u bijeloj boji. Zaštita od mehaničkih udara IK06. LED izvor svjetlosti, kvalitete boje svjetla SDCM ≤ 3, uzvrata boje CRI&gt;80, UGR &lt;19, klasa el.izolacije II, ispitivanje užarene žice (Glow wire test) 85°C. Svjetiljka mora zadovoljavati sve norme potrebne za izdavanje CE oznake.
Napajanje: 230V
SDCM: ≤ 3
Snaga svjetiljke maksimalno:10W
Izlazni svjetlosni tok minimalno:1068lm
Temperatura svjetla:4000K
Učinkovitost:105lm/W
Uzvrat boje - CRI:  &gt;80
UGR&lt;16
Power factor: 0,95
Klasa el. Izolacije: I
Dimenzija svjetiljke: Ø95x54mm (+-5%)
Životni vijek : L80B10 50000h 35°C
IP zaštita: IP54/IP40
Oznaka u projektu : </t>
    </r>
    <r>
      <rPr>
        <b/>
        <sz val="10"/>
        <rFont val="Arial"/>
        <family val="2"/>
      </rPr>
      <t>S5</t>
    </r>
  </si>
  <si>
    <r>
      <t xml:space="preserve">Ugradna LED svjetiljka izrađena u IP44/IP20, IK08 zaštiti s Mikroprizmatičnim uvučenim difuzorom, radi smanjena efekta bliještanja. LED izvor svjetla, kvalitete boje svjetla SDCM≤ 3, uzvrat boje &gt;80, fotobiološka grupa rizika RG1, klasa energetske učinkovitosti_. Radna temperatura od -20 do +35°C. Svjetiljka mora zadovoljavati sve norme potrebne za izdavanje CE oznake.
Napajanje: 230V
SDCM: ≤ 3
Snaga svjetiljke maksimalno: 22W
Izlazni svjetlosni tok minimalno: 2750lm
Temperatura svjetla: 4000K
Učinkovitost: 125lm/W
Uzvrat boje - CRI:  &gt;80
Power factor:  0.99
Klasa el. Izolacije: _
Dimenzija svjetiljke: fi162x70mm (+-5%)
Životni vijek : L70B50 132000h
IP zaštita: IP44/IP20
Oznaka u projektu : </t>
    </r>
    <r>
      <rPr>
        <b/>
        <sz val="10"/>
        <rFont val="Arial"/>
        <family val="2"/>
      </rPr>
      <t xml:space="preserve">S6
</t>
    </r>
  </si>
  <si>
    <r>
      <t xml:space="preserve">Nadgradna stropna plafonijera izrađena od polikarbonata u IP66 i IK10 zaštiti, izolacijske klase 2. Sadrži polikarbonatni difuzor. Kućište boje "corten",dostupno i u bojama: bijela, crna, siva 90006, siva antracit 7021 . LED izvor svjetla energetske učinkovitosti klasa D.  Svjetiljka mora zadovoljavati sve norme potrebne za izdavanje CE oznake.
Napajanje: 230V
SDCM: ≤ 3
Snaga svjetiljke maksimalno:25,70W
Izlazni svjetlosni tok minimalno:2143lm
Temperatura svjetla:3000K
Učinkovitost:83lm/W
Uzvrat boje - CRI:  &gt;80
UGR: &lt;19
Klasa el. Izolacije: II
Dimenzija svjetiljke: fi330x54mm (+-5%)
Životni vijek : L80B20 50000h
IP zaštita: IP66
Oznaka u projektu : </t>
    </r>
    <r>
      <rPr>
        <b/>
        <sz val="10"/>
        <rFont val="Arial"/>
        <family val="2"/>
      </rPr>
      <t xml:space="preserve">S7
</t>
    </r>
  </si>
  <si>
    <r>
      <t xml:space="preserve">Ugradna direktna svjetiljka izrađena  iz aluminijskog profila presjeka 57 x 75mm, plastificirana epoxy prahom u jednu od boja: crna, siva, bijela, rusty iron ili antracit siva. Sadrži satinirani difuzor niveliran s donjim rubom.  Izvor svjetla LED samohladivi čvrsti linearni moduli energetske učinkovitosti klase C. Izvor svjetla klasifikacije MacAdam3. Fotobiološka grupa rizika RG0. Svjetiljka mora zadovoljavati sve norme potrebne za izdavanje CE oznake.
Napajanje: 230V
SDCM: ≤ 3
Snaga svjetiljke maksimalno:86W
Izlazni svjetlosni tok minimalno:9550lm
Temperatura svjetla:4000K
Učinkovitost:111lm/W
Uzvrat boje - CRI:  &gt;80
Upravljanje: DALI
UGR&lt;21
Power factor: 0,95
Klasa el. Izolacije: I
Dimenzija svjetiljke: 4793x57x75mm(+-5%)
Životni vijek : L90B10 60000h 35°C
IP zaštita: IP43
Oznaka u projektu : </t>
    </r>
    <r>
      <rPr>
        <b/>
        <sz val="10"/>
        <rFont val="Arial"/>
        <family val="2"/>
      </rPr>
      <t>S8</t>
    </r>
    <r>
      <rPr>
        <sz val="10"/>
        <rFont val="Arial"/>
        <family val="2"/>
      </rPr>
      <t xml:space="preserve">
</t>
    </r>
  </si>
  <si>
    <r>
      <t xml:space="preserve">Ugradna direktna svjetiljka izrađena  iz aluminijskog profila presjeka 57 x 75mm, plastificirana epoxy prahom u jednu od boja: crna, siva, bijela, rusty iron ili antracit siva. Sadrži satinirani difuzor niveliran s donjim rubom.  Izvor svjetla LED samohladivi čvrsti linearni moduli energetske učinkovitosti klase C. Izvor svjetla klasifikacije MacAdam3. Fotobiološka grupa rizika RG0. Svjetiljka mora zadovoljavati sve norme potrebne za izdavanje CE oznake.
Napajanje: 230V
SDCM: ≤ 3
Snaga svjetiljke maksimalno:35W
Izlazni svjetlosni tok minimalno:3802lm
Temperatura svjetla:4000K
Učinkovitost:111lm/W
Uzvrat boje - CRI:  &gt;80
UGR&lt;21
Power factor: 0,95
Klasa el. Izolacije: I
Dimenzija svjetiljke: 1143x57x75mm(+-5%)
Životni vijek : L90B10 60000h 35°C
IP zaštita: IP43
Oznaka u projektu : </t>
    </r>
    <r>
      <rPr>
        <b/>
        <sz val="10"/>
        <rFont val="Arial"/>
        <family val="2"/>
      </rPr>
      <t>S9</t>
    </r>
    <r>
      <rPr>
        <sz val="10"/>
        <rFont val="Arial"/>
        <family val="2"/>
      </rPr>
      <t xml:space="preserve">
</t>
    </r>
  </si>
  <si>
    <r>
      <t xml:space="preserve">Nadgradna stropna plafonijera izrađena od polikarbonata u IP66 i IK10 zaštiti, izolacijske klase 2. Sadrži polikarbonatni difuzor. Kućište dostupno u bojama: bijela, crna, siva 90006, siva antracit 7021 i corten. LED izvor svjetla energetske učinkovitosti klasa D.  Svjetiljka mora zadovoljavati sve norme potrebne za izdavanje CE oznake.
Napajanje: 230V
SDCM: ≤ 3
Snaga svjetiljke maksimalno:13W
Izlazni svjetlosni tok minimalno:850lm
Temperatura svjetla:3000K
Učinkovitost:65lm/W
Uzvrat boje - CRI:  &gt;80
UGR: &lt;19
Klasa el. Izolacije: II
Dimenzija svjetiljke: 120x280x54mm (+-5%)
Životni vijek : L80B20 50000h
IP zaštita: IP66
Oznaka u projektu : </t>
    </r>
    <r>
      <rPr>
        <b/>
        <sz val="10"/>
        <rFont val="Arial"/>
        <family val="2"/>
      </rPr>
      <t>S10</t>
    </r>
    <r>
      <rPr>
        <sz val="10"/>
        <rFont val="Arial"/>
        <family val="2"/>
      </rPr>
      <t xml:space="preserve">
</t>
    </r>
  </si>
  <si>
    <r>
      <t xml:space="preserve">Nadgradna LED svjetiljka u IP54 IK08 zaštiti s opalnim difuzorom. LED izvor svjetla, kvalitete boje svjetla SDCM≤ 3, uzvrat boje &gt;80, fotobiološka grupa rizika RG1, klasa energetske učinkovitosti_. Svjetiljka mora zadovoljavati sve norme potrebne za izdavanje CE oznake.
Napajanje: 230V
SDCM: ≤ 3
Snaga svjetiljke maksimalno: 25W
Izlazni svjetlosni tok minimalno: 2800lm
Temperatura svjetla: 4000K
Učinkovitost: 96lm/W
Uzvrat boje - CRI:  &gt;80
Power factor: &gt; 0.93
Klasa el. Izolacije: II
Dimenzija svjetiljke: 300x300x58mm (+-5%)
Životni vijek : L70B50 120000h
IP zaštita: IP54
Oznaka u projektu : </t>
    </r>
    <r>
      <rPr>
        <b/>
        <sz val="10"/>
        <rFont val="Arial"/>
        <family val="2"/>
      </rPr>
      <t>S11</t>
    </r>
    <r>
      <rPr>
        <sz val="10"/>
        <rFont val="Arial"/>
        <family val="2"/>
      </rPr>
      <t xml:space="preserve">
</t>
    </r>
  </si>
  <si>
    <r>
      <t xml:space="preserve">Nadgradna LED svjetiljka u IP54 IK08 zaštiti s opalnim difuzorom. LED izvor svjetla, kvalitete boje svjetla SDCM≤ 3, uzvrat boje &gt;80, fotobiološka grupa rizika RG1, klasa energetske učinkovitosti_. Svjetiljka mora zadovoljavati sve norme potrebne za izdavanje CE oznake.
Napajanje: 230V
SDCM: ≤ 3
Snaga svjetiljke maksimalno: 24W
Izlazni svjetlosni tok minimalno: 2300lm
Temperatura svjetla: 4000K
Učinkovitost: 96lm/W
Uzvrat boje - CRI:  &gt;80
Power factor: &gt; 0.93
Klasa el. Izolacije: II
Dimenzija svjetiljke: 300x300x58mm (+-5%)
Životni vijek : L70B50 120000h
IP zaštita: IP54
Oznaka u projektu : </t>
    </r>
    <r>
      <rPr>
        <b/>
        <sz val="10"/>
        <rFont val="Arial"/>
        <family val="2"/>
      </rPr>
      <t>S12</t>
    </r>
    <r>
      <rPr>
        <sz val="10"/>
        <rFont val="Arial"/>
        <family val="2"/>
      </rPr>
      <t xml:space="preserve">
</t>
    </r>
  </si>
  <si>
    <r>
      <t xml:space="preserve">Nadgradno rasvjetno tijelo izrađeno u mehaničkoj zaštititi IP66 i IK09, otporno na UV zračenje. Sadrži polikarbonatni difuzor pričvršćen s inoks kopčama. LED izvor svjetla, SDCM≤ 3, klasa energetske učinkovitosti C. Radna temperatura od -20 do +35°C. HCCP.Svjetiljka mora zadovoljavati sve norme potrebne za izdavanje CE oznake.
Napajanje: 230V
SDCM: ≤ 3
Snaga svjetiljke maksimalno: 31W
Izlazni svjetlosni tok minimalno: 4300lm
Temperatura svjetla: 4000K
Učinkovitost: 139lm/W
Uzvrat boje - CRI:  &gt;80
Power factor: &gt; 0.90
Klasa el. Izolacije: I
EU7
Životni vijek : L70B50 104000h
IP zaštita: IP66
Oznaka u projektu : </t>
    </r>
    <r>
      <rPr>
        <b/>
        <sz val="10"/>
        <rFont val="Arial"/>
        <family val="2"/>
      </rPr>
      <t xml:space="preserve">S13
</t>
    </r>
  </si>
  <si>
    <r>
      <t xml:space="preserve">Nadgradno rasvjetno tijelo izrađeno u mehaničkoj zaštititi IP66 i IK09, otporno na UV zračenje. Sadrži polikarbonatni difuzor pričvršćen s inoks kopčama. LED izvor svjetla, SDCM≤ 3, klasa energetske učinkovitosti C. Radna temperatura od -20 do +35°C. Svjetiljka mora zadovoljavati sve norme potrebne za izdavanje CE oznake.
Napajanje: 230V
SDCM: ≤ 3
Snaga svjetiljke maksimalno: 54W
Izlazni svjetlosni tok minimalno: 7900lm
Temperatura svjetla: 4000K
Učinkovitost: 146lm/W
Uzvrat boje - CRI:  &gt;80
Power factor: &gt; 0.90
Klasa el. Izolacije: I
EU7
Životni vijek : L70B50 104000h
IP zaštita: IP66
Oznaka u projektu : </t>
    </r>
    <r>
      <rPr>
        <b/>
        <sz val="10"/>
        <rFont val="Arial"/>
        <family val="2"/>
      </rPr>
      <t>S14</t>
    </r>
    <r>
      <rPr>
        <sz val="10"/>
        <rFont val="Arial"/>
        <family val="2"/>
      </rPr>
      <t xml:space="preserve">
</t>
    </r>
  </si>
  <si>
    <r>
      <t xml:space="preserve">Nadgradno rasvjetno tijelo izrađeno u mehaničkoj zaštititi IP66 i IK09, otporno na UV zračenje. Sadrži polikarbonatni difuzor pričvršćen s inoks kopčama. LED izvor svjetla, SDCM≤ 3, klasa energetske učinkovitosti C. Radna temperatura od -20 do +35°C. HCCP.Svjetiljka mora zadovoljavati sve norme potrebne za izdavanje CE oznake. 
Napajanje: 230V
SDCM: ≤ 3
Snaga svjetiljke maksimalno: 45W
Izlazni svjetlosni tok minimalno: 6800lm
Temperatura svjetla: 4000K
Učinkovitost: 151lm/W
Uzvrat boje - CRI:  &gt;80
Power factor: &gt; 0.90
Klasa el. Izolacije: I
EU7
Životni vijek : L70B50 104000h
IP zaštita: IP66
Oznaka u projektu : </t>
    </r>
    <r>
      <rPr>
        <b/>
        <sz val="10"/>
        <rFont val="Arial"/>
        <family val="2"/>
      </rPr>
      <t>S15</t>
    </r>
    <r>
      <rPr>
        <sz val="10"/>
        <rFont val="Arial"/>
        <family val="2"/>
      </rPr>
      <t xml:space="preserve">
</t>
    </r>
  </si>
  <si>
    <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32W
Izlazni svjetlosni tok minimalno: 4985lm
Temperatura svjetla: 4000K
Učinkovitost: 156lm/W
Uzvrat boje - CRI:  &gt;80
UGR&lt;19
Power factor: 0,95
Klasa el. Izolacije: I
Dimenzija svjetiljke:595x595x55mm (+-5%)
Životni vijek : L90B10 60000h 35°C
IP zaštita: IP40
Oznaka u projektu : </t>
    </r>
    <r>
      <rPr>
        <b/>
        <sz val="10"/>
        <rFont val="Arial"/>
        <family val="2"/>
      </rPr>
      <t>S16</t>
    </r>
  </si>
  <si>
    <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54W
Izlazni svjetlosni tok minimalno: 8722lm
Temperatura svjetla: 4000K
Učinkovitost: 161lm/W
Uzvrat boje - CRI:  &gt;80
UGR&lt;19
Power factor: 0,95
Klasa el. Izolacije: I
Dimenzija svjetiljke:595x595x55mm (+-5%)
Životni vijek : L90B10 60000h 35°C
IP zaštita: IP40
Oznaka u projektu : </t>
    </r>
    <r>
      <rPr>
        <b/>
        <sz val="10"/>
        <rFont val="Arial"/>
        <family val="2"/>
      </rPr>
      <t>S17</t>
    </r>
  </si>
  <si>
    <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46W
Izlazni svjetlosni tok minimalno: 7586lm
Temperatura svjetla: 4000K
Učinkovitost: 165lm/W
Uzvrat boje - CRI:  &gt;80
UGR&lt;19
Power factor: 0,95
Klasa el. Izolacije: I
Dimenzija svjetiljke:595x595x55mm (+-5%)
Životni vijek : L90B10 60000h 35°C
IP zaštita: IP40
Oznaka u projektu : </t>
    </r>
    <r>
      <rPr>
        <b/>
        <sz val="10"/>
        <rFont val="Arial"/>
        <family val="2"/>
      </rPr>
      <t>S18</t>
    </r>
  </si>
  <si>
    <r>
      <t xml:space="preserve">Nadgradno rasvjetno tijelo izrađeno u mehaničkoj zaštititi IP66 i IK09, otporno na UV zračenje. Sadrži polikarbonatni difuzor pričvršćen s inoks kopčama. LED izvor svjetla, SDCM≤ 3, klasa energetske učinkovitosti C. Radna temperatura od -40 do +60°C. HCCP . Svjetiljka mora zadovoljavati sve norme potrebne za izdavanje CE oznake.
Napajanje: 230V
SDCM: ≤ 3
Snaga svjetiljke maksimalno: 43W
Izlazni svjetlosni tok minimalno: 7050lm
Temperatura svjetla: 4000K
Učinkovitost: 155lm/W
Uzvrat boje - CRI:  &gt;80
Power factor: &gt; 0.90
Klasa el. Izolacije: I
Dimenzija svjetiljke: 1150x85x80mm (+-5%)
Životni vijek : L70B50 91000h
IP zaštita: IP66
Oznaka u projektu : </t>
    </r>
    <r>
      <rPr>
        <b/>
        <sz val="10"/>
        <rFont val="Arial"/>
        <family val="2"/>
      </rPr>
      <t xml:space="preserve">S19
</t>
    </r>
  </si>
  <si>
    <r>
      <t xml:space="preserve">Nadgradna direktna svjetiljka izrađena  iz aluminijskog profila presjeka 45 x 68mm, plastificirana epoxy prahom u jednu od boja: crna, siva, bijela, rusty iron ili antracit siva. Sadrži satinirani difuzor izvučen od ruba profila 30mm. Izvor svjetla LED samohladivi čvrsti linearni moduli energetske učinkovitosti klase C. Izvor svjetla klasifikacije MacAdam3. Fotobiološka grupa rizika RG0. Svjetiljka mora zadovoljavati sve norme potrebne za izdavanje CE oznake.
Napajanje: 230V
SDCM: ≤ 3
Snaga svjetiljke maksimalno: 9W
Izlazni svjetlosni tok minimalno: 1028lm
Temperatura svjetla: 4000K
Učinkovitost: 114,2lm/W
Uzvrat boje - CRI:  &gt;80
UGR: &lt;21
Power factor: 0,95
Klasa el. Izolacije: I
Dimenzija svjetiljke: 585 x 45 x 68mm(+-5%)
Životni vijek : L90B10 60000h 35°C
IP zaštita: IP44
Oznaka u projektu : </t>
    </r>
    <r>
      <rPr>
        <b/>
        <sz val="10"/>
        <rFont val="Arial"/>
        <family val="2"/>
      </rPr>
      <t>S20</t>
    </r>
  </si>
  <si>
    <r>
      <t xml:space="preserve">Nadgradno rasvjetno tijelo izrađeno u mehaničkoj zaštititi IP66 i IK09, otporno na UV zračenje. Sadrži polikarbonatni difuzor pričvršćen s inoks kopčama. LED izvor svjetla, SDCM≤ 3, klasa energetske učinkovitosti C. Radna temperatura od -20 do +35°C. HCCP.Svjetiljka mora zadovoljavati sve norme potrebne za izdavanje CE oznake. 
Napajanje: 230V
SDCM: ≤ 3
Snaga svjetiljke maksimalno: 44W
Izlazni svjetlosni tok minimalno: 6300lm
Temperatura svjetla: 4000K
Učinkovitost: 143lm/W
Uzvrat boje - CRI:  &gt;80
Power factor: &gt; 0.90
Klasa el. Izolacije: I
EU7
Životni vijek : L70B50 104000h
IP zaštita: IP66
Oznaka u projektu : </t>
    </r>
    <r>
      <rPr>
        <b/>
        <sz val="10"/>
        <rFont val="Arial"/>
        <family val="2"/>
      </rPr>
      <t xml:space="preserve">S21
</t>
    </r>
  </si>
  <si>
    <r>
      <t xml:space="preserve">Ugradna svjetiljka izrađena iz lijevanog aluminija s uvučenim izvorom svjetla u IP54/IP40 zaštiti, simetričnom optikom snopa svjetlosti 60° te odsijačem u bijeloj boji. Zaštita od mehaničkih udara IK06. LED izvor svjetlosti, kvalitete boje svjetla SDCM ≤ 3, uzvrata boje CRI&gt;80, UGR &lt;19, klasa el.izolacije II, ispitivanje užarene žice (Glow wire test) 85°C. Svjetiljka mora zadovoljavati sve norme potrebne za izdavanje CE oznake.
Napajanje: 230V
SDCM: ≤ 3
Snaga svjetiljke maksimalno:19W
Izlazni svjetlosni tok minimalno:2195lm
Temperatura svjetla:4000K
Učinkovitost:115lm/W
Uzvrat boje - CRI:  &gt;80
UGR&lt;16
Power factor: 0,95
Klasa el. Izolacije: I
Dimenzija svjetiljke: Ø228x90mm (+-5%)
Životni vijek : L80B10 50000h 35°C
IP zaštita: IP54/IP40
Oznaka u projektu : </t>
    </r>
    <r>
      <rPr>
        <b/>
        <sz val="10"/>
        <rFont val="Arial"/>
        <family val="2"/>
      </rPr>
      <t>S22</t>
    </r>
  </si>
  <si>
    <r>
      <t xml:space="preserve">Ugradna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40W
Izlazni svjetlosni tok minimalno: 6287lm
Temperatura svjetla: 4000K
Učinkovitost: 157lm/W
Uzvrat boje - CRI:  &gt;80
UGR&lt;19
Power factor: 0,95
Klasa el. Izolacije: I
Dimenzija svjetiljke:595x595x55mm (+-5%)
Životni vijek : L90B10 60000h 35°C
IP zaštita: IP40
Oznaka u projektu : </t>
    </r>
    <r>
      <rPr>
        <b/>
        <sz val="10"/>
        <rFont val="Arial"/>
        <family val="2"/>
      </rPr>
      <t>S23</t>
    </r>
  </si>
  <si>
    <r>
      <t xml:space="preserve">Ugradna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48W
Izlazni svjetlosni tok minimalno: 7586lm
Temperatura svjetla: 4000K
Učinkovitost: 157lm/W
Uzvrat boje - CRI:  &gt;80
UGR&lt;19
Power factor: 0,95
Klasa el. Izolacije: I
Dimenzija svjetiljke:595x595x55mm (+-5%)
Životni vijek : L90B10 60000h 35°C
IP zaštita: IP40
Oznaka u projektu : </t>
    </r>
    <r>
      <rPr>
        <b/>
        <sz val="10"/>
        <rFont val="Arial"/>
        <family val="2"/>
      </rPr>
      <t>S24</t>
    </r>
  </si>
  <si>
    <r>
      <t xml:space="preserve">Ugradna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23W
Izlazni svjetlosni tok minimalno: 2925lm
Temperatura svjetla: 4000K
Učinkovitost: 127lm/W
Uzvrat boje - CRI:  &gt;80
UGR&lt;19
Power factor: 0,95
Klasa el. Izolacije: I
Dimenzija svjetiljke:330x330x55mm (+-5%)
Životni vijek : L90B10 60000h 35°C
IP zaštita: IP40
Oznaka u projektu : </t>
    </r>
    <r>
      <rPr>
        <b/>
        <sz val="10"/>
        <rFont val="Arial"/>
        <family val="2"/>
      </rPr>
      <t>S25</t>
    </r>
  </si>
  <si>
    <t>26.</t>
  </si>
  <si>
    <r>
      <t xml:space="preserve">Ugradna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32W
Izlazni svjetlosni tok minimalno: 4985lm
Temperatura svjetla: 4000K
Učinkovitost: 157lm/W
Uzvrat boje - CRI:  &gt;80
UGR&lt;19
Power factor: 0,95
Klasa el. Izolacije: I
Dimenzija svjetiljke:595x595x55mm (+-5%)
Životni vijek : L90B10 60000h 35°C
IP zaštita: IP40
Oznaka u projektu : </t>
    </r>
    <r>
      <rPr>
        <b/>
        <sz val="10"/>
        <rFont val="Arial"/>
        <family val="2"/>
      </rPr>
      <t>S26</t>
    </r>
  </si>
  <si>
    <t>SIGURNOSNA RASVJETA</t>
  </si>
  <si>
    <t>27.</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</si>
  <si>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EVAC N; IP42; klasa I; IK07; snaga 8,3 VA/4,1W; svjetlosni tok 330lm; (u skladu s HRN EN 1838 za razmake 23,5m kod visine montaže 3,5m); dimenzije ɸ120mm (ugr. ɸ80mm)×&lt;34mm&gt; (ugr. min.150mm);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 xml:space="preserve">Oznaka u projektu - E1
</t>
    </r>
  </si>
  <si>
    <t>28.</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</si>
  <si>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W; IP42; klasa I; IK07; snaga 8,3 VA/4,1W; svjetlosni tok 330lm; (u skladu s HRN EN 1838 za razmake 15,5×15,5m kod visine montaže 3,5m); dimenzije ɸ120mm (ugr. ɸ80mm)×&lt;34mm&gt; (ugr. min.150mm);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Oznaka u projektu - E2</t>
    </r>
  </si>
  <si>
    <t>29.</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</si>
  <si>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N; IP42; klasa I; IK07; snaga 8,3 VA/4,1W; svjetlosni tok 330lm; (u skladu s HRN EN 1838 za razmake 14,5×14,5m kod visine montaže 7m); dimenzije ɸ120mm (ugr. ɸ80mm)×&lt;34mm&gt; (ugr. min.150mm);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Oznaka u projektu - E21</t>
    </r>
  </si>
  <si>
    <t>30.</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</si>
  <si>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W; IP65; klasa I; IK07; snaga 8,4 VA/4,7W; 560lm; (u skladu s HRN EN 1838 za razmake 23,5×24,9m kod visine montaže 3,5m); dimenzije ɸ80mm (ugr. ɸ60mm)×41mm (+upravljačka kutija 191×47×49mm); temperatura boje 4000K; kućište od nehrđajućeg čelika, prozirni difuzor od PMMA; RAL 9010 ; životni vijek svjetiljke L80B20 &gt; 50000 h; za rad od -20°C do +40°C; AC 198V-254V/50Hz, DC 176V-276V; alternativno AC 90V-254V/50Hz, DC 90V-276V; osnovni pribor za montažu; + kutija za ugradnju u beton
</t>
    </r>
    <r>
      <rPr>
        <b/>
        <sz val="10"/>
        <rFont val="Arial"/>
        <family val="2"/>
      </rPr>
      <t xml:space="preserve">Oznaka u projektu - E24
</t>
    </r>
  </si>
  <si>
    <t>31.</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</si>
  <si>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FIRE; IP42; klasa I; IK07; snaga 8,3 VA/4,1W; svjetlosni tok 345lm; (u skladu s HRN EN 1838 za odmak 1-1,5m kod visine montaže 3,5m); dimenzije ɸ120mm (ugr. ɸ80mm)×&lt;34mm&gt; (ugr. min.150mm);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 xml:space="preserve">Oznaka u projektu - E27
</t>
    </r>
  </si>
  <si>
    <t>32.</t>
  </si>
  <si>
    <r>
      <t xml:space="preserve">Nadgradna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W; IP41; klasa I; IK07; snaga 8,3 VA/4,1W; svjetlosni tok 330lm; (u skladu s HRN EN 1838 za razmake 15,5×15,5m kod visine montaže 3,5m); dimenzije 137×137×32mm; temperatura boje 4000K; kućište od čelika, pokrov od polikarbonata; RAL 9010 ; životni vijek svjetiljke L80B20 &gt; 50000 h; za rad od -20°C do +40°C; AC 198V-254V/50Hz, DC 176V-276V; alternativno AC 90V-254V/50Hz, DC 90V-276V; osnovni pribor za montažu; 
</t>
    </r>
    <r>
      <rPr>
        <b/>
        <sz val="10"/>
        <rFont val="Arial"/>
        <family val="2"/>
      </rPr>
      <t>Oznaka u projektu - E4</t>
    </r>
  </si>
  <si>
    <t>33.</t>
  </si>
  <si>
    <r>
      <t xml:space="preserve">Nadgradna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N; IP41; klasa I; IK07; snaga 8,3 VA/4,1W; svjetlosni tok 330lm; (u skladu s HRN EN 1838 za razmake 15,5×15,5m kod visine montaže 3,5m); dimenzije 137×137×32mm;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Oznaka u projektu - E41</t>
    </r>
  </si>
  <si>
    <t>34.</t>
  </si>
  <si>
    <r>
      <t xml:space="preserve">Nadgradna svjetiljka sigurnosne rasvjete; kriteriji jednakovrijednosti - za spoj na centralni baterijski sustav; s automatskim adresiranjem (maks. do 20 adrese po liniji); upravljane i regulacija intenziteta bez dodatnih kabela; za rasvjetu evakuacijskih putova, anti-panik rasvjetu optika ANTI N; IP65; klasa I; IK09; 24.1 VA / 11.2 Wsvjetlosni tok 1400lm; (u skladu s HRN EN 1838 za razmake 14,8×14,8m kod visin montaže od 3,5m; dimenzije 184×180×57mm;  temperatura boje 4000K; od lijevanog aluminijaRAL 7040životni vijek svjetiljke L80B20 &gt; 50000 h; za rad od -20°C do +45°C; AC 198V-254V/50Hz, DC 176V-276V; alternativno AC 90V-254V/50Hz, DC 90V-276V; extremno otporan na mehaničke i kemijske utjecaje; "ball proof resistance"; osnovni pribor za montažu; komplet od 5 leća za različite namjene
</t>
    </r>
    <r>
      <rPr>
        <b/>
        <sz val="10"/>
        <rFont val="Arial"/>
        <family val="2"/>
      </rPr>
      <t>Oznaka u projektu - E82</t>
    </r>
  </si>
  <si>
    <t>35.</t>
  </si>
  <si>
    <r>
      <t xml:space="preserve">Nadgradna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STD; IP65; klasa II; IK07; snaga 8,3 VA/4,1W; svjetlosni tok 400lm; (u skladu s HRN EN 1838 a prema pozicijama iz nacrta);dimenzije 353×152×48mm;  temperatura boje 5000K; od polikarbonata RAL 9003 životni vijek svjetiljke L80B20 &gt; 50000 h; za rad od -20°C do +40°C; AC 198V-254V/50Hz, DC 176V-276V; alternativno AC 90V-254V/50Hz, DC 90V-276V; osnovni pribor za montažu; 
</t>
    </r>
    <r>
      <rPr>
        <b/>
        <sz val="10"/>
        <rFont val="Arial"/>
        <family val="2"/>
      </rPr>
      <t xml:space="preserve">Oznaka u projektu - E9
</t>
    </r>
  </si>
  <si>
    <t>36.</t>
  </si>
  <si>
    <r>
      <t xml:space="preserve">Zidna svjetiljka sigurnosne rasvjete; kriteriji jednakovrijednosti - za spoj na centralni baterijski sustav; s automatskim adresiranjem (maks. do 20 adrese po liniji); upravljane i regulacija intenziteta bez dodatnih kabela; za označavanje evakuacijskih putova: optičke vidljivosti 20m (prema HR EN 1838); IP42; klasa I; IK05; 6,1 VA/2,6 W;  s jednostranom piktogramskom pločom i odgovarajućom piktogramskom oznakom;  (u skladu s HRN EN ISO 7010; HRN ISO 3864-1; HRN ISO 3864-4); dimenzije 230×45×45mm (+20×48mm) + piktogramska ploča 219×115×6mm; temperatura boje 4000K; kućište od eloksiranog aluminija; ploča od polikarbonata; siva; životni vijek svjetiljke L80B20 &gt; 50000 h; za rad od -20°C do +40°C; AC 198V-254V/50Hz, DC 176V-276V; alternativno AC 90V-254V/50Hz, DC 90V-276V; osnovni pribor za montažu; 
</t>
    </r>
    <r>
      <rPr>
        <b/>
        <sz val="10"/>
        <rFont val="Arial"/>
        <family val="2"/>
      </rPr>
      <t>Oznaka u projektu - EX1</t>
    </r>
  </si>
  <si>
    <t>37.</t>
  </si>
  <si>
    <r>
      <t xml:space="preserve">Stropna svjetiljka sigurnosne rasvjete; kriteriji jednakovrijednosti - za spoj na centralni baterijski sustav; s automatskim adresiranjem (maks. do 20 adrese po liniji); upravljane i regulacija intenziteta bez dodatnih kabela; za označavanje evakuacijskih putova: optičke vidljivosti 20m (prema HR EN 1838); IP42; klasa I; IK05; 6,1 VA/2,6 W;  s dvostranom piktogramskom pločom i odgovarajućom piktogramskom oznakom;  (u skladu s HRN EN ISO 7010; HRN ISO 3864-1; HRN ISO 3864-4); dimenzije 230×45×45mm + piktogramska ploča 219×115×6mm; temperatura boje 4000K; kućište od eloksiranog aluminija; ploča od polikarbonata; siva; životni vijek svjetiljke L80B20 &gt; 50000 h; za rad od -20°C do +40°C; AC 198V-254V/50Hz, DC 176V-276V; alternativno AC 90V-254V/50Hz, DC 90V-276V; osnovni pribor za montažu; 
</t>
    </r>
    <r>
      <rPr>
        <b/>
        <sz val="10"/>
        <rFont val="Arial"/>
        <family val="2"/>
      </rPr>
      <t>Oznaka u projektu - EX2</t>
    </r>
    <r>
      <rPr>
        <sz val="10"/>
        <rFont val="Arial"/>
        <family val="2"/>
      </rPr>
      <t xml:space="preserve">
</t>
    </r>
  </si>
  <si>
    <t>38.</t>
  </si>
  <si>
    <r>
      <t xml:space="preserve">Zidna svjetiljka sigurnosne rasvjete; kriteriji jednakovrijednosti - za spoj na centralni baterijski sustav; s automatskim adresiranjem (maks. do 20 adrese po liniji); upravljane i regulacija intenziteta bez dodatnih kabela; za označavanje evakuacijskih putova: optičke vidljivosti 24m (prema HR EN 1838); IP20; klasa I; IK03; 7,4 VA / 3,5 W; s jednostranom piktogramskom pločom i odgovarajućom piktogramskom oznakom;  (u skladu s HRN EN ISO 7010; HRN ISO 3864-1; HRN ISO 3864-4); dimenzije 265×155+55×45mmtemperatura boje 5000K; kućište od ABS; okvir od ABS, ploča od PMMA; RAL 9003životni vijek svjetiljke L80B20 &gt; 50000 h; za rad od -20°C do +40°C; AC 198V-254V/50Hz, DC 176V-276V; alternativno AC 90V-254V/50Hz, DC 90V-276V; osnovni pribor za montažu
</t>
    </r>
    <r>
      <rPr>
        <b/>
        <sz val="10"/>
        <rFont val="Arial"/>
        <family val="2"/>
      </rPr>
      <t>Oznaka u projektu - EX6</t>
    </r>
  </si>
  <si>
    <t>39.</t>
  </si>
  <si>
    <r>
      <t xml:space="preserve">Zidna svjetiljka sigurnosne rasvjete; kriteriji jednakovrijednosti - za spoj na centralni baterijski sustav; s automatskim adresiranjem (maks. do 20 adrese po liniji); upravljane i regulacija intenziteta bez dodatnih kabela; za označavanje evakuacijskih putova: optičke vidljivosti 25m (prema HR EN 1838); IP65; klasa II; IK07; s jednostranom piktogramskom pločom s kompletom piktogramskih oznaka(u skladu s HRN EN ISO 7010; HRN ISO 3864-1; HRN ISO 3864-4); dimenzije 353×152×63mm; temperatura boje 5000K; od polikarbonata; RAL 9003;  životni vijek svjetiljke L80B20 &gt; 50000 h; za rad od -20°C do +40°C; AC 198V-254V/50Hz, DC 176V-276V; alternativno AC 90V-254V/50Hz, DC 90V-276V; osnovni pribor za montažu; 
</t>
    </r>
    <r>
      <rPr>
        <b/>
        <sz val="10"/>
        <rFont val="Arial"/>
        <family val="2"/>
      </rPr>
      <t xml:space="preserve">Oznaka u projektu - EX9
</t>
    </r>
  </si>
  <si>
    <t>40.</t>
  </si>
  <si>
    <r>
      <t xml:space="preserve">Zidna svjetiljka sigurnosne rasvjete; kriteriji jednakovrijednosti - za spoj na centralni baterijski sustav; s automatskim adresiranjem (maks. do 20 adrese po liniji); upravljane i regulacija intenziteta bez dodatnih kabela; za označavanje evakuacijskih putova: optičke vidljivosti 25m (prema HR EN 1838); IP65; klasa II; IK07; s jednostranom piktogramskom pločom s kompletom piktogramskih oznaka(u skladu s HRN EN ISO 7010; HRN ISO 3864-1; HRN ISO 3864-4); dimenzije 353×152×63mm; temperatura boje 5000K; od polikarbonata; RAL 9003;  životni vijek svjetiljke L80B20 &gt; 50000 h; za rad od -20°C do +40°C; AC 198V-254V/50Hz, DC 176V-276V; alternativno AC 90V-254V/50Hz, DC 90V-276V; osnovni pribor za montažu; zaštitna mreža  
</t>
    </r>
    <r>
      <rPr>
        <b/>
        <sz val="10"/>
        <rFont val="Arial"/>
        <family val="2"/>
      </rPr>
      <t>Oznaka u projektu - EX9x</t>
    </r>
  </si>
  <si>
    <t>41.</t>
  </si>
  <si>
    <r>
      <t xml:space="preserve">Uređaj za centralno napajanje sigurnosne rasvjete u pripremnom i trajnom spoju;  prema HR EN 50171, EN 50172: sa slijedećim sklopovima: mikroprocesorski sklop Kombi Control za automatsko prepoznavanje adresa pojedinih svjetiljki; sklopovi za punjenje; sklopovi za kontrolu općeg napajanja; sklopovi za prihvat signala s podrazdjelnika opće rasvjete; sklop za prebacivanje mreža/baterija; sklopovi izlaznih krugova za LED svjetiljke s adresnim modulima; kontrolni i upravljački sklop za ispitivanje i memoriranje ispitnih rezultata; sklopovi za uključenje pripremnog spoja u trajni; mogućnost kontrole i upravljanja svake svjetiljke ovisno o signalima iz razdjelnika rasvjete; priključci: RS485 ili Ethernet za daljinski panel; RS485 bus ili Ethernet za PC (sa programom za vizualizaciju)  Ethernet bus za web server; RS485 ili Ethernet za modbus RTU/TCP; dodirni ekran, višejezični izbornik;  napon baterijskog bloka: 216V; omogućuje ugradnju do 5 modula sa 1-4 izlazna kruga; svaki krug do  20 svjetiljke u mješovitom spoju; omogućuje spajanje podstanice IP20; dimenzije; 650×400×1520mm; Napomena: centrala je konfiguracijom i kapacitetom prilagođena broju, snazi i rasporedu svjetiljaka prema projektu: 
</t>
    </r>
    <r>
      <rPr>
        <b/>
        <sz val="10"/>
        <rFont val="Arial"/>
        <family val="2"/>
      </rPr>
      <t>Oznaka u projektu - C</t>
    </r>
  </si>
  <si>
    <t>42.</t>
  </si>
  <si>
    <r>
      <t xml:space="preserve">kontrolnik napona za ugradnju u razvodne ormariće rasvjete; IP20; klasa II; dimenzije 90×52×58mm; od plastikeza montažu na DIN šinu
</t>
    </r>
    <r>
      <rPr>
        <b/>
        <sz val="10"/>
        <rFont val="Arial"/>
        <family val="2"/>
      </rPr>
      <t xml:space="preserve">Oznaka u projektu - KN 3
</t>
    </r>
  </si>
  <si>
    <t>43.</t>
  </si>
  <si>
    <r>
      <t xml:space="preserve">Prijenosna svjetiljka sigurnosne rasvjete; kriteriji jednakovrijednosti - za intervencije IP40; klasa II; IK09; dimenzije 337×127×120 temperatura boje 5700K; od polikarbonata; RAL 2009;  životni vijek svjetiljke L80B20 &gt; 50000 h; za rad od 0°C do +40°C; osnovni pribor za montažu; zidni nosač
</t>
    </r>
    <r>
      <rPr>
        <b/>
        <sz val="10"/>
        <rFont val="Arial"/>
        <family val="2"/>
      </rPr>
      <t xml:space="preserve">Oznaka u projektu - Scout
</t>
    </r>
  </si>
  <si>
    <t>44.</t>
  </si>
  <si>
    <r>
      <t xml:space="preserve">Nadgradni dojavni uređaj za ugradnju u prostoriju CNS IP65; klasa III; dimenzije 160×80×60mmmm; od plastike osnovni pribor za montažu
</t>
    </r>
    <r>
      <rPr>
        <b/>
        <sz val="10"/>
        <rFont val="Arial"/>
        <family val="2"/>
      </rPr>
      <t xml:space="preserve">Oznaka u projektu - MSM-A
</t>
    </r>
  </si>
  <si>
    <t>PUŠTANJE U POGON CBS</t>
  </si>
  <si>
    <t>45.</t>
  </si>
  <si>
    <t xml:space="preserve">Izrada tablica kodova svjetiljki </t>
  </si>
  <si>
    <t>46.</t>
  </si>
  <si>
    <t>Ispitivanje sustava sigurnosne rasvjete po sljedećim parametrima:
- automatski start kod nestanka mrežnog napona po razdjelnicima,- vrijeme trajanja autonomije- nivo osvijetljenosti na evakuacionim putevima u uslovima nestanka mrežnog naponaizdavanje odgovarajućeg zapisnika od strane ovlaštene ustanove.</t>
  </si>
  <si>
    <t>47.</t>
  </si>
  <si>
    <t>Ispitivanje instalacije i uređaja sigurnosne rasvjete, puštanje u rad te izdavanje protokola o upuštanju, educiranje korisnika. Napomena: očekivana  su dva dolaska. Cijena  se definira za jedan dolazak.</t>
  </si>
  <si>
    <t>UPRAVLJANJE RASVJETOM</t>
  </si>
  <si>
    <t>48.</t>
  </si>
  <si>
    <t>Dobava i ugradnja ugradne p/ž razvodne kutije Φ 60 mm, za montažu sklopki i/ili prekidača, kako slijedi:</t>
  </si>
  <si>
    <r>
      <t xml:space="preserve">razvodna kutija </t>
    </r>
    <r>
      <rPr>
        <sz val="10"/>
        <rFont val="Arial"/>
        <family val="2"/>
      </rPr>
      <t>Φ</t>
    </r>
    <r>
      <rPr>
        <sz val="10"/>
        <rFont val="Arial"/>
        <family val="2"/>
        <charset val="238"/>
      </rPr>
      <t xml:space="preserve"> 60 mm, za betonsku ugradnju</t>
    </r>
  </si>
  <si>
    <r>
      <t xml:space="preserve">razvodna kutija </t>
    </r>
    <r>
      <rPr>
        <sz val="10"/>
        <rFont val="Arial"/>
        <family val="2"/>
      </rPr>
      <t>Φ</t>
    </r>
    <r>
      <rPr>
        <sz val="10"/>
        <rFont val="Arial"/>
        <family val="2"/>
        <charset val="238"/>
      </rPr>
      <t xml:space="preserve"> 60 mm, za ugradnju u pregradne zidove</t>
    </r>
  </si>
  <si>
    <t>49.</t>
  </si>
  <si>
    <t>Dobava, ugradnja i spajanje prekidača i tipkala za stubišnu rasvjetu, komplet s ugradnim betonskim i/ili p/ž kutijama, nosačima okvira i dekorativnim okvirima, kako slijedi:</t>
  </si>
  <si>
    <t>sklopka obična (2M)</t>
  </si>
  <si>
    <t>sklopka izmjenična (2M)</t>
  </si>
  <si>
    <t>sklopka križna (2M)</t>
  </si>
  <si>
    <t>sklopka serijska (2x1M)</t>
  </si>
  <si>
    <t>50.</t>
  </si>
  <si>
    <t>Dobava, ugradnja i spajanje senzora pokreta, komplet s ugradnim betonskim i/ili p/ž kutijama, nosačima okvira i dekorativnim okvirima, kako slijedi:</t>
  </si>
  <si>
    <t>IC 360° senzor pokreta</t>
  </si>
  <si>
    <t>UKUPNO 9.:</t>
  </si>
  <si>
    <t>Dobava i ugradnja te spajanje sabirnice za glavno izjednačenje potencijala GIP sa 8 vijčanih priključaka M8. Sabirnica se ugrađuje u razvodni ormar u sklopu razdjelnika GRO.</t>
  </si>
  <si>
    <t>1xFe/Zn 30x4mm, 1x25 mm², 6x6-10mm²</t>
  </si>
  <si>
    <t>Povezivanje temeljnog uzemljivača na (glavnu) sabirnicu za izjednačenje potencijala s izvedbom mjernog rastavnog spoja Fe/Zn trakom 30x4mm duljine 5 m (u GIP).</t>
  </si>
  <si>
    <t>Izrada (dodatnog) izjednačenja potencijala u prostorima sa povećanom vlagom (garderoba/sanitarije):</t>
  </si>
  <si>
    <t>dobava i ugradnja kutije i sabirnice za (dodatno) izjednačenje potencijala u kupaonicama, za ugradnju u betonske zidove, poz. KIP (kao PS49)</t>
  </si>
  <si>
    <t>dobava i ugradnja kutije i sabirnice za (dodatno) izjednačenje potencijala u kuhinji, za ugradnju u betonske zidove, poz. KIP (kao PS49)</t>
  </si>
  <si>
    <t>dobava i ugradnja P/F-Y voda 10 mm²/CS16  za povezivanje sabirnice u KIP s Pe sabirnicom u odgovarajućem kućnom razdjelniku jake struje</t>
  </si>
  <si>
    <t>dobava i ugradnja P/F-Y voda 6 mm²/CS16  za povezivanje metalnih prelaznih komada na izlazu cijevi iz zida sa sabirnicom u KIP i za povezivanje sabirnice u KIP s Pe sabirnicom u odgovarajućem razdjelniku jake struje</t>
  </si>
  <si>
    <t>sitni materijal kao stopice, metalne obujmice itd.</t>
  </si>
  <si>
    <t>Dobava, polaganje i spajanje voda u instalacijskoj cijevi za povezivanje raznih metalnih masa, strojarske opreme, tehnološke opreme u proizvodnom dijelu građevine, komunikacijskog ormara, ZAS ormarića, kabelskih polica i sl. na glavno izjednačenje potencijala GIP.
Prosječno se polaže:</t>
  </si>
  <si>
    <r>
      <t>H07V-K-J 25 mm</t>
    </r>
    <r>
      <rPr>
        <sz val="10"/>
        <rFont val="Calibri"/>
        <family val="2"/>
        <charset val="238"/>
      </rPr>
      <t>²</t>
    </r>
  </si>
  <si>
    <t>H07V-K-J 10 mm²</t>
  </si>
  <si>
    <t>H07V-K-J 6 mm²</t>
  </si>
  <si>
    <t>instalacijska cijev PNT16</t>
  </si>
  <si>
    <t>instalacijska cijev CS20</t>
  </si>
  <si>
    <t>sitni materijal kao pin-ovi, stopice, metalne obujmice, itd.</t>
  </si>
  <si>
    <t>UKUPNO 10.:</t>
  </si>
  <si>
    <t>ELEKTRONIČKA KOMUNIKACIJSKA MREŽA</t>
  </si>
  <si>
    <t>Dobava, postava i spajanje komunikacijskog ormara GKO, sastavljenog iz sljedećih elemenata:</t>
  </si>
  <si>
    <t xml:space="preserve">ormar komunikacijski 45U   </t>
  </si>
  <si>
    <t xml:space="preserve">ventilator za komunikacijski ormar 45U       </t>
  </si>
  <si>
    <t>termostat za regulaciju temperature</t>
  </si>
  <si>
    <t xml:space="preserve">19'' set za uzemljenje ormara (min. 10 priključnih točaka)                                    </t>
  </si>
  <si>
    <t xml:space="preserve">UPS uređaj, min. 2 kVA </t>
  </si>
  <si>
    <t xml:space="preserve">prespojni panel 19", 6xšuko utičnica, komplet sa prekidačem i prenaponskom zaštitom        </t>
  </si>
  <si>
    <t>panel 19'', modularni 24 UTP porta, bez modula</t>
  </si>
  <si>
    <t>modul RJ45, cat.6 UTP</t>
  </si>
  <si>
    <t>SWITCH 24x10/100</t>
  </si>
  <si>
    <t xml:space="preserve">panel 19'', 1U, 25 porta (tel./ISDN)              </t>
  </si>
  <si>
    <t xml:space="preserve">panel za vođenje kabela 1U                               </t>
  </si>
  <si>
    <t>Modularna optička ladica za smještaj terminiranih optičkih kabela, s uvodnicama PG16 i maticom, sa držačem za splice kazetu unutar ladice</t>
  </si>
  <si>
    <t>Panel za optičku ladicu, 19“, 1U, 12×LC duplex</t>
  </si>
  <si>
    <t>Oprema za montažu u optičke ladice - splice kazeta za 2x12 niti, blank moduli, cjevčice za splajsanje i češljevi za prihvat optičkih cjevčica</t>
  </si>
  <si>
    <t>LC/LC duplex spojnica (interkonektor), MM, duplex</t>
  </si>
  <si>
    <t>Optički multimode OM2 pigtail kabeli, set optičkih simplex multimode pigtail kabela duljine 2m, multimode OM2, semi tight buffer, s konektorima LC, 12 komada u pakiranju s test izvještajem</t>
  </si>
  <si>
    <t xml:space="preserve">fiksna polica, 50 kg                                    </t>
  </si>
  <si>
    <t>prespojni kabel UTP cat.6, 2M, premium line</t>
  </si>
  <si>
    <t xml:space="preserve">vijak s maticom za 19" ormar (100 kom)     </t>
  </si>
  <si>
    <t>bravica bočna</t>
  </si>
  <si>
    <t>vezica 150mm, čičak crna</t>
  </si>
  <si>
    <t>vezica 180mm, podesiva</t>
  </si>
  <si>
    <t xml:space="preserve">držač dokumentacije 310x200x18 mm                     </t>
  </si>
  <si>
    <t>Dobava i ugradnja razvodne kutije PS49 s poklopcem.</t>
  </si>
  <si>
    <t>Dobava i uvlačenje kabela:</t>
  </si>
  <si>
    <t>parični kabel UTP Cat6</t>
  </si>
  <si>
    <t>Dobava, ugradnja i spajanje priključka Cat. 6 za uređaje kako slijedi</t>
  </si>
  <si>
    <t>hladna komora</t>
  </si>
  <si>
    <t>RD upravljački ormar dizala</t>
  </si>
  <si>
    <t>inverter (SE)</t>
  </si>
  <si>
    <t>Dobava, ugradnja i spajanje priključnica Cat. 6 u ugradne kutije i na nosače koji su specificirani u stavkama instalacije priključaka i priključnica ovog troškovnika:</t>
  </si>
  <si>
    <t>priključnica 1xRJ45</t>
  </si>
  <si>
    <r>
      <t>ugradna zidna kutija za ugradnju priključnica 2M -</t>
    </r>
    <r>
      <rPr>
        <b/>
        <sz val="10"/>
        <rFont val="Arial"/>
        <family val="2"/>
      </rPr>
      <t xml:space="preserve"> 
</t>
    </r>
    <r>
      <rPr>
        <sz val="10"/>
        <rFont val="Arial"/>
        <family val="2"/>
      </rPr>
      <t>kom 1</t>
    </r>
  </si>
  <si>
    <t>okvir / maska za prihvat 2 modula - 2 modula RJ45 priključnice - kom 1</t>
  </si>
  <si>
    <t>priključnica 1xRJ45 - kom 2</t>
  </si>
  <si>
    <t>adapter za prihvat RJ45 priključnice - kom 1</t>
  </si>
  <si>
    <t>priključnica 1xRJ45 antibakterijska, za potrebe HACCP - kom 1</t>
  </si>
  <si>
    <r>
      <t>ugradna betonska kutija za ugradnju priključnica 2M -</t>
    </r>
    <r>
      <rPr>
        <b/>
        <sz val="10"/>
        <rFont val="Arial"/>
        <family val="2"/>
      </rPr>
      <t xml:space="preserve"> 
</t>
    </r>
    <r>
      <rPr>
        <sz val="10"/>
        <rFont val="Arial"/>
        <family val="2"/>
      </rPr>
      <t>kom 1</t>
    </r>
  </si>
  <si>
    <t>okvir / maska za prihvat 2 modula - RJ45 priključnica, antibakterijska, za potrebe HACCP - kom 1</t>
  </si>
  <si>
    <t>priključnica 1xRJ45 antibakterijska, za potrebe HACCP - kom 2</t>
  </si>
  <si>
    <t>Dobava, doprema i postavljanje oznaka kabela i priključnica</t>
  </si>
  <si>
    <t>isporuka i postavljanje oznaka na panele i module</t>
  </si>
  <si>
    <t>UKUPNO 11.:</t>
  </si>
  <si>
    <t>RTV INSTALACIJA</t>
  </si>
  <si>
    <t>Dobava, montaža i spajanje antenskog sustava sastavljenog iz sljedećih elemenata:</t>
  </si>
  <si>
    <t>Aluminijski dvodijelni stup</t>
  </si>
  <si>
    <t>Krovni lim</t>
  </si>
  <si>
    <t>Obujmica za pričvršćenje</t>
  </si>
  <si>
    <t>Obujmica za sidrenje</t>
  </si>
  <si>
    <t>Poklopac za stup</t>
  </si>
  <si>
    <t>UKV antena</t>
  </si>
  <si>
    <t>DVBT antena</t>
  </si>
  <si>
    <t>Sat antena</t>
  </si>
  <si>
    <t>LNB</t>
  </si>
  <si>
    <t>Nosač dva LNB-a</t>
  </si>
  <si>
    <t>Koaksijalni kabel 75 Ohm-a - SAT 17</t>
  </si>
  <si>
    <t>Nespecificirani sitni materijal i pribor</t>
  </si>
  <si>
    <t>Dobava, postava i spajanje RTV stanice (ZAS), oprema se ugrađuje u komunikacijski ormar GKO u prizemlju građevine:</t>
  </si>
  <si>
    <t>Antensko pojačalo</t>
  </si>
  <si>
    <t>Multiprekidač 9/24</t>
  </si>
  <si>
    <t>Atenuator f 20db</t>
  </si>
  <si>
    <t>Atenuator f 10db</t>
  </si>
  <si>
    <t>Adapter za uzemljenje dvostruki</t>
  </si>
  <si>
    <t>Konektor F</t>
  </si>
  <si>
    <t>Dobava i uvlačenje koaksijalnog kabela u odgovarajuće instalacijske cijevi:</t>
  </si>
  <si>
    <t>koaksijalni kabel 75Ω, UC 21</t>
  </si>
  <si>
    <t>antenska priključnica</t>
  </si>
  <si>
    <t>Dosmjeravanje antena, podešavanje i programiranje RTV stanice</t>
  </si>
  <si>
    <t>UKUPNO 12.:</t>
  </si>
  <si>
    <t>SUSTAV ODIMLJAVANJA</t>
  </si>
  <si>
    <t>Kompaktna centrala za odimljavanje u evakuacijskom stubištu, nadžbukno kućište, 1 grupa za odimljavanje, 1 grupa za prozračivanje, modul za preuzimanje signala od vatrodojavne centrale, slobodni bezpotencijalni kontakt za prijenos signala vanjskom uređaju, napajanje 230V, nazivni napon 24V, baterija s osiguranom autonomijom 72h, sve komplet. 
Kompaktna centrala
1 sektor, 1 izlaz (s 2 baterije
12V/2,3Ah)
Radni napon: 230VAC/50Hz
Nazivni napon [VDC]: 24 (max. 2VPP)
Izlazna struja [A]: 5,0
Radna temperatura: -5°...+40°C
Klasa zaštite [IP]: 30
Kućište ŠxVxD [mm]: 225x285x122 (RAL7035)
Karakteristike:
- Kućište sa cilindar bravom na ključ
- Izravan priključak senzora kiša/vjetar
- 2 utora za relejne kartice
- USB priključak s mogućnošću
podešavanja parametra
Poklopac kućišta s integriranim
ručnim javljačem HSE i tipkalom za
provjetravanje LT</t>
  </si>
  <si>
    <t>dobava i isporuka</t>
  </si>
  <si>
    <t>Dobava i isporuka vretenastog elektromotora. Na prozore predviđene za odimljavanje (v. pozicije u projektu) ugraditi vretenasti elektromotor koji omogućava otvaranje prozora, s pripadajućom konzolom. Hod motora 1000 mm, 1,4 A/motoru. Isporučeni sustav treba sadržavati sve pripadajuće dijelove i pribor za ugradnju. Nazivni napon: 24V.</t>
  </si>
  <si>
    <r>
      <t>Ru</t>
    </r>
    <r>
      <rPr>
        <sz val="10"/>
        <color rgb="FF000000"/>
        <rFont val="Arial"/>
        <family val="2"/>
        <charset val="238"/>
      </rPr>
      <t>č</t>
    </r>
    <r>
      <rPr>
        <sz val="10"/>
        <color rgb="FF000000"/>
        <rFont val="Helvetica"/>
      </rPr>
      <t>ni javlja</t>
    </r>
    <r>
      <rPr>
        <sz val="10"/>
        <color rgb="FF000000"/>
        <rFont val="Arial"/>
        <family val="2"/>
        <charset val="238"/>
      </rPr>
      <t>č</t>
    </r>
    <r>
      <rPr>
        <sz val="10"/>
        <color rgb="FF000000"/>
        <rFont val="Helvetica"/>
      </rPr>
      <t>, u prizemlju i na zadnjem katu oba stubišta
Aktivacija alarma u slu</t>
    </r>
    <r>
      <rPr>
        <sz val="10"/>
        <color rgb="FF000000"/>
        <rFont val="Arial"/>
        <family val="2"/>
        <charset val="238"/>
      </rPr>
      <t>č</t>
    </r>
    <r>
      <rPr>
        <sz val="10"/>
        <color rgb="FF000000"/>
        <rFont val="Helvetica"/>
      </rPr>
      <t>aju po</t>
    </r>
    <r>
      <rPr>
        <sz val="10"/>
        <color rgb="FF000000"/>
        <rFont val="Arial"/>
        <family val="2"/>
        <charset val="238"/>
      </rPr>
      <t>ž</t>
    </r>
    <r>
      <rPr>
        <sz val="10"/>
        <color rgb="FF000000"/>
        <rFont val="Helvetica"/>
      </rPr>
      <t>ara
Resetiranje alarma
LED-pokaziva</t>
    </r>
    <r>
      <rPr>
        <sz val="10"/>
        <color rgb="FF000000"/>
        <rFont val="Arial"/>
        <family val="2"/>
        <charset val="238"/>
      </rPr>
      <t xml:space="preserve">č </t>
    </r>
    <r>
      <rPr>
        <sz val="10"/>
        <color rgb="FF000000"/>
        <rFont val="Helvetica"/>
      </rPr>
      <t>stanja centrale:
- Centrala u funkciji
- Gre</t>
    </r>
    <r>
      <rPr>
        <sz val="10"/>
        <color rgb="FF000000"/>
        <rFont val="Arial"/>
        <family val="2"/>
        <charset val="238"/>
      </rPr>
      <t>š</t>
    </r>
    <r>
      <rPr>
        <sz val="10"/>
        <color rgb="FF000000"/>
        <rFont val="Helvetica"/>
      </rPr>
      <t>ka
- Alarm
Ugradnja na evakuacijskim putevima i u
hodnicima, dobro vidljivo i sa slobodnim
pristupom, visina ugradnje 1.4 m ± 20 cm
iznad gotovog poda.
Materijal: PVC (RAL 2004 - naran</t>
    </r>
    <r>
      <rPr>
        <sz val="10"/>
        <color rgb="FF000000"/>
        <rFont val="Arial"/>
        <family val="2"/>
        <charset val="238"/>
      </rPr>
      <t>č</t>
    </r>
    <r>
      <rPr>
        <sz val="10"/>
        <color rgb="FF000000"/>
        <rFont val="Helvetica"/>
      </rPr>
      <t xml:space="preserve">.)
Dimenzija </t>
    </r>
    <r>
      <rPr>
        <sz val="10"/>
        <color rgb="FF000000"/>
        <rFont val="Arial"/>
        <family val="2"/>
        <charset val="238"/>
      </rPr>
      <t>Š</t>
    </r>
    <r>
      <rPr>
        <sz val="10"/>
        <color rgb="FF000000"/>
        <rFont val="Helvetica"/>
      </rPr>
      <t>xVxD [mm]: 125x125x36
Klasa za</t>
    </r>
    <r>
      <rPr>
        <sz val="10"/>
        <color rgb="FF000000"/>
        <rFont val="Arial"/>
        <family val="2"/>
        <charset val="238"/>
      </rPr>
      <t>š</t>
    </r>
    <r>
      <rPr>
        <sz val="10"/>
        <color rgb="FF000000"/>
        <rFont val="Helvetica"/>
      </rPr>
      <t>tite [IP]: 50</t>
    </r>
  </si>
  <si>
    <t xml:space="preserve">Nadžbukno tipkalo za ispitivanje funkcionalnosti sustava koji omogućava otvaranje i zatvaranje prozora za odimljavanje radi dnevnog provjetravanja, s funkcijama otvori/stop/zatvori, RAL 1013, sve komplet. 
Tipkalo LT, n.ž., RAL 1013
Za ručno provjetravanje sa funkcijama
otvori - stop - zatvori.
Dimenzija kućišta ŠxVxD [mm]: 80x80x44"
</t>
  </si>
  <si>
    <r>
      <t>Dobava i isporuka s polaganjem kabela NHXH (E90) 3x2,5 mm</t>
    </r>
    <r>
      <rPr>
        <vertAlign val="superscript"/>
        <sz val="10"/>
        <rFont val="Arial"/>
        <family val="2"/>
        <charset val="238"/>
      </rPr>
      <t>2</t>
    </r>
    <r>
      <rPr>
        <sz val="10"/>
        <rFont val="Arial"/>
        <family val="2"/>
        <charset val="238"/>
      </rPr>
      <t xml:space="preserve"> za napajanje motora</t>
    </r>
  </si>
  <si>
    <t xml:space="preserve">Dobava i isporuka sa polaganjem vatrodojavnog kabela J-Y(St)Y 2x2x0,8 mm </t>
  </si>
  <si>
    <t>Dobava i isporuka sa polaganjem vatrodojavnog kabela JE-H(St)H (E90) 4x2x0,8 mm za spoj tipkala za odimljavanje u nuždi</t>
  </si>
  <si>
    <t>Dobava i isporuka s polaganjem instalacijske PNT cijevi fi 20 mm sa svim priborom</t>
  </si>
  <si>
    <t>Montaža i spajanje centrale za odimljavanje</t>
  </si>
  <si>
    <t>Montaža i spajanje tipkala za provjetravanje</t>
  </si>
  <si>
    <t>Montaža i spajanje tipkala za odimljavanje</t>
  </si>
  <si>
    <t>Montaža elektromotora</t>
  </si>
  <si>
    <t>Usluga puštanja u rad</t>
  </si>
  <si>
    <t>Usluga programiranja</t>
  </si>
  <si>
    <t>Funkcionalno ispitivanje sustava odimljavanja od strane ovlaštene ustanove uz izdavanje zapisnika i uvjerenja o ispravnosti sustava</t>
  </si>
  <si>
    <t>Izrada projekta izvedenog stanja sustava za odimljavanje</t>
  </si>
  <si>
    <t xml:space="preserve">   </t>
  </si>
  <si>
    <t>Obuka korisnika i primopredaja sustava</t>
  </si>
  <si>
    <t>UKUPNO 13.:</t>
  </si>
  <si>
    <t>SOS SIGNALIZACIJA</t>
  </si>
  <si>
    <t>DOBAVA, UGRADNJA I SPAJANJE SOS CENTRALE ZA SANITARIJE INVALIDA</t>
  </si>
  <si>
    <t>Centrale u kompaktnoj varijanti modernog dizajna za smješta iznad ulaznih vrata u invalidski sanitarni čvor, komplet sa ugradnom kutijom 4 modula</t>
  </si>
  <si>
    <t>DOBAVA, UGRADNJA I SPAJANJE POTEZNO-POZIVNO-RAZRJEŠNOG TIPKALA</t>
  </si>
  <si>
    <t>Tipkalo je opremljeno poteznom vrpcom za uspostavu poziva i crvenom LED indikacijom statusa koja se uključuje uslijed uspostave poziva. Samo tipkalo uključuje i funkciju razrješenja, Komplet sa ugradnom kutijom Ø60.</t>
  </si>
  <si>
    <t>DOBAVA, UGRADNJA I SPAJANJE SIGNALNE SVJETILJKE S BIPEROM IZNAD VARATA</t>
  </si>
  <si>
    <t>Ugradna signalna svjetiljka sa biperom za signalizaciju poziva Postavlja se na izdvojeno mjesto iznad ulaznih vratiju sanitarnih prostora. Postava svjetiljke u ugradnu kutiju fi60.</t>
  </si>
  <si>
    <t>DOBAVA, UGRADNJA I SPAJANJE SIGNALNE SVJETILJKE S BIPEROM U PROSTORIJI DNEVNOG DEŽURSTVA</t>
  </si>
  <si>
    <t>Ugradna signalna svjetiljka sa biperom za signalizaciju poziva Postavlja se na izdvojeno mjesto dnevnog dežurstva. Postava svjetiljke u ugradnu kutiju fi60.</t>
  </si>
  <si>
    <t>Dobava ugradnja (uvlačenje u odgovarajuće instalacijske cijevi i/ili polaganje na odgovarajuće kabelske police) od SOS centrala I napajačke jedinice do pojedinog modula SOS sustava, komplet sa svim potrebnim spojnim priborom te svim sitnim montažnim materijalom kabela kako slijedi:</t>
  </si>
  <si>
    <t>kabel UTP Cat. 6</t>
  </si>
  <si>
    <t>cijev CS20</t>
  </si>
  <si>
    <t>UKUPNO 14.:</t>
  </si>
  <si>
    <t>SUSTAV DVOSMJERNE KOMUNIKACIJE</t>
  </si>
  <si>
    <t>Dobava, ugradnja i spajanje kompletnog sustava za dvosmjernu komunikaciju između dežurne osobe i osoba s invaliditetom na sigurnosnim mjestima za evakuaciju. U sustav je uključena oprema kako slijedi:</t>
  </si>
  <si>
    <t xml:space="preserve">Relej digitalni za simplebus top  </t>
  </si>
  <si>
    <t xml:space="preserve">Ispravljač za dodatne monitore, simplebus, 230V/18-21VAC, 5 DIN                          </t>
  </si>
  <si>
    <t xml:space="preserve">Centralna jedinica za evakuacijska mjesta                         </t>
  </si>
  <si>
    <t xml:space="preserve">Sekudarna jedinica za evakuacijska mjesta                   </t>
  </si>
  <si>
    <t>Dobava, polaganje i spajanje kabela za napajanje i povezivanje govornog uređaja.</t>
  </si>
  <si>
    <t>Kabel NHXH FE180/90 3x1,5 mm²</t>
  </si>
  <si>
    <t>Kabel JEB-H(St)H FE180/E90 4x2x0,8mm²</t>
  </si>
  <si>
    <t>Dobava i ugradnja instalacijskih cijevi za polaganje kabela, komplet sa svim potrebnim spojnim i montažnim priborom te svim sitnim montažnim materijalom:</t>
  </si>
  <si>
    <t>Podžbukna instalacijska cijev fi 25</t>
  </si>
  <si>
    <t xml:space="preserve">Dobava, ugradnja i spajanje ostalog spojnog i montažnog materijala </t>
  </si>
  <si>
    <t>Ispitivanje instalacije, atesti i ispitni listovi.</t>
  </si>
  <si>
    <t>UKUPNO 15.:</t>
  </si>
  <si>
    <t>SUSTAV VIDEOPORTAFONA</t>
  </si>
  <si>
    <t>Dobava, ugradnja i spajanje modularnog panela za vanjsku audio video jedinicu.</t>
  </si>
  <si>
    <t>Dobava i montaža okvira sa nosačima modula za videoportafonsku jedinicu.</t>
  </si>
  <si>
    <t>Dobava i montaža plastične ugradne kutije za vanjsku videoportafonsku jedinicu</t>
  </si>
  <si>
    <t>Dobava, ugradnja i spajanje monitora bijele boje, sa zaslonom u boji rezolucije 800 x 480 px, za montažu na zid ili stol (uz dodatni pribor), sa dodirnim tipkama, IR senzorom pokreta za aktivaciju glavnih funkcija, prilagođeno za slijepe osobe, mogućnost odabira 5 vrste zvukova. Regulacija glasnoće i MUTE funkcija. Regulacija svjetline i boje slike. Multifunkcijske tipke za odabir različitih funkcija. Osiguran izlaz za povezivanje dodatnog zvona.</t>
  </si>
  <si>
    <t>Dobava, ugradnja i spajanje interfonske jedinice sa slušalicom. Jedna tipka za otvaranje vrata (pozadinsko osvjetljenje) i još 3 tipke za dodatne usluge (za otvaranje drugog ulaz, za uključivanje svjetla na stubištu, za pozivanje vratara, za pozivanje drugih jedinica i slično). LED signalizira aktivne funkcije (MUTE ON, automatski otvorena vrata ON) ili posebne situacije (vrata su otvorena, aktivni poziv). Opremljen je namjenskim ulazom za etažno pozivno tipkalo i jednim izlazom za prosljeđivanje signala na dodatni vanjski uređaj (zvono, rasvjeta, itd.). Moguće je odabrati ton poziva za dolazne pozive i za etažni poziv između 5 različitih zvukova.</t>
  </si>
  <si>
    <t>Dobava, ugradnja i spajanje katnog razdjelnika za 4 korisnika. Sastoji se od ulazne i izlazne veze za Bus komunikaciju i proširenja za 4 stana. Modul opremljen izlaznom zaštitom od kratkog spoja.</t>
  </si>
  <si>
    <t xml:space="preserve">Dobava, ugradnja i spajanje digitalnog audio video pozivnog modula vanjske videoportafonske jedinice panel koji uključuje zvučnik, kameru u boji elektronički imenik, tipkovnicu i napajanje.
</t>
  </si>
  <si>
    <t>Dobava, ugradnja i spajanje sučelja za povezivanje više vanjskih jedinica u kompleksnim URMET 2VOICE sustavima. Montaža na DIN šinu - 10 modula.
Tip kao: Urmet 1083/75</t>
  </si>
  <si>
    <t>Dobava, ugradnja i spajanje električne brave.</t>
  </si>
  <si>
    <t>Pregled izvedenog sustava, programiranje i školovanje predstavnika korisnika.</t>
  </si>
  <si>
    <t>Dobava, polaganje u pl.cijev i spajanje kabela UTP/Cat5 (metara).</t>
  </si>
  <si>
    <t>Dobava i polaganje plast.cijev  Cs 16 (metara).</t>
  </si>
  <si>
    <t>UKUPNO 16.:</t>
  </si>
  <si>
    <t>INSTALACIJA SUSTAVA  MULTIMEDIJE</t>
  </si>
  <si>
    <t>Dobava isporuka i  montaža aktivnog zvučničkog seta ili jednakovrijednog. Stavka uključuje sav potreban spojni i montažni materijal.</t>
  </si>
  <si>
    <t>Minimalni tehnički uvjeti - kriterij kvalitete:</t>
  </si>
  <si>
    <t>Aktivni zvučnički set koji se sastoji od aktivnog i pasivnog dvopojasnog zvučnika, aktivni zvučnik (sa ugrađenim pojačalom) 2 x 20W (2 x 40W), minimalne vrijednosti osjetljivosti 89dB/1W/1m, minimalne vrijednosti maksimalnog zvučnog tlaka 105dB/FP/1m, frekvencijskog opsega 80Hz-20kHz, sa ulazima za balansirani stereo (terminal blok) i nebalansirani stereo (3,5mm), napajanje 100-240V/50-60Hz, zvučnici dvopojasni, 5"LF + 1"HF, kuta pokrivenosti najmanje 210 H i 205 V stupnjeva, dimenzija 150x240x150, težine 3,5kg (set), pribor: nisač za montažu na zid</t>
  </si>
  <si>
    <t>Dobava, montaža i spajanje daljinskog ulaznog linijnskog bluetooth modula.</t>
  </si>
  <si>
    <t>Zidni priključni modul kompatibilan s aktivnim zvučničkim setom.  Bluetooth (Verzija 5.0) mora sadržavati mikrofonski XLR ulaz te linijski 3.5mm ulaz. Dimenzije: max 80x80mm</t>
  </si>
  <si>
    <t>Dobava, montaža i spajanje LCD video projektora s uključenom lećom i nosačem. komplet sa sitnim spojnim i montažnim materijalom.</t>
  </si>
  <si>
    <t>Laser LCD video projektor, svjetlina minimalno: 8000 Ansi Lumena, kontrast: 3000000:1; nativna rezolucija minimalno: 1920x1200 (16:10); Leća s motoriziranim zoom i fokusom. . Keystone korekcija V+/- 25stupnjeva,  H+/- 30stupnjeva.  Buka projektora u radu ne smije biti veća od 35dB.</t>
  </si>
  <si>
    <t>Dobava, montaža i spajanje elektromotornog projekcijskog platna s nosačima</t>
  </si>
  <si>
    <t>motorizirano bijelo projekcijsko platno za prednju projekcije veličine projekcijske površine 350x219cm s uključenim zidnim nosačima. Prikljucak za struju s desne strane kućišta. Gain projekcijske površine min. 1</t>
  </si>
  <si>
    <t>Dobava, montaža i spajanje tipkala za kontrolu platna</t>
  </si>
  <si>
    <t>Dobava i postava zidnog tipkala za kontrolu platna - TEM bijela komplet sa ručnim prekidačem/tipkalom "gore/dolje" za kontrolu pogona platna (p/ž modularna oprema - kutija, nosač, okvir - sve bijele boje</t>
  </si>
  <si>
    <t>Dobava, montaža i spajanje  video prijemnika</t>
  </si>
  <si>
    <t xml:space="preserve">4K60, IP, video prijemnik,  Priključci: HDMI izlaz, RJ45 ulaz, stereo audio izlaz, RS232 </t>
  </si>
  <si>
    <t>Dobava, montaža i spajanje  video predajnika</t>
  </si>
  <si>
    <t xml:space="preserve">4K60, IP, video predajnik, Priključci: HDMI ulaz, RJ45 izlaz </t>
  </si>
  <si>
    <t>Dobava, isporuka,  polaganje u cijevi balansiranog audio kabela</t>
  </si>
  <si>
    <t>kompaktni mikrofonski kabel s fleksibilnim vanjskim plaštom promjera 3.5mm. Vodič 2x0.123mm2.</t>
  </si>
  <si>
    <t xml:space="preserve">Dobava, isporuka, montaža zidnih priključnih mjesta </t>
  </si>
  <si>
    <t>stavka uključuje zidnu betonsku ugradnu kutiju s nosačem za minimalno 7 modula te okvirom, uključeni moduli: 2x šuko, 2xRJ45, 1x stereo minijack Ženski</t>
  </si>
  <si>
    <t>stavka uključuje zidnu betonsku ugradnu kutiju s nosačem za minimalno 7 modula te okvirom, uključeni moduli: 2x šuko sa mehaničkom zaštitom protiv dijece, 1xRJ45, 1x stereo minijack Ženski</t>
  </si>
  <si>
    <t xml:space="preserve">stavka uključuje zidnu podžbuknu ugradnu kutiju s nosačem za minimalno 7 modula te okvirom, uključeni moduli: 2x šuko, 2xRJ45, </t>
  </si>
  <si>
    <t>stavka uključuje zidnu betonsku ugradnu kutiju s nosačem za minimalno 4 modula te okvirom, uključeni moduli: 1x šuko, 1x stereo minijack Ženski</t>
  </si>
  <si>
    <t>Dobava, isporuka, montaža u cijevi ili kabelske police, fleksibilnog instalacijskog kabela 3x1.5mm</t>
  </si>
  <si>
    <t>fleksibilni kabel 3x1.5mm2. Otpor vodiča 13.3 ohm/km. Vodič je goli bakreni vodič, finožični. Izolacija PVC smjesa TI2, plašt PVC smjesa TM2</t>
  </si>
  <si>
    <t>Dobava, isporuka, montaža u cijevi ili kabelske police, fleksibilnog instalacijskog zvučničkog kabela 2x1.5mm</t>
  </si>
  <si>
    <t>dvostruki izolirani zvučnički kabel sastavljen od dva upletena vodiča u savitljivom PVC vanjskom omotaču. Kabel se sastoji od 2 pojedinačna izolirana  vodiča s presjekom od 1.5mm2 (16 AWG) koji se sastoje od upletenih aluminijskih žica obloženih bakrom. Sastav žice: 75%alu,25% bakar. 19 ohm/km.</t>
  </si>
  <si>
    <t>Dobava, isporuka, montaža u cijevi ili kabelske police CAT5e SF/UTP kabela</t>
  </si>
  <si>
    <t>CAT5e ili bolje, kabel instalacijski puna žica 4x2xAWG24/1 oklopljen folijom i opletom. Aluminijska žica presvučena bakrom</t>
  </si>
  <si>
    <t>Ispitivanje linija, terminacija kabela, spajanje i povezivanje opreme,puštanje, u rad, obuka korisnika na lokaciji</t>
  </si>
  <si>
    <t>UKUPNO 17.:</t>
  </si>
  <si>
    <t>SUSTAV ZA ZAŠTITU OD DJELOVANJA MUNJE</t>
  </si>
  <si>
    <t>Dobava, ugradnja i spajanje temeljnog uzemljivača s  povezivanjem na Če armaturu tipskim spojnicama traka/Če armatura:</t>
  </si>
  <si>
    <t>Fe/Zn traka 30x4 mm</t>
  </si>
  <si>
    <t>Dobava, ugradnja i spajanje vertikalnih odvoda i pomoćnih izvoda za GIP, uzemljenje oluka, uzemljenje metalne konstrukcije hale, komplet sa križnom spojnicom traka/traka, obujmicom za oluk i izradom spajanja trake na metalnu konstrukciju:</t>
  </si>
  <si>
    <t>Dobava, ugradnja i spajanje vertikalnog odvoda, komplet sa spojnicom traka/traka u ormariću za mjerni spoj:</t>
  </si>
  <si>
    <t>Dobava, ugradnja i spajanje ormarića za izvedbu mjernog spoja</t>
  </si>
  <si>
    <t>podni ormarić s okvirom i poklopcem - na podu</t>
  </si>
  <si>
    <t>Dobava, ugradnja i spajanje gromobranske hvataljke, komplet s odgovarajućim originalnim nosačima i tipskim spojnicama žica/žica</t>
  </si>
  <si>
    <r>
      <t xml:space="preserve">žica Al legura, </t>
    </r>
    <r>
      <rPr>
        <sz val="10"/>
        <rFont val="Arial"/>
        <family val="2"/>
      </rPr>
      <t>Φ</t>
    </r>
    <r>
      <rPr>
        <sz val="10"/>
        <rFont val="Arial"/>
        <family val="2"/>
        <charset val="238"/>
      </rPr>
      <t xml:space="preserve"> 8 mm</t>
    </r>
  </si>
  <si>
    <t>Dobava, ugradnja i spajanje izolirane štapne hvataljke za nadvišenje antenskog stupa te kupola za odimljavanje, komplet s podnožjem/nosačem za ugradnju na ravni krov te izoliranim distancama za učvršćenje</t>
  </si>
  <si>
    <t>štapna hvataljka visine 3 m</t>
  </si>
  <si>
    <t>štapna hvataljka visine 2 m</t>
  </si>
  <si>
    <t>UKUPNO 18.:</t>
  </si>
  <si>
    <t>V.A.</t>
  </si>
  <si>
    <t>VENTILACIJA</t>
  </si>
  <si>
    <r>
      <rPr>
        <b/>
        <sz val="8"/>
        <rFont val="Arial"/>
        <family val="2"/>
      </rPr>
      <t>Kriteriji mjerodavni za jednakovrijednost:</t>
    </r>
    <r>
      <rPr>
        <sz val="8"/>
        <rFont val="Arial"/>
        <family val="2"/>
      </rPr>
      <t xml:space="preserve">
</t>
    </r>
    <r>
      <rPr>
        <sz val="8"/>
        <color indexed="8"/>
        <rFont val="Arial"/>
        <family val="2"/>
      </rPr>
      <t>Za bitne tehničke karakteristike, opreme za ventilaciju, koje trebaju biti zadovoljene, kako bi se ostvario cilj projekta i postigli traženi parametri propisani projektnim zadatkom i projektnom dokumentacijom, nazivni protoci zraka, eksternog tlaka uređaja, moraju odgovarati projektom propisanima.</t>
    </r>
  </si>
  <si>
    <t>Učini grijača, hladnjaka i angažirana električna snaga, uređaja za ventilaciju, ukoliko odstupaju ±10% smatraju se jednakovrijednim.
Ostali elementi sustava ventilacije moraju svojom veličinom i principom rada odgovarati projektom predviđenima.</t>
  </si>
  <si>
    <t>V.A.1.</t>
  </si>
  <si>
    <t>OPREMA</t>
  </si>
  <si>
    <t>V.A.1.01.</t>
  </si>
  <si>
    <t>Klima komora</t>
  </si>
  <si>
    <t>Opis sekcija s tehničkim karakteristikama kako slijedi:</t>
  </si>
  <si>
    <t>DOBAVNI DIO KOMORE</t>
  </si>
  <si>
    <t>Sekcija za zahvat zraka sa fleksibilnim priključkom na cjelokupnoj usisnoj čeonoj strani sekcije, u kompletu sa unutarnjom regulacijskom zaklopkom s polužjem i priključkom za ugradnju EM pogona. U kompletu sa trakom za uzemljenje i ožičenjem elemenata do priključne kutije.</t>
  </si>
  <si>
    <r>
      <t>V  [m</t>
    </r>
    <r>
      <rPr>
        <vertAlign val="superscript"/>
        <sz val="9"/>
        <rFont val="Tahoma"/>
        <family val="2"/>
      </rPr>
      <t>3</t>
    </r>
    <r>
      <rPr>
        <sz val="9"/>
        <rFont val="Tahoma"/>
        <family val="2"/>
      </rPr>
      <t xml:space="preserve">/h] = </t>
    </r>
    <r>
      <rPr>
        <sz val="8"/>
        <rFont val="Arial"/>
        <family val="2"/>
      </rPr>
      <t>10200</t>
    </r>
  </si>
  <si>
    <t>dpčisti [Pa]=75</t>
  </si>
  <si>
    <t>dptotal [Pa]=175</t>
  </si>
  <si>
    <t>Sekcija prigušivača zvuka, sa kulisom 230x1830x670, ukupne duljine L=800 mm.</t>
  </si>
  <si>
    <t>prigušenje buke dB@250Hz=18,0</t>
  </si>
  <si>
    <t>pad tlaka [Pa] =4</t>
  </si>
  <si>
    <t>Sekcija pločastog rekuperatora  s okvirom i lamelama iz aluminija, s tavom za sakupljanje kondenzata s odgovarajućim priključkom i sifonom. Rekuperator opremljen by-pass zaklopkom na svježem zraku, sa polugom i pripremom za unutarnji EM pogon, 2 puta vrata sa kvakom.</t>
  </si>
  <si>
    <r>
      <t>V</t>
    </r>
    <r>
      <rPr>
        <vertAlign val="subscript"/>
        <sz val="9"/>
        <rFont val="Tahoma"/>
        <family val="2"/>
      </rPr>
      <t xml:space="preserve">S.zrak  </t>
    </r>
    <r>
      <rPr>
        <sz val="8"/>
        <rFont val="Tahoma"/>
        <family val="2"/>
      </rPr>
      <t>[m</t>
    </r>
    <r>
      <rPr>
        <vertAlign val="superscript"/>
        <sz val="8"/>
        <rFont val="Tahoma"/>
        <family val="2"/>
      </rPr>
      <t>3</t>
    </r>
    <r>
      <rPr>
        <sz val="8"/>
        <rFont val="Tahoma"/>
        <family val="2"/>
      </rPr>
      <t>/h] =10200</t>
    </r>
  </si>
  <si>
    <r>
      <t>V</t>
    </r>
    <r>
      <rPr>
        <vertAlign val="subscript"/>
        <sz val="9"/>
        <rFont val="Tahoma"/>
        <family val="2"/>
      </rPr>
      <t xml:space="preserve">P.zrak </t>
    </r>
    <r>
      <rPr>
        <sz val="9"/>
        <rFont val="Tahoma"/>
        <family val="2"/>
      </rPr>
      <t xml:space="preserve"> </t>
    </r>
    <r>
      <rPr>
        <sz val="8"/>
        <rFont val="Tahoma"/>
        <family val="2"/>
      </rPr>
      <t>[m</t>
    </r>
    <r>
      <rPr>
        <vertAlign val="superscript"/>
        <sz val="8"/>
        <rFont val="Tahoma"/>
        <family val="2"/>
      </rPr>
      <t>3</t>
    </r>
    <r>
      <rPr>
        <sz val="8"/>
        <rFont val="Tahoma"/>
        <family val="2"/>
      </rPr>
      <t>/h] =10200</t>
    </r>
  </si>
  <si>
    <t>Temperaturna učinkovitost, ErP Lot 6 [%]= 73,3</t>
  </si>
  <si>
    <t>Klasa rekuperacije - H2</t>
  </si>
  <si>
    <t>Uvjeti grijanja</t>
  </si>
  <si>
    <r>
      <t>Q</t>
    </r>
    <r>
      <rPr>
        <vertAlign val="subscript"/>
        <sz val="9"/>
        <rFont val="Tahoma"/>
        <family val="2"/>
      </rPr>
      <t>reg.g.</t>
    </r>
    <r>
      <rPr>
        <sz val="9"/>
        <rFont val="Tahoma"/>
        <family val="2"/>
      </rPr>
      <t xml:space="preserve"> </t>
    </r>
    <r>
      <rPr>
        <sz val="8"/>
        <rFont val="Tahoma"/>
        <family val="2"/>
      </rPr>
      <t>[kW]= 86,4</t>
    </r>
  </si>
  <si>
    <r>
      <t>Δp</t>
    </r>
    <r>
      <rPr>
        <vertAlign val="subscript"/>
        <sz val="9"/>
        <rFont val="Tahoma"/>
        <family val="2"/>
      </rPr>
      <t>S.zrak</t>
    </r>
    <r>
      <rPr>
        <vertAlign val="subscript"/>
        <sz val="8"/>
        <rFont val="Tahoma"/>
        <family val="2"/>
      </rPr>
      <t xml:space="preserve"> </t>
    </r>
    <r>
      <rPr>
        <sz val="8"/>
        <rFont val="Tahoma"/>
        <family val="2"/>
      </rPr>
      <t>[Pa]		=				192</t>
    </r>
  </si>
  <si>
    <r>
      <t>Δpo</t>
    </r>
    <r>
      <rPr>
        <vertAlign val="subscript"/>
        <sz val="9"/>
        <rFont val="Tahoma"/>
        <family val="2"/>
      </rPr>
      <t xml:space="preserve">.zrak </t>
    </r>
    <r>
      <rPr>
        <sz val="8"/>
        <rFont val="Tahoma"/>
        <family val="2"/>
      </rPr>
      <t>[Pa]		=				192</t>
    </r>
  </si>
  <si>
    <r>
      <t>t</t>
    </r>
    <r>
      <rPr>
        <vertAlign val="subscript"/>
        <sz val="9"/>
        <rFont val="Tahoma"/>
        <family val="2"/>
      </rPr>
      <t xml:space="preserve">S,ulaz </t>
    </r>
    <r>
      <rPr>
        <sz val="9"/>
        <rFont val="Tahoma"/>
        <family val="2"/>
      </rPr>
      <t xml:space="preserve">	</t>
    </r>
    <r>
      <rPr>
        <sz val="8"/>
        <rFont val="Tahoma"/>
        <family val="2"/>
      </rPr>
      <t xml:space="preserve">	[ºC/%RH]= 				-14/90</t>
    </r>
  </si>
  <si>
    <r>
      <t>t</t>
    </r>
    <r>
      <rPr>
        <vertAlign val="subscript"/>
        <sz val="9"/>
        <rFont val="Tahoma"/>
        <family val="2"/>
      </rPr>
      <t xml:space="preserve">S,izlaz </t>
    </r>
    <r>
      <rPr>
        <sz val="9"/>
        <rFont val="Tahoma"/>
        <family val="2"/>
      </rPr>
      <t xml:space="preserve">	</t>
    </r>
    <r>
      <rPr>
        <sz val="8"/>
        <rFont val="Tahoma"/>
        <family val="2"/>
      </rPr>
      <t xml:space="preserve">	[ºC/%RH]=	 11,2/12,3</t>
    </r>
  </si>
  <si>
    <r>
      <t>t</t>
    </r>
    <r>
      <rPr>
        <vertAlign val="subscript"/>
        <sz val="9"/>
        <rFont val="Tahoma"/>
        <family val="2"/>
      </rPr>
      <t xml:space="preserve">P.ulaz </t>
    </r>
    <r>
      <rPr>
        <sz val="9"/>
        <rFont val="Tahoma"/>
        <family val="2"/>
      </rPr>
      <t xml:space="preserve">	</t>
    </r>
    <r>
      <rPr>
        <sz val="8"/>
        <rFont val="Tahoma"/>
        <family val="2"/>
      </rPr>
      <t xml:space="preserve">	[ºC/%RH]=			18/40</t>
    </r>
  </si>
  <si>
    <r>
      <t>t</t>
    </r>
    <r>
      <rPr>
        <vertAlign val="subscript"/>
        <sz val="9"/>
        <rFont val="Tahoma"/>
        <family val="2"/>
      </rPr>
      <t xml:space="preserve">P.izlaz </t>
    </r>
    <r>
      <rPr>
        <sz val="9"/>
        <rFont val="Tahoma"/>
        <family val="2"/>
      </rPr>
      <t xml:space="preserve">		</t>
    </r>
    <r>
      <rPr>
        <sz val="8"/>
        <rFont val="Tahoma"/>
        <family val="2"/>
      </rPr>
      <t>[ºC/%RH]=				-1,8/100</t>
    </r>
  </si>
  <si>
    <t>Uvjeti hlađenja</t>
  </si>
  <si>
    <r>
      <t>Q</t>
    </r>
    <r>
      <rPr>
        <vertAlign val="subscript"/>
        <sz val="9"/>
        <rFont val="Tahoma"/>
        <family val="2"/>
      </rPr>
      <t xml:space="preserve">reg.h. </t>
    </r>
    <r>
      <rPr>
        <sz val="9"/>
        <rFont val="Tahoma"/>
        <family val="2"/>
      </rPr>
      <t xml:space="preserve">	</t>
    </r>
    <r>
      <rPr>
        <sz val="8"/>
        <rFont val="Tahoma"/>
        <family val="2"/>
      </rPr>
      <t>[kW]=18,2</t>
    </r>
  </si>
  <si>
    <r>
      <t>Δp</t>
    </r>
    <r>
      <rPr>
        <vertAlign val="subscript"/>
        <sz val="9"/>
        <rFont val="Tahoma"/>
        <family val="2"/>
      </rPr>
      <t xml:space="preserve">S.zrak </t>
    </r>
    <r>
      <rPr>
        <sz val="8"/>
        <rFont val="Tahoma"/>
        <family val="2"/>
      </rPr>
      <t>[Pa]		=				192</t>
    </r>
  </si>
  <si>
    <r>
      <t>t</t>
    </r>
    <r>
      <rPr>
        <vertAlign val="subscript"/>
        <sz val="9"/>
        <rFont val="Tahoma"/>
        <family val="2"/>
      </rPr>
      <t xml:space="preserve">S,ulaz </t>
    </r>
    <r>
      <rPr>
        <sz val="9"/>
        <rFont val="Tahoma"/>
        <family val="2"/>
      </rPr>
      <t xml:space="preserve">	</t>
    </r>
    <r>
      <rPr>
        <sz val="8"/>
        <rFont val="Tahoma"/>
        <family val="2"/>
      </rPr>
      <t xml:space="preserve">	[ºC/%RH]= 				34/45</t>
    </r>
  </si>
  <si>
    <r>
      <t>t</t>
    </r>
    <r>
      <rPr>
        <vertAlign val="subscript"/>
        <sz val="9"/>
        <rFont val="Tahoma"/>
        <family val="2"/>
      </rPr>
      <t xml:space="preserve">S,izlaz </t>
    </r>
    <r>
      <rPr>
        <sz val="9"/>
        <rFont val="Tahoma"/>
        <family val="2"/>
      </rPr>
      <t xml:space="preserve">	</t>
    </r>
    <r>
      <rPr>
        <sz val="8"/>
        <rFont val="Tahoma"/>
        <family val="2"/>
      </rPr>
      <t>[ºC/%RH]=				 28,8/60,2</t>
    </r>
  </si>
  <si>
    <r>
      <t>t</t>
    </r>
    <r>
      <rPr>
        <vertAlign val="subscript"/>
        <sz val="9"/>
        <rFont val="Tahoma"/>
        <family val="2"/>
      </rPr>
      <t xml:space="preserve">P.ulaz </t>
    </r>
    <r>
      <rPr>
        <sz val="9"/>
        <rFont val="Tahoma"/>
        <family val="2"/>
      </rPr>
      <t xml:space="preserve">	</t>
    </r>
    <r>
      <rPr>
        <sz val="8"/>
        <rFont val="Tahoma"/>
        <family val="2"/>
      </rPr>
      <t xml:space="preserve">	[ºC/%RH]= 				27/46</t>
    </r>
  </si>
  <si>
    <r>
      <t>t</t>
    </r>
    <r>
      <rPr>
        <vertAlign val="subscript"/>
        <sz val="9"/>
        <rFont val="Tahoma"/>
        <family val="2"/>
      </rPr>
      <t xml:space="preserve">P.izlaz </t>
    </r>
    <r>
      <rPr>
        <sz val="9"/>
        <rFont val="Tahoma"/>
        <family val="2"/>
      </rPr>
      <t xml:space="preserve">	</t>
    </r>
    <r>
      <rPr>
        <sz val="8"/>
        <rFont val="Tahoma"/>
        <family val="2"/>
      </rPr>
      <t xml:space="preserve">	[ºC/%RH]= 	32,2/34,1</t>
    </r>
  </si>
  <si>
    <t>Tlačna ventilatorska  sekcija bez spiralnog kućišta. Ventilator sa EC motorom.  Uključivo: vrata s kvakom i trakom za uzemljenje,  antivibracijsko ovješenje ventilatora, zaštitna usisna mreža, mjerač protoka zraka, osjetnik tlaka 0-5000 Pa,  termoprotektor, ugrađena i ožičena servisna sklopka RLO16.</t>
  </si>
  <si>
    <r>
      <t>V</t>
    </r>
    <r>
      <rPr>
        <vertAlign val="subscript"/>
        <sz val="9"/>
        <rFont val="Tahoma"/>
        <family val="2"/>
      </rPr>
      <t xml:space="preserve">zrak </t>
    </r>
    <r>
      <rPr>
        <sz val="8"/>
        <rFont val="Tahoma"/>
        <family val="2"/>
      </rPr>
      <t>[m</t>
    </r>
    <r>
      <rPr>
        <vertAlign val="superscript"/>
        <sz val="8"/>
        <rFont val="Tahoma"/>
        <family val="2"/>
      </rPr>
      <t>3</t>
    </r>
    <r>
      <rPr>
        <sz val="8"/>
        <rFont val="Tahoma"/>
        <family val="2"/>
      </rPr>
      <t>/h]= 	10200</t>
    </r>
  </si>
  <si>
    <r>
      <t>H</t>
    </r>
    <r>
      <rPr>
        <vertAlign val="subscript"/>
        <sz val="9"/>
        <rFont val="Tahoma"/>
        <family val="2"/>
      </rPr>
      <t>ext.</t>
    </r>
    <r>
      <rPr>
        <vertAlign val="subscript"/>
        <sz val="8"/>
        <rFont val="Tahoma"/>
        <family val="2"/>
      </rPr>
      <t xml:space="preserve"> </t>
    </r>
    <r>
      <rPr>
        <sz val="8"/>
        <rFont val="Tahoma"/>
        <family val="2"/>
      </rPr>
      <t>[Pa]= 	600</t>
    </r>
  </si>
  <si>
    <r>
      <t>H</t>
    </r>
    <r>
      <rPr>
        <vertAlign val="subscript"/>
        <sz val="9"/>
        <rFont val="Tahoma"/>
        <family val="2"/>
      </rPr>
      <t xml:space="preserve">tot. </t>
    </r>
    <r>
      <rPr>
        <sz val="8"/>
        <rFont val="Tahoma"/>
        <family val="2"/>
      </rPr>
      <t>[Pa]= 1228</t>
    </r>
  </si>
  <si>
    <r>
      <t>n</t>
    </r>
    <r>
      <rPr>
        <vertAlign val="subscript"/>
        <sz val="9"/>
        <rFont val="Tahoma"/>
        <family val="2"/>
      </rPr>
      <t xml:space="preserve">vent. </t>
    </r>
    <r>
      <rPr>
        <sz val="8"/>
        <rFont val="Tahoma"/>
        <family val="2"/>
      </rPr>
      <t>[o/min]=2250</t>
    </r>
  </si>
  <si>
    <r>
      <t>N</t>
    </r>
    <r>
      <rPr>
        <vertAlign val="subscript"/>
        <sz val="9"/>
        <rFont val="Tahoma"/>
        <family val="2"/>
      </rPr>
      <t xml:space="preserve">m </t>
    </r>
    <r>
      <rPr>
        <sz val="9"/>
        <rFont val="Tahoma"/>
        <family val="2"/>
      </rPr>
      <t xml:space="preserve">		</t>
    </r>
    <r>
      <rPr>
        <sz val="8"/>
        <rFont val="Tahoma"/>
        <family val="2"/>
      </rPr>
      <t>[kW]=4,98</t>
    </r>
  </si>
  <si>
    <t xml:space="preserve">		3x400V/50Hz</t>
  </si>
  <si>
    <t xml:space="preserve">Sekcija 2-rednog vodenog grijača, duljine L=2800 mm bakrene cijevi sa lamaelama iz aluminija, pocinčani okvir. Medij voda. </t>
  </si>
  <si>
    <r>
      <t>V</t>
    </r>
    <r>
      <rPr>
        <vertAlign val="subscript"/>
        <sz val="9"/>
        <rFont val="Tahoma"/>
        <family val="2"/>
      </rPr>
      <t xml:space="preserve">zrak </t>
    </r>
    <r>
      <rPr>
        <sz val="9"/>
        <rFont val="Tahoma"/>
        <family val="2"/>
      </rPr>
      <t>[m</t>
    </r>
    <r>
      <rPr>
        <vertAlign val="superscript"/>
        <sz val="9"/>
        <rFont val="Tahoma"/>
        <family val="2"/>
      </rPr>
      <t>3</t>
    </r>
    <r>
      <rPr>
        <sz val="9"/>
        <rFont val="Tahoma"/>
        <family val="2"/>
      </rPr>
      <t>/h]= 10200</t>
    </r>
  </si>
  <si>
    <r>
      <t>t</t>
    </r>
    <r>
      <rPr>
        <vertAlign val="subscript"/>
        <sz val="9"/>
        <rFont val="Tahoma"/>
        <family val="2"/>
      </rPr>
      <t xml:space="preserve">Z.ulaz </t>
    </r>
    <r>
      <rPr>
        <sz val="9"/>
        <rFont val="Tahoma"/>
        <family val="2"/>
      </rPr>
      <t xml:space="preserve">		[ºC]=			11,5</t>
    </r>
  </si>
  <si>
    <r>
      <t>t</t>
    </r>
    <r>
      <rPr>
        <vertAlign val="subscript"/>
        <sz val="9"/>
        <rFont val="Tahoma"/>
        <family val="2"/>
      </rPr>
      <t xml:space="preserve">Z.izlaz </t>
    </r>
    <r>
      <rPr>
        <sz val="9"/>
        <rFont val="Tahoma"/>
        <family val="2"/>
      </rPr>
      <t xml:space="preserve">		[ºC]=		 22,0</t>
    </r>
  </si>
  <si>
    <r>
      <t>t</t>
    </r>
    <r>
      <rPr>
        <vertAlign val="subscript"/>
        <sz val="9"/>
        <rFont val="Tahoma"/>
        <family val="2"/>
      </rPr>
      <t xml:space="preserve">V </t>
    </r>
    <r>
      <rPr>
        <sz val="9"/>
        <rFont val="Tahoma"/>
        <family val="2"/>
      </rPr>
      <t xml:space="preserve">		[ºC]		= 45/40</t>
    </r>
  </si>
  <si>
    <r>
      <t>Q</t>
    </r>
    <r>
      <rPr>
        <vertAlign val="subscript"/>
        <sz val="9"/>
        <rFont val="Tahoma"/>
        <family val="2"/>
      </rPr>
      <t xml:space="preserve">gr </t>
    </r>
    <r>
      <rPr>
        <sz val="9"/>
        <rFont val="Tahoma"/>
        <family val="2"/>
      </rPr>
      <t xml:space="preserve">		[kW]=36,01</t>
    </r>
  </si>
  <si>
    <t>Gv [l/s]= 1,74</t>
  </si>
  <si>
    <r>
      <t>Δp</t>
    </r>
    <r>
      <rPr>
        <vertAlign val="subscript"/>
        <sz val="9"/>
        <rFont val="Tahoma"/>
        <family val="2"/>
      </rPr>
      <t xml:space="preserve">P.zrak </t>
    </r>
    <r>
      <rPr>
        <sz val="9"/>
        <rFont val="Tahoma"/>
        <family val="2"/>
      </rPr>
      <t>[Pa]		=41</t>
    </r>
  </si>
  <si>
    <r>
      <t>Δp</t>
    </r>
    <r>
      <rPr>
        <vertAlign val="subscript"/>
        <sz val="9"/>
        <rFont val="Tahoma"/>
        <family val="2"/>
      </rPr>
      <t xml:space="preserve">P.v </t>
    </r>
    <r>
      <rPr>
        <sz val="9"/>
        <rFont val="Tahoma"/>
        <family val="2"/>
      </rPr>
      <t>[kPa]= 19,13</t>
    </r>
  </si>
  <si>
    <t>Prazna sekcija u kompletu s vratima sa dvostrukom kvakom, duljine L=1000 mm.</t>
  </si>
  <si>
    <t>Sekcija 4-rednog vodenog hladnjaka, bakrene cijevi sa lamelama iz aluminija, okvirpocinčan, u kompletu s tavom s priključkom 1/1/4" i sifonom za ispust kondenzata i eliminator kapljica (sve iz nehrđajućeg materijala).</t>
  </si>
  <si>
    <r>
      <t>t</t>
    </r>
    <r>
      <rPr>
        <vertAlign val="subscript"/>
        <sz val="9"/>
        <rFont val="Tahoma"/>
        <family val="2"/>
      </rPr>
      <t xml:space="preserve">Z.ulaz </t>
    </r>
    <r>
      <rPr>
        <sz val="9"/>
        <rFont val="Tahoma"/>
        <family val="2"/>
      </rPr>
      <t xml:space="preserve">		[ºC]=			28.8/60.3 %R.H.</t>
    </r>
  </si>
  <si>
    <r>
      <t>t</t>
    </r>
    <r>
      <rPr>
        <vertAlign val="subscript"/>
        <sz val="9"/>
        <rFont val="Tahoma"/>
        <family val="2"/>
      </rPr>
      <t xml:space="preserve">Z.izlaz </t>
    </r>
    <r>
      <rPr>
        <sz val="9"/>
        <rFont val="Tahoma"/>
        <family val="2"/>
      </rPr>
      <t xml:space="preserve">		[ºC]=		 20.0/84,3 %R.H.</t>
    </r>
  </si>
  <si>
    <r>
      <t>t</t>
    </r>
    <r>
      <rPr>
        <vertAlign val="subscript"/>
        <sz val="9"/>
        <rFont val="Tahoma"/>
        <family val="2"/>
      </rPr>
      <t xml:space="preserve">V </t>
    </r>
    <r>
      <rPr>
        <sz val="9"/>
        <rFont val="Tahoma"/>
        <family val="2"/>
      </rPr>
      <t xml:space="preserve">		[ºC]		= 7/12</t>
    </r>
  </si>
  <si>
    <r>
      <t>Q</t>
    </r>
    <r>
      <rPr>
        <vertAlign val="subscript"/>
        <sz val="9"/>
        <rFont val="Tahoma"/>
        <family val="2"/>
      </rPr>
      <t xml:space="preserve">hl </t>
    </r>
    <r>
      <rPr>
        <sz val="9"/>
        <rFont val="Tahoma"/>
        <family val="2"/>
      </rPr>
      <t xml:space="preserve">		[kW]=54,34</t>
    </r>
  </si>
  <si>
    <r>
      <t>G</t>
    </r>
    <r>
      <rPr>
        <vertAlign val="subscript"/>
        <sz val="9"/>
        <rFont val="Tahoma"/>
        <family val="2"/>
      </rPr>
      <t>v</t>
    </r>
    <r>
      <rPr>
        <sz val="9"/>
        <rFont val="Tahoma"/>
        <family val="2"/>
      </rPr>
      <t xml:space="preserve"> [l/s]=2,59</t>
    </r>
  </si>
  <si>
    <r>
      <t>Δp</t>
    </r>
    <r>
      <rPr>
        <vertAlign val="subscript"/>
        <sz val="9"/>
        <rFont val="Tahoma"/>
        <family val="2"/>
      </rPr>
      <t xml:space="preserve">P.zrak </t>
    </r>
    <r>
      <rPr>
        <sz val="9"/>
        <rFont val="Tahoma"/>
        <family val="2"/>
      </rPr>
      <t>[Pa]		=144</t>
    </r>
  </si>
  <si>
    <r>
      <t>Δp</t>
    </r>
    <r>
      <rPr>
        <vertAlign val="subscript"/>
        <sz val="9"/>
        <rFont val="Tahoma"/>
        <family val="2"/>
      </rPr>
      <t xml:space="preserve">P.voda </t>
    </r>
    <r>
      <rPr>
        <sz val="9"/>
        <rFont val="Tahoma"/>
        <family val="2"/>
      </rPr>
      <t>[kPa]=28,93</t>
    </r>
  </si>
  <si>
    <t>Tlačna sekcija, sa čeonim cjelokupnim otvorom, sa trakom za uzemljenje i sa fleksibilnim antivibracijskim platnom.</t>
  </si>
  <si>
    <t>Nivo zvučne snage dobavnog dijela:</t>
  </si>
  <si>
    <r>
      <t>L</t>
    </r>
    <r>
      <rPr>
        <vertAlign val="subscript"/>
        <sz val="8"/>
        <rFont val="Arial"/>
        <family val="2"/>
      </rPr>
      <t xml:space="preserve">wulaz </t>
    </r>
    <r>
      <rPr>
        <sz val="8"/>
        <rFont val="Arial"/>
        <family val="2"/>
        <charset val="238"/>
      </rPr>
      <t xml:space="preserve">      [dB(A)]     =   42,8</t>
    </r>
  </si>
  <si>
    <r>
      <t>L</t>
    </r>
    <r>
      <rPr>
        <vertAlign val="subscript"/>
        <sz val="8"/>
        <rFont val="Arial"/>
        <family val="2"/>
      </rPr>
      <t>wizlaz</t>
    </r>
    <r>
      <rPr>
        <sz val="8"/>
        <rFont val="Arial"/>
        <family val="2"/>
        <charset val="238"/>
      </rPr>
      <t xml:space="preserve">       [dB(A)]    =  77,9</t>
    </r>
  </si>
  <si>
    <r>
      <t>L</t>
    </r>
    <r>
      <rPr>
        <vertAlign val="subscript"/>
        <sz val="8"/>
        <rFont val="Arial"/>
        <family val="2"/>
      </rPr>
      <t>wkućište</t>
    </r>
    <r>
      <rPr>
        <sz val="8"/>
        <rFont val="Arial"/>
        <family val="2"/>
        <charset val="238"/>
      </rPr>
      <t xml:space="preserve">    [dB(A)]     =  54,5</t>
    </r>
  </si>
  <si>
    <t>ODSISNI DIO KOMORE</t>
  </si>
  <si>
    <r>
      <t>V  [m</t>
    </r>
    <r>
      <rPr>
        <vertAlign val="superscript"/>
        <sz val="9"/>
        <rFont val="Tahoma"/>
        <family val="2"/>
      </rPr>
      <t>3</t>
    </r>
    <r>
      <rPr>
        <sz val="9"/>
        <rFont val="Tahoma"/>
        <family val="2"/>
      </rPr>
      <t>/h]</t>
    </r>
    <r>
      <rPr>
        <sz val="8"/>
        <rFont val="Tahoma"/>
        <family val="2"/>
      </rPr>
      <t xml:space="preserve"> = 10200</t>
    </r>
  </si>
  <si>
    <t>dpčisti [Pa]=40</t>
  </si>
  <si>
    <t>dptotal [Pa]=120</t>
  </si>
  <si>
    <t>Prazna sekcija u kompletu s vratima (smijer otvaranja lijevo), duljine L=490 mm.</t>
  </si>
  <si>
    <t>Sekcija pločastog rekuperatora u kućištu.</t>
  </si>
  <si>
    <t>Prazna sekcija u kompletu s vratima (smjer otvaranja desno), duljine L=580 mm.</t>
  </si>
  <si>
    <t>Ventilatorska sekcija bez spiralnog kućišta. Ventilator sa EC motorom   Uključivo: vrata (smjer otvaranja vrata desno) i trakom za uzemljenje,  antivibracijsko ovješenje ventilatora, zaštitna usisna mreža, mjerač protoka zraka, osjetnik tlaka 0-5000 Pa,  termoprotektor, ugrađena i ožičena servisna sklopka RLO16.</t>
  </si>
  <si>
    <r>
      <t>V</t>
    </r>
    <r>
      <rPr>
        <vertAlign val="subscript"/>
        <sz val="9"/>
        <rFont val="Tahoma"/>
        <family val="2"/>
      </rPr>
      <t xml:space="preserve">zrak </t>
    </r>
    <r>
      <rPr>
        <sz val="9"/>
        <rFont val="Tahoma"/>
        <family val="2"/>
      </rPr>
      <t>[m</t>
    </r>
    <r>
      <rPr>
        <vertAlign val="superscript"/>
        <sz val="9"/>
        <rFont val="Tahoma"/>
        <family val="2"/>
      </rPr>
      <t>3</t>
    </r>
    <r>
      <rPr>
        <sz val="9"/>
        <rFont val="Tahoma"/>
        <family val="2"/>
      </rPr>
      <t>/h]= 	10200</t>
    </r>
  </si>
  <si>
    <r>
      <t>H</t>
    </r>
    <r>
      <rPr>
        <vertAlign val="subscript"/>
        <sz val="9"/>
        <rFont val="Tahoma"/>
        <family val="2"/>
      </rPr>
      <t xml:space="preserve">ext. </t>
    </r>
    <r>
      <rPr>
        <sz val="9"/>
        <rFont val="Tahoma"/>
        <family val="2"/>
      </rPr>
      <t>[Pa]= 	600</t>
    </r>
  </si>
  <si>
    <r>
      <t>H</t>
    </r>
    <r>
      <rPr>
        <vertAlign val="subscript"/>
        <sz val="9"/>
        <rFont val="Tahoma"/>
        <family val="2"/>
      </rPr>
      <t xml:space="preserve">tot. </t>
    </r>
    <r>
      <rPr>
        <sz val="9"/>
        <rFont val="Tahoma"/>
        <family val="2"/>
      </rPr>
      <t>[Pa]= 1228</t>
    </r>
  </si>
  <si>
    <r>
      <t>n</t>
    </r>
    <r>
      <rPr>
        <vertAlign val="subscript"/>
        <sz val="9"/>
        <rFont val="Tahoma"/>
        <family val="2"/>
      </rPr>
      <t xml:space="preserve">vent. </t>
    </r>
    <r>
      <rPr>
        <sz val="9"/>
        <rFont val="Tahoma"/>
        <family val="2"/>
      </rPr>
      <t>[o/min]=2250</t>
    </r>
  </si>
  <si>
    <r>
      <t>N</t>
    </r>
    <r>
      <rPr>
        <vertAlign val="subscript"/>
        <sz val="9"/>
        <rFont val="Tahoma"/>
        <family val="2"/>
      </rPr>
      <t xml:space="preserve">m </t>
    </r>
    <r>
      <rPr>
        <sz val="9"/>
        <rFont val="Tahoma"/>
        <family val="2"/>
      </rPr>
      <t xml:space="preserve">		[kW]=4,98</t>
    </r>
  </si>
  <si>
    <t>Istrujna sekcija, uključivo: regulacijska žaluzina s polužjem za ugradnju pogona,  sa čeonim cjelokupnim otvorom, traka za uzemljenje, ožičenje elemenata do priključne kutije.</t>
  </si>
  <si>
    <t>Nivo zvučne snage (dB/suma Hz):</t>
  </si>
  <si>
    <t>-ulaz: 42,4</t>
  </si>
  <si>
    <t>-izlaz: 82,8</t>
  </si>
  <si>
    <t>-kućište: 52,3</t>
  </si>
  <si>
    <t>Elementi u isporuci sa klima komorom:</t>
  </si>
  <si>
    <t>- transportne oznake</t>
  </si>
  <si>
    <t>- upustva za spajanje</t>
  </si>
  <si>
    <t>- elementi u polju ,DDC upravljanje i elektroupravljački ormar</t>
  </si>
  <si>
    <t>- IC cloud 3 mjeseca besplatnog probnog razdoblja</t>
  </si>
  <si>
    <t>Napajanje :3x400V/50Hz</t>
  </si>
  <si>
    <t>Dimenzije DxŠxV:6020/2127/2030 mm</t>
  </si>
  <si>
    <t>Masa bez fluida: 2615 kg</t>
  </si>
  <si>
    <t>Mehaničke i toplinske značajke prema EN1886:</t>
  </si>
  <si>
    <t>klasa mehaničke stabilnosti: D1(M)</t>
  </si>
  <si>
    <t>propuštanje kućišta(-)/propuštanje kućišta(+): L1(M)/L2 (R)</t>
  </si>
  <si>
    <t>klasa propuštanja na filtru: F9</t>
  </si>
  <si>
    <t>prolaz topline: T2</t>
  </si>
  <si>
    <t>faktor toplinskog mosta: TB2</t>
  </si>
  <si>
    <r>
      <rPr>
        <sz val="8"/>
        <rFont val="Arial"/>
        <family val="2"/>
      </rPr>
      <t>Oznaka u dokumentaciji</t>
    </r>
    <r>
      <rPr>
        <sz val="9"/>
        <rFont val="Tahoma"/>
        <family val="2"/>
      </rPr>
      <t>:</t>
    </r>
    <r>
      <rPr>
        <b/>
        <sz val="9"/>
        <rFont val="Tahoma"/>
        <family val="2"/>
      </rPr>
      <t xml:space="preserve"> KK-1</t>
    </r>
  </si>
  <si>
    <t>Ponuđeno (proizvođač/model/tip):</t>
  </si>
  <si>
    <t>V.A.1.02.</t>
  </si>
  <si>
    <t xml:space="preserve">Dobava i montaža klima komore kao, položene izvedbe, za vanjsku ugradnju. Komora je zvučno i toplinski izolirana sa izolacijom od kamene vune u plaštu od pocinčanog lima debljine panela s = 50 mm, pocinčana i plastificirana sa vanjske strane, i pocinčana sa unutarnje strane. Uključivo: podni pocinčani nosivi okvir visine 200 mm,pocinčano plastificiran krov , gumene antivibracijske podloške, i  transportni  elementi. </t>
  </si>
  <si>
    <r>
      <t>V  [m</t>
    </r>
    <r>
      <rPr>
        <vertAlign val="superscript"/>
        <sz val="9"/>
        <rFont val="Tahoma"/>
        <family val="2"/>
      </rPr>
      <t>3</t>
    </r>
    <r>
      <rPr>
        <sz val="8"/>
        <rFont val="Tahoma"/>
        <family val="2"/>
      </rPr>
      <t>/h] = 6400</t>
    </r>
  </si>
  <si>
    <t>dpčisti [Pa]=70</t>
  </si>
  <si>
    <t>dptotal [Pa]=170</t>
  </si>
  <si>
    <t>Sekcija prigušivača zvuka tip PZ 2, sa kulisom 230x1220x670, ukupne duljine L=800 mm.</t>
  </si>
  <si>
    <t>Sekcija pločastog rekuperatora s okvirom i lamelama iz aluminija, s tavom za sakupljanje kondenzata s odgovarajućim priključkom i sifonom. Rekuperator opremljen by-pass zaklopkom na svježem zraku, sa polugom i pripremom za unutarnji EM pogon, 2 puta vrata sa kvakom.</t>
  </si>
  <si>
    <r>
      <t>V</t>
    </r>
    <r>
      <rPr>
        <vertAlign val="subscript"/>
        <sz val="9"/>
        <rFont val="Tahoma"/>
        <family val="2"/>
      </rPr>
      <t xml:space="preserve">S.zrak  </t>
    </r>
    <r>
      <rPr>
        <sz val="9"/>
        <rFont val="Tahoma"/>
        <family val="2"/>
      </rPr>
      <t>[</t>
    </r>
    <r>
      <rPr>
        <sz val="8"/>
        <rFont val="Tahoma"/>
        <family val="2"/>
      </rPr>
      <t>m</t>
    </r>
    <r>
      <rPr>
        <vertAlign val="superscript"/>
        <sz val="8"/>
        <rFont val="Tahoma"/>
        <family val="2"/>
      </rPr>
      <t>3</t>
    </r>
    <r>
      <rPr>
        <sz val="8"/>
        <rFont val="Tahoma"/>
        <family val="2"/>
      </rPr>
      <t>/h] =6400</t>
    </r>
  </si>
  <si>
    <r>
      <t>V</t>
    </r>
    <r>
      <rPr>
        <vertAlign val="subscript"/>
        <sz val="9"/>
        <rFont val="Tahoma"/>
        <family val="2"/>
      </rPr>
      <t xml:space="preserve">P.zrak </t>
    </r>
    <r>
      <rPr>
        <sz val="9"/>
        <rFont val="Tahoma"/>
        <family val="2"/>
      </rPr>
      <t xml:space="preserve"> [</t>
    </r>
    <r>
      <rPr>
        <sz val="8"/>
        <rFont val="Tahoma"/>
        <family val="2"/>
      </rPr>
      <t>m</t>
    </r>
    <r>
      <rPr>
        <vertAlign val="superscript"/>
        <sz val="8"/>
        <rFont val="Tahoma"/>
        <family val="2"/>
      </rPr>
      <t>3</t>
    </r>
    <r>
      <rPr>
        <sz val="8"/>
        <rFont val="Tahoma"/>
        <family val="2"/>
      </rPr>
      <t>/h] =6400</t>
    </r>
  </si>
  <si>
    <r>
      <t>Q</t>
    </r>
    <r>
      <rPr>
        <vertAlign val="subscript"/>
        <sz val="9"/>
        <rFont val="Tahoma"/>
        <family val="2"/>
      </rPr>
      <t>reg.g.</t>
    </r>
    <r>
      <rPr>
        <sz val="9"/>
        <rFont val="Tahoma"/>
        <family val="2"/>
      </rPr>
      <t xml:space="preserve"> </t>
    </r>
    <r>
      <rPr>
        <sz val="8"/>
        <rFont val="Tahoma"/>
        <family val="2"/>
      </rPr>
      <t>[kW]= 63,5</t>
    </r>
  </si>
  <si>
    <r>
      <t>Δp</t>
    </r>
    <r>
      <rPr>
        <vertAlign val="subscript"/>
        <sz val="9"/>
        <rFont val="Tahoma"/>
        <family val="2"/>
      </rPr>
      <t>S.zrak</t>
    </r>
    <r>
      <rPr>
        <vertAlign val="subscript"/>
        <sz val="8"/>
        <rFont val="Tahoma"/>
        <family val="2"/>
      </rPr>
      <t xml:space="preserve"> </t>
    </r>
    <r>
      <rPr>
        <sz val="8"/>
        <rFont val="Tahoma"/>
        <family val="2"/>
      </rPr>
      <t>[Pa]		=				201</t>
    </r>
  </si>
  <si>
    <r>
      <t>Δpo</t>
    </r>
    <r>
      <rPr>
        <vertAlign val="subscript"/>
        <sz val="9"/>
        <rFont val="Tahoma"/>
        <family val="2"/>
      </rPr>
      <t>.zra</t>
    </r>
    <r>
      <rPr>
        <vertAlign val="subscript"/>
        <sz val="8"/>
        <rFont val="Tahoma"/>
        <family val="2"/>
      </rPr>
      <t xml:space="preserve">k </t>
    </r>
    <r>
      <rPr>
        <sz val="8"/>
        <rFont val="Tahoma"/>
        <family val="2"/>
      </rPr>
      <t>[Pa]		=				201</t>
    </r>
  </si>
  <si>
    <r>
      <t>t</t>
    </r>
    <r>
      <rPr>
        <vertAlign val="subscript"/>
        <sz val="9"/>
        <rFont val="Tahoma"/>
        <family val="2"/>
      </rPr>
      <t xml:space="preserve">S,izlaz </t>
    </r>
    <r>
      <rPr>
        <sz val="9"/>
        <rFont val="Tahoma"/>
        <family val="2"/>
      </rPr>
      <t xml:space="preserve">	</t>
    </r>
    <r>
      <rPr>
        <sz val="8"/>
        <rFont val="Tahoma"/>
        <family val="2"/>
      </rPr>
      <t xml:space="preserve">	[ºC/%RH]=	 15,5/9,3</t>
    </r>
  </si>
  <si>
    <r>
      <t>t</t>
    </r>
    <r>
      <rPr>
        <vertAlign val="subscript"/>
        <sz val="9"/>
        <rFont val="Tahoma"/>
        <family val="2"/>
      </rPr>
      <t xml:space="preserve">P.ulaz </t>
    </r>
    <r>
      <rPr>
        <sz val="9"/>
        <rFont val="Tahoma"/>
        <family val="2"/>
      </rPr>
      <t xml:space="preserve">	</t>
    </r>
    <r>
      <rPr>
        <sz val="8"/>
        <rFont val="Tahoma"/>
        <family val="2"/>
      </rPr>
      <t xml:space="preserve">	[ºC/%RH]=			22/50</t>
    </r>
  </si>
  <si>
    <r>
      <t>t</t>
    </r>
    <r>
      <rPr>
        <vertAlign val="subscript"/>
        <sz val="9"/>
        <rFont val="Tahoma"/>
        <family val="2"/>
      </rPr>
      <t xml:space="preserve">P.izlaz </t>
    </r>
    <r>
      <rPr>
        <sz val="9"/>
        <rFont val="Tahoma"/>
        <family val="2"/>
      </rPr>
      <t xml:space="preserve">	</t>
    </r>
    <r>
      <rPr>
        <sz val="8"/>
        <rFont val="Tahoma"/>
        <family val="2"/>
      </rPr>
      <t xml:space="preserve">	[ºC/%RH]=				2,3/100</t>
    </r>
  </si>
  <si>
    <r>
      <t>Q</t>
    </r>
    <r>
      <rPr>
        <vertAlign val="subscript"/>
        <sz val="9"/>
        <rFont val="Tahoma"/>
        <family val="2"/>
      </rPr>
      <t xml:space="preserve">reg.h. </t>
    </r>
    <r>
      <rPr>
        <sz val="9"/>
        <rFont val="Tahoma"/>
        <family val="2"/>
      </rPr>
      <t xml:space="preserve">	</t>
    </r>
    <r>
      <rPr>
        <sz val="8"/>
        <rFont val="Tahoma"/>
        <family val="2"/>
      </rPr>
      <t>[kW]=9,8</t>
    </r>
  </si>
  <si>
    <r>
      <t>Δpo</t>
    </r>
    <r>
      <rPr>
        <vertAlign val="subscript"/>
        <sz val="9"/>
        <rFont val="Tahoma"/>
        <family val="2"/>
      </rPr>
      <t>.zrak</t>
    </r>
    <r>
      <rPr>
        <vertAlign val="subscript"/>
        <sz val="8"/>
        <rFont val="Tahoma"/>
        <family val="2"/>
      </rPr>
      <t xml:space="preserve"> </t>
    </r>
    <r>
      <rPr>
        <sz val="8"/>
        <rFont val="Tahoma"/>
        <family val="2"/>
      </rPr>
      <t>[Pa]		=				201</t>
    </r>
  </si>
  <si>
    <r>
      <t>t</t>
    </r>
    <r>
      <rPr>
        <vertAlign val="subscript"/>
        <sz val="9"/>
        <rFont val="Tahoma"/>
        <family val="2"/>
      </rPr>
      <t xml:space="preserve">S,izlaz </t>
    </r>
    <r>
      <rPr>
        <sz val="9"/>
        <rFont val="Tahoma"/>
        <family val="2"/>
      </rPr>
      <t xml:space="preserve">	</t>
    </r>
    <r>
      <rPr>
        <sz val="8"/>
        <rFont val="Tahoma"/>
        <family val="2"/>
      </rPr>
      <t>[ºC/%RH]=				 29,6/57,7</t>
    </r>
  </si>
  <si>
    <r>
      <t>t</t>
    </r>
    <r>
      <rPr>
        <vertAlign val="subscript"/>
        <sz val="9"/>
        <rFont val="Tahoma"/>
        <family val="2"/>
      </rPr>
      <t xml:space="preserve">P.ulaz </t>
    </r>
    <r>
      <rPr>
        <sz val="9"/>
        <rFont val="Tahoma"/>
        <family val="2"/>
      </rPr>
      <t xml:space="preserve">	</t>
    </r>
    <r>
      <rPr>
        <sz val="8"/>
        <rFont val="Tahoma"/>
        <family val="2"/>
      </rPr>
      <t>[ºC/%RH]= 				28/60</t>
    </r>
  </si>
  <si>
    <r>
      <t>t</t>
    </r>
    <r>
      <rPr>
        <vertAlign val="subscript"/>
        <sz val="9"/>
        <rFont val="Tahoma"/>
        <family val="2"/>
      </rPr>
      <t xml:space="preserve">P.izlaz </t>
    </r>
    <r>
      <rPr>
        <sz val="9"/>
        <rFont val="Tahoma"/>
        <family val="2"/>
      </rPr>
      <t xml:space="preserve">	</t>
    </r>
    <r>
      <rPr>
        <sz val="8"/>
        <rFont val="Tahoma"/>
        <family val="2"/>
      </rPr>
      <t>[ºC/%RH]= 	32,4/46,5</t>
    </r>
  </si>
  <si>
    <t>Tlačna ventilatorska  sekcija bez spiralnog kućišta. Ventilator sa EC motorom  Uključivo: vrata s kvakom(smjer otvaranja lijevo) i trakom za uzemljenje,  antivibracijsko ovješenje ventilatora, zaštitna usisna mreža, mjerač protoka zraka, osjetnik tlaka 0-5000 Pa,  termoprotektor, ugrađena i ožičena servisna sklopka RLO16.</t>
  </si>
  <si>
    <r>
      <t>V</t>
    </r>
    <r>
      <rPr>
        <vertAlign val="subscript"/>
        <sz val="9"/>
        <rFont val="Tahoma"/>
        <family val="2"/>
      </rPr>
      <t xml:space="preserve">zrak </t>
    </r>
    <r>
      <rPr>
        <sz val="8"/>
        <rFont val="Tahoma"/>
        <family val="2"/>
      </rPr>
      <t>[m</t>
    </r>
    <r>
      <rPr>
        <vertAlign val="superscript"/>
        <sz val="8"/>
        <rFont val="Tahoma"/>
        <family val="2"/>
      </rPr>
      <t>3</t>
    </r>
    <r>
      <rPr>
        <sz val="8"/>
        <rFont val="Tahoma"/>
        <family val="2"/>
      </rPr>
      <t>/h]= 	6400</t>
    </r>
  </si>
  <si>
    <r>
      <t>H</t>
    </r>
    <r>
      <rPr>
        <vertAlign val="subscript"/>
        <sz val="9"/>
        <rFont val="Tahoma"/>
        <family val="2"/>
      </rPr>
      <t>ext.</t>
    </r>
    <r>
      <rPr>
        <vertAlign val="subscript"/>
        <sz val="8"/>
        <rFont val="Tahoma"/>
        <family val="2"/>
      </rPr>
      <t xml:space="preserve"> </t>
    </r>
    <r>
      <rPr>
        <sz val="8"/>
        <rFont val="Tahoma"/>
        <family val="2"/>
      </rPr>
      <t>[Pa]= 500</t>
    </r>
  </si>
  <si>
    <r>
      <t>H</t>
    </r>
    <r>
      <rPr>
        <vertAlign val="subscript"/>
        <sz val="9"/>
        <rFont val="Tahoma"/>
        <family val="2"/>
      </rPr>
      <t>tot.</t>
    </r>
    <r>
      <rPr>
        <vertAlign val="subscript"/>
        <sz val="8"/>
        <rFont val="Tahoma"/>
        <family val="2"/>
      </rPr>
      <t xml:space="preserve"> </t>
    </r>
    <r>
      <rPr>
        <sz val="8"/>
        <rFont val="Tahoma"/>
        <family val="2"/>
      </rPr>
      <t>[Pa]= 1048</t>
    </r>
  </si>
  <si>
    <r>
      <t>n</t>
    </r>
    <r>
      <rPr>
        <vertAlign val="subscript"/>
        <sz val="9"/>
        <rFont val="Tahoma"/>
        <family val="2"/>
      </rPr>
      <t xml:space="preserve">vent. </t>
    </r>
    <r>
      <rPr>
        <sz val="8"/>
        <rFont val="Tahoma"/>
        <family val="2"/>
      </rPr>
      <t>[o/min]=2000</t>
    </r>
  </si>
  <si>
    <r>
      <t>N</t>
    </r>
    <r>
      <rPr>
        <vertAlign val="subscript"/>
        <sz val="9"/>
        <rFont val="Tahoma"/>
        <family val="2"/>
      </rPr>
      <t xml:space="preserve">m </t>
    </r>
    <r>
      <rPr>
        <sz val="9"/>
        <rFont val="Tahoma"/>
        <family val="2"/>
      </rPr>
      <t xml:space="preserve">	</t>
    </r>
    <r>
      <rPr>
        <sz val="8"/>
        <rFont val="Tahoma"/>
        <family val="2"/>
      </rPr>
      <t xml:space="preserve">	[kW]=3,9</t>
    </r>
  </si>
  <si>
    <t xml:space="preserve">Sekcija 1-rednog vodenog grijača, duljine L=280 mm bakrene cijevi sa lamaelama iz aluminija, pocinčani okvir. Medij voda. </t>
  </si>
  <si>
    <r>
      <t>V</t>
    </r>
    <r>
      <rPr>
        <vertAlign val="subscript"/>
        <sz val="9"/>
        <rFont val="Tahoma"/>
        <family val="2"/>
      </rPr>
      <t xml:space="preserve">zrak </t>
    </r>
    <r>
      <rPr>
        <sz val="8"/>
        <rFont val="Tahoma"/>
        <family val="2"/>
      </rPr>
      <t>[m</t>
    </r>
    <r>
      <rPr>
        <vertAlign val="superscript"/>
        <sz val="8"/>
        <rFont val="Tahoma"/>
        <family val="2"/>
      </rPr>
      <t>3</t>
    </r>
    <r>
      <rPr>
        <sz val="8"/>
        <rFont val="Tahoma"/>
        <family val="2"/>
      </rPr>
      <t>/h]=6400</t>
    </r>
  </si>
  <si>
    <r>
      <t>t</t>
    </r>
    <r>
      <rPr>
        <vertAlign val="subscript"/>
        <sz val="9"/>
        <rFont val="Tahoma"/>
        <family val="2"/>
      </rPr>
      <t xml:space="preserve">Z.ulaz </t>
    </r>
    <r>
      <rPr>
        <sz val="9"/>
        <rFont val="Tahoma"/>
        <family val="2"/>
      </rPr>
      <t xml:space="preserve">	</t>
    </r>
    <r>
      <rPr>
        <sz val="8"/>
        <rFont val="Tahoma"/>
        <family val="2"/>
      </rPr>
      <t xml:space="preserve">	[ºC]=			15,5</t>
    </r>
  </si>
  <si>
    <r>
      <t>t</t>
    </r>
    <r>
      <rPr>
        <vertAlign val="subscript"/>
        <sz val="9"/>
        <rFont val="Tahoma"/>
        <family val="2"/>
      </rPr>
      <t xml:space="preserve">Z.izlaz </t>
    </r>
    <r>
      <rPr>
        <sz val="9"/>
        <rFont val="Tahoma"/>
        <family val="2"/>
      </rPr>
      <t xml:space="preserve">	</t>
    </r>
    <r>
      <rPr>
        <sz val="8"/>
        <rFont val="Tahoma"/>
        <family val="2"/>
      </rPr>
      <t>[ºC]=		 22,0</t>
    </r>
  </si>
  <si>
    <r>
      <t>t</t>
    </r>
    <r>
      <rPr>
        <vertAlign val="subscript"/>
        <sz val="9"/>
        <rFont val="Tahoma"/>
        <family val="2"/>
      </rPr>
      <t xml:space="preserve">V </t>
    </r>
    <r>
      <rPr>
        <sz val="9"/>
        <rFont val="Tahoma"/>
        <family val="2"/>
      </rPr>
      <t xml:space="preserve">	</t>
    </r>
    <r>
      <rPr>
        <sz val="8"/>
        <rFont val="Tahoma"/>
        <family val="2"/>
      </rPr>
      <t xml:space="preserve">	[ºC]		= 45/40</t>
    </r>
  </si>
  <si>
    <r>
      <t>Q</t>
    </r>
    <r>
      <rPr>
        <vertAlign val="subscript"/>
        <sz val="9"/>
        <rFont val="Tahoma"/>
        <family val="2"/>
      </rPr>
      <t xml:space="preserve">gr </t>
    </r>
    <r>
      <rPr>
        <sz val="9"/>
        <rFont val="Tahoma"/>
        <family val="2"/>
      </rPr>
      <t xml:space="preserve">	</t>
    </r>
    <r>
      <rPr>
        <sz val="8"/>
        <rFont val="Tahoma"/>
        <family val="2"/>
      </rPr>
      <t xml:space="preserve">	[kW]=13,99</t>
    </r>
  </si>
  <si>
    <t>Gv [l/s]= 0,68</t>
  </si>
  <si>
    <r>
      <t>Δp</t>
    </r>
    <r>
      <rPr>
        <vertAlign val="subscript"/>
        <sz val="9"/>
        <rFont val="Tahoma"/>
        <family val="2"/>
      </rPr>
      <t>P.zrak</t>
    </r>
    <r>
      <rPr>
        <vertAlign val="subscript"/>
        <sz val="8"/>
        <rFont val="Tahoma"/>
        <family val="2"/>
      </rPr>
      <t xml:space="preserve"> </t>
    </r>
    <r>
      <rPr>
        <sz val="8"/>
        <rFont val="Tahoma"/>
        <family val="2"/>
      </rPr>
      <t>[Pa]		=20</t>
    </r>
  </si>
  <si>
    <r>
      <t>Δp</t>
    </r>
    <r>
      <rPr>
        <vertAlign val="subscript"/>
        <sz val="9"/>
        <rFont val="Tahoma"/>
        <family val="2"/>
      </rPr>
      <t>P.v</t>
    </r>
    <r>
      <rPr>
        <vertAlign val="subscript"/>
        <sz val="8"/>
        <rFont val="Tahoma"/>
        <family val="2"/>
      </rPr>
      <t xml:space="preserve"> </t>
    </r>
    <r>
      <rPr>
        <sz val="8"/>
        <rFont val="Tahoma"/>
        <family val="2"/>
      </rPr>
      <t>[kPa]= 18,47</t>
    </r>
  </si>
  <si>
    <t>Prazna sekcija u kompletu s vratima, kadom s priključkom 1/1/4" i sifonom za ispust kondenzata, duljine L=1000 mm.</t>
  </si>
  <si>
    <t>Sekcija 4-rednog vodenog hladnjaka, bakrene cijevi sa lamelama iz aluminija, okvirpocinčan, u kompletu s kada s priključkom 1/1/4" i sifonom za ispust kondenzata i eliminator kapljica (sve iz nehrđajućeg materijala).</t>
  </si>
  <si>
    <r>
      <t>V</t>
    </r>
    <r>
      <rPr>
        <vertAlign val="subscript"/>
        <sz val="9"/>
        <rFont val="Tahoma"/>
        <family val="2"/>
      </rPr>
      <t>zrak</t>
    </r>
    <r>
      <rPr>
        <vertAlign val="subscript"/>
        <sz val="8"/>
        <rFont val="Tahoma"/>
        <family val="2"/>
      </rPr>
      <t xml:space="preserve"> </t>
    </r>
    <r>
      <rPr>
        <sz val="8"/>
        <rFont val="Tahoma"/>
        <family val="2"/>
      </rPr>
      <t>[m</t>
    </r>
    <r>
      <rPr>
        <vertAlign val="superscript"/>
        <sz val="8"/>
        <rFont val="Tahoma"/>
        <family val="2"/>
      </rPr>
      <t>3</t>
    </r>
    <r>
      <rPr>
        <sz val="8"/>
        <rFont val="Tahoma"/>
        <family val="2"/>
      </rPr>
      <t>/h]= 6400</t>
    </r>
  </si>
  <si>
    <r>
      <t>t</t>
    </r>
    <r>
      <rPr>
        <vertAlign val="subscript"/>
        <sz val="9"/>
        <rFont val="Tahoma"/>
        <family val="2"/>
      </rPr>
      <t xml:space="preserve">Z.ulaz </t>
    </r>
    <r>
      <rPr>
        <sz val="9"/>
        <rFont val="Tahoma"/>
        <family val="2"/>
      </rPr>
      <t xml:space="preserve">	</t>
    </r>
    <r>
      <rPr>
        <sz val="8"/>
        <rFont val="Tahoma"/>
        <family val="2"/>
      </rPr>
      <t xml:space="preserve">	[ºC]=			29,6/57,7 %R.H.</t>
    </r>
  </si>
  <si>
    <r>
      <t>t</t>
    </r>
    <r>
      <rPr>
        <vertAlign val="subscript"/>
        <sz val="9"/>
        <rFont val="Tahoma"/>
        <family val="2"/>
      </rPr>
      <t xml:space="preserve">Z.izlaz </t>
    </r>
    <r>
      <rPr>
        <sz val="9"/>
        <rFont val="Tahoma"/>
        <family val="2"/>
      </rPr>
      <t xml:space="preserve">	</t>
    </r>
    <r>
      <rPr>
        <sz val="8"/>
        <rFont val="Tahoma"/>
        <family val="2"/>
      </rPr>
      <t xml:space="preserve">	[ºC]=		 20,0/84,3 %R.H.</t>
    </r>
  </si>
  <si>
    <r>
      <t>t</t>
    </r>
    <r>
      <rPr>
        <vertAlign val="subscript"/>
        <sz val="9"/>
        <rFont val="Tahoma"/>
        <family val="2"/>
      </rPr>
      <t xml:space="preserve">V </t>
    </r>
    <r>
      <rPr>
        <sz val="9"/>
        <rFont val="Tahoma"/>
        <family val="2"/>
      </rPr>
      <t xml:space="preserve">	</t>
    </r>
    <r>
      <rPr>
        <sz val="8"/>
        <rFont val="Tahoma"/>
        <family val="2"/>
      </rPr>
      <t xml:space="preserve">	[ºC]		= 7/12</t>
    </r>
  </si>
  <si>
    <r>
      <t>Q</t>
    </r>
    <r>
      <rPr>
        <vertAlign val="subscript"/>
        <sz val="9"/>
        <rFont val="Tahoma"/>
        <family val="2"/>
      </rPr>
      <t xml:space="preserve">hl </t>
    </r>
    <r>
      <rPr>
        <sz val="9"/>
        <rFont val="Tahoma"/>
        <family val="2"/>
      </rPr>
      <t xml:space="preserve">		</t>
    </r>
    <r>
      <rPr>
        <sz val="8"/>
        <rFont val="Tahoma"/>
        <family val="2"/>
      </rPr>
      <t>[kW]=536,52</t>
    </r>
  </si>
  <si>
    <r>
      <t>G</t>
    </r>
    <r>
      <rPr>
        <vertAlign val="subscript"/>
        <sz val="9"/>
        <rFont val="Tahoma"/>
        <family val="2"/>
      </rPr>
      <t>v</t>
    </r>
    <r>
      <rPr>
        <sz val="8"/>
        <rFont val="Tahoma"/>
        <family val="2"/>
      </rPr>
      <t xml:space="preserve"> [l/s]=1,74</t>
    </r>
  </si>
  <si>
    <r>
      <t>Δp</t>
    </r>
    <r>
      <rPr>
        <vertAlign val="subscript"/>
        <sz val="9"/>
        <rFont val="Tahoma"/>
        <family val="2"/>
      </rPr>
      <t xml:space="preserve">P.zrak </t>
    </r>
    <r>
      <rPr>
        <sz val="8"/>
        <rFont val="Tahoma"/>
        <family val="2"/>
      </rPr>
      <t>[Pa]		=133</t>
    </r>
  </si>
  <si>
    <r>
      <t>Δp</t>
    </r>
    <r>
      <rPr>
        <vertAlign val="subscript"/>
        <sz val="9"/>
        <rFont val="Tahoma"/>
        <family val="2"/>
      </rPr>
      <t>P.voda</t>
    </r>
    <r>
      <rPr>
        <vertAlign val="subscript"/>
        <sz val="8"/>
        <rFont val="Tahoma"/>
        <family val="2"/>
      </rPr>
      <t xml:space="preserve"> </t>
    </r>
    <r>
      <rPr>
        <sz val="8"/>
        <rFont val="Tahoma"/>
        <family val="2"/>
      </rPr>
      <t>[kPa]=37,56</t>
    </r>
  </si>
  <si>
    <r>
      <t>L</t>
    </r>
    <r>
      <rPr>
        <vertAlign val="subscript"/>
        <sz val="8"/>
        <rFont val="Arial"/>
        <family val="2"/>
      </rPr>
      <t xml:space="preserve">wulaz </t>
    </r>
    <r>
      <rPr>
        <sz val="8"/>
        <rFont val="Arial"/>
        <family val="2"/>
        <charset val="238"/>
      </rPr>
      <t xml:space="preserve">      [dB(A)]     =   50,2</t>
    </r>
  </si>
  <si>
    <r>
      <t>L</t>
    </r>
    <r>
      <rPr>
        <vertAlign val="subscript"/>
        <sz val="8"/>
        <rFont val="Arial"/>
        <family val="2"/>
      </rPr>
      <t>wizlaz</t>
    </r>
    <r>
      <rPr>
        <sz val="8"/>
        <rFont val="Arial"/>
        <family val="2"/>
        <charset val="238"/>
      </rPr>
      <t xml:space="preserve">       [dB(A)]    =  72,7</t>
    </r>
  </si>
  <si>
    <r>
      <t>L</t>
    </r>
    <r>
      <rPr>
        <vertAlign val="subscript"/>
        <sz val="8"/>
        <rFont val="Arial"/>
        <family val="2"/>
      </rPr>
      <t>wkućište</t>
    </r>
    <r>
      <rPr>
        <sz val="8"/>
        <rFont val="Arial"/>
        <family val="2"/>
        <charset val="238"/>
      </rPr>
      <t xml:space="preserve">    [dB(A)]     =  54,7</t>
    </r>
  </si>
  <si>
    <r>
      <t xml:space="preserve">V </t>
    </r>
    <r>
      <rPr>
        <sz val="8"/>
        <rFont val="Arial"/>
        <family val="2"/>
      </rPr>
      <t xml:space="preserve"> [m</t>
    </r>
    <r>
      <rPr>
        <vertAlign val="superscript"/>
        <sz val="8"/>
        <rFont val="Arial"/>
        <family val="2"/>
      </rPr>
      <t>3</t>
    </r>
    <r>
      <rPr>
        <sz val="8"/>
        <rFont val="Arial"/>
        <family val="2"/>
      </rPr>
      <t>/h] = 6400</t>
    </r>
  </si>
  <si>
    <t>dpčisti [Pa]=43</t>
  </si>
  <si>
    <t>dptotal [Pa]=93</t>
  </si>
  <si>
    <t>Prazna sekcija u kompletu s vratima sa dvostrukom kvakom, duljine L=480 mm.</t>
  </si>
  <si>
    <r>
      <t>V  [m</t>
    </r>
    <r>
      <rPr>
        <vertAlign val="superscript"/>
        <sz val="8"/>
        <rFont val="Tahoma"/>
        <family val="2"/>
      </rPr>
      <t>3</t>
    </r>
    <r>
      <rPr>
        <sz val="8"/>
        <rFont val="Tahoma"/>
        <family val="2"/>
      </rPr>
      <t>/h] = 6400</t>
    </r>
  </si>
  <si>
    <t>Ventilatorska sekcija bez spiralnog kućišta. Ventilator sa EC motorom  Uključivo: vrata s kvakom i trakom za uzemljenje,  antivibracijsko ovješenje ventilatora, zaštitna usisna mreža, mjerač protoka zraka, osjetnik tlaka 0-5000 Pa,  termoprotektor, ugrađena i ožičena servisna sklopka RLO16.</t>
  </si>
  <si>
    <r>
      <t>V</t>
    </r>
    <r>
      <rPr>
        <vertAlign val="subscript"/>
        <sz val="9"/>
        <rFont val="Tahoma"/>
        <family val="2"/>
      </rPr>
      <t>zrak</t>
    </r>
    <r>
      <rPr>
        <vertAlign val="subscript"/>
        <sz val="8"/>
        <rFont val="Arial"/>
        <family val="2"/>
      </rPr>
      <t xml:space="preserve"> </t>
    </r>
    <r>
      <rPr>
        <sz val="8"/>
        <rFont val="Arial"/>
        <family val="2"/>
      </rPr>
      <t>[m</t>
    </r>
    <r>
      <rPr>
        <vertAlign val="superscript"/>
        <sz val="8"/>
        <rFont val="Arial"/>
        <family val="2"/>
      </rPr>
      <t>3</t>
    </r>
    <r>
      <rPr>
        <sz val="8"/>
        <rFont val="Arial"/>
        <family val="2"/>
      </rPr>
      <t>/h]= 	6400</t>
    </r>
  </si>
  <si>
    <r>
      <t>H</t>
    </r>
    <r>
      <rPr>
        <vertAlign val="subscript"/>
        <sz val="9"/>
        <rFont val="Tahoma"/>
        <family val="2"/>
      </rPr>
      <t>ext.</t>
    </r>
    <r>
      <rPr>
        <vertAlign val="subscript"/>
        <sz val="8"/>
        <rFont val="Arial"/>
        <family val="2"/>
      </rPr>
      <t xml:space="preserve"> </t>
    </r>
    <r>
      <rPr>
        <sz val="8"/>
        <rFont val="Arial"/>
        <family val="2"/>
      </rPr>
      <t>[Pa]= 500</t>
    </r>
  </si>
  <si>
    <r>
      <t>H</t>
    </r>
    <r>
      <rPr>
        <vertAlign val="subscript"/>
        <sz val="9"/>
        <rFont val="Tahoma"/>
        <family val="2"/>
      </rPr>
      <t xml:space="preserve">tot. </t>
    </r>
    <r>
      <rPr>
        <sz val="8"/>
        <rFont val="Arial"/>
        <family val="2"/>
      </rPr>
      <t>[Pa]= 1048</t>
    </r>
  </si>
  <si>
    <r>
      <t>n</t>
    </r>
    <r>
      <rPr>
        <vertAlign val="subscript"/>
        <sz val="9"/>
        <rFont val="Tahoma"/>
        <family val="2"/>
      </rPr>
      <t xml:space="preserve">vent. </t>
    </r>
    <r>
      <rPr>
        <sz val="8"/>
        <rFont val="Arial"/>
        <family val="2"/>
      </rPr>
      <t>[o/min]=2000</t>
    </r>
  </si>
  <si>
    <r>
      <t>N</t>
    </r>
    <r>
      <rPr>
        <vertAlign val="subscript"/>
        <sz val="9"/>
        <rFont val="Tahoma"/>
        <family val="2"/>
      </rPr>
      <t xml:space="preserve">m </t>
    </r>
    <r>
      <rPr>
        <sz val="9"/>
        <rFont val="Tahoma"/>
        <family val="2"/>
      </rPr>
      <t xml:space="preserve">		</t>
    </r>
    <r>
      <rPr>
        <sz val="8"/>
        <rFont val="Arial"/>
        <family val="2"/>
      </rPr>
      <t>[kW]=3,9</t>
    </r>
  </si>
  <si>
    <t>Dimenzije DxŠxV:5940/2250/1420 mm</t>
  </si>
  <si>
    <t>Masa bez fluida: 2327 kg</t>
  </si>
  <si>
    <r>
      <rPr>
        <sz val="8"/>
        <rFont val="Arial"/>
        <family val="2"/>
      </rPr>
      <t>Oznaka u dokumentaciji:</t>
    </r>
    <r>
      <rPr>
        <b/>
        <sz val="9"/>
        <rFont val="Tahoma"/>
        <family val="2"/>
      </rPr>
      <t xml:space="preserve"> KK-1</t>
    </r>
  </si>
  <si>
    <t>V.A.1.03.</t>
  </si>
  <si>
    <t>Odsisni ventilator</t>
  </si>
  <si>
    <t xml:space="preserve">Dobava i montaža cijevnog radijalnog ventilatora s unatrag zakrivljenim lopaticama za montažu na okrugli kanal. Kućište ventilatora je metalno i plastificirano u RAL 7035. Isporuka uz ventilator uključuje brzomontažne spojnice, montažni nosač, regulator brzine MTP 20, te servisnu sklopku GS 03.  Mogućnost regulacije brzine vrtnje, integrirani termički kontakt. Sljedećih tehničkih karakteristika: </t>
  </si>
  <si>
    <r>
      <t>V           [m</t>
    </r>
    <r>
      <rPr>
        <vertAlign val="superscript"/>
        <sz val="9"/>
        <rFont val="Tahoma"/>
        <family val="2"/>
      </rPr>
      <t>3</t>
    </r>
    <r>
      <rPr>
        <sz val="9"/>
        <rFont val="Tahoma"/>
        <family val="2"/>
      </rPr>
      <t>/h]      =   200</t>
    </r>
  </si>
  <si>
    <r>
      <t>H</t>
    </r>
    <r>
      <rPr>
        <vertAlign val="subscript"/>
        <sz val="9"/>
        <rFont val="Tahoma"/>
        <family val="2"/>
      </rPr>
      <t xml:space="preserve">extern </t>
    </r>
    <r>
      <rPr>
        <sz val="9"/>
        <rFont val="Tahoma"/>
        <family val="2"/>
      </rPr>
      <t xml:space="preserve">    [Pa]          = 225</t>
    </r>
  </si>
  <si>
    <r>
      <t>L</t>
    </r>
    <r>
      <rPr>
        <vertAlign val="subscript"/>
        <sz val="9"/>
        <rFont val="Tahoma"/>
        <family val="2"/>
      </rPr>
      <t xml:space="preserve">w   </t>
    </r>
    <r>
      <rPr>
        <sz val="9"/>
        <rFont val="Tahoma"/>
        <family val="2"/>
      </rPr>
      <t xml:space="preserve">       [dB(A)]     =71</t>
    </r>
  </si>
  <si>
    <r>
      <t>N</t>
    </r>
    <r>
      <rPr>
        <vertAlign val="subscript"/>
        <sz val="9"/>
        <rFont val="Tahoma"/>
        <family val="2"/>
      </rPr>
      <t xml:space="preserve">M </t>
    </r>
    <r>
      <rPr>
        <sz val="9"/>
        <rFont val="Tahoma"/>
        <family val="2"/>
      </rPr>
      <t xml:space="preserve">        [W]          =  100</t>
    </r>
  </si>
  <si>
    <t xml:space="preserve">             [V/Hz]      =    230/50</t>
  </si>
  <si>
    <r>
      <t xml:space="preserve">Oznaka u dokumentaciji: </t>
    </r>
    <r>
      <rPr>
        <b/>
        <sz val="9"/>
        <rFont val="Tahoma"/>
        <family val="2"/>
      </rPr>
      <t>OV-1</t>
    </r>
  </si>
  <si>
    <t>V.A.1.04.</t>
  </si>
  <si>
    <t>Dobava i montaža usisnog krovnog ventilatora s mješovitim protokom posebno dizajniranih za ekstrakciju potencijalno opasnih i eksplozivnih plinova, proizvedenih od čeličnog lima zaštićenog crnom poliesterskom bojom. Isporuka uz ventilator uključuje fleksibilne priključke, akustično postolje, servisnu sklopku, fleksibilne oslonce i upravljački uređaj. Ventilator je sljedećih tehničkih karakteristika:</t>
  </si>
  <si>
    <r>
      <t>V           [m</t>
    </r>
    <r>
      <rPr>
        <vertAlign val="superscript"/>
        <sz val="9"/>
        <rFont val="Tahoma"/>
        <family val="2"/>
      </rPr>
      <t>3</t>
    </r>
    <r>
      <rPr>
        <sz val="9"/>
        <rFont val="Tahoma"/>
        <family val="2"/>
      </rPr>
      <t>/h]      =   450</t>
    </r>
  </si>
  <si>
    <r>
      <t>H</t>
    </r>
    <r>
      <rPr>
        <vertAlign val="subscript"/>
        <sz val="9"/>
        <rFont val="Tahoma"/>
        <family val="2"/>
      </rPr>
      <t xml:space="preserve">extern </t>
    </r>
    <r>
      <rPr>
        <sz val="9"/>
        <rFont val="Tahoma"/>
        <family val="2"/>
      </rPr>
      <t xml:space="preserve">    [Pa]          = 238</t>
    </r>
  </si>
  <si>
    <r>
      <t>L</t>
    </r>
    <r>
      <rPr>
        <vertAlign val="subscript"/>
        <sz val="9"/>
        <rFont val="Tahoma"/>
        <family val="2"/>
      </rPr>
      <t xml:space="preserve">w   </t>
    </r>
    <r>
      <rPr>
        <sz val="9"/>
        <rFont val="Tahoma"/>
        <family val="2"/>
      </rPr>
      <t xml:space="preserve">       [dB(A)]     = 83</t>
    </r>
  </si>
  <si>
    <r>
      <t>N</t>
    </r>
    <r>
      <rPr>
        <vertAlign val="subscript"/>
        <sz val="9"/>
        <rFont val="Tahoma"/>
        <family val="2"/>
      </rPr>
      <t xml:space="preserve">M </t>
    </r>
    <r>
      <rPr>
        <sz val="9"/>
        <rFont val="Tahoma"/>
        <family val="2"/>
      </rPr>
      <t xml:space="preserve">        [W]          =  120</t>
    </r>
  </si>
  <si>
    <r>
      <t xml:space="preserve">Oznaka u dokumentaciji: </t>
    </r>
    <r>
      <rPr>
        <b/>
        <sz val="9"/>
        <rFont val="Tahoma"/>
        <family val="2"/>
      </rPr>
      <t>OV-2</t>
    </r>
  </si>
  <si>
    <t>V.A.1.05.</t>
  </si>
  <si>
    <t>Troškovi ovlaštenog servisera</t>
  </si>
  <si>
    <t>Troškovi od strane ovlaštenog servisa prilikom montaže, nadzora nad montažom i puštanja u rad uređaja prema stavkci 1.01. do 1.04. uz prethodnu kontrolu svih izvedenih radova relevantnih za funkciju.</t>
  </si>
  <si>
    <t xml:space="preserve">Stavkom su obuhvaćeni svi radovi i sav eventualno potreban dopunski materijal za dovođenje uređaja do potpune pogonske sposobnosti (podešavanje uređaja, umjerivanje, balansiranje, potrebno punjenje uređaja, probni pogon i dr.). </t>
  </si>
  <si>
    <t>Uključivo projektna i ostala dokumentacija neophodna uz predviđenu opremu, a sastoji se od crteža opreme s deklariranim tvorničkim karakteristikama, atestna dokumentacija kao i upute za rad i rukovanje na hrvatskom jeziku. Troškovi pogonske energije nisu uključeni.</t>
  </si>
  <si>
    <t>V.A.1.06.</t>
  </si>
  <si>
    <t>Montažerski radovi opreme u polju</t>
  </si>
  <si>
    <t>Radovi montaže i spajanja opreme u polju i elektrokomandnog ormara iz prethodnih stavki na prethodno  položene i ispitane kabele.</t>
  </si>
  <si>
    <t>Napomena: dobava i polaganje kabela zajedno s izradom kabelskih završetaka nije uključena u stavci. Radovi se odnose samo na gore specificirane elemente automatske regulacije</t>
  </si>
  <si>
    <t>V.A.1.07.</t>
  </si>
  <si>
    <t>Specijalistički radovi</t>
  </si>
  <si>
    <t>Specijalistički radovi radovi na nivou oprem u polju</t>
  </si>
  <si>
    <t>Specijalistički radovi na nivou opreme u polju: nadzor nad ugradnjom opreme u polju, ugađanje opreme u polju, puštanje u rad, izrada uputstava za rad, obuka osoblja krajnjeg korisnika.</t>
  </si>
  <si>
    <t>Specijalistički radovi programiranja i puštanja u rad</t>
  </si>
  <si>
    <t>Specijalistički radovi programiranja i puštanja u rad nivou DDC regulacije koji uključuju: izrada strujnih shema elektroupravljačkog ormara, programiranje DDC regulatora, puštanje u rad, statička i dinamička simulacija cjelogodišnjeg rada sustava, izrada funkcionalnih testiranja svih komponenti sustava (OQ test), izrada potrebnih ispitnih listova, izrada uputstava za rad, obuka osoblja krajnjeg korisnika.</t>
  </si>
  <si>
    <t>Specijalistički radovi integracije</t>
  </si>
  <si>
    <t>Specijalistički radovi integracije koji uključuju: integracija 4  rekuperacijske jedinica po modbus RTU protokolu, integracija dizalica topline po modbus TCP protokolu, integracija sustava temeljnog grijanja i hlađenja.</t>
  </si>
  <si>
    <t>Specijalistički radovi daljinskog praćenja</t>
  </si>
  <si>
    <t>Specijalistički radovi daljinskog praćenja rada sustava putem Internet konekcije s ciljem  optimizacije rada, podešavanja parametara, otkrivanja skrivenih grešaka i pomoć službi održavanja za rukovanje sustavom u trajanju jedne godine od finalnog puštanja u rad i primopredaje.</t>
  </si>
  <si>
    <t>V.A.1.08.</t>
  </si>
  <si>
    <t>Centralni nadzorni i upravljački sustav (CNUS)</t>
  </si>
  <si>
    <t>Dobava opreme softwarea, instalacija i programiranje centralnog nadzorno upravljačkog sustava (CNUS) za centralni nadzor i upravljanje radom sustava grijanja, hlađenja i ventilacije, slijedećih karakteristika:</t>
  </si>
  <si>
    <t>Software za CNUS uključivo potreban broj licenci za spajanje uređaja na isti.</t>
  </si>
  <si>
    <t>Server računalo za potrebe CNUS-a, opremljeno komponentama zadnje aktivne generacija za server računala uključivo licenca za operativni sustav.</t>
  </si>
  <si>
    <t>24" flat panel monitor, rezolucije 1920x1080 s odgovarajućim priključcima</t>
  </si>
  <si>
    <t>UPS za napajanje servera CNUS-a, snaga 800VA/480W.</t>
  </si>
  <si>
    <t>V.A.1.09.</t>
  </si>
  <si>
    <t>Specijalistički radovi programiranja CNUS-a</t>
  </si>
  <si>
    <t>Specijalistički radovi programiranja na nivou grafičkih prikaza CNUS-a i to: spajanje na računalnu mrežu, izrada i programiranje  grafičkih prikaza, programiranje alarmnih prikaza, programiranje history prikaza, programiranje e-mail i SMS alarmiranja, izrada potrebnih ispitnih listova i funkcionalnih proba, izrada uputstava za rad, obuka osoblja krajnjeg korisnika.</t>
  </si>
  <si>
    <t>V.A.1.10.</t>
  </si>
  <si>
    <t>Dobava i montaža sitnog potrošnog i pomoćnog materijala nužnog za montažu opreme: jedreno platno za spajanje opreme na kanalski razvod, boce s kisikom, disu plin, elektrode, vijci, matice, tipli, obuhvatnice, sitniji ovjesi, konzole, profilno željezo, silikonski kit, protupožarni brtveni kit i slično. Uključivo naljepnice za označavanje elemenata postrojenja.</t>
  </si>
  <si>
    <t>V.A.1.11.</t>
  </si>
  <si>
    <t>Prijevoz</t>
  </si>
  <si>
    <t>Transport alata, materijala i opreme na gradilište, te povrat preostalog materijala i alata i opreme. Stavka uključuje i troškove dizalice te sve ostale troškove horizontalnog i vertikalnog transporta na gradilištu za unos i montažu opreme i instalacija na projektom predviđenu poziciju.</t>
  </si>
  <si>
    <t>OPREMA UKUPNO</t>
  </si>
  <si>
    <t>V.A.2.</t>
  </si>
  <si>
    <t>RAZVOD ZRAKA</t>
  </si>
  <si>
    <t>V.A.2.01.</t>
  </si>
  <si>
    <t>Protupožarna zaklopka</t>
  </si>
  <si>
    <t>Dobava i montaža pravokutne i kružne protupožarne zaklopke, predviđena za ugradnju na limeni kanal sustava ventilacije na granici požarnih sektora, koja  se sastoji iz kućišta izrađenog iz pocinčanog lima i lopatice izrađene iz vatrootpornog materijala, opremljena toplinsko-električnim prekidačem, indikacijom položaja lopatice (otvoreno-zatvoreno), elektromotornim pogonom 230V, automatskim zatavranjem pri prekidu napajanja, prigrađenim elastičnim priključcima za montažu na kanalski razvod (na oba kraja) te potrebnim priborom za montažu. Vatrootpornost protupožarne zaklopke je 90 minuta. Glavne karakteristike protupožarnih zaklopki su:</t>
  </si>
  <si>
    <t>Kućište je izrađeno iz pocinčanog čeličnog lima, zaporna lamela iz specijalnog izolacijskog materijala, osovine koje nose lamelu iz pocinčanog čeličnog lima, ležajevi iz mjedi, brtve iz poliuretana i elastomera</t>
  </si>
  <si>
    <t>Protupožarna zaklopka je opremljena sa termičkim okidačem na 72°C</t>
  </si>
  <si>
    <t>Slijedećih dimenzija pravokutnih zaklopki š x v  [mm]:</t>
  </si>
  <si>
    <t>ɸ125</t>
  </si>
  <si>
    <t>ɸ160</t>
  </si>
  <si>
    <t>ɸ200</t>
  </si>
  <si>
    <t>ɸ250</t>
  </si>
  <si>
    <t>750/400</t>
  </si>
  <si>
    <t>V.A.2.02.</t>
  </si>
  <si>
    <t>Zaštitna rešetka (protukišna žaluzina)</t>
  </si>
  <si>
    <t>Dobava i montaža zaštitne rešetke (protukišne žaluzije), sa zaštitnom mrežicom i okvirom za ugradnju. Slijedećih dimenzija š x v [mm]:</t>
  </si>
  <si>
    <t>997x197</t>
  </si>
  <si>
    <t>V.A.2.03.</t>
  </si>
  <si>
    <t>Istrujni stropni distributer</t>
  </si>
  <si>
    <t>Dobava i montaža stropnog istrujnog vrtložnog distributera, u priključnoj kutiji horizontalnog priključka s dograđenim regulatorom za podešavanje količine zraka, slijedeće veličine:</t>
  </si>
  <si>
    <t>400x400</t>
  </si>
  <si>
    <t xml:space="preserve">  </t>
  </si>
  <si>
    <t>V.A.2.04.</t>
  </si>
  <si>
    <t>Istrujni anemostat</t>
  </si>
  <si>
    <t xml:space="preserve">Dobava i montaža stropnog anemostata za dovod zraka, izrađen od plastificiranog čeličnog lima, s termosenziblinim pogonom, u kompletu  s priključnom kutijom, izrađenom od pocinčanog lima, s priključkom za fleksibilnu cijev i perforiranim regulatorom količine zraka. Anemostat i priključna kutija isporučuju se sa svim potrebnim priborom i materijalom za montažu u boji po izboru projektanta interijera. Slijedeće veličine:
</t>
  </si>
  <si>
    <r>
      <rPr>
        <sz val="8"/>
        <rFont val="Tahoma"/>
        <family val="2"/>
      </rPr>
      <t>ɸ</t>
    </r>
    <r>
      <rPr>
        <sz val="8"/>
        <rFont val="Arial"/>
        <family val="2"/>
        <charset val="238"/>
      </rPr>
      <t xml:space="preserve"> 250</t>
    </r>
  </si>
  <si>
    <t>V.A.2.05.</t>
  </si>
  <si>
    <t>Odsisni stropni distributer</t>
  </si>
  <si>
    <t>Dobava i montaža stropnog odsisnog distributera, u priključnoj kutiji horizontalnog priključka s dograđenim regulatorom za podešavanje količine zraka, slijedeće veličine:</t>
  </si>
  <si>
    <t>V.A.2.06.</t>
  </si>
  <si>
    <t>Odsisna rešetka</t>
  </si>
  <si>
    <t>Dobava i montaža aluminijske odsisne rešetke, s jednim redom pomičnih lamela, regulatorom protoka zraka i okvirom za ugradnju, slijedećih dimenzija b x h [mm]:</t>
  </si>
  <si>
    <t>425x225</t>
  </si>
  <si>
    <t>V.A.2.07.</t>
  </si>
  <si>
    <t>Odsisni ventil</t>
  </si>
  <si>
    <t>Dobava i montaža zračnog ventila za odsis zraka iz prostorije, sa mogućnošću regulacije usisne količine, izrađen iz čeličnog lima i zaštićen od korozije, oličen u tonu po želji investitora, dimenzije ϕd [mm]:</t>
  </si>
  <si>
    <t>V.A.2.08.</t>
  </si>
  <si>
    <t>Fleksibilne izolirane cijevi</t>
  </si>
  <si>
    <t>Dobava i montaža predizolirane fleksibilne cijevi od aluminija, debljine 25 mm, za povezivanje ventilacijskih kanala i dobavnih distributivnih elemenata.</t>
  </si>
  <si>
    <t>Cijev tvornički toplinski i zvučno izolirana sa spiralno ojačanom višeslojnom aluminijskom konstrukcijom, postojana na radnu temperaturu od -30°C do +140°C, klasa reakcije na požar: B-s1,d0 (HRN EN 13501-1). Uključiti tipske pričvrsne obujmice, spojni i brtveni materijal. Maksimalna duljina predizolirane fleksibilne cijevi po jednom priključku iznosi 500 mm.</t>
  </si>
  <si>
    <t>Predizolirane fleksibilne cijevi, sljedećih dimenzija i količina:</t>
  </si>
  <si>
    <t>V.A.2.09.</t>
  </si>
  <si>
    <t>Fleksibilne neizolirane cijevi</t>
  </si>
  <si>
    <t>Dobava i montaža fleksibilne cijevi od aluminijaza povezivanje vent. kanala i odsisnih elemenata smještenih unutar spuštenog stropa.</t>
  </si>
  <si>
    <t>Žilava četveroslojna aluminijska konstrukcija oplošuje žičanu spiralu od čelika velike čvrstoće, postojana na radnu temperaturu od -30°C do +250°C, klasa reakcije na požar: A1 (HRN EN 13501-1). Uključiti tipske pričvrsne obujmice, spojni i brtveni materijal. Maksimalna duljina fleksibilne cijevi po jednom priključku iznosi 500 mm.</t>
  </si>
  <si>
    <t>Fleksibilne cijevi, sljedećih dimenzija i količina:</t>
  </si>
  <si>
    <t>V.A.2.10.</t>
  </si>
  <si>
    <t>Kanali za razvod zraka</t>
  </si>
  <si>
    <t>Dobava i montaža pravokutnih kanala za razvod zraka izrađenih od pocinčanog čeličnog lima ( prema HRN EN1505 i HRN EN1506 ), odgovarajuće dijagonalno ili poprečno ukrućenih, komplet s fazonskim komadima (koljena, račve, etaže, prijelazni komadi, kanalski nastavci i sl.), uključivo spojni, pričvrsni i brtveni materijal (usmjerni limovi, ojačanja, ukrute, prirubnice, kutnici, stezači, vijci, negoriva traka za brtvljenje sekcija kanala i sl.), te sav ostali materijal neophodan za dovođenje instalacije u funkciju i potpuno pogonsko stanje.</t>
  </si>
  <si>
    <t>Debljina lima ovisna o dimenziji duže stranice kanala, oblik F (falcana izvedba), za razred grupe tlakova 1 i 4, kako slijedi:</t>
  </si>
  <si>
    <t>do 500 mm, s = 0,6 mm</t>
  </si>
  <si>
    <t>od 501 do 1000 mm, s = 0,8 mm</t>
  </si>
  <si>
    <t>od 1001 do 2000 mm, s = 1,0 mm</t>
  </si>
  <si>
    <t>V.A.2.11.</t>
  </si>
  <si>
    <t>Cilindrični kanali za razvod zraka</t>
  </si>
  <si>
    <t>Dobava i montaža okruglih (spiro) kanala za razvod zraka izrađenih od pocinčanog čeličnog lima (prema HRN EN 12237), uključivo fazonski komadi (koljena, redukcije, T-komadi i sl.), te sav ostali spojni, pričvrsni i brtveni materijal (spojnice, vijci, zakovice, silikonski kit i sl.) potreban za dovođenje instalacije u funkciju i potpuno pogonsko stanje.</t>
  </si>
  <si>
    <t>- Ravne dionice okruglih kanala, sljedećih dimenzija i količina:</t>
  </si>
  <si>
    <t>Φ125</t>
  </si>
  <si>
    <t>Φ160</t>
  </si>
  <si>
    <t>Φ200</t>
  </si>
  <si>
    <t>Φ250</t>
  </si>
  <si>
    <t>Φ315</t>
  </si>
  <si>
    <t>V.A.2.12.</t>
  </si>
  <si>
    <t>Zavjesni, pričvrsni i brtveni materijal</t>
  </si>
  <si>
    <t>Dobava i montaža zavjesnog, pričvrsnog i brtvenog materijala za spajanje i montažu kanala. Brtvljenje sekcija kanala iz pocinčanog lima izvesti pomoću negorive teka-strip ili dec trake.</t>
  </si>
  <si>
    <t>V.A.2.13.</t>
  </si>
  <si>
    <t>Protupožarna izolacija</t>
  </si>
  <si>
    <t>Dobava i montaža protupožarne izolacije ventilacijskih kanala kao tip Promatect L500, proizvod Promat ili jednakovrijedan, klase otpornosti A1 prema HRN EN 13501-1. Izolirani kanali moraju zadovoljiti otpornosti na požar u trajanju od 90 minuta. Stavka uključuje sav potrebni materijal i rad za izvođenje protupožarne izolacije prema smjernicama proizvođača</t>
  </si>
  <si>
    <t>izolacija kanalskih razvoda</t>
  </si>
  <si>
    <r>
      <t>m</t>
    </r>
    <r>
      <rPr>
        <vertAlign val="superscript"/>
        <sz val="9"/>
        <rFont val="Tahoma"/>
        <family val="2"/>
      </rPr>
      <t>2</t>
    </r>
  </si>
  <si>
    <t>V.A.2.14.</t>
  </si>
  <si>
    <t>Toplinska izolacija kanala</t>
  </si>
  <si>
    <t>Dobava i montaža toplinske izolacije kanala za zrak mineralnom vunom (100 kg/m3) na armiranoj foliji. Navedenim materijalom predviđena je izolacija kompletnog kanalskog razvoda obrađenog te otpadni zrak iz kuhinje. Uključivo sav potreban pribor i originalni materijal za montažu izolacije (samoljepljiva aluminijska folija, kutnici od aluminijskog lima, metalne trake i sl.). Izolirani kanali se radi estetike, dodatno se zaštićuju slojem aluminijskog lima, vodonepropusno spojenog.</t>
  </si>
  <si>
    <t>mineralna vuna ( debljine s = 50 mm)</t>
  </si>
  <si>
    <t>mineralna vuna ( debljine s = 30 mm)</t>
  </si>
  <si>
    <t>Al-lim ( debljine s = 0,8 mm)</t>
  </si>
  <si>
    <t>V.A.2.15.</t>
  </si>
  <si>
    <t>V.A.2.16.</t>
  </si>
  <si>
    <t xml:space="preserve">Probni pogon </t>
  </si>
  <si>
    <t>Probni pogon instalacije u trajanju od 72 sata, uključivo balansiranje kanalske mreže i regulacija distributivnih elemenata, te izdavanje zapisnika o obavljenim mjerenjima količine zraka.  Troškovi pogonske energije nisu uključeni.</t>
  </si>
  <si>
    <t>V.A.2.17.</t>
  </si>
  <si>
    <t>RAZVOD ZRAKA UKUPNO</t>
  </si>
  <si>
    <t>V.A.3.</t>
  </si>
  <si>
    <t>RAZVOD ZRAKA - KUHINJA</t>
  </si>
  <si>
    <t>V.A.3.01.</t>
  </si>
  <si>
    <t>Indukcijska kuhinjska odsisna napa</t>
  </si>
  <si>
    <t>Dobava i montaža indukcijske kuhinjske odsisne nape prostorne pravokutne izvedbe, s priključcima otpadnog i dobavnog indukcijskog i svježeg zraka, izrađena je od nehrđajučeg čelika AISI 304 sistemom zavarenih rubova, konstruirana sukladno HRN EN 16282-2_2016. Na rubovima s donje strane kuhinjeke nape nalaze se dva reda mlaznica koje pušu u dva smjera te istovremeno stvaraju efikasan indukcijski mlaz i zračnu zavjesu prema osoblju. Tlačni ventilator s konstantnim tlakom opskrbljuje mlaznice s dovodnim zrakom. Ventilatorom se upravlja putem upravljačke jedinice koja je ugrađena u dovodnoj komori, a mjeri i kontrolira statički nadtlak u komori. Zadana vrijednost se tvornički kalibrira i podešava na 60 Pa nadtlaka u komori za dovod zraka. Na dobavnoj komori integriran je perforirani raspršivač dobavnog zraka. Uz napu se standardno isporučuje odgovarajući broj ciklonskih filtera za masnoću, tip KCF, sukladno normi HRN EN 16282-6_2020. U unutrašnjosti kuhinjske nape integrirana je LED rasvjeta boje 4000 K otporna na povišene temperature i drenažni priključci za odvod masnoće i kondenzata. Uz napu se isporučuje i sustav ovjesa za jednostavnu i brzu montažu. U priključcima kuhinjske nape integrirane su regulacijske šiber zaklopke za balansiranje protoka. Tehničke karakteristike:</t>
  </si>
  <si>
    <r>
      <t>V</t>
    </r>
    <r>
      <rPr>
        <sz val="6"/>
        <color theme="1"/>
        <rFont val="Calibri"/>
        <family val="2"/>
        <charset val="238"/>
        <scheme val="minor"/>
      </rPr>
      <t>ods</t>
    </r>
    <r>
      <rPr>
        <sz val="10"/>
        <rFont val="Arial"/>
        <family val="2"/>
        <charset val="238"/>
      </rPr>
      <t xml:space="preserve"> / V</t>
    </r>
    <r>
      <rPr>
        <sz val="6"/>
        <color theme="1"/>
        <rFont val="Calibri"/>
        <family val="2"/>
        <charset val="238"/>
        <scheme val="minor"/>
      </rPr>
      <t>dob</t>
    </r>
    <r>
      <rPr>
        <vertAlign val="subscript"/>
        <sz val="11"/>
        <color theme="1"/>
        <rFont val="Calibri"/>
        <family val="2"/>
        <charset val="238"/>
        <scheme val="minor"/>
      </rPr>
      <t xml:space="preserve"> </t>
    </r>
    <r>
      <rPr>
        <sz val="10"/>
        <rFont val="Arial"/>
        <family val="2"/>
        <charset val="238"/>
      </rPr>
      <t xml:space="preserve">= </t>
    </r>
    <r>
      <rPr>
        <sz val="8"/>
        <rFont val="Arial"/>
        <family val="2"/>
      </rPr>
      <t>3900 / 3600 m3/h</t>
    </r>
  </si>
  <si>
    <t xml:space="preserve"> - priprema za UV-OS 2</t>
  </si>
  <si>
    <t>dužina L = 3300 mm</t>
  </si>
  <si>
    <t>širina B = 2200 mm</t>
  </si>
  <si>
    <t>visina H = 500 mm</t>
  </si>
  <si>
    <t>V.A.3.02.</t>
  </si>
  <si>
    <t>Konvencionalna kuhinjska odsisna napa</t>
  </si>
  <si>
    <t xml:space="preserve">Dobava i montaža konvencionalna kuhinjska odsisna napa zidne pravokutne izvedbe, s priključcima otpadnog zraka, izrađena je od nehrđajučeg čelika AISI 304 sistemom zavarenih rubova, konstruirana sukladno HRN EN 16282-2_2016. Uz napu se standardno isporučuje odgovarajući broj ciklonskih filtera za masnoću, tip KCF, sukladnih normi HRN EN 16282-6_2020. U unutrašnjosti kuhinjske nape integrirana je LED rasvjeta boje 4000 K otporna na povišene temperature te drenažni priključci za odvod masnoće i kondenzata. Uz napu isporučuje se i sustav ovjesa za jednostavnu i brzu montažu. U priključcima kuhinjske nape integrirane su regulacijske šiber zaklopke za balansiranje protoka. Tehničke karakteristike: </t>
  </si>
  <si>
    <r>
      <t>V</t>
    </r>
    <r>
      <rPr>
        <sz val="6"/>
        <color theme="1"/>
        <rFont val="Calibri"/>
        <family val="2"/>
        <scheme val="minor"/>
      </rPr>
      <t>ods</t>
    </r>
    <r>
      <rPr>
        <sz val="10"/>
        <rFont val="Arial"/>
        <family val="2"/>
        <charset val="238"/>
      </rPr>
      <t xml:space="preserve"> =</t>
    </r>
    <r>
      <rPr>
        <sz val="8"/>
        <rFont val="Arial"/>
        <family val="2"/>
      </rPr>
      <t xml:space="preserve"> 1200 m3/h</t>
    </r>
  </si>
  <si>
    <t xml:space="preserve"> - priprema za UV-OS 1</t>
  </si>
  <si>
    <t>dužina L = 1100 mm</t>
  </si>
  <si>
    <t>širina B = 1500 mm</t>
  </si>
  <si>
    <t>visina H = 400 mm</t>
  </si>
  <si>
    <t>V.A.3.04.</t>
  </si>
  <si>
    <t>Kondenzacijska kuhinjska napa</t>
  </si>
  <si>
    <t xml:space="preserve">Dobava i montaža kondenzacijska kuhinjska napa zidne pravokutne izvedbe posebno konstruirana  za odsis velike količine vrele vodene pare koju ispuštaju perilice posuđa u profesionalnim kuhinjama. Standardna oprema uključuje LED rasvjetu, te kružne ili pravokutne priključke za spajanje na ventilacijske kanale u kojima su integrirane regulacijske šiber zaklopke. Na ispušnoj strani ugrađene su pregrade za kondenzaciju vode. Standardni materijal je AISI 304/EN 1.4301, opcionalno AISI 316/EN 1.4401. Nape su razvijene u skladu s normom HRN EN 16282-2_2016. Tehničke karakteristike: </t>
  </si>
  <si>
    <t xml:space="preserve">KHC-W1 </t>
  </si>
  <si>
    <r>
      <t>V</t>
    </r>
    <r>
      <rPr>
        <sz val="6"/>
        <color theme="1"/>
        <rFont val="Calibri"/>
        <family val="2"/>
        <scheme val="minor"/>
      </rPr>
      <t>ods</t>
    </r>
    <r>
      <rPr>
        <sz val="10"/>
        <rFont val="Arial"/>
        <family val="2"/>
        <charset val="238"/>
      </rPr>
      <t xml:space="preserve"> </t>
    </r>
    <r>
      <rPr>
        <sz val="8"/>
        <rFont val="Arial"/>
        <family val="2"/>
      </rPr>
      <t>= 850 m3/h</t>
    </r>
  </si>
  <si>
    <t>širina B = 1100 mm</t>
  </si>
  <si>
    <t xml:space="preserve">KHC-W2 </t>
  </si>
  <si>
    <r>
      <t>V</t>
    </r>
    <r>
      <rPr>
        <sz val="6"/>
        <color theme="1"/>
        <rFont val="Calibri"/>
        <family val="2"/>
        <scheme val="minor"/>
      </rPr>
      <t>ods</t>
    </r>
    <r>
      <rPr>
        <sz val="10"/>
        <rFont val="Arial"/>
        <family val="2"/>
        <charset val="238"/>
      </rPr>
      <t xml:space="preserve"> </t>
    </r>
    <r>
      <rPr>
        <sz val="8"/>
        <rFont val="Arial"/>
        <family val="2"/>
      </rPr>
      <t>= 700 m3/h</t>
    </r>
  </si>
  <si>
    <t>V.A.3.05.</t>
  </si>
  <si>
    <t>UV Ozone System</t>
  </si>
  <si>
    <t>Dobava i montaža UV Ozone System, sustav za održavanje higijenskih uvjeta unutar kuhinjskih napa i odsisnih sustava kuhinja, redukciju neugodnih mirisa i eliminiranje naslaga masti. Sustav se sastoji od vakumskih UV lampi ugrađenih u kuhinjsku napu, tlačne sklopke, mikroprekidača i upravljačkog ormara sa svim sigurnosnim elementima za siguran i nesmetan rad UV lampi. Tehničkih karakteristika:</t>
  </si>
  <si>
    <t>UV-OS-2</t>
  </si>
  <si>
    <t>Minimalni tehničku uvjeti za ugradnju UV-OS-2 sklopa:</t>
  </si>
  <si>
    <t>1. Provućeni signalni i naponski kabeli od nape do mjesta instalacije kontrolnog ormara</t>
  </si>
  <si>
    <t>2. Instalacija električnih kabela od pozicije nadzornog ormara do kuhinjske nape:
 - 2x (4x1mm²; 4x1.5mm² ÖLFLEX CLASSIC 110 SY ili sličan kabl istih karakteristika)
 - 2x (2x0.75mm²; 3x0,75mm²  H03VV-F ili sličan)</t>
  </si>
  <si>
    <t>3. Priključno mjesto za 230V 50Hz 16A blizu kontrolnog ormara.</t>
  </si>
  <si>
    <t>4. Osigurano uzemljenje nape i el. kontrolnog ormara</t>
  </si>
  <si>
    <t>5. Lokacija nadzornog ormara max. 30m od nape, min. 2 m od termo blokova</t>
  </si>
  <si>
    <t>Montaža i puštanje u pogon UV-C sklopa se izvodi uz ispunjenje gore navedenih minimalnih tehničkih uvjeta, te spojenih ventilacijskih kanala na montiranu napu, kao i potpune funkcionalnosti sustava ventilacije (odsisni ventilatori i/ili klima komore trebaju biti pušteni u rad).</t>
  </si>
  <si>
    <t>UV-OS-1</t>
  </si>
  <si>
    <t>Minimalni tehničku uvjeti za ugradnju UV-OS-1 sklopa:</t>
  </si>
  <si>
    <t>2. Instalacija električnih kabela od pozicije nadzornog ormara do kuhinjske nape:
 - 1x (4x1mm²; 4x1.5mm² ÖLFLEX CLASSIC 110 SY ili sličan kabl istih karakteristika)
 - 2x (2x0.75mm²; 3x0,75mm²  H03VV-F ili sličan)</t>
  </si>
  <si>
    <t>V.A.3.06.</t>
  </si>
  <si>
    <t>Dobava i montaža stropnog istrujnog distributera s perforiranom, kvadradne perforirane istrujne ploče, u priključnoj kutiji horizontalnog priključka s dograđenim regulatorom za podešavanje količine zraka, sljedeće veličine C [mm]:</t>
  </si>
  <si>
    <t>600x 600</t>
  </si>
  <si>
    <t>V.A.3.07.</t>
  </si>
  <si>
    <t>V.A.3.08.</t>
  </si>
  <si>
    <t>V.A.3.09.</t>
  </si>
  <si>
    <t>V.A.3.10.</t>
  </si>
  <si>
    <t>Dobava i montaža toplinske izolacije kanala za zrak mineralnom vunom (100 kg/m3) na armiranoj foliji. Navedenim materijalom predviđena je izolacija kompletnog kanalskog razvoda obrađenog ti otpadnog zraka iz kuhinje. Uključivo sav potreban pribor i originalni materijal za montažu izolacije (samoljepljiva aluminijska folija, kutnici od aluminijskog lima, metalne trake i sl.). Izolirani kanali se radi estetike, dodatno se zaštićuju slojem aluminijskog lima, vodonepropusno spojenog.</t>
  </si>
  <si>
    <t>V.A.3.11.</t>
  </si>
  <si>
    <t>V.A.3.12.</t>
  </si>
  <si>
    <t>V.A.3.13.</t>
  </si>
  <si>
    <t>RAZVOD ZRAKA-KUHINJA UKUPNO</t>
  </si>
  <si>
    <t>V.B.</t>
  </si>
  <si>
    <t>GRIJANJE I HLAĐENJE</t>
  </si>
  <si>
    <t>Kriteriji mjerodavni za jednakovrijednost:</t>
  </si>
  <si>
    <t>Za bitne tehničke karakteristike, opreme energetskog postrojenja, koje trebaju biti zadovoljene, kako bi se ostvario cilj projekta i postigli traženi parametri propisani projektnim zadatkom i projektnom dokumentacijom, temperaturni režimi tople vode i hlađene vode, učin grijanja uređaja, učin hlađenja uređaja, ne smiju biti manji od projektom propisanih. Protoci vode trebaju biti usklađeni s nazivnim učinom, ponuđenog uređaja. Slijedeći parametri uređaja: angažirana električna snaga uređaja, pada tlaka na strani tople i hlađene vode, dobavna visina cirkulacijske crpke, ukoliko odstupaju ±10% smatraju se jednakovrijednim.
Ostali elementi sustava, moraju svojom veličinom i principom rada odgovarati projektom predviđenima.</t>
  </si>
  <si>
    <t>V.B.1.</t>
  </si>
  <si>
    <t>V.B.1.01.</t>
  </si>
  <si>
    <t>Dizalica topline</t>
  </si>
  <si>
    <t>Dobava i montaža visokoučinkovita multifunkcionalna modularna četverocijevna dizalica topline zrak-voda sa zrakom hlađenim kondenzatorom predviđena za vanjsku ugradnju. Dizalica topline ima parcijalni defrost, krug po krug - kontinuirano grijanje. Dizalica topline je 4T izvedbe - istovremena kontrola dvije temperature polaza, grijanje i hlađenje. Nadalje, dizalica topline mora imati mogućnost rada u režimima grijanja i pripreme PTV-a od -20°C do +40°C temperature okoline te se isporučuje se sa svim senzorima potrebnim za potpuno automatski režim rada [hlađenje + rekuperacija, samo hlađenje/grijanje ili priprema PTV-a]. Uređaj ima mogućnost ostvarivanja polaza tople vode o +62°C pri vanjskoj temperaturi od -15°C. Pri simultanom grijanju i hlađenju uređaj mora ima mogućnost ostvarivanja polaza od -10°C do +18°C (hlađenje) odnosno od +30°C do +70°C (grijanje).Konstrukcija uređaja izvedena je od pocinčanih čeličnih profila koji su dodatno zaštićeni od agresivne okoline. Kondenzator uređaja napravljen od bakrenih cijevi te aluminijskih mikro kanala koji povećavaju površinu izmjene zraka. Dizalica topline se isporučuje u jednom komadu tvornički ispitana te napunjena potrebnom količinom radne tvari R290 i ulja. Dizalica topline treba biti Eurovent certificirana u skladu sa EN14511.</t>
  </si>
  <si>
    <t>Tehničke karakteristike pri Eurovent uvjetima:</t>
  </si>
  <si>
    <t>Maksimalno dopuštena apsorbirana el. snaga stroja: 83,2  [kW]</t>
  </si>
  <si>
    <t>EER ≥ 2,67</t>
  </si>
  <si>
    <t>Minimalni ogrjevni učinak: 227 [kW] kod temperature vode u kondenzatoru 45/40 [°C] i temperature okoline 7 [°C].</t>
  </si>
  <si>
    <t>Minimalni COP ≥ 3,11</t>
  </si>
  <si>
    <t>Minimalni rashladni + ogrijevni učin pri simultanom radu = 231 kW + 304 kW</t>
  </si>
  <si>
    <t>Maksimalno dopuštena apsorbirana el. snaga stroja: 73 [kW]</t>
  </si>
  <si>
    <t>TER ≥ 7,44</t>
  </si>
  <si>
    <t>Minimalni ogrjevni učinak: 133 [kW] kod temperature vode u kondenzatoru 45/41 [°C] i temperature okoline -12 [°C].</t>
  </si>
  <si>
    <t>Maksimalno dopuštena apsorbirana el. snaga stroja: 65,7[kW]</t>
  </si>
  <si>
    <t>SEER ≥ 3,81</t>
  </si>
  <si>
    <r>
      <t>η</t>
    </r>
    <r>
      <rPr>
        <vertAlign val="subscript"/>
        <sz val="8"/>
        <color theme="1"/>
        <rFont val="Arial"/>
        <family val="2"/>
      </rPr>
      <t>s,c</t>
    </r>
    <r>
      <rPr>
        <sz val="8"/>
        <color theme="1"/>
        <rFont val="Arial"/>
        <family val="2"/>
      </rPr>
      <t xml:space="preserve"> </t>
    </r>
    <r>
      <rPr>
        <sz val="8"/>
        <rFont val="Arial"/>
        <family val="2"/>
      </rPr>
      <t>≥ 149%</t>
    </r>
  </si>
  <si>
    <r>
      <t>Minimalni SCOP</t>
    </r>
    <r>
      <rPr>
        <sz val="8"/>
        <color theme="1"/>
        <rFont val="Arial"/>
        <family val="2"/>
      </rPr>
      <t>LT/MT</t>
    </r>
    <r>
      <rPr>
        <sz val="8"/>
        <rFont val="Arial"/>
        <family val="2"/>
      </rPr>
      <t xml:space="preserve"> = 3.76/3.20</t>
    </r>
  </si>
  <si>
    <r>
      <t>η</t>
    </r>
    <r>
      <rPr>
        <vertAlign val="subscript"/>
        <sz val="8"/>
        <color theme="1"/>
        <rFont val="Arial"/>
        <family val="2"/>
      </rPr>
      <t>s,c LT / MT</t>
    </r>
    <r>
      <rPr>
        <sz val="8"/>
        <color theme="1"/>
        <rFont val="Arial"/>
        <family val="2"/>
      </rPr>
      <t xml:space="preserve"> </t>
    </r>
    <r>
      <rPr>
        <sz val="8"/>
        <rFont val="Arial"/>
        <family val="2"/>
      </rPr>
      <t>= 147/125%</t>
    </r>
  </si>
  <si>
    <t>Napajanje: 400V - 3ph - 50Hz</t>
  </si>
  <si>
    <t>Kompresor je scroll.</t>
  </si>
  <si>
    <t>Minimalni broj rashladnih krugova: 2</t>
  </si>
  <si>
    <t>Minimalni stupanj regulacije kapaciteta: 16,7%</t>
  </si>
  <si>
    <t>Prirodna radna tvar: R290; GWP = 3</t>
  </si>
  <si>
    <t>Zvučna snaga ne smije biti veća od: 88 dB(A) [prema ISO3744]</t>
  </si>
  <si>
    <t>Zvučni tlak na udaljenosti 10 m od stroja ne smije biti veći od: 56 dB(A) [prema ISO3744]</t>
  </si>
  <si>
    <t>Masa stroja: 2952 kg</t>
  </si>
  <si>
    <t>Dimenzije DxŠxV [mm]: 4952x1130x2404</t>
  </si>
  <si>
    <t>Elektro ormar treba biti u klasi IP 54 ugrađen na uređaju sa svim elementima i ožičenjem potrebnim za siguran i ispavan rad uređaja, mikroprocesorom za kontrolu i vođenje rada uređaja. Mikroprocesor mora osigurati potpuno automatski rad uređaja.</t>
  </si>
  <si>
    <t>Oprema koja treba biti sadržana u isporuci dizalice topline:</t>
  </si>
  <si>
    <t>* SLN - super tiha izvedba</t>
  </si>
  <si>
    <t>* RA - zaštita od smrzavanja svih hidrauličkih elemenata uređaja</t>
  </si>
  <si>
    <t>* FLUS - flow switch</t>
  </si>
  <si>
    <t>* 1P/1R - hidro modul s jednom cirkulacijskom crpkom na toplom krugu i jednom cirkulacijskom crpkom na hladnom krugu</t>
  </si>
  <si>
    <t>* RAV - grijač protiv smrzavanja za tavicu kondenzata</t>
  </si>
  <si>
    <t>* TERM - daljinski regulator</t>
  </si>
  <si>
    <t>* AG - gumene antivibracijske podloške</t>
  </si>
  <si>
    <t>Uređaj treba tvornički biti isporučen prema gore navedenom te spreman za rad nakon hidrauličkog i električnog spajanja. Dodatne isporuke opreme i software-a nisu dopuštene, odnosno ako budu potrebne idu na teret isporučitelja.</t>
  </si>
  <si>
    <t>Parametri i elementi koji su nužan uvjet kod dokazivanja jednakovrijednosti:</t>
  </si>
  <si>
    <t>- Prirodni radni medij; GWP ≤ 3</t>
  </si>
  <si>
    <t>- temperaturno područje rada uređaja</t>
  </si>
  <si>
    <t>-  rashladni i ogrijevni kapaciteti, minimalni stupanj iskoristivosti (EER; COP; TER) i zvučna snaga, sve potvrđeno Eurovent certifikatom</t>
  </si>
  <si>
    <t xml:space="preserve">- minimalni sezonski stupanj iskoristivosti (SEER; SCOP - LT/MT) </t>
  </si>
  <si>
    <t>- minimalni stupanj regulacije kapaciteta i broj rashladnih krugova</t>
  </si>
  <si>
    <t>- nivo zvučne snage te nivo zvučnog tlaka na 10 m</t>
  </si>
  <si>
    <t>- navedena dodatna oprema uređaja s karakteristikama</t>
  </si>
  <si>
    <t>V.B.1.02</t>
  </si>
  <si>
    <t>Dizalica topline za pripremu PTV-a</t>
  </si>
  <si>
    <t>Dobava i montaž visokotemperaturne EHS (Eco Heating System) dizalice topline zrak-voda za pripremu potrošne tople vode (PTV) u izvedbi monoblok predviđen za vanjsku ugradnju proizvod. Uređaj je optimiziran za preuređenje postojećih objekta sa širokim rasponom modulacije inverterskog kompresora. Jedinica se sastoji iz freonskog i vodenog dijela smještenih u jedno kućište. Vodeni dio predstavlja hidrobox u kojemu je izmjenjivač topline voda-rashladni medij. Izmjenjivač topline opremljen je sa zaštitom od smrzavanja s elektrootpornim elementom.</t>
  </si>
  <si>
    <t>Unutarnja jedinica sastoji se od integriranog spremnika potrošne tople vode (s ugrađenim sigurnosnim ventilom i booster elektrogrijačem učina 3kW) i elemenata potrebnih za rad sustava: frekventno upravljana pumpa na bazi dT, dodatni elektrogrijač, sigurnosni ventil, odzračni lončić, el.ormarić, ekspanzijska posuda 8l, manometar, hvatač nečistoće, mjerač protoka vode i troputni prekretni ventil</t>
  </si>
  <si>
    <t>Žičani upravljač (MWR-WW10N) s LCD displejom u boji i pozadinskim osvjetljenjem je moguće dislocirati od uređaja i koristiti kao sobni termostat. Upravljač je opremljen s tjednim timerom, očitanjem isporučene energije u kWh te mogućnošću postavke vremena pripreme i termičke obrade PTV-a. Postoji mogućnost spajanja dodatnog upravljača za kontrolu dviju odvojenih zona. Uređaj ima mogućnost rada u kombinaciji s PV modulima i mogućnost komunikacije s pametnom mrežom („Smart Grid“). Maksimalna temperatura polaza vode iz uređaja je 75°C (70°C za PTV). Dizalica topline zadržava najmanje 100% vršne vrijednosti nominalnog ogrjevnog kapaciteta pri vanjskoj temperaturi -10°C (temp. polaza vode 75°C).</t>
  </si>
  <si>
    <t>U unutarnjoj jedinici dolazi integriran modul za daljinsko upravljanje MIM-H04EN.Uređaji trebaju biti certificirani od strane krovne EU organizacije za dizalice topline EHPA na dolje propisanu učinkovitost kod pojedinih temperatura i sezonsku učinkovitost u grijanju i hlađenju. EHPA koristi std Eurovent uvjete.Sustav uključuje isporuku svih senzora, izolacijsku posudu za prikupljanje kondenzata (s ugrađenim električnim grijačem 150W) i cijevnu izolaciju.Super tiha izvedba, zahvaljujući ojačanoj strukturi kompresora, dvoslojnoj izolaciji, obliku ventilatora i inovativnim antivibracionim podlogama (metalne opruge u kombinaciji sa gumom). Mjereni zvučni tlak na 3m je 35 dB(A)</t>
  </si>
  <si>
    <t>Tehničke karakteristike:</t>
  </si>
  <si>
    <t>SEER = 5,00</t>
  </si>
  <si>
    <t>SCOP = 4,90</t>
  </si>
  <si>
    <t>Površinsko grijanje-hlađenje</t>
  </si>
  <si>
    <t>Gr: To = 7°C,  Tpol = 35°C, ΔT = 5°C</t>
  </si>
  <si>
    <t>Qg = 16,0 kW</t>
  </si>
  <si>
    <t>N = 3,55 kW     [230 V - 50 Hz]</t>
  </si>
  <si>
    <t>COP = 4,51</t>
  </si>
  <si>
    <t>Hl: To = 35°C, Tpol = 18°C, ΔT = 5°C</t>
  </si>
  <si>
    <t>Qh = 14,0 kW</t>
  </si>
  <si>
    <t>N = 3,68 kW       [230 V - 50 Hz]</t>
  </si>
  <si>
    <t>EER = 3,80</t>
  </si>
  <si>
    <t>Ventilokonvektorsko hlađenje</t>
  </si>
  <si>
    <t>Hl: To=35°C, Tpol=7°C, ΔT=5°C</t>
  </si>
  <si>
    <t>Qh(nom) = 10,4 kW</t>
  </si>
  <si>
    <t>N = 3,586 kW    /   230 V - 50 Hz</t>
  </si>
  <si>
    <t>EER = 2,90</t>
  </si>
  <si>
    <t>RADIJATORSKO GRIJANJE</t>
  </si>
  <si>
    <t>Ogrijevna snaga pri -7°C (integrirana i vršna vrijednost):</t>
  </si>
  <si>
    <t>Gr: To=-7°C, Tpol=70°C, ΔT=5°C</t>
  </si>
  <si>
    <t>Qg = 11,85 kW</t>
  </si>
  <si>
    <t>N = 7,5 kW</t>
  </si>
  <si>
    <t>Ogrijevna snaga pri -15°C (integrirana i vršna vrijednost):</t>
  </si>
  <si>
    <t>Gr: To=-15°C, Tpol=70°C, ΔT=5°C</t>
  </si>
  <si>
    <t>Qg = 10,8 kW</t>
  </si>
  <si>
    <t>N = 7,99 kW</t>
  </si>
  <si>
    <t>Radno područje:</t>
  </si>
  <si>
    <t>grijanje: od -25° do 35°C</t>
  </si>
  <si>
    <t>hlađenje: od 10° do 46°C</t>
  </si>
  <si>
    <t>priprema PTV: od -25° do 43°C</t>
  </si>
  <si>
    <t>Dimenzije:</t>
  </si>
  <si>
    <t>Vanjska jedinica: 1270x530 mm; h = 1018 mm, masa: 140 kg</t>
  </si>
  <si>
    <t>Radna tvar:  R290</t>
  </si>
  <si>
    <t>Unutarnja jedinica: 595x700 mm; h = 1800 mm, masa: 128 kg</t>
  </si>
  <si>
    <t>Snaga dodatnog el. grijača: 6 kW</t>
  </si>
  <si>
    <t>Obujam spremnika PTV-a: 260 L</t>
  </si>
  <si>
    <t>Buka vanjske jedinice:</t>
  </si>
  <si>
    <t>Zvučna snaga gr/hl: 65/65 dB(A)</t>
  </si>
  <si>
    <t>Zvučni tlak na udaljenosti od 1m i visini od 1,5m gr / hl : 51/51 dB(A)</t>
  </si>
  <si>
    <r>
      <t>Oznaka u dokumentaciji:</t>
    </r>
    <r>
      <rPr>
        <b/>
        <sz val="8"/>
        <rFont val="Arial"/>
        <family val="2"/>
      </rPr>
      <t xml:space="preserve"> UJPTV + DT</t>
    </r>
  </si>
  <si>
    <t>V.B.1.03</t>
  </si>
  <si>
    <t>SPLIT sustav</t>
  </si>
  <si>
    <t>Dobava i montaža mono SPLIT sustava, za cjelogodišnje hlađenje do vanjskih temperatura od -15°C, sastavljenog od jedne unutarnje zidne jedinice i jedne vanjske inverterske kompresorsko-kondenzatorske jedinice, za radni medij R32. Unutarnje jedinice su opremljene ventilatorom, izmjenjivačem topline s direktnom ekspanzijom freona, svim potrebnim elementima za zaštitu, kontrolu i regulaciju uređaja i temperature, uređaji predviđeni sa svim potrebnim elementima za rad u 100% redundantnom radu za hlađenje server soba, sljedećih tehničkih karakteristika:</t>
  </si>
  <si>
    <t>Napajanje: trofazno, 380-415 V, 50 Hz</t>
  </si>
  <si>
    <t>Qh (min,nom,max) = 3,60 / 9,50 / 12,10 kW</t>
  </si>
  <si>
    <t>N = 0,78 / 4,20 / 2,74 kW</t>
  </si>
  <si>
    <t>EER=3,47</t>
  </si>
  <si>
    <t>Qg (min,nom,max) = 2,90 / 10,80 / 16,20 kW</t>
  </si>
  <si>
    <t>N = 0,65 / 3,45 / 6,40 kW</t>
  </si>
  <si>
    <t>COP=3,13</t>
  </si>
  <si>
    <t>Medij:  R32 (prednapunjen 3,50 kg)</t>
  </si>
  <si>
    <t>Priključak R32: tekuća faza:9,52 mm</t>
  </si>
  <si>
    <t>Priključak R32: plinovita faza: 15,88 mm</t>
  </si>
  <si>
    <t>Radno područje - hlađenje: od -20° do 52°C</t>
  </si>
  <si>
    <t>Radno područje - grijanje: od -25° do 24°C</t>
  </si>
  <si>
    <t>Dimenzije unutarnje jedinice: 1280x253 mm; h=345 mm</t>
  </si>
  <si>
    <t>Težina unutarnje jedinice: 18,5 kg</t>
  </si>
  <si>
    <t>Nivo zvučnog tlaka unutarnje jedinice: (max / mid / min): 49 / 46 / 43 dB(A)</t>
  </si>
  <si>
    <t>Dimenzije vanjske jedinice: 940x330 mm; h=1420 mm</t>
  </si>
  <si>
    <t>Težina vanjske jedinice: 100 kg</t>
  </si>
  <si>
    <t>Nivo zvučnog tlaka vanjske jedinice: (hl/gr): 47/50 dB(A)</t>
  </si>
  <si>
    <r>
      <t>Oznaka u dokumentaciji:</t>
    </r>
    <r>
      <rPr>
        <b/>
        <sz val="8"/>
        <rFont val="Arial"/>
        <family val="2"/>
      </rPr>
      <t>VJ1+UJ1 / VJ 2+UJ 2</t>
    </r>
  </si>
  <si>
    <t>V.B.1.04</t>
  </si>
  <si>
    <t>Kazetni ventilokonvektor</t>
  </si>
  <si>
    <t>Dobava i montaža kazetnog ventilokonvektor (FC - aparata), za ugradnju iznad spuštenog stropa, za režim rada s optočnim zrakom i priključenje na 2 cijevni razvod medija, s izoliranom okapnicom za kondenzat, crpkom za kondenzat, izmjenjivim filterom, ventilatorom s trobrzinskim elektromotorom, kompletnim priborom za montažu i spajanje na cijevnu instalaciju. Tehničke karakteristike uređaja prema veličini konvektora:</t>
  </si>
  <si>
    <t>Light 61</t>
  </si>
  <si>
    <r>
      <t>L</t>
    </r>
    <r>
      <rPr>
        <vertAlign val="subscript"/>
        <sz val="8"/>
        <rFont val="Arial"/>
        <family val="2"/>
      </rPr>
      <t xml:space="preserve">zraka   </t>
    </r>
    <r>
      <rPr>
        <sz val="8"/>
        <rFont val="Arial"/>
        <family val="2"/>
      </rPr>
      <t xml:space="preserve">     [m</t>
    </r>
    <r>
      <rPr>
        <vertAlign val="superscript"/>
        <sz val="8"/>
        <rFont val="Arial"/>
        <family val="2"/>
      </rPr>
      <t>3</t>
    </r>
    <r>
      <rPr>
        <sz val="8"/>
        <rFont val="Arial"/>
        <family val="2"/>
      </rPr>
      <t>/h]      =  225/295/367</t>
    </r>
  </si>
  <si>
    <r>
      <t>H</t>
    </r>
    <r>
      <rPr>
        <vertAlign val="subscript"/>
        <sz val="8"/>
        <rFont val="Arial"/>
        <family val="2"/>
      </rPr>
      <t>ext</t>
    </r>
    <r>
      <rPr>
        <sz val="8"/>
        <rFont val="Arial"/>
        <family val="2"/>
      </rPr>
      <t xml:space="preserve">         [Pa]         =   30</t>
    </r>
  </si>
  <si>
    <r>
      <t>L</t>
    </r>
    <r>
      <rPr>
        <vertAlign val="subscript"/>
        <sz val="8"/>
        <rFont val="Arial"/>
        <family val="2"/>
      </rPr>
      <t xml:space="preserve">W  </t>
    </r>
    <r>
      <rPr>
        <sz val="8"/>
        <rFont val="Arial"/>
        <family val="2"/>
      </rPr>
      <t xml:space="preserve">         [dB(A)]     =   46</t>
    </r>
  </si>
  <si>
    <r>
      <t>N</t>
    </r>
    <r>
      <rPr>
        <vertAlign val="subscript"/>
        <sz val="8"/>
        <rFont val="Arial"/>
        <family val="2"/>
      </rPr>
      <t xml:space="preserve">M   </t>
    </r>
    <r>
      <rPr>
        <sz val="8"/>
        <rFont val="Arial"/>
        <family val="2"/>
      </rPr>
      <t xml:space="preserve">        [W]          =   47</t>
    </r>
  </si>
  <si>
    <t>grijanje</t>
  </si>
  <si>
    <r>
      <t>Q</t>
    </r>
    <r>
      <rPr>
        <vertAlign val="subscript"/>
        <sz val="8"/>
        <rFont val="Arial"/>
        <family val="2"/>
      </rPr>
      <t xml:space="preserve">G   </t>
    </r>
    <r>
      <rPr>
        <sz val="8"/>
        <rFont val="Arial"/>
        <family val="2"/>
      </rPr>
      <t xml:space="preserve">        [kW]        =  1,6/1,9/2,4</t>
    </r>
  </si>
  <si>
    <r>
      <t>t</t>
    </r>
    <r>
      <rPr>
        <vertAlign val="subscript"/>
        <sz val="8"/>
        <rFont val="Arial"/>
        <family val="2"/>
      </rPr>
      <t>prostorije</t>
    </r>
    <r>
      <rPr>
        <sz val="8"/>
        <rFont val="Arial"/>
        <family val="2"/>
      </rPr>
      <t xml:space="preserve">    [ºC/%RH] =   20/40</t>
    </r>
  </si>
  <si>
    <r>
      <t>t</t>
    </r>
    <r>
      <rPr>
        <vertAlign val="subscript"/>
        <sz val="8"/>
        <rFont val="Arial"/>
        <family val="2"/>
      </rPr>
      <t xml:space="preserve">VG  </t>
    </r>
    <r>
      <rPr>
        <sz val="8"/>
        <rFont val="Arial"/>
        <family val="2"/>
      </rPr>
      <t xml:space="preserve">         [ºC]         =  45/40</t>
    </r>
  </si>
  <si>
    <r>
      <t>V</t>
    </r>
    <r>
      <rPr>
        <vertAlign val="subscript"/>
        <sz val="8"/>
        <rFont val="Arial"/>
        <family val="2"/>
      </rPr>
      <t xml:space="preserve">VG      </t>
    </r>
    <r>
      <rPr>
        <sz val="8"/>
        <rFont val="Arial"/>
        <family val="2"/>
      </rPr>
      <t xml:space="preserve">      [m</t>
    </r>
    <r>
      <rPr>
        <vertAlign val="superscript"/>
        <sz val="8"/>
        <rFont val="Arial"/>
        <family val="2"/>
      </rPr>
      <t>3</t>
    </r>
    <r>
      <rPr>
        <sz val="8"/>
        <rFont val="Arial"/>
        <family val="2"/>
      </rPr>
      <t>/h]      =  0,4</t>
    </r>
  </si>
  <si>
    <r>
      <t>dp</t>
    </r>
    <r>
      <rPr>
        <vertAlign val="subscript"/>
        <sz val="8"/>
        <rFont val="Arial"/>
        <family val="2"/>
      </rPr>
      <t>VG</t>
    </r>
    <r>
      <rPr>
        <sz val="8"/>
        <rFont val="Arial"/>
        <family val="2"/>
      </rPr>
      <t xml:space="preserve">        [kPa]       =  21</t>
    </r>
  </si>
  <si>
    <t>hlađenje</t>
  </si>
  <si>
    <r>
      <t>Q</t>
    </r>
    <r>
      <rPr>
        <vertAlign val="subscript"/>
        <sz val="8"/>
        <rFont val="Arial"/>
        <family val="2"/>
      </rPr>
      <t xml:space="preserve">H   </t>
    </r>
    <r>
      <rPr>
        <sz val="8"/>
        <rFont val="Arial"/>
        <family val="2"/>
      </rPr>
      <t xml:space="preserve">        [kW]        =   1,6/1,8/2,2</t>
    </r>
  </si>
  <si>
    <r>
      <t>t</t>
    </r>
    <r>
      <rPr>
        <vertAlign val="subscript"/>
        <sz val="8"/>
        <rFont val="Arial"/>
        <family val="2"/>
      </rPr>
      <t>prostorije</t>
    </r>
    <r>
      <rPr>
        <sz val="8"/>
        <rFont val="Arial"/>
        <family val="2"/>
      </rPr>
      <t xml:space="preserve">    [ºC/%RH] =   27/46</t>
    </r>
  </si>
  <si>
    <r>
      <t>t</t>
    </r>
    <r>
      <rPr>
        <vertAlign val="subscript"/>
        <sz val="8"/>
        <rFont val="Arial"/>
        <family val="2"/>
      </rPr>
      <t xml:space="preserve">VH  </t>
    </r>
    <r>
      <rPr>
        <sz val="8"/>
        <rFont val="Arial"/>
        <family val="2"/>
      </rPr>
      <t xml:space="preserve">         [ºC]         =   7/12</t>
    </r>
  </si>
  <si>
    <r>
      <t>V</t>
    </r>
    <r>
      <rPr>
        <vertAlign val="subscript"/>
        <sz val="8"/>
        <rFont val="Arial"/>
        <family val="2"/>
      </rPr>
      <t xml:space="preserve">VH      </t>
    </r>
    <r>
      <rPr>
        <sz val="8"/>
        <rFont val="Arial"/>
        <family val="2"/>
      </rPr>
      <t xml:space="preserve">      [m</t>
    </r>
    <r>
      <rPr>
        <vertAlign val="superscript"/>
        <sz val="8"/>
        <rFont val="Arial"/>
        <family val="2"/>
      </rPr>
      <t>3</t>
    </r>
    <r>
      <rPr>
        <sz val="8"/>
        <rFont val="Arial"/>
        <family val="2"/>
      </rPr>
      <t>/h]      =  0,4</t>
    </r>
  </si>
  <si>
    <r>
      <t>dp</t>
    </r>
    <r>
      <rPr>
        <vertAlign val="subscript"/>
        <sz val="8"/>
        <rFont val="Arial"/>
        <family val="2"/>
      </rPr>
      <t>VH</t>
    </r>
    <r>
      <rPr>
        <sz val="8"/>
        <rFont val="Arial"/>
        <family val="2"/>
      </rPr>
      <t xml:space="preserve">        [kPa]       =   20</t>
    </r>
  </si>
  <si>
    <t>Dimenzije uređaja:</t>
  </si>
  <si>
    <t>ŠxVxD        [mm]        = 680 x 680 x 325</t>
  </si>
  <si>
    <r>
      <t xml:space="preserve">Oznaka u dokumentaciji : </t>
    </r>
    <r>
      <rPr>
        <b/>
        <sz val="8"/>
        <rFont val="Arial"/>
        <family val="2"/>
      </rPr>
      <t>61</t>
    </r>
  </si>
  <si>
    <t>Light 62</t>
  </si>
  <si>
    <r>
      <t>L</t>
    </r>
    <r>
      <rPr>
        <vertAlign val="subscript"/>
        <sz val="8"/>
        <rFont val="Arial"/>
        <family val="2"/>
      </rPr>
      <t xml:space="preserve">zraka   </t>
    </r>
    <r>
      <rPr>
        <sz val="8"/>
        <rFont val="Arial"/>
        <family val="2"/>
      </rPr>
      <t xml:space="preserve">     [m</t>
    </r>
    <r>
      <rPr>
        <vertAlign val="superscript"/>
        <sz val="8"/>
        <rFont val="Arial"/>
        <family val="2"/>
      </rPr>
      <t>3</t>
    </r>
    <r>
      <rPr>
        <sz val="8"/>
        <rFont val="Arial"/>
        <family val="2"/>
      </rPr>
      <t>/h]      =   269/355/398</t>
    </r>
  </si>
  <si>
    <r>
      <t>H</t>
    </r>
    <r>
      <rPr>
        <vertAlign val="subscript"/>
        <sz val="8"/>
        <rFont val="Arial"/>
        <family val="2"/>
      </rPr>
      <t>ext</t>
    </r>
    <r>
      <rPr>
        <sz val="8"/>
        <rFont val="Arial"/>
        <family val="2"/>
      </rPr>
      <t xml:space="preserve">         [Pa]         =  32</t>
    </r>
  </si>
  <si>
    <r>
      <t>L</t>
    </r>
    <r>
      <rPr>
        <vertAlign val="subscript"/>
        <sz val="8"/>
        <rFont val="Arial"/>
        <family val="2"/>
      </rPr>
      <t xml:space="preserve">W  </t>
    </r>
    <r>
      <rPr>
        <sz val="8"/>
        <rFont val="Arial"/>
        <family val="2"/>
      </rPr>
      <t xml:space="preserve">         [dB(A)]     =   44</t>
    </r>
  </si>
  <si>
    <r>
      <t>N</t>
    </r>
    <r>
      <rPr>
        <vertAlign val="subscript"/>
        <sz val="8"/>
        <rFont val="Arial"/>
        <family val="2"/>
      </rPr>
      <t xml:space="preserve">M   </t>
    </r>
    <r>
      <rPr>
        <sz val="8"/>
        <rFont val="Arial"/>
        <family val="2"/>
      </rPr>
      <t xml:space="preserve">        [W]          =   43</t>
    </r>
  </si>
  <si>
    <r>
      <t>Q</t>
    </r>
    <r>
      <rPr>
        <vertAlign val="subscript"/>
        <sz val="8"/>
        <rFont val="Arial"/>
        <family val="2"/>
      </rPr>
      <t xml:space="preserve">G   </t>
    </r>
    <r>
      <rPr>
        <sz val="8"/>
        <rFont val="Arial"/>
        <family val="2"/>
      </rPr>
      <t xml:space="preserve">        [kW]        =  1,9/2,4/2,7</t>
    </r>
  </si>
  <si>
    <r>
      <t>t</t>
    </r>
    <r>
      <rPr>
        <vertAlign val="subscript"/>
        <sz val="8"/>
        <rFont val="Arial"/>
        <family val="2"/>
      </rPr>
      <t>prostorije</t>
    </r>
    <r>
      <rPr>
        <sz val="8"/>
        <rFont val="Arial"/>
        <family val="2"/>
      </rPr>
      <t xml:space="preserve">    [ºC/%RH] = 20/40</t>
    </r>
  </si>
  <si>
    <r>
      <t>V</t>
    </r>
    <r>
      <rPr>
        <vertAlign val="subscript"/>
        <sz val="8"/>
        <rFont val="Arial"/>
        <family val="2"/>
      </rPr>
      <t xml:space="preserve">VG      </t>
    </r>
    <r>
      <rPr>
        <sz val="8"/>
        <rFont val="Arial"/>
        <family val="2"/>
      </rPr>
      <t xml:space="preserve">      [m</t>
    </r>
    <r>
      <rPr>
        <vertAlign val="superscript"/>
        <sz val="8"/>
        <rFont val="Arial"/>
        <family val="2"/>
      </rPr>
      <t>3</t>
    </r>
    <r>
      <rPr>
        <sz val="8"/>
        <rFont val="Arial"/>
        <family val="2"/>
      </rPr>
      <t>/h]      = 0,46</t>
    </r>
  </si>
  <si>
    <r>
      <t>dp</t>
    </r>
    <r>
      <rPr>
        <vertAlign val="subscript"/>
        <sz val="8"/>
        <rFont val="Arial"/>
        <family val="2"/>
      </rPr>
      <t>VG</t>
    </r>
    <r>
      <rPr>
        <sz val="8"/>
        <rFont val="Arial"/>
        <family val="2"/>
      </rPr>
      <t xml:space="preserve">        [kPa]       = 15,5</t>
    </r>
  </si>
  <si>
    <r>
      <t>Q</t>
    </r>
    <r>
      <rPr>
        <vertAlign val="subscript"/>
        <sz val="8"/>
        <rFont val="Arial"/>
        <family val="2"/>
      </rPr>
      <t xml:space="preserve">H   </t>
    </r>
    <r>
      <rPr>
        <sz val="8"/>
        <rFont val="Arial"/>
        <family val="2"/>
      </rPr>
      <t xml:space="preserve">        [kW]        =  1,9/2,4/2,7</t>
    </r>
  </si>
  <si>
    <r>
      <t>t</t>
    </r>
    <r>
      <rPr>
        <vertAlign val="subscript"/>
        <sz val="8"/>
        <rFont val="Arial"/>
        <family val="2"/>
      </rPr>
      <t xml:space="preserve">VH  </t>
    </r>
    <r>
      <rPr>
        <sz val="8"/>
        <rFont val="Arial"/>
        <family val="2"/>
      </rPr>
      <t xml:space="preserve">         [ºC]         =  7/12</t>
    </r>
  </si>
  <si>
    <r>
      <t>V</t>
    </r>
    <r>
      <rPr>
        <vertAlign val="subscript"/>
        <sz val="8"/>
        <rFont val="Arial"/>
        <family val="2"/>
      </rPr>
      <t xml:space="preserve">VH      </t>
    </r>
    <r>
      <rPr>
        <sz val="8"/>
        <rFont val="Arial"/>
        <family val="2"/>
      </rPr>
      <t xml:space="preserve">      [m</t>
    </r>
    <r>
      <rPr>
        <vertAlign val="superscript"/>
        <sz val="8"/>
        <rFont val="Arial"/>
        <family val="2"/>
      </rPr>
      <t>3</t>
    </r>
    <r>
      <rPr>
        <sz val="8"/>
        <rFont val="Arial"/>
        <family val="2"/>
      </rPr>
      <t>/h]      =  0,47</t>
    </r>
  </si>
  <si>
    <r>
      <t>dp</t>
    </r>
    <r>
      <rPr>
        <vertAlign val="subscript"/>
        <sz val="8"/>
        <rFont val="Arial"/>
        <family val="2"/>
      </rPr>
      <t>VH</t>
    </r>
    <r>
      <rPr>
        <sz val="8"/>
        <rFont val="Arial"/>
        <family val="2"/>
      </rPr>
      <t xml:space="preserve">        [kPa]       =  16</t>
    </r>
  </si>
  <si>
    <r>
      <t xml:space="preserve">Oznaka u dokumentaciji : </t>
    </r>
    <r>
      <rPr>
        <b/>
        <sz val="8"/>
        <rFont val="Arial"/>
        <family val="2"/>
      </rPr>
      <t>62</t>
    </r>
  </si>
  <si>
    <t>V.B.1.05</t>
  </si>
  <si>
    <t>Protočna tamponska posuda za toplu vodu</t>
  </si>
  <si>
    <t xml:space="preserve">Dobava i montaža protočne tamponske posuda ("puffer") za toplu vodu, volumena V = 1,5 m3, dimenzija D/H (mm): ø1100 x 2200. Posuda se izrađuje na osnovi zasebne radioničke dokumentacije uključene u stavku, za radni tlak p = 6 bar, a isporučuje s priključcima (6 kom), ispusnim ventilom DN20 (R 3/4"), odzračnim loncem, revizijskim otvorom s poklopcem i nogarima, sve zaštićeno s dva sloja antikorozivne boje, izoliran imineralnom vunom debljine 50mm i sve dodatno zaštićeno oblogom od Al-lima.   </t>
  </si>
  <si>
    <r>
      <rPr>
        <sz val="8"/>
        <rFont val="Arial"/>
        <family val="2"/>
      </rPr>
      <t>Oznake u dokumentaciji :</t>
    </r>
    <r>
      <rPr>
        <b/>
        <sz val="8"/>
        <rFont val="Arial"/>
        <family val="2"/>
      </rPr>
      <t xml:space="preserve"> BT-G</t>
    </r>
  </si>
  <si>
    <t>V.B.1.06</t>
  </si>
  <si>
    <t>Protočna tamponska posuda za hladnu vodu</t>
  </si>
  <si>
    <t xml:space="preserve">Dobava i montaža protočne tamponske posuda ("puffer") za hlađenu vodu, volumena V = 1,0 m3, dimenzija D/H (mm): ø1100 x 2200. Posuda se izrađuje na osnovi zasebne radioničke dokumentacije uključene u stavku, za radni tlak p = 6 bar, a isporučuje s priključcima (6 kom), ispusnim ventilom DN20 (R 3/4"), odzračnim loncem, revizijskim otvorom s poklopcem i nogarima, sve zaštićeno s dva sloja antikorozivne boje i izolirano izolacijom s parnom branom (debljine 19 mm) i sve dodatno zaštićeno oblogom od Al-lima. </t>
  </si>
  <si>
    <r>
      <t xml:space="preserve">Oznake u dokumentaciji: </t>
    </r>
    <r>
      <rPr>
        <b/>
        <sz val="8"/>
        <rFont val="Arial"/>
        <family val="2"/>
      </rPr>
      <t>BT-H</t>
    </r>
  </si>
  <si>
    <t>V.B.1.07</t>
  </si>
  <si>
    <t>Ekspanzijska posuda</t>
  </si>
  <si>
    <t>Dobava i montaža zatvorene membranske ekspanzijske posude, sa izmjenjivim mjehom, natlačena dušikom, u kompletu sa servisnim ventilom DN20, slijedećih tehničkih karakteristika:</t>
  </si>
  <si>
    <r>
      <t>V</t>
    </r>
    <r>
      <rPr>
        <vertAlign val="subscript"/>
        <sz val="8"/>
        <rFont val="Arial"/>
        <family val="2"/>
      </rPr>
      <t xml:space="preserve">posude    </t>
    </r>
    <r>
      <rPr>
        <sz val="8"/>
        <rFont val="Arial"/>
        <family val="2"/>
      </rPr>
      <t xml:space="preserve">   [l]            =   100</t>
    </r>
  </si>
  <si>
    <t>po           [bar]        =  3,5</t>
  </si>
  <si>
    <r>
      <t>p</t>
    </r>
    <r>
      <rPr>
        <vertAlign val="subscript"/>
        <sz val="8"/>
        <rFont val="Arial"/>
        <family val="2"/>
      </rPr>
      <t>max doz.</t>
    </r>
    <r>
      <rPr>
        <sz val="8"/>
        <rFont val="Arial"/>
        <family val="2"/>
      </rPr>
      <t xml:space="preserve">    [bar]        =  10,0</t>
    </r>
  </si>
  <si>
    <r>
      <t xml:space="preserve">Oznaka u dokumentaciji : </t>
    </r>
    <r>
      <rPr>
        <b/>
        <sz val="8"/>
        <rFont val="Arial"/>
        <family val="2"/>
      </rPr>
      <t>EXP-1, EXP-2</t>
    </r>
  </si>
  <si>
    <t>V.B.1.08</t>
  </si>
  <si>
    <t>Dobava i montaža zatvorene membranske ekspanzijske posude u sustavu pripreme PTV, sa izmjenjivim mjehom, natlačena dušikom u kompletu sa servisnim ventilom DN20, slijedećih tehničkih karakteristika:</t>
  </si>
  <si>
    <r>
      <t>V</t>
    </r>
    <r>
      <rPr>
        <vertAlign val="subscript"/>
        <sz val="9"/>
        <rFont val="Tahoma"/>
        <family val="2"/>
      </rPr>
      <t xml:space="preserve">posude    </t>
    </r>
    <r>
      <rPr>
        <sz val="9"/>
        <rFont val="Tahoma"/>
        <family val="2"/>
      </rPr>
      <t xml:space="preserve">   [l]            =   18</t>
    </r>
  </si>
  <si>
    <t>po           [bar]        =  5,0</t>
  </si>
  <si>
    <r>
      <t>p</t>
    </r>
    <r>
      <rPr>
        <vertAlign val="subscript"/>
        <sz val="9"/>
        <rFont val="Tahoma"/>
        <family val="2"/>
      </rPr>
      <t>max doz.</t>
    </r>
    <r>
      <rPr>
        <sz val="9"/>
        <rFont val="Tahoma"/>
        <family val="2"/>
      </rPr>
      <t xml:space="preserve">    [bar]        =  10,0</t>
    </r>
  </si>
  <si>
    <t>V.B.1.09</t>
  </si>
  <si>
    <t>Cirkulacijska crpka</t>
  </si>
  <si>
    <t>Dobava i montaža elektronski regulirane cirkulacijske crpke u kruga grijača. Crpke su opremljene: regulatorom integriranim u kontrolnoj kutiji, upravljačkom pločom s ekranom osjetljivim na dodir, upravljačka kutija je pripremljena za dodatne CIM module, ugrađeni osjetnici diferencijalnog tlaka i temperature, kućište crpke izrađeno od lijevanog željeza, kompozitni rotor ojačan karbonskim vlaknima, ploča ležaja i prijenos od nehrđajućeg čelika, zrakom hlađena elektronika. Stavka uključuje i spojni i brtveni materijal za spajanje na cjevovode tople vode, ugrađenu termičku zaštitu elektromotora. Tehničke karakteristike:</t>
  </si>
  <si>
    <t>MAGNA1 25-40</t>
  </si>
  <si>
    <r>
      <t>V = 3.1 m</t>
    </r>
    <r>
      <rPr>
        <vertAlign val="superscript"/>
        <sz val="9"/>
        <rFont val="Tahoma"/>
        <family val="2"/>
      </rPr>
      <t>3</t>
    </r>
    <r>
      <rPr>
        <sz val="9"/>
        <rFont val="Tahoma"/>
        <family val="2"/>
      </rPr>
      <t>/h</t>
    </r>
  </si>
  <si>
    <t>H = 30 kPa</t>
  </si>
  <si>
    <t>N = 56 W</t>
  </si>
  <si>
    <t>230V/50Hz</t>
  </si>
  <si>
    <t>Nazivna dimenzija crpke: DN25</t>
  </si>
  <si>
    <t>Nazivni tlak crpke: PN16</t>
  </si>
  <si>
    <t>Dimenzija cjevovoda: DN40</t>
  </si>
  <si>
    <r>
      <t xml:space="preserve">Oznaka u dokumentaciji: </t>
    </r>
    <r>
      <rPr>
        <b/>
        <sz val="9"/>
        <rFont val="Tahoma"/>
        <family val="2"/>
      </rPr>
      <t>CK</t>
    </r>
  </si>
  <si>
    <t>V.B.1.10</t>
  </si>
  <si>
    <r>
      <t>Dobava i montaža mono cirkulacijske crpke za recirulaciju potrošne tople vode,  pozicija u projektu</t>
    </r>
    <r>
      <rPr>
        <b/>
        <sz val="9"/>
        <rFont val="Tahoma"/>
        <family val="2"/>
      </rPr>
      <t xml:space="preserve"> RC2</t>
    </r>
  </si>
  <si>
    <r>
      <t>V [m</t>
    </r>
    <r>
      <rPr>
        <vertAlign val="superscript"/>
        <sz val="9"/>
        <rFont val="Tahoma"/>
        <family val="2"/>
      </rPr>
      <t>3</t>
    </r>
    <r>
      <rPr>
        <sz val="9"/>
        <rFont val="Tahoma"/>
        <family val="2"/>
      </rPr>
      <t>/h] = 1,5</t>
    </r>
  </si>
  <si>
    <t>H [kPa] = 19,5</t>
  </si>
  <si>
    <t>N [W] = 5-22</t>
  </si>
  <si>
    <t>V.B.1.11</t>
  </si>
  <si>
    <t>Troškovi  ovlaštenog  servisera  proizvođača uređaja prema stavkama 1.01. do 1.10. prilikom  montaže,  nadzora nad montažom i puštanja u rad istih, uz prethodnu kontrolu svih izvedenih radova relevantnih za funkciju. Stavka uključuje sve radove i sav eventualno potreban  dopunski  materijal  za  dovođenje uređaja  do  potpune  pogonske  sposobnosti kao i svu potrebnu projektnu i atestnu dokumentaciju  na  hrvatskom  jeziku.  Troškovi energije nisu uračunati.</t>
  </si>
  <si>
    <t>V.B.1.12</t>
  </si>
  <si>
    <t>V.B.1.13</t>
  </si>
  <si>
    <t>V.B.2.</t>
  </si>
  <si>
    <t>RAZVOD</t>
  </si>
  <si>
    <t>V.B.2.01</t>
  </si>
  <si>
    <t xml:space="preserve">Elementi sustava automatske regulacije ventilokonvektora
</t>
  </si>
  <si>
    <t>Dobava i montaža elemenata automatske regulacije sastavljen iz slijedećih elemenata:</t>
  </si>
  <si>
    <t>Oprema automatske regulacije ventilokonvektora</t>
  </si>
  <si>
    <t>FC regulatora za ventilokonvektor, 4xrelejna izlaza, 4xuniverzalna ulaza, 4xanalogna izlaza, 2xdigitalna izlaza, napajanje 230VAC, BACnet MS/TP kom. kartica, IP30 zaštita</t>
  </si>
  <si>
    <t>zidni modul za ventilokonvektore, slijedećih karakteristika: touchscreen LCD display, mjerenje temperature, opcije rada ventilatora: Auto-On, Auto-Off-On, Auto-Off-Low-Med-High, opcija Override, podešavanje relativne i apsolutne postavne vrijednosti temperature, komplet pribor za ugradnju na zid</t>
  </si>
  <si>
    <t>regulacijsko balansirajući ventil neovisan o promjeni diferencijalnog tlaka, DN20, PN16, protok 200-975 l/h</t>
  </si>
  <si>
    <t>specijalistički radovi programiranja i puštanja u rad: izrada funkcijske specifikacije sustava, izrada aplikativnog programa, podešavanje sustava, ispitivanje i puštanje u rad, školovanje osoblja.</t>
  </si>
  <si>
    <t>V.B.2.02</t>
  </si>
  <si>
    <t>Elementi automatske regulacije</t>
  </si>
  <si>
    <t>Dobava i ugradnja sklopa elemenata automatske regulacije, objedinjenog u funkcionalnu cjelinu, sastavljen od slijedećih elemenata:</t>
  </si>
  <si>
    <t>DDC oprema</t>
  </si>
  <si>
    <t>Dobava, ugradnja i spajanje regulacijsko integracijske opreme za ugradnju u upravljački ormar energetskog postrojenja sastavljene od sljedećih elemenata:</t>
  </si>
  <si>
    <t>Regulacijsko - integracijski kontroler s operativnim sustavom. Kontroler ima mogućnost komunikacije po bilo kojem od otvorenih komunikacijskih protokola (Modbus, Lonworks, BACnet,M-bus, KNX, DALI,OPC,SNMP).  Integriran HTML5 WEB server za grafičku vizualizaciju i upravljanje.
Licenca za integraciju do 5000 točaka.</t>
  </si>
  <si>
    <t>U/I modul za proširenje osnovnog regulatora s 20 ulaza/izlaza  (12UI, 4DO, 4AO)</t>
  </si>
  <si>
    <t>U/I modul s 16 DI i modbus RTU komunikacijom</t>
  </si>
  <si>
    <t>U/I modul s 16 RO (relejnih izlaza) i modbus RTU komunikacijom</t>
  </si>
  <si>
    <t>Gateway modbus RS485/modbus TCP</t>
  </si>
  <si>
    <t>8 portni ethernet switch za din montažu</t>
  </si>
  <si>
    <t>Napojna jedinica 230VAC/24VDC/150W</t>
  </si>
  <si>
    <t>15" Industrijski Touch LCD panel PC</t>
  </si>
  <si>
    <t>Elektrokomandni ormar</t>
  </si>
  <si>
    <t>Dobava elektrokomandnog-upravljačkog ormara za integraciju sve opreme toplinsko rashladne stanice i sustava grijanja i hlađenja, sa ugrađenom svom potrebnom elektro sklopnom i DDC opremom. Isporučuje se kompletno ožičen i ispitan, sa svom potrebnom tehničkom dokumentacijom. Elektrokomandni ormar je zidne izvedbe u zaštiti IP 54, za unutarnju ugradnju. Signalizacija stanja  i upravljanje  je pomoću touch panela koji se ugrađuje na gornjoj ploči ormara. Dimenzije ormara su 1600x800x300</t>
  </si>
  <si>
    <t>Specijalistički radovi na nivou opreme u polju: nadzor nad ugradnjom opreme u polju, ugađanje opreme u polju, puštanje u rad, testiranje isporučene opreme, podešavanje parametara regulacije, izrada uputstava za rad, obuka osoblja krajnjeg korisnika.</t>
  </si>
  <si>
    <t>Specijalistički radovi programiranja i puštanja u rad na nivou opreme DDC regulacije kao što su:</t>
  </si>
  <si>
    <t>-izrada finalnih funkcionalnih shema</t>
  </si>
  <si>
    <t>-izrada strujnih shema elektrokomandnih ormara</t>
  </si>
  <si>
    <t>-izrada blok sheme sustava</t>
  </si>
  <si>
    <t>-programiranje DDC regulatora</t>
  </si>
  <si>
    <t>-testiranje aplikacija</t>
  </si>
  <si>
    <t>-puštanje u rad</t>
  </si>
  <si>
    <t xml:space="preserve">-ispitivanje signala i izrada protokola o ispitivanju </t>
  </si>
  <si>
    <t>-podešavanje parametara regulacije sukladno projektantskim i korisničkim zahtjevima</t>
  </si>
  <si>
    <t>Specijalistički radovi programiranja na nivou grafičke vizualizacije unutar  WEB sučelja u DDC kontroleru. Vizualizacija i upravljenje sustavom predviđeno je i putem Internet pretraživača s bilo kojeg računala na mreži, a pristup sustavu je moguć samo uz odgovarakuća korisnička pristupna prava.</t>
  </si>
  <si>
    <t>-spajanje DDC podstanice na korisničku ethernet mrežu</t>
  </si>
  <si>
    <t>-testiranje komunikacija</t>
  </si>
  <si>
    <t>-izrada i programiranje grafičkih prikaza u HD rezoluciji</t>
  </si>
  <si>
    <t>-programiranje alarmnih prikaza</t>
  </si>
  <si>
    <t>-programiranje history prikaza</t>
  </si>
  <si>
    <t>-programiranje e-mail alarmiranja</t>
  </si>
  <si>
    <t>-izrada uputstava za rad</t>
  </si>
  <si>
    <t>-obuka osoblja krajnjeg korisnika</t>
  </si>
  <si>
    <t>Specijalistički radovi integracije oprema treće strane koji uključuju:</t>
  </si>
  <si>
    <t>integraciju dizalica  topline  putem modbus RTU ili BACnet IP komunikacijskog protokola ( 2 kom)</t>
  </si>
  <si>
    <t>integraciju ventilacijskog sustava ( 1 kom, tlačna i odsisna komora)  putem modbus RTU komunikacijskog protokola</t>
  </si>
  <si>
    <t>integraciju dva kanalska grijača zraka</t>
  </si>
  <si>
    <t>Ispitivanja i dokumentacija</t>
  </si>
  <si>
    <t>Ispitivanje instalacije</t>
  </si>
  <si>
    <t>Ispitivanje kompletne el. instalacije EMP te izdavanje potrebnih atesta.
Izrada elaborata s atestima kabela i ugrađene opreme, svom dokumentacijom o izvršenim ispitivanjima instalacije:</t>
  </si>
  <si>
    <t>otpor izolacije,</t>
  </si>
  <si>
    <t>otpor petlji svih strujnih krugova,</t>
  </si>
  <si>
    <t>funkcionalnost zaštite od indirektnog dodira,</t>
  </si>
  <si>
    <t>povezanost metalnih masa i neprekinutost zaštitnih vodiča,</t>
  </si>
  <si>
    <t>ispitni list razdjelnika,</t>
  </si>
  <si>
    <t>tipske i pojedinačne ateste i protokole o ispitivanju opreme,</t>
  </si>
  <si>
    <t>izjava izvoditelja o izvedenim radovima i uvjetima.</t>
  </si>
  <si>
    <t>Dokumentacija izvedenog stanja</t>
  </si>
  <si>
    <t>Izrada dokumentacije izvedenog stanja, umnažanje u 4 primjerka i predaja investitoru. Dokumentacija treba sadržavati:</t>
  </si>
  <si>
    <t>tlocrte elektroinstalacija s oznakama strujnih krugova</t>
  </si>
  <si>
    <t>jednopolne sheme razvodnih ormara s    oznakama strujnih krugova, rednih stezaljki i kabela</t>
  </si>
  <si>
    <t>strujne sheme razvodnih ormara s brojevima kontakata i vodiča</t>
  </si>
  <si>
    <t>sheme razvoda instalacija</t>
  </si>
  <si>
    <t>upute za rukovanje, kataloge ugrađene opreme, upute za održavanje</t>
  </si>
  <si>
    <t>3 primjerka dokumentacije u papiru</t>
  </si>
  <si>
    <t>1 primjerak dokumentacije u elektronskom obliku-editabilan</t>
  </si>
  <si>
    <t>V.B.2.03</t>
  </si>
  <si>
    <t xml:space="preserve">Leptirasta okretna zaklopka
</t>
  </si>
  <si>
    <t>Dobava i ugradnja leptiraste međuprirubničke, zaklopke, za vodu, tlaka PN 16, opremljena mekim brtvljenjem EPDM, u kompletu s ručicom s mogućnošću fiksiranja položaja otvorenosti, prirubnicama, brtvama i vijcima, sljedećih dimenzija:</t>
  </si>
  <si>
    <t xml:space="preserve">DN 125 (R 5") </t>
  </si>
  <si>
    <t xml:space="preserve">DN 100 (R 4") </t>
  </si>
  <si>
    <t>DN 65 (R2 1/2")</t>
  </si>
  <si>
    <t>DN 50 (R 2 ")</t>
  </si>
  <si>
    <t>DN 40 (R1 1/2")</t>
  </si>
  <si>
    <t>V.B.2.04</t>
  </si>
  <si>
    <t>Navojni hvatač nečistoće</t>
  </si>
  <si>
    <t>Dobava i ugradnja navojnog hvatača nečistoća, nazivnog tlaka PN 16,  u kompletu s vijčanom spojkom, spojnim i brtvenim materijalom, dimenzije:</t>
  </si>
  <si>
    <t>V.B.2.05</t>
  </si>
  <si>
    <t>Kuglasti ventil</t>
  </si>
  <si>
    <t>Dobava i montaža kuglaste navojne slavine za vodu, nazivnog tlaka PN 16, opremljena kuglom s punim otvorom izrađenom iz bronce, mekim brtvljenjem od PTFE-a, u kompletu s ručicom i vijčanim spojkama (s obje strane), dimenzija:</t>
  </si>
  <si>
    <t xml:space="preserve">DN 20 (R3/4")  </t>
  </si>
  <si>
    <t>V.B.2.06</t>
  </si>
  <si>
    <t>Nepovratni ventil</t>
  </si>
  <si>
    <t>Dobava i montaža navojnog nepovratnog ventila, nazivnog tlaka PN 16, u kompletu s vijčanim spojkama (s obje strane), dimenzija:</t>
  </si>
  <si>
    <t xml:space="preserve">DN 40 (R 1 1/2") </t>
  </si>
  <si>
    <t xml:space="preserve">DN 32 (R 1 1/4") </t>
  </si>
  <si>
    <t>V.B.2.07</t>
  </si>
  <si>
    <t>Manometar za toplu vodu</t>
  </si>
  <si>
    <t>Dobava i ugradnja manometra ø100 mm, radijalnog priključka DN 15 (R 1/2”), kao tip MR-100, proizvod HOFMANN ili jednakovrijedan, u kompletu s kolčakom za uvarivanje i spojnom cijevi, mjernog područja 0 ÷ 10 bar.</t>
  </si>
  <si>
    <t>V.B.2.08</t>
  </si>
  <si>
    <t>Slavina za manometar</t>
  </si>
  <si>
    <t>Dobava i ugradnja slavine za manometar, nazivnog tlaka PN 16, dimenzije DN 15 (R ½").</t>
  </si>
  <si>
    <t>V.B.2.09</t>
  </si>
  <si>
    <t>Bimetalni termometar</t>
  </si>
  <si>
    <t>Dobava i montaža bimetalnog termometra ø100 mm, radijalnog priključka DN 15 (R 1/2”), u kompletu sa zaštitnom čahurom, mjernog područja:</t>
  </si>
  <si>
    <t>0 ÷ 60°C</t>
  </si>
  <si>
    <t>V.B.2.10</t>
  </si>
  <si>
    <t>Prolazni regulacijsko balansirajući ventil</t>
  </si>
  <si>
    <t>Dobava i montaža prolaznog regulacijsko balansirajućeg ventila, neovisnog o promjeni dinamičkog tlaka za modulacijsku regulaciju, u kompletu sa protuprirubnicama, brtvama i vijcim za regulacijski ventil, te elektromotorni pogon ventila, napajanje 24VAC, kontrolni signal 0-10V 
Dimenzije:</t>
  </si>
  <si>
    <t>DN40</t>
  </si>
  <si>
    <t>DN50</t>
  </si>
  <si>
    <t>DN65</t>
  </si>
  <si>
    <t>V.B.02.11.</t>
  </si>
  <si>
    <t>Ventil za regulaciju protoka</t>
  </si>
  <si>
    <t>Dobava i ugradnja ventila za hidrauličko uravnoteženje protoka (balansiranje), s proporcionalnom karakteristikom prigušenja, opremljen mjernim priključcima za podešavanje protoka, te ručnim kolom sa skalom za predpodešavanje i blokiranje podešenog položaja, u kompletu sa spojnim i brtvenim materijalom. Stavka obvezno uključuje jednokratno podešavanje protoka pomoću originalnog mjernog instrumenta i izradu zapisnika o postignutim vrijednostima.</t>
  </si>
  <si>
    <t>V.B.2.12</t>
  </si>
  <si>
    <t>Kutni sigurnosni ventil</t>
  </si>
  <si>
    <t>Dobava i montaža kutnih sigurnosnih ventila s oprugom, u kompletu sa spojnim i brtvenim materijalom, nazivnog tlaka PN16, sljedećih tehničkih karakteristika dimenzija i tlakova otvaranja:</t>
  </si>
  <si>
    <t>DN32 (R1 1/4"), p = 8,0 barg</t>
  </si>
  <si>
    <t>V.B.2.13</t>
  </si>
  <si>
    <t xml:space="preserve">Kuglasti sifon
</t>
  </si>
  <si>
    <t>Kuglasti sifon za spajanje odvoda kondenzata na odvodnju, dimenzije DN25.</t>
  </si>
  <si>
    <t>V.B.2.14</t>
  </si>
  <si>
    <t xml:space="preserve">Cijevi za odvod kondenzata
</t>
  </si>
  <si>
    <t>Dobava i montaža cijevi za odvod kondenzata , izrađena iz PVC-a, uključivo potreban broj koljena, spojnica, redukcija i T-komada, sljedećih dimenzija:</t>
  </si>
  <si>
    <t>DN25</t>
  </si>
  <si>
    <t>V.B.2.15</t>
  </si>
  <si>
    <t>Pletena crijeva za vodu</t>
  </si>
  <si>
    <t>Dobava i montaža pletenih crijeva za vodu, za spajanje ventilatorskih konvektora na razvod hlađene i tople vode, nazivnog tlaka PN 16, u kompletu s vijčananim spojkama na obje strane, sljedećih dimenzija:</t>
  </si>
  <si>
    <t>DN 20 (R 3/4")  PN16 (duljine 500 mm)</t>
  </si>
  <si>
    <t>V.B.2.16</t>
  </si>
  <si>
    <t>Elastično plastično cijevo</t>
  </si>
  <si>
    <t>Dobava i montaža elastičnog, plastičnog, armiranog crijeva, na kraju sa obuhvatnicom (šelnom) za priključak odvoda vode s tave kondenzata i/ili crpke kondenzata u cijevnu mrežu, dimenzije:</t>
  </si>
  <si>
    <t>ϕ24x2,0 mm, L = 500 mm</t>
  </si>
  <si>
    <t>V.B.2.17</t>
  </si>
  <si>
    <t>Čelične bešavne cijevi</t>
  </si>
  <si>
    <t>Dobava i montaža bešavne čelične cijevi, izrađene prema HRN EN 10216-2, iz materijala P235GH, s krajevima pripremljenim za zavarivanje, uključivo potreban broj redukcija i T-komada, sljedećih dimenzija::</t>
  </si>
  <si>
    <t>ø 26,9 x 2,3</t>
  </si>
  <si>
    <t>ø 33,7 x 2,6</t>
  </si>
  <si>
    <t>ø 42,4 x 2,6</t>
  </si>
  <si>
    <t>ø 48,3 x 2,6</t>
  </si>
  <si>
    <t>ø 60,3 x 2,9</t>
  </si>
  <si>
    <t>ø 76,1 x 2,9</t>
  </si>
  <si>
    <t>ø 88,9 x 2,9</t>
  </si>
  <si>
    <t>ø 114,3 x 3,6</t>
  </si>
  <si>
    <t>V.B.2.18</t>
  </si>
  <si>
    <t>Oslonci, konzole, ovjes i ostali pribor</t>
  </si>
  <si>
    <t>Dobava i montaža oslonaca, konzola, ovjesa i ostalog pribora za vođenje, oslanjanje i ovješenje cjevovoda i opreme, izrađeni iz tipskih elemenata, prema prethodnoj razradi i detaljnoj specifikaciji izrađenoj od strane proizvođača, a što je uključeno u stavku. Kompletan materijal iz ove stavke isporučuje se na gradilište pocinačan zaštite od korozije.</t>
  </si>
  <si>
    <t>V.B.2.19</t>
  </si>
  <si>
    <t>Toplinske izolacije-mineralna vuna</t>
  </si>
  <si>
    <t>Dobava i montaža toplinske izolacije cijevnih razvoda tople vode i hlađene vode iznad puteva evakuacije, mineralnom vunom (100 kg/m3) na armiranoj foliji. Navedenim materijalom predviđena je izolacija kompletnog cijevnog razvoda iznad evakuacijskih puteva. Uključivo sav potreban pribor i originalni materijal za montažu izolacije (samoljepljiva aluminijska folija, kutnici od aluminijskog lima, metalne trake i sl.).</t>
  </si>
  <si>
    <t>V.B.2.20</t>
  </si>
  <si>
    <t>Toplinske izolacije s parnom branom</t>
  </si>
  <si>
    <t xml:space="preserve">Dobava i montaža izolacije cjevnog razvoda, armature i opreme hlađene/tople vode elastomernom izolacijom s parnom branom, sljedećih termodinamičkih karakteristika:  </t>
  </si>
  <si>
    <t xml:space="preserve">klasa vatrootpornosti BL-s2,d0 ( za cijevi) i B-s3,d0,  </t>
  </si>
  <si>
    <t xml:space="preserve">toplinska vodljivost kod 0°C: za izolaciju debljine 6-19 mm λ ≤ 0,034 W/(m.K),  za izolaciju debljine 25-60 mm λ ≤ 0,036 W/(m.K) </t>
  </si>
  <si>
    <t>koeficijent otpora difuziji vodene pare: μ≥ 7.000,</t>
  </si>
  <si>
    <t>propusnost vodene pare: δ= 0,07 μgm/Nh</t>
  </si>
  <si>
    <t>absorpcija vode &lt; 0,1 kg/m2</t>
  </si>
  <si>
    <t>temperaturno područje primjene -45÷+110°C</t>
  </si>
  <si>
    <t xml:space="preserve">Materijal izolacije isporučuje se u cijevima duljina 2m i pločama. Debljina izolacije je 13 mm. </t>
  </si>
  <si>
    <t>Stavka uključuje potrebnu količinu originalnog ljepila i završne originalne trake.</t>
  </si>
  <si>
    <t>Izolacija u cjevima debljine 13 mm, za cijevi vanjskog promjera:</t>
  </si>
  <si>
    <t>ø 76,1x2,9</t>
  </si>
  <si>
    <t>V.B.2.21</t>
  </si>
  <si>
    <t>Oslonci, konzole, ovjes</t>
  </si>
  <si>
    <t>kg.</t>
  </si>
  <si>
    <t>Dobava i montaža oslonaca, konzola, ovjesa i ostalog pribora za oslanjanje i ovješenje opreme, izrađenih iz tipskih elemenata,  prema prethodnoj razradi i detaljnoj specifikaciji izrađenoj od strane proizvođača, što je uključeno u stavku. Kompletan materijal iz ove stavke isporučuje se na gradilište pocinčan radi zaštite od korozije.</t>
  </si>
  <si>
    <t>V.B.2.22</t>
  </si>
  <si>
    <t>Dobava i montaža sitnog potrošnog materijala neophodnog za potpunu montažu specificirane opreme, kao što su prirubnice, matice, vijci, brtve, kisik, disu plin, elektrode, žica za zavarivanje, fitinzi, tipli, cijevi, sitniji ovjesi i slično.</t>
  </si>
  <si>
    <t>V.B.2.23</t>
  </si>
  <si>
    <t>Antikorozivna zaštita</t>
  </si>
  <si>
    <t>Ličenje svih cjevovoda i opreme s dva premaza temeljnom bojom (u dvije nijanse), uz mehaničko čišćenje od hrđe. Stavka uključuje i dobavu temeljne boje. Ličenje se predviđa za čelične bešavne cijevi</t>
  </si>
  <si>
    <t>V.B.2.24</t>
  </si>
  <si>
    <t>Fino elektro spajanje</t>
  </si>
  <si>
    <t>Troškovi finog elektro spajanja i podešavanja , prethodno specificirane opreme, upravljačkog ormara i elemenata automatske regulacije u polju, umjeravanja te puštanja u pogonsko stanje od strane ovlaštenog servisera proizvođača pojedinačne opreme, uz pisano izvješće o postignutim parametrima.</t>
  </si>
  <si>
    <t>V.B.2.25</t>
  </si>
  <si>
    <t xml:space="preserve">Mehanička montaža </t>
  </si>
  <si>
    <t xml:space="preserve">Mehanička montaža elemenata u polju sustava automatske regulacije (regulacijski ventili, kolčaci za osjetnike i sklopke,...) definiranih u projektnoj dokumentaciji mjerenja, upravljanja i regulacije. Stavka uključuje sav potrebni materijal i rad za ugradnju. </t>
  </si>
  <si>
    <t>V.B.2.26</t>
  </si>
  <si>
    <t>Ispitivanje i mjerenja</t>
  </si>
  <si>
    <t>Tlačna proba, sudjelovanje u puštanju u pogon, podešavanju i balansiranju s ovlaštenim serviserima proizvođača do potpune funkcijske sposobnosti te probni pogon u trajanju od 48 sati. Troškovi pogonske energije nisu uključeni.</t>
  </si>
  <si>
    <t>V.B.2.27</t>
  </si>
  <si>
    <t>RAZVOD UKUPNO</t>
  </si>
  <si>
    <t>V.B.3.</t>
  </si>
  <si>
    <t>PODNO GRIJANJE</t>
  </si>
  <si>
    <t>V.B.3.01.</t>
  </si>
  <si>
    <t>Cijevi za podno grijanje</t>
  </si>
  <si>
    <r>
      <t>Dobava i montaža cijev za podno grijanje 16x2,0mm</t>
    </r>
    <r>
      <rPr>
        <b/>
        <sz val="9"/>
        <color theme="1"/>
        <rFont val="Tahoma"/>
        <family val="2"/>
      </rPr>
      <t xml:space="preserve"> 
</t>
    </r>
    <r>
      <rPr>
        <sz val="8"/>
        <color theme="1"/>
        <rFont val="Arial"/>
        <family val="2"/>
      </rPr>
      <t>Cijev za grijanje/hlađenje prema DIN EN ISO 15875-2 od 60% umreženog polietilena s EVOH slojem zaštite od difuzije kisika ispitana prema DIN 4726.Umreženje polietilena izvodi se gađanjem elektrona u strukturne mreže.                                                   Tehničke karakteristike:                                                                        - klasa primjene 4, prema DIN EN ISO 15875-2: 10bar                    - klasa primjene 5, prema DIN EN ISO 15875-2: 8 bar
- Max. umreženost polietilena: 60%
- Max. radna temperatura: 90°C
- Max. kratkotrajna temperatura: 100°C</t>
    </r>
    <r>
      <rPr>
        <sz val="9"/>
        <color theme="1"/>
        <rFont val="Tahoma"/>
        <family val="2"/>
      </rPr>
      <t xml:space="preserve">
</t>
    </r>
  </si>
  <si>
    <t>V.B.3.02.</t>
  </si>
  <si>
    <t>Ploča za polaganje cijevi</t>
  </si>
  <si>
    <t xml:space="preserve">Dobava i montaža ploča za polaganje cijevi s aluminijskom folijom 30-2    Ploča s toplinskom/zvučnom izolacijom, sastoji se od aluminijske folije otporne na fizička oštećenja dodane kao sloj na EPS-T 650 prema normi B 6000.                      Prema normi DIN EN 135-01 požarna klasifikacija: klasa E. Standardna zapaljivost, sastavni
materijal klasa B2, sukladno DIN 4102. Folija na izolaciji sadrži mrežni uzorak od 50 mm kao i samoljepljivi dio s duže strane za spajanje ploča.                                                                                        Tehničke karakteristike:                                                                        - Dimenzije (DxŠxV):10000x1000x30 mm                                              - Min. opterećenje: 6,5 KN/m²                                                                - Min. otpor prolasku topline (R): 0,75 m²K/W                                        - Min. redukcija zvuka (Δ Lw ): 29 dB                             </t>
  </si>
  <si>
    <t>V.B.3.03</t>
  </si>
  <si>
    <t>Pričvrsnice za cijevi</t>
  </si>
  <si>
    <r>
      <t>Dobava i montaža pričvrsnica za PE-Xc cijevi                                         Služi za fiksiranje cijevi na ploču za polaganje cijevi s mrežnim uzorkom.Visina pričvrsnice: 40 mm</t>
    </r>
    <r>
      <rPr>
        <sz val="10"/>
        <rFont val="Verdana"/>
        <family val="2"/>
        <charset val="238"/>
      </rPr>
      <t xml:space="preserve">                 </t>
    </r>
  </si>
  <si>
    <t>V.B.3.04</t>
  </si>
  <si>
    <t>Rubna traka</t>
  </si>
  <si>
    <r>
      <t>Dobava i montaža  rubne trake 150x8  
Rubna dilataciona traka u skladu s DIN 18560 izrađena iz polietilena sa samoljepivom pozadinom i samoljepivom PE-folijom s prednje strane za osiguranje brtvljenja između rubne trake i toplinske izolacije, duljina trake u roli 25m, visina 150, a debljina 8 mm.</t>
    </r>
    <r>
      <rPr>
        <sz val="10"/>
        <rFont val="Verdana"/>
        <family val="2"/>
        <charset val="238"/>
      </rPr>
      <t xml:space="preserve">                </t>
    </r>
  </si>
  <si>
    <t>V.B.3.05</t>
  </si>
  <si>
    <t>Dilatacijski profil</t>
  </si>
  <si>
    <r>
      <t>Dobava i montaža dilatacijski profil  
Za pouzdanu dilataciju estriha, te općenito za ekspanziju estriha prema DIN 18560-2.
Visina: 100mm
Debljina materijala: 8 mm
Duljina: 2 m</t>
    </r>
    <r>
      <rPr>
        <sz val="10"/>
        <rFont val="Verdana"/>
        <family val="2"/>
        <charset val="238"/>
      </rPr>
      <t xml:space="preserve">             </t>
    </r>
  </si>
  <si>
    <t>V.B.3.06</t>
  </si>
  <si>
    <t>Dodatak estrihu</t>
  </si>
  <si>
    <t>l</t>
  </si>
  <si>
    <r>
      <t>Dobava i montaža  dodatak estrihu
Koristi se kao aditiv za estrih na cementnoj osnovi, homogenizira i poboljšava kvalitetu materijala i time povećava toplinsku provodljivost poda. Potrošnja aditiva pri debljini od 50mm je otprilike 0,2 l/m². Vrijeme sazrijevanja estriha je 21 dan.</t>
    </r>
    <r>
      <rPr>
        <sz val="10"/>
        <rFont val="Verdana"/>
        <family val="2"/>
        <charset val="238"/>
      </rPr>
      <t xml:space="preserve">       </t>
    </r>
  </si>
  <si>
    <t>V.B.3.07</t>
  </si>
  <si>
    <t>Razdjelnik za 7 krugova podnog grijanja</t>
  </si>
  <si>
    <t xml:space="preserve">Dobava i montaža kompaktni višeslojni kompozitni plastični razdjelnik s indikatorom protoka za 6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PPS kompozit              - Dimenzije (VxŠxD): 335x468x99 mm   </t>
  </si>
  <si>
    <t>V.B.3.08</t>
  </si>
  <si>
    <t>Razdjelnik za 8 krugova podnog grijanja</t>
  </si>
  <si>
    <r>
      <t>Dobava i montaža kompaktni višeslojni kompozitni plastični razdjelnik s indikatorom protoka za 8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-Medij:voda/glikol                                                                                 - Max. koncetracija glikola: 45%                                                           - Radna temperatura medija: 0-60°C                                                       - Max. temperatura medija: 90°C na 3 bar                                              - Radni tlak : 0,2-6 bar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PPS kompozit                  - Dimenzije (VxŠxD): 335x518x99 mm</t>
    </r>
    <r>
      <rPr>
        <sz val="10"/>
        <rFont val="Arial"/>
        <family val="2"/>
        <charset val="238"/>
      </rPr>
      <t xml:space="preserve">   </t>
    </r>
  </si>
  <si>
    <t>V.B.3.09</t>
  </si>
  <si>
    <t>Razdjelnik za 9 krugova podnog grijanja</t>
  </si>
  <si>
    <t xml:space="preserve">Dobava i montaža kompaktni višeslojni kompozitni plastični razdjelnik s indikatorom protoka za 9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PPS kompozit                      - Dimenzije (VxŠxD): 335x568x99 mm   </t>
  </si>
  <si>
    <t>V.B.3.10</t>
  </si>
  <si>
    <t>Razdjelnik za 12 krugova podnog grijanja</t>
  </si>
  <si>
    <r>
      <rPr>
        <sz val="8"/>
        <rFont val="Arial"/>
        <family val="2"/>
      </rPr>
      <t>Dobava i montaža kompaktni višeslojni kompozitni plastični razdjelnik s indikatorom protoka za 10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0-3 L/min                                                  - Polaz (Kv): 0,98                                                                                  - Povrat (Kv):</t>
    </r>
    <r>
      <rPr>
        <sz val="10"/>
        <rFont val="Arial"/>
        <family val="2"/>
        <charset val="238"/>
      </rPr>
      <t xml:space="preserve"> </t>
    </r>
    <r>
      <rPr>
        <sz val="8"/>
        <rFont val="Arial"/>
        <family val="2"/>
        <charset val="238"/>
      </rPr>
      <t xml:space="preserve">1,56                                                                                 - Dimenzija priključnih ventila: 1"         </t>
    </r>
    <r>
      <rPr>
        <sz val="8"/>
        <color theme="1"/>
        <rFont val="Tahoma"/>
        <family val="2"/>
      </rPr>
      <t xml:space="preserve">                  </t>
    </r>
    <r>
      <rPr>
        <sz val="8"/>
        <rFont val="Arial"/>
        <family val="2"/>
        <charset val="238"/>
      </rPr>
      <t xml:space="preserve">                                - Eurokonus</t>
    </r>
    <r>
      <rPr>
        <sz val="8"/>
        <color theme="1"/>
        <rFont val="Tahoma"/>
        <family val="2"/>
      </rPr>
      <t xml:space="preserve"> </t>
    </r>
    <r>
      <rPr>
        <sz val="8"/>
        <rFont val="Arial"/>
        <family val="2"/>
        <charset val="238"/>
      </rPr>
      <t xml:space="preserve">priključci: 3/4"                                                                   - Udaljenost od centra do centra izlaz: 50 mm                                    - Priključak termopogon: M30x1,5 mm                                                 - Materijal razdjelnika: kompaktni višeslojni PPS kompozit                  - Dimenzije (VxŠxD): 335x755x99 mm   </t>
    </r>
  </si>
  <si>
    <t>V.B.3.11</t>
  </si>
  <si>
    <t>Set kuglastih ventila</t>
  </si>
  <si>
    <t>set</t>
  </si>
  <si>
    <t>Dobava i montaža set kuglastih ventila 1" za UFH-MDK razdjelnike</t>
  </si>
  <si>
    <t>V.B.3.12</t>
  </si>
  <si>
    <t>Stezni adapter</t>
  </si>
  <si>
    <t>Dobava i montaža stezni adapt. 16x2,0x3/4" eurokonus Kompresijski adapter proizvede iz mesinga, služi za spajanje HENCO cijevi na razdjelnike. Ženski navoj 3/4˝ euro-konus prema DIN EN ISO 228-1.</t>
  </si>
  <si>
    <t>V.B.3.13</t>
  </si>
  <si>
    <t>Kutni držač cijevi</t>
  </si>
  <si>
    <t>Dobava i montaža  kutni držač cijevi 16 mm
Fiksira cijev pod kutem od 90°. Proizvedeno od plastike otporne na udarce. Koristiti za lukove uz razdjeljivač.</t>
  </si>
  <si>
    <t>V.B.3.14</t>
  </si>
  <si>
    <t>Podžbukni ormarići</t>
  </si>
  <si>
    <t>Dobava i montaža podžbuknih ormarića dimenzija :</t>
  </si>
  <si>
    <t>TYP750</t>
  </si>
  <si>
    <t>TYP1050</t>
  </si>
  <si>
    <t>V.B.3.15</t>
  </si>
  <si>
    <t>Elektrotermički pogon</t>
  </si>
  <si>
    <t>Dobava i montaža elektrotermički pogon 230V, NC, M30x1,5</t>
  </si>
  <si>
    <t>V.B.3.16</t>
  </si>
  <si>
    <t>Regulator podnog grijanja</t>
  </si>
  <si>
    <t>Dobava i montaža regulator podnog grijanja:                                                 - 8 ulaza za termostate podnog grijanja
- 1 relejni izlaz za crpku podnog grijanja 
- 1 relejni izlaz za plinski bojler</t>
  </si>
  <si>
    <t>V.B.3.17</t>
  </si>
  <si>
    <t>Elektronski sobni termostat</t>
  </si>
  <si>
    <t>set.</t>
  </si>
  <si>
    <t>Dobava i montaža LCD touch termostat podnog grijanja sa podnim senzorom:                                                                                                       - prikaz i podešavanje temperature prostora
- relejni izlaz 16A, 230VAC
- ulaz za osjetnik temperature poda
- ugradnja u podžbuknu elektroinstalacijsku kutiju ø 60 mm
- bijela ili crna boja
- WIFI komunikacija za upravljanje mobilnom aplikacijom na pametnim telefonima</t>
  </si>
  <si>
    <t>V.B.3.18</t>
  </si>
  <si>
    <t>Dobava i montaža sitnog potrošnog materijala neophodnog za montažu navedene instalacije kao što su prirubnice, brtve, tipli, vijci, matice, fitinzi, holenderi, redukcije, proturne cijevi, teflonska traka, kudjelja, protupožarni brtveni kit, silikonski kit, kisik, disu plin, elektrode i slično.</t>
  </si>
  <si>
    <t>V.B.3.19</t>
  </si>
  <si>
    <t>Tlačne probe</t>
  </si>
  <si>
    <t xml:space="preserve">Tlačne probe instalacije prema DIN 4756 i probni pogon postrojenja u trajanju od 72 sata, uključivo balansiranje i podešavanje instalacije, te izdavanje zapisnika o obavljenim radovima i ispitivanjima. Troškovi pogonske energije nisu uključeni.
</t>
  </si>
  <si>
    <t>V.B.3.20</t>
  </si>
  <si>
    <t>Transport</t>
  </si>
  <si>
    <t>Transport alata, materijala i opreme na gradilište, te povrat preostalog materijala i alata na skladište izvođača. Uključivo materijal potreban za zaštitu strojarske opreme i instalacija od utjecaja radova ostalih izvođača na gradilištu, te čišćenje gradilišta.</t>
  </si>
  <si>
    <t>PODNO GRIJANJE UKUPNO</t>
  </si>
  <si>
    <t>V.C.</t>
  </si>
  <si>
    <t>ZAJEDNIČKE STAVKE</t>
  </si>
  <si>
    <t>V.C.1.01.</t>
  </si>
  <si>
    <t>Radionička dokumentacija</t>
  </si>
  <si>
    <t>Izrada radioničke dokumentacije za nestandardnu opremu.</t>
  </si>
  <si>
    <t>V.C.1.02.</t>
  </si>
  <si>
    <t>Strojarski projekt izvedenog stanja</t>
  </si>
  <si>
    <t>Izrada strojarskog projekta izvedenog stanja uz isporuku dva uvezana primjerka i jednog digitalnog primjerka (na CD-u, formati dokumenata su dwg, doc, xls te u konačnici i svi dokumenti u pdf formatu).</t>
  </si>
  <si>
    <t>V.C.1.03.</t>
  </si>
  <si>
    <t>Limena natpisna pločica</t>
  </si>
  <si>
    <t>Dobava i montaža limene natpisne ploče za označavanje krupne opreme te dobava pločica na lančiću za označavanje protupožarnih zaklopki .</t>
  </si>
  <si>
    <t>V.C.1.04.</t>
  </si>
  <si>
    <t>Upute za rukovanje</t>
  </si>
  <si>
    <t>Izrada i isporuka pisanih uputa za održavanje i rukovanje postrojenjem, uključivo sheme potrojenja za postavu na zid.</t>
  </si>
  <si>
    <t>V.C.1.05.</t>
  </si>
  <si>
    <t>Ispitivanja i mjerenja</t>
  </si>
  <si>
    <t>Ispitivanja i mjerenja postrojenja rashladne stanice s isporukom kompletne dokumentacije neophodne za tehnički pregled i primopredaju korisniku. Stavka uključuje sve potrebne ateste, ispitivanje funkcionalnosti sustava, ispitivanje postignutih parametara u zimskom i ljetnom periodu, izvještaj o mjerenju buke u i izvan prostora od strojarske opreme i sl.</t>
  </si>
  <si>
    <t>ZAJEDNIČKE STAVKE UKUPNO</t>
  </si>
  <si>
    <t xml:space="preserve">REKAPITULACIJA STROJARSKIH INSTALACIJA GHV </t>
  </si>
  <si>
    <t>V.A.01.</t>
  </si>
  <si>
    <t>V.A.02.</t>
  </si>
  <si>
    <t>V.A.03.</t>
  </si>
  <si>
    <t>UKUPNO A. VENTILACIJA =</t>
  </si>
  <si>
    <t xml:space="preserve">RAZVOD </t>
  </si>
  <si>
    <t>PODNO GRIJENJE</t>
  </si>
  <si>
    <t>UKUPNO B. GRIJANJE I HLAĐENJE=</t>
  </si>
  <si>
    <t>C.</t>
  </si>
  <si>
    <t>C.01.</t>
  </si>
  <si>
    <t>UKUPNO D. ZAJEDNIČKE STAVKE =</t>
  </si>
  <si>
    <t>STROJARSKE INSTALACIJE GHV 
A + B + C = U K U P N O :</t>
  </si>
  <si>
    <t>IV.F.</t>
  </si>
  <si>
    <t>ELEKTROTEHNIČKI RADOVI - REKAPITULACIJA</t>
  </si>
  <si>
    <t>STROJARSKI RADOVI</t>
  </si>
  <si>
    <t>DJEČJI VRTIĆ POKUPSKA - REKAPITULACIJA TROŠKOVA</t>
  </si>
  <si>
    <t xml:space="preserve">
VERTIKALNI TRANSPORT</t>
  </si>
  <si>
    <t xml:space="preserve">
KUHINJA</t>
  </si>
  <si>
    <t xml:space="preserve">
PRAONICA RUBLJA</t>
  </si>
  <si>
    <t xml:space="preserve">GRAĐEVINSKI RADOVI IZGRADNJE CESTE I INFRASTRUKTURE
</t>
  </si>
  <si>
    <t>RADOVI VODOOPSKRBE I ODVODNJE</t>
  </si>
  <si>
    <t>OPREMA I NAMJEŠTAJ</t>
  </si>
  <si>
    <t>Sve privremene gradilišne energetske priključke za potrebe izvođenja radova izvoditelj mora sam riješiti s nadležnim organizacijama o svom trošku i izvesti priključak sukladno Zakonu o zaštiti na radu NN 59/96, 94/96, 114/03, 86/08, 75/09, 143/12. Potreba za gradilišnim vodovodnim priključkom izvoditelj također rješava sa nadležnom komunalnom organizacijom od koje treba zatražiti priključak sa brojilom. Izvođač će bez dodane naplate izvesti prema potrebi sve potrebne privremene priključke na vodovod, kanalizaciju, električnu mrežu i telefon, te provesti posebnu rasvjetu na gradilištu, uključivo propisanu svjetlosnu signalizaciju. Izvoditelj mora izvesti pripremne radove za neometano izvođenje ugovorenih radova bez dodatne naplate te mora osigurati pogodan prilaz do objekta i mjere sigurnosti u toku radova na građevinama.</t>
  </si>
  <si>
    <t xml:space="preserve">Izvođač je odgovoran za sve radove, materijale i imovinu do primopredaje objekta.
Prilazni put za operativni rad ljudi i mehanizacije obveza je izvođača, ne obračunava se posebno već je ukalkulirana u cijene svih stavaka troškovnika (isto se odnosi na postavljanje ograde, baraka, natpisne ploče, trošak benzina ili nafte isl.)
Izvođač je dužan postaviti i instalirati sve privremene objekte, ograde, zaštite, opremu i instalacije potrebne za normalno izvođenje radova, te ih nakon završetka radova sa gradilišta ukloniti. Privremeni objekti, ograde, zaštite, oprema obuhvaćaju, pored ostalog, i uređenje prostora, izgradnju eventualno potrebnih baraka, povremeno uređenje postojećih prostorija, sanitarija, dopremu i postavu građevinskih dizala, kranova i dizalica, privremena stubišta, ljestve i penjalice, ograde, zaštitne ograde, skele, platforme, oznake, protupožarnu opremu i sve ostalo potrebno za brzo i sigurno odvijanje izgradnje. Izvođač će sve ove radove izvesti bez posebne naplate.
</t>
  </si>
  <si>
    <t>Postava  nanosne skele za budući objekt, razmjerenje i kontrola mjera na terenu, određivanje točnih visina i kota kao i drugi radovi koje je potrebno izvršiti prije početka radova.</t>
  </si>
  <si>
    <t>I.A.03.16.</t>
  </si>
  <si>
    <t>Dobava i postava lijepljenjem fleksibilne homogene podne obloge od PVC-a przemlja (PNT 1.1) i kata (M.K.1)
Nanošenje protuprašnog premaza i izrada izravnavajućeg sloja masom za izravnanje u debljini od 1 do 2 mm, na suhu, čvrstu i ravnu podlogu. Dopuštene su granične vrijednosti neravnina gotove podloge mjerene na razmaku od 2 m – 7 mm, 0.20 m – 2 mm, a dozvoljena vlažnost estriha jest maksimalno 2 % CM. 
Na ovako pripremljenu podlogu polaže se homogena fleksibilna podna obloga od PVC-a antibakterijskih i fungicidalnih karakteristika u boji po izboru investitora
 Održavanje vodom i neutralnim deterdžentom. Sve prema pravilima struke. U cijenu stavke je uključen sav rad, materijal i transport. Ukupna debljina 2 mm.</t>
  </si>
  <si>
    <t>Ponuđeni proizvod:</t>
  </si>
  <si>
    <t>Proizvođač:</t>
  </si>
  <si>
    <t xml:space="preserve"> koja se nanosi na prethodno nanešeni temeljni premaz, i to akrilni temeljni premaz u vodenoj disperziji ili epoksidni temeljni premaz:</t>
  </si>
  <si>
    <t>Završna obrada sa dvokomponentnom epoksidnom smolom na vodenoj bazi.</t>
  </si>
  <si>
    <t xml:space="preserve">Premaz se nanosi na podlogu u dva sloja valjkom/ četkom. Za postizanje protukliznosti, prvi sloje se na svježe posipava sa kvarcnim pijeskom odgovarajuće granulacije i protukliznosti. Boja po izboru projektanta. </t>
  </si>
  <si>
    <t>Pod:</t>
  </si>
  <si>
    <t>Holker:</t>
  </si>
  <si>
    <t xml:space="preserve">NAPOMENA:
Sav materijal iz širokog iskopa iskorisiti će se za radove nasipavanja i uređenja okoliša oko zgrade na čestici, obrađene pripadajućim troškovnikom </t>
  </si>
  <si>
    <t>Izvedba zaštitne ograde gradilišta za vrijeme trajanja iskopa i poslije do završetka gradnje faze objekta u kojoj nije potrebna. Tu fazu će odobriti nadzorni inžinjer u suglasju sa vodstvom gradnje. Stupovi ograde moraju biti fiksirani za podlogu , a mogu biti betonski ili čelični. Ograda treba biti čvrsta i napravljena od čeličnih okvira sa mrežastom ispunom ili sl., visine najmanje 2,00 m. Zaštitna ograda prati granicu parcele. Nadzorni inžinjer će provjeriti i odobriti stanje ograde te nakon toga odobriti daljnje radove na iskopu. Ograda mora biti uređena sukladno odredbama Zakona o zaštiti na radu sukladno elaboratu uređenja gradilišta. Duljina ograde 370m</t>
  </si>
  <si>
    <t>A) planiranje temeljnog tla ispod podne ploče prizemlja</t>
  </si>
  <si>
    <t>Dobava, izrada, transport i montaža čelične nadstrešnice iznad opreme sunčane elektrane na krovu od ČN profila sa limenim pokrovom (50x50x4mm SHS). Konstrukcija se pričvrščuje na a.b. konstrukciju. . Elementi čelične konstrukcije se međusobno spajaju zavarivanjem i vijčanim spojevima. Površina nadstrešnice 3m2</t>
  </si>
  <si>
    <t>I.A.07.2</t>
  </si>
  <si>
    <t>I.A.01.01.</t>
  </si>
  <si>
    <t>I.A.01.02.</t>
  </si>
  <si>
    <t>IZGRADNJA DJEČJEG VRTIĆA POKUPSKA
GRAĐEVINSKI RADOVI IZGRADNJE CESTE I INFRASTRUKTURE</t>
  </si>
  <si>
    <t>Planiranje terena ispod podne ploče prizemlja, sa zbijanjem površine. Planiranje na kote iz izvedbenog projekta. 
U ovoj stavci obračunavaju se i mali otkopi za šahtove instalacija i sl, uz predviđeni pokos, te fino niveliranje denivelacija i pokosi, sve prema izvedbenim nacrtima, ređenje temeljnog tla nasipa mehaničkim zbijanjem. Obuhvaća sav prijevoz i materijal, čišćenje, planiranje, izravnavanje usitnjenim kamenim materijalom,sušenje ili vlaženje i zbijanje. Obračun po m² uređenog temeljnog tla.</t>
  </si>
  <si>
    <t>Zamjena sloja slabog nosivog temeljnog tla debljine 50cm.ispod podne ploče prizemlja. Podna ploča je monolitna AB ploča debljine d= 20 cm, beton C 25/30, a armira se prema statičkom proračunu Ispod podne ploče se obavezno mora strojno nabiti kameni materijal debljine 50 cm kao podloga za betoniranje. Debljina slojeva max 25 cm sa strojnim zbijajem vibro pločama. Zbijenost nasipa od Mv = 50 Mpa</t>
  </si>
  <si>
    <t>jednakovrijednost: ______________________</t>
  </si>
  <si>
    <t>Izrada radnih reški</t>
  </si>
  <si>
    <t>Dobava i postava UA profila na mjestima ojačanja za ovjes elemenata sanitarija, rukohvata, ostale sanitarnje opreme  i kao ojačanja na špaletama svih vrata u gipskartonskim zidovima. UA profili se postavljaju u utične kutnike koji su uključeni u cijenu. Visina ugradnje do XYZ cm u prizemlju i 123cm na katu. U cijenu uključen sav potreban rad i materijal. Pri izradi se držati uputa i smjernica proizvođača. Količina je procijenjena, obračun prema stvarno izvedenim radovima po m1</t>
  </si>
  <si>
    <t xml:space="preserve">a) UA profil debljine 2mm, širine 50mm </t>
  </si>
  <si>
    <t xml:space="preserve">b) UA profil debljine 2mm, širine 100mm </t>
  </si>
  <si>
    <t>c) OSB ploče za ojačanje, deblji</t>
  </si>
  <si>
    <t>I.B.01.09.</t>
  </si>
  <si>
    <t>Prilikom dopreme i ugradnje mora se pridržavati svih važećih normativa i propisa za iste, opisa u stavkama troškovnika i projekta. Sav upotrebljeni materijal mora odgovarati svim važećim propisima i standardima. Fotografije i skice koje su sadržane u troškovniku služe isključivo kao orijentir ponuditeljima kako bi lakše pripremili ponudu te ni na koji način ne upućuju na određenog proizvođača, model, tip proizvoda, patent, odnosno konkretan proizvod.</t>
  </si>
  <si>
    <r>
      <rPr>
        <b/>
        <sz val="10"/>
        <rFont val="Arial"/>
        <family val="2"/>
        <charset val="238"/>
      </rPr>
      <t>OPĆI UVJETI ZA OPREMU DJEČJEG IGRALIŠTA:</t>
    </r>
    <r>
      <rPr>
        <sz val="10"/>
        <rFont val="Arial"/>
        <family val="2"/>
        <charset val="238"/>
      </rPr>
      <t xml:space="preserve">
</t>
    </r>
    <r>
      <rPr>
        <b/>
        <sz val="10"/>
        <rFont val="Arial"/>
        <family val="2"/>
        <charset val="238"/>
      </rPr>
      <t>Garancija kvalitete:</t>
    </r>
    <r>
      <rPr>
        <sz val="10"/>
        <rFont val="Arial"/>
        <family val="2"/>
        <charset val="238"/>
      </rPr>
      <t xml:space="preserve">
Minimalno 25 godina na obojene HPL panele, metalne toplo pocinčane I plastificirane dijelove, inox dijelove.
Minimalno 10 godina na pocinčane dijelove, aluminijske dijelove, protuklizne HPL panele, brizganu plastiku, lance, na tisak na HPL panele.
Minimalno 5 godina na roto lijevanu plastiku, mrežne konstrukcije, opruge.
Minimalno 2 godine na sjedalice, konstruktivne i funkcionalne greške na pokretnim plastičnim ili metalnim dijelovima.
Oprema mora biti serijski tvornički proizvod sa komercijalnim nazivom I šifrom artikla.  
</t>
    </r>
    <r>
      <rPr>
        <b/>
        <sz val="10"/>
        <rFont val="Arial"/>
        <family val="2"/>
        <charset val="238"/>
      </rPr>
      <t>Garancija sigurnost:</t>
    </r>
    <r>
      <rPr>
        <sz val="10"/>
        <rFont val="Arial"/>
        <family val="2"/>
        <charset val="238"/>
      </rPr>
      <t xml:space="preserve">
Proizvod mora biti označen pločicom proizvođača. U tehničkom listu proizvoda mora jasno biti definirana dimenzija sigurnosne zone I moguće visine pada po mikrozonama.
Sigurnosni certifikati izdani od ovlaštene institucije sa navedenom šifrom artikla, dimenzijama sigurnosne zone I maksimalnom visinom pada. Traženi standardi navedeni su uz opis svakog pojedinog artikla.
</t>
    </r>
  </si>
  <si>
    <t xml:space="preserve"> Redni broj</t>
  </si>
  <si>
    <t>Opis stavke</t>
  </si>
  <si>
    <t>Jedinica mjere</t>
  </si>
  <si>
    <t>Količina</t>
  </si>
  <si>
    <t>Jedinična cijena</t>
  </si>
  <si>
    <t>Cijena ukupno (bez pdv-a)</t>
  </si>
  <si>
    <t>DJEČJE IGRALIŠTE</t>
  </si>
  <si>
    <t>1.1.</t>
  </si>
  <si>
    <t>Dimenzije: 5,16 x 4,83 x 2,90 metara +/- 5%.
Prilagodjeno za uzrast: od 2 godine.
Kapacitet istovremenog igranja: minimalno 30 djece.
Prilagođeno za djecu sa posebnim potrebama.
Maksimalna visina pada: 1,8 metra.
Maksimalna površina sigurnosne zone: 42 m2.</t>
  </si>
  <si>
    <t>Igralo se sastoji od minimalno slijedećih konstruktivnih elemenata:
Kućica sa krovićem minimalne visine 2,9 metara.
Platforma sa toboganom I panelom za penjanje minimalne visine 1,1 metra.
Ravni tobogan minimalne visine 1,1 metara.
Vertikalni panel za penjanje minimalne visine 1,1 m sadrži minimalno 6 ergonomskih rukohvata.
Mostić sa platformom za tobogan maksimalne visine 0,6 metara.
Ravni tobogan maksimalne visine 0,6 metara.
Nakošeni panel za penjanje maksimalne visine 0,6 m sadrži minimalno 6 ergonomskih rukohvata.
Nakošeni mostić sa stepenicama.
Mreža za penjanje minimalne visine 1,8 metara.
Abakus kuglice za razvoj mikromotorike.</t>
  </si>
  <si>
    <t>Minimalne mogućnost igre:
2 x penjanje sa rukohvatima, 4 x penjanje po stepenicama I mreži, 2 x spuštanje/klizanje, 2 x druženje, 1 x vježbe, 1 x zaklanjanje, 1 x odmaranje, 2 x prelaženje prepreke. Ukupno minimalno 15 elemenata za igru.</t>
  </si>
  <si>
    <t>Garancija kvalitete: prema općim uvjetima.</t>
  </si>
  <si>
    <t>Garancija sigurnost: prema općim uvjetima. Standardi sigurnosti EN 1176-1:2017 ili jednakovrijedno ______________, EN 1176-2:2017 ili jednakovrijedno ______________, EN 1176-3:2017 ili jednakovrijedno_______________.</t>
  </si>
  <si>
    <r>
      <t>Dobava, transport i montaža</t>
    </r>
    <r>
      <rPr>
        <b/>
        <sz val="8"/>
        <rFont val="Arial"/>
        <family val="2"/>
        <charset val="238"/>
      </rPr>
      <t xml:space="preserve"> </t>
    </r>
    <r>
      <rPr>
        <b/>
        <sz val="10"/>
        <rFont val="Arial"/>
        <family val="2"/>
        <charset val="238"/>
      </rPr>
      <t>kombinirane sprave.</t>
    </r>
    <r>
      <rPr>
        <sz val="10"/>
        <rFont val="Arial"/>
        <family val="2"/>
        <charset val="238"/>
      </rPr>
      <t xml:space="preserve"> Igralo se sastoji od dvije platforme sa krovićima maksimalne visine 0,6 metara, tobogana, stepenica sa dva široka gazišta I obostranim panelnim rukohvatom, mostićem sa prozorčićem od polikarbonata sa ucrtanim likom i okretnim graviranim panelom i dva gravirana panela za vježbe mikromotorike. Tobogan od inox čelika minimalnedebljine 2 mm. Podnice od smeđih protukliznih HPL panela minimalne debljine 12,5 mm. Ograda mosta od drvenih ariš letvica dimenzija 45 x 68 mm +/-5%. Podnica mosta od profiliranog protukliznog aluminijskog lima. Bočne stranice tobogana, stepenica, zaštitni paneli, krovići i ukrasi od HPL panela minimalne debljine 13 mm, boje žuta, naranđasta, zelena i crna. Vijsci i spojni materijal od inox čelika, zatvoreni u poliamidna anti vandal kučišta. Temeljenje ukopavanjem i betoniranjem.</t>
    </r>
  </si>
  <si>
    <t>Materijal izrade:</t>
  </si>
  <si>
    <t xml:space="preserve">Profilirani vruće pocinčani i plastificirani nosivi stupovi promjera 125 mm +/- 5%. Boja stupova strukturirana crno/siva. Nosive konstrukcije platformi od vruće cinčanih čeličnih profila. Cijevne konstrukcije od inox cijevi 440/2 mm +/-5%. Zavareni dijelovi rukohvata zatvoreni u poliamidna kučišta. Tobogan od inox čelika minimalnedebljine 2 mm. Podnice od smeđih protukliznih HPL panela minimalne debljine 12,5 mm. Ograda mosta od drvenih ariš letvica dimenzija 45 x 68 mm +/-5%. Podnica mosta od profiliranog protukliznog aluminijskog lima. Bočne stranice tobogana, stepenica, zaštitni paneli, krovići i ukrasi od HPL panela minimalne debljine 13 mm, boje žuta, naranđasta, zelena i crna. Vijsci i spojni materijal od inox čelika, zatvoreni u poliamidna anti vandal kučišta. </t>
  </si>
  <si>
    <t>1.2.</t>
  </si>
  <si>
    <t>Dimenzije: 3,43 x 2,20 x 2,60 metara +/- 5%.
Prilagodjeno za uzrast: od 2 godine.
Kapacitet istovremenog igranja: minimalno 5 djece.
Prilagođeno za djecu sa posebnim potrebama.
Maksimalna visina pada: 1,55 metra.
Maksimalna površina sigurnosne zone: 16 m2.</t>
  </si>
  <si>
    <t>Materijali izrade:
Horizontalna nosiva greda od toplopocinčanih čeličnih cijevi promjera 89 mm +/- 5% I čeličnih ploča minimalne debljine 5 mm.
Stupovi od čeličnih toplopocinčanih cijevi promjera 60 mm +/- 5%.
Prihvatnici lanca od inox čelika I teflona osiguravaju bešumno ljuljanje. Dvostruki ovjes ljuljačke izrađen je od inox lanaca presvučenih termoplastičnom ovojnicom. Dodatni sigurnosni lanci od inox čelika spojeni su direktno na nosivu gredu.
Gnijezdo od plavog protukliznog roto polietilena minimalnog promjera 120 cm, sa nosivom konstrukcijom od inox cijevi promjera 40 mm +/- 5%.
Anti shock pjenasti odbojnici sa inox prihvatnicima lanca.
Ukrasni HPL paneli zelene boje minimalne debljine 13 mm. Na HPL panelima može biti otisnut grafički simbol po izboru projektanta. Tehnologija direktnog tiska integrirana u površinsku strukturu HPL panela mora biti otporna na UV zrake, atmosferilije, grafite I vandalizam.
Vijci I spojni material od inox čelika zatvoreni u poliamidna anti vandal kučišta.
Način temeljenja: ukopavanjem I betoniranjem (radovi nisu u cijeni stavke).</t>
  </si>
  <si>
    <t>Garancija sigurnost: prema općim uvjetima. Standardi sigurnosti EN 1176-1:2017 ili jednakovrijedni ________________________, EN 1176-6:2017 ili jednakovrijedni_______________________.</t>
  </si>
  <si>
    <t>Dimenzije: 1,20 x 1,20 x 0,95 metara +/- 5%.
Prilagodjeno za uzrast: od 3 godine.
Prilagođeno za djecu sa posebnim potrebama.
Kapacitet istovremenog igranja: minimalno 6 djece.
Maksimalna visina pada: 1 metara.
Maksimalna površina sigurnosne zone: 23 m2.</t>
  </si>
  <si>
    <t>Minimalne mogućnost igre:
1 x balansiranje, 1 x vrtnja, 1 x druženje. Ukupno minimalno 3 elemenata za igru.</t>
  </si>
  <si>
    <t>Materijali izrade:
Nosiva konstrukcija od toplopocinčanog čelika.
Okretni podest od protukliznog HPL panela minimalne debljine 12,5 mm. Rukohvati od inox čelika promjera 40 mm +/- 5%.
Horizontalni rukohvat od HPL panela minimalne debljine 13 mm zelene I žute boje. Spojni element konstrukcije rukohvata HPL panel minimalne debljine 13 mm žute boje. Na pojedinim HPL panelima mogu biti otisnuti edukativni grafički elementi po izboru projektanta. Tehnologija direktnog tiska integrirana u površinsku strukturu HPL panela mora biti otporna na UV zrake, atmosferilije, grafite I vandalizam.
Okretni mehanizam od inox čelika I teflona omogučuje bešumno rotiranje
Vijci I spojni material od inox čelika zatvoreni u poliamidna anti vandal kučišta.
Način temeljenja: se čeličnim sidrima na prefabricirani betonski blok (radovi nisu u cijeni stavke).</t>
  </si>
  <si>
    <t>Garancija sigurnost: prema općim uvjetima. Standardi sigurnosti EN 1176-1:2017 ili jednakovrijedni__________________________, EN 1176-5:2019 ili jendakovrijedni_______________________.</t>
  </si>
  <si>
    <t>Dimenzije: 1,48 x 0,43 x 0,73 metara +/- 5%.
Prilagođeno za uzrast: od 2 godine
Prilagođeno za djecu sa posebnim potrebama
Maksimalna visina pada: 0,7 metara
Maksimalna površina sigurnosne zone: 9 m2.</t>
  </si>
  <si>
    <t>Garancija sigurnost: prema općim uvjetima. Standardi sigurnosti EN 1176-1:2017 ili jednakovrijedni ________________________, EN 1176-6:2017 ili jednakovrijedno_____________________.</t>
  </si>
  <si>
    <t>Dimenzije: 0,81 x 0,30 x 0,85 metara +/- 5%.
Prilagodjeno za uzrast: od 2 godine.
Kapacitet istovremenog igranja: 1 dijete.
Maksimalna visina pada: 0,60 metara.
Maksimalna površina sigurnosne zone: 6,6 m2.</t>
  </si>
  <si>
    <t>Garancija sigurnost: prema općim uvjetima. Standardi sigurnosti EN 1176-1:2017 ili jednakovrijedno ________________________, EN 1176-6:2017 ili jednakovrijedno_______________________.</t>
  </si>
  <si>
    <t>DJEČJA IGRALIŠTA - VANJSKE SPRAVE</t>
  </si>
  <si>
    <t>DJEČJE IGRALIŠTE UKUPNO:</t>
  </si>
  <si>
    <t>Temeljenje ukopavanjem i betoniranjem.</t>
  </si>
  <si>
    <t>Ploče trebaju imati maksimalnu sigurnost i vrhunsku kvalitetu, te imati odličnu otpornost na vremenske uvjete i starenje čime se osigurava vrlo dugi uporabni vijek i minimalni troškove održavanja.</t>
  </si>
  <si>
    <t xml:space="preserve">U ponudu uključiti dobavu i postavu čvrste i suhe betonske podloge, koja uključuje:  1. Izrada nosivog sloja od mehanički stabiliziranog drobljenog kamenog  materijala veličine zrna 0/63 mm, Ms≥40 MN/m2. 2. Izrada rubnih pješačkih betonskih rubnjaka dimenzija 8x20 cm. Rubnjaci se postavljaju na betonski temelj. 3. Ispod gumenih površina izvodi se podložni beton C 12/15 debljine 10 cm. </t>
  </si>
  <si>
    <t>- gumene ploče</t>
  </si>
  <si>
    <t>- drobljenac</t>
  </si>
  <si>
    <t>- rubnjaci</t>
  </si>
  <si>
    <t>- betonska podloga</t>
  </si>
  <si>
    <t>XI.</t>
  </si>
  <si>
    <t>uređaj sukladan standardima i normama CE, CPR i HRN EN 54-7 ili jednakovrijednima ____________________________</t>
  </si>
  <si>
    <t>uređaj sukladan standardima i normama CE, CPR i HRN EN 54-7 ili jednakovrijednima _____________________________</t>
  </si>
  <si>
    <t>uređaj sukladan standardima i normama CE, CPR i HRN EN 54-5 ili jednakovrijednima ___________________________________</t>
  </si>
  <si>
    <t xml:space="preserve"> sukladan sa standardima CE i CPD, normama HRN EN 54-11 ili jednakovrijednima __________________________</t>
  </si>
  <si>
    <t>sukladan sa normom HRN EN 54-18 ili jednakovrijednom________________________</t>
  </si>
  <si>
    <t>uređaj sukladan standardima i normama CE i HRN EN 45 ili jednakovrijednima ____________________</t>
  </si>
  <si>
    <t>tip MR-100, proizvod HOFMANN ili jednakovrijedan ________________________</t>
  </si>
  <si>
    <t xml:space="preserve"> prema HRN EN 81-20 + EN 81-70 + EN 81-73 ili jednakovrijedno _________________________________________________________</t>
  </si>
  <si>
    <t>AISI 304 inox čelik ili jednakovrijedno __________________________</t>
  </si>
  <si>
    <t>AISI 304 inox čelik ili jednakovrijedan___________________________________</t>
  </si>
  <si>
    <t>AISI 304 inox čelik ili jednakovrijedno ____________________________</t>
  </si>
  <si>
    <t>tip: spec. po izboru projektanta  (u troškovniku namještaja)</t>
  </si>
  <si>
    <t>tip: po izboru projektanta  (u troškovniku namještaja)</t>
  </si>
  <si>
    <t>A.05.06.</t>
  </si>
  <si>
    <t xml:space="preserve"> - čn profili</t>
  </si>
  <si>
    <t xml:space="preserve"> - limeni pokrov</t>
  </si>
  <si>
    <t>I.B.08.1.</t>
  </si>
  <si>
    <t>I.B.08.2.</t>
  </si>
  <si>
    <t>I.B.08.3.</t>
  </si>
  <si>
    <t>I.B.06.17.</t>
  </si>
  <si>
    <t>sukladan sa standardima CE i CPD, normama HRN EN 54-11 ili jednakovrijednima _____________________</t>
  </si>
  <si>
    <t>jednakovrijedne tehničke karakteristike _______________</t>
  </si>
  <si>
    <t>Normativ U.B1.010, U.B1.012, U.B1.014, U.B1.016, U.B1.018, U.B1.020, U.B1.022, U.B1.024, U.B1.038, U.B1.042, U.B1.046, U.E8.010. ili jednakovrijedno______________________________</t>
  </si>
  <si>
    <t>Normativ U.B1.012,  U.B1.016, U.B1.018, U.B1.024, U.B1.038, U.B1.042, U.B1.046, U.B8.039, U.E9.020. ili jednakovrijedno ________________________________</t>
  </si>
  <si>
    <t>Izvedba cjevovoda prema PAS 1075 Tip 3, cijev s dimenzijama prema DIN 8074 s vanjskim zaštitnim slojem ili jednakovrijedno ______________________________</t>
  </si>
  <si>
    <t>željezni nadzemni hidranta  s automatskim ispustom prema HRN EN 1074-6 ili jednakovrijedno ____________________________ i HRN EN 14384 ili jednakovrijedno _______________________________</t>
  </si>
  <si>
    <t xml:space="preserve"> -  prirubnice PN 10 za spoj po HRN EN 1092-2 ili jednakovrijedno_______________________________ i HRN EN 1333 ili jednakovrijedno_____________________________________
 -  gumena brtva s prokronskim prstenom za pitku vodu, za radni tlak 10 do 40 bara, prema HRN EN 681 ili jednakovrijedno ___________________________________i HRN EN 1514 ili jednakovrijedno _________________________________________Obavezno stezanje s moment ključem prema preporuci proizvođača.
 - prokromski vijak odgovarajućih dimenzija po HRN EN ISO 4016 ili jednakovrijedno __________________________________________ sa maticom po HRN EN ISO 4034 ili jednakovrijedno ___________________________________ s podloškom.</t>
  </si>
  <si>
    <t>Tlačno ispitivanje se vrši prema normi HRN EN 805:2005 ili jednakovrijedno___________________________________, ispitivanje vrši pravna osoba akreditiran prema normi HRN EN ISO/IEC 17025 ili jednakovrijedno ___________________________________________</t>
  </si>
  <si>
    <t>Nakon komplet zatrpanog cjevovoda i ispitanog treba pristupiti ispiranju cjevovoda prema opisu u posebnim tehničkim uvjetima izvedbe cjevovoda. Cijenom obuhvaćena dobava potrebne vode - trosktruki volumen cjevovoda, te sav alat, strojevi, pomoćni materijal i rad. Ispiranje cjevovoda provodi se tako dugo dok se ne postigne kvaliteta propisana Zakonom o vodi za ljudsku potrošnju (NN 56/16,64/15), te Pravilnikom o parametrima sukladnosti i metodama analize vode za ljudsku potrošnju (NN 64/23 i 88/23)
Obračun po m' ispranog cjevovoda.</t>
  </si>
  <si>
    <t>cijevi izrađeniesukladno HRN EN ISO 21003-2:2008 i HRN EN ISO 21003-3:2008 ili jednakovrijedno _________________________________</t>
  </si>
  <si>
    <t>opunjavanje otvora oko linijske izolacije , reakcije na požar A1 prema HRN RN 1350-1 ili jednakovrijedno _______________________________________</t>
  </si>
  <si>
    <t>Normativ U.B1.010, U.B1.012, U.B1.014, U.B1.016, U.B1.018, U.B1.020, U.B1.022, U.B1.024, U.B1.038, U.B1.042, U.B1.046, U.E8.010. ili jednakovrijedno __________________________________________</t>
  </si>
  <si>
    <t xml:space="preserve"> Normativ U.B1.012,  U.B1.016, U.B1.018, U.B1.024, U.B1.038, U.B1.042, U.B1.046, U.B8.039, U.E9.020. ili jednakovrijedno ________________________</t>
  </si>
  <si>
    <t>montaža tvrdih PVC SN8 kanalizacijskih cijevi  HRN EN 1401-1 i DIN 8062 ili jednakovrijedno ____________________________________________  prstenaste čvrstoće SN-8,  SDR-34 (8 kN/m2) ,prema HRN EN ISO 9969 ili jednakovrijedno ______________________________________________</t>
  </si>
  <si>
    <t>Dobava, prijenos i montaža tvrdih temperiranih polietilenskih (PE-HD) odvodnih cijevi sukladno HRN EN 1519-1:2004 ili jednakovrijedno _____________________________________________________</t>
  </si>
  <si>
    <t>Dobava, prijenos i montaža tvrdih debelostijenskih polietilenskih (PE-HD) odvodnih cijevi sukladno HRN EN 1519-1:2004 ili jednakovrijedno _____________________________________________________</t>
  </si>
  <si>
    <t>Dobava i montaža podnog jednodijelnog industrijskog  slivnika  izrađenog prema HRN EN 1253 ili jednakovrijedno _____________________________  ,tijelo slivnika promjera 142 mm, dosjed za rešetku i zapor za miris izrađeni sa radijusom većim od 3 mm prema higijnskom dizajnu HRN EN 14159 ili jednakovrijedno _______________________________________ te EHEDG standardima za prehrambenu industriju ili jednakovrijedno ________________________________</t>
  </si>
  <si>
    <t xml:space="preserve"> Svi spojevi izrađeni sa radijusom većim od 3 mm prema higijnskom dizajnu HRN EN 14159 ili jednakovrijedno ___________________________________</t>
  </si>
  <si>
    <t>HRN EN 1610 ili jednakovrijedno________________________________</t>
  </si>
  <si>
    <t>Sustav kodiranja optičkog nadzora HRN EN 13508-2/AC ili jednakovrijedno______________________________________</t>
  </si>
  <si>
    <t>Protupožarna obujmica. Razredba otpornosti na požar EN
13501-2 ili jednakovrijedno ____________________________________</t>
  </si>
  <si>
    <t>Dobava, prijenos i montaža kompletnog WC-a za osobe smanjene pokretljivosti prema NN151/2005 ili jednakovrijedno__________________________________________
-montažnog instalacijskog elementa za WC školjku visine ugradnje 112 cm  s niskošumnim ugradbenim vodokotlićem za 6/3l ispiranje,izrađenim prema HRN EN 14055:2011 ili jednakovrijedno _______________________________</t>
  </si>
  <si>
    <t>ili jednakovrijedno normi ________________</t>
  </si>
  <si>
    <t>Dobava i montaža monolitnog kanala s integriranom rešetkom, sukladno normi HRN EN1433 ili jednakovrijedno ____________________________</t>
  </si>
  <si>
    <t>Dobava i montaža revizijskog slivnika sa integriranim otvorom za inspekciju za monolitni kanal s integriranom rešetkom, sukladno normi HRN EN1433 ili jednakovrijedno ___________________________________________</t>
  </si>
  <si>
    <t>Dobava i montaža pjeskolova za monolitni kanal kao s kompozitnom rešetkom. Pjeskolov mora biti od pocinčanog čelika, klasa opterećenja od A 15 - D 400 prema HRN EN 1433 ili jednakovrijedno ______________________</t>
  </si>
  <si>
    <t xml:space="preserve"> Separator mora biti konstruiran, proizveden i testiran prema HRN EN 1825, ili jednakovrijedno ________________________________, Uljev i izljev separatora moraju biti DN 100, utični spoj s kliznom brtvom (prema HRN EN 1401 ili jednakovrijedno ________________________________. Separator se treba isporučivati s poklopcem prema HRN EN 124, ili jednakovrijedno __________________________________________, Pristup u separator mora biti u skladu s HRN EN 476 ili jednakovrijedno. _______________________________________________________</t>
  </si>
  <si>
    <t>Stanica je izrađena i tvornički testirana prema normi EN 12050-1:2001 ili jednakovrijedno ______________________________(HRN EN 12050-1:2008 ili jednakovrijedno ________________________________).</t>
  </si>
  <si>
    <t xml:space="preserve">Kombinirani toranj - poligon za igru djece - izrađen od punog svijetlog drva, glatko brušen i lakiran  - sastoji se od :                                                                        a)četverostranog tornja konusnog oblika dim 160x160x160 cm pri dnu i 80x80 cm pri vrhu. Jedna strana puna kao stijena za penjanje sa otvorima za noge. Otvori su okrugli profila 10 cm, i četvrtasti dim 10x10 cm.Na ostale tri strane ima ljestve za penjanje koje su postavljene između kosih nosivih stranica tornja.                                                                                                                                                        b) manjeg trokutastog tornja dim 120x85x100 cm kod kojeg dvije strane imaju po četiri letve za penjanje ,a treća ima tri letve za penjanje.                                     c) posebnih ljestvi dim 220x48cm za 17 letvi za penjanje koje na kraju imaju metalne zakrivljene zakačke s kojima se ljestve povezuju za niže i više horizontalne letve tornjeva.                                                       </t>
  </si>
  <si>
    <t xml:space="preserve">Klizeća rampa dim 220 x48 cm koja se također zakači za letve tornja i služi za sklizanje.Okvir je od masivnog drva kao i svi ostali elementi - klizeća ispuna je od šperploče.   </t>
  </si>
  <si>
    <t>Švedska klupa dužine 250 cm, sa prihvatom za švedske ljestve i švedski sanduk. Okrenuta naopako može se koristiti kao greda širine 10 cm. Neklizajuća podloga. Materijal: drvo. Dužina: 250 cm. Širina: 22 cm. Visina: 30 cm.</t>
  </si>
  <si>
    <r>
      <t>Zbirka senzorne motorike sastavljena od skupa pomagala različitih oblika i površina za promicanje stimulacije, razvoja i postupnih osjetilnih iskustava. Sastoji se od:</t>
    </r>
    <r>
      <rPr>
        <sz val="10"/>
        <rFont val="Arial"/>
        <family val="2"/>
        <charset val="238"/>
      </rPr>
      <t xml:space="preserve"> 1 senzorne lopte ø 75 cm, 1 senzorne lopte ø 28 cm, 2 senzorne lopte ø 8 cm, 4 gumene lopte ø 5,5 cm, 1 mekanu spužvastu gumenu loptu ø 14 cm, 4 glatka prstena ø 16 cm, 1 nazubljeni prsten ø 17 cm i 3 žonglerske lopte ø 6 cm</t>
    </r>
    <r>
      <rPr>
        <sz val="10"/>
        <color indexed="63"/>
        <rFont val="Arial"/>
        <family val="2"/>
        <charset val="238"/>
      </rPr>
      <t xml:space="preserve">. </t>
    </r>
  </si>
  <si>
    <r>
      <t>Garderobni ormar vel.</t>
    </r>
    <r>
      <rPr>
        <b/>
        <sz val="10"/>
        <rFont val="Arial"/>
        <family val="2"/>
        <charset val="238"/>
      </rPr>
      <t xml:space="preserve"> 80x40x121 cm</t>
    </r>
    <r>
      <rPr>
        <sz val="10"/>
        <rFont val="Arial"/>
        <family val="2"/>
        <charset val="238"/>
      </rPr>
      <t xml:space="preserve">,izrađen od iverice oplemenjene melaminskom folijom debljine 18mm, u  boji po izboru kvalitete ploha otpornih na ogrebotine, obrubljeno mekanom keder trakom T-profila u boji po izboru, svi ostali rubovi obrađeni ABS trakom debljine 0.5mm, bočne stranice zaobljenih rubova. Vrata od istog materijala, rubova obrađenih ABS trakom debljine 2 mm, metalne petlje (blum-clip sa lijevanom podesivom pločicom), sigurnosne ručke u obliku cvijeta u boji keder trake, u unutrašnjosti polica u gornjem dijelu i metalna prečka za vješalice, elementi sastavljeni bez vidljivih vijaka sa </t>
    </r>
    <r>
      <rPr>
        <b/>
        <sz val="10"/>
        <rFont val="Arial"/>
        <family val="2"/>
        <charset val="238"/>
      </rPr>
      <t>4 vrata</t>
    </r>
    <r>
      <rPr>
        <sz val="10"/>
        <rFont val="Arial"/>
        <family val="2"/>
        <charset val="238"/>
      </rPr>
      <t xml:space="preserve"> po širini. </t>
    </r>
  </si>
  <si>
    <t>Klupica samostalna,izrađena od iverice oplemenjene melaminskom folijom debljine 18mm, u boji po izboru, ploha otpornih na ogrebotine, obrubljeno mekanom keder trakom T-profila u boji po izboru, sjedeća površina zaobljenih rubova, svi ostali rubovi obrađeni ABS trakom debljine 0.5mm (ŠDV) 105 x 40 x 32 cm.</t>
  </si>
  <si>
    <t xml:space="preserve">Stolić okrugli, R 90 cm, visine 46 cm, konstrukcija od savinutog špera, bezbojni lak, radna ploha oplemenjena iverica 27 mm, obostrano presvučena ultrapasom, rub masiv bukva,gornja ploča boja po izboru  </t>
  </si>
  <si>
    <r>
      <t xml:space="preserve">Stolica dječja </t>
    </r>
    <r>
      <rPr>
        <b/>
        <sz val="10"/>
        <color indexed="8"/>
        <rFont val="Arial"/>
        <family val="2"/>
        <charset val="238"/>
      </rPr>
      <t>s rukonaslonom</t>
    </r>
    <r>
      <rPr>
        <sz val="10"/>
        <color indexed="8"/>
        <rFont val="Arial"/>
        <family val="2"/>
        <charset val="238"/>
      </rPr>
      <t>, visine 26 cm, konstrukcija natur bukov šper, bezbojni lak, naslon i sjedalo anatomski oblikovani šper.</t>
    </r>
  </si>
  <si>
    <r>
      <t xml:space="preserve">Stolica dječja </t>
    </r>
    <r>
      <rPr>
        <b/>
        <sz val="10"/>
        <color indexed="8"/>
        <rFont val="Arial"/>
        <family val="2"/>
        <charset val="238"/>
      </rPr>
      <t>bez rukonaslona</t>
    </r>
    <r>
      <rPr>
        <sz val="10"/>
        <color indexed="8"/>
        <rFont val="Arial"/>
        <family val="2"/>
        <charset val="238"/>
      </rPr>
      <t xml:space="preserve">, visine 26 cm, konstrukcija natur bukov šper, bezbojni lak, naslon i sjedalo anatomski oblikovani šper. </t>
    </r>
  </si>
  <si>
    <t xml:space="preserve">Stolica odgajateljska, konstrukcija natur bukov masiv, naslon i sjedalo anatomski šper. </t>
  </si>
  <si>
    <t>Ležaljka dječja: konstrukcija od metalnih plastificiranih profila,ležaj od čvrste antibakterijske tkanine, uzglavlje i noge polukružnog oblika izrađeno od tvrde umjetne mase, kakvoća i izrada materijala visoka (Q2), izdržljivost i otpornost materijala posebno visoka (Q1), dim 138x55x12 cm, boja tkanine i plastičnog dijela konstrukcije u identičnoj boji.</t>
  </si>
  <si>
    <t xml:space="preserve">Nosač ležaljki: metalna plastificirana konstrukcija na 4 kotača, dim. 116x55x13 cm (konstrukcija visine 8 cm, kotači s ležištem visine 6 cm), predviđeno kao nosač 20 komada ležaljki. </t>
  </si>
  <si>
    <t>Plahta s gumicom na kutovima za ležaljku, 100% pamuk, težina  140g/m²  . Dimenzije: 135 x 58 cm</t>
  </si>
  <si>
    <t xml:space="preserve">Guralica - izrađena od recikliranog plastičnog polimera koji se može reciklirati. Glatki, ABEC industrijski standardni kuglični ležajevi koji ne zahtijevaju održavanje omogućuju pouzdano, potpuno tiho kretanje kotača od čvrste gume  koji ne ostavljaju tragove na podovima, dimenzija  38 mm x 16 mm sa glatkim gaznim slojem.  Dva prednja kotača imaju punu rotaciju od 360°, dok su dva stražnja kotača fiksna. Zaobljena ručka za upravljanje prilagođena je djeci, pa čak i najmanji mogu juriti kroz kuću, precizno i ​​nevjerojatno tiho. Oni lako mogu usmjeriti guralicu da ide ravno ili u zavoje, a upravljaju intuitivno svojim nogama. Djeca odmah znaju kako ga voziti. Moguće okretanje na licu mjesta. Siguran i izuzetno robustan dizajn sprječava prevrtanje. Zaobljeni oblik otporan je na udarce. Već u prvoj vožnji lako se savladavaju male prepreke poput tepiha. Osim toga, odbojnik sa svih strana štiti namještaj i zidove. Ima i pretinac za odlaganje, pa djeca mogu ponijeti svoja omiljena blaga sa sobom. Plastični dijelovi izrađeni su od polimera koji se sastoji od najmanje 30% reciklirane plastike koja se može reciklirati na kraju životnog vijeka proizvoda. Dimenzije proizvoda: Visina 29 cm s ručkom, 19 cm bez ručke, dužina: 47 cm, širina: 21 cm, težina: 3 kg, max nosivost 50 kg. </t>
  </si>
  <si>
    <r>
      <t>Element za previjanje - 1 kom                                                                 Element od iverala ( š, v, d ) 1150x800x700 mm, na bočnom dijelu nalazi se otvor širine 320 mm za pomične stepenice. 1/3 visine, u dornjem dijelu je otvoreno s policom, ispod su vrata od iverala obrubljena ABS trakom 2mm. Iza jednih vrata nalaze se izvlačne plastične kante za smeće ( 2 x 16 l ) a iza drugih polica pomična po visini. Element je na soklu visine 100 mm, presvučen zaštitnim plastičnim U profilom, koji se nalazi i na stranicama elemenata. Stepenice su također izrađene od iverala sa ugrađenim kotačićima visine 17 mm koji su fiksirani na stranici. Stepenice imaju 4 gazišta po visini jednako raspoređena a jedna stranica je podignuta i služi kao rukohvat ( polukružno ). Rubna traka na gazištima je od abs-a 2mm. Stepenice ulaze po širini, dubini i visini u element. Stepenice se također mogu zablokirati kada se izvuku van a izvlače se za jednu malu skrivenu ručku u trećem gazištu. Na elementu je učvršćena ploča presvučena eko kožom i spužvom debljine 30 mm u srednjem dijelu, a okolo je rub također izrađen od spužve presvučen eko kožom izveden pod kosinom sa 30 na 90 mm. Kosina se nalazi sa tri strane, ispred nema kosine. Eko koža je u tonu korpusa. Dimenzija ploče za previjanje 1150 x 50/90 x 750mm.</t>
    </r>
    <r>
      <rPr>
        <b/>
        <sz val="10"/>
        <rFont val="Arial"/>
        <family val="2"/>
        <charset val="238"/>
      </rPr>
      <t xml:space="preserve"> Element može biti lijevi ili desni. </t>
    </r>
    <r>
      <rPr>
        <sz val="10"/>
        <rFont val="Arial"/>
        <family val="2"/>
        <charset val="238"/>
      </rPr>
      <t xml:space="preserve">                                                                                                                                   </t>
    </r>
  </si>
  <si>
    <t xml:space="preserve">Stolić okrugli, R 90 cm, visine 46 cm, konstrukcija od savinutog špera, bezbojni lak, radna ploha oplemenjena iverica 27 mm, obostrano presvučena ultrapasom, rub masiv bukva,gornja ploča boja po izboru. </t>
  </si>
  <si>
    <r>
      <t xml:space="preserve">Stolica dječja </t>
    </r>
    <r>
      <rPr>
        <b/>
        <sz val="10"/>
        <color indexed="8"/>
        <rFont val="Arial"/>
        <family val="2"/>
        <charset val="238"/>
      </rPr>
      <t>s rukonaslonom</t>
    </r>
    <r>
      <rPr>
        <sz val="10"/>
        <color indexed="8"/>
        <rFont val="Arial"/>
        <family val="2"/>
        <charset val="238"/>
      </rPr>
      <t xml:space="preserve">, visine 26 cm, konstrukcija natur bukov šper, bezbojni lak, naslon i sjedalo anatomski oblikovani šper. </t>
    </r>
  </si>
  <si>
    <t>Nosač ležaljki: metalna plastificirana konstrukcija na 4 kotača, dim. 116x55x13 cm (konstrukcija visine 8 cm, kotači s ležištem visine 6 cm), predviđeno kao nosač 20 komada ležaljki</t>
  </si>
  <si>
    <t>Donja prostirka za ležaljku (štep deka), platno 100% pamuk, težina  125g/m², punilo 100% poliesterska vlakna, težina  200g/m²                                                                                                  Dimenzije: 128 x 58 cm</t>
  </si>
  <si>
    <t>Pokrivač štepani za ležaljku (poplun), platno 100% pamuk, težina  125g/m² punilo 100% poliesterska vlakna, težina  200g/m²                                                                                                   Dimenzije: 140 x 100 cm</t>
  </si>
  <si>
    <r>
      <t>Kućica s čarobnim stazama uz koje će se djeca zabavljati klizeći elementima kroz prozore. Svaki prozor na kućici odgovara različitom geometrijskom obliku i boji. Geometrijski oblici su posloženi ispod prozora u nizu na čvrstim žičanim nitima koje prolaze kroz svaki prozor s jedne i druge strane kućice. Ova igra  omogućuje da razvijete vještine gestikulacije, stimulira koordinaciju oko-ruka i omogućuje diverzifikaciju pokretnih aktivnosti. Materijal izrade: drvo. Dimenzije kuće: 29x9,6x29</t>
    </r>
    <r>
      <rPr>
        <sz val="10"/>
        <rFont val="Calibri"/>
        <family val="2"/>
        <charset val="238"/>
      </rPr>
      <t xml:space="preserve"> cm</t>
    </r>
  </si>
  <si>
    <t>Nosač ležaljki: metalna plastificirana konstrukcija na 4 kotača, dim. 116x55x13 cm (konstrukcija visine 8 cm, kotači s ležištem visine 6 cm), predviđeno kao nosač 20 komada ležaljki.</t>
  </si>
  <si>
    <t>Guralica - izrađena od recikliranog plastičnog polimera koji se može reciklirati. Glatki, ABEC industrijski standardni kuglični ležajevi koji ne zahtijevaju održavanje omogućuju pouzdano, potpuno tiho kretanje kotača od čvrste gume  koji ne ostavljaju tragove na podovima, dimenzija  38 mm x 16 mm sa glatkim gaznim slojem.  Dva prednja kotača imaju punu rotaciju od 360°, dok su dva stražnja kotača fiksna. Zaobljena ručka za upravljanje prilagođena je djeci, pa čak i najmanji mogu juriti kroz kuću, precizno i ​​nevjerojatno tiho. Oni lako mogu usmjeriti guralicu da ide ravno ili u zavoje, a upravljaju intuitivno svojim nogama. Djeca odmah znaju kako ga voziti. Moguće okretanje na licu mjesta. Siguran i izuzetno robustan dizajn sprječava prevrtanje. Zaobljeni oblik otporan je na udarce. Već u prvoj vožnji lako se savladavaju male prepreke poput tepiha. Osim toga, odbojnik sa svih strana štiti namještaj i zidove. Ima i pretinac za odlaganje, pa djeca mogu ponijeti svoja omiljena blaga sa sobom. Plastični dijelovi izrađeni su od polimera koji se sastoji od najmanje 30% reciklirane plastike koja se može reciklirati na kraju životnog vijeka proizvoda. Dimenzije proizvoda: Visina 29 cm s ručkom, 19 cm bez ručke, dužina: 47 cm, širina: 21 cm, težina: 3 kg, max nosivost 50 kg.</t>
  </si>
  <si>
    <t xml:space="preserve">Nosač ležaljki: metalna plastificirana konstrukcija na 4 kotača, dim. 116x55x13 cm (konstrukcija visine 8 cm, kotači s ležištem visine 6 cm), predviđeno kao nosač 20 komada ležaljki </t>
  </si>
  <si>
    <t>Veliki pješčanik u obliku račića izrađen od čvrste crvene plastike, lako se zatvara školjkastim poklopcem; može primiti do 135 kg pijeska (nije uključen). Osim toga, kandže se mogu koristiti kao sjedala. Mogućnost provođenja beskrajnih aktivnosti za razvoj kognitivnih, društvenih i fizičkih vještina. Pogodan i za psihoterapijsku metodu Sandplay. Sadrži do 135 kg pijeska.  ŠDV 119X121X41 cm.</t>
  </si>
  <si>
    <t>Eko kuća- izrađena od čvrstog plastičnog materijala, sa svijetlim bojama koje se dobro stapaju s okolnom prirodom, s Anti UV sustavom koji sprječava gubitak boje i povećava otpornost plastike. Uključuje vrata, tri prozora i mnogo novih ekoloških dodataka: posudu za cvijeće s dva pričvršćena vrtna alata, spremnik za kišnicu, hranilicu za ptice, dvije posude za odvojeno prikupljanje otpada, vjetrobran za mlin i (lažnu) solarnu ploču.  Pogodno za razvoj grube motorike.
Dimenzije: 128x94x150 cm</t>
  </si>
  <si>
    <r>
      <rPr>
        <sz val="10"/>
        <rFont val="Arial"/>
        <family val="2"/>
        <charset val="238"/>
      </rPr>
      <t xml:space="preserve">Stolica </t>
    </r>
    <r>
      <rPr>
        <b/>
        <sz val="10"/>
        <rFont val="Arial"/>
        <family val="2"/>
        <charset val="238"/>
      </rPr>
      <t xml:space="preserve">
</t>
    </r>
    <r>
      <rPr>
        <sz val="10"/>
        <rFont val="Arial"/>
        <family val="2"/>
        <charset val="238"/>
      </rPr>
      <t>Konstrukcija : Dvije noge u obliku SKIJA 
Obrada metala : krom 
Sjedište : Tapecirano u tkaninu prema odabiru
Naslon : Mreža sive boje</t>
    </r>
  </si>
  <si>
    <t>Stolić polukružni D= 90 cm, visine 59 cm, konstrukcija od savinutog špera, bezbojni lak, radna ploha oplemenjena iverica 27 mm, obostrano presvučena ultrapasom, rub masiv bukva, gornja ploča boja po izboru. S</t>
  </si>
  <si>
    <r>
      <t xml:space="preserve">Stolica dječja </t>
    </r>
    <r>
      <rPr>
        <b/>
        <sz val="10"/>
        <color indexed="8"/>
        <rFont val="Arial"/>
        <family val="2"/>
        <charset val="238"/>
      </rPr>
      <t>bez rukonaslona</t>
    </r>
    <r>
      <rPr>
        <sz val="10"/>
        <color indexed="8"/>
        <rFont val="Arial"/>
        <family val="2"/>
        <charset val="238"/>
      </rPr>
      <t xml:space="preserve">, visine 35 cm, konstrukcija natur bukov šper, bezbojni lak, naslon i sjedalo anatomski oblikovani šper. </t>
    </r>
  </si>
  <si>
    <t xml:space="preserve">Stolić kvadratni, 90x90 cm, visine 59 cm, konstrukcija od savinutog špera, bezbojni lak, radna ploha oplemenjena iverica 27 mm, obostrano presvučena ultrapasom, rub masiv bukva,gornja ploča boja po izboru. </t>
  </si>
  <si>
    <t xml:space="preserve">Stolić polukružni D= 90 cm, visine 59 cm, konstrukcija od savinutog špera, bezbojni lak, radna ploha oplemenjena iverica 27 mm, obostrano presvučena ultrapasom, rub masiv bukva, gornja ploča boja po izboru. </t>
  </si>
  <si>
    <r>
      <t xml:space="preserve">Dvostrani ormarić pokretna biblioteka i polica za didaktički materijal, izrađena od iverice oplemenjene melaminskom folijom debljine 18mm, u boji po izboru , otpornom na ogrebotine, obrub mekana keder traka T-profila u boji po izboru, svi ostali rubovi obrađeni ABS trakom debljine 0.5mm, dim. (ŠDV) </t>
    </r>
    <r>
      <rPr>
        <b/>
        <sz val="10"/>
        <rFont val="Arial"/>
        <family val="2"/>
        <charset val="238"/>
      </rPr>
      <t>100x50x100cm,</t>
    </r>
    <r>
      <rPr>
        <sz val="10"/>
        <rFont val="Arial"/>
        <family val="2"/>
        <charset val="238"/>
      </rPr>
      <t xml:space="preserve"> na jednoj strani 4 reda kosine knjige i slikovnice, sa druge strane polica sa 6 pretinaca za didaktiku, elementi sastavljeni bez vidljivih vijaka, bočne strane spuštene do poda, gornji rubovi zaobljeni, ormarić je na kotačićima (četiri kotačića na uglovima, peti kotačić na sjecištu dijagonala donje plohe), nosač kotača izrađen od prešanog pocinčanog kromatiziranog čeličnog lima debljine 3 mm, kotač gumirani promjera 50 mm, ukupna visina nosača i kotača 70 mm, opterećenje: 40 kg po kotaču.</t>
    </r>
  </si>
  <si>
    <t>Ormarić otvoreni sa 1 pregradom i 4 police (6 pretinaca), dim. (ŠDV) 100x40x86 cm izrađen od iverice oplemenjene melaminskom folijom debljine 18mm, u boji po izboru projektanta, otpornom na ogrebotine, obrubljeno keder trakom T-profila u boji po izboru projektanta, svi ostali rubovi obrađeni ABS trakom debljine 0.5mm, strop upušten u odnosu na stranice i leđa, stražnja strana izrađena od istog materijala radi mogućnosti postavljanja elementa u prostor kao samostojeći, elementi sastavljeni bez vidljivih vijaka.</t>
  </si>
  <si>
    <t>Ormar na kotačima s dvorednim policama za plastične kutije, opremljen sa 12 pari vodilica U profila, dim 70x45,90x70 izrađen od iverice oplemenjene melaninskom folijom debljine 18 mm u boji po izboru projektanta, otpornom na ogrebotine , obrubljen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</si>
  <si>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Pokrivač štepani za ležaljku  poplun), platno 100% pamuk, težina  125g/m² punilo 100% poliesterska vlakna, težina  200g/m²                                                                                                   Dimenzije: 140 x 100 cm</t>
  </si>
  <si>
    <r>
      <t>Konstrukcijski sustav sastavljen od jednostavnih elemenata koji potiču kreativnost i koje dijete lako sastavlja i rastavlja. Ovaj proizvod je proizveden od visokokvalitetnog neškodljivog polietilena koji se može potpuno reciklirati prema europskim CE standardima (EN71); robustan je, ali ipak mekan i ugodan na dodir. Periv na 30-40°C. Konstrukcijski set sadrži 190 elemenata različitih oblika i veličina uz dvostrane kartice s predlošcima. Elementi sadrže likove, životinje,kotače… a mogu biti sa i bez zglobova. Napravljeni su pomoću plug-in sustava koji se sastoji od jednostavnih elemenata koji potiču kreativnost, a djeca ih lako sastavljaju i rastavljaju. Ove konstrukcije savršen su alat za vježbanje mašte dok djeca stvaraju beskonačne oblike sastavljajući ih i preuređujući ih prema vlastitoj mašti i domišljatosti. Set sadrži: 190 elemenata različitih oblika i veličina i dvostrane kartice s predlošcima. Pogodno za grupe djece.  Pogodno za razvoj spretnosti, kreativnosti i logike.Dvostruka cigla je dimenzija: 10x4</t>
    </r>
    <r>
      <rPr>
        <sz val="10"/>
        <rFont val="Calibri"/>
        <family val="2"/>
        <charset val="238"/>
      </rPr>
      <t xml:space="preserve"> cm</t>
    </r>
  </si>
  <si>
    <r>
      <rPr>
        <sz val="10"/>
        <color indexed="8"/>
        <rFont val="Arial"/>
        <family val="2"/>
        <charset val="238"/>
      </rPr>
      <t xml:space="preserve">Vaga sa 6 utega
</t>
    </r>
    <r>
      <rPr>
        <sz val="10"/>
        <rFont val="Arial"/>
        <family val="2"/>
        <charset val="238"/>
      </rPr>
      <t>Vaga je izrađena od punog drva, sadrži plave metalne posude na koje djeca s jedne strane stavljaju predmete za vaganje, a s druge drvene utege.
Dimenzija: Visina x širina: 31 x 30 cm. Materijal izrade: bukovo drvo s metalnim posudicama</t>
    </r>
  </si>
  <si>
    <r>
      <t>Slojevita slagalica tijela (djevojčica) prikazuje, na jednostavan i djeci pristupačan način, strukturu ljudskog tijela: kostur, organe, mišiće, neodjeveno i odjeveno tijelo. Nadalje, prozirna acetatna ploča prikazuje krvožilni sustav, koji se može postaviti na različite slojeve, kako bi se promatrale vene i arterije. Drveno pomagalo osmišljeno za promicanje znanja o vlastitom tijelu i tijelu drugih.Izrađeno u drvu.  Uključuje: 1 ploču, 4 sloja slagalice od po 7 dijelova i 1 prozirni list.  Potiče autonomiju, finu motoriku i logično zaključivanje. Prati znanje o našem tijelu. Dimenzije: 14,5x2x29,5</t>
    </r>
    <r>
      <rPr>
        <sz val="10"/>
        <rFont val="Calibri"/>
        <family val="2"/>
        <charset val="238"/>
      </rPr>
      <t xml:space="preserve"> cm</t>
    </r>
  </si>
  <si>
    <r>
      <rPr>
        <sz val="10"/>
        <color indexed="8"/>
        <rFont val="Arial"/>
        <family val="2"/>
        <charset val="238"/>
      </rPr>
      <t>Memo-nauči brojati</t>
    </r>
    <r>
      <rPr>
        <sz val="10"/>
        <rFont val="Arial"/>
        <family val="2"/>
        <charset val="238"/>
      </rPr>
      <t xml:space="preserve">
Memo Learn to Count je igra pamćenja s 20 drvenih komada. od dvije pločice koje čine par, jedna ima napisan broj i onoliko životinja koliko predstavlja, a druga samo životinje. Igra memorije "nauči brojati" pomaže dječacima i djevojčicama u vizualnom učenju, vježba pamćenje i pomaže u prepoznavanju i identifikaciji brojeva od 0 do 9. Stalna izmjena karata na stolu za igru ​​potiče koncentraciju
Moraju povezati ono što vide. Pomaže im priopćiti ono što su vidjeli.  Set sadrži: 20 komada drveta (10 pari) i upute</t>
    </r>
  </si>
  <si>
    <t>Plahta s gumicom na kutovima za ležaljku , 100% pamuk, težina  140g/m²  . Dimenzije: 135 x 58 cm</t>
  </si>
  <si>
    <t>Fotelja dim. 79,5x57,5x30 cm,  izrađen od čvrste pjene presvučene vinilom u osnovnim bojama po odabiru projektanta kvalitete koje se trljanjem i u modelu otopine ne otpuštaju. Visina sjedišta iznosi 60 cm. Lako se održava brisanjem vlažnom krpom i neutral</t>
  </si>
  <si>
    <t>zaštita vrućim pocinčavanjem za kategoriju korozivnosti C5M prema HRN EN ISO 12944-2 i HRN EN ISO 1461 ili jednakovrijeddnim normama ________________________</t>
  </si>
  <si>
    <t>sukladan normi HRN EN 54-17 ili jednakovrijednoj ____________________</t>
  </si>
  <si>
    <t>sukladan sa normom HRN EN 54-17 ili jednakovrijednom ____________________</t>
  </si>
  <si>
    <t xml:space="preserve">
- sukladn normi HRN EN 54-3 ili jednakovrijednoj _____________________</t>
  </si>
  <si>
    <t xml:space="preserve">
- sukladno normi HRN EN 54-3 ili jednakovrijednoj _____________________</t>
  </si>
  <si>
    <t>Propusnost zatvorene lamele prema EN 1751, klasa 2 ili jednakovrijedno_ __________________________________</t>
  </si>
  <si>
    <t>Propusnost na kućištu prema EN 1751, klasa C ili jednakovrijedno ______________________________________________</t>
  </si>
  <si>
    <t>klasa reakcije na požar: B-s1,d0 (HRN EN 13501-1) ili jednakovrijedno___________________________________</t>
  </si>
  <si>
    <t>klasa reakcije na požar: A1(HRN EN 13501-1) ili jednakovrijedno___________________________________</t>
  </si>
  <si>
    <t>kanali za razvod zraka izrađenih od pocinčanog čeličnog lima  prema HRN EN1505 i HRN EN1506 ili jednakovrijedno______________________________</t>
  </si>
  <si>
    <t>okrugli (spiro) kanali za razvod zraka izrađenih od pocinčanog čeličnog lima prema HRN EN 12237__________________________________)</t>
  </si>
  <si>
    <t>protupožarne izolacije ventilacijskih kanala, klase otpornosti A1 prema HRN EN 13501-1 ili jednakovrijedno ____________________________</t>
  </si>
  <si>
    <t xml:space="preserve">Dobava i montaža indukcijske zidne kuhinjske odsisne nape , konstruirana sukladno HRN EN 16282-2_2016 ili jednakovrijednim normama ________________________________ . Uz napu se standardno isporučuje odgovarajući broj ciklonskih filtera za masnoću, tip KCF, sukladno normi HRN EN 16282-6_2020 ili jednakovrijednoj normi. </t>
  </si>
  <si>
    <t>Nape su razvijene u skladu s normom HRN EN 16282-2_2016 ili jednakovrijednom normom ____________________________________</t>
  </si>
  <si>
    <t>Pravokutni kanali za razvod zraka izrađenih od pocinčanog čeličnog lima  prema HRN EN1505 i HRN EN1506  ili jednakovrijednim normama ______________________________________________</t>
  </si>
  <si>
    <t>okrugli (spiro) kanali za razvod zraka izrađenih od pocinčanog čeličnog lima prema HRN EN 12237 ili jednakovrijednoj normi ________________________</t>
  </si>
  <si>
    <t xml:space="preserve"> bešavne čelične cijevi, izrađene prema HRN EN 10216-2 ili jednakovrijednim normama ___________________________________</t>
  </si>
  <si>
    <t>Ploča s toplinskom/zvučnom izolacijom, sastoji se od aluminijske folije otporne na fizička oštećenja dodane kao sloj na EPS-T 650 prema normi B 6000 ili jednakovrijednoj normi ___________________________________.                      Prema normi DIN EN 135-01 ili jednakovrijednoj normi __________________________ požarna klasifikacija: klasa E. Standardna zapaljivost, sastavni
materijal klasa B2, sukladno DIN 4102 ili jednakovrijednoj normi __________________________________</t>
  </si>
  <si>
    <t>Cijev za grijanje/hlađenje prema DIN EN ISO 15875-2 ili jednakovrijednoj normi _____________________________________________________</t>
  </si>
  <si>
    <t>Rubna dilataciona traka u skladu s DIN 18560 ili jednaokrvijednoj normi __________________________________________</t>
  </si>
  <si>
    <t>dilatacijski profil  za pouzdanu dilataciju estriha, te općenito za ekspanziju estriha prema DIN 18560-2 ili jednaokvrijednoj normi _______________________________________</t>
  </si>
  <si>
    <t>Ženski navoj 3/4˝ euro-konus prema DIN EN ISO 228-1 ili jednakovrijednoj normi ____________________________________</t>
  </si>
  <si>
    <t>Izvedba, kontrola kakvoće i obračun prema HRN EN 13108-1 ili jednakovrijednoj normi ________________________  i u skladu prema:
 HRN EN 13043:2003 (agregati) ili jednakovrijednoj normi _______________________________; HRN EN 12591:2009 (cestograđevni bitumen) ili jednakovrijednoj normi __________________________ i  HRN EN 13108-1:2007 (asfaltbeton) ili jednaokvorijednoj normi ___________________________________</t>
  </si>
  <si>
    <t>Izrada strmih betonskih rubnjaka prema Normativ U.N2.060, U.E3.050, B.B8.015, U.M1.004, U.M1.016, U.M1.055 ili jednako vrijedno __________________________</t>
  </si>
  <si>
    <t>Ploče  moraju biti atestirane, a ispitivanje se provodi prema DIN 485, HRN B.B8.015, HRN B.B8.010 i HRN B.B8.001 ili jednakovrijednim normama/normativima _____________________________________</t>
  </si>
  <si>
    <t>I.A.07.3</t>
  </si>
  <si>
    <t>I.A.07.4</t>
  </si>
  <si>
    <t>I.A.07.5</t>
  </si>
  <si>
    <t>Dobava i montaža indukcijske kuhinjske odsisne nape , konstruirana sukladno HRN EN 16282-2_2016 ili jednakovrijednim normama ________________________________ . Uz napu se standardno isporučuje odgovarajući broj ciklonskih filtera za masnoću, tip KCF, sukladno normi HRN EN 16282-6_2020 ili jednakovrijednoj normi ____________________</t>
  </si>
  <si>
    <t xml:space="preserve">A2 prema EN 13501-1 ili jednakovrijednoj __________________ i R3(prema EN 1504-3 ili jednakovrijednoj________________________ koji se sastoji od cementne samonivelirajuće mase (prema EN 13813 ili jednakovrijednoj________________________ u debljini min. 7mm </t>
  </si>
  <si>
    <t>slijedećih karakteristika:                                                                                                       - tlačna čvrstoća (24 sata): &gt; 20 MPa (EN 13892-2 ili jednakovrijedna_________________________- tlačna čvrstoća (28 dana): &gt; 40 MPa (EN 13892-2 ili jednakovrijedna _______________________                         - savojna čvostoća (24 sata): &gt; 3 MPa EN 13892-2 ili jednakovrijedna_______________________                     - savojna čvostoća (24 sata): &gt; 10 MPa EN 13892-2 ili jednakovrijedna________________________</t>
  </si>
  <si>
    <t>slijedećih karakteristika:                                                                                                     - udio suhe tvari: min. 70% (težinski)                                                                                  - otpornost na abraziju: max 750 mg EN ISO 5470-1 ili jednakovrijedna __________________________                           - otpornost na temperature (maks. 12sati): maks. 100°C                                                 - razredba čistoće zraka: min. klasa 4 (ISO 14644-1 ili jednakovrijedne __________________________________                                                                        - dozvoljen kontakt sa prehrambenim proizvodima EN 1186 ili jednakovrijedan____________________________________                                                                            - Propusnost vodene pare: min klasa II (prema EN ISO 7783)</t>
  </si>
  <si>
    <t>DIN 18560-2 ili jednakovrijednoj______________________ i zapunjavanje sa sustavom trajnoelastičnog poliuretanskog brtvila bez otapala i bez mirisa :</t>
  </si>
  <si>
    <t>slijedećih karakteristika:                                                                                                         - klase F 25 HM HRN ISO 11600 ili jednakovrijednoj___________________________________                                                      - CSM biološka otpornost: min. vrlo dobra                                                                        - zadovoljava kontakt sa pitkom vodom BS 6920 ili jednakovrijedan____________________________________                          - dozvoljen kontakt sa prehrambenim proizvodima ISEGA ili jednakovrijedan____________________________           - curenje : 0 mm ISO 7390 ili jednakovrijedno________________________________                                                                 - temperatura uporabe: od -40°C do +80°C                                                                      - posmična čvrstoća: min. 8 MPa DIN 53 515 ili jednakovrijedan_________________________________                                 - tvrdoća Shore A: min. 38 DIN 53 505 ili jednakovrijedan_________________________________                                             - modul elastičnosti: 0.6 MPa ISO 8340 ili jednakovrijedan_________________________________                                                    - izduženje pri slomu: &gt; 700% DIN 53 504 ili jednakovrijedan____________________________                                     - elastičnost : &gt; 80% ISO 7389 B ili jednakovrijedan____________________________________</t>
  </si>
  <si>
    <t>od miješanih materijala prosječne širine 60 cm na dionici trase vodovoda. Normativ U.B1.010, U.B1.012, U.B1.014, U.B1.016, U.B1.018, U.B1.020, U.B1.022, U.B1.024, U.B1.038, U.B1.042, U.B1.046, U.E8.010.  Poprečni nagib i kote posteljice definirane su projektom. Rad obuhvaća uređenje posteljice, nasipavanje i razastiranje izravnavajućeg sloja od čistog sitnijeg materijala, obračunatog u drugoj stavci, grubo i fino planiranje. Posteljicu treba zbiti tako da bez oštećenja može preuzeti opterećenja od konstrukcije prema kotama definiranim projektom. Obračun se vrši po m2 potpuno uređene i zbijene posteljice.</t>
  </si>
  <si>
    <t>Izrada/popravak sloja tampona cestovne konstrukcije na mjestima iskopa rovova materijalom iz iskopa.
IZRADA NOSIVOG SLOJA OD ZRNATOG KAMENOG MATERIJALA
Nabava, dovoz i ugradnja kamenog agregata s privremene deponije, tampona 0-31.5 mm s finim planiranjem i valjanjem do potrebne zbijenosti od Ms=100 MN/m2. Debljina tampona je 30 cm. Normativ U.B1.012,  U.B1.016, U.B1.018, U.B1.024, U.B1.038, U.B1.042, U.B1.046, U.B8.039, U.E9.020. Rad obuhvaća dobavu i ugradnju zrnatog kamenog materijala u nosivi sloj kolničke konstrukcije. Ovaj sloj se može izvoditi tek nakon što je nadzorni inženjer primio posteljicu.</t>
  </si>
  <si>
    <t xml:space="preserve"> - cijevi sa zaštitnom ovojnicom, prema DIN 8074/8075, DIN EN 12201 izrađen od PE 100-RC prema PAS 1075, SDR 17, s najvećom otpornosti na spor rast pukotine; ovjereno u skladu s DIN 8075 ili jednakovrijedno ____________________________________________</t>
  </si>
  <si>
    <t>DIN Certco u skladu s. s ZP 14.3.1, obilježen s DIN Certco DINplus oznakom sukladnosti ili jednakovrijedno ______________________________</t>
  </si>
  <si>
    <t>Cijev je kalibrirana i  označena prema EN 12201-2 ili jednakovrijedno ________________________________________</t>
  </si>
  <si>
    <t>Dobava i ugradnja  vodovodnih polietilenskih cijevi sa zaštitnom ovojnicom, prema DIN 8074/8075, DIN EN 12201, izrađen od PE 100-RC prema PAS 1075, SDR 17, s najvećom otpornosti na spor rast pukotine; ovjereno u skladu s DIN 8075 kao i DIN Certco u skladu s ZP 14.3.1, obilježen s DIN Certco DINplus oznakom sukladnosti, s kontinuiranim ekstrudiranim zaštitnim slojem izrađenim od modificiranog polietilena PEplus, sa plavom prugom. Cijev je kalibrirana i  označena prema EN 12201-2.
Izvedba cjevovoda prema PAS 1075 Tip 3, cijev s dimenzijama prema DIN 8074 s vanjskim zaštitnim slojem.
Sučeono zavarivanje bez uklanjanja zaštitnog sloja, zavarivanje prema relevantnim uputama. Koljena i fazonske komade uračunati u m1 postavljene trase cijevi, ne obračunavaju se zasebno. Obračun se vrši po m' funkcionalno ugrađenih cijevi.</t>
  </si>
  <si>
    <t>Nabava, dobava i montaža lijevano-željeznog nadzemnog hidranta  s automatskim ispustom prema HRN EN 1074-6 i HRN EN 14384. Za priključak vatrogasnih cijevi ugrađene su dvije gornje B-spojke (65 mm) i jednom donjom A-spojkom (100 mm).  Uračunat pregled prije ugradnje, dotjerivanje zaštitom protiv korozije nakon ugradnje, izrada i montaža na hidrant pločice s brojčanom oznakom hidranta u skladu s normom Sektora vodoopskrbe, te sav brtveni i spojni materijal. Uključeni svi potrebni prijenosi.
-  prirubnice PN 10 za spoj po HRN EN 1092-2  i HRN EN 1333
- gumena brtva s prokronskim prstenom za pitku vodu, za radni tlak 10 do 40 bara, prema HRN EN 681 i HRN EN 1514. Obavezno stezanje s moment ključem prema preporuci proizvođača.
- prokromski vijak odgovarajućih dimenzija po HRN EN ISO 4016 sa maticom po HRN EN ISO 4034 s podloškom.
Obračun za komplet ugrađeni hidrant.</t>
  </si>
  <si>
    <t>Nakon polaganja i djelomično zatrpanog cjevovoda, potrebno je pristupiti tlačnom ispitivanju cjevovoda. Tlačno ispitivanje i zapisnik o glavnoj tlačnoj probi se vrši prema normi HRN EN 805:2005  i izvođač ju je dužan povjeriti pravnoj osobi akreditiranoj prema normi HRN EN ISO/IEC 17025  za obavljanje predmetnih poslova. Cijenom obuhvaćena dobava potrebne vode te sav alat, strojevi, pomoćni materijal i rad.  Na glavnoj tlačnoj probi obavezno mora biti prisutan nadzorni inženjer koji po izvršenoj glavnoj tlačnoj probi ovjerava zapisnik o valjanosti iste, te predstavnik investitora pa je o planiranom početku probe potrebno obavijestiti distributera.
Obračun po m' ispitanog cjevovoda.</t>
  </si>
  <si>
    <t>Dobava i montaža troslojnih aluminijsko-plastičnih PE-RT TypeII/Al/PE-RT TypeII) cijevi izrađenih sukladno HRN EN ISO 21003-2:2008 i HRN EN ISO 21003-3:2008  sa spajanjem ˝press˝ spojnicama iz PVDF-a ili bronce ili jednakovrijedno,  za glavni razvod sanitarne hladne i tople vode. Stavka obuhvaća sve potrebne spojnice, redukcije, T-komade i potrebni pričvrsni i ovjesni materijal. Cijevi se isporučuju u palicama bez izolacije. Izolacija izolacijom 23 mm, klase B, koljena i T komadi tvornički predpripremljeni. Koljena i fazonske komade uračunati u m1 postavljene trase cijevi, ne obračunavaju se zasebno. Obračun po m' funkcionalno ugrađene cijevi.</t>
  </si>
  <si>
    <t>Dobava materijala i izrada vatrootpornog prodora na mjestu prodora cijevi hidrantske mreže kroz požarne sektore. Linijsku izolaciju postaviti u sredinu prodora kako bi se kroz istu provukla cijev. Linijsku izolaciju od mineralne vune postaviti u duljini od 1 m (0,5 metra sa svake strane prodora). Za popunjavanje otvora oko linijske izolacije upotrijebiti mineralnu vunu s talištem &gt;1000° C, A1 prema HRN RN 1350-1. Tako obrađeni prodor premazati protupožarnim premazom na vodenoj bazi koji na visokoj temperaturi stvara izolacijski sloj. Obračun po komadu obrađenog prodora.</t>
  </si>
  <si>
    <t>Dobava, raznošenje uzduž rova, spuštanje horizontalno i vertikalno te montaža tvrdih PVC SN8 kanalizacijskih cijevi  HRN EN 1401-1 i DIN 8062. Cijevi s integriranim utičnim kolčakom i uloženim brtvenim prstenom od sintetičnog kaučuka, prstenaste čvrstoće SN-8,  SDR-34 (8 kN/m2) ,prema HRN EN ISO 9969 uključujući fazonske komade te brtveni materijal. Obračun po m' funkcionalno ugrađene cijevi.</t>
  </si>
  <si>
    <t>Dobava, prijenos i montaža tvrdih temperiranih polietilenskih (PE-HD) odvodnih cijevi izrađenih sukladno HRN EN 1519-1:2004, s trajno vodotijesnim spajanjem sučeonim varenjem ili elektrovarnim spojnicama, za  vertikale i horizontalni razvod te priključke sanitarnih predmeta. Stavka  uključuje originalne fazonske komade i potreban pričvrsni pribor. Obračun po m' funkcionalno ugrađene cijevi.</t>
  </si>
  <si>
    <t>Dobava, prijenos i montaža tvrdih debelostijenih polietilenskih (PE-HD) odvodnih cijevi izrađenih sukladno HRN EN 1519-1:2004, s vodotijesnim spajanjem sučeonim varenjem, elektrovarnim ili steznim spojnicama, za definirani zvučno  izolirani-niskošumni sistem odvodnje. Stavka  uključuje i fazonske komade te potreban pričvrsni pribor i originalne zvučno izolirane obujmice s gumenim uloškom. Obračun po m' funkcionalno ugrađene cijevi.</t>
  </si>
  <si>
    <t>Dobava i montaža podnog jednodijelnog industrijskog  slivnika  izrađenog prema HRN EN 1253, s prirubnicom za ljepljenje izolacije i izvadivim zaporom za miris (sifonom) i vertikalnim odvodom DN70, protoka 1,5 l/sec, sve izrađeno iz nehrđajućeg čelika AISI 304. Tijelo slivnika promjera 142 mm, dosjed za rešetku i zapor za miris izrađeni sa radijusom većim od 3 mm prema higijnskom dizajnu HRN EN 14159 te EHEDG standardima za prehrambenu industriju, radi lakšeg čišćenja i održavanja. Materijal dodatno zaštićen postupkom pikopasivizacije nakon izrade radi dodatne zaštite od agresivnih medija i korozije. Rešetka mrežasta protuklizna, elektropolirana radi lakšeg čišćenja, klase nosivosti A15. Obračun po komadu funkcionalno ugrađenog slivnika.</t>
  </si>
  <si>
    <t>Dobava i montaža kanala za odvodnju kuhinje u higijenskoj izvedbi. Tijelo kanala iz nehrđajućeg čelika dodatno zaštićen postupkom piko-pasivizacije. Svi spojevi izrađeni sa radijusom većim od 3 mm prema higijnskom dizajnu HRN EN 14159. Tijelo izvedeno sa padom prema sredini i izljevom Ø 125 mm za spoj na podni slivnik .Slivnik sa prirubnicom za ljepljenje hidroizolacije. Tijelo opremljeno ankerima za beton i nogicama za nivelaciju prilikom ugradnje te sitom za sakupljenje nečistoća. Pokrovna rešetka protuklizna, mrežasta razreda opterećenja A15 za pješaćko opterećenje. Završna obrada rešetke elektropoliranje radi lakšeg čišćenja. Obračun po komadu funkcionalno ugrađenog podnog kanala.</t>
  </si>
  <si>
    <t>Ispitivanje vodonepropusnosti kanala sukladno HRN EN 1610 te dobivanje pozitivnog dokaza kvalitete. Obračun po m´ispitanog kanala s pozitivnim dokazom kvalitete za unutarnje i vansjke cijevi odvodnje.</t>
  </si>
  <si>
    <t>Ispitivanje protočnosti kanlal , kontrola ispravnosti strukturalne stabilnosti i osiguranja funkcionalnosti koja se dokazuje CCTV inspekcijom sukladno normi Uvjeti za sustave odvodnje izvan zgrada – 2. dio: Sustav kodiranja optičkog nadzora HRN EN 13508-2/AC. Obračun se vrši po m´ ispitanog kanala s pribavljenim pozitivnim dokazom kvalitete.</t>
  </si>
  <si>
    <t>Dobava i ugradnja protupožarne obujmice za ugradnju kod prolaza cijevi kroz požarne sektore. U slučaju požara, ekspandirajuće protupožarno trake se šire, i na taj način zatvaraju otvor i tako sprječavaju daljnji prodor vatre. Razredba otpornosti na požar EN
13501-2. Obračun po komadu ugrađene protupožarne obujmice.</t>
  </si>
  <si>
    <t>Dobava, prijenos i montaža kompletnog WC-a za osobe smanjene pokretljivosti prema NN151/2005,  koji se sastoji od:
'-konzolne keramičke  WC školjke dužine 70 cm
-plastična  daska s poklopcem bijele boje
-montažnog instalacijskog elementa za WC školjku visine ugradnje 112 cm  s niskošumnim ugradbenim vodokotlićem za 6/3l ispiranje,izrađenim prema HRN EN 14055:2011.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Proizvod svrstan u prva dva razreda učinkovitosti prema Unified Water Label Association.  Element sadrži oslonce za montažu rukohvata s obje strane.
-odgovarajuća tipka sa radio upravljanjem.
-rukohvata obostrano (jedan fiksni, drugi preklopni)
Obračun po komadu funkcionalno ugrađenog wc-a.</t>
  </si>
  <si>
    <t>- sigurnosne oznake prema ISO 3864-2 ili jednakovrijedne ____________________________</t>
  </si>
  <si>
    <r>
      <t>Filterska sekcija s filterom klase M5</t>
    </r>
    <r>
      <rPr>
        <sz val="9"/>
        <rFont val="Tahoma"/>
        <family val="2"/>
      </rPr>
      <t xml:space="preserve"> </t>
    </r>
    <r>
      <rPr>
        <sz val="8"/>
        <rFont val="Arial"/>
        <family val="2"/>
      </rPr>
      <t>duljine 380 mm (EN779 ili jednakovrijedna __________________), ePM1 50% (Class ISO16890 ili jednakovrijedna ____________________), materijal filtra sintetski.</t>
    </r>
  </si>
  <si>
    <t xml:space="preserve">Dobava i montaža klima komore, položene izvedbe, za vanjsku ugradnju.  Uređaj je sukladan Uredbi EU 1253/2014 ili jednakovrijedne _______________________ te zadovoljava ErP 2018 ili jednakovrijedno _______________________ (obavezan za sve uređaje koji se proizvode i ugrađuju u EU).Komora je zvučno i toplinski izolirana sa izolacijom od kamene vune u plaštu od pocinčanog lima debljine panela s = 50 mm, pocinčana i plastificirana sa vanjske strane, i pocinčana sa unutarnje strane. Uključivo: podni pocinčani nosivi okvir visine 200 mm, pocinčano plastificiran krov, gumene antivibracijske podloške, i  transportni  elementi. </t>
  </si>
  <si>
    <r>
      <t xml:space="preserve">Filterska sekcija s filterom klase F7 </t>
    </r>
    <r>
      <rPr>
        <sz val="8"/>
        <rFont val="Arial"/>
        <family val="2"/>
      </rPr>
      <t>duljine vreće 380 mm (EN779 ili jednakovrijedne _____________________), ePM1 50% (Class ISO16890 ili jednakovrijedne _____________________), materijal filtra stakleno vlakno</t>
    </r>
    <r>
      <rPr>
        <sz val="9"/>
        <rFont val="Tahoma"/>
        <family val="2"/>
        <charset val="238"/>
      </rPr>
      <t>.</t>
    </r>
  </si>
  <si>
    <t>Mehaničke i toplinske značajke prema EN1886: ili jednakovrijedne __________________________________</t>
  </si>
  <si>
    <r>
      <t xml:space="preserve">Filterska sekcija s filterom klase F7 </t>
    </r>
    <r>
      <rPr>
        <sz val="8"/>
        <rFont val="Arial"/>
        <family val="2"/>
      </rPr>
      <t>duljine 380 mm (EN779 ili jednakovrijedna ________________________________), ePM1 50% (Class ISO16890 ili jednakovrijedna _______________________), materijal filtra stakleno vlakno.</t>
    </r>
  </si>
  <si>
    <r>
      <t>Filterska sekcija s panelnim filterom klase G3</t>
    </r>
    <r>
      <rPr>
        <sz val="9"/>
        <rFont val="Tahoma"/>
        <family val="2"/>
      </rPr>
      <t xml:space="preserve"> </t>
    </r>
    <r>
      <rPr>
        <sz val="8"/>
        <rFont val="Arial"/>
        <family val="2"/>
      </rPr>
      <t>debljine 48 mm (EN779 ili jednakovrijedna __________________________), Coarse 45% (Class ISO16890 ili jednakovrijedna __________________________), materijal filtra metal.</t>
    </r>
  </si>
  <si>
    <r>
      <t>Filterska sekcija s filterom klase F7</t>
    </r>
    <r>
      <rPr>
        <sz val="9"/>
        <rFont val="Tahoma"/>
        <family val="2"/>
      </rPr>
      <t xml:space="preserve"> </t>
    </r>
    <r>
      <rPr>
        <sz val="8"/>
        <rFont val="Arial"/>
        <family val="2"/>
      </rPr>
      <t>duljine 380 mm (EN779 ili jednakovrijedna _______________________), ePM1 50% (Class ISO16890 ili jednakovrijedna _______________________), materijal filtra stakleno vlakno.</t>
    </r>
  </si>
  <si>
    <t>Sekcija za odvod zraka sa fleksibilnim priključkom na cjelokupnoj usisnoj čeonoj strani sekcije, u kompletu sa unutarnjom regulacijskom zaklopkom tip SER100AL01RD ili jednakovrijedan ___________________ s polužjem i priključkom za ugradnju  pogona. U kompletu sa trakom za uzemljenje i ožičenjem elemenata do priključne kutije.</t>
  </si>
  <si>
    <t>- sigurnosne oznake prema ISO 3864-2 ili jednakovrijedno __________________</t>
  </si>
  <si>
    <t>Izrada strmih betonskih rubnjaka prema Normativ U.N2.060, U.E3.050, B.B8.015, U.M1.004, U.M1.016, U.M1.055 ili jednakovrijedno __________________________</t>
  </si>
  <si>
    <t>Dobava i postava horizontalne  hidroizolacijske membrane na bazi elastomernog polimer-bitumena (SBS), ojačane  staklenom mrežicom .
Membrana debljine 4,0, mm, i gornji sloj  membrane ima posip od pijeska, čime se osigurava dobra prionjivost slijedećeg sloja. Donja strana ima film koji izgara prilikom ugradnje i čini ugradnju jednostavnijom. Membrana ispoitana i udovoljava normama 13969:2004/A1:2006  i EN 13707:2004+A2:2009 ili jednakovrijednim _____________________________. Jediničnom  cijenom  obhvaćeno  je  sljedeće:
- Priprema  betonskih podloga prije  ugradnje bitumenske HI membrane ili   hidroizolacijskog premaza na način da se osigura ravnost  podloge bez oštrih  dijelova ili  vidljive armature .Sve nepravilnosti u podlozi  treba poravnati  brušenjem i reprofilacijim odgovarajućim rep.mortom.
Sva veća udubljenja reprofilirati  reparaturnim mortom ojačanim mikrosilikom i umjetnim vlaknima klase R4 
 - premaz  hladnim  bitumenskim  premazom,  radi  što  boljeg  prijanjanja  varene  hidroizolacijske  trake  s  podlogom. Pri  radu  s  premazom  strogo  se  pridržavati uputa proizvođača, a  posebice  onog  dijela  o  obaveznom  vremenu  sušenja  među    namazima  kao  i  o  vremenu  koje  treba  proći   između  nanošenja  premaza  i  postavljanja  varene  hidroizolacijske  trake.
 - postavljanje  varene fleksibilne  hidroizolacijske  trake   s  uloškom  staklenog  voala u  dva  sloja. Postavljanje  se  vrši  s  preklopom  od  10  cm , a  drugi  sloj  ½  prvog  sloja. Spojevi  100%  zavareni.
 - izrada  betonskog  holkela  za  prelazak  horizontalne  hidroizolacije  u  vertikalnu  hidroizolaciju. Katete pravokutnog  trokuta  holkela su  5  cm. Beton  je  izrađen  od  agregata  frakcije  ne  veće  od  0-4  mm.
 - svi  preklopi, ojačanja  oko  prodora  i  sl.  sadržani  su  u  jediničnoj  cijeni.</t>
  </si>
  <si>
    <t>Dobava i postava vertikalne hidroizolacije na detalju  (zid, nadozid, min. visine 30 cm), iz sintetičke membrane na bazi FPO-a, armirana poliesterskim pletivom i stabilizirane staklenom mrežicom, debljine d= 2,0 mm,  klase Bkrov(t1) prema EN 13501-1 ili jednakovrijednoj ____________________.
Membrana se lijepi na podlogu parapetnog zida / svjetlarnika sa kontaktnim ljepilom iz sustav proizvođača membrane ,i / ili se mehanički pričvršćuje prema uputama proizvođača materijala.  Obračun po m2</t>
  </si>
  <si>
    <t>Dobava i postava horizontalne hidroizolacije iz sintetičke membrane na bazi FPO-a, armirana poliesterskim pletivom i stabilizirane staklenom mrežicom, UV stabilna, RAL 7040, debljine d= 2,0 mm,  klase Bkrov(t1) prema EN 13501-1 ili jednakovrijednoj ____________________.
Minimalne tehničke kekrakteristike proizvoda: membrana mora zadovoljavati klasu Bkrov(t1) prema EN 13501-1; otpornost na ljuštenje-var ≥ 300 N/50 mm (EN 12316-2); otpornost na posmik-var ≥ 500 N/50 mm (EN 12317-2); paropropusnost μ= 150 000 (EN 19319); otpor na istezanje long./ trans.≥ 15% (EN 12311-2); otpor na kidanje long. 300 N/ trans.300 N (EN 12310-2);savijanje pri niskim tem.≤ 40 °C (EN 495-5) ili jednakovrijedne ______________________________. Membrane se slobobno polažu i opterečuju balastom.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Obračun po m2.</t>
  </si>
  <si>
    <t>Dobava, izrada, transport i monaža čelične nadstrešniceiznad terase  od ČN profila. Konstrukcija se pričvrščuje na a.b. konstrukciju. Osnovni materijal za izradu čelične konstrukcije je S355JR. Elementi čelične konstrukcije se međusobno spajaju zavarivanjem i vijčanim spojevima. Za ručno zavarivanje upotrijebiti bazične elektrode. Vijčani montažni spojevi izvode se vijcima kvalitete 8.8. i 10.9. (komplet sadrži vijak, maticu i dvije podloške) EN 14399 i EN 15048 ili jednakovrijedne _________________________ Sidreni vijci izvode se čelikom kvalitete 8.8
5x jednakih nadstrešnica</t>
  </si>
  <si>
    <t>Dobava i isporuka naljepnica D1 i D2 (prema normi HRN DIN 4066 ili jednakovrijednoj ____________________) za označavanje puta od prijelaznog mjesta vatrogasne tehnike do centrale za dojavu požara.</t>
  </si>
  <si>
    <t xml:space="preserve"> - unutarnji uložak otirača dimenzija 250*180 cm</t>
  </si>
  <si>
    <t>I.B.06.18.</t>
  </si>
  <si>
    <t>I.B.06.19.</t>
  </si>
  <si>
    <t>I.B.06.20.</t>
  </si>
  <si>
    <t>I.B.06.21.</t>
  </si>
  <si>
    <t>I.B.06.22.</t>
  </si>
  <si>
    <t>I.B.06.23.</t>
  </si>
  <si>
    <t>I.B.06.24.</t>
  </si>
  <si>
    <t>I.B.06.25.</t>
  </si>
  <si>
    <r>
      <t xml:space="preserve"> - </t>
    </r>
    <r>
      <rPr>
        <b/>
        <sz val="8"/>
        <color rgb="FFFF0000"/>
        <rFont val="Arial"/>
        <family val="2"/>
        <charset val="238"/>
      </rPr>
      <t>shema 1</t>
    </r>
    <r>
      <rPr>
        <sz val="8"/>
        <color rgb="FFFF0000"/>
        <rFont val="Arial"/>
        <family val="2"/>
        <charset val="238"/>
      </rPr>
      <t>: vrata dim. 90x220cm</t>
    </r>
  </si>
  <si>
    <r>
      <t xml:space="preserve"> - </t>
    </r>
    <r>
      <rPr>
        <b/>
        <sz val="8"/>
        <color rgb="FFFF0000"/>
        <rFont val="Arial"/>
        <family val="2"/>
        <charset val="238"/>
      </rPr>
      <t>shema 1a</t>
    </r>
    <r>
      <rPr>
        <sz val="8"/>
        <color rgb="FFFF0000"/>
        <rFont val="Arial"/>
        <family val="2"/>
        <charset val="238"/>
      </rPr>
      <t>: vrata dim. 90x220cm + ventilacijska rešetka pri dnu dim. 22.5x7.5cm</t>
    </r>
  </si>
  <si>
    <r>
      <t xml:space="preserve"> - </t>
    </r>
    <r>
      <rPr>
        <b/>
        <sz val="8"/>
        <color rgb="FFFF0000"/>
        <rFont val="Arial"/>
        <family val="2"/>
        <charset val="238"/>
      </rPr>
      <t>shema 3</t>
    </r>
    <r>
      <rPr>
        <sz val="8"/>
        <color rgb="FFFF0000"/>
        <rFont val="Arial"/>
        <family val="2"/>
        <charset val="238"/>
      </rPr>
      <t>: vrata dim. 75x220cm + ventilacijska rešetka pri dnu dim. 22.5x7.5cm</t>
    </r>
  </si>
  <si>
    <r>
      <t xml:space="preserve"> - </t>
    </r>
    <r>
      <rPr>
        <b/>
        <sz val="8"/>
        <color rgb="FFFF0000"/>
        <rFont val="Arial"/>
        <family val="2"/>
        <charset val="238"/>
      </rPr>
      <t>shema 4</t>
    </r>
    <r>
      <rPr>
        <sz val="8"/>
        <color rgb="FFFF0000"/>
        <rFont val="Arial"/>
        <family val="2"/>
        <charset val="238"/>
      </rPr>
      <t>: vrata dim. 115x220cm</t>
    </r>
  </si>
  <si>
    <r>
      <t xml:space="preserve"> - </t>
    </r>
    <r>
      <rPr>
        <b/>
        <sz val="8"/>
        <color rgb="FFFF0000"/>
        <rFont val="Arial"/>
        <family val="2"/>
        <charset val="238"/>
      </rPr>
      <t>shema 6</t>
    </r>
    <r>
      <rPr>
        <sz val="8"/>
        <color rgb="FFFF0000"/>
        <rFont val="Arial"/>
        <family val="2"/>
        <charset val="238"/>
      </rPr>
      <t>: vrata dim. 105x220cm + ventilacijska rešetka pri dnu dim. 22.5x7.5cm</t>
    </r>
  </si>
  <si>
    <r>
      <t xml:space="preserve"> - </t>
    </r>
    <r>
      <rPr>
        <b/>
        <sz val="8"/>
        <color rgb="FFFF0000"/>
        <rFont val="Arial"/>
        <family val="2"/>
        <charset val="238"/>
      </rPr>
      <t>shema 7</t>
    </r>
    <r>
      <rPr>
        <sz val="8"/>
        <color rgb="FFFF0000"/>
        <rFont val="Arial"/>
        <family val="2"/>
        <charset val="238"/>
      </rPr>
      <t>: vrata dim. 100x220cm</t>
    </r>
  </si>
  <si>
    <r>
      <t xml:space="preserve">Dobava, izrada i ugradnja: </t>
    </r>
    <r>
      <rPr>
        <b/>
        <sz val="8"/>
        <color rgb="FFFF0000"/>
        <rFont val="Arial"/>
        <family val="2"/>
        <charset val="238"/>
      </rPr>
      <t>shema 2</t>
    </r>
    <r>
      <rPr>
        <sz val="8"/>
        <color rgb="FFFF0000"/>
        <rFont val="Arial"/>
        <family val="2"/>
        <charset val="238"/>
      </rPr>
      <t xml:space="preserve"> - unutarnjih dvokrilnih drvenih vrata sa sveobuhvatni dovratnikom, vrata se sastoje od zaokretnog krila i bočne fiksne pregrade. Krila su ostakljenja od kaljenog stakla.
Građevinska mjera otvora: 170x220cm.
U stavku vrata uračunati sav brtveni i pričvrsni materijal, kvake i brave. 
Izmjera na licu mjesta.</t>
    </r>
  </si>
  <si>
    <r>
      <t xml:space="preserve">Dobava, izrada i ugradnja: </t>
    </r>
    <r>
      <rPr>
        <b/>
        <sz val="8"/>
        <color rgb="FFFF0000"/>
        <rFont val="Arial"/>
        <family val="2"/>
        <charset val="238"/>
      </rPr>
      <t>shema 5</t>
    </r>
    <r>
      <rPr>
        <sz val="8"/>
        <color rgb="FFFF0000"/>
        <rFont val="Arial"/>
        <family val="2"/>
        <charset val="238"/>
      </rPr>
      <t xml:space="preserve"> - unutarnjih dvokrilnih zaokretnih drvenih vrata sa sveobuhvatni dovratnikom.
Građevinska mjera otvora: 180x220cm. Krila su ostakljena od kaljenog stakla.
U stavku vrata uračunati sav brtveni i pričvrsni materijal, kvake i brave. 
Izmjera na licu mjesta.</t>
    </r>
  </si>
  <si>
    <r>
      <t xml:space="preserve">Dobava, izrada i ugradnja: </t>
    </r>
    <r>
      <rPr>
        <b/>
        <sz val="8"/>
        <color rgb="FFFF0000"/>
        <rFont val="Arial"/>
        <family val="2"/>
        <charset val="238"/>
      </rPr>
      <t>shema 8</t>
    </r>
    <r>
      <rPr>
        <sz val="8"/>
        <color rgb="FFFF0000"/>
        <rFont val="Arial"/>
        <family val="2"/>
        <charset val="238"/>
      </rPr>
      <t xml:space="preserve"> - unutarnjih dvokrilnih drvenih vrata sa sveobuhvatni dovratnikom, vrata se sastoje od zaokretnog krila i bočne fiksne pregrade. Krila su ostakljena od kaljenog stakla.
Građevinska mjera otvora: 150x220cm.
U stavku vrata uračunati sav brtveni i pričvrsni materijal, kvake i brave. 
Izmjera na licu mjesta.</t>
    </r>
  </si>
  <si>
    <r>
      <t xml:space="preserve">Dobava, izrada i ugradnja: </t>
    </r>
    <r>
      <rPr>
        <b/>
        <sz val="8"/>
        <color rgb="FFFF0000"/>
        <rFont val="Arial"/>
        <family val="2"/>
        <charset val="238"/>
      </rPr>
      <t>shema 9</t>
    </r>
    <r>
      <rPr>
        <sz val="8"/>
        <color rgb="FFFF0000"/>
        <rFont val="Arial"/>
        <family val="2"/>
        <charset val="238"/>
      </rPr>
      <t xml:space="preserve"> - unutarnjih dvokrilnih drvenih vrata sa sveobuhvatni dovratnikom, vrata se sastoje od zaokretnog krila i bočne fiksne pregrade. Krila su ostakljena od kaljenog stakla.
Građevinska mjera otvora: 190x220cm.
U stavku vrata uračunati sav brtveni i pričvrsni materijal, kvake i brave. 
Izmjera na licu mjesta.</t>
    </r>
  </si>
  <si>
    <r>
      <t xml:space="preserve">Dobava, izrada i ugradnja: </t>
    </r>
    <r>
      <rPr>
        <b/>
        <sz val="8"/>
        <color rgb="FFFF0000"/>
        <rFont val="Arial"/>
        <family val="2"/>
        <charset val="238"/>
      </rPr>
      <t>shema 10</t>
    </r>
    <r>
      <rPr>
        <sz val="8"/>
        <color rgb="FFFF0000"/>
        <rFont val="Arial"/>
        <family val="2"/>
        <charset val="238"/>
      </rPr>
      <t xml:space="preserve"> - unutarnjih dvokrilnih drvenih vrata sa sveobuhvatni dovratnikom, vrata se sastoje od zaokretnog krila i dvije bočne fiksne pregrade. Krila su ostakljena od kaljenog stakla.
Građevinska mjera otvora: 280x220cm.
U stavku vrata uračunati sav brtveni i pričvrsni materijal, kvake i brave. 
Izmjera na licu mjesta.</t>
    </r>
  </si>
  <si>
    <r>
      <rPr>
        <b/>
        <sz val="8"/>
        <color rgb="FFFF0000"/>
        <rFont val="Arial"/>
        <family val="2"/>
        <charset val="238"/>
      </rPr>
      <t xml:space="preserve"> - shema 15:</t>
    </r>
    <r>
      <rPr>
        <sz val="8"/>
        <color rgb="FFFF0000"/>
        <rFont val="Arial"/>
        <family val="2"/>
        <charset val="238"/>
      </rPr>
      <t xml:space="preserve"> Dobava, izrada i ugradnja unutarnjih dvokrilnih drvenih vrata ormara. U stavku vrata uračunati sav pričvrsni materijal, pante i kvake. Vrata dimenzija 295x350cm.</t>
    </r>
  </si>
  <si>
    <r>
      <t xml:space="preserve"> </t>
    </r>
    <r>
      <rPr>
        <b/>
        <sz val="8"/>
        <color rgb="FFFF0000"/>
        <rFont val="Arial"/>
        <family val="2"/>
        <charset val="238"/>
      </rPr>
      <t>- shema 11:</t>
    </r>
    <r>
      <rPr>
        <sz val="8"/>
        <color rgb="FFFF0000"/>
        <rFont val="Arial"/>
        <family val="2"/>
        <charset val="238"/>
      </rPr>
      <t xml:space="preserve"> Dobava, izrada i ugradnja unutarnjeg fiksnog prozora iz drvenih profila bez prekida toplinskog mosta. Ostakljenje od dvostrukog stakla. 
Građevinska mjera otvora: 240x90cm.
U cijenu uključena sva potrebna potkonstrkcija do potpune gotovosti. Izmjera na licu mjesta.</t>
    </r>
  </si>
  <si>
    <t>I.B.07.12.</t>
  </si>
  <si>
    <t xml:space="preserve">Dobava i ugradnja - Pregradne HPL stijene WC-a, sanitarija i garderoba. Boje po izboru investitora. Oblik i dimenzije otvora prema stavci. Udaljenost od poda 10cm. U stavku uključiti svu potrebnu potkonstrukciju, vodilice, okovi, panti, brave, kvake do potpune gotovosti. Izmjera na licu mjesta. Dostaviti radioničke nacrte i uzorke okova. Pregrade se izvode od HPL ploča - visokotlačno prešanih laminat ploča prema standardu EN 438 ili jednakovrijedno, proizvedenih prešanjem celuloznih papira impregniranih fenolnim termootpornim smolama pod visokim tlakom i visokim temperaturama. Jezgra crne boje. Na svakim vratima postaviti dvije kukice za vješanje odjeće. Okovi, pante, nogice, kukice te sav vezni i spojni materijal treba biti od nehrđajućeg materijala, otpornog na kemikalije za čišćenje. Obračun po komadu. </t>
  </si>
  <si>
    <r>
      <t xml:space="preserve"> - </t>
    </r>
    <r>
      <rPr>
        <b/>
        <sz val="8"/>
        <color rgb="FFFF0000"/>
        <rFont val="Arial"/>
        <family val="2"/>
      </rPr>
      <t xml:space="preserve">shema 16: </t>
    </r>
    <r>
      <rPr>
        <sz val="8"/>
        <color rgb="FFFF0000"/>
        <rFont val="Arial"/>
        <family val="2"/>
      </rPr>
      <t>pregrada WC-a, dim. 260/110cm, koja se sastoji od 3 zaokretna vrata svjetle širine 60cm te fiksnim pregradama između kabina dužine 113cm, prema shemi</t>
    </r>
  </si>
  <si>
    <r>
      <t xml:space="preserve"> - </t>
    </r>
    <r>
      <rPr>
        <b/>
        <sz val="8"/>
        <color rgb="FFFF0000"/>
        <rFont val="Arial"/>
        <family val="2"/>
      </rPr>
      <t xml:space="preserve">shema 17: </t>
    </r>
    <r>
      <rPr>
        <sz val="8"/>
        <color rgb="FFFF0000"/>
        <rFont val="Arial"/>
        <family val="2"/>
      </rPr>
      <t>pregrada WC-a, dim. 170/110cm, koja se sastoji od 2 zaokretna vrata svjetle širine 60cm te fiksnom pregradom između kabina dužine 110cm, prema shemi</t>
    </r>
  </si>
  <si>
    <r>
      <t xml:space="preserve"> - </t>
    </r>
    <r>
      <rPr>
        <b/>
        <sz val="8"/>
        <color rgb="FFFF0000"/>
        <rFont val="Arial"/>
        <family val="2"/>
      </rPr>
      <t xml:space="preserve">shema 18: </t>
    </r>
    <r>
      <rPr>
        <sz val="8"/>
        <color rgb="FFFF0000"/>
        <rFont val="Arial"/>
        <family val="2"/>
      </rPr>
      <t>pregrada WC-a, dim. 160/205cm, sa vratima svjetle širine krila 70 cm i fiksnom pregradom širine 90 cm, prema shemi</t>
    </r>
  </si>
  <si>
    <r>
      <t xml:space="preserve"> - </t>
    </r>
    <r>
      <rPr>
        <b/>
        <sz val="8"/>
        <color rgb="FFFF0000"/>
        <rFont val="Arial"/>
        <family val="2"/>
      </rPr>
      <t xml:space="preserve">shema 19: </t>
    </r>
    <r>
      <rPr>
        <sz val="8"/>
        <color rgb="FFFF0000"/>
        <rFont val="Arial"/>
        <family val="2"/>
      </rPr>
      <t>pregrada WC-a, dim. 155/205cm, sa vratima svjetle širine krila 70 cm i fiksnom pregradom širine 85 cm, prema shemi</t>
    </r>
  </si>
  <si>
    <r>
      <t xml:space="preserve"> - </t>
    </r>
    <r>
      <rPr>
        <b/>
        <sz val="8"/>
        <color rgb="FFFF0000"/>
        <rFont val="Arial"/>
        <family val="2"/>
      </rPr>
      <t xml:space="preserve">shema 20: </t>
    </r>
    <r>
      <rPr>
        <sz val="8"/>
        <color rgb="FFFF0000"/>
        <rFont val="Arial"/>
        <family val="2"/>
      </rPr>
      <t>pregrada WC-a, dim. 175/205cm, sa vratima svjetle širine krila 70 cm i fiksnom pregradom širine 105 cm, prema shemi</t>
    </r>
  </si>
  <si>
    <r>
      <t xml:space="preserve"> - </t>
    </r>
    <r>
      <rPr>
        <b/>
        <sz val="8"/>
        <color rgb="FFFF0000"/>
        <rFont val="Arial"/>
        <family val="2"/>
      </rPr>
      <t xml:space="preserve">shema 21: </t>
    </r>
    <r>
      <rPr>
        <sz val="8"/>
        <color rgb="FFFF0000"/>
        <rFont val="Arial"/>
        <family val="2"/>
      </rPr>
      <t>pregrada WC-a, dim. 100/205cm, sa vratima svjetle širine krila 70 cm i fiksnom pregradom širine 30 cm, prema shemi</t>
    </r>
  </si>
  <si>
    <r>
      <t xml:space="preserve"> - </t>
    </r>
    <r>
      <rPr>
        <b/>
        <sz val="8"/>
        <color rgb="FFFF0000"/>
        <rFont val="Arial"/>
        <family val="2"/>
      </rPr>
      <t xml:space="preserve">shema 22: </t>
    </r>
    <r>
      <rPr>
        <sz val="8"/>
        <color rgb="FFFF0000"/>
        <rFont val="Arial"/>
        <family val="2"/>
      </rPr>
      <t>pregrada WC-a, dim. 130/205cm, sa vratima svjetle širine krila 70 cm i fiksnom pregradom širine 60 cm, prema shemi</t>
    </r>
  </si>
  <si>
    <r>
      <t xml:space="preserve"> - </t>
    </r>
    <r>
      <rPr>
        <b/>
        <sz val="8"/>
        <color rgb="FFFF0000"/>
        <rFont val="Arial"/>
        <family val="2"/>
      </rPr>
      <t xml:space="preserve">shema 23: </t>
    </r>
    <r>
      <rPr>
        <sz val="8"/>
        <color rgb="FFFF0000"/>
        <rFont val="Arial"/>
        <family val="2"/>
      </rPr>
      <t>pregrada WC-a, dim. 110/205cm, sa vratima svjetle širine krila 70 cm i fiksnom pregradom širine 40 cm, prema shemi</t>
    </r>
  </si>
  <si>
    <t>I.B.07.13.</t>
  </si>
  <si>
    <r>
      <t>Dobava i ugradnja:</t>
    </r>
    <r>
      <rPr>
        <b/>
        <sz val="8"/>
        <color rgb="FFFF0000"/>
        <rFont val="Arial"/>
        <family val="2"/>
      </rPr>
      <t xml:space="preserve"> shema 24</t>
    </r>
    <r>
      <rPr>
        <sz val="8"/>
        <color rgb="FFFF0000"/>
        <rFont val="Arial"/>
        <family val="2"/>
      </rPr>
      <t xml:space="preserve"> - Fiksne HPL pregrade između pisoara, prema shemi, tlocrtne dimenzije osno prikazane u shemi, visina 80cm, udaljenost od poda 60cm, tlocrtne dimenzije prikazane u shemi, 45x80cm. Izmjera na licu mjesta. Obračun po komadu pregrade.</t>
    </r>
  </si>
  <si>
    <t>I.B.07.14.</t>
  </si>
  <si>
    <r>
      <t>Dobava i ugradnja:</t>
    </r>
    <r>
      <rPr>
        <b/>
        <sz val="8"/>
        <color rgb="FFFF0000"/>
        <rFont val="Arial"/>
        <family val="2"/>
        <charset val="238"/>
      </rPr>
      <t xml:space="preserve"> shema 25 - </t>
    </r>
    <r>
      <rPr>
        <sz val="8"/>
        <color rgb="FFFF0000"/>
        <rFont val="Arial"/>
        <family val="2"/>
        <charset val="238"/>
      </rPr>
      <t>šesterodijelni krovni fikser dimenzija 670x120 cm s prekidom toplinskog mosta i povišenim toplinsko-izolativnim svojstvima, konstrukcija laminirano drvo zaštićeno slojem bezbojnog laka, izvana pokrovni profili od antracit-sivo bojanog aluminija (kao RAL Classic 7016). Ostakljenje od 2-izo kaljena stakla 4+12+4 mm punjeno argonom (Ar), 1 sloj termorefleksivnog premaza low-E, U ≤ 1.20 W/m2K. Oblik i dimenzije otvora prema stavci. U stavku uključena sva potrebna potkonstrukcija i okovi do potpune gotovosti.  Izmjera na licu mjesta.</t>
    </r>
  </si>
  <si>
    <t>I.B.10.</t>
  </si>
  <si>
    <t>PVC STOLARIJA</t>
  </si>
  <si>
    <t>Opći opis vrijedi za sve stavke PVC bravarije, upisane dimenzije su od gotovog poda</t>
  </si>
  <si>
    <t>Svi radovi moraju biti izvedeni stručno i solidno, sa odgovarajućim kvalitetnim materijalom koji mora odgovarati postojećim propisima i standardima. Prije početka radova na izradi PVC bravarije izvoditelj radova na PVC  bravariji je dužan pregledati izvedene građevinske radove, te ukoliko naiđe na nedostatke koji mu mogu smetati, dužan je o tome obavijestiti izvoditelja građevinskih radova kako bi isto bilo otklonjeno. Svi PVC komadi i izrađevine moraju biti kvalitetno i odgovarajuće izvedeni. Izvoditelj ovih radova dužan je zaštititi radove izvedene od drugih izvoditelja kako nebi svojim radom iste oštetio. Također je dužan zaštititi sve radove od prljanja drugih izvoditelja.</t>
  </si>
  <si>
    <t>Za izradu PVC bravarije koristiti PVC kvalitetne peterokomorne profile min 3 brtve ,ugradbene dubine 70 mm i zaobljen sa obadvije strane. U profilu krila, doprozornika i dovratnika se nalazi pojačanje u vidu kvadratne pocinčane čelilne cijevi. Jediničnom cijenom obuhvatiti dobavu osnovnog i spojnog materijala, uzimanje mjera na licu mjesta, izradu u radionici, dopremu na gradilište, namještanje i podešavanje na mjestu ugradbe i nakon ugradbe, dobavu i montažu metalnog okova po izboru projektanta  i sve opšavne lajsne. Sve ostalo prema shemi bravarije i uputama nadzornog inženjera i projektanta. Uz gore navedeno u jediničnu cijenu uključiti izradu radioničke dokumentacije, te davanje iste na uvid i odobrenje proiektantu. Ugrađuje se tipskim turbo vijcima i na PUR PEN.</t>
  </si>
  <si>
    <t>Sidra za pričvršćenje aluminijskog lima ( klupčice ) i profila su od inoxa. Vijci i ostala sredstva za spajanje su iz nehrđajućeg čelika (inox). Ugaoni elementi moraju biti izvedeni besprijekorno. Mjesta koja se naročito osjetljiva na propuštanje moraju se kitati dvokomponentnim kitom odgovarajuće kvalitete.</t>
  </si>
  <si>
    <t xml:space="preserve">Vrata i prozori koji se otvaraju moraju u falcevima imati ugrađene gumene brtve. </t>
  </si>
  <si>
    <t>Za ostakljenje primjeniti   trostruko IZO staklo 4/14/4/12/4cm (ukupno zastakljenje 12mm).</t>
  </si>
  <si>
    <t>Kod svih vrata jediničnom cijenom obuhvatiti i gumeni podni odbojnik za zaustavljanje vrata. Ovi tehnički uvjeti nadopunjavaju se opisom pojedinih stavki troškovnika i programom kontrole i osiguranja kvalitete. Izvoditelj radova mora atestom dokazati da PVC profili i staklo zadovoljavaju tražene uvjete, pogotovo u pogledu topinske provodljivosti.</t>
  </si>
  <si>
    <t>Sve izraditi prema shemama PVC bravarije. Obračun po komadu izrađene i ugrađene PVC bravarije, komplet sa svim priborom, okovima, bravama, staklom, brtvama, spojnim elementima i ostalim potrebnim za ugradbu PVC bravarije do potpune funkcionalnosti.</t>
  </si>
  <si>
    <t>Sva vrata i prozori izrađeni od polivinilklorida ( PVC ) moraju biti kvalitetno izrađeni i ugrađeni, tako da imaju zadovoljavajuća svojstva sa stajališta zrakopropusnosti, vodonepropusnosti, zvučne izolacije i toplinske prohodnosti. Zrakopropusnost mora biti ispitana sukladno normi HRN D.E8.193. Vodonepropusnost mora biti ispitana sukladno normama HRN D.E8.011 i EN 86.</t>
  </si>
  <si>
    <r>
      <t xml:space="preserve">Zvučna izolacija od zvuka koji se širi zrakom mora biti ispitana sukladno normi HRN U.J6.201. Koeficijent prolaza topline ( toplinska prohodnost ) mora biti u granicama propisanim normom HRN U.J5.600. Prema elaboratu zaštite od buke, ugrađena vrata i prozori (prozirne konstrukcije) trebaju imati vrijednost zvučne izolacije min 34 dB, da bi u ugrađenom stanju imali vrijednost zvučne izolacije </t>
    </r>
    <r>
      <rPr>
        <b/>
        <sz val="8"/>
        <color rgb="FFFF0000"/>
        <rFont val="Arial"/>
        <family val="2"/>
      </rPr>
      <t>32 dB.</t>
    </r>
  </si>
  <si>
    <t>PRIJE DAVANJA PONUDE OBAVEZNO UTVRDITI BOJU PROFILA. BOJU ODREĐUJE INVESTITOR.</t>
  </si>
  <si>
    <t>I.B.10.01.</t>
  </si>
  <si>
    <r>
      <t xml:space="preserve">Dobava i ugradnja: </t>
    </r>
    <r>
      <rPr>
        <b/>
        <sz val="8"/>
        <color rgb="FFFF0000"/>
        <rFont val="Arial"/>
        <family val="2"/>
      </rPr>
      <t>shema 1</t>
    </r>
    <r>
      <rPr>
        <sz val="8"/>
        <color rgb="FFFF0000"/>
        <rFont val="Arial"/>
        <family val="2"/>
      </rPr>
      <t xml:space="preserve"> - jednokrilna zaokretna vrata; u sistemu od PVC profila. Ispuna pvc panelom 24mm. Okviri boje po izboru investitora. 
Građevinska mjera otvora: 80x220cm. 
Oblik i dimenzije otvora prema stavci. 
U stavku uključena sva potrebna potkonstrukcija, vodilice, okovi, panti, kvake do potpune gotovosti. 
Izmjera na licu mjesta.
</t>
    </r>
  </si>
  <si>
    <t>komada</t>
  </si>
  <si>
    <t>I.B.10.02.</t>
  </si>
  <si>
    <r>
      <t xml:space="preserve">Dobava i ugradnja: </t>
    </r>
    <r>
      <rPr>
        <b/>
        <sz val="8"/>
        <color rgb="FFFF0000"/>
        <rFont val="Arial"/>
        <family val="2"/>
      </rPr>
      <t xml:space="preserve">shema 1a </t>
    </r>
    <r>
      <rPr>
        <sz val="8"/>
        <color rgb="FFFF0000"/>
        <rFont val="Arial"/>
        <family val="2"/>
      </rPr>
      <t xml:space="preserve">- jednokrilna zaokretna vrata sa ventilacijskom rešetkom; u sistemu od PVC profila. Ispuna pvc panelom 24mm. Okviri boje po izboru investitora. 
Građevinska mjera otvora: 80x220cm. 
Ventilacijska rešetka dim. 22.5x7.5cm.
Oblik i dimenzije otvora prema stavci. 
U stavku uključena sva potrebna potkonstrukcija, vodilice, okovi, panti, kvake, ventilacijska rešetka, do potpune gotovosti. 
Izmjera na licu mjesta.
</t>
    </r>
  </si>
  <si>
    <t>I.B.10.03.</t>
  </si>
  <si>
    <r>
      <t xml:space="preserve">Dobava i ugradnja: </t>
    </r>
    <r>
      <rPr>
        <b/>
        <sz val="8"/>
        <color rgb="FFFF0000"/>
        <rFont val="Arial"/>
        <family val="2"/>
      </rPr>
      <t xml:space="preserve">shema 2 </t>
    </r>
    <r>
      <rPr>
        <sz val="8"/>
        <color rgb="FFFF0000"/>
        <rFont val="Arial"/>
        <family val="2"/>
      </rPr>
      <t xml:space="preserve">- jednokrilna zaokretna vrata sa ventilacijskom rešetkom; u sistemu od PVC profila. Ispuna pvc panelom 24mm. Okviri boje po izboru investitora. 
Građevinska mjera otvora: 75x220cm. 
Ventilacijska rešetka dim. 22.5x7.5cm.
Oblik i dimenzije otvora prema stavci. 
U stavku uključena sva potrebna potkonstrukcija, vodilice, okovi, panti, kvake, ventilacijska rešetka, do potpune gotovosti. 
Izmjera na licu mjesta.
</t>
    </r>
  </si>
  <si>
    <t>I.B.10.04.</t>
  </si>
  <si>
    <r>
      <t xml:space="preserve">Dobava i ugradnja: </t>
    </r>
    <r>
      <rPr>
        <b/>
        <sz val="8"/>
        <color rgb="FFFF0000"/>
        <rFont val="Arial"/>
        <family val="2"/>
      </rPr>
      <t>shema 3</t>
    </r>
    <r>
      <rPr>
        <sz val="8"/>
        <color rgb="FFFF0000"/>
        <rFont val="Arial"/>
        <family val="2"/>
      </rPr>
      <t xml:space="preserve"> - jednokrilna zaokretna vrata; u sistemu od PVC profila. Ispuna pvc panelom 24mm. Okviri boje po izboru investitora. 
Građevinska mjera otvora: 90x220cm. 
Oblik i dimenzije otvora prema stavci. 
U stavku uključena sva potrebna potkonstrukcija, vodilice, okovi, panti, kvake do potpune gotovosti. 
Izmjera na licu mjesta.
</t>
    </r>
  </si>
  <si>
    <t>I.B.10.05.</t>
  </si>
  <si>
    <r>
      <t xml:space="preserve">Dobava i ugradnja: </t>
    </r>
    <r>
      <rPr>
        <b/>
        <sz val="8"/>
        <color rgb="FFFF0000"/>
        <rFont val="Arial"/>
        <family val="2"/>
      </rPr>
      <t xml:space="preserve">shema 3a </t>
    </r>
    <r>
      <rPr>
        <sz val="8"/>
        <color rgb="FFFF0000"/>
        <rFont val="Arial"/>
        <family val="2"/>
      </rPr>
      <t xml:space="preserve">- jednokrilna zaokretna vrata sa ventilacijskom rešetkom; u sistemu od PVC profila. Ispuna pvc panelom 24mm. Okviri boje po izboru investitora. 
Građevinska mjera otvora: 90x220cm. 
Ventilacijska rešetka dim. 22.5x7.5cm.
Oblik i dimenzije otvora prema stavci. 
U stavku uključena sva potrebna potkonstrukcija, vodilice, okovi, panti, kvake, ventilacijska rešetka, do potpune gotovosti. 
Izmjera na licu mjesta.
</t>
    </r>
  </si>
  <si>
    <t>I.B.10.06.</t>
  </si>
  <si>
    <r>
      <t xml:space="preserve">Dobava i ugradnja: </t>
    </r>
    <r>
      <rPr>
        <b/>
        <sz val="8"/>
        <color rgb="FFFF0000"/>
        <rFont val="Arial"/>
        <family val="2"/>
      </rPr>
      <t xml:space="preserve">shema 4 </t>
    </r>
    <r>
      <rPr>
        <sz val="8"/>
        <color rgb="FFFF0000"/>
        <rFont val="Arial"/>
        <family val="2"/>
      </rPr>
      <t xml:space="preserve">- jednokrilna zaokretna vrata sa ventilacijskom rešetkom; u sistemu od PVC profila. Ispuna pvc panelom 24mm i staklom. Ostakljenje od 2-izo stakla 4/12/4mm punjeno argonom (Ar), 2 sloja termorefleksivnog premaza low-E, U ≤ 0.88 W/m2K sva stakla. Okviri boje po izboru investitora. 
Građevinska mjera otvora: 90x220cm. 
Ventilacijska rešetka dim. 22.5x7.5cm.
Oblik i dimenzije otvora prema stavci. 
U stavku uključena sva potrebna potkonstrukcija, vodilice, okovi, panti, kvake, ventilacijska rešetka, do potpune gotovosti. 
Izmjera na licu mjesta.
</t>
    </r>
  </si>
  <si>
    <t>I.B.10.07.</t>
  </si>
  <si>
    <r>
      <t xml:space="preserve">Dobava i ugradnja: </t>
    </r>
    <r>
      <rPr>
        <b/>
        <sz val="8"/>
        <color rgb="FFFF0000"/>
        <rFont val="Arial"/>
        <family val="2"/>
      </rPr>
      <t>shema 5</t>
    </r>
    <r>
      <rPr>
        <sz val="8"/>
        <color rgb="FFFF0000"/>
        <rFont val="Arial"/>
        <family val="2"/>
      </rPr>
      <t xml:space="preserve"> - jednokrilna zaokretna vrata; u sistemu od PVC profila. Ispuna pvc panelom 24mm. Okviri boje po izboru investitora. 
Građevinska mjera otvora: 100x220cm. 
Oblik i dimenzije otvora prema stavci. 
U stavku uključena sva potrebna potkonstrukcija, vodilice, okovi, panti, kvake do potpune gotovosti. 
Izmjera na licu mjesta.
</t>
    </r>
  </si>
  <si>
    <t>I.B.10.08.</t>
  </si>
  <si>
    <r>
      <t xml:space="preserve">Dobava i ugradnja: </t>
    </r>
    <r>
      <rPr>
        <b/>
        <sz val="8"/>
        <color rgb="FFFF0000"/>
        <rFont val="Arial"/>
        <family val="2"/>
      </rPr>
      <t xml:space="preserve">shema 5a </t>
    </r>
    <r>
      <rPr>
        <sz val="8"/>
        <color rgb="FFFF0000"/>
        <rFont val="Arial"/>
        <family val="2"/>
      </rPr>
      <t xml:space="preserve">- jednokrilna zaokretna vrata sa ventilacijskom rešetkom; u sistemu od PVC profila. Ispuna pvc panelom 24mm. Okviri boje po izboru investitora. 
Građevinska mjera otvora: 100x220cm. 
Ventilacijska rešetka dim. 22.5x7.5cm.
Oblik i dimenzije otvora prema stavci. 
U stavku uključena sva potrebna potkonstrukcija, vodilice, okovi, panti, kvake, ventilacijska rešetka, do potpune gotovosti. 
Izmjera na licu mjesta.
</t>
    </r>
  </si>
  <si>
    <t>I.B.10.09.</t>
  </si>
  <si>
    <r>
      <t xml:space="preserve">Dobava i ugradnja: </t>
    </r>
    <r>
      <rPr>
        <b/>
        <sz val="8"/>
        <color rgb="FFFF0000"/>
        <rFont val="Arial"/>
        <family val="2"/>
      </rPr>
      <t xml:space="preserve">shema 6 </t>
    </r>
    <r>
      <rPr>
        <sz val="8"/>
        <color rgb="FFFF0000"/>
        <rFont val="Arial"/>
        <family val="2"/>
      </rPr>
      <t xml:space="preserve">- ostakljeni fikser u sistemu od PVC profila. Ispuna staklom od 2-izo stakla 4/12/4mm punjeno argonom (Ar), 2 sloja termorefleksivnog premaza low-E, U ≤ 0.88 W/m2K sva stakla. Okviri boje po izboru investitora. 
Građevinska mjera otvora: 120x90cm. 
Oblik i dimenzije otvora prema stavci. 
U stavku uključena sva potrebna potkonstrukcija i okovi, do potpune gotovosti. 
Izmjera na licu mjesta.
</t>
    </r>
  </si>
  <si>
    <t>PVC STOLARIJA UKUPNO:</t>
  </si>
  <si>
    <r>
      <rPr>
        <b/>
        <sz val="8"/>
        <rFont val="Arial"/>
        <family val="2"/>
        <charset val="238"/>
      </rPr>
      <t xml:space="preserve">PNT 1.1 - pod u prizemlju (PVC)
</t>
    </r>
    <r>
      <rPr>
        <sz val="8"/>
        <rFont val="Arial"/>
        <family val="2"/>
        <charset val="238"/>
      </rPr>
      <t>Izvedba slojeva unutarnjih podova u prizemlju - prema projektiranim slojevima poda. Na izravnatu podlogu bez neravnina postaviti redom:
- elastificirani ekspandirani polistiren za plivajuće podove 3 cm 
- stiropoer EPS 100 d=5cm
- sistemska ploča podno grijanje, d=2+3 cm</t>
    </r>
    <r>
      <rPr>
        <sz val="8"/>
        <color rgb="FFFF0000"/>
        <rFont val="Arial"/>
        <family val="2"/>
        <charset val="238"/>
      </rPr>
      <t xml:space="preserve"> (stavka se nalazi u strojarskim radovima)</t>
    </r>
    <r>
      <rPr>
        <sz val="8"/>
        <rFont val="Arial"/>
        <family val="2"/>
        <charset val="238"/>
      </rPr>
      <t xml:space="preserve">
- cementni estrih, d=6cm. Gornju površinu zagladiti   do  crnog  sjaja  strojnom obradom. Izvesti rubne reške koje trajno razdvajaju glazuru i zidove, a načinjene su od polistirena, debljine min 1 cm. 
Izvedba radnih reški u dogovoru sa projektantom i nadzorom.                                                         Obračun po m2 kompletno izvedenih slojeva podova.                   </t>
    </r>
  </si>
  <si>
    <r>
      <rPr>
        <b/>
        <sz val="8"/>
        <rFont val="Arial"/>
        <family val="2"/>
        <charset val="238"/>
      </rPr>
      <t xml:space="preserve">PNT 1.2 - pod u prizemlju (keramika)
</t>
    </r>
    <r>
      <rPr>
        <sz val="8"/>
        <rFont val="Arial"/>
        <family val="2"/>
        <charset val="238"/>
      </rPr>
      <t xml:space="preserve">Izvedba slojeva unutarnjih podova u prizemlju - prema projektiranim slojevima poda. Na izravnatu podlogu bez neravnina postaviti redom:
- elastificirani ekspandirani polistiren za plivajuće podove 3 cm 
- stiropoer EPS 100 d=5cm
- sistemska ploča podno grijanje, d=2+3 cm </t>
    </r>
    <r>
      <rPr>
        <sz val="8"/>
        <color rgb="FFFF0000"/>
        <rFont val="Arial"/>
        <family val="2"/>
        <charset val="238"/>
      </rPr>
      <t xml:space="preserve"> (stavka se nalazi u strojarskim radovima)</t>
    </r>
    <r>
      <rPr>
        <sz val="8"/>
        <rFont val="Arial"/>
        <family val="2"/>
        <charset val="238"/>
      </rPr>
      <t xml:space="preserve">
- cementni estrih, d=6cm. 
Izvedba radnih reški u dogovoru sa projektantom i nadzorom.                                                         Obračun po m2 kompletno izvedenih slojeva podova.                   </t>
    </r>
  </si>
  <si>
    <r>
      <rPr>
        <b/>
        <sz val="8"/>
        <rFont val="Arial"/>
        <family val="2"/>
        <charset val="238"/>
      </rPr>
      <t xml:space="preserve">PNT 1.3 - pod u prizemlju
</t>
    </r>
    <r>
      <rPr>
        <sz val="8"/>
        <rFont val="Arial"/>
        <family val="2"/>
        <charset val="238"/>
      </rPr>
      <t xml:space="preserve">Izvedba slojeva unutarnjih podova u prizemlju - prema projektiranim slojevima poda. Na izravnatu podlogu bez neravnina postaviti redom:
- elastificirani ekspandirani polistiren za plivajuće podove 3 cm 
- stiropoer EPS 100 d=5cm
- sistemska ploča podno grijanje, d=2+3 cm </t>
    </r>
    <r>
      <rPr>
        <sz val="8"/>
        <color rgb="FFFF0000"/>
        <rFont val="Arial"/>
        <family val="2"/>
        <charset val="238"/>
      </rPr>
      <t xml:space="preserve"> (stavka se nalazi u strojarskim radovima)</t>
    </r>
    <r>
      <rPr>
        <sz val="8"/>
        <rFont val="Arial"/>
        <family val="2"/>
        <charset val="238"/>
      </rPr>
      <t xml:space="preserve">
- cementni estrih, d=6cm. Gornju površinu zagladiti   do  crnog  sjaja  strojnom obradom. Izvesti rubne reške koje trajno razdvajaju glazuru i zidove, a načinjene su od polistirena, debljine min 1 cm. 
Izvedba radnih reški u dogovoru sa projektantom i nadzorom.                                                         Obračun po m2 kompletno izvedenih slojeva podova.                   </t>
    </r>
  </si>
  <si>
    <r>
      <rPr>
        <b/>
        <sz val="8"/>
        <rFont val="Arial"/>
        <family val="2"/>
        <charset val="238"/>
      </rPr>
      <t xml:space="preserve">NATKRIVENI TRIJEM - prizemlje (betonski opločnici)
</t>
    </r>
    <r>
      <rPr>
        <sz val="8"/>
        <rFont val="Arial"/>
        <family val="2"/>
        <charset val="238"/>
      </rPr>
      <t>Dobava i izvedba popločenja s protukliznim betonskim opločnicima otpornim na smrzavanje sistemom fuga na fugu na podložnom sloju pijeska 2-8 mm, d= 6 cm.</t>
    </r>
    <r>
      <rPr>
        <sz val="8"/>
        <color rgb="FFFF0000"/>
        <rFont val="Arial"/>
        <family val="2"/>
        <charset val="238"/>
      </rPr>
      <t xml:space="preserve"> Opločnici su dimenzija raznih formata. Završna obrada opločnika je ojeskarenje u boji siva granit. </t>
    </r>
    <r>
      <rPr>
        <sz val="8"/>
        <rFont val="Arial"/>
        <family val="2"/>
        <charset val="238"/>
      </rPr>
      <t xml:space="preserve"> Ploče  moraju biti atestirane, a ispitivanje se provodi prema DIN 485, HRN B.B8.015, HRN B.B8.010 i HRN B.B8.001 ili jednakovrijedno _____________________________. Fuge su širine 0.2 cm, ispunjavaju se suhim pijeskom granulacije 0-1 mm. Obračun se vrši po m2 popločenja. U jediničnu cijenu uključen je sav potreban materijal i rad za funkcionalnu izvedbu.
        </t>
    </r>
  </si>
  <si>
    <r>
      <t xml:space="preserve">Dobava i izvedba popločenja s protukliznim betonskim opločnicima otpornim na smrzavanje sistemom fuga na fugu na podložnom sloju pijeska 2-8 mm, d= 6 cm. </t>
    </r>
    <r>
      <rPr>
        <sz val="9"/>
        <color rgb="FFFF0000"/>
        <rFont val="Arial"/>
        <family val="2"/>
        <charset val="238"/>
      </rPr>
      <t xml:space="preserve">Opločnici su dimenzija raznih formata. Završna obrada opločnika je ojeskarenje u boji siva granit. </t>
    </r>
    <r>
      <rPr>
        <sz val="9"/>
        <rFont val="Arial"/>
        <family val="2"/>
        <charset val="238"/>
      </rPr>
      <t xml:space="preserve"> Ploče  moraju biti atestirane, a ispitivanje se provodi prema DIN 485, HRN B.B8.015, HRN B.B8.010 i HRN B.B8.001 ili jednako vrijedno. Fuge su širine 0.2 cm, ispunjavaju se suhim pijeskom granulacije 0-1 mm. Obračun se vrši po m2 popločenjVII. U jediničnu cijenu uključen je sav potreban materijal i rad za funkcionalnu izvedbu.</t>
    </r>
  </si>
  <si>
    <r>
      <t xml:space="preserve"> - Lagani beton na krovu: Izvođenje sloja za pad od laganog EPS termobetona, težine &lt; 900kg/m³, sa granulama 3-6 mm ekspandiranog polistirena zatvorenih ćelija  neapsorpcijskim, otpornim na truljenje. Sloj izvesti u min. padu od 1,5% prema slivnicima, </t>
    </r>
    <r>
      <rPr>
        <sz val="8"/>
        <color rgb="FFFF0000"/>
        <rFont val="Arial"/>
        <family val="2"/>
        <charset val="238"/>
      </rPr>
      <t>debljine 5-22 cm</t>
    </r>
    <r>
      <rPr>
        <sz val="8"/>
        <rFont val="Arial"/>
        <family val="2"/>
        <charset val="238"/>
      </rPr>
      <t>. Napomena: površina betona za pad mora biti izravnata "pod daščicu" i pripremljena za postavljanje parne brane.</t>
    </r>
  </si>
  <si>
    <r>
      <rPr>
        <b/>
        <sz val="8"/>
        <color rgb="FFFF0000"/>
        <rFont val="Arial"/>
        <family val="2"/>
        <charset val="238"/>
      </rPr>
      <t xml:space="preserve"> - shema 14</t>
    </r>
    <r>
      <rPr>
        <sz val="8"/>
        <color rgb="FFFF0000"/>
        <rFont val="Arial"/>
        <family val="2"/>
        <charset val="238"/>
      </rPr>
      <t>: Unutarnja drvena harmo stijena
Izrada, dobava i ugradnja unutarnje višedijelne drvene harmo stijene koja se sastoji od drvenih sendvič panela, ne većih od 100x300cm, sa odgovarajućom zvučnom izolacijom R w = 32,00 dB. Potrebna je podkonstrukcija. Građevinska mjera otvora:810x300cm. 
U stavku uključena sva potrebna potkonstrukcija, vodilice, okovi, panti, kvake do potpune gotovosti.  Izmjera na licu mjesta.</t>
    </r>
  </si>
  <si>
    <t>- obloga</t>
  </si>
  <si>
    <t>- ALU profili</t>
  </si>
  <si>
    <t>a) obloga do spuštenog stropa</t>
  </si>
  <si>
    <t>b) obloga do visine 120cm</t>
  </si>
  <si>
    <t>c) obloga do visine 225 cm</t>
  </si>
  <si>
    <t>d) sokl</t>
  </si>
  <si>
    <t>I.B.04.03.</t>
  </si>
  <si>
    <t>a) obloga</t>
  </si>
  <si>
    <t>I.B.04.04.</t>
  </si>
  <si>
    <t>- sokl, debljine 1 cm</t>
  </si>
  <si>
    <t>Tipski podni dilatacijski profili na spoju podova razne kvalitete ili na dilatacijskim reškama, u istoj visini. Profili od inoxa, visine do 15 mm. Polažu se u sloj odgovarajućeg građevinskog ljepila. Po postavi profila polaže se podna obloga izravnana sa visinom profila ili do 1 mm niže, tako da između poda i profila ostane 1-3 mm fuge. Profile rezati na potrebnu mjeru ovisno o stvarnom stanju. Obračun po m1.</t>
  </si>
  <si>
    <t>I.B.04.05.</t>
  </si>
  <si>
    <r>
      <t xml:space="preserve">Dobava i postava brtvi kao ispune na mjestima ulaska instalacija u  zgradu. Ispunjava se prostor između PVC cijevi i ulaska instacija. Brtvom je potrebno postići potpunu vodonepropusnost. Za otvore u zidu i ploči: </t>
    </r>
    <r>
      <rPr>
        <sz val="8"/>
        <color rgb="FFFF0000"/>
        <rFont val="Arial"/>
        <family val="2"/>
        <charset val="238"/>
      </rPr>
      <t xml:space="preserve">Ova stavka se odnosi na zidarsko brtvljenje odnosno zatvaranje prodora, u izolaterskim radovima je stavka za hidroizolacijsko brtvljenje. Obračun po komadu brtvljenja.  </t>
    </r>
  </si>
  <si>
    <t>a) Ø40</t>
  </si>
  <si>
    <t>b) Ø50</t>
  </si>
  <si>
    <t>b) Ø56</t>
  </si>
  <si>
    <t>c) Ø63</t>
  </si>
  <si>
    <t>c) Ø75</t>
  </si>
  <si>
    <t>d) Ø90</t>
  </si>
  <si>
    <t>d) Ø110</t>
  </si>
  <si>
    <t>E) Ø125</t>
  </si>
  <si>
    <t>e) Ø160</t>
  </si>
  <si>
    <t>f) Ø250</t>
  </si>
  <si>
    <t>g) Ø315</t>
  </si>
  <si>
    <t>Ei90</t>
  </si>
  <si>
    <t xml:space="preserve">Dobava i ugradnja protupožarnih brtvi na mjestima prolaza instalacija kroz protupožarne zone, tip kao protupožarnom pjenom  i premazom. Ugrađeni proizvod mora imati ATEST, i propisanu vatrootpornost (Ei30, Ei60, Ei90), ugradnja prema uputama proizvođača. Količina i broj komada prolaza instalacija kroz požarne zone je definirana u pojedinim instalaterskim projektima, kao zasebne stavke.
Dodatno požarno brtvljenje veličine do 0,2 m², a koje nije ubrojano u pojedinim instalaterskim radovima </t>
  </si>
  <si>
    <t>Čišćenje podrazumijeva čišćenje svih unutarnjih podova, zidnog opločenja i sanitarnih predmeta.</t>
  </si>
  <si>
    <t xml:space="preserve">a) unutarnji prostor </t>
  </si>
  <si>
    <t>b) sanitarni predmeti</t>
  </si>
  <si>
    <t>Stavkom nije obuhvaćen otpad mreža koji nastaje rezanjem.</t>
  </si>
  <si>
    <r>
      <t>napomene za mreže:</t>
    </r>
    <r>
      <rPr>
        <sz val="8"/>
        <color rgb="FFFF0000"/>
        <rFont val="Arial"/>
        <family val="2"/>
        <charset val="238"/>
      </rPr>
      <t xml:space="preserve"> izražena količina armaturnih mreža prikazana je kao N</t>
    </r>
    <r>
      <rPr>
        <b/>
        <sz val="8"/>
        <color rgb="FFFF0000"/>
        <rFont val="Arial"/>
        <family val="2"/>
        <charset val="238"/>
      </rPr>
      <t>ETO</t>
    </r>
    <r>
      <rPr>
        <sz val="8"/>
        <color rgb="FFFF0000"/>
        <rFont val="Arial"/>
        <family val="2"/>
        <charset val="238"/>
      </rPr>
      <t xml:space="preserve"> iznos, odnosno stvarna potrebna količina za ugradnju.</t>
    </r>
  </si>
  <si>
    <t xml:space="preserve">Opis kaljenog stakla se primjenjuje na sve stavke koje ga uključuju. </t>
  </si>
  <si>
    <t xml:space="preserve">Rolete su na gurtnu. </t>
  </si>
  <si>
    <t xml:space="preserve">Materijali izrade:
Profilirani nosivi stupovi minimalnog promjera 125 mm su vruće pocinčani I plastificirani. Cijevne konstrukcije od inox cijevi 40/2 mm +/- 5%.
Tobogani od inox čelika minimalne debljine 2 mm.
Krović od polietilenskog panela minimalne debljine 10 mm. Bočne stranice i ukrasi od HPL panela minimalne debljine 13 mm, boje zelena, svjetlo plava i drveni dekor. Na pojedinim HPL panelima mogu biti otisnuti edukativni grafički elementi po izboru projektanta. Tehnologija direktnog tiska integrirana u površinsku strukturu HPL panela mora biti otporna na UV zrake, atmosferilije, grafite I vandalizam.
Podnice I paneli za penjanje od protukliznih HPL panela minimalne debljine 12,5 mm.
Stepenice sa perforiranim ergonomskim gazištima od inox čelika. Ergonomski rukohvati za penjanje od netoksičnog I negorivog polipropilena sa UV zaštitom. Zavareni dijelovi rukohvata zatvoreni u poliamidna kučišta.
Minimalno 3 Abakus kuglice za igru od roto PVC-a u raznim bojama.
Mreža za penjanje od antivandal poliesterskog konopa sa čeličnom galvaniziranom jezgrom.
Vijci I spojni material od inox čelika zatvoreni u poliamidna anti vandal kučišta. 
Način temeljenja: ukopavanjem I betoniranjem (radovi nisu u cijeni stavke).
</t>
  </si>
  <si>
    <t>1.3.</t>
  </si>
  <si>
    <t>Dimenzije: 2,12 x 1,00 x 1,48 metara +/- 5%.
Prilagodjeno za uzrast: od 2 godine.
Prilagođeno za djecu sa posebnim potrebama.
Kapacitet istovremenog igranja: minimalno 14 djece.
Maksimalna visina pada: 1,5 metara.
Maksimalna površina sigurnosne zone: 19 m2.</t>
  </si>
  <si>
    <t>Materijal izrade:
Bočne stranice HPL paneli zelene boje minimalne debljine 13 mm. Na pojedinim HPL panelima otisnut je grafički simbol po izboru projektanta. Tehnologija direktnog tiska integrirana u površinsku strukturu HPL panela mora biti otporna na UV zrake, atmosferilije, grafite I vandalizam.
Krov I klupice protuklizni HPL paneli smeđe boje minimalne debljine 12,5 mm.
Nosiva konstrukcija od vruće inox cijevi minimalnog promjera 40 mm I kvadratnih drvenih greda dimezija 68 x 68 mm +/- 5% sa poliamidnim poklopcima crne boje.                                           Ergonomski prihvatnici za penjanje od Uv stabilnog polipropilena zelene, narančaste I žute boje, minimalno 12 komada.
Vijci I spojni material od inox čelika zatvoreni u poliamidna anti vandal kučišta.
Način temeljenja: ukopavanjem I betoniranjem (radovi nisu u cijeni stavke).</t>
  </si>
  <si>
    <t>Garancija sigurnost: prema općim uvjetima. Standardi sigurnosti EN 1176-1:2017 ili jednakovrijedni _____________________________.</t>
  </si>
  <si>
    <t>1.4.</t>
  </si>
  <si>
    <t>Dimenzije: 3,33 x 1,86 x 2,20 metara +/- 5%.
Prilagodjeno za uzrast: od 2 godine.
Kapacitet istovremenog igranja: 2 djece.
Prilagođeno za djecu sa posebnim potrebama.
Maksimalna visina pada: 1,2 metra.
Maksimalna površina sigurnosne zone: 19 m2.</t>
  </si>
  <si>
    <t>Materijali izrade:
Horizontalna nosiva greda od toplopocinčanih čeličnih cijevi promjera 89 mm +/- 5% I čeličnih ploča minimalne debljine 5 mm.
Stupovi od čeličnih toplopocinčanih cijevi promjera 60 mm +/- 5%.
Okretni mehanizam od inox čelika za sprečavanje uvijanja lanca I bešumno ljuljanje.
Ergonomska gumirana anti shock sjedišta sa inox prihvatnicima lanca.
Ukrasni HPL paneli zelene boje minimalne debljine 13 mm.
Vijci I spojni material od inox čelika zatvoreni u poliamidna anti vandal kučišta.
Način temeljenja: ukopavanjem I betoniranjem (radovi nisu u cijeni stavke).</t>
  </si>
  <si>
    <t>1.5.</t>
  </si>
  <si>
    <t>1.6.</t>
  </si>
  <si>
    <t>1.7.</t>
  </si>
  <si>
    <t>Dimenzije: 2,44 x 2,12 x 1,12 metara +/- 5%.
Prilagođeno za uzrast: od 2 godine
Kapacitet istovremenog igranja: minimalno 12 djece.
Prilagođeno za djecu sa posebnim potrebama.
Maksimalna visina pada: 0,45 metara
Maksimalna površina sigurnosne zone: 25 m2.
Sprava je prstenastog oblika I sadrži 5 različitih vježbi za održavanje ravnoteže.</t>
  </si>
  <si>
    <t>Materijali izrade:
Laminirane imregnirane drvene grede dimenzija 95x95 mm +/-5% sa poliamidnim zaštitnim kapicama, toplopocinčane čelične cijevi, inox cijevi fi 40 mm +/-5%. HPL paneli žute boje minimalne debljine 13 mm, HPL protuklizni paneli minimalne debljine 12,5 mm, antivandal konopi sa čeličnom jezgrom.
Vijci I spojni material od inox čelika zatvoreni u poliamidna anti vandal kučišta.
Način temeljenja: ukopavanjem I betoniranjem (radovi nisu u cijeni stavke).</t>
  </si>
  <si>
    <t>Garancija sigurnost: prema općim uvjetima. Standardi sigurnosti EN 1176-1:2017 ili jednakovrijedni__________________.</t>
  </si>
  <si>
    <t>1.8.</t>
  </si>
  <si>
    <t>Materijali izrade:
Konstrukcija od inox kvadratnih I okruglih cijevi. Zavareni dijelovi rukohvata zatvoreni u poliamidna kučišta zelene boje. Ergonomski poklopci na rukohvatu I držaču za noge od poliamida zelene boje.
Sjedišta I centralni panel od HPL panela zelene boje debljine 13 mm.Opruga od pocinčanog plastificiranog čelika 35SCD6 zelene boje. Nosiva konstrukcija od toplopocinčanog čelika sa poliamidnim ležištem opruge.
Anti-šok gumeni amortizeri na krajevima klackalice.
Vijci I spojni material od inox čelika zatvoreni u poliamidna anti vandal kučišta.
Način temeljenja: ukopavanjem I betoniranjem (radovi nisu u cijeni stavke).</t>
  </si>
  <si>
    <t>1.9.</t>
  </si>
  <si>
    <t>Materijali izrade:
Tijelo njihalice izrađeno je od HPL panela zelene I sive boje minimalne debljine 13 mm, sjedište je izređeno od protukliznog HPL panela smeđe boje minimalne debljine 12,5 mm.
Opruga od pocinčanog plastificiranog čelika 35SCD6 bijele boje.
Nosiva konstrukcija od toplopocinčanog čelika sa poliamidnim ležištem opruge.
Ergonomski rukohvati I držači za noge od poliamida crne boje.
Vijci I spojni material od inox čelika zatvoreni u poliamidna anti vandal kučišta.
Način temeljenja: ukopavanjem I betoniranjem (radovi nisu u cijeni stavke).</t>
  </si>
  <si>
    <t>1.10.</t>
  </si>
  <si>
    <t>Klupa je sidrena u betonske temelje, dim 40x40x60 cm /konzultacije sa prizvođačem klupa/. Temelji se izvode na opločanoj  površini ili zelenoj površini.  Temelj izvesti tako da gornji rub temelja bude 10 cm ispod gotove kote terena, odnosno po uputi proizvođača. Prilikom izvedbe temelja za klupe, potrebno je poziciju klupa prilagoditi izvedenim instalacijama, odnosno paziti da se ne oštete iste.
Materijal: drvo + željezo (Klupa je izrađena od kvalitetnog drva-letvica, stolarski obrađena i impregnirana sa tri sloja laka. Drveni dijelovi na rubovima su zaobljeni i brušeni) 
Mjere: dužina 200 cm, širina 40cm, visina 45cm (do sjedišta), 75cm do vrha naslona – ODSTUPANJE 2%
Potrebna površina: cca 2m2
Postava: u betonski temelj</t>
  </si>
  <si>
    <t>U cijenu je uključena izvedba temelja, montaža klupa, te sav potreban rad i materijal.</t>
  </si>
  <si>
    <t>Obračun po komadu postavljene klupe.</t>
  </si>
  <si>
    <t>1.11.</t>
  </si>
  <si>
    <r>
      <t xml:space="preserve">Dobava, transport i montaža </t>
    </r>
    <r>
      <rPr>
        <b/>
        <sz val="10"/>
        <rFont val="Arial"/>
        <family val="2"/>
        <charset val="238"/>
      </rPr>
      <t xml:space="preserve">stola s dvije klupice </t>
    </r>
    <r>
      <rPr>
        <sz val="10"/>
        <rFont val="Arial"/>
        <family val="2"/>
        <charset val="238"/>
      </rPr>
      <t>dimenzija 1,22x1,20x0,53 m +/-5%.</t>
    </r>
  </si>
  <si>
    <t>Profiliranje pravokutne grede 68x68 mm +/-5% od nordijskog bora obrađene neotrovnim tretmanom protiv truljenja, plijesni i insekata. Bočne stranice od zaobljenih HPL panela minimalne debljine13 mm zelene boje. Sjedalice i stol od zaobljenog protukliznog laminiranog drvenog panela minimalne debljine 22 mm smeđe boje. Vijsci i spojni materijal od inox čelika zatvoreni u poliamidna anti vandal kučišta.</t>
  </si>
  <si>
    <t>1.12.</t>
  </si>
  <si>
    <t>Koševi su sidreni u betonske temelje/baze  dim. 40x40x40cm /konzultacije sa prizvođačem koševa/ u opločenju ili zelenoj površini uz pješačke staze.</t>
  </si>
  <si>
    <t xml:space="preserve">Temelje izvesti na visini tako da gornji rub temelja bude prekriven sa slojem 10 cm zemlje na konačno isplaniranom terenu uz pješačke staze. Prilikom izvedbe temelja za koševe, potrebno je poziciju koševa prilagoditi izvedenim instalacijama, odnosno paziti da se ne oštete iste.
Materijal: Drvene letve i pocinčani lim
Mjere: Gornji Ø 38 cm, Donji Ø 23 cm, visina 55 cm </t>
  </si>
  <si>
    <t>U cijenu je uključena izvedba temelja, montaža koševa, te sav potreban rad i materijal.</t>
  </si>
  <si>
    <t>Obračun po komadu postavljenog koša za otpatke</t>
  </si>
  <si>
    <t>1.13.</t>
  </si>
  <si>
    <t>1.14.</t>
  </si>
  <si>
    <t>Gumene ploče trebaju biti certificirane su u skladu sa zahtjevima sigurnosne norme  EN 1177:2008  te testirane prema zahtjevima sigurnosne norme ASTM-F-1292:2009</t>
  </si>
  <si>
    <r>
      <t>Dobava I montaža</t>
    </r>
    <r>
      <rPr>
        <b/>
        <sz val="10"/>
        <rFont val="Arial"/>
        <family val="2"/>
        <charset val="238"/>
      </rPr>
      <t xml:space="preserve"> kombinirane sprave sa dva tobogana</t>
    </r>
    <r>
      <rPr>
        <sz val="10"/>
        <rFont val="Arial"/>
        <family val="2"/>
        <charset val="238"/>
      </rPr>
      <t>.</t>
    </r>
  </si>
  <si>
    <r>
      <t xml:space="preserve">Dobava i montaža </t>
    </r>
    <r>
      <rPr>
        <b/>
        <sz val="10"/>
        <rFont val="Arial"/>
        <family val="2"/>
        <charset val="238"/>
      </rPr>
      <t>kućice za penjanje.</t>
    </r>
  </si>
  <si>
    <r>
      <t xml:space="preserve">Dobava i montaža </t>
    </r>
    <r>
      <rPr>
        <b/>
        <sz val="10"/>
        <rFont val="Arial"/>
        <family val="2"/>
        <charset val="238"/>
      </rPr>
      <t>ljuljačke za 2 djece.</t>
    </r>
  </si>
  <si>
    <r>
      <t xml:space="preserve">Dobava i montaža </t>
    </r>
    <r>
      <rPr>
        <b/>
        <sz val="10"/>
        <rFont val="Arial"/>
        <family val="2"/>
        <charset val="238"/>
      </rPr>
      <t>ljuljačke gnijezda za 5 djece.</t>
    </r>
  </si>
  <si>
    <r>
      <t xml:space="preserve">Dobava i montaža </t>
    </r>
    <r>
      <rPr>
        <b/>
        <sz val="10"/>
        <rFont val="Arial"/>
        <family val="2"/>
        <charset val="238"/>
      </rPr>
      <t>vrtuljka.</t>
    </r>
  </si>
  <si>
    <r>
      <t xml:space="preserve">Dobava i montaža </t>
    </r>
    <r>
      <rPr>
        <b/>
        <sz val="10"/>
        <rFont val="Arial"/>
        <family val="2"/>
        <charset val="238"/>
      </rPr>
      <t>sprave za vježbanje ravnoteže.</t>
    </r>
  </si>
  <si>
    <r>
      <t xml:space="preserve">Dobava i montaža </t>
    </r>
    <r>
      <rPr>
        <b/>
        <sz val="10"/>
        <rFont val="Arial"/>
        <family val="2"/>
        <charset val="238"/>
      </rPr>
      <t>klackalice na opruzi za 2 djece.</t>
    </r>
  </si>
  <si>
    <r>
      <t xml:space="preserve">Dobava i montaža </t>
    </r>
    <r>
      <rPr>
        <b/>
        <sz val="10"/>
        <rFont val="Arial"/>
        <family val="2"/>
        <charset val="238"/>
      </rPr>
      <t>njihalice na opruzi za 1 dijete u obliku morskog konjića</t>
    </r>
    <r>
      <rPr>
        <sz val="10"/>
        <rFont val="Arial"/>
        <family val="2"/>
        <charset val="238"/>
      </rPr>
      <t>.</t>
    </r>
  </si>
  <si>
    <r>
      <t xml:space="preserve">Dobava i montaža  </t>
    </r>
    <r>
      <rPr>
        <b/>
        <sz val="10"/>
        <rFont val="Arial"/>
        <family val="2"/>
        <charset val="238"/>
      </rPr>
      <t>parkovnih klupa,  klupa sa naslonom</t>
    </r>
  </si>
  <si>
    <r>
      <t>Dobava i montaža  tipskih</t>
    </r>
    <r>
      <rPr>
        <b/>
        <sz val="10"/>
        <rFont val="Arial"/>
        <family val="2"/>
        <charset val="238"/>
      </rPr>
      <t xml:space="preserve"> koševa za otpatke.</t>
    </r>
  </si>
  <si>
    <r>
      <t xml:space="preserve">Dobava i ugradnja dječjeg </t>
    </r>
    <r>
      <rPr>
        <b/>
        <sz val="10"/>
        <rFont val="Arial"/>
        <family val="2"/>
        <charset val="238"/>
      </rPr>
      <t>drvenog visinomjera</t>
    </r>
    <r>
      <rPr>
        <sz val="10"/>
        <rFont val="Arial"/>
        <family val="2"/>
        <charset val="238"/>
      </rPr>
      <t>,  širine 40 cm i visine 152 cm, izvedenog od drvene konstrukcije sidrene u betonske temelje, po uputi proizvođača /konzultacije sa proizvođačem/. 
Sprava se  sidri u betonske temelje,  /konzultacije sa prizvođačem/. U cijenu je uključena izvedba temelja, montaža, te sav potreban rad i materijal. Kompletan rad i materijal u cijeni do potpune gotovosti. Obračun po komadu ugrađene sprave.</t>
    </r>
  </si>
  <si>
    <r>
      <t xml:space="preserve">Dobava i postava gumenih </t>
    </r>
    <r>
      <rPr>
        <b/>
        <sz val="10"/>
        <rFont val="Arial"/>
        <family val="2"/>
        <charset val="238"/>
      </rPr>
      <t>antistres ploča</t>
    </r>
    <r>
      <rPr>
        <sz val="10"/>
        <rFont val="Arial"/>
        <family val="2"/>
        <charset val="238"/>
      </rPr>
      <t xml:space="preserve"> (reciklirana guma) na dječjim površinama za igru na otvorenom. Gumene podne obloge su u obliku ploča 50x50cm, debljine 4 cm (prema HIC metodi, za visinu zaštite prilikom pada do 1,2m). Gumene podne obloge pružaju zaštitu od povreda prilikom pada. Podloge su protuklizne, otporne na vanjske utjecaje, visoke i niske temperature te padaline. Postavljaju se na gotovu betonsku podlogu ljepljenjem. Ploče je potrebno međusobno spojiti ljepljenjem ili nekim drugim spojnim sredstvom.</t>
    </r>
  </si>
  <si>
    <r>
      <t xml:space="preserve">Skidanje sloja humusa prosječne debljine 20 cm. Humus se iskopava isključivo strojno, bagerima ili univerzalnim strojevima, a ručno jedino tamo gdje to strojevi ne bi mogli obaviti na zadovoljavajući način. Iskopani materijal zbrinuti, uklj. pristojbu za deponiju, ili deponirati za eventualnu ponovnu upotrebu a sve u dogovoru sa nadzornim inženjerom. </t>
    </r>
    <r>
      <rPr>
        <sz val="8"/>
        <color theme="4"/>
        <rFont val="Arial"/>
        <family val="2"/>
        <charset val="238"/>
      </rPr>
      <t xml:space="preserve">U cijenu uključiti utovar iskopanog materijala u prevozno sredstvo te odvoz iskopanog materijala na privremenu gradilišnu deponiju. Odvoz i zbrinjavanje viška materijala obračunava se kroz zasebnu stavku.  Obračun po m³ u zbijenom stanju. </t>
    </r>
  </si>
  <si>
    <r>
      <t xml:space="preserve">- iskop za trakaste </t>
    </r>
    <r>
      <rPr>
        <sz val="8"/>
        <color theme="1"/>
        <rFont val="Arial"/>
        <family val="2"/>
        <charset val="238"/>
      </rPr>
      <t>temelje</t>
    </r>
    <r>
      <rPr>
        <sz val="8"/>
        <color theme="4"/>
        <rFont val="Arial"/>
        <family val="2"/>
        <charset val="238"/>
      </rPr>
      <t xml:space="preserve"> i podložni beton ispod njih </t>
    </r>
  </si>
  <si>
    <t>B) planiranje temeljnog tla ispod trakastih temelja</t>
  </si>
  <si>
    <r>
      <t xml:space="preserve">Dobava materijala, transport i betoniranje AB nadtemeljnih zidova, debljine i visine prema projektu, beton  C30/37. Izvesti prema planu oplate u potrebnoj glatkoj oplati. Zidove armirati prema statičkom  računu i planu armature, sa armaturom kvalitete B500B. Zaštitni sloj betona prema armaturi izvesti prema statičkom izračunu i uvjetima djelovanja okoline - razred izloženosti XC4, </t>
    </r>
    <r>
      <rPr>
        <sz val="8"/>
        <color theme="4"/>
        <rFont val="Arial"/>
        <family val="2"/>
        <charset val="238"/>
      </rPr>
      <t>tlačna čvrstoća min 30 N/mm2</t>
    </r>
    <r>
      <rPr>
        <sz val="8"/>
        <rFont val="Arial"/>
        <family val="2"/>
        <charset val="238"/>
      </rPr>
      <t xml:space="preserve">,agregat Dmax 16mm, razred konzistencije S4. Svi distanceri i držači armature u cijeni. U cijenu je uključena potrebna skela,  dobava i ugradba betona, njega betona, te dobava i postava oplate, uključujući skidanje i čišćenje oplate, sve prema pravilima struke.Obračun  za kompletan rad i  materijal iz  opisa po m3 ugrađenog betona, m2 oplate. Izvođač je dužan u potpunosti izvoditi glatke i ravne betone.
</t>
    </r>
  </si>
  <si>
    <r>
      <t>Dobava materijala, transport i betoniranje trakastih temelja, temeljnih ploča dizala  u potrebnoj oplati. Izvesti betonom kvalitete C25/30. Beton armirati sa armaturom kvalitete B500B. Zaštitni sloj betona prema armaturi izvesti prema statičkom izračunu i uvjetima djelovanja okoline - razred izloženosti</t>
    </r>
    <r>
      <rPr>
        <sz val="8"/>
        <color theme="4"/>
        <rFont val="Arial"/>
        <family val="2"/>
        <charset val="238"/>
      </rPr>
      <t xml:space="preserve"> XC1,</t>
    </r>
    <r>
      <rPr>
        <sz val="8"/>
        <rFont val="Arial"/>
        <family val="2"/>
        <charset val="238"/>
      </rPr>
      <t xml:space="preserve"> agregat Dmax 32mm, razred konzistencije S4. U cijenu je uključena dobava i ugradba betona, njega betona, te dobava i postava oplate, uključujući skidanje i čišćenje oplate, a sve prema pravilima struke. Obračun za kompletan rad i materijal iz opisa po m3 ugrađenog betona i m2 oplate.</t>
    </r>
  </si>
  <si>
    <t>izmjenjena stavka</t>
  </si>
  <si>
    <t>Dobava materijala, transport i betoniranje nadtemeljnih vratova za stupove nadstrešnica u potrebnoj oplati. Izvesti betonom kvalitete C37/30. Beton armirati sa armaturom kvalitete B500B. Zaštitni sloj betona prema armaturi izvesti prema statičkom izračunu i uvjetima djelovanja okoline - razred izloženosti XC4, agregat Dmax 16mm, razred konzistencije S4. U cijenu je uključena dobava i ugradba betona, njega betona, te dobava i postava oplate, uključujući skidanje i čišćenje oplate, a sve prema pravilima struke. Obračun za kompletan rad i materijal iz opisa po m3 ugrađenog betona i m2 oplate.</t>
  </si>
  <si>
    <t xml:space="preserve"> - nadtemeljni vratovi</t>
  </si>
  <si>
    <r>
      <t xml:space="preserve">Dobava materijala, transport i betoniranje AB podne ploče prizemlja. Izvesti sa betonom kvalitete C25/30. Ploče izvesti bez neravnina i  gnijezda. Prilikom betoniranja ugraditi sve elemente predviđene za ugradbu (prodori kroz ploču, ventilacijski otvori i sl.). Ploče armirati prema statičkom računu i planu armature sa armaturom kvalitete B500B. Zaštitni sloj betona prema armaturi izvesti prema statičkom izračunu i uvjetima djelovanja okoline - razred izloženosti </t>
    </r>
    <r>
      <rPr>
        <sz val="8"/>
        <color theme="4"/>
        <rFont val="Arial"/>
        <family val="2"/>
        <charset val="238"/>
      </rPr>
      <t>XC1, tlačna čvrstoća min 25 N/mm2</t>
    </r>
    <r>
      <rPr>
        <sz val="8"/>
        <rFont val="Arial"/>
        <family val="2"/>
        <charset val="238"/>
      </rPr>
      <t>, agregat Dmax 16mm, razred konzistencije S4. Svi distanceri i držači armature u cijeni. Izvedbu uskladiti sa betoniranjem osnovne nosive AB konstrukcije zidova, stupova i greda. Obračun  za kompletan rad i  materijal iz  opisa po m3 ugrađenog betona, m2 potrebne oplate. U cijenu je uključena dobava i ugradba betona, njega betona, te dobava i postava oplate,  uključujući skidanje i čišćenje oplate. Izvođač je dužan u potpunosti izvoditi glatke i ravne betone.</t>
    </r>
  </si>
  <si>
    <r>
      <t xml:space="preserve">Dobava materijala, transport i betoniranje AB stropnih ploča prizemlja. Izvesti sa betonom kvalitete C37/30. Ploče izvesti bez neravnina i  gnijezda. Prilikom betoniranja ugraditi sve elemente predviđene za ugradbu (prodori kroz ploču, ventilacijski otvori i sl.). Ploče armirati prema statičkom računu i planu armature sa armaturom kvalitete B500B. Zaštitni sloj betona prema armaturi izvesti prema statičkom izračunu i uvjetima djelovanja okoline - razred izloženosti </t>
    </r>
    <r>
      <rPr>
        <sz val="8"/>
        <color theme="4"/>
        <rFont val="Arial"/>
        <family val="2"/>
        <charset val="238"/>
      </rPr>
      <t>XC1,  tlačna čvrstoća min 30 N/mm2</t>
    </r>
    <r>
      <rPr>
        <sz val="8"/>
        <rFont val="Arial"/>
        <family val="2"/>
        <charset val="238"/>
      </rPr>
      <t>, agregat Dmax 16mm, razred konzistencije S4. Svi distanceri i držači armature u cijeni. Izvedbu uskladiti sa betoniranjem osnovne nosive AB konstrukcije zidova, stupova i greda. Obračun  za kompletan rad i  materijal iz  opisa po m3 ugrađenog betona, m2 potrebne oplate. U cijenu je uključena dobava i ugradba betona, njega betona, te dobava i postava oplate,  uključujući skidanje i čišćenje oplate. Izvođač je dužan u potpunosti izvoditi glatke i ravne betone.</t>
    </r>
  </si>
  <si>
    <t>mijenjana stavka prema e-mailu</t>
  </si>
  <si>
    <r>
      <t>Dobava materijala, transport i betoniranje AB zidova, stupova i greda prizemlja, debljine i visine prema projektu, beton  C37/30.  Izvesti prema planu oplate u potrebnoj glatkoj oplati. Zidove armirati prema statičkom  računu i planu armature, sa armaturom kvalitete B500B. Zaštitni sloj betona prema armaturi izvesti prema statičkom izračunu i uvjetima djelovanja okoline - razred izloženosti XC1,</t>
    </r>
    <r>
      <rPr>
        <sz val="8"/>
        <color theme="4"/>
        <rFont val="Arial"/>
        <family val="2"/>
        <charset val="238"/>
      </rPr>
      <t xml:space="preserve"> tlačna čvrstoća min 30 N/mm2</t>
    </r>
    <r>
      <rPr>
        <sz val="8"/>
        <rFont val="Arial"/>
        <family val="2"/>
        <charset val="238"/>
      </rPr>
      <t>, agregat Dmax 16mm, razred konzistencije S4. Svi distanceri i držači armature u cijeni. U cijenu je uključena potrebna skela,  dobava i ugradba betona, njega betona, te dobava i postava oplate, uključujući skidanje i čišćenje oplate, sve prema pravilima struke. Obračun  za kompletan rad i  materijal iz  opisa po m3 ugrađenog betona, m2 oplate. Izvođač je dužan u potpunosti izvoditi glatke i ravne betone.
*Napomena: visina greda se obračunava do donje kote stropne ploče (ostatak grede je obračunat u stavci stropne ploče)</t>
    </r>
  </si>
  <si>
    <t xml:space="preserve"> - AB grede, prizemlje (d=20cm)</t>
  </si>
  <si>
    <r>
      <t xml:space="preserve">Dobava materijala, transport i betoniranje AB stropnih ploča 1. kata. Izvesti sa betonom kvalitete C37/30. Ploču izvesti bez neravnina i  gnijezda. Prilikom betoniranja ugraditi sve elemente predviđene za ugradbu (prodori kroz ploču, ventilacijski otvori i sl.). Ploče armirati prema statičkom računu i planu armature sa armaturom kvalitete B500B. Zaštitni sloj betona prema armaturi izvesti prema statičkom izračunu i uvjetima djelovanja okoline - razred izloženosti XC1, </t>
    </r>
    <r>
      <rPr>
        <sz val="8"/>
        <color theme="4"/>
        <rFont val="Arial"/>
        <family val="2"/>
        <charset val="238"/>
      </rPr>
      <t>tlačna čvrstoća min 30 N/mm2,</t>
    </r>
    <r>
      <rPr>
        <sz val="8"/>
        <rFont val="Arial"/>
        <family val="2"/>
        <charset val="238"/>
      </rPr>
      <t xml:space="preserve"> agregat Dmax 16mm, razred konzistencije S4. Svi distanceri i držači armature u cijeni. Izvedbu uskladiti sa betoniranjem osnovne nosive AB konstrukcije zidova, stupova i greda. Obračun  za kompletan rad i  materijal iz  opisa po m3 ugrađenog betona, m2 potrebne oplate. U cijenu je uključena dobava i ugradba betona, njega betona, te dobava i postava oplate,  uključujući skidanje i čišćenje oplate. Izvođač je dužan u potpunosti izvoditi glatke i ravne betone.</t>
    </r>
  </si>
  <si>
    <r>
      <t xml:space="preserve">Dobava materijala, transport i betoniranje AB atičnih nadozida ravnih krovova debljine i visine prema projektu, beton </t>
    </r>
    <r>
      <rPr>
        <sz val="8"/>
        <color theme="4"/>
        <rFont val="Arial"/>
        <family val="2"/>
        <charset val="238"/>
      </rPr>
      <t>C30/37.</t>
    </r>
    <r>
      <rPr>
        <sz val="8"/>
        <rFont val="Arial"/>
        <family val="2"/>
        <charset val="238"/>
      </rPr>
      <t xml:space="preserve"> Izvesti prema planu oplate u potrebnoj glatkoj oplati. Zidove armirati prema statičkom  računu i planu armature, sa armaturom kvalitete B500B. Zaštitni sloj betona prema armaturi izvesti prema statičkom izračunu i uvjetima djelovanja okoline - razred izloženosti XC1,</t>
    </r>
    <r>
      <rPr>
        <sz val="8"/>
        <color theme="4"/>
        <rFont val="Arial"/>
        <family val="2"/>
        <charset val="238"/>
      </rPr>
      <t xml:space="preserve">tlačna čvrstoća min 30 N/mm2, </t>
    </r>
    <r>
      <rPr>
        <sz val="8"/>
        <rFont val="Arial"/>
        <family val="2"/>
        <charset val="238"/>
      </rPr>
      <t xml:space="preserve">agregat Dmax 16mm, razred konzistencije S4. Svi distanceri i držači armature u cijeni. U cijenu je uključena potrebna skela,  dobava i ugradba betona, njega betona, te dobava i postava oplate, uključujući skidanje i čišćenje oplate, sve prema pravilima struke. Obračun  za kompletan rad i  materijal iz  opisa po m3 ugrađenog betona, m2 oplate. Izvođač je dužan u potpunosti izvoditi glatke i ravne betone. </t>
    </r>
  </si>
  <si>
    <r>
      <t xml:space="preserve">Dobava materijala, transport i betoniranje AB stubišta zajedno sa podestima. Izvesti sa betonom kvalitete C37/30, u potrebnoj glatkoj oplati, dimenzije prema projektu. Stubišta armirati prema planu armature i statičkom proračunu  sa armaturom kvalitete B500B. Zaštitni sloj betona prema armaturi izvesti prema statičkom izračunu i uvjetima djelovanja okoline - razred izloženosti XC1, </t>
    </r>
    <r>
      <rPr>
        <sz val="8"/>
        <color theme="4"/>
        <rFont val="Arial"/>
        <family val="2"/>
        <charset val="238"/>
      </rPr>
      <t xml:space="preserve"> tlačna čvrstoća min 30 N/mm2,</t>
    </r>
    <r>
      <rPr>
        <sz val="8"/>
        <rFont val="Arial"/>
        <family val="2"/>
        <charset val="238"/>
      </rPr>
      <t xml:space="preserve"> agregat Dmax 16mm, razred konzistencije S4. Svi distanceri i držači armature u cijeni. Betoniranje uskladiti sa izvedbom ostalih  dijelova AB konstrukcije. Obračun  za kompletan rad i  materijal iz  opisa po m3 ugrađenog betona, m2 oplate (razvijena površina sa čelima i stranicama). U cijenu je uključena dobava i ugradba betona, njega betona, te dobava i postava oplate,  uključujući skidanje i čišćenje oplate,  a sve prema pravilima struke. Izvođač je dužan u potpunosti izvoditi glatke i ravne betone.</t>
    </r>
  </si>
  <si>
    <t>A.03.17.</t>
  </si>
  <si>
    <t>DODANA STAVKA</t>
  </si>
  <si>
    <t xml:space="preserve">A.04.11. </t>
  </si>
  <si>
    <t>Dobava i ugradnja HDPE čepaste drenažne folije, na vertikalnoj površini. Debljina drenažne trake je 0,6 mm sa čepovima visine 8 mm i cca 1860 čepova / m2. Traka je otporna na kemijske utjecaje,gljivice i bakterije te se ne skuplja. Volumen zraka između čepova je cca 5,3 l/m2 a otpornost na tlačnu silu veća od 200kN/m2. Postavlja se sa preklopom od min 2 čepa. Dimezije ovisno o zahtjevu na radilištu.
Obračun za kompletan rad, materijal, pribor  po m2.</t>
  </si>
  <si>
    <r>
      <t xml:space="preserve">Dobava materijala i izvođenje toplinski izolirane ventilirane fasade sa završnim </t>
    </r>
    <r>
      <rPr>
        <b/>
        <sz val="8"/>
        <color theme="4"/>
        <rFont val="Arial"/>
        <family val="2"/>
        <charset val="238"/>
      </rPr>
      <t xml:space="preserve">aluminijskim kompozitnim pločama. </t>
    </r>
  </si>
  <si>
    <t xml:space="preserve">Vanjska obloga fasade pričvršćuje se na nosivi zid u sustavu sakriveno-lijepljeno, sistemu, izvodi se u svemu prema preporukama proizvođača ploča kao i preporukama proizvođača sustava lijepljenja i proizvođača sustava potkonstrukcija. Aluminijska potkonstrukcija sastoji se od zidnih nosača (sa termostop pološcima, pričvrščenim u nosivu konstrukciju, te lineranih L profila dim 40/60 mm, koji se postavljaju u polju, i T profila dim 110/60 koji se postavljaju na vertikalnim spojevima ploča. Horizontalne fuge u pravilu ostaju otvorene, ako projektant nije detaljem predvidio drugačije rješenje. max. duljina linearnih alu profila je 3,00 m. Standardna širina fuge ploča je 8 mm. Ploča može biti slobodno prepuštena preko profila najviše 10 x debljina ploče. Za maksimalne dimenzije ploča obzirom na sustav pričvršćenja, konzultirati tehničku dokumentaciju.  Toplinska izolacija zidova od mineralne vune.  Na prethodno očišćenu i pripremljenu vanjsku zidnu površinu mineralna vuna se postavlja sidrenjem na zidove. Polutvrde ploče od kamene - mineralne vune debljine 12cm, kaširana sa strane ventilirajućeg sloja zraka crnim staklenim voalom, fiksira u zid tiplima (5-8kom/m2) za topl. izolacije prema uputama proizvođača. 
Provjetravani zračni prostor podkonstrukcije za ovjes fasadnih ploča, širine minimalno 2cm, povezan s vanjskim zrakom otvorima za provjetravanje na vrhu i dnu zračnog prostora, otvori zaštićeni mrežicama od ulaska štetočina što sve ulazi u stavku. Protukišna folija u crnoj boji.    Ukupna debljina 150 mm .                                            Aluminijske kompozitne ploče u boja: RAL 1021, RAL 3018, RAL 5012 (prema odabiru investitora)
-polaganje: vertikalno  na potkonstrukciju, potpuno pravocrtno i poravnato, sa vidljivim pričvrsnim elemenatima, uklj. potrebni pomoćni materijal za montažu (npr. skela, zakovica, vijci), obračun je prema izmjeri na licu mjesta, otvori manji od 1,0 m2 se ne odbijaju.
Treba se pridržavati proizvođačkih smjernica. </t>
  </si>
  <si>
    <t>Predviđena toplinske  izolacija je od  polutvrdih ploča od  kamene mineralne vune debljine 12 cm,  specifične mase 50 kg/m2 kaširane crnim staklenim voalom. Klasa zapaljivosti A1. Ploče mineralne vune  pričvršćuju se  u nosivu konstrukciju sa  4-6 PVC tipli po m2.TOPLINSKA PROVODLJIVOST: λ &lt; 0.034 W/mK
KOEFICIJENT OTPORA DIFUZIJI VODENE PARE: μ = 1
razred reakcije na požar: A1, uzdužni otpor strujanju zraka: r&gt;15 kPa s/m2</t>
  </si>
  <si>
    <t>U donjoj zoni ventilirane fasade, podgledima, te gornjim horizontalnim špaletama ugrađuju se perforirane mrežice od pocinčanog, bojanog lima, debljine 0,60 mm.</t>
  </si>
  <si>
    <t>Fasada</t>
  </si>
  <si>
    <t>PROMIJENJENA STAVKA</t>
  </si>
  <si>
    <t>Špalete</t>
  </si>
  <si>
    <t>b) atika (sloj geotekstila + folija)</t>
  </si>
  <si>
    <t>dodano</t>
  </si>
  <si>
    <t>c) atika (sloj geotekstila obostrano + folija)</t>
  </si>
  <si>
    <t>mijenjan opis, dodan pokrov</t>
  </si>
  <si>
    <t>pokrov od polikarbonata, d=12 mm</t>
  </si>
  <si>
    <t>dodan pokrov</t>
  </si>
  <si>
    <r>
      <t xml:space="preserve">Dobava, izrada, transport i montaža čelične konstrukcije - nosača strojarske opreme na ravnom krovu prema dimenzijama iz nacrta KK-1. Konstrukcija se sastoji od upeto oslonjenih okvira koji će se izvesti od SHS profila 80x80x5 preko kojih su okomito postavljeni sekundarni nosači (UNP 60 profili) zglobno spojeni na okvire. Izmjera na licu mjesta za koju odgovara izvođač radova.
Za ručno zavarivanje mogu se upotrijebiti debelo-sploštene elektrode odgovarajuće osnovnom materijalu ili druge, ovisno o postupku zavarivanja. Propisani varovi debljine 0,7d.
Čelična konstrukcija: S235JR
Vijci: K.V. 8.8.
</t>
    </r>
    <r>
      <rPr>
        <sz val="8"/>
        <color theme="4"/>
        <rFont val="Arial"/>
        <family val="2"/>
        <charset val="238"/>
      </rPr>
      <t xml:space="preserve"> U ponudu je potrebno uključiti antikorozivnu zaštitu (premaz), bojanje temeljnom i završnom bojoj u 2 sloja po izboru investitora.
Tlocrtne dimenzije konstrukcije: 235x680cm, osni razmak stupova od 83cm, visine stupova 45cm. 
U stavku je uključen sav materijal, spojni pribor, alat i rad. U ponudu uključiti radioničke nacrte izvedbe nadstrešnice. Izmjera na licu mjesta za koju odgovara izvođač radova. </t>
    </r>
  </si>
  <si>
    <t>dodan opis</t>
  </si>
  <si>
    <r>
      <t xml:space="preserve">Dobava, izrada, transport i montaža čelične konstrukcije - nosača strojarske opreme na ravnom krovu prema dimenzijama iz nacrta KK-2. Konstrukcija se sastoji od upeto oslonjenih okvira koji će se izvesti od SHS profila 80x80x5 preko kojih su okomito postavljeni sekundarni nosači (UNP 60 profili) zglobno spojeni na okvire. Izmjera na licu mjesta za koju odgovara izvođač radova.
Za ručno zavarivanje mogu se upotrijebiti debelo-sploštene elektrode odgovarajuće osnovnom materijalu ili druge, ovisno o postupku zavarivanja. Propisani varovi debljine 0,7d.
Čelična konstrukcija: S235JR
Vijci: K.V. 8.8.
</t>
    </r>
    <r>
      <rPr>
        <sz val="8"/>
        <color theme="4"/>
        <rFont val="Arial"/>
        <family val="2"/>
        <charset val="238"/>
      </rPr>
      <t xml:space="preserve"> U ponudu je potrebno uključiti antikorozivnu zaštitu (premaz), bojanje temeljnom i završnom bojoj u 2 sloja po izboru investitora.
Tlocrtne dimenzije konstrukcije: 1150x500cm, osni razmak stupova od 95cm, visine stupova 45cm. 
U stavku je uključen sav materijal, spojni pribor, alat i rad. U ponudu uključiti radioničke nacrte izvedbe nadstrešnice. Izmjera na licu mjesta za koju odgovara izvođač radova. </t>
    </r>
  </si>
  <si>
    <r>
      <t xml:space="preserve">Dobava, izrada, transport i montaža čelične konstrukcije - nosača strojarske opreme na ravnom krovu prema dimenzijama iz nacrta. Konstrukcija se sastoji od upeto oslonjenih okvira koji će se izvesti od SHS profila 80x80x5 preko kojih su okomito postavljeni sekundarni nosači (UNP 60 profili) zglobno spojeni na okvire. Izmjera na licu mjesta za koju odgovara izvođač radova.
Za ručno zavarivanje mogu se upotrijebiti debelo-sploštene elektrode odgovarajuće osnovnom materijalu ili druge, ovisno o postupku zavarivanja. Propisani varovi debljine 0,7d.
Čelična konstrukcija: S235JR
Vijci: K.V. 8.8.
</t>
    </r>
    <r>
      <rPr>
        <sz val="8"/>
        <color theme="4"/>
        <rFont val="Arial"/>
        <family val="2"/>
        <charset val="238"/>
      </rPr>
      <t xml:space="preserve"> U ponudu je potrebno uključiti antikorozivnu zaštitu (premaz), bojanje temeljnom i završnom bojoj u 2 sloja po izboru investitora.
Tlocrtne dimenzije konstrukcije: 1150x500cm, osni razmak stupova od 95cm, visine stupova 45cm. 
U stavku je uključen sav materijal, spojni pribor, alat i rad. U ponudu uključiti radioničke nacrte izvedbe nadstrešnice. Izmjera na licu mjesta za koju odgovara izvođač radova. </t>
    </r>
  </si>
  <si>
    <t>promijenjena količina</t>
  </si>
  <si>
    <r>
      <t xml:space="preserve">Dobava i ugradnja sustava </t>
    </r>
    <r>
      <rPr>
        <sz val="8"/>
        <color theme="4"/>
        <rFont val="Arial"/>
        <family val="2"/>
        <charset val="238"/>
      </rPr>
      <t>epoxy</t>
    </r>
    <r>
      <rPr>
        <sz val="8"/>
        <rFont val="Arial"/>
        <family val="2"/>
        <charset val="238"/>
      </rPr>
      <t xml:space="preserve"> poda klase :</t>
    </r>
  </si>
  <si>
    <r>
      <t xml:space="preserve">Dobava i popločavanje </t>
    </r>
    <r>
      <rPr>
        <b/>
        <sz val="8"/>
        <color theme="8"/>
        <rFont val="Arial"/>
        <family val="2"/>
        <charset val="238"/>
      </rPr>
      <t>podova sanitarija i garderoba</t>
    </r>
    <r>
      <rPr>
        <sz val="8"/>
        <color theme="8"/>
        <rFont val="Arial"/>
        <family val="2"/>
        <charset val="238"/>
      </rPr>
      <t xml:space="preserve"> keramičkim sjajnim i poliranim pločicama 1. klase. Postava s reškama minimalne širine. Vanjske  vertikalne kuteve spajati sa tipskim ALU kutnim profilima u boji po izboru investitora. Polaganje se vrši u jednokomponentno građevinsko ljepilo (građevinsko ljepilo po preporuci proizvođača keramičkih pločica) na prosušenu i izravnatu podlogu. Stavkom obuhvatiti impregnacijski premaz podloge. Po završetku polaganja pod oprati, a nakon 24 sata reške zapuniti masom za fugiranje. Postava sistemom reška na rešku. Reške fugirati s originalnom ljepivom, vodoodbojnom masom za pod. Stavkom obuhvatiti fugiranje svih spojeva trajno elastičnim kitom. Standardna veličina keramičkih pločica, boju pločica i fuga se odabire prema raspoloživosti stanja na lageru do cijene 20€.  Posebnu pažnju obratiti obradi spoja zida i opločenja poda. Potrebno uzimanje mjera na licu mjesta, sav potreban materijal s radom, rezanjem i pripasavanjem pločica, fugiranje, te zaštita nakon postave.</t>
    </r>
  </si>
  <si>
    <r>
      <t xml:space="preserve">Dobava  materijala  te  izrada  </t>
    </r>
    <r>
      <rPr>
        <b/>
        <sz val="8"/>
        <color theme="8"/>
        <rFont val="Arial"/>
        <family val="2"/>
        <charset val="238"/>
      </rPr>
      <t>obloge stubiša, podesta i međupodesta</t>
    </r>
    <r>
      <rPr>
        <sz val="8"/>
        <color theme="8"/>
        <rFont val="Arial"/>
        <family val="2"/>
        <charset val="238"/>
      </rPr>
      <t xml:space="preserve"> kao i pripadajućeg sokla na  zidovima,  pločama  protuklizne, keramike 1.klase "GRES"  (protukliznost R9). Postava s reškama minimalne širine. Vanjske  vertikalne kuteve spajati  sa tipskim ALU kutnim profilima u boji po izboru investitora. Polaganje se vrši u jednokomponentno građevinsko ljepilo (građevinsko ljepilo po preporuci proizvođača keramičkih pločica) na prosušenu i izravnatu podlogu. Stavkom obuhvatiti impregnacijski premaz podloge. Po završetku polaganja pod oprati, a nakon 24 sata reške zapuniti masom za fugiranje. Postava sistemom reška na rešku. . Reške fugirati s originalnom ljepivom, vodoodbojnom masom za pod. Stavkom obuhvatiti fugiranje svih spojeva trajno elastičnim kitom. Standardna veličina keramičkih pločica, boju pločica i fuga se odabire prema raspoloživosti stanja na lageru do cijene 20€. Posebnu pažnju obratiti obradi spoja zida i opločenja poda. Potrebno uzimanje mjera na licu mjesta, sav potreban materijal s radom, rezanjem i pripasavanjem pločica, fugiranje, te zaštita nakon postave.</t>
    </r>
  </si>
  <si>
    <r>
      <t>Dobava i popločavanje</t>
    </r>
    <r>
      <rPr>
        <b/>
        <sz val="8"/>
        <color theme="8"/>
        <rFont val="Arial"/>
        <family val="2"/>
        <charset val="238"/>
      </rPr>
      <t xml:space="preserve"> podova</t>
    </r>
    <r>
      <rPr>
        <sz val="8"/>
        <color theme="8"/>
        <rFont val="Arial"/>
        <family val="2"/>
        <charset val="238"/>
      </rPr>
      <t xml:space="preserve"> (kuhinja, čajna kuhinja, arhiva i praonica i tehničke prostorije) keramičkim pločicama 1. klase. Keramičke pločice moraju biti polumat, i protuklizne (protukliznost R9). Postava s reškama minimalne širine. Vanjske  vertikalne kuteve spajati  sa tipskim ALU kutnim profilima u boji po izboru investitora. Polaganje se vrši u jednokomponentno građevinsko ljepilo (građevinsko ljepilo po preporuci proizvođača keramičkih pločica) na prosušenu i izravnatu podlogu. Stavkom obuhvatiti impregnacijski premaz podloge. Po završetku polaganja pod oprati, a nakon 24 sata reške zapuniti masom za fugiranje. Postava sistemom reška na rešku. . Reške fugirati s originalnom ljepivom, vodoodbojnom masom za pod. Stavkom obuhvatiti fugiranje svih spojeva trajno elastičnim kitom. Standardna veličina keramičkih pločica, boju pločica i fuga se odabire prema raspoloživosti stanja na lageru do cijene 20€. Posebnu pažnju obratiti obradi spoja zida i opločenja poda. Potrebno uzimanje mjera na licu mjesta, sav potreban materijal s radom, rezanjem i pripasavanjem pločica, fugiranje, te zaštita nakon postave.</t>
    </r>
  </si>
  <si>
    <r>
      <rPr>
        <b/>
        <sz val="8"/>
        <color theme="4"/>
        <rFont val="Arial"/>
        <family val="2"/>
        <charset val="238"/>
      </rPr>
      <t>shema 71 i 72-</t>
    </r>
    <r>
      <rPr>
        <sz val="8"/>
        <color rgb="FFFF0000"/>
        <rFont val="Arial"/>
        <family val="2"/>
        <charset val="238"/>
      </rPr>
      <t xml:space="preserve"> Dobava materijala i izvedba unutarnje ograde na stubištima. Vertikale od plosnog željeza dim. 20x3 mm na osnom razmaku 8 cm u okviru od kvadratnih profila s inox rukohvatom. Montaža sa sidrenjem bočno u stubišni krak.
Visina ograde 90 cm s odmakom od gotovog poda 10 cm, ukupno 100 cm od poda.
Dimenzije prema projektu i uputama glavnog projektanta. Svi spojevi ograde su vareni. Varovi su propisne čvrstoće i kvalitete, pobrušeni i obrađeni prema pravilu struke.  Načini  pričvršćenja prema proizvođaču, radioničkoj dokumentaciji i po uputama glavnog projektanta. U cijenu uključiti antikorozivnu zaštitu vrućim cinčanjem i bojenje završnom bojom po izboru projektanta. U stavku je uključen sav materijal, spojni pribor i rad do potpune gotovosti. Obračun po m1 izvedene ograde.
Izmjera na licu mjesta.</t>
    </r>
  </si>
  <si>
    <r>
      <t xml:space="preserve">Dobava i ugradnja: </t>
    </r>
    <r>
      <rPr>
        <b/>
        <sz val="8"/>
        <color theme="4"/>
        <rFont val="Arial"/>
        <family val="2"/>
        <charset val="238"/>
      </rPr>
      <t>zaokretnih vrata u sistemu od čeličnih profila</t>
    </r>
    <r>
      <rPr>
        <sz val="8"/>
        <color theme="4"/>
        <rFont val="Arial"/>
        <family val="2"/>
        <charset val="238"/>
      </rPr>
      <t xml:space="preserve">. Ispuna izolacijom. Okviri boje po izboru investitora. 
Brava za evakuacijska vrata anti panik izvedbe. 
Okov za evakuacijska vrata prema EN 179 i EN 1125. 
Oblik i dimenzije otvora prema stavci. U stavku uključena sva potrebna potkonstrukcija, vodilice, okovi, panti, kvake do potpune gotovosti i funkcionalnosti. Izmjera na licu mjesta. Vrata koja su predviđena da imaju mehanizam za samozatvaranje mora biti atestiran prema HRN EN 1154 i ugrađene specijalne uređaje za otvaranje (okov za evakuacijska vrata - panik kvaka) sa atestiranim sklopom za zaključavanje sa sustavom uređaja za oslobađanje opruge kod primjene sile u smjeru puta izlaženja. Okovi za evakuacijska vrata (panik kvake) moraju biti izvedene u skladu s HRN EN 179 ili jednakovrijedno. Obračun po komadu. </t>
    </r>
  </si>
  <si>
    <r>
      <rPr>
        <b/>
        <sz val="8"/>
        <color theme="4"/>
        <rFont val="Arial"/>
        <family val="2"/>
        <charset val="238"/>
      </rPr>
      <t>shema 8</t>
    </r>
    <r>
      <rPr>
        <sz val="8"/>
        <color theme="4"/>
        <rFont val="Arial"/>
        <family val="2"/>
        <charset val="238"/>
      </rPr>
      <t xml:space="preserve"> - unutarnja evakuacijska jednokrilna zaokretna vrata,
Građevinska mjera: 105/220 + panik kvaka + uređaj za fiksiranje vrata u stalno otvorenom položaju</t>
    </r>
  </si>
  <si>
    <r>
      <t xml:space="preserve">Dobava i ugradnja: zaokretnih </t>
    </r>
    <r>
      <rPr>
        <b/>
        <sz val="8"/>
        <color rgb="FFFF0000"/>
        <rFont val="Arial"/>
        <family val="2"/>
        <charset val="238"/>
      </rPr>
      <t>protupožarnih</t>
    </r>
    <r>
      <rPr>
        <sz val="8"/>
        <color rgb="FFFF0000"/>
        <rFont val="Arial"/>
        <family val="2"/>
        <charset val="238"/>
      </rPr>
      <t xml:space="preserve"> vrata na granicama požarnih sektora, sa otpornosti 30 i 90min (prema stavci); u sistemu od čeličnih profila. Ispuna termo panel sa negorivom mineralnom vunom. Okviri boje po izboru investitora. 
Oblik i dimenzije otvora prema stavci.                            Dovratnik izrađen od pocinčanog lima, plastificiran.
Krilo izrađeno od pocinčanog lima s protupožarnom ispunom, plastificirano. Količina panti prema potrebi proizvođača.                                                            Brava: centralna protupožarne izvedbe prema EN 12209. 
Kvaka prema EN 1906. 
Brtve: u dovratniku, trostrane (gumene i ekspandirajuće), u podu bez praga i bez spuštajuće brtve (zazor 5-10mm). 
Spoj zida i dovratnika izveden suhom ugradnjom.             U stavku uključena sva potrebna potkonstrukcija, vodilice, okovi, panti, kvake, protustrujne rešetke do potpune gotovosti i funkcionalnosti. Izmjera na licu mjesta.
Vrata koja su predviđena da imaju mehanizam za samozatvaranje mora biti atestiran prema HRN EN 1154 i ugrađene specijalne uređaje za otvaranje (okov za evakuacijska vrata - panik kvaka) sa atestiranim sklopom za zaključavanje sa sustavom uređaja za oslobađanje opruge kod primjene sile u smjeru puta izlaženja. Okovi za evakuacijska vrata (panik kvake) moraju biti izvedene u skladu s HRN EN 179 ili jednakovrijedno. Obračun po komadu. </t>
    </r>
  </si>
  <si>
    <r>
      <rPr>
        <b/>
        <sz val="8"/>
        <color theme="4"/>
        <rFont val="Arial"/>
        <family val="2"/>
        <charset val="238"/>
      </rPr>
      <t xml:space="preserve">shema 1 - </t>
    </r>
    <r>
      <rPr>
        <sz val="8"/>
        <color theme="4"/>
        <rFont val="Arial"/>
        <family val="2"/>
        <charset val="238"/>
      </rPr>
      <t xml:space="preserve"> unutarnja jednokrilna zaokretna protupožarna vrata. 
Vatrootpornosti 90min.
Oznaka: EI2 90 - C 
Građevinska mjera 105/220 + mehanizam za samozatvaranje </t>
    </r>
  </si>
  <si>
    <r>
      <rPr>
        <b/>
        <sz val="8"/>
        <color theme="4"/>
        <rFont val="Arial"/>
        <family val="2"/>
        <charset val="238"/>
      </rPr>
      <t xml:space="preserve">shema 3 </t>
    </r>
    <r>
      <rPr>
        <sz val="8"/>
        <color theme="4"/>
        <rFont val="Arial"/>
        <family val="2"/>
        <charset val="238"/>
      </rPr>
      <t>-  unutarnja jednokrilna zaokretna protupožarna vrata bez prekida termičkog mosta. 
Vatrootpornosti 90min. 
Oznaka: EI2 90 - C  
Građevinska mjera 110/220  + mehanizam za samozatvaranje</t>
    </r>
  </si>
  <si>
    <r>
      <rPr>
        <b/>
        <sz val="8"/>
        <color theme="4"/>
        <rFont val="Arial"/>
        <family val="2"/>
        <charset val="238"/>
      </rPr>
      <t>shema 4 -</t>
    </r>
    <r>
      <rPr>
        <sz val="8"/>
        <color theme="4"/>
        <rFont val="Arial"/>
        <family val="2"/>
        <charset val="238"/>
      </rPr>
      <t xml:space="preserve">  unutarnja  jednokrilna zaokretna protupožarna vrata. 
Vatrootpornosti 90min
 Oznaka: EI2 90 - C 
Građevinska mjera 90/220</t>
    </r>
    <r>
      <rPr>
        <b/>
        <sz val="8"/>
        <color theme="4"/>
        <rFont val="Arial"/>
        <family val="2"/>
        <charset val="238"/>
      </rPr>
      <t xml:space="preserve"> </t>
    </r>
    <r>
      <rPr>
        <sz val="8"/>
        <color theme="4"/>
        <rFont val="Arial"/>
        <family val="2"/>
        <charset val="238"/>
      </rPr>
      <t>+ mehanizam za samozatvaranje</t>
    </r>
  </si>
  <si>
    <r>
      <rPr>
        <b/>
        <sz val="8"/>
        <color theme="4"/>
        <rFont val="Arial"/>
        <family val="2"/>
        <charset val="238"/>
      </rPr>
      <t>shema 5 -</t>
    </r>
    <r>
      <rPr>
        <sz val="8"/>
        <color theme="4"/>
        <rFont val="Arial"/>
        <family val="2"/>
        <charset val="238"/>
      </rPr>
      <t xml:space="preserve">  unutarnja dvokrilna zaokretna protupožarna vrata.
 Vatrootpornosti 90min
 Oznaka: EI2 90 - C
 Građevinska mjera 140/220+ panik kvaka + mehanizam za samozatvaranje</t>
    </r>
    <r>
      <rPr>
        <b/>
        <sz val="8"/>
        <color theme="4"/>
        <rFont val="Arial"/>
        <family val="2"/>
        <charset val="238"/>
      </rPr>
      <t xml:space="preserve">        </t>
    </r>
  </si>
  <si>
    <r>
      <rPr>
        <b/>
        <sz val="8"/>
        <color theme="4"/>
        <rFont val="Arial"/>
        <family val="2"/>
        <charset val="238"/>
      </rPr>
      <t xml:space="preserve">shema 6 </t>
    </r>
    <r>
      <rPr>
        <sz val="8"/>
        <color theme="4"/>
        <rFont val="Arial"/>
        <family val="2"/>
        <charset val="238"/>
      </rPr>
      <t>-  unutarnja dvokrilna zaokretna protupožarna i dimonepropusna vrata.
Vatrootpornosti 30min. 
Oznaka: EI2 30 - C -SM
Građevinska mjera 200/220 + panik kvaka  + opremu za držanje krila u otvorenom položaju (dva hidraulička zatvarača sa elektro-magnetima, redoslijednik i jedna upravljačka kutija za koju je potreban dovod napona 230V i beznaponski signal vatrodojave)</t>
    </r>
  </si>
  <si>
    <r>
      <rPr>
        <b/>
        <sz val="8"/>
        <color theme="4"/>
        <rFont val="Arial"/>
        <family val="2"/>
        <charset val="238"/>
      </rPr>
      <t>shema 7 -</t>
    </r>
    <r>
      <rPr>
        <sz val="8"/>
        <color theme="4"/>
        <rFont val="Arial"/>
        <family val="2"/>
        <charset val="238"/>
      </rPr>
      <t xml:space="preserve">  unutarnja  jednokrilna  zaokretna protupožarna i dimonepropusna vrata  
Vatrootpornosti 30min. 
Oznaka: EI2 30 - C -SM 
Građevinska mjera 105/220            </t>
    </r>
  </si>
  <si>
    <r>
      <rPr>
        <b/>
        <sz val="8"/>
        <color theme="4"/>
        <rFont val="Arial"/>
        <family val="2"/>
        <charset val="238"/>
      </rPr>
      <t>shema 9 -</t>
    </r>
    <r>
      <rPr>
        <sz val="8"/>
        <color theme="4"/>
        <rFont val="Arial"/>
        <family val="2"/>
        <charset val="238"/>
      </rPr>
      <t xml:space="preserve"> unutarnja jednokrilna zaokretna protupožarna i dimonepropusna vrata.
Vatrootpornosti 30min. 
Oznaka: EI2 30 - C -SM                                                  Građevinska mjera 105/220 + panik kvaka+ mehanizam za samozatvaranje                                         </t>
    </r>
  </si>
  <si>
    <r>
      <rPr>
        <b/>
        <sz val="8"/>
        <color theme="4"/>
        <rFont val="Arial"/>
        <family val="2"/>
        <charset val="238"/>
      </rPr>
      <t>shema 10</t>
    </r>
    <r>
      <rPr>
        <sz val="8"/>
        <color theme="4"/>
        <rFont val="Arial"/>
        <family val="2"/>
        <charset val="238"/>
      </rPr>
      <t xml:space="preserve"> -  unutarnja jednokrilna zaokretna protupožarna i dimonepropusna vrata. 
Vatrootpornosti 30min. 
Oznaka: EI2 30 - C -SM                                                 Građevinska mjera 115/220 + panik kvaka  + mehanizam za samozatvaranje           </t>
    </r>
  </si>
  <si>
    <r>
      <rPr>
        <b/>
        <sz val="8"/>
        <color rgb="FFFF0000"/>
        <rFont val="Arial"/>
        <family val="2"/>
        <charset val="238"/>
      </rPr>
      <t>shema 2 -</t>
    </r>
    <r>
      <rPr>
        <sz val="8"/>
        <color rgb="FFFF0000"/>
        <rFont val="Arial"/>
        <family val="2"/>
        <charset val="238"/>
      </rPr>
      <t xml:space="preserve"> unutarnja jednokrilna zaokretna vrata. 
Građevinska mjera: 100/220</t>
    </r>
  </si>
  <si>
    <r>
      <t xml:space="preserve">Za ostakljenje primijeniti  trostruko IZO staklo 4/12/4/12/4 (ukupno zastakljenje 12mm), punjeno plinom - argonom. Moguće I drugačiji raspored slojeva stakla i argonskog punjenja unutar IZO stakla, ako zadovoljavaju propisane vrijednosti toplinske propusnosti i buke. </t>
    </r>
    <r>
      <rPr>
        <sz val="8"/>
        <color theme="4"/>
        <rFont val="Arial"/>
        <family val="2"/>
        <charset val="238"/>
      </rPr>
      <t>Kaljeno staklo koje se postavlja u donju zonu je transparentno, debljine 10mm kaljeno staklo (prem shemi).</t>
    </r>
    <r>
      <rPr>
        <sz val="8"/>
        <rFont val="Arial"/>
        <family val="2"/>
        <charset val="238"/>
      </rPr>
      <t xml:space="preserve"> Vanjska površina stakla premazana bezbojnim  Low-e premazom (premaz niske emisivosti). Okov je tvornički za eurožlijeb. Pante izvesti od aluminijskih ekstruzija, opremljenih vlaknima od sintetičkih materijala visokog koeficijenta trenja s nehrđajućim (inox) čeličnim klinovima i vijcima.</t>
    </r>
  </si>
  <si>
    <r>
      <t xml:space="preserve">Staklena trodjelna alu stijena - shema 1
</t>
    </r>
    <r>
      <rPr>
        <sz val="8"/>
        <color theme="4"/>
        <rFont val="Arial"/>
        <family val="2"/>
        <charset val="238"/>
      </rPr>
      <t>Izrada, dobava i ugradnja vanjske ostakljene aluminijske trodjelne stijene koja se sastoji od dva fiksera i dvokrilnih vrata. Dvokrilna vrata se sastoje od 3-izo stakla u gornjoj zoni i od transparentnog kaljenog stakla d=10mm u donjoj zoni, sve prema shemi. Stijena je izrađena od aluminijskih profila s prekidom toplinskog mosta. Brtvljenje između krila i štoka izvesti pomoći dvije EPDM brtve - srednje brtve i brtve krila. Staklo potreno u krilo/štok učvrstiti pomoću unutarnje letvice s držačem te zabrtviti EPDM brtvama s obje strane.Ostakljenje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i funkcionalnosti.  
Građevinska mjera otvora 465x300 cm</t>
    </r>
  </si>
  <si>
    <r>
      <rPr>
        <b/>
        <sz val="8"/>
        <color theme="4"/>
        <rFont val="Arial"/>
        <family val="2"/>
        <charset val="238"/>
      </rPr>
      <t>Vanjska višedjelna fiksna alu stijena - shema 13</t>
    </r>
    <r>
      <rPr>
        <sz val="8"/>
        <color theme="4"/>
        <rFont val="Arial"/>
        <family val="2"/>
        <charset val="238"/>
      </rPr>
      <t xml:space="preserve">
Izrada, dobava i ugradnja vanjske ostakljene aluminijske stijene koja se sastoji od četiri fiksera u donjem polju, četiri fiksera u središnjem polju i četiri fiksera u gornjem polju.
Prozorski sistem izrađen od aluminijskih profila s prekidom toplinskog mosta i povišenim toplinsko-izolativnim svojstvima. Brtvljenje između krila i štoka izvesti pomoći dvije EPDM brtve - srednje brtve i brtve krila. Staklo potreno u krilo/štok učvrstiti pomoću unutarnje letvice s držačem te zabrtviti EPDM brtvama s obje strane.Ostakljenje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i funkcionalnosti. U stavku nije uključena vanjska klupčica.
Građevinska mjera otvora - 460x592 cm</t>
    </r>
  </si>
  <si>
    <r>
      <rPr>
        <b/>
        <sz val="8"/>
        <color theme="4"/>
        <rFont val="Arial"/>
        <family val="2"/>
        <charset val="238"/>
      </rPr>
      <t>Vanjska alu jednokrilna vrata - shema 4</t>
    </r>
    <r>
      <rPr>
        <sz val="8"/>
        <color theme="4"/>
        <rFont val="Arial"/>
        <family val="2"/>
        <charset val="238"/>
      </rPr>
      <t xml:space="preserve">
Izrada, dobava i ugradnja vanjskih jednokrilnih aluminijskih vrata od "sendvič" ispune. Vratne stijene su izrađene od profila bez prekida termičkim mostom.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mehanizam za samozatvaranje koji mora biti atestiran prema HRN EN 1154 i ugraditi specijalni uređaj za otvaranje (okov za evakuacijska vrata - panik kvaka) sa atestiranim sklopom za zaključavanje sa sustavom uređaja za oslobađanje opruge kod primjene sile u smjeru puta izlaženja, te ih uračunati u cijenu stavke. Okovi za evakuacijska vrata (panik kvake) moraju biti izvedene u skladu s HRN EN 179 ili jednakovrijedno. Brave antipanik. 
Okvir antracit boje RAL 7016
</t>
    </r>
    <r>
      <rPr>
        <b/>
        <sz val="8"/>
        <color theme="4"/>
        <rFont val="Arial"/>
        <family val="2"/>
        <charset val="238"/>
      </rPr>
      <t>shema 4</t>
    </r>
    <r>
      <rPr>
        <sz val="8"/>
        <color theme="4"/>
        <rFont val="Arial"/>
        <family val="2"/>
        <charset val="238"/>
      </rPr>
      <t xml:space="preserve"> - Građevinska mjera otvora 110x240 cm + panik kvaka + mehanizam za samozatvaranje
</t>
    </r>
    <r>
      <rPr>
        <b/>
        <sz val="8"/>
        <color theme="4"/>
        <rFont val="Arial"/>
        <family val="2"/>
        <charset val="238"/>
      </rPr>
      <t>shema 4a</t>
    </r>
    <r>
      <rPr>
        <sz val="8"/>
        <color theme="4"/>
        <rFont val="Arial"/>
        <family val="2"/>
        <charset val="238"/>
      </rPr>
      <t>- Građevinska mjera otvora 110x240 cm + panik kvaka + mehanizam za samozatvaranje + uređaj za fiskiranje vrata u stalno otvorenom položaju.</t>
    </r>
  </si>
  <si>
    <r>
      <rPr>
        <b/>
        <sz val="8"/>
        <color theme="4"/>
        <rFont val="Arial"/>
        <family val="2"/>
        <charset val="238"/>
      </rPr>
      <t>Vanjska alu vrata - shema 2</t>
    </r>
    <r>
      <rPr>
        <sz val="8"/>
        <color theme="4"/>
        <rFont val="Arial"/>
        <family val="2"/>
        <charset val="238"/>
      </rPr>
      <t xml:space="preserve">
Izrada, dobava i ugradnja vanjskih jednokrilnih aluminijskih vrata od "sendvič" ispune i prozora s otklopnim nadsvjetlom. Vratne stijene su izrađene od profila bez prekida termičkim mostom.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mehanizam za samozatvaranje koji mora biti atestiran prema HRN EN 1154 i ugraditi specijalni uređaj za otvaranje (okov za evakuacijska vrata - panik kvaka) sa atestiranim sklopom za zaključavanje sa sustavom uređaja za oslobađanje opruge kod primjene sile u smjeru puta izlaženja, te ih uračunati u cijenu stavke. Okovi za evakuacijska vrata (panik kvake) moraju biti izvedene u skladu s HRN EN 179 ili jednakovrijedno. 
Okvir antracit boje RAL 7016.  Brave antipanik. 
Građevinska mjera otvora 105x300cm + panik kvaka</t>
    </r>
  </si>
  <si>
    <r>
      <t xml:space="preserve">Unutarnja jednokrilna klizna alu vrata - </t>
    </r>
    <r>
      <rPr>
        <b/>
        <sz val="8"/>
        <color theme="4"/>
        <rFont val="Arial"/>
        <family val="2"/>
        <charset val="238"/>
      </rPr>
      <t>shema 25</t>
    </r>
    <r>
      <rPr>
        <sz val="8"/>
        <color theme="4"/>
        <rFont val="Arial"/>
        <family val="2"/>
        <charset val="238"/>
      </rPr>
      <t xml:space="preserve">
Izrada, dobava i ugradnja unutarnjih jednokrilnih aluminijskih kliznih vrata vrata od "sendvič" ispune.  Vratne stijene su izrađene od profila bez prekida termičkog mosta.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Vrata potrebno spojiti na vatrodojavu, te u cijenu uključiti svu potrebnu opremu. 
Građevinska mjera otvora 120x200 cm</t>
    </r>
  </si>
  <si>
    <r>
      <t xml:space="preserve">Vanjski alu prozor </t>
    </r>
    <r>
      <rPr>
        <b/>
        <sz val="8"/>
        <color theme="4"/>
        <rFont val="Arial"/>
        <family val="2"/>
        <charset val="238"/>
      </rPr>
      <t>- shema 8</t>
    </r>
    <r>
      <rPr>
        <sz val="8"/>
        <color theme="4"/>
        <rFont val="Arial"/>
        <family val="2"/>
        <charset val="238"/>
      </rPr>
      <t xml:space="preserve">
Izrada, dobava i ugradnja vanjskog aluminijskog prozora koji se sastoji od dvodjelnog fiksera.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je aluminijska žaluzina sa vidljivom kutijom toplinski izolirana.
Građevinska mjera otvora 295x70 cm
</t>
    </r>
  </si>
  <si>
    <r>
      <t xml:space="preserve">Vanjski alu prozor </t>
    </r>
    <r>
      <rPr>
        <b/>
        <sz val="8"/>
        <color theme="4"/>
        <rFont val="Arial"/>
        <family val="2"/>
        <charset val="238"/>
      </rPr>
      <t>- shema 9</t>
    </r>
    <r>
      <rPr>
        <sz val="8"/>
        <color theme="4"/>
        <rFont val="Arial"/>
        <family val="2"/>
        <charset val="238"/>
      </rPr>
      <t xml:space="preserve">
Izrada, dobava i ugradnja vanjskog aluminijskog prozora koji se sastoji od jednog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180x80+20 cm</t>
    </r>
  </si>
  <si>
    <r>
      <t>Vanjski alu prozor</t>
    </r>
    <r>
      <rPr>
        <b/>
        <sz val="8"/>
        <color theme="4"/>
        <rFont val="Arial"/>
        <family val="2"/>
        <charset val="238"/>
      </rPr>
      <t>- shema 12</t>
    </r>
    <r>
      <rPr>
        <sz val="8"/>
        <color theme="4"/>
        <rFont val="Arial"/>
        <family val="2"/>
        <charset val="238"/>
      </rPr>
      <t xml:space="preserve">
Izrada, dobava i ugradnja vanjskog aluminijskog prozora koji se sastoji od jednog zaokretnog i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150x90+20 cm</t>
    </r>
  </si>
  <si>
    <r>
      <t>Vanjski alu prozor</t>
    </r>
    <r>
      <rPr>
        <b/>
        <sz val="8"/>
        <color theme="4"/>
        <rFont val="Arial"/>
        <family val="2"/>
        <charset val="238"/>
      </rPr>
      <t>- shema 16</t>
    </r>
    <r>
      <rPr>
        <sz val="8"/>
        <color theme="4"/>
        <rFont val="Arial"/>
        <family val="2"/>
        <charset val="238"/>
      </rPr>
      <t xml:space="preserve">
Izrada, dobava i ugradnja vanjskog aluminijskog prozora koji se sastoji od jednog zaokretnog i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150x160+20 cm</t>
    </r>
  </si>
  <si>
    <r>
      <t xml:space="preserve">Vanjski alu prozor- </t>
    </r>
    <r>
      <rPr>
        <b/>
        <sz val="8"/>
        <color theme="4"/>
        <rFont val="Arial"/>
        <family val="2"/>
        <charset val="238"/>
      </rPr>
      <t>shema 20</t>
    </r>
    <r>
      <rPr>
        <sz val="8"/>
        <color theme="4"/>
        <rFont val="Arial"/>
        <family val="2"/>
        <charset val="238"/>
      </rPr>
      <t xml:space="preserve">
Izrada, dobava i ugradnja vanjskog aluminijskog prozora koji se sastoji od jednog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U stavku potrebno uključiti ručni otvarač prozora.
Građevinska mjera otvora 100x100</t>
    </r>
  </si>
  <si>
    <r>
      <t xml:space="preserve">Vanjski alu prozor </t>
    </r>
    <r>
      <rPr>
        <b/>
        <sz val="8"/>
        <color theme="4"/>
        <rFont val="Arial"/>
        <family val="2"/>
        <charset val="238"/>
      </rPr>
      <t>- shema 22</t>
    </r>
    <r>
      <rPr>
        <sz val="8"/>
        <color theme="4"/>
        <rFont val="Arial"/>
        <family val="2"/>
        <charset val="238"/>
      </rPr>
      <t xml:space="preserve">
Izrada, dobava i ugradnja vanjskog aluminijskog prozora koji se sastoji od jednog fiksera.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50x160+20 cm</t>
    </r>
  </si>
  <si>
    <r>
      <t>Vanjski alu prozor</t>
    </r>
    <r>
      <rPr>
        <b/>
        <sz val="8"/>
        <color theme="4"/>
        <rFont val="Arial"/>
        <family val="2"/>
        <charset val="238"/>
      </rPr>
      <t xml:space="preserve">  - shema 23</t>
    </r>
    <r>
      <rPr>
        <sz val="8"/>
        <color theme="4"/>
        <rFont val="Arial"/>
        <family val="2"/>
        <charset val="238"/>
      </rPr>
      <t xml:space="preserve">
Izrada, dobava i ugradnja vanjskog aluminijskog prozora koji se sastoji od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120x160+20 cm</t>
    </r>
  </si>
  <si>
    <r>
      <t xml:space="preserve">Vanjski alu prozor za odimljavanje </t>
    </r>
    <r>
      <rPr>
        <b/>
        <sz val="8"/>
        <color theme="4"/>
        <rFont val="Arial"/>
        <family val="2"/>
        <charset val="238"/>
      </rPr>
      <t>- shema 19</t>
    </r>
    <r>
      <rPr>
        <sz val="8"/>
        <color theme="4"/>
        <rFont val="Arial"/>
        <family val="2"/>
        <charset val="238"/>
      </rPr>
      <t xml:space="preserve">
Izrada, dobava i ugradnja vanjskog aluminijskog prozora koji se sastoji od jednog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Prozor za odimljavanje treba spojiti na vatrodojavu, te u cijenu uključiti potreban elektromotor za otvaranje prozora u slučaju požara (min 60stupnjeva) i odimljavanja stubišta. Okvir prozora prilagoditi za ugradnju potrebnog mehanizma. Također uključiti sve okove, ručice i sav potreban materijal za ugradnju do potpune funkcionalnosti.
Građevinska mjera otvora 160x115 cm</t>
    </r>
  </si>
  <si>
    <r>
      <t xml:space="preserve">Vanjska alu prozor (fikser) + alu otklopni prozor za odimljavanje - </t>
    </r>
    <r>
      <rPr>
        <b/>
        <sz val="8"/>
        <color theme="4"/>
        <rFont val="Arial"/>
        <family val="2"/>
        <charset val="238"/>
      </rPr>
      <t>shema 15</t>
    </r>
    <r>
      <rPr>
        <sz val="8"/>
        <color theme="4"/>
        <rFont val="Arial"/>
        <family val="2"/>
        <charset val="238"/>
      </rPr>
      <t xml:space="preserve">
Izrada, dobava i ugradnja vanjskih aluminijskih vrata i aluminijskog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Prozor za odimljavanje treba spojiti na vatrodojavu, te u cijenu uključiti potreban elektromotor za otvaranje prozora u slučaju požara (min 60stupnjeva) i odimljavanja stubišta. Okvir prozora prilagoditi za ugradnju potrebnog mehanizma. Također uključiti sve okove, ručice i sav potreban materijal za ugradnju do potpune funkcionalnosti.
Građevinska mjera otvora 115x320 cm </t>
    </r>
  </si>
  <si>
    <r>
      <t>Vanjski alu prozor</t>
    </r>
    <r>
      <rPr>
        <b/>
        <sz val="8"/>
        <color theme="4"/>
        <rFont val="Arial"/>
        <family val="2"/>
        <charset val="238"/>
      </rPr>
      <t xml:space="preserve"> - shema 24</t>
    </r>
    <r>
      <rPr>
        <sz val="8"/>
        <color theme="4"/>
        <rFont val="Arial"/>
        <family val="2"/>
        <charset val="238"/>
      </rPr>
      <t xml:space="preserve">
Izrada, dobava i ugradnja vanjskog aluminijskog prozora koji se sastoji od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75/160+20 cm</t>
    </r>
  </si>
  <si>
    <r>
      <t>Vanjski alu prozor</t>
    </r>
    <r>
      <rPr>
        <b/>
        <sz val="8"/>
        <color theme="4"/>
        <rFont val="Arial"/>
        <family val="2"/>
        <charset val="238"/>
      </rPr>
      <t xml:space="preserve"> - shema 21</t>
    </r>
    <r>
      <rPr>
        <sz val="8"/>
        <color theme="4"/>
        <rFont val="Arial"/>
        <family val="2"/>
        <charset val="238"/>
      </rPr>
      <t xml:space="preserve">
Izrada, dobava i ugradnja vanjskog aluminijskog prozora koji se sastoji od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80/160+20 cm</t>
    </r>
  </si>
  <si>
    <r>
      <rPr>
        <b/>
        <sz val="8"/>
        <color theme="4"/>
        <rFont val="Arial"/>
        <family val="2"/>
        <charset val="238"/>
      </rPr>
      <t xml:space="preserve">Dvodjelna stijena - shema 3
</t>
    </r>
    <r>
      <rPr>
        <sz val="8"/>
        <color theme="4"/>
        <rFont val="Arial"/>
        <family val="2"/>
        <charset val="238"/>
      </rPr>
      <t xml:space="preserve">Izrada, dobava i ugradnja vanjskih dvokrilnih aluminijskih vrata od "sendvič" ispune i jednog otklopnog nadsvjetla. 
Vratne stijene su izrađene od profila s prekidom termičkog mosta.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specijalni uređaj za otvaranje (okov za evakuacijska vrata - panik kvaka) sa atestiranim sklopom za zaključavanje sa sustavom uređaja za oslobađanje opruge kod primjene sile u smjeru puta izlaženja, te ih uračunati u cijenu stavke. Okovi za evakuacijska vrata (panik kvake) moraju biti izvedene u skladu s HRN EN 179 ili jednakovrijedno. Brave anti panik.  
Građevinska mjera otvora 150x320 cm + panik kvaka + mehanizam za samozatvaranje. </t>
    </r>
  </si>
  <si>
    <r>
      <rPr>
        <b/>
        <sz val="8"/>
        <color theme="4"/>
        <rFont val="Arial"/>
        <family val="2"/>
        <charset val="238"/>
      </rPr>
      <t xml:space="preserve">Dvodjelna stijena - shema 5
</t>
    </r>
    <r>
      <rPr>
        <sz val="8"/>
        <color theme="4"/>
        <rFont val="Arial"/>
        <family val="2"/>
        <charset val="238"/>
      </rPr>
      <t>Izrada, dobava i ugradnja vanjskih dvokrilnih aluminijskih vrata od "sendvič" ispune i jednog otklopnog nadsvjetla. 
Dvokrilna vrata se sastoje od 3-izo stakla u gornjoj zoni i od transparentnog kaljenog stakla d=10mm u donjoj zoni, sve prema shemi. Stijene su izrađene od profila s prekidom termičkog mosta.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mehanizam za samozatvaranje koji mora biti atestiran prema HRN EN 1154, ugraditi specijalni uređaj za otvaranje (okov za evakuacijska vrata - panik kvaka) sa atestiranim sklopom za zaključavanje sa sustavom uređaja za oslobađanje opruge kod primjene sile u smjeru puta izlaženja i uređaj za fiksiranje vrata u stlano otvorenom položaju, te ih uračunati u cijenu stavke. Okovi za evakuacijska vrata (panik kvake) moraju biti izvedene u skladu s HRN EN 179 ili jednakovrijedno. Brave anti panik.
Građevinska mjera otvora 200x350 cm + panik kvaka + mehanizam za samozatvaranje + uređaj za fiskiranje vrata u stalno otvorenom položaju.</t>
    </r>
  </si>
  <si>
    <r>
      <t>Trodjelna stijena</t>
    </r>
    <r>
      <rPr>
        <b/>
        <sz val="8"/>
        <color theme="4"/>
        <rFont val="Arial"/>
        <family val="2"/>
        <charset val="238"/>
      </rPr>
      <t xml:space="preserve"> - shema 6</t>
    </r>
    <r>
      <rPr>
        <sz val="8"/>
        <color theme="4"/>
        <rFont val="Arial"/>
        <family val="2"/>
        <charset val="238"/>
      </rPr>
      <t xml:space="preserve">
Izrada, dobava i ugradnja vanjskih dvokrilnih aluminijskih vrata i dva fiksera.
Stijene su izrađene od profila s prekidom termičkog mosta.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specijalni uređaj za otvaranje (okov za evakuacijska vrata - panik kvaka) sa atestiranim sklopom za zaključavanje sa sustavom uređaja za oslobađanje opruge kod primjene sile u smjeru puta izlaženja i uređaj za fiksiranje vrata u stalno otvorenom položaju, te ih uračunati u cijenu stavke. Okovi za evakuacijska vrata (panik kvake) moraju biti izvedene u skladu s HRN EN 179 ili jednakovrijedno. Brave anti panik.  
Građevinska mjera otvora 280x300cm + panik kvakom</t>
    </r>
  </si>
  <si>
    <r>
      <rPr>
        <b/>
        <sz val="8"/>
        <color theme="4"/>
        <rFont val="Arial"/>
        <family val="2"/>
        <charset val="238"/>
      </rPr>
      <t xml:space="preserve">Trodjelna stijena - shema 7
</t>
    </r>
    <r>
      <rPr>
        <sz val="8"/>
        <color theme="4"/>
        <rFont val="Arial"/>
        <family val="2"/>
        <charset val="238"/>
      </rPr>
      <t>Izrada, dobava i ugradnja trodjelne stijene koja se sastoji od dvokrilnih zaokretnih aluminijskih vrata i otklopnog nadsvjetla. Dvokrilna vrata se sastoje od 3-izo stakla u gornjoj zoni i od transparentnog kaljenog stakla d=10mm u donjoj zoni, sve prema shemi. Stijena je izrađena od aluminijskih profila s prekidom toplinskog mosta i povišenim toplinsko-izolativnim svojstvima. Brtvljenje između krila i štoka izvesti pomoći dvije EPDM brtve - srednje brtve i brtve krila. Staklo potreno u krilo/štok učvrstiti pomoću unutarnje letvice s držačem te zabrtviti EPDM brtvama s obje strane.Ostakljenje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Potrebno ugraditi specijalni uređaj za otvaranje (okov za evakuacijska vrata - panik kvaka) sa atestiranim sklopom za zaključavanje sa sustavom uređaja za oslobađanje opruge kod primjene sile u smjeru puta izlaženja, te ju uračunati u cijenu stavke. Okovi za evakuacijska vrata (panik kvake) moraju biti izvedene u skladu s HRN EN 179 ili jednakovrijedno. Brave anti panik.  
Građevinska mjera otvora 150x300cm</t>
    </r>
  </si>
  <si>
    <r>
      <t>Vanjska trodjena stijena</t>
    </r>
    <r>
      <rPr>
        <b/>
        <sz val="8"/>
        <color theme="4"/>
        <rFont val="Arial"/>
        <family val="2"/>
        <charset val="238"/>
      </rPr>
      <t xml:space="preserve"> - shema 10</t>
    </r>
    <r>
      <rPr>
        <sz val="8"/>
        <color theme="4"/>
        <rFont val="Arial"/>
        <family val="2"/>
        <charset val="238"/>
      </rPr>
      <t xml:space="preserve">
Izrada, dobava i ugradnja vanjskog aluminijskog prozora koji se sastoji od dva zaokrena prozora i otklopnog nadsvjetla.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150x260+20 cm</t>
    </r>
  </si>
  <si>
    <r>
      <t>Vanjski alu prozor</t>
    </r>
    <r>
      <rPr>
        <b/>
        <sz val="8"/>
        <color theme="4"/>
        <rFont val="Arial"/>
        <family val="2"/>
        <charset val="238"/>
      </rPr>
      <t xml:space="preserve"> - shema 11</t>
    </r>
    <r>
      <rPr>
        <sz val="8"/>
        <color theme="4"/>
        <rFont val="Arial"/>
        <family val="2"/>
        <charset val="238"/>
      </rPr>
      <t xml:space="preserve">
Izrada, dobava i ugradnja vanjskog aluminijskog prozora koji se sastoji od jednog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Okvir antracit boje RAL 7016
Građevinska mjera otvora 100/90+20 cm</t>
    </r>
  </si>
  <si>
    <r>
      <t xml:space="preserve">Vanjski alu prozor </t>
    </r>
    <r>
      <rPr>
        <b/>
        <sz val="8"/>
        <color theme="4"/>
        <rFont val="Arial"/>
        <family val="2"/>
        <charset val="238"/>
      </rPr>
      <t>- shema 14</t>
    </r>
    <r>
      <rPr>
        <sz val="8"/>
        <color theme="4"/>
        <rFont val="Arial"/>
        <family val="2"/>
        <charset val="238"/>
      </rPr>
      <t xml:space="preserve">
Izrada, dobava i ugradnja vanjskog aluminijskog prozora koji se sastoji od dva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Okvir antracit boje RAL 7016
Građevinska mjera otvora 465/110+20 cm</t>
    </r>
  </si>
  <si>
    <r>
      <t>Vanjski alu prozor</t>
    </r>
    <r>
      <rPr>
        <b/>
        <sz val="8"/>
        <color theme="4"/>
        <rFont val="Arial"/>
        <family val="2"/>
        <charset val="238"/>
      </rPr>
      <t xml:space="preserve"> - shema 17</t>
    </r>
    <r>
      <rPr>
        <sz val="8"/>
        <color theme="4"/>
        <rFont val="Arial"/>
        <family val="2"/>
        <charset val="238"/>
      </rPr>
      <t xml:space="preserve">
Izrada, dobava i ugradnja vanjskog aluminijskog prozora koji se sastoji od jednog zaokretnog i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220/160+20 cm</t>
    </r>
  </si>
  <si>
    <r>
      <t xml:space="preserve">Vanjski alu prozor </t>
    </r>
    <r>
      <rPr>
        <b/>
        <sz val="8"/>
        <color theme="4"/>
        <rFont val="Arial"/>
        <family val="2"/>
        <charset val="238"/>
      </rPr>
      <t>- shema 18</t>
    </r>
    <r>
      <rPr>
        <sz val="8"/>
        <color theme="4"/>
        <rFont val="Arial"/>
        <family val="2"/>
        <charset val="238"/>
      </rPr>
      <t xml:space="preserve">
Izrada, dobava i ugradnja vanjskog aluminijskog prozora koji se sastoji od jednog zaokretnog i jednog zaokretno-otklopnog prozora.Prozori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380/160+20 cm</t>
    </r>
  </si>
  <si>
    <t>I.B.07.26.</t>
  </si>
  <si>
    <t>I.B.06.27.</t>
  </si>
  <si>
    <t>Dobava i postava metalnih stropnih vodilica i zavjesa od gustih tkanina za zamračivanje prostora u vrtićkim i jasličkim skupinama (shema stolarije 1).</t>
  </si>
  <si>
    <t xml:space="preserve"> - zavjese dimenzija 465x350 cm</t>
  </si>
  <si>
    <t xml:space="preserve"> - metalne zidne  vodilice</t>
  </si>
  <si>
    <t>dodana stavka</t>
  </si>
  <si>
    <t>mijenjana količina</t>
  </si>
  <si>
    <t>B.08.04.</t>
  </si>
  <si>
    <r>
      <t xml:space="preserve">Bojenje zidova hodnika  u prizemlju na hodnicima i vrtićkim skupinama do visine 225 cm od poda. Bojenje izvesti </t>
    </r>
    <r>
      <rPr>
        <b/>
        <sz val="8"/>
        <color theme="4"/>
        <rFont val="Arial"/>
        <family val="2"/>
        <charset val="238"/>
      </rPr>
      <t xml:space="preserve">lateks bojom </t>
    </r>
    <r>
      <rPr>
        <sz val="8"/>
        <color theme="4"/>
        <rFont val="Arial"/>
        <family val="2"/>
        <charset val="238"/>
      </rPr>
      <t>uz prethodno impregniranje podloge (podlogu obavezno impregnirati prije bojanja). Lateks boja je otporna na prljanje, kemikalije, sredstva za čišćenje i trenje od pranja zidova.   
Toniranje boje u dogovoru s projektantom i investitorom. Jediničnom cijenom obuhvatiti sav materijal, rad, alat, skelu, transporte, razne zaštite i sl.</t>
    </r>
  </si>
  <si>
    <t>ALUMINIJSKA STOLARIJAI  UKUPNO:</t>
  </si>
  <si>
    <t xml:space="preserve">Izrada na gradilištu u dimenzijama prema uputama proizvođača opreme ili dobava i ugradba predgotovljenih betonskih pragova za postavljanje strojarske opreme na ravnom krovu. U jediničnoj cijeni učvršćenje i spojna sredstva, podložne gume  i ostali materijal za postavku do potpune gotovosti. Obračun m ugrađenih pragova (temelja). </t>
  </si>
  <si>
    <r>
      <t xml:space="preserve">Ugradnja i spajanje podžbuknih RJ45 priključnica, komplet sa ugradnim </t>
    </r>
    <r>
      <rPr>
        <sz val="10"/>
        <rFont val="Arial"/>
        <family val="2"/>
        <charset val="238"/>
      </rPr>
      <t xml:space="preserve"> kutijama za ugradnju u pregradne zidove, nosačima okvira i  dekorativnim okvirima, sve kako slijedi:</t>
    </r>
  </si>
  <si>
    <r>
      <t>Ugradnja i spajanje podžbuknih RJ45 priključnica, komplet sa ugradnim</t>
    </r>
    <r>
      <rPr>
        <sz val="10"/>
        <rFont val="Arial"/>
        <family val="2"/>
        <charset val="238"/>
      </rPr>
      <t xml:space="preserve"> kutijama za ugradnju u pregradne zidove, nosačima okvira i  dekorativnim okvirima, sve kako slijedi:</t>
    </r>
  </si>
  <si>
    <t>okvir / maska za prihvat 1 modula - RJ45 priključnica, antibakterijska, za potrebe HACCP - kom 1</t>
  </si>
  <si>
    <r>
      <t xml:space="preserve">Ugradnja i spajanje podžbuknih RJ45 priključnica, komplet sa ugradnim kutijama za ugradnju u </t>
    </r>
    <r>
      <rPr>
        <sz val="10"/>
        <color rgb="FFFF0000"/>
        <rFont val="Arial"/>
        <family val="2"/>
        <charset val="238"/>
      </rPr>
      <t>betonske</t>
    </r>
    <r>
      <rPr>
        <sz val="10"/>
        <rFont val="Arial"/>
        <family val="2"/>
        <charset val="238"/>
      </rPr>
      <t xml:space="preserve"> zidove, nosačima okvira i  dekorativnim okvirima, sve kako slijedi:</t>
    </r>
  </si>
  <si>
    <r>
      <t xml:space="preserve">ugradna </t>
    </r>
    <r>
      <rPr>
        <sz val="10"/>
        <color rgb="FFFF0000"/>
        <rFont val="Arial"/>
        <family val="2"/>
        <charset val="238"/>
      </rPr>
      <t>zidna</t>
    </r>
    <r>
      <rPr>
        <sz val="10"/>
        <rFont val="Arial"/>
        <family val="2"/>
      </rPr>
      <t xml:space="preserve"> kutija za ugradnju priključnica 2M -</t>
    </r>
    <r>
      <rPr>
        <b/>
        <sz val="10"/>
        <rFont val="Arial"/>
        <family val="2"/>
      </rPr>
      <t xml:space="preserve"> 
</t>
    </r>
    <r>
      <rPr>
        <sz val="10"/>
        <rFont val="Arial"/>
        <family val="2"/>
      </rPr>
      <t>kom 1</t>
    </r>
  </si>
  <si>
    <r>
      <t xml:space="preserve">Ugradnja i spajanje podžbuknih RJ45 priključnica, komplet sa ugradnim kutijama za ugradnju u </t>
    </r>
    <r>
      <rPr>
        <sz val="10"/>
        <color rgb="FFFF0000"/>
        <rFont val="Arial"/>
        <family val="2"/>
        <charset val="238"/>
      </rPr>
      <t>betonske</t>
    </r>
    <r>
      <rPr>
        <sz val="10"/>
        <rFont val="Arial"/>
        <family val="2"/>
        <charset val="238"/>
      </rPr>
      <t xml:space="preserve"> zidove, nosačima okvira i  dekorativnim okvirima, sve kako slijedi:</t>
    </r>
  </si>
  <si>
    <r>
      <t xml:space="preserve">Dobava i montaža unutarnjih klupčica od umjetnog kamena  - </t>
    </r>
    <r>
      <rPr>
        <sz val="8"/>
        <color rgb="FF0070C0"/>
        <rFont val="Arial"/>
        <family val="2"/>
        <charset val="238"/>
      </rPr>
      <t>kvarca svijetlo sive boje</t>
    </r>
    <r>
      <rPr>
        <sz val="8"/>
        <rFont val="Arial"/>
        <family val="2"/>
        <charset val="238"/>
      </rPr>
      <t xml:space="preserve"> povezanog sa akrilnom smolom debljine 2 cm. Površina je glatka i sjajna, te vodonepropusna i otporna na UV zrake. Ugradnja  sa sidrima (min 3 kom po m), te bočno urezivanje cca 2 cm u zidove.  Klupčicu je potrebno brtviti na spoju sa zidom i stolarijom. Teh karakteristike: otpornost na pritisak prema DIN 52105 do 1100 kp/cm², otpornost kod savijanja do 225 kg/cm², postojanost pri temperaturi od -40° C do +80° C, provodljivost topline 0,8 kcal/m h°C, sposobnost upijanja vode ispod 0,1 postotka težine. </t>
    </r>
    <r>
      <rPr>
        <sz val="8"/>
        <color rgb="FFFF0000"/>
        <rFont val="Arial"/>
        <family val="2"/>
        <charset val="238"/>
      </rPr>
      <t>Širina klupčice iznosi 15cm.</t>
    </r>
  </si>
  <si>
    <r>
      <t xml:space="preserve">Dobava i montaža kamenih vanjskih pragova </t>
    </r>
    <r>
      <rPr>
        <sz val="8"/>
        <color rgb="FF0070C0"/>
        <rFont val="Arial"/>
        <family val="2"/>
        <charset val="238"/>
      </rPr>
      <t>od umjetnog kamena - kvarca svijetlo sive boje</t>
    </r>
    <r>
      <rPr>
        <sz val="8"/>
        <rFont val="Arial"/>
        <family val="2"/>
        <charset val="238"/>
      </rPr>
      <t xml:space="preserve"> povezanog sa akrilnom smolom debljine 3 cm. Površina je glatka i sjajna, te vodonepropusna i otporna na UV zrake. Ugradnja  sa sidrima (min 3 kom po m), te bočno urezivanje cca 2 cm u zidove.  Klupčicu je potrebno brtviti na spoju sa zidom i stolarijom. Teh karakteristike: otpornost na pritisak prema, otpornost kod savijanja do 225 kg/cm², postojanost pri temperaturi od -40° C do +80° C, provodljivost topline 0,8 kcal/m h°C, sposobnost upijanja vode ispod 0,1 postotka težine.</t>
    </r>
    <r>
      <rPr>
        <sz val="8"/>
        <color rgb="FFFF0000"/>
        <rFont val="Arial"/>
        <family val="2"/>
        <charset val="238"/>
      </rPr>
      <t>Širina praga iznosi 15cm</t>
    </r>
  </si>
  <si>
    <r>
      <t xml:space="preserve">Iskop zemlje za trakaste temelje ispod podnih ploča prizemlja u tlu </t>
    </r>
    <r>
      <rPr>
        <sz val="8"/>
        <color rgb="FF0070C0"/>
        <rFont val="Arial"/>
        <family val="2"/>
        <charset val="238"/>
      </rPr>
      <t>C ktg, kategorija iskopa 3/II – 4/II</t>
    </r>
    <r>
      <rPr>
        <sz val="8"/>
        <rFont val="Arial"/>
        <family val="2"/>
        <charset val="238"/>
      </rPr>
      <t>I, dubine  prema projektu. 
Iskopani materijal zbrinuti, uklj. pristojbu za deponiju, ili deponirati za ponovnu ugradnju u potrebnom obimu za zatrpavanje a sve u dogovoru sa nadzornim inženjerom. U jediničnu cijenu ukalkulirati iskop u zbijenom stanju bez obzira na kategoriju zemljišta, utovar iskopanog materijala u prevozno sredstvo te odvoz iskopanog materijala na privremenu gradilišnu deponiju. U jediničnoj cijeni također je sadržano čišćenje pokosa od labilnih blokova i rastresitog materijala, planiranje iskopanih susjednih površina te izvođač nema pravo zahtjevati bilo kakvu naknadu za taj rad. Obračun u m3 sraslog tla.</t>
    </r>
  </si>
  <si>
    <t>d) obrada prodora vertikala - PU brtvilo + nehrđajuća obujmica, dignuta HI (sistem čarapa)</t>
  </si>
  <si>
    <r>
      <t xml:space="preserve">Spremnici detrdženata </t>
    </r>
    <r>
      <rPr>
        <sz val="8"/>
        <color rgb="FFFF0000"/>
        <rFont val="Arial"/>
        <family val="2"/>
        <charset val="238"/>
      </rPr>
      <t>- plastični kanistar 25 kg</t>
    </r>
  </si>
  <si>
    <r>
      <t xml:space="preserve">Svi proizvodi trebaju biti u sustavu jednog proizvođača materijala. Radove izvesti prema uputama proizvođača materijala. Izrada holkera na spoju horizontale i vertikale koristeći gotove profile ili mješavinu epoksidne smole, kvarcnog pijeska i uguščivača. Odabrani izvođač je dužan napraviti 2-3 probna polja, u dogovoru sa projektantom, u svrhu konačnog odabira boje, teksture i protukliznosti. </t>
    </r>
    <r>
      <rPr>
        <sz val="8"/>
        <color rgb="FFFF0000"/>
        <rFont val="Arial"/>
        <family val="2"/>
        <charset val="238"/>
      </rPr>
      <t>Potrebno napraviti 2 probna polja veličine 0.5x0.5m.</t>
    </r>
  </si>
  <si>
    <t xml:space="preserve">Dobava i popločavanje zidova keramičkim pločicama 1. klase do visine određene prema projektu. Keramičke pločice moraju biti glazirane, glatke, brušene, polirane. Postava s reškama minimalne širine.  Polaganje se vrši u jednokomponentno građevinsko ljepilo (građevinsko ljepilo po preporuci proizvođača keramičkih pločica) na prosušenu i izravnatu podlogu. Stavkom obuhvatiti impregnacijski premaz podloge. Postava sistemom reška na rešku. Reške fugirati epoksidnom fugom, radi održavanja kemikalijama. Postava pločica prema projektu.Standardna veličina keramičkih pločica, boju pločica i fuga se odabire prema raspoloživosti stanja na lageru do cijene 15€. Stavkom obuhvatiti fugiranje svih spojeva trajno elastičnim kitom. Posebnu pažnju obratiti obradi spoja zida i opločenja poda. U cijenu je uključeno uzimanje mjera na licu mjesta, sav potreban materijal s radom, rezanjem i pripasavanjem pločica, fugiranje, te zaštita nakon postave. </t>
  </si>
  <si>
    <t>b) alu profili</t>
  </si>
  <si>
    <r>
      <t xml:space="preserve">priključnica šuko 230 V  </t>
    </r>
    <r>
      <rPr>
        <sz val="10"/>
        <color rgb="FFFF0000"/>
        <rFont val="Arial"/>
        <family val="2"/>
        <charset val="238"/>
      </rPr>
      <t>s poklopcem i mehaničkom zaštitom</t>
    </r>
    <r>
      <rPr>
        <sz val="10"/>
        <rFont val="Arial"/>
        <family val="2"/>
      </rPr>
      <t xml:space="preserve"> - sa bezvijčanim S terminalima  - kom 2</t>
    </r>
  </si>
  <si>
    <r>
      <t xml:space="preserve">Ugradnja i spajanje podžbuknih 'šuko' priključnica 230V, 16A, komplet </t>
    </r>
    <r>
      <rPr>
        <sz val="10"/>
        <color rgb="FFFF0000"/>
        <rFont val="Arial"/>
        <family val="2"/>
        <charset val="238"/>
      </rPr>
      <t>sa ugradnim zidnim kutijama za ugradnju u betonske zidove</t>
    </r>
    <r>
      <rPr>
        <sz val="10"/>
        <rFont val="Arial"/>
        <family val="2"/>
      </rPr>
      <t>, nosačima okvira i  dekorativnim okvirima, sve kako slijedi:</t>
    </r>
  </si>
  <si>
    <r>
      <t xml:space="preserve">ugradna </t>
    </r>
    <r>
      <rPr>
        <sz val="10"/>
        <color rgb="FFFF0000"/>
        <rFont val="Arial"/>
        <family val="2"/>
        <charset val="238"/>
      </rPr>
      <t>betonska kutija</t>
    </r>
    <r>
      <rPr>
        <sz val="10"/>
        <rFont val="Arial"/>
        <family val="2"/>
      </rPr>
      <t xml:space="preserve">, za ugradnju priključnica </t>
    </r>
    <r>
      <rPr>
        <sz val="10"/>
        <color rgb="FFFF0000"/>
        <rFont val="Arial"/>
        <family val="2"/>
        <charset val="238"/>
      </rPr>
      <t>6M</t>
    </r>
    <r>
      <rPr>
        <sz val="10"/>
        <rFont val="Arial"/>
        <family val="2"/>
      </rPr>
      <t xml:space="preserve">  - kom 1</t>
    </r>
  </si>
  <si>
    <r>
      <t xml:space="preserve">okvir / maska za prihvat </t>
    </r>
    <r>
      <rPr>
        <sz val="10"/>
        <color rgb="FFFF0000"/>
        <rFont val="Arial"/>
        <family val="2"/>
        <charset val="238"/>
      </rPr>
      <t>4</t>
    </r>
    <r>
      <rPr>
        <sz val="10"/>
        <rFont val="Arial"/>
        <family val="2"/>
      </rPr>
      <t xml:space="preserve"> modula 230 V priključnica, 2 modula RJ45 priključnice</t>
    </r>
  </si>
  <si>
    <r>
      <t xml:space="preserve">priključnica šuko 230 V - sa bezvijčanim S terminalima  - kom </t>
    </r>
    <r>
      <rPr>
        <sz val="10"/>
        <color rgb="FFFF0000"/>
        <rFont val="Arial"/>
        <family val="2"/>
        <charset val="238"/>
      </rPr>
      <t>2</t>
    </r>
  </si>
  <si>
    <r>
      <rPr>
        <b/>
        <sz val="8"/>
        <color theme="4"/>
        <rFont val="Arial"/>
        <family val="2"/>
        <charset val="238"/>
      </rPr>
      <t>Krovni prozor - shema 26</t>
    </r>
    <r>
      <rPr>
        <sz val="8"/>
        <color theme="4"/>
        <rFont val="Arial"/>
        <family val="2"/>
        <charset val="238"/>
      </rPr>
      <t xml:space="preserve"> -</t>
    </r>
    <r>
      <rPr>
        <b/>
        <sz val="8"/>
        <color theme="4"/>
        <rFont val="Arial"/>
        <family val="2"/>
        <charset val="238"/>
      </rPr>
      <t xml:space="preserve"> </t>
    </r>
    <r>
      <rPr>
        <sz val="8"/>
        <color theme="4"/>
        <rFont val="Arial"/>
        <family val="2"/>
        <charset val="238"/>
      </rPr>
      <t xml:space="preserve">šesterodijelni krovni fikser ugradnja pod kutem od 15 º .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t>
    </r>
    <r>
      <rPr>
        <sz val="8"/>
        <color rgb="FFFF0000"/>
        <rFont val="Arial"/>
        <family val="2"/>
        <charset val="238"/>
      </rPr>
      <t>Ugradnja prozora: Okviri se fiksiraju u nosivu konstrukciju direktno preko sidrenih vijaka kroz profile štoka.</t>
    </r>
    <r>
      <rPr>
        <sz val="8"/>
        <color theme="4"/>
        <rFont val="Arial"/>
        <family val="2"/>
        <charset val="238"/>
      </rPr>
      <t xml:space="preserve">
Spojevi između aluminijske i betonske konstrukcije moraju biti izvedeni prema smjernicama o RAL ugradnji.
U stavku uključena sva potrebna potkonstrukcija, okovi, te opšave, hidroizolaciju do potpune gotovosti i funkcionalnosti.
</t>
    </r>
    <r>
      <rPr>
        <sz val="8"/>
        <color rgb="FFFF0000"/>
        <rFont val="Arial"/>
        <family val="2"/>
        <charset val="238"/>
      </rPr>
      <t>Građevinska mjera otvora 670/120 cm</t>
    </r>
  </si>
  <si>
    <r>
      <t xml:space="preserve">Radni stolac (okretni) - tip: po izboru </t>
    </r>
    <r>
      <rPr>
        <sz val="8"/>
        <color rgb="FFFF0000"/>
        <rFont val="Arial"/>
        <family val="2"/>
        <charset val="238"/>
      </rPr>
      <t>investitora, cijena do 200 €</t>
    </r>
  </si>
  <si>
    <t>priključnica šuko 230 V s poklopcom i mehaničkom zaštitom - sa bezvijčanim S terminalima - kom 2</t>
  </si>
  <si>
    <t>dvostruka priključnica šuko 230 V s poklopcom i mehaničkom zaštitom / kutija 2M</t>
  </si>
  <si>
    <t>priključnica šuko 230 V s poklopcom i mehaničkom zaštitom / kutija 2M</t>
  </si>
  <si>
    <t>Zidni inox umivaonik za ruke dimenzija 50x40x35 cm, s uključenom slavinom s mogućnošću regulacije temperature vode  i uređajem za puštanje vode na nožni pogon. 
(Dozvoljeno odstupanje u dim. ±10%)</t>
  </si>
  <si>
    <t xml:space="preserve">Dobava i ugradnja: - montažno demontažne sanitarne pregrade inox AISI 304 koja se postavlja na donji kuhinjski element, debljine 20mm, visine 40cm, dužina 80cm. Sastoji se od obostranog inox lim sa ispunom i držačima. Svi oštri rubovi moraju biti pertlani zbog lakšeg održavanja i  zaštite od povreda.
 Sav vezni i spojni materijal treba biti od inoxa. </t>
  </si>
  <si>
    <t>Dobava, prijenos i ugradnja izljevnog inox AISI304 korita (trokadero) dimenzija 50x60x85 cm koji se sastoji od:</t>
  </si>
  <si>
    <t>- gornjeg korita – sanitarni rukoper dimenzija 34x24x15 cm</t>
  </si>
  <si>
    <t xml:space="preserve">- donjeg korito – izljevno korito dimenzija 37x24x15 cm s  pomoćnom rešetkom </t>
  </si>
  <si>
    <t>- 1 slavinu na rukoperu i 2  pozicije za odvodnju vode</t>
  </si>
  <si>
    <t>- leđni podignuti rub h=100 mm</t>
  </si>
  <si>
    <t>Dozvoljeno odstupanje u dim. ±10%</t>
  </si>
  <si>
    <t xml:space="preserve">Element je postavljen na četiri noge s mogućnošću visinskog podešavanja. </t>
  </si>
  <si>
    <t>Potrebno uključiti sav potreban pribor za ugradnju prema uputama proizvođača.</t>
  </si>
  <si>
    <r>
      <t xml:space="preserve"> </t>
    </r>
    <r>
      <rPr>
        <b/>
        <sz val="8"/>
        <color rgb="FFFF0000"/>
        <rFont val="Arial"/>
        <family val="2"/>
        <charset val="238"/>
      </rPr>
      <t>- shema 12:</t>
    </r>
    <r>
      <rPr>
        <sz val="8"/>
        <color rgb="FFFF0000"/>
        <rFont val="Arial"/>
        <family val="2"/>
        <charset val="238"/>
      </rPr>
      <t xml:space="preserve"> Dobava, izrada i ugradnja unutarnjeg fiksnog prozora iz drvenih profila bez prekida toplinskog mosta. Ostakljenje od dvostrukog stakla. 
Građevinska mjera otvora: 90x160 cm.
U cijenu uključena sva potrebna potkonstrkcija do potpune gotovosti. Izmjera na licu mjesta.</t>
    </r>
  </si>
  <si>
    <r>
      <t xml:space="preserve"> </t>
    </r>
    <r>
      <rPr>
        <b/>
        <sz val="8"/>
        <color rgb="FFFF0000"/>
        <rFont val="Arial"/>
        <family val="2"/>
        <charset val="238"/>
      </rPr>
      <t>- shema 13:</t>
    </r>
    <r>
      <rPr>
        <sz val="8"/>
        <color rgb="FFFF0000"/>
        <rFont val="Arial"/>
        <family val="2"/>
        <charset val="238"/>
      </rPr>
      <t xml:space="preserve"> Dobava, izrada i ugradnja unutarnjeg fiksnog prozora iz drvenih profila bez prekida toplinskog mosta. Ostakljenje od dvostrukog stakla. 
Građevinska mjera otvora: 200x160cm.
U cijenu uključena sva potrebna potkonstrkcija do potpune gotovosti. Izmjera na licu mjesta.</t>
    </r>
  </si>
  <si>
    <r>
      <rPr>
        <b/>
        <sz val="8"/>
        <rFont val="Arial"/>
        <family val="2"/>
        <charset val="238"/>
      </rPr>
      <t xml:space="preserve">MK 1.1 - pod na katu (PVC)
</t>
    </r>
    <r>
      <rPr>
        <sz val="8"/>
        <rFont val="Arial"/>
        <family val="2"/>
        <charset val="238"/>
      </rPr>
      <t xml:space="preserve">Izvedba slojeva unutarnjih podova  - prema projektiranim slojevima poda. Na izravnatu podlogu bez neravnina postaviti redom:
- elastificirani ekspandirani polistiren za plivajuće podove 3 cm 
- sistemska ploča podno grijanje, d=2+3 cm </t>
    </r>
    <r>
      <rPr>
        <sz val="8"/>
        <color rgb="FFFF0000"/>
        <rFont val="Arial"/>
        <family val="2"/>
        <charset val="238"/>
      </rPr>
      <t xml:space="preserve"> (stavka se nalazi u strojarskim radovima)</t>
    </r>
    <r>
      <rPr>
        <sz val="8"/>
        <rFont val="Arial"/>
        <family val="2"/>
        <charset val="238"/>
      </rPr>
      <t xml:space="preserve">
- cementni estrih, d=6cm. Gornju površinu zagladiti   do  crnog  sjaja  strojnom obradom. Izvesti rubne reške koje trajno razdvajaju glazuru i zidove, a načinjene su od polistirena, debljine min 1 cm. 
Izvedba radnih reški u dogovoru sa projektantom i nadzorom.                                                         Obračun po m2 kompletno izvedenih slojeva podova.                   </t>
    </r>
  </si>
  <si>
    <r>
      <rPr>
        <b/>
        <sz val="8"/>
        <rFont val="Arial"/>
        <family val="2"/>
        <charset val="238"/>
      </rPr>
      <t xml:space="preserve">MK 1.2 - pod na katu (keramika)
</t>
    </r>
    <r>
      <rPr>
        <sz val="8"/>
        <rFont val="Arial"/>
        <family val="2"/>
        <charset val="238"/>
      </rPr>
      <t xml:space="preserve">Izvedba slojeva unutarnjih podova - prema projektiranim slojevima poda. Na izravnatu podlogu bez neravnina postaviti redom:
- elastificirani ekspandirani polistiren za plivajuće podove 3 cm 
- sistemska ploča podno grijanje, d=2+3 cm </t>
    </r>
    <r>
      <rPr>
        <sz val="8"/>
        <color rgb="FFFF0000"/>
        <rFont val="Arial"/>
        <family val="2"/>
        <charset val="238"/>
      </rPr>
      <t xml:space="preserve"> (stavka se nalazi u strojarskim radovima)</t>
    </r>
    <r>
      <rPr>
        <sz val="8"/>
        <rFont val="Arial"/>
        <family val="2"/>
        <charset val="238"/>
      </rPr>
      <t xml:space="preserve">
- cementni estrih, d=6cm. 
Izvedba radnih reški u dogovoru sa projektantom i nadzorom.                                                         Obračun po m2 kompletno izvedenih slojeva podova.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</si>
</sst>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7">
    <numFmt numFmtId="7" formatCode="#,##0.00\ &quot;kn&quot;;\-#,##0.00\ &quot;kn&quot;"/>
    <numFmt numFmtId="44" formatCode="_-* #,##0.00\ &quot;kn&quot;_-;\-* #,##0.00\ &quot;kn&quot;_-;_-* &quot;-&quot;??\ &quot;kn&quot;_-;_-@_-"/>
    <numFmt numFmtId="43" formatCode="_-* #,##0.00_-;\-* #,##0.00_-;_-* &quot;-&quot;??_-;_-@_-"/>
    <numFmt numFmtId="164" formatCode="_-&quot;£&quot;* #,##0_-;\-&quot;£&quot;* #,##0_-;_-&quot;£&quot;* &quot;-&quot;_-;_-@_-"/>
    <numFmt numFmtId="165" formatCode="_-&quot;£&quot;* #,##0.00_-;\-&quot;£&quot;* #,##0.00_-;_-&quot;£&quot;* &quot;-&quot;??_-;_-@_-"/>
    <numFmt numFmtId="166" formatCode="_-* #,##0.00\ _k_n_-;\-* #,##0.00\ _k_n_-;_-* &quot;-&quot;??\ _k_n_-;_-@_-"/>
    <numFmt numFmtId="167" formatCode="#,##0.00_ ;[Red]\-#,##0.00\ "/>
    <numFmt numFmtId="168" formatCode="_-* #,##0.00\ _k_n_-;\-* #,##0.00\ _k_n_-;_-* \-??\ _k_n_-;_-@_-"/>
    <numFmt numFmtId="169" formatCode="_-* #,##0.00\ _k_n_-;\-* #,##0.00\ _k_n_-;_-* &quot;-&quot;\ _k_n_-;_-@_-"/>
    <numFmt numFmtId="170" formatCode="&quot;$&quot;#,##0_);\(&quot;$&quot;#,##0\)"/>
    <numFmt numFmtId="171" formatCode="#,##0.00&quot;      &quot;;\-#,##0.00&quot;      &quot;;&quot; -&quot;#&quot;      &quot;;@\ "/>
    <numFmt numFmtId="172" formatCode="0.0"/>
    <numFmt numFmtId="173" formatCode="_-* #,##0.00\ [$kn-41A]_-;\-* #,##0.00\ [$kn-41A]_-;_-* &quot;-&quot;??\ [$kn-41A]_-;_-@_-"/>
    <numFmt numFmtId="174" formatCode="_(&quot;$&quot;* #,##0.00_);_(&quot;$&quot;* \(#,##0.00\);_(&quot;$&quot;* &quot;-&quot;??_);_(@_)"/>
    <numFmt numFmtId="175" formatCode="General_)"/>
    <numFmt numFmtId="176" formatCode="#,##0.00\ &quot;kn&quot;"/>
    <numFmt numFmtId="177" formatCode="#,##0.00\ _k_n"/>
    <numFmt numFmtId="178" formatCode="_-* #,##0\ _S_k_-;\-* #,##0\ _S_k_-;_-* &quot;-&quot;\ _S_k_-;_-@_-"/>
    <numFmt numFmtId="179" formatCode="_-* #,##0\ _z_ł_-;\-* #,##0\ _z_ł_-;_-* &quot;-&quot;\ _z_ł_-;_-@_-"/>
    <numFmt numFmtId="180" formatCode="_-* #,##0.00\ _z_ł_-;\-* #,##0.00\ _z_ł_-;_-* &quot;-&quot;??\ _z_ł_-;_-@_-"/>
    <numFmt numFmtId="181" formatCode="#,##0.00\ [$kn-41A]"/>
    <numFmt numFmtId="182" formatCode="_-* #,##0\ &quot;zł&quot;_-;\-* #,##0\ &quot;zł&quot;_-;_-* &quot;-&quot;\ &quot;zł&quot;_-;_-@_-"/>
    <numFmt numFmtId="183" formatCode="_-* #,##0.00\ &quot;zł&quot;_-;\-* #,##0.00\ &quot;zł&quot;_-;_-* &quot;-&quot;??\ &quot;zł&quot;_-;_-@_-"/>
    <numFmt numFmtId="184" formatCode="_ [$€]\ * #,##0.00_ ;_ [$€]\ * \-#,##0.00_ ;_ [$€]\ * &quot;-&quot;??_ ;_ @_ "/>
    <numFmt numFmtId="185" formatCode="[$€-2]\ #,##0"/>
    <numFmt numFmtId="186" formatCode="[$-41A]General"/>
    <numFmt numFmtId="187" formatCode="* #,##0.00&quot;      &quot;;\-* #,##0.00&quot;      &quot;;* \-#&quot;      &quot;;@\ "/>
    <numFmt numFmtId="188" formatCode="#,##0.00\ [$€-1]"/>
    <numFmt numFmtId="189" formatCode="_-* #,##0\ _k_n_-;\-* #,##0\ _k_n_-;_-* &quot;-&quot;\ _k_n_-;_-@_-"/>
    <numFmt numFmtId="190" formatCode="_-* #,##0.00\ [$€-41A]_-;\-* #,##0.00\ [$€-41A]_-;_-* &quot;-&quot;??\ [$€-41A]_-;_-@_-"/>
    <numFmt numFmtId="191" formatCode="_-* #,##0.00\ [$€-1]_-;\-* #,##0.00\ [$€-1]_-;_-* &quot;-&quot;??\ [$€-1]_-;_-@_-"/>
    <numFmt numFmtId="192" formatCode="_-* #,##0.00\ _K_n_-;\-* #,##0.00\ _K_n_-;_-* &quot;-&quot;??\ _K_n_-;_-@_-"/>
    <numFmt numFmtId="193" formatCode="_(&quot;kn&quot;\ * #,##0.00_);_(&quot;kn&quot;\ * \(#,##0.00\);_(&quot;kn&quot;\ * &quot;-&quot;??_);_(@_)"/>
    <numFmt numFmtId="194" formatCode="#,##0;\-#,##0;&quot;-&quot;"/>
    <numFmt numFmtId="195" formatCode="#,##0.00;\-#,##0.00;&quot;-&quot;"/>
    <numFmt numFmtId="196" formatCode="#,##0%;\-#,##0%;&quot;- &quot;"/>
    <numFmt numFmtId="197" formatCode="#,##0.0%;\-#,##0.0%;&quot;- &quot;"/>
    <numFmt numFmtId="198" formatCode="#,##0.00%;\-#,##0.00%;&quot;- &quot;"/>
    <numFmt numFmtId="199" formatCode="#,##0.0;\-#,##0.0;&quot;-&quot;"/>
    <numFmt numFmtId="200" formatCode="&quot;$&quot;#,##0;[Red]\-&quot;$&quot;#,##0"/>
    <numFmt numFmtId="201" formatCode="&quot;$&quot;#,##0.00;[Red]\-&quot;$&quot;#,##0.00"/>
    <numFmt numFmtId="202" formatCode="[Red]0%;[Red]\(0%\)"/>
    <numFmt numFmtId="203" formatCode="_-* #,##0.00_K_n_-;\-* #,##0.00_K_n_-;_-* &quot;-&quot;??_K_n_-;_-@_-"/>
    <numFmt numFmtId="204" formatCode="_(* #,##0.00_);_(* \(#,##0.00\);_(* \-??_);_(@_)"/>
    <numFmt numFmtId="205" formatCode="[$EUR]\ #,##0.00"/>
    <numFmt numFmtId="206" formatCode="0\."/>
    <numFmt numFmtId="207" formatCode="#,##0.000;\-#,##0.000;&quot;&quot;"/>
    <numFmt numFmtId="208" formatCode="_-* #,##0_-;\-* #,##0_-;_-* \-_-;_-@_-"/>
    <numFmt numFmtId="209" formatCode="_-* #,##0.00_-;\-* #,##0.00_-;_-* \-??_-;_-@_-"/>
    <numFmt numFmtId="210" formatCode="_([$€]* #,##0.00_);_([$€]* \(#,##0.00\);_([$€]* \-??_);_(@_)"/>
    <numFmt numFmtId="211" formatCode="0%;\(0%\)"/>
    <numFmt numFmtId="212" formatCode="\ \ @"/>
    <numFmt numFmtId="213" formatCode="\ \ \ \ @"/>
    <numFmt numFmtId="214" formatCode="_-* #,##0\ _$_-;\-* #,##0\ _$_-;_-* &quot;-&quot;\ _$_-;_-@_-"/>
    <numFmt numFmtId="215" formatCode="_-&quot;ATS &quot;* #,##0_-;&quot;-ATS &quot;* #,##0_-;_-&quot;ATS &quot;* \-_-;_-@_-"/>
    <numFmt numFmtId="216" formatCode="_-&quot;ATS &quot;* #,##0.00_-;&quot;-ATS &quot;* #,##0.00_-;_-&quot;ATS &quot;* \-??_-;_-@_-"/>
    <numFmt numFmtId="217" formatCode="_-&quot;kn&quot;\ * #,##0.00_-;\-&quot;kn&quot;\ * #,##0.00_-;_-&quot;kn&quot;\ * &quot;-&quot;??_-;_-@_-"/>
    <numFmt numFmtId="218" formatCode="[$-809]dd\ mmmm\ yyyy;@"/>
    <numFmt numFmtId="219" formatCode="_-&quot;€&quot;\ * #,##0.00_-;\-&quot;€&quot;\ * #,##0.00_-;_-&quot;€&quot;\ * &quot;-&quot;??_-;_-@_-"/>
    <numFmt numFmtId="220" formatCode="0.00_)"/>
    <numFmt numFmtId="221" formatCode="[$-C07]General"/>
    <numFmt numFmtId="222" formatCode="_-* #,##0.00\ _S_I_T_-;\-* #,##0.00\ _S_I_T_-;_-* &quot;-&quot;??\ _S_I_T_-;_-@_-"/>
    <numFmt numFmtId="223" formatCode="_ * #,##0.00_)\ [$€-1]_ ;_ * \(#,##0.00\)\ [$€-1]_ ;_ * &quot;-&quot;??_)\ [$€-1]_ ;_ @_ "/>
    <numFmt numFmtId="224" formatCode="\$#,##0_);&quot;($&quot;#,##0\)"/>
    <numFmt numFmtId="225" formatCode="_-* #,##0.00&quot; kn&quot;_-;\-* #,##0.00&quot; kn&quot;_-;_-* \-??&quot; kn&quot;_-;_-@_-"/>
    <numFmt numFmtId="226" formatCode="_(&quot;kn &quot;* #,##0.00_);_(&quot;kn &quot;* \(#,##0.00\);_(&quot;kn &quot;* \-??_);_(@_)"/>
    <numFmt numFmtId="227" formatCode="#,##0.00_ ;\-#,##0.00\ "/>
  </numFmts>
  <fonts count="315">
    <font>
      <sz val="10"/>
      <name val="Arial"/>
      <family val="2"/>
      <charset val="238"/>
    </font>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b/>
      <sz val="8"/>
      <name val="Arial"/>
      <family val="2"/>
      <charset val="238"/>
    </font>
    <font>
      <b/>
      <sz val="10"/>
      <name val="Arial"/>
      <family val="2"/>
      <charset val="238"/>
    </font>
    <font>
      <sz val="10"/>
      <name val="Arial CE"/>
      <family val="2"/>
      <charset val="238"/>
    </font>
    <font>
      <sz val="8"/>
      <name val="Arial"/>
      <family val="2"/>
      <charset val="238"/>
    </font>
    <font>
      <sz val="10"/>
      <name val="Arial CE"/>
      <charset val="238"/>
    </font>
    <font>
      <b/>
      <sz val="9"/>
      <name val="Arial"/>
      <family val="2"/>
      <charset val="238"/>
    </font>
    <font>
      <b/>
      <sz val="8"/>
      <name val="Arial"/>
      <family val="2"/>
    </font>
    <font>
      <sz val="11"/>
      <color indexed="8"/>
      <name val="Calibri"/>
      <family val="2"/>
      <charset val="238"/>
    </font>
    <font>
      <sz val="8"/>
      <color rgb="FFFF0000"/>
      <name val="Arial"/>
      <family val="2"/>
      <charset val="238"/>
    </font>
    <font>
      <sz val="10"/>
      <name val="Arial"/>
      <family val="2"/>
    </font>
    <font>
      <sz val="10"/>
      <color rgb="FFFF0000"/>
      <name val="Arial"/>
      <family val="2"/>
      <charset val="238"/>
    </font>
    <font>
      <b/>
      <sz val="8"/>
      <color rgb="FFFF0000"/>
      <name val="Arial"/>
      <family val="2"/>
      <charset val="238"/>
    </font>
    <font>
      <sz val="8"/>
      <name val="Arial"/>
      <family val="2"/>
    </font>
    <font>
      <i/>
      <sz val="8"/>
      <color rgb="FFFF0000"/>
      <name val="Arial"/>
      <family val="2"/>
      <charset val="238"/>
    </font>
    <font>
      <sz val="12"/>
      <name val="Arial"/>
      <family val="2"/>
      <charset val="238"/>
    </font>
    <font>
      <sz val="11"/>
      <name val="Arial CE"/>
      <charset val="238"/>
    </font>
    <font>
      <sz val="12"/>
      <name val="Arial"/>
      <family val="2"/>
      <charset val="238"/>
    </font>
    <font>
      <sz val="10"/>
      <name val="Arial"/>
      <family val="2"/>
      <charset val="238"/>
    </font>
    <font>
      <sz val="10"/>
      <name val="Helv"/>
    </font>
    <font>
      <sz val="11"/>
      <name val="Arial"/>
      <family val="2"/>
      <charset val="238"/>
    </font>
    <font>
      <sz val="9"/>
      <color theme="1"/>
      <name val="Tahoma"/>
      <family val="2"/>
    </font>
    <font>
      <sz val="9"/>
      <name val="Tahoma"/>
      <family val="2"/>
      <charset val="238"/>
    </font>
    <font>
      <sz val="12"/>
      <color indexed="8"/>
      <name val="Arial"/>
      <family val="2"/>
      <charset val="238"/>
    </font>
    <font>
      <sz val="10"/>
      <name val="Arial"/>
      <family val="2"/>
      <charset val="238"/>
    </font>
    <font>
      <sz val="11"/>
      <color indexed="17"/>
      <name val="Calibri"/>
      <family val="2"/>
      <charset val="238"/>
    </font>
    <font>
      <b/>
      <sz val="11"/>
      <color indexed="63"/>
      <name val="Calibri"/>
      <family val="2"/>
      <charset val="238"/>
    </font>
    <font>
      <sz val="10"/>
      <name val="Times New Roman CE"/>
      <family val="1"/>
      <charset val="238"/>
    </font>
    <font>
      <sz val="12"/>
      <name val="Times New Roman CE"/>
      <family val="1"/>
      <charset val="238"/>
    </font>
    <font>
      <b/>
      <sz val="18"/>
      <color indexed="56"/>
      <name val="Cambria"/>
      <family val="2"/>
      <charset val="238"/>
    </font>
    <font>
      <sz val="10"/>
      <color indexed="8"/>
      <name val="Arial CE"/>
      <family val="2"/>
      <charset val="238"/>
    </font>
    <font>
      <sz val="11"/>
      <color indexed="10"/>
      <name val="Calibri"/>
      <family val="2"/>
      <charset val="238"/>
    </font>
    <font>
      <sz val="12"/>
      <name val="Tms Rmn"/>
    </font>
    <font>
      <sz val="10"/>
      <name val="MS Sans Serif"/>
      <family val="2"/>
      <charset val="238"/>
    </font>
    <font>
      <sz val="10"/>
      <name val="Helv"/>
      <charset val="204"/>
    </font>
    <font>
      <sz val="10"/>
      <color theme="1"/>
      <name val="Calibri"/>
      <family val="2"/>
    </font>
    <font>
      <sz val="10"/>
      <color rgb="FFFF0000"/>
      <name val="Tahoma"/>
      <family val="2"/>
      <charset val="238"/>
    </font>
    <font>
      <i/>
      <sz val="8"/>
      <name val="Arial"/>
      <family val="2"/>
      <charset val="238"/>
    </font>
    <font>
      <sz val="8"/>
      <color theme="9" tint="-0.499984740745262"/>
      <name val="Arial"/>
      <family val="2"/>
      <charset val="238"/>
    </font>
    <font>
      <b/>
      <sz val="8"/>
      <color theme="9" tint="-0.499984740745262"/>
      <name val="Arial"/>
      <family val="2"/>
      <charset val="238"/>
    </font>
    <font>
      <sz val="8"/>
      <color theme="9" tint="-0.499984740745262"/>
      <name val="Arial Narrow"/>
      <family val="2"/>
      <charset val="238"/>
    </font>
    <font>
      <sz val="8"/>
      <color rgb="FFFF0000"/>
      <name val="Arial"/>
      <family val="2"/>
    </font>
    <font>
      <sz val="9"/>
      <name val="Arial"/>
      <family val="2"/>
      <charset val="238"/>
    </font>
    <font>
      <sz val="12"/>
      <name val="Arial"/>
      <family val="2"/>
      <charset val="238"/>
    </font>
    <font>
      <sz val="12"/>
      <color theme="1"/>
      <name val="Arial"/>
      <family val="2"/>
      <charset val="238"/>
    </font>
    <font>
      <b/>
      <sz val="8"/>
      <color rgb="FFFF0000"/>
      <name val="Arial"/>
      <family val="2"/>
    </font>
    <font>
      <sz val="10"/>
      <color rgb="FF000000"/>
      <name val="Arial"/>
      <family val="2"/>
      <charset val="238"/>
    </font>
    <font>
      <sz val="10"/>
      <name val="Helv"/>
      <charset val="238"/>
    </font>
    <font>
      <sz val="11"/>
      <name val="TopazFEF"/>
    </font>
    <font>
      <sz val="11"/>
      <color rgb="FF000000"/>
      <name val="Calibri"/>
      <family val="2"/>
      <charset val="238"/>
    </font>
    <font>
      <sz val="11"/>
      <color theme="1"/>
      <name val="Calibri"/>
      <family val="2"/>
      <scheme val="minor"/>
    </font>
    <font>
      <sz val="8"/>
      <color theme="1"/>
      <name val="Arial"/>
      <family val="2"/>
    </font>
    <font>
      <b/>
      <sz val="8"/>
      <color indexed="8"/>
      <name val="Arial"/>
      <family val="2"/>
      <charset val="238"/>
    </font>
    <font>
      <sz val="8"/>
      <color indexed="8"/>
      <name val="Arial"/>
      <family val="2"/>
      <charset val="238"/>
    </font>
    <font>
      <i/>
      <sz val="8"/>
      <name val="Arial"/>
      <family val="2"/>
    </font>
    <font>
      <sz val="8"/>
      <color indexed="8"/>
      <name val="Arial"/>
      <family val="2"/>
    </font>
    <font>
      <sz val="8"/>
      <name val="Arial CE"/>
      <charset val="238"/>
    </font>
    <font>
      <sz val="8"/>
      <name val="Arial CE"/>
      <family val="2"/>
      <charset val="238"/>
    </font>
    <font>
      <b/>
      <sz val="8"/>
      <name val="Arial CE"/>
      <family val="2"/>
      <charset val="238"/>
    </font>
    <font>
      <sz val="8"/>
      <color rgb="FFFF0000"/>
      <name val="Calibri"/>
      <family val="2"/>
      <scheme val="minor"/>
    </font>
    <font>
      <sz val="8"/>
      <name val="Calibri"/>
      <family val="2"/>
      <scheme val="minor"/>
    </font>
    <font>
      <sz val="8"/>
      <color rgb="FF000000"/>
      <name val="Arial"/>
      <family val="2"/>
    </font>
    <font>
      <b/>
      <sz val="8"/>
      <name val="Arial CE"/>
      <charset val="238"/>
    </font>
    <font>
      <sz val="10"/>
      <name val="Calibri"/>
      <family val="2"/>
      <charset val="238"/>
    </font>
    <font>
      <sz val="8"/>
      <name val="Calibri"/>
      <family val="2"/>
      <charset val="238"/>
    </font>
    <font>
      <sz val="8"/>
      <name val="Times New Roman"/>
      <family val="1"/>
    </font>
    <font>
      <b/>
      <sz val="8"/>
      <color rgb="FF000000"/>
      <name val="Arial"/>
      <family val="2"/>
    </font>
    <font>
      <sz val="10"/>
      <color theme="1"/>
      <name val="Arial"/>
      <family val="2"/>
      <charset val="238"/>
    </font>
    <font>
      <u/>
      <sz val="10"/>
      <color theme="10"/>
      <name val="Arial"/>
      <family val="2"/>
      <charset val="238"/>
    </font>
    <font>
      <b/>
      <sz val="10"/>
      <name val="Calibri"/>
      <family val="2"/>
      <charset val="238"/>
      <scheme val="minor"/>
    </font>
    <font>
      <sz val="10"/>
      <name val="Calibri"/>
      <family val="2"/>
      <charset val="238"/>
      <scheme val="minor"/>
    </font>
    <font>
      <sz val="10"/>
      <name val="Calibri"/>
      <family val="2"/>
      <scheme val="minor"/>
    </font>
    <font>
      <sz val="11"/>
      <name val="Arial"/>
      <family val="2"/>
    </font>
    <font>
      <sz val="12"/>
      <name val="Arial CE"/>
    </font>
    <font>
      <sz val="11"/>
      <color indexed="8"/>
      <name val="Times New Roman"/>
      <family val="2"/>
      <charset val="238"/>
    </font>
    <font>
      <sz val="11"/>
      <name val="Times New Roman"/>
      <family val="1"/>
      <charset val="238"/>
    </font>
    <font>
      <b/>
      <sz val="11"/>
      <name val="Arial"/>
      <family val="2"/>
      <charset val="238"/>
    </font>
    <font>
      <sz val="11"/>
      <color indexed="9"/>
      <name val="Calibri"/>
      <family val="2"/>
      <charset val="238"/>
    </font>
    <font>
      <sz val="11"/>
      <color indexed="20"/>
      <name val="Calibri"/>
      <family val="2"/>
      <charset val="238"/>
    </font>
    <font>
      <b/>
      <sz val="11"/>
      <color indexed="52"/>
      <name val="Calibri"/>
      <family val="2"/>
      <charset val="238"/>
    </font>
    <font>
      <b/>
      <sz val="11"/>
      <color indexed="9"/>
      <name val="Calibri"/>
      <family val="2"/>
      <charset val="238"/>
    </font>
    <font>
      <i/>
      <sz val="11"/>
      <color indexed="23"/>
      <name val="Calibri"/>
      <family val="2"/>
      <charset val="238"/>
    </font>
    <font>
      <sz val="11"/>
      <color indexed="62"/>
      <name val="Calibri"/>
      <family val="2"/>
      <charset val="238"/>
    </font>
    <font>
      <sz val="11"/>
      <color indexed="52"/>
      <name val="Calibri"/>
      <family val="2"/>
      <charset val="238"/>
    </font>
    <font>
      <sz val="11"/>
      <color indexed="60"/>
      <name val="Calibri"/>
      <family val="2"/>
      <charset val="238"/>
    </font>
    <font>
      <sz val="10"/>
      <color indexed="8"/>
      <name val="Arial"/>
      <family val="2"/>
      <charset val="238"/>
    </font>
    <font>
      <b/>
      <sz val="11"/>
      <color indexed="8"/>
      <name val="Calibri"/>
      <family val="2"/>
      <charset val="238"/>
    </font>
    <font>
      <b/>
      <sz val="10"/>
      <color indexed="8"/>
      <name val="Arial"/>
      <family val="2"/>
      <charset val="238"/>
    </font>
    <font>
      <sz val="11"/>
      <name val="Times New Roman CE"/>
      <charset val="238"/>
    </font>
    <font>
      <sz val="12"/>
      <name val="HRHelvetica"/>
    </font>
    <font>
      <sz val="10"/>
      <color indexed="18"/>
      <name val="CRO_Swiss-Italic"/>
    </font>
    <font>
      <b/>
      <sz val="9"/>
      <name val="Tahoma"/>
      <family val="2"/>
    </font>
    <font>
      <sz val="11"/>
      <name val="Arial Narrow"/>
      <family val="2"/>
    </font>
    <font>
      <u/>
      <sz val="10"/>
      <color indexed="12"/>
      <name val="Arial CE"/>
      <charset val="238"/>
    </font>
    <font>
      <sz val="10"/>
      <name val="Times New Roman CE"/>
      <charset val="238"/>
    </font>
    <font>
      <sz val="12"/>
      <name val="Times New Roman CE"/>
      <charset val="238"/>
    </font>
    <font>
      <sz val="10"/>
      <name val="MS Sans Serif"/>
      <family val="2"/>
    </font>
    <font>
      <sz val="10"/>
      <name val="Arial PL"/>
      <charset val="238"/>
    </font>
    <font>
      <u/>
      <sz val="10"/>
      <color indexed="36"/>
      <name val="Arial CE"/>
      <charset val="238"/>
    </font>
    <font>
      <sz val="10"/>
      <color indexed="8"/>
      <name val="Arial CE"/>
      <charset val="238"/>
    </font>
    <font>
      <b/>
      <sz val="18"/>
      <color indexed="56"/>
      <name val="Cambria"/>
      <family val="1"/>
      <charset val="238"/>
    </font>
    <font>
      <b/>
      <sz val="15"/>
      <color indexed="56"/>
      <name val="Calibri"/>
      <family val="2"/>
      <charset val="238"/>
    </font>
    <font>
      <b/>
      <sz val="13"/>
      <color indexed="56"/>
      <name val="Calibri"/>
      <family val="2"/>
      <charset val="238"/>
    </font>
    <font>
      <b/>
      <sz val="11"/>
      <color indexed="56"/>
      <name val="Calibri"/>
      <family val="2"/>
      <charset val="238"/>
    </font>
    <font>
      <sz val="10"/>
      <color indexed="21"/>
      <name val="CRO_Swiss-Italic"/>
    </font>
    <font>
      <sz val="10"/>
      <color indexed="17"/>
      <name val="CRO_Swiss-Italic"/>
    </font>
    <font>
      <sz val="10"/>
      <name val="Helv"/>
      <family val="2"/>
    </font>
    <font>
      <sz val="10"/>
      <name val="Helv"/>
      <family val="2"/>
      <charset val="238"/>
    </font>
    <font>
      <sz val="10"/>
      <color indexed="10"/>
      <name val="Arial"/>
      <family val="2"/>
      <charset val="238"/>
    </font>
    <font>
      <sz val="10"/>
      <color indexed="22"/>
      <name val="Arial"/>
      <family val="2"/>
      <charset val="238"/>
    </font>
    <font>
      <sz val="10"/>
      <color indexed="20"/>
      <name val="Arial"/>
      <family val="2"/>
      <charset val="238"/>
    </font>
    <font>
      <b/>
      <sz val="10"/>
      <color indexed="52"/>
      <name val="Arial"/>
      <family val="2"/>
      <charset val="238"/>
    </font>
    <font>
      <b/>
      <sz val="10"/>
      <color indexed="22"/>
      <name val="Arial"/>
      <family val="2"/>
      <charset val="238"/>
    </font>
    <font>
      <i/>
      <sz val="10"/>
      <color indexed="23"/>
      <name val="Arial"/>
      <family val="2"/>
      <charset val="238"/>
    </font>
    <font>
      <sz val="10"/>
      <color indexed="17"/>
      <name val="Arial"/>
      <family val="2"/>
      <charset val="238"/>
    </font>
    <font>
      <b/>
      <sz val="15"/>
      <color indexed="56"/>
      <name val="Arial"/>
      <family val="2"/>
      <charset val="238"/>
    </font>
    <font>
      <b/>
      <sz val="13"/>
      <color indexed="56"/>
      <name val="Arial"/>
      <family val="2"/>
      <charset val="238"/>
    </font>
    <font>
      <b/>
      <sz val="11"/>
      <color indexed="56"/>
      <name val="Arial"/>
      <family val="2"/>
      <charset val="238"/>
    </font>
    <font>
      <sz val="10"/>
      <color indexed="62"/>
      <name val="Arial"/>
      <family val="2"/>
      <charset val="238"/>
    </font>
    <font>
      <sz val="10"/>
      <name val="Futura Bk L2"/>
      <family val="2"/>
      <charset val="238"/>
    </font>
    <font>
      <sz val="10"/>
      <color indexed="52"/>
      <name val="Arial"/>
      <family val="2"/>
      <charset val="238"/>
    </font>
    <font>
      <sz val="14"/>
      <name val="Futura Bk L2"/>
      <family val="2"/>
      <charset val="238"/>
    </font>
    <font>
      <sz val="10"/>
      <color indexed="60"/>
      <name val="Arial"/>
      <family val="2"/>
      <charset val="238"/>
    </font>
    <font>
      <b/>
      <sz val="10"/>
      <color indexed="63"/>
      <name val="Arial"/>
      <family val="2"/>
      <charset val="238"/>
    </font>
    <font>
      <b/>
      <sz val="12"/>
      <name val="Futura Bk L2"/>
      <family val="2"/>
      <charset val="238"/>
    </font>
    <font>
      <sz val="10"/>
      <name val="Tms Rmn"/>
      <charset val="238"/>
    </font>
    <font>
      <sz val="11"/>
      <name val="Arial"/>
      <family val="1"/>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2"/>
      <name val="Times New Roman CE"/>
      <family val="1"/>
    </font>
    <font>
      <sz val="11"/>
      <color indexed="60"/>
      <name val="Calibri"/>
      <family val="2"/>
    </font>
    <font>
      <sz val="10"/>
      <color indexed="8"/>
      <name val="Arial"/>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11"/>
      <color indexed="8"/>
      <name val="Arial1"/>
      <charset val="238"/>
    </font>
    <font>
      <sz val="10"/>
      <color indexed="8"/>
      <name val="Century Gothic"/>
      <family val="2"/>
      <charset val="238"/>
    </font>
    <font>
      <sz val="10"/>
      <name val="Tahoma"/>
      <family val="2"/>
      <charset val="238"/>
    </font>
    <font>
      <sz val="10"/>
      <color indexed="8"/>
      <name val="Garamond"/>
      <family val="2"/>
      <charset val="238"/>
    </font>
    <font>
      <sz val="10"/>
      <color indexed="8"/>
      <name val="Calibri"/>
      <family val="2"/>
      <charset val="238"/>
    </font>
    <font>
      <sz val="10"/>
      <name val="Futura Bk L2"/>
      <charset val="238"/>
    </font>
    <font>
      <sz val="10"/>
      <name val="Futura Md L2"/>
      <family val="2"/>
      <charset val="238"/>
    </font>
    <font>
      <sz val="12"/>
      <name val="Helv"/>
      <family val="2"/>
    </font>
    <font>
      <sz val="9"/>
      <name val="Arial CE"/>
      <family val="2"/>
      <charset val="238"/>
    </font>
    <font>
      <sz val="9"/>
      <name val="Geneva"/>
      <charset val="238"/>
    </font>
    <font>
      <sz val="10"/>
      <name val="Helvetica"/>
    </font>
    <font>
      <sz val="11"/>
      <color rgb="FF006100"/>
      <name val="Calibri"/>
      <family val="2"/>
      <charset val="238"/>
      <scheme val="minor"/>
    </font>
    <font>
      <sz val="11"/>
      <color rgb="FF000000"/>
      <name val="Arial"/>
      <family val="2"/>
      <charset val="238"/>
    </font>
    <font>
      <sz val="11"/>
      <color rgb="FF9C5700"/>
      <name val="Calibri"/>
      <family val="2"/>
      <charset val="238"/>
      <scheme val="minor"/>
    </font>
    <font>
      <sz val="11"/>
      <color theme="1"/>
      <name val="Arial"/>
      <family val="2"/>
      <charset val="238"/>
    </font>
    <font>
      <sz val="12"/>
      <color theme="1"/>
      <name val="Calibri"/>
      <family val="2"/>
      <scheme val="minor"/>
    </font>
    <font>
      <sz val="12"/>
      <color rgb="FF000000"/>
      <name val="Helvetica Neue"/>
    </font>
    <font>
      <vertAlign val="superscript"/>
      <sz val="8"/>
      <name val="Arial"/>
      <family val="2"/>
      <charset val="238"/>
    </font>
    <font>
      <vertAlign val="superscript"/>
      <sz val="8"/>
      <name val="Arial"/>
      <family val="2"/>
    </font>
    <font>
      <vertAlign val="superscript"/>
      <sz val="10"/>
      <color indexed="8"/>
      <name val="Arial"/>
      <family val="2"/>
      <charset val="238"/>
    </font>
    <font>
      <b/>
      <sz val="18"/>
      <color theme="3"/>
      <name val="Calibri Light"/>
      <family val="2"/>
      <charset val="238"/>
      <scheme val="major"/>
    </font>
    <font>
      <sz val="9"/>
      <name val="Arial"/>
      <family val="2"/>
    </font>
    <font>
      <vertAlign val="superscript"/>
      <sz val="9"/>
      <name val="Arial"/>
      <family val="2"/>
    </font>
    <font>
      <sz val="9"/>
      <name val="Calibri"/>
      <family val="2"/>
      <charset val="238"/>
    </font>
    <font>
      <vertAlign val="superscript"/>
      <sz val="9"/>
      <name val="Arial"/>
      <family val="2"/>
      <charset val="238"/>
    </font>
    <font>
      <b/>
      <sz val="9"/>
      <name val="Arial"/>
      <family val="2"/>
    </font>
    <font>
      <b/>
      <sz val="10"/>
      <name val="Arial"/>
      <family val="2"/>
    </font>
    <font>
      <b/>
      <sz val="10"/>
      <name val="Arial CE"/>
      <family val="2"/>
      <charset val="238"/>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9C0006"/>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sz val="10"/>
      <color indexed="9"/>
      <name val="Arial"/>
      <family val="2"/>
      <charset val="238"/>
    </font>
    <font>
      <sz val="11"/>
      <color rgb="FF9C6500"/>
      <name val="Calibri"/>
      <family val="2"/>
      <charset val="238"/>
      <scheme val="minor"/>
    </font>
    <font>
      <sz val="10"/>
      <name val="AvantGarde Md BT"/>
      <family val="2"/>
      <charset val="238"/>
    </font>
    <font>
      <sz val="12"/>
      <name val="Arial"/>
      <family val="2"/>
    </font>
    <font>
      <b/>
      <sz val="11"/>
      <color indexed="63"/>
      <name val="Calibri"/>
      <family val="2"/>
    </font>
    <font>
      <sz val="11"/>
      <color indexed="62"/>
      <name val="Calibri"/>
      <family val="2"/>
    </font>
    <font>
      <sz val="10"/>
      <name val="Times New Roman"/>
      <family val="1"/>
      <charset val="238"/>
    </font>
    <font>
      <sz val="12"/>
      <color indexed="8"/>
      <name val="Calibri"/>
      <family val="2"/>
      <charset val="238"/>
    </font>
    <font>
      <b/>
      <sz val="12"/>
      <name val="Arial"/>
      <family val="2"/>
    </font>
    <font>
      <b/>
      <sz val="10"/>
      <name val="MS Sans Serif"/>
      <family val="2"/>
      <charset val="238"/>
    </font>
    <font>
      <b/>
      <sz val="11"/>
      <color indexed="10"/>
      <name val="Calibri"/>
      <family val="2"/>
      <charset val="238"/>
    </font>
    <font>
      <sz val="10"/>
      <color indexed="0"/>
      <name val="MS Sans Serif"/>
      <family val="2"/>
      <charset val="238"/>
    </font>
    <font>
      <sz val="10"/>
      <color indexed="12"/>
      <name val="Arial"/>
      <family val="2"/>
    </font>
    <font>
      <b/>
      <sz val="15"/>
      <color indexed="62"/>
      <name val="Calibri"/>
      <family val="2"/>
      <charset val="238"/>
    </font>
    <font>
      <b/>
      <sz val="13"/>
      <color indexed="62"/>
      <name val="Calibri"/>
      <family val="2"/>
      <charset val="238"/>
    </font>
    <font>
      <b/>
      <sz val="11"/>
      <color indexed="62"/>
      <name val="Calibri"/>
      <family val="2"/>
      <charset val="238"/>
    </font>
    <font>
      <sz val="10"/>
      <color indexed="14"/>
      <name val="Arial"/>
      <family val="2"/>
    </font>
    <font>
      <sz val="11"/>
      <color indexed="19"/>
      <name val="Calibri"/>
      <family val="2"/>
      <charset val="238"/>
    </font>
    <font>
      <sz val="8"/>
      <name val="Arial Narrow"/>
      <family val="2"/>
      <charset val="238"/>
    </font>
    <font>
      <sz val="10"/>
      <name val="Myriad Pro"/>
      <family val="2"/>
    </font>
    <font>
      <sz val="10"/>
      <name val="ElegaGarmnd BT"/>
      <family val="1"/>
    </font>
    <font>
      <sz val="10"/>
      <name val="Myriad Pro"/>
      <charset val="238"/>
    </font>
    <font>
      <sz val="11"/>
      <color indexed="18"/>
      <name val="Arial"/>
      <family val="2"/>
    </font>
    <font>
      <sz val="10"/>
      <name val="Arial CE"/>
      <family val="2"/>
    </font>
    <font>
      <sz val="6"/>
      <name val="Arial"/>
      <family val="2"/>
      <charset val="238"/>
    </font>
    <font>
      <sz val="11"/>
      <name val="Arial CE"/>
      <family val="2"/>
      <charset val="238"/>
    </font>
    <font>
      <i/>
      <sz val="10"/>
      <name val="CRO_Swiss-Normal"/>
      <charset val="238"/>
    </font>
    <font>
      <sz val="9"/>
      <color rgb="FF006100"/>
      <name val="Arial"/>
      <family val="2"/>
      <charset val="238"/>
    </font>
    <font>
      <b/>
      <sz val="9"/>
      <color rgb="FF3F3F3F"/>
      <name val="Arial"/>
      <family val="2"/>
      <charset val="238"/>
    </font>
    <font>
      <sz val="12"/>
      <color theme="1"/>
      <name val="Calibri"/>
      <family val="2"/>
      <charset val="238"/>
      <scheme val="minor"/>
    </font>
    <font>
      <sz val="10"/>
      <color theme="1"/>
      <name val="Myriad Pro"/>
      <family val="2"/>
      <charset val="238"/>
    </font>
    <font>
      <sz val="11"/>
      <name val="7_Futura"/>
    </font>
    <font>
      <u/>
      <sz val="10"/>
      <color indexed="12"/>
      <name val="Arial"/>
      <family val="2"/>
      <charset val="238"/>
    </font>
    <font>
      <sz val="10"/>
      <color indexed="8"/>
      <name val="Sans"/>
    </font>
    <font>
      <b/>
      <sz val="11"/>
      <color indexed="60"/>
      <name val="Calibri"/>
      <family val="2"/>
    </font>
    <font>
      <sz val="10"/>
      <name val="Mangal"/>
      <family val="2"/>
      <charset val="238"/>
    </font>
    <font>
      <sz val="11"/>
      <color indexed="8"/>
      <name val="Arial"/>
      <family val="2"/>
    </font>
    <font>
      <sz val="11"/>
      <color indexed="8"/>
      <name val="Trebuchet MS"/>
      <family val="2"/>
      <charset val="238"/>
    </font>
    <font>
      <sz val="10"/>
      <color indexed="8"/>
      <name val="Vinci Sans"/>
      <family val="2"/>
      <charset val="238"/>
    </font>
    <font>
      <sz val="10"/>
      <color indexed="10"/>
      <name val="Arial"/>
      <family val="2"/>
    </font>
    <font>
      <b/>
      <sz val="10"/>
      <color indexed="9"/>
      <name val="Arial"/>
      <family val="2"/>
      <charset val="238"/>
    </font>
    <font>
      <b/>
      <sz val="18"/>
      <color indexed="62"/>
      <name val="Cambria"/>
      <family val="2"/>
      <charset val="238"/>
    </font>
    <font>
      <b/>
      <sz val="18"/>
      <color indexed="48"/>
      <name val="Cambria"/>
      <family val="2"/>
    </font>
    <font>
      <b/>
      <sz val="15"/>
      <color indexed="48"/>
      <name val="Calibri"/>
      <family val="2"/>
    </font>
    <font>
      <b/>
      <sz val="13"/>
      <color indexed="48"/>
      <name val="Calibri"/>
      <family val="2"/>
    </font>
    <font>
      <b/>
      <sz val="11"/>
      <color indexed="48"/>
      <name val="Calibri"/>
      <family val="2"/>
    </font>
    <font>
      <u/>
      <sz val="10"/>
      <color theme="10"/>
      <name val="AvantGarde Md BT"/>
      <family val="2"/>
      <charset val="238"/>
    </font>
    <font>
      <sz val="12"/>
      <name val="Times New Roman"/>
      <family val="1"/>
      <charset val="238"/>
    </font>
    <font>
      <sz val="12"/>
      <name val="Times"/>
      <family val="1"/>
      <charset val="238"/>
    </font>
    <font>
      <u/>
      <sz val="11.75"/>
      <color indexed="12"/>
      <name val="Times"/>
      <family val="1"/>
      <charset val="238"/>
    </font>
    <font>
      <sz val="12"/>
      <name val="Helv"/>
    </font>
    <font>
      <b/>
      <sz val="10"/>
      <color indexed="8"/>
      <name val="Arial"/>
      <family val="2"/>
    </font>
    <font>
      <sz val="10"/>
      <name val="MS Sans Serif"/>
    </font>
    <font>
      <sz val="10"/>
      <name val="CRO_Swiss-Normal"/>
    </font>
    <font>
      <sz val="11"/>
      <name val="CRO_Swiss-Normal"/>
      <charset val="238"/>
    </font>
    <font>
      <sz val="10"/>
      <name val="Arial CE"/>
    </font>
    <font>
      <sz val="11"/>
      <color indexed="16"/>
      <name val="Calibri"/>
      <family val="2"/>
      <charset val="238"/>
    </font>
    <font>
      <sz val="12"/>
      <name val="Courier"/>
      <family val="1"/>
      <charset val="238"/>
    </font>
    <font>
      <sz val="11"/>
      <color rgb="FF000000"/>
      <name val="Calibri"/>
      <family val="2"/>
    </font>
    <font>
      <sz val="10"/>
      <color rgb="FF9C6500"/>
      <name val="Tahoma"/>
      <family val="2"/>
      <charset val="238"/>
    </font>
    <font>
      <sz val="10"/>
      <color indexed="8"/>
      <name val="Tahoma"/>
      <family val="2"/>
      <charset val="238"/>
    </font>
    <font>
      <sz val="10"/>
      <color rgb="FF000000"/>
      <name val="Arial"/>
      <family val="2"/>
    </font>
    <font>
      <vertAlign val="subscript"/>
      <sz val="10"/>
      <name val="Arial"/>
      <family val="2"/>
    </font>
    <font>
      <vertAlign val="superscript"/>
      <sz val="10"/>
      <name val="Arial"/>
      <family val="2"/>
    </font>
    <font>
      <sz val="10"/>
      <name val="Calibri"/>
      <family val="2"/>
    </font>
    <font>
      <b/>
      <sz val="10"/>
      <name val="Arial CE"/>
      <charset val="238"/>
    </font>
    <font>
      <b/>
      <sz val="10"/>
      <color rgb="FFFF0000"/>
      <name val="Arial"/>
      <family val="2"/>
    </font>
    <font>
      <i/>
      <sz val="10"/>
      <name val="Arial"/>
      <family val="2"/>
    </font>
    <font>
      <sz val="10"/>
      <color rgb="FFFF0000"/>
      <name val="Arial"/>
      <family val="2"/>
    </font>
    <font>
      <sz val="10"/>
      <color rgb="FF000000"/>
      <name val="Helvetica"/>
    </font>
    <font>
      <sz val="11"/>
      <name val="Calibri"/>
      <family val="2"/>
      <scheme val="minor"/>
    </font>
    <font>
      <vertAlign val="superscript"/>
      <sz val="10"/>
      <name val="Arial"/>
      <family val="2"/>
      <charset val="238"/>
    </font>
    <font>
      <b/>
      <sz val="10"/>
      <color rgb="FF000000"/>
      <name val="Arial"/>
      <family val="2"/>
    </font>
    <font>
      <b/>
      <sz val="10"/>
      <color theme="1"/>
      <name val="Arial"/>
      <family val="2"/>
    </font>
    <font>
      <b/>
      <sz val="10"/>
      <color theme="1"/>
      <name val="Arial"/>
      <family val="2"/>
      <charset val="238"/>
    </font>
    <font>
      <b/>
      <sz val="11"/>
      <name val="Arial"/>
      <family val="2"/>
    </font>
    <font>
      <sz val="9"/>
      <color rgb="FFFF0000"/>
      <name val="Arial"/>
      <family val="2"/>
      <charset val="238"/>
    </font>
    <font>
      <sz val="9"/>
      <name val="Tahoma"/>
      <family val="2"/>
    </font>
    <font>
      <vertAlign val="superscript"/>
      <sz val="9"/>
      <name val="Tahoma"/>
      <family val="2"/>
    </font>
    <font>
      <vertAlign val="subscript"/>
      <sz val="9"/>
      <name val="Tahoma"/>
      <family val="2"/>
    </font>
    <font>
      <sz val="8"/>
      <name val="Tahoma"/>
      <family val="2"/>
    </font>
    <font>
      <vertAlign val="superscript"/>
      <sz val="8"/>
      <name val="Tahoma"/>
      <family val="2"/>
    </font>
    <font>
      <vertAlign val="subscript"/>
      <sz val="8"/>
      <name val="Tahoma"/>
      <family val="2"/>
    </font>
    <font>
      <vertAlign val="subscript"/>
      <sz val="8"/>
      <name val="Arial"/>
      <family val="2"/>
    </font>
    <font>
      <sz val="6"/>
      <color theme="1"/>
      <name val="Calibri"/>
      <family val="2"/>
      <charset val="238"/>
      <scheme val="minor"/>
    </font>
    <font>
      <vertAlign val="subscript"/>
      <sz val="11"/>
      <color theme="1"/>
      <name val="Calibri"/>
      <family val="2"/>
      <charset val="238"/>
      <scheme val="minor"/>
    </font>
    <font>
      <sz val="6"/>
      <color theme="1"/>
      <name val="Calibri"/>
      <family val="2"/>
      <scheme val="minor"/>
    </font>
    <font>
      <vertAlign val="subscript"/>
      <sz val="8"/>
      <color theme="1"/>
      <name val="Arial"/>
      <family val="2"/>
    </font>
    <font>
      <b/>
      <sz val="9"/>
      <color theme="1"/>
      <name val="Tahoma"/>
      <family val="2"/>
    </font>
    <font>
      <sz val="10"/>
      <name val="Verdana"/>
      <family val="2"/>
      <charset val="238"/>
    </font>
    <font>
      <sz val="8"/>
      <color theme="1"/>
      <name val="Tahoma"/>
      <family val="2"/>
    </font>
    <font>
      <sz val="12"/>
      <name val="Times New Roman"/>
      <family val="1"/>
    </font>
    <font>
      <u/>
      <sz val="11"/>
      <color indexed="12"/>
      <name val="Calibri"/>
      <family val="2"/>
      <charset val="238"/>
    </font>
    <font>
      <sz val="11"/>
      <name val="Arial Narrow"/>
      <family val="2"/>
      <charset val="238"/>
    </font>
    <font>
      <sz val="10"/>
      <color rgb="FF333333"/>
      <name val="Arial"/>
      <family val="2"/>
      <charset val="238"/>
    </font>
    <font>
      <sz val="10"/>
      <color indexed="63"/>
      <name val="Arial"/>
      <family val="2"/>
      <charset val="238"/>
    </font>
    <font>
      <sz val="10"/>
      <color rgb="FF0F1111"/>
      <name val="Arial"/>
      <family val="2"/>
      <charset val="238"/>
    </font>
    <font>
      <sz val="10"/>
      <color rgb="FF202124"/>
      <name val="Arial"/>
      <family val="2"/>
      <charset val="238"/>
    </font>
    <font>
      <sz val="10"/>
      <color rgb="FF0E1116"/>
      <name val="Arial"/>
      <family val="2"/>
      <charset val="238"/>
    </font>
    <font>
      <b/>
      <sz val="7"/>
      <name val="Arial"/>
      <family val="2"/>
      <charset val="238"/>
    </font>
    <font>
      <sz val="9"/>
      <name val="Arial CE"/>
      <charset val="238"/>
    </font>
    <font>
      <b/>
      <sz val="9"/>
      <name val="Arial CE"/>
      <charset val="238"/>
    </font>
    <font>
      <sz val="7"/>
      <name val="Arial"/>
      <family val="2"/>
      <charset val="238"/>
    </font>
    <font>
      <sz val="8"/>
      <color rgb="FFFF0000"/>
      <name val="Segoe UI"/>
      <family val="2"/>
      <charset val="238"/>
    </font>
    <font>
      <sz val="12"/>
      <color indexed="8"/>
      <name val="ISOCPEUR"/>
      <family val="2"/>
    </font>
    <font>
      <sz val="12"/>
      <name val="ISOCPEUR"/>
      <family val="2"/>
    </font>
    <font>
      <b/>
      <sz val="12"/>
      <color indexed="8"/>
      <name val="ISOCPEUR"/>
      <family val="2"/>
    </font>
    <font>
      <sz val="8"/>
      <color theme="4"/>
      <name val="Arial"/>
      <family val="2"/>
      <charset val="238"/>
    </font>
    <font>
      <sz val="8"/>
      <color theme="1"/>
      <name val="Arial"/>
      <family val="2"/>
      <charset val="238"/>
    </font>
    <font>
      <b/>
      <sz val="8"/>
      <color theme="4"/>
      <name val="Arial"/>
      <family val="2"/>
      <charset val="238"/>
    </font>
    <font>
      <sz val="8"/>
      <color theme="8"/>
      <name val="Arial"/>
      <family val="2"/>
      <charset val="238"/>
    </font>
    <font>
      <sz val="8"/>
      <color theme="4"/>
      <name val="Arial"/>
      <family val="2"/>
    </font>
    <font>
      <b/>
      <sz val="8"/>
      <color theme="4"/>
      <name val="Arial"/>
      <family val="2"/>
    </font>
    <font>
      <b/>
      <sz val="8"/>
      <color theme="8"/>
      <name val="Arial"/>
      <family val="2"/>
      <charset val="238"/>
    </font>
    <font>
      <sz val="8"/>
      <color rgb="FF4472C4"/>
      <name val="Arial"/>
      <family val="2"/>
      <charset val="238"/>
    </font>
    <font>
      <sz val="8"/>
      <color rgb="FF0070C0"/>
      <name val="Arial"/>
      <family val="2"/>
      <charset val="238"/>
    </font>
    <font>
      <strike/>
      <sz val="8"/>
      <name val="Arial"/>
      <family val="2"/>
    </font>
    <font>
      <sz val="10"/>
      <color theme="1"/>
      <name val="Arial"/>
      <family val="2"/>
    </font>
    <font>
      <sz val="8"/>
      <color rgb="FFC00000"/>
      <name val="Arial"/>
      <family val="2"/>
    </font>
  </fonts>
  <fills count="127">
    <fill>
      <patternFill patternType="none"/>
    </fill>
    <fill>
      <patternFill patternType="gray125"/>
    </fill>
    <fill>
      <patternFill patternType="solid">
        <fgColor indexed="27"/>
        <bgColor indexed="41"/>
      </patternFill>
    </fill>
    <fill>
      <patternFill patternType="solid">
        <fgColor theme="0"/>
        <bgColor indexed="64"/>
      </patternFill>
    </fill>
    <fill>
      <patternFill patternType="solid">
        <fgColor rgb="FFFFCC99"/>
        <bgColor indexed="64"/>
      </patternFill>
    </fill>
    <fill>
      <patternFill patternType="solid">
        <fgColor indexed="47"/>
        <bgColor indexed="64"/>
      </patternFill>
    </fill>
    <fill>
      <patternFill patternType="solid">
        <fgColor indexed="47"/>
        <bgColor indexed="22"/>
      </patternFill>
    </fill>
    <fill>
      <patternFill patternType="solid">
        <fgColor theme="0" tint="-0.249977111117893"/>
        <bgColor indexed="64"/>
      </patternFill>
    </fill>
    <fill>
      <patternFill patternType="solid">
        <fgColor indexed="22"/>
        <bgColor indexed="64"/>
      </patternFill>
    </fill>
    <fill>
      <patternFill patternType="solid">
        <fgColor theme="0" tint="-0.34998626667073579"/>
        <bgColor indexed="64"/>
      </patternFill>
    </fill>
    <fill>
      <patternFill patternType="solid">
        <fgColor indexed="22"/>
        <bgColor indexed="31"/>
      </patternFill>
    </fill>
    <fill>
      <patternFill patternType="solid">
        <fgColor indexed="44"/>
        <bgColor indexed="31"/>
      </patternFill>
    </fill>
    <fill>
      <patternFill patternType="solid">
        <fgColor indexed="26"/>
        <bgColor indexed="9"/>
      </patternFill>
    </fill>
    <fill>
      <patternFill patternType="solid">
        <fgColor indexed="42"/>
        <bgColor indexed="27"/>
      </patternFill>
    </fill>
    <fill>
      <patternFill patternType="solid">
        <fgColor theme="9"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C6EFCE"/>
      </patternFill>
    </fill>
    <fill>
      <patternFill patternType="solid">
        <fgColor rgb="FFFFEB9C"/>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3"/>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6"/>
        <bgColor indexed="43"/>
      </patternFill>
    </fill>
    <fill>
      <patternFill patternType="solid">
        <fgColor indexed="9"/>
        <bgColor indexed="64"/>
      </patternFill>
    </fill>
    <fill>
      <patternFill patternType="solid">
        <fgColor indexed="9"/>
        <bgColor indexed="26"/>
      </patternFill>
    </fill>
    <fill>
      <patternFill patternType="solid">
        <fgColor theme="4" tint="0.79998168889431442"/>
        <bgColor indexed="64"/>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indexed="51"/>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0"/>
        <bgColor indexed="64"/>
      </patternFill>
    </fill>
    <fill>
      <patternFill patternType="solid">
        <fgColor indexed="46"/>
        <bgColor indexed="64"/>
      </patternFill>
    </fill>
    <fill>
      <patternFill patternType="solid">
        <fgColor indexed="55"/>
        <bgColor indexed="64"/>
      </patternFill>
    </fill>
    <fill>
      <patternFill patternType="solid">
        <fgColor rgb="FFC6EFCE"/>
        <bgColor indexed="64"/>
      </patternFill>
    </fill>
    <fill>
      <patternFill patternType="solid">
        <fgColor indexed="31"/>
        <bgColor indexed="44"/>
      </patternFill>
    </fill>
    <fill>
      <patternFill patternType="solid">
        <fgColor indexed="45"/>
        <bgColor indexed="46"/>
      </patternFill>
    </fill>
    <fill>
      <patternFill patternType="solid">
        <fgColor indexed="46"/>
        <bgColor indexed="45"/>
      </patternFill>
    </fill>
    <fill>
      <patternFill patternType="solid">
        <fgColor indexed="41"/>
        <bgColor indexed="44"/>
      </patternFill>
    </fill>
    <fill>
      <patternFill patternType="solid">
        <fgColor indexed="27"/>
        <bgColor indexed="42"/>
      </patternFill>
    </fill>
    <fill>
      <patternFill patternType="solid">
        <fgColor indexed="29"/>
        <bgColor indexed="45"/>
      </patternFill>
    </fill>
    <fill>
      <patternFill patternType="solid">
        <fgColor indexed="11"/>
        <bgColor indexed="49"/>
      </patternFill>
    </fill>
    <fill>
      <patternFill patternType="solid">
        <fgColor indexed="19"/>
        <bgColor indexed="55"/>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60"/>
        <bgColor indexed="25"/>
      </patternFill>
    </fill>
    <fill>
      <patternFill patternType="solid">
        <fgColor indexed="31"/>
        <bgColor indexed="31"/>
      </patternFill>
    </fill>
    <fill>
      <patternFill patternType="solid">
        <fgColor indexed="22"/>
        <bgColor indexed="22"/>
      </patternFill>
    </fill>
    <fill>
      <patternFill patternType="solid">
        <fgColor indexed="49"/>
        <bgColor indexed="49"/>
      </patternFill>
    </fill>
    <fill>
      <patternFill patternType="solid">
        <fgColor indexed="47"/>
        <bgColor indexed="47"/>
      </patternFill>
    </fill>
    <fill>
      <patternFill patternType="solid">
        <fgColor indexed="29"/>
        <bgColor indexed="29"/>
      </patternFill>
    </fill>
    <fill>
      <patternFill patternType="solid">
        <fgColor indexed="26"/>
        <bgColor indexed="26"/>
      </patternFill>
    </fill>
    <fill>
      <patternFill patternType="solid">
        <fgColor indexed="43"/>
        <bgColor indexed="43"/>
      </patternFill>
    </fill>
    <fill>
      <patternFill patternType="solid">
        <fgColor indexed="27"/>
        <bgColor indexed="27"/>
      </patternFill>
    </fill>
    <fill>
      <patternFill patternType="solid">
        <fgColor indexed="44"/>
        <bgColor indexed="44"/>
      </patternFill>
    </fill>
    <fill>
      <patternFill patternType="solid">
        <fgColor indexed="62"/>
        <bgColor indexed="48"/>
      </patternFill>
    </fill>
    <fill>
      <patternFill patternType="solid">
        <fgColor indexed="10"/>
        <bgColor indexed="16"/>
      </patternFill>
    </fill>
    <fill>
      <patternFill patternType="solid">
        <fgColor indexed="54"/>
        <bgColor indexed="63"/>
      </patternFill>
    </fill>
    <fill>
      <patternFill patternType="solid">
        <fgColor indexed="25"/>
        <bgColor indexed="60"/>
      </patternFill>
    </fill>
    <fill>
      <patternFill patternType="lightUp">
        <fgColor indexed="9"/>
        <bgColor indexed="49"/>
      </patternFill>
    </fill>
    <fill>
      <patternFill patternType="lightUp">
        <fgColor indexed="9"/>
        <bgColor indexed="10"/>
      </patternFill>
    </fill>
    <fill>
      <patternFill patternType="lightUp">
        <fgColor indexed="9"/>
        <bgColor indexed="57"/>
      </patternFill>
    </fill>
    <fill>
      <patternFill patternType="solid">
        <fgColor indexed="55"/>
        <bgColor indexed="23"/>
      </patternFill>
    </fill>
    <fill>
      <patternFill patternType="solid">
        <fgColor indexed="9"/>
      </patternFill>
    </fill>
    <fill>
      <patternFill patternType="solid">
        <fgColor indexed="54"/>
      </patternFill>
    </fill>
    <fill>
      <patternFill patternType="solid">
        <fgColor indexed="45"/>
        <bgColor indexed="29"/>
      </patternFill>
    </fill>
    <fill>
      <patternFill patternType="solid">
        <fgColor indexed="56"/>
      </patternFill>
    </fill>
    <fill>
      <patternFill patternType="solid">
        <fgColor indexed="47"/>
        <bgColor indexed="26"/>
      </patternFill>
    </fill>
    <fill>
      <patternFill patternType="solid">
        <fgColor indexed="44"/>
        <bgColor indexed="22"/>
      </patternFill>
    </fill>
    <fill>
      <patternFill patternType="solid">
        <fgColor theme="0" tint="-0.14999847407452621"/>
        <bgColor indexed="41"/>
      </patternFill>
    </fill>
  </fills>
  <borders count="334">
    <border>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auto="1"/>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auto="1"/>
      </right>
      <top/>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hair">
        <color indexed="64"/>
      </left>
      <right style="hair">
        <color indexed="64"/>
      </right>
      <top style="double">
        <color indexed="64"/>
      </top>
      <bottom style="medium">
        <color indexed="64"/>
      </bottom>
      <diagonal/>
    </border>
    <border>
      <left style="hair">
        <color indexed="64"/>
      </left>
      <right/>
      <top style="double">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hair">
        <color indexed="64"/>
      </left>
      <right style="medium">
        <color indexed="64"/>
      </right>
      <top style="thin">
        <color indexed="64"/>
      </top>
      <bottom style="thin">
        <color indexed="64"/>
      </bottom>
      <diagonal/>
    </border>
    <border>
      <left style="hair">
        <color indexed="64"/>
      </left>
      <right style="medium">
        <color indexed="64"/>
      </right>
      <top style="thin">
        <color indexed="64"/>
      </top>
      <bottom style="hair">
        <color auto="1"/>
      </bottom>
      <diagonal/>
    </border>
    <border>
      <left style="hair">
        <color auto="1"/>
      </left>
      <right style="medium">
        <color indexed="64"/>
      </right>
      <top style="thin">
        <color indexed="64"/>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style="medium">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hair">
        <color auto="1"/>
      </bottom>
      <diagonal/>
    </border>
    <border>
      <left style="hair">
        <color auto="1"/>
      </left>
      <right style="medium">
        <color indexed="64"/>
      </right>
      <top style="hair">
        <color auto="1"/>
      </top>
      <bottom style="hair">
        <color auto="1"/>
      </bottom>
      <diagonal/>
    </border>
    <border>
      <left style="hair">
        <color auto="1"/>
      </left>
      <right style="hair">
        <color auto="1"/>
      </right>
      <top style="hair">
        <color auto="1"/>
      </top>
      <bottom/>
      <diagonal/>
    </border>
    <border>
      <left style="hair">
        <color indexed="64"/>
      </left>
      <right style="medium">
        <color indexed="64"/>
      </right>
      <top style="hair">
        <color indexed="64"/>
      </top>
      <bottom/>
      <diagonal/>
    </border>
    <border>
      <left style="hair">
        <color auto="1"/>
      </left>
      <right style="hair">
        <color auto="1"/>
      </right>
      <top style="hair">
        <color auto="1"/>
      </top>
      <bottom style="hair">
        <color auto="1"/>
      </bottom>
      <diagonal/>
    </border>
    <border>
      <left style="hair">
        <color auto="1"/>
      </left>
      <right style="hair">
        <color auto="1"/>
      </right>
      <top style="hair">
        <color indexed="8"/>
      </top>
      <bottom style="hair">
        <color auto="1"/>
      </bottom>
      <diagonal/>
    </border>
    <border>
      <left style="thick">
        <color indexed="64"/>
      </left>
      <right style="hair">
        <color auto="1"/>
      </right>
      <top style="hair">
        <color auto="1"/>
      </top>
      <bottom style="hair">
        <color auto="1"/>
      </bottom>
      <diagonal/>
    </border>
    <border>
      <left style="hair">
        <color indexed="64"/>
      </left>
      <right/>
      <top style="hair">
        <color indexed="64"/>
      </top>
      <bottom style="thick">
        <color indexed="64"/>
      </bottom>
      <diagonal/>
    </border>
    <border>
      <left/>
      <right/>
      <top style="hair">
        <color indexed="64"/>
      </top>
      <bottom style="thick">
        <color indexed="64"/>
      </bottom>
      <diagonal/>
    </border>
    <border>
      <left/>
      <right style="hair">
        <color auto="1"/>
      </right>
      <top style="hair">
        <color auto="1"/>
      </top>
      <bottom style="thick">
        <color indexed="64"/>
      </bottom>
      <diagonal/>
    </border>
    <border>
      <left style="medium">
        <color indexed="64"/>
      </left>
      <right style="hair">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thin">
        <color indexed="64"/>
      </bottom>
      <diagonal/>
    </border>
    <border>
      <left/>
      <right/>
      <top/>
      <bottom style="hair">
        <color indexed="64"/>
      </bottom>
      <diagonal/>
    </border>
    <border>
      <left style="hair">
        <color auto="1"/>
      </left>
      <right/>
      <top style="hair">
        <color auto="1"/>
      </top>
      <bottom style="hair">
        <color auto="1"/>
      </bottom>
      <diagonal/>
    </border>
    <border>
      <left/>
      <right/>
      <top style="hair">
        <color indexed="64"/>
      </top>
      <bottom style="hair">
        <color auto="1"/>
      </bottom>
      <diagonal/>
    </border>
    <border>
      <left/>
      <right style="medium">
        <color indexed="64"/>
      </right>
      <top style="hair">
        <color indexed="64"/>
      </top>
      <bottom style="hair">
        <color indexed="64"/>
      </bottom>
      <diagonal/>
    </border>
    <border>
      <left/>
      <right style="medium">
        <color indexed="64"/>
      </right>
      <top style="double">
        <color indexed="64"/>
      </top>
      <bottom style="medium">
        <color indexed="64"/>
      </bottom>
      <diagonal/>
    </border>
    <border>
      <left style="hair">
        <color indexed="64"/>
      </left>
      <right/>
      <top/>
      <bottom style="hair">
        <color indexed="64"/>
      </bottom>
      <diagonal/>
    </border>
    <border>
      <left style="hair">
        <color indexed="64"/>
      </left>
      <right style="hair">
        <color indexed="64"/>
      </right>
      <top style="hair">
        <color indexed="64"/>
      </top>
      <bottom style="double">
        <color indexed="64"/>
      </bottom>
      <diagonal/>
    </border>
    <border>
      <left style="hair">
        <color indexed="64"/>
      </left>
      <right/>
      <top style="hair">
        <color indexed="64"/>
      </top>
      <bottom/>
      <diagonal/>
    </border>
    <border>
      <left/>
      <right/>
      <top style="hair">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auto="1"/>
      </left>
      <right/>
      <top style="medium">
        <color indexed="64"/>
      </top>
      <bottom style="hair">
        <color auto="1"/>
      </bottom>
      <diagonal/>
    </border>
    <border>
      <left/>
      <right/>
      <top style="medium">
        <color indexed="64"/>
      </top>
      <bottom style="hair">
        <color auto="1"/>
      </bottom>
      <diagonal/>
    </border>
    <border>
      <left/>
      <right style="medium">
        <color indexed="64"/>
      </right>
      <top style="medium">
        <color indexed="64"/>
      </top>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auto="1"/>
      </right>
      <top style="hair">
        <color auto="1"/>
      </top>
      <bottom style="medium">
        <color indexed="64"/>
      </bottom>
      <diagonal/>
    </border>
    <border>
      <left style="hair">
        <color indexed="64"/>
      </left>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hair">
        <color indexed="64"/>
      </left>
      <right style="medium">
        <color indexed="64"/>
      </right>
      <top/>
      <bottom style="hair">
        <color auto="1"/>
      </bottom>
      <diagonal/>
    </border>
    <border>
      <left style="hair">
        <color auto="1"/>
      </left>
      <right style="hair">
        <color auto="1"/>
      </right>
      <top style="hair">
        <color auto="1"/>
      </top>
      <bottom/>
      <diagonal/>
    </border>
    <border>
      <left style="hair">
        <color indexed="64"/>
      </left>
      <right style="medium">
        <color indexed="64"/>
      </right>
      <top style="hair">
        <color indexed="64"/>
      </top>
      <bottom/>
      <diagonal/>
    </border>
    <border>
      <left style="hair">
        <color indexed="8"/>
      </left>
      <right style="hair">
        <color indexed="8"/>
      </right>
      <top style="hair">
        <color indexed="8"/>
      </top>
      <bottom style="hair">
        <color indexed="8"/>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diagonal/>
    </border>
    <border>
      <left style="hair">
        <color auto="1"/>
      </left>
      <right style="hair">
        <color indexed="64"/>
      </right>
      <top style="hair">
        <color indexed="8"/>
      </top>
      <bottom style="hair">
        <color indexed="64"/>
      </bottom>
      <diagonal/>
    </border>
    <border>
      <left style="hair">
        <color auto="1"/>
      </left>
      <right style="hair">
        <color auto="1"/>
      </right>
      <top style="hair">
        <color auto="1"/>
      </top>
      <bottom/>
      <diagonal/>
    </border>
    <border>
      <left style="hair">
        <color indexed="64"/>
      </left>
      <right style="medium">
        <color indexed="64"/>
      </right>
      <top style="hair">
        <color indexed="64"/>
      </top>
      <bottom style="thin">
        <color indexed="64"/>
      </bottom>
      <diagonal/>
    </border>
    <border>
      <left style="hair">
        <color indexed="64"/>
      </left>
      <right/>
      <top/>
      <bottom/>
      <diagonal/>
    </border>
    <border>
      <left style="hair">
        <color indexed="64"/>
      </left>
      <right style="hair">
        <color indexed="64"/>
      </right>
      <top style="hair">
        <color indexed="64"/>
      </top>
      <bottom style="thin">
        <color indexed="64"/>
      </bottom>
      <diagonal/>
    </border>
    <border>
      <left style="thin">
        <color rgb="FFB2B2B2"/>
      </left>
      <right style="thin">
        <color rgb="FFB2B2B2"/>
      </right>
      <top style="thin">
        <color rgb="FFB2B2B2"/>
      </top>
      <bottom style="thin">
        <color rgb="FFB2B2B2"/>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indexed="64"/>
      </left>
      <right/>
      <top style="medium">
        <color indexed="64"/>
      </top>
      <bottom style="medium">
        <color indexed="64"/>
      </bottom>
      <diagonal/>
    </border>
    <border>
      <left/>
      <right style="hair">
        <color auto="1"/>
      </right>
      <top style="medium">
        <color indexed="64"/>
      </top>
      <bottom style="medium">
        <color indexed="64"/>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8"/>
      </right>
      <top/>
      <bottom style="thin">
        <color indexed="8"/>
      </bottom>
      <diagonal/>
    </border>
    <border>
      <left style="medium">
        <color indexed="64"/>
      </left>
      <right style="hair">
        <color auto="1"/>
      </right>
      <top style="hair">
        <color auto="1"/>
      </top>
      <bottom style="hair">
        <color auto="1"/>
      </bottom>
      <diagonal/>
    </border>
    <border>
      <left/>
      <right style="medium">
        <color indexed="64"/>
      </right>
      <top style="hair">
        <color indexed="64"/>
      </top>
      <bottom style="hair">
        <color indexed="64"/>
      </bottom>
      <diagonal/>
    </border>
    <border>
      <left style="hair">
        <color indexed="64"/>
      </left>
      <right style="medium">
        <color indexed="64"/>
      </right>
      <top style="hair">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style="hair">
        <color auto="1"/>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top style="hair">
        <color indexed="64"/>
      </top>
      <bottom style="hair">
        <color indexed="64"/>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medium">
        <color indexed="64"/>
      </top>
      <bottom style="hair">
        <color indexed="64"/>
      </bottom>
      <diagonal/>
    </border>
    <border>
      <left/>
      <right style="medium">
        <color indexed="64"/>
      </right>
      <top style="medium">
        <color indexed="64"/>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indexed="64"/>
      </left>
      <right/>
      <top/>
      <bottom/>
      <diagonal/>
    </border>
    <border>
      <left/>
      <right/>
      <top style="hair">
        <color indexed="8"/>
      </top>
      <bottom style="hair">
        <color indexed="8"/>
      </bottom>
      <diagonal/>
    </border>
    <border>
      <left/>
      <right/>
      <top/>
      <bottom style="double">
        <color indexed="60"/>
      </bottom>
      <diagonal/>
    </border>
    <border>
      <left/>
      <right/>
      <top/>
      <bottom style="thick">
        <color indexed="49"/>
      </bottom>
      <diagonal/>
    </border>
    <border>
      <left/>
      <right/>
      <top/>
      <bottom style="medium">
        <color indexed="49"/>
      </bottom>
      <diagonal/>
    </border>
    <border>
      <left style="thin">
        <color indexed="8"/>
      </left>
      <right style="thin">
        <color indexed="8"/>
      </right>
      <top/>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hair">
        <color auto="1"/>
      </left>
      <right/>
      <top style="hair">
        <color auto="1"/>
      </top>
      <bottom style="hair">
        <color auto="1"/>
      </bottom>
      <diagonal/>
    </border>
    <border>
      <left/>
      <right style="hair">
        <color auto="1"/>
      </right>
      <top style="hair">
        <color indexed="64"/>
      </top>
      <bottom style="hair">
        <color indexed="64"/>
      </bottom>
      <diagonal/>
    </border>
    <border>
      <left/>
      <right/>
      <top style="hair">
        <color indexed="64"/>
      </top>
      <bottom style="hair">
        <color auto="1"/>
      </bottom>
      <diagonal/>
    </border>
    <border>
      <left/>
      <right style="medium">
        <color indexed="64"/>
      </right>
      <top style="hair">
        <color indexed="64"/>
      </top>
      <bottom style="hair">
        <color indexed="64"/>
      </bottom>
      <diagonal/>
    </border>
    <border>
      <left style="hair">
        <color indexed="64"/>
      </left>
      <right style="hair">
        <color indexed="64"/>
      </right>
      <top style="hair">
        <color indexed="64"/>
      </top>
      <bottom style="double">
        <color indexed="64"/>
      </bottom>
      <diagonal/>
    </border>
    <border>
      <left style="hair">
        <color auto="1"/>
      </left>
      <right style="medium">
        <color indexed="64"/>
      </right>
      <top style="hair">
        <color auto="1"/>
      </top>
      <bottom style="double">
        <color indexed="64"/>
      </bottom>
      <diagonal/>
    </border>
    <border>
      <left style="medium">
        <color indexed="64"/>
      </left>
      <right style="hair">
        <color indexed="64"/>
      </right>
      <top style="hair">
        <color indexed="64"/>
      </top>
      <bottom style="hair">
        <color indexed="64"/>
      </bottom>
      <diagonal/>
    </border>
    <border>
      <left style="thin">
        <color indexed="8"/>
      </left>
      <right style="thin">
        <color indexed="8"/>
      </right>
      <top style="thin">
        <color indexed="8"/>
      </top>
      <bottom/>
      <diagonal/>
    </border>
    <border>
      <left style="hair">
        <color indexed="64"/>
      </left>
      <right style="thin">
        <color indexed="64"/>
      </right>
      <top style="hair">
        <color indexed="64"/>
      </top>
      <bottom style="hair">
        <color indexed="64"/>
      </bottom>
      <diagonal/>
    </border>
    <border>
      <left style="hair">
        <color auto="1"/>
      </left>
      <right style="hair">
        <color auto="1"/>
      </right>
      <top style="hair">
        <color auto="1"/>
      </top>
      <bottom/>
      <diagonal/>
    </border>
    <border>
      <left style="hair">
        <color indexed="64"/>
      </left>
      <right style="medium">
        <color indexed="64"/>
      </right>
      <top style="hair">
        <color indexed="64"/>
      </top>
      <bottom/>
      <diagonal/>
    </border>
    <border>
      <left style="hair">
        <color auto="1"/>
      </left>
      <right style="hair">
        <color auto="1"/>
      </right>
      <top style="hair">
        <color auto="1"/>
      </top>
      <bottom style="hair">
        <color auto="1"/>
      </bottom>
      <diagonal/>
    </border>
    <border>
      <left style="hair">
        <color indexed="64"/>
      </left>
      <right style="hair">
        <color indexed="64"/>
      </right>
      <top style="hair">
        <color indexed="64"/>
      </top>
      <bottom/>
      <diagonal/>
    </border>
    <border>
      <left style="hair">
        <color auto="1"/>
      </left>
      <right/>
      <top style="hair">
        <color auto="1"/>
      </top>
      <bottom style="hair">
        <color auto="1"/>
      </bottom>
      <diagonal/>
    </border>
    <border>
      <left style="hair">
        <color indexed="64"/>
      </left>
      <right style="medium">
        <color indexed="64"/>
      </right>
      <top style="hair">
        <color indexed="64"/>
      </top>
      <bottom/>
      <diagonal/>
    </border>
    <border>
      <left style="hair">
        <color indexed="64"/>
      </left>
      <right style="medium">
        <color indexed="64"/>
      </right>
      <top style="hair">
        <color indexed="64"/>
      </top>
      <bottom style="hair">
        <color indexed="64"/>
      </bottom>
      <diagonal/>
    </border>
    <border>
      <left style="medium">
        <color indexed="64"/>
      </left>
      <right style="thin">
        <color indexed="8"/>
      </right>
      <top/>
      <bottom/>
      <diagonal/>
    </border>
    <border>
      <left style="thin">
        <color indexed="8"/>
      </left>
      <right/>
      <top/>
      <bottom/>
      <diagonal/>
    </border>
    <border>
      <left style="thin">
        <color indexed="64"/>
      </left>
      <right style="medium">
        <color indexed="64"/>
      </right>
      <top/>
      <bottom/>
      <diagonal/>
    </border>
    <border>
      <left style="medium">
        <color indexed="64"/>
      </left>
      <right style="hair">
        <color indexed="64"/>
      </right>
      <top style="hair">
        <color indexed="64"/>
      </top>
      <bottom/>
      <diagonal/>
    </border>
    <border>
      <left style="hair">
        <color auto="1"/>
      </left>
      <right/>
      <top style="hair">
        <color auto="1"/>
      </top>
      <bottom/>
      <diagonal/>
    </border>
    <border>
      <left style="hair">
        <color indexed="64"/>
      </left>
      <right style="thin">
        <color indexed="64"/>
      </right>
      <top style="hair">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hair">
        <color auto="1"/>
      </left>
      <right style="hair">
        <color auto="1"/>
      </right>
      <top style="hair">
        <color auto="1"/>
      </top>
      <bottom style="hair">
        <color auto="1"/>
      </bottom>
      <diagonal/>
    </border>
    <border>
      <left style="thick">
        <color indexed="64"/>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hair">
        <color indexed="8"/>
      </left>
      <right style="hair">
        <color indexed="8"/>
      </right>
      <top style="hair">
        <color indexed="8"/>
      </top>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right style="hair">
        <color auto="1"/>
      </right>
      <top style="hair">
        <color auto="1"/>
      </top>
      <bottom style="hair">
        <color auto="1"/>
      </bottom>
      <diagonal/>
    </border>
    <border>
      <left style="hair">
        <color indexed="64"/>
      </left>
      <right style="medium">
        <color indexed="64"/>
      </right>
      <top style="hair">
        <color indexed="64"/>
      </top>
      <bottom/>
      <diagonal/>
    </border>
    <border>
      <left style="hair">
        <color auto="1"/>
      </left>
      <right style="hair">
        <color auto="1"/>
      </right>
      <top style="hair">
        <color auto="1"/>
      </top>
      <bottom/>
      <diagonal/>
    </border>
    <border>
      <left style="medium">
        <color indexed="64"/>
      </left>
      <right style="hair">
        <color indexed="64"/>
      </right>
      <top style="hair">
        <color indexed="64"/>
      </top>
      <bottom style="hair">
        <color indexed="64"/>
      </bottom>
      <diagonal/>
    </border>
    <border>
      <left/>
      <right/>
      <top style="hair">
        <color indexed="64"/>
      </top>
      <bottom style="hair">
        <color auto="1"/>
      </bottom>
      <diagonal/>
    </border>
    <border>
      <left style="hair">
        <color indexed="64"/>
      </left>
      <right style="hair">
        <color indexed="64"/>
      </right>
      <top style="hair">
        <color indexed="64"/>
      </top>
      <bottom style="double">
        <color indexed="64"/>
      </bottom>
      <diagonal/>
    </border>
    <border>
      <left style="hair">
        <color auto="1"/>
      </left>
      <right/>
      <top style="hair">
        <color auto="1"/>
      </top>
      <bottom style="hair">
        <color auto="1"/>
      </bottom>
      <diagonal/>
    </border>
    <border>
      <left/>
      <right style="hair">
        <color auto="1"/>
      </right>
      <top style="hair">
        <color auto="1"/>
      </top>
      <bottom style="thick">
        <color indexed="64"/>
      </bottom>
      <diagonal/>
    </border>
    <border>
      <left style="hair">
        <color auto="1"/>
      </left>
      <right/>
      <top style="hair">
        <color auto="1"/>
      </top>
      <bottom style="double">
        <color indexed="64"/>
      </bottom>
      <diagonal/>
    </border>
    <border>
      <left style="hair">
        <color indexed="64"/>
      </left>
      <right style="hair">
        <color indexed="64"/>
      </right>
      <top style="hair">
        <color indexed="64"/>
      </top>
      <bottom style="medium">
        <color indexed="64"/>
      </bottom>
      <diagonal/>
    </border>
  </borders>
  <cellStyleXfs count="42301">
    <xf numFmtId="0" fontId="0" fillId="0" borderId="0"/>
    <xf numFmtId="0" fontId="14" fillId="0" borderId="0"/>
    <xf numFmtId="0" fontId="16" fillId="0" borderId="0"/>
    <xf numFmtId="0" fontId="10" fillId="0" borderId="0"/>
    <xf numFmtId="168" fontId="11" fillId="0" borderId="0" applyFill="0" applyBorder="0" applyAlignment="0" applyProtection="0"/>
    <xf numFmtId="0" fontId="11" fillId="0" borderId="0"/>
    <xf numFmtId="0" fontId="11" fillId="0" borderId="0"/>
    <xf numFmtId="0" fontId="19" fillId="0" borderId="0"/>
    <xf numFmtId="0" fontId="11" fillId="0" borderId="0"/>
    <xf numFmtId="0" fontId="11" fillId="0" borderId="0"/>
    <xf numFmtId="0" fontId="19" fillId="0" borderId="0"/>
    <xf numFmtId="0" fontId="26" fillId="0" borderId="0"/>
    <xf numFmtId="168" fontId="11" fillId="0" borderId="0"/>
    <xf numFmtId="0" fontId="11" fillId="0" borderId="0"/>
    <xf numFmtId="0" fontId="27" fillId="0" borderId="0"/>
    <xf numFmtId="0" fontId="10" fillId="0" borderId="0"/>
    <xf numFmtId="0" fontId="29" fillId="0" borderId="0"/>
    <xf numFmtId="0" fontId="30" fillId="0" borderId="0"/>
    <xf numFmtId="0" fontId="11" fillId="0" borderId="0"/>
    <xf numFmtId="0" fontId="10" fillId="0" borderId="0"/>
    <xf numFmtId="44" fontId="10" fillId="0" borderId="0" applyFont="0" applyFill="0" applyBorder="0" applyAlignment="0" applyProtection="0"/>
    <xf numFmtId="0" fontId="30" fillId="0" borderId="0"/>
    <xf numFmtId="0" fontId="11" fillId="0" borderId="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0" fontId="10"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0" borderId="0"/>
    <xf numFmtId="0" fontId="33" fillId="0" borderId="0">
      <alignment horizontal="justify" vertical="top" wrapText="1"/>
    </xf>
    <xf numFmtId="0" fontId="32" fillId="0" borderId="0"/>
    <xf numFmtId="0" fontId="33" fillId="0" borderId="0">
      <alignment horizontal="left" wrapText="1" indent="1"/>
    </xf>
    <xf numFmtId="0" fontId="33" fillId="0" borderId="0" applyBorder="0" applyProtection="0">
      <alignment horizontal="left" wrapText="1" indent="1"/>
    </xf>
    <xf numFmtId="4" fontId="34" fillId="0" borderId="0"/>
    <xf numFmtId="4" fontId="28" fillId="0" borderId="0"/>
    <xf numFmtId="0" fontId="33" fillId="0" borderId="0">
      <alignment horizontal="justify" wrapText="1"/>
    </xf>
    <xf numFmtId="0" fontId="19" fillId="0" borderId="0"/>
    <xf numFmtId="0" fontId="35" fillId="0" borderId="0"/>
    <xf numFmtId="0" fontId="31" fillId="0" borderId="0">
      <alignment horizontal="left" vertical="top" wrapText="1"/>
    </xf>
    <xf numFmtId="0" fontId="31" fillId="0" borderId="0">
      <alignment horizontal="left" vertical="top" wrapText="1"/>
    </xf>
    <xf numFmtId="0" fontId="19" fillId="11" borderId="0" applyNumberFormat="0" applyBorder="0" applyAlignment="0" applyProtection="0"/>
    <xf numFmtId="0" fontId="19" fillId="11" borderId="0" applyNumberFormat="0" applyBorder="0" applyAlignment="0" applyProtection="0"/>
    <xf numFmtId="0" fontId="19" fillId="11" borderId="0" applyNumberFormat="0" applyBorder="0" applyAlignment="0" applyProtection="0"/>
    <xf numFmtId="0" fontId="11" fillId="12" borderId="18" applyNumberFormat="0" applyAlignment="0" applyProtection="0"/>
    <xf numFmtId="0" fontId="11" fillId="12" borderId="18" applyNumberFormat="0" applyAlignment="0" applyProtection="0"/>
    <xf numFmtId="0" fontId="11" fillId="12" borderId="18" applyNumberFormat="0" applyAlignment="0" applyProtection="0"/>
    <xf numFmtId="171"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168" fontId="11" fillId="0" borderId="0" applyFill="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6" fillId="13" borderId="0" applyNumberFormat="0" applyBorder="0" applyAlignment="0" applyProtection="0"/>
    <xf numFmtId="0" fontId="37" fillId="10" borderId="19" applyNumberFormat="0" applyAlignment="0" applyProtection="0"/>
    <xf numFmtId="0" fontId="37" fillId="10" borderId="19" applyNumberFormat="0" applyAlignment="0" applyProtection="0"/>
    <xf numFmtId="0" fontId="37" fillId="10" borderId="19" applyNumberFormat="0" applyAlignment="0" applyProtection="0"/>
    <xf numFmtId="0" fontId="38" fillId="0" borderId="0">
      <alignment horizontal="right" vertical="top"/>
    </xf>
    <xf numFmtId="0" fontId="39" fillId="0" borderId="0">
      <alignment horizontal="justify" vertical="top" wrapText="1"/>
    </xf>
    <xf numFmtId="0" fontId="38" fillId="0" borderId="0">
      <alignment horizontal="left"/>
    </xf>
    <xf numFmtId="4" fontId="39" fillId="0" borderId="0">
      <alignment horizontal="right"/>
    </xf>
    <xf numFmtId="0" fontId="39" fillId="0" borderId="0">
      <alignment horizontal="right"/>
    </xf>
    <xf numFmtId="4" fontId="39" fillId="0" borderId="0">
      <alignment horizontal="right" wrapText="1"/>
    </xf>
    <xf numFmtId="0" fontId="39" fillId="0" borderId="0">
      <alignment horizontal="right"/>
    </xf>
    <xf numFmtId="4" fontId="39" fillId="0" borderId="0">
      <alignment horizontal="right"/>
    </xf>
    <xf numFmtId="0" fontId="40" fillId="0" borderId="0" applyNumberFormat="0" applyFill="0" applyBorder="0" applyAlignment="0" applyProtection="0"/>
    <xf numFmtId="0" fontId="40" fillId="0" borderId="0" applyNumberFormat="0" applyFill="0" applyBorder="0" applyAlignment="0" applyProtection="0"/>
    <xf numFmtId="0" fontId="28" fillId="0" borderId="0"/>
    <xf numFmtId="0" fontId="11" fillId="0" borderId="0"/>
    <xf numFmtId="0" fontId="11" fillId="0" borderId="0"/>
    <xf numFmtId="0" fontId="1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 fillId="0" borderId="0"/>
    <xf numFmtId="0" fontId="33" fillId="0" borderId="0">
      <alignment horizontal="justify" wrapText="1"/>
    </xf>
    <xf numFmtId="0" fontId="14" fillId="0" borderId="0"/>
    <xf numFmtId="0" fontId="14" fillId="0" borderId="0"/>
    <xf numFmtId="0" fontId="14" fillId="0" borderId="0"/>
    <xf numFmtId="0" fontId="14" fillId="0" borderId="0"/>
    <xf numFmtId="0" fontId="11" fillId="0" borderId="0"/>
    <xf numFmtId="0" fontId="11" fillId="0" borderId="0"/>
    <xf numFmtId="0" fontId="11" fillId="0" borderId="0"/>
    <xf numFmtId="0" fontId="11" fillId="0" borderId="0"/>
    <xf numFmtId="0" fontId="19" fillId="0" borderId="0"/>
    <xf numFmtId="0" fontId="19" fillId="0" borderId="0"/>
    <xf numFmtId="0" fontId="19" fillId="0" borderId="0"/>
    <xf numFmtId="0" fontId="19" fillId="0" borderId="0"/>
    <xf numFmtId="0" fontId="11" fillId="0" borderId="0"/>
    <xf numFmtId="0" fontId="11" fillId="0" borderId="0"/>
    <xf numFmtId="0" fontId="11" fillId="0" borderId="0"/>
    <xf numFmtId="0" fontId="11" fillId="12" borderId="18" applyNumberFormat="0" applyAlignment="0" applyProtection="0"/>
    <xf numFmtId="0" fontId="11" fillId="12" borderId="18" applyNumberFormat="0" applyAlignment="0" applyProtection="0"/>
    <xf numFmtId="170" fontId="43" fillId="0" borderId="0"/>
    <xf numFmtId="0" fontId="11" fillId="0" borderId="0" applyProtection="0"/>
    <xf numFmtId="0" fontId="37" fillId="10" borderId="19" applyNumberFormat="0" applyAlignment="0" applyProtection="0"/>
    <xf numFmtId="0" fontId="37" fillId="10" borderId="19" applyNumberFormat="0" applyAlignment="0" applyProtection="0"/>
    <xf numFmtId="9" fontId="11" fillId="0" borderId="0" applyFill="0" applyBorder="0" applyAlignment="0" applyProtection="0"/>
    <xf numFmtId="9" fontId="11" fillId="0" borderId="0" applyFill="0" applyBorder="0" applyAlignment="0" applyProtection="0"/>
    <xf numFmtId="9" fontId="11" fillId="0" borderId="0" applyFill="0" applyBorder="0" applyAlignment="0" applyProtection="0"/>
    <xf numFmtId="9" fontId="11" fillId="0" borderId="0" applyFill="0" applyBorder="0" applyAlignment="0" applyProtection="0"/>
    <xf numFmtId="9" fontId="11" fillId="0" borderId="0" applyFill="0" applyBorder="0" applyAlignment="0" applyProtection="0"/>
    <xf numFmtId="0" fontId="41" fillId="0" borderId="0"/>
    <xf numFmtId="0" fontId="41" fillId="0" borderId="0"/>
    <xf numFmtId="0" fontId="11" fillId="0" borderId="0"/>
    <xf numFmtId="0" fontId="42"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68" fontId="11" fillId="0" borderId="0" applyFill="0" applyBorder="0" applyAlignment="0" applyProtection="0"/>
    <xf numFmtId="168" fontId="11" fillId="0" borderId="0" applyFill="0" applyBorder="0" applyAlignment="0" applyProtection="0"/>
    <xf numFmtId="0" fontId="9" fillId="0" borderId="0"/>
    <xf numFmtId="166" fontId="11" fillId="0" borderId="0" applyFont="0" applyFill="0" applyBorder="0" applyAlignment="0" applyProtection="0"/>
    <xf numFmtId="0" fontId="30" fillId="0" borderId="0"/>
    <xf numFmtId="166" fontId="11" fillId="0" borderId="0" applyFont="0" applyFill="0" applyBorder="0" applyAlignment="0" applyProtection="0"/>
    <xf numFmtId="0" fontId="11" fillId="0" borderId="0"/>
    <xf numFmtId="0" fontId="11" fillId="0" borderId="0"/>
    <xf numFmtId="0" fontId="11" fillId="0" borderId="0"/>
    <xf numFmtId="0" fontId="21" fillId="0" borderId="0"/>
    <xf numFmtId="0" fontId="11" fillId="0" borderId="0"/>
    <xf numFmtId="0" fontId="11" fillId="0" borderId="0"/>
    <xf numFmtId="0" fontId="44" fillId="0" borderId="0"/>
    <xf numFmtId="0" fontId="11" fillId="0" borderId="0"/>
    <xf numFmtId="0" fontId="11" fillId="0" borderId="0"/>
    <xf numFmtId="0" fontId="11" fillId="0" borderId="0"/>
    <xf numFmtId="0" fontId="9" fillId="0" borderId="0"/>
    <xf numFmtId="166"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0" fontId="21" fillId="0" borderId="0"/>
    <xf numFmtId="0" fontId="11" fillId="0" borderId="0"/>
    <xf numFmtId="0" fontId="9" fillId="0" borderId="0"/>
    <xf numFmtId="0" fontId="11" fillId="0" borderId="0"/>
    <xf numFmtId="0" fontId="9" fillId="0" borderId="0"/>
    <xf numFmtId="0" fontId="46" fillId="0" borderId="0"/>
    <xf numFmtId="9" fontId="11" fillId="0" borderId="0" applyFont="0" applyFill="0" applyBorder="0" applyAlignment="0" applyProtection="0"/>
    <xf numFmtId="0" fontId="45" fillId="0" borderId="0"/>
    <xf numFmtId="0" fontId="8" fillId="0" borderId="0"/>
    <xf numFmtId="44" fontId="8" fillId="0" borderId="0" applyFont="0" applyFill="0" applyBorder="0" applyAlignment="0" applyProtection="0"/>
    <xf numFmtId="0" fontId="8" fillId="0" borderId="0"/>
    <xf numFmtId="0" fontId="28" fillId="0" borderId="0"/>
    <xf numFmtId="0" fontId="8" fillId="0" borderId="0"/>
    <xf numFmtId="0" fontId="54" fillId="0" borderId="0"/>
    <xf numFmtId="166" fontId="19" fillId="0" borderId="0" applyFont="0" applyFill="0" applyBorder="0" applyAlignment="0" applyProtection="0"/>
    <xf numFmtId="166" fontId="19" fillId="0" borderId="0" applyFont="0" applyFill="0" applyBorder="0" applyAlignment="0" applyProtection="0"/>
    <xf numFmtId="0" fontId="11" fillId="0" borderId="0"/>
    <xf numFmtId="0" fontId="11" fillId="0" borderId="0"/>
    <xf numFmtId="0" fontId="7" fillId="0" borderId="0"/>
    <xf numFmtId="0" fontId="26" fillId="0" borderId="0"/>
    <xf numFmtId="0" fontId="26" fillId="0" borderId="0"/>
    <xf numFmtId="0" fontId="11" fillId="0" borderId="0"/>
    <xf numFmtId="0" fontId="7" fillId="0" borderId="0"/>
    <xf numFmtId="0" fontId="55" fillId="0" borderId="0"/>
    <xf numFmtId="0" fontId="11" fillId="0" borderId="0"/>
    <xf numFmtId="0" fontId="6" fillId="0" borderId="0"/>
    <xf numFmtId="0" fontId="11" fillId="0" borderId="0"/>
    <xf numFmtId="0" fontId="11" fillId="0" borderId="0"/>
    <xf numFmtId="0" fontId="5" fillId="0" borderId="0"/>
    <xf numFmtId="0" fontId="21" fillId="0" borderId="0"/>
    <xf numFmtId="0" fontId="16" fillId="0" borderId="0"/>
    <xf numFmtId="0" fontId="5" fillId="0" borderId="0"/>
    <xf numFmtId="174" fontId="11" fillId="0" borderId="0" applyFont="0" applyFill="0" applyBorder="0" applyAlignment="0" applyProtection="0"/>
    <xf numFmtId="0" fontId="58" fillId="0" borderId="0"/>
    <xf numFmtId="0" fontId="11" fillId="0" borderId="0"/>
    <xf numFmtId="0" fontId="59" fillId="0" borderId="0" applyProtection="0">
      <alignment horizontal="left" vertical="top"/>
    </xf>
    <xf numFmtId="0" fontId="60" fillId="0" borderId="0" applyNumberFormat="0" applyFont="0" applyBorder="0" applyProtection="0"/>
    <xf numFmtId="0" fontId="61" fillId="0" borderId="0"/>
    <xf numFmtId="168" fontId="11" fillId="0" borderId="0" applyFill="0" applyBorder="0" applyAlignment="0" applyProtection="0"/>
    <xf numFmtId="0" fontId="5" fillId="0" borderId="0"/>
    <xf numFmtId="0" fontId="11" fillId="0" borderId="0"/>
    <xf numFmtId="0" fontId="21" fillId="0" borderId="0"/>
    <xf numFmtId="0" fontId="11" fillId="0" borderId="0"/>
    <xf numFmtId="0" fontId="11" fillId="0" borderId="0"/>
    <xf numFmtId="0" fontId="11" fillId="0" borderId="0"/>
    <xf numFmtId="0" fontId="19"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138" fillId="21" borderId="0" applyNumberFormat="0" applyBorder="0" applyAlignment="0" applyProtection="0"/>
    <xf numFmtId="0" fontId="138" fillId="22" borderId="0" applyNumberFormat="0" applyBorder="0" applyAlignment="0" applyProtection="0"/>
    <xf numFmtId="0" fontId="138" fillId="23" borderId="0" applyNumberFormat="0" applyBorder="0" applyAlignment="0" applyProtection="0"/>
    <xf numFmtId="0" fontId="138" fillId="24" borderId="0" applyNumberFormat="0" applyBorder="0" applyAlignment="0" applyProtection="0"/>
    <xf numFmtId="0" fontId="138" fillId="25" borderId="0" applyNumberFormat="0" applyBorder="0" applyAlignment="0" applyProtection="0"/>
    <xf numFmtId="0" fontId="138" fillId="26"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19" fillId="24" borderId="0" applyNumberFormat="0" applyBorder="0" applyAlignment="0" applyProtection="0"/>
    <xf numFmtId="0" fontId="19" fillId="29" borderId="0" applyNumberFormat="0" applyBorder="0" applyAlignment="0" applyProtection="0"/>
    <xf numFmtId="0" fontId="19" fillId="32"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138" fillId="29" borderId="0" applyNumberFormat="0" applyBorder="0" applyAlignment="0" applyProtection="0"/>
    <xf numFmtId="0" fontId="138" fillId="30" borderId="0" applyNumberFormat="0" applyBorder="0" applyAlignment="0" applyProtection="0"/>
    <xf numFmtId="0" fontId="138" fillId="31" borderId="0" applyNumberFormat="0" applyBorder="0" applyAlignment="0" applyProtection="0"/>
    <xf numFmtId="0" fontId="138" fillId="24" borderId="0" applyNumberFormat="0" applyBorder="0" applyAlignment="0" applyProtection="0"/>
    <xf numFmtId="0" fontId="138" fillId="29" borderId="0" applyNumberFormat="0" applyBorder="0" applyAlignment="0" applyProtection="0"/>
    <xf numFmtId="0" fontId="138" fillId="32" borderId="0" applyNumberFormat="0" applyBorder="0" applyAlignment="0" applyProtection="0"/>
    <xf numFmtId="0" fontId="88" fillId="34" borderId="0" applyNumberFormat="0" applyBorder="0" applyAlignment="0" applyProtection="0"/>
    <xf numFmtId="0" fontId="88" fillId="30" borderId="0" applyNumberFormat="0" applyBorder="0" applyAlignment="0" applyProtection="0"/>
    <xf numFmtId="0" fontId="88" fillId="31" borderId="0" applyNumberFormat="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8" fillId="37"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88"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88"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88"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88"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88"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88"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39" fillId="34" borderId="0" applyNumberFormat="0" applyBorder="0" applyAlignment="0" applyProtection="0"/>
    <xf numFmtId="0" fontId="139" fillId="30" borderId="0" applyNumberFormat="0" applyBorder="0" applyAlignment="0" applyProtection="0"/>
    <xf numFmtId="0" fontId="139" fillId="31" borderId="0" applyNumberFormat="0" applyBorder="0" applyAlignment="0" applyProtection="0"/>
    <xf numFmtId="0" fontId="139" fillId="35" borderId="0" applyNumberFormat="0" applyBorder="0" applyAlignment="0" applyProtection="0"/>
    <xf numFmtId="0" fontId="139" fillId="36" borderId="0" applyNumberFormat="0" applyBorder="0" applyAlignment="0" applyProtection="0"/>
    <xf numFmtId="0" fontId="139" fillId="37"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3" fillId="0" borderId="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42" fillId="0" borderId="0" applyNumberFormat="0" applyFill="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89"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0" fontId="121" fillId="22" borderId="0" applyNumberFormat="0" applyBorder="0" applyAlignment="0" applyProtection="0"/>
    <xf numFmtId="4" fontId="160" fillId="0" borderId="0">
      <alignment horizontal="right" vertical="top"/>
    </xf>
    <xf numFmtId="0" fontId="140" fillId="33" borderId="108" applyNumberFormat="0" applyAlignment="0" applyProtection="0"/>
    <xf numFmtId="0" fontId="90"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90"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22" fillId="33" borderId="108" applyNumberFormat="0" applyAlignment="0" applyProtection="0"/>
    <xf numFmtId="0" fontId="141" fillId="0" borderId="109" applyNumberFormat="0" applyFill="0" applyAlignment="0" applyProtection="0"/>
    <xf numFmtId="0" fontId="142" fillId="42" borderId="110" applyNumberFormat="0" applyAlignment="0" applyProtection="0"/>
    <xf numFmtId="0" fontId="94" fillId="0" borderId="109" applyNumberFormat="0" applyFill="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91"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23" fillId="42" borderId="110" applyNumberFormat="0" applyAlignment="0" applyProtection="0"/>
    <xf numFmtId="0" fontId="139" fillId="38" borderId="0" applyNumberFormat="0" applyBorder="0" applyAlignment="0" applyProtection="0"/>
    <xf numFmtId="0" fontId="139" fillId="39" borderId="0" applyNumberFormat="0" applyBorder="0" applyAlignment="0" applyProtection="0"/>
    <xf numFmtId="0" fontId="139" fillId="40" borderId="0" applyNumberFormat="0" applyBorder="0" applyAlignment="0" applyProtection="0"/>
    <xf numFmtId="0" fontId="139" fillId="35" borderId="0" applyNumberFormat="0" applyBorder="0" applyAlignment="0" applyProtection="0"/>
    <xf numFmtId="0" fontId="139" fillId="36" borderId="0" applyNumberFormat="0" applyBorder="0" applyAlignment="0" applyProtection="0"/>
    <xf numFmtId="0" fontId="139" fillId="41" borderId="0" applyNumberFormat="0" applyBorder="0" applyAlignment="0" applyProtection="0"/>
    <xf numFmtId="0" fontId="19" fillId="0" borderId="0">
      <alignment horizontal="center" vertical="center"/>
    </xf>
    <xf numFmtId="0" fontId="19" fillId="0" borderId="0">
      <alignment horizontal="left" vertical="top" wrapText="1"/>
    </xf>
    <xf numFmtId="166" fontId="11" fillId="0" borderId="0" applyFont="0" applyFill="0" applyBorder="0" applyAlignment="0" applyProtection="0"/>
    <xf numFmtId="166" fontId="11" fillId="0" borderId="0"/>
    <xf numFmtId="166" fontId="11" fillId="0" borderId="0" applyFont="0" applyFill="0" applyBorder="0" applyAlignment="0" applyProtection="0"/>
    <xf numFmtId="166" fontId="19" fillId="0" borderId="0" applyFont="0" applyFill="0" applyBorder="0" applyAlignment="0" applyProtection="0"/>
    <xf numFmtId="166" fontId="21" fillId="0" borderId="0" applyFont="0" applyFill="0" applyBorder="0" applyAlignment="0" applyProtection="0"/>
    <xf numFmtId="166" fontId="159" fillId="0" borderId="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11" fillId="27" borderId="18" applyNumberFormat="0" applyFont="0" applyAlignment="0" applyProtection="0"/>
    <xf numFmtId="176"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78" fontId="16" fillId="0" borderId="0" applyFont="0" applyFill="0" applyBorder="0" applyAlignment="0" applyProtection="0"/>
    <xf numFmtId="179" fontId="16" fillId="0" borderId="0" applyFont="0" applyFill="0" applyBorder="0" applyAlignment="0" applyProtection="0"/>
    <xf numFmtId="180" fontId="16" fillId="0" borderId="0" applyFont="0" applyFill="0" applyBorder="0" applyAlignment="0" applyProtection="0"/>
    <xf numFmtId="0" fontId="93" fillId="26" borderId="108" applyNumberFormat="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0" fontId="11" fillId="0" borderId="0"/>
    <xf numFmtId="0" fontId="155" fillId="0" borderId="0"/>
    <xf numFmtId="0" fontId="21" fillId="0" borderId="0"/>
    <xf numFmtId="0" fontId="11" fillId="0" borderId="0"/>
    <xf numFmtId="186" fontId="60" fillId="0" borderId="0" applyBorder="0" applyProtection="0"/>
    <xf numFmtId="186" fontId="167" fillId="0" borderId="0" applyFont="0" applyBorder="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92"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66" fillId="18"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12"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6" fillId="0" borderId="111"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13"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14"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14"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04"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93"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89" fillId="22" borderId="0" applyNumberFormat="0" applyBorder="0" applyAlignment="0" applyProtection="0"/>
    <xf numFmtId="0" fontId="101" fillId="0" borderId="0" applyFont="0" applyAlignment="0">
      <alignment horizontal="center" wrapText="1"/>
      <protection locked="0"/>
    </xf>
    <xf numFmtId="0" fontId="116" fillId="0" borderId="89">
      <alignment horizontal="right"/>
      <protection locked="0"/>
    </xf>
    <xf numFmtId="4" fontId="161" fillId="0" borderId="0" applyFill="0" applyBorder="0" applyAlignment="0" applyProtection="0">
      <alignment horizontal="right"/>
    </xf>
    <xf numFmtId="0" fontId="105" fillId="0" borderId="0">
      <alignment horizontal="right" vertical="top"/>
    </xf>
    <xf numFmtId="0" fontId="38" fillId="0" borderId="0">
      <alignment horizontal="right" vertical="top"/>
    </xf>
    <xf numFmtId="0" fontId="106" fillId="0" borderId="0">
      <alignment horizontal="justify" vertical="top" wrapText="1"/>
    </xf>
    <xf numFmtId="0" fontId="39" fillId="0" borderId="0">
      <alignment horizontal="justify" vertical="top" wrapText="1"/>
    </xf>
    <xf numFmtId="0" fontId="106" fillId="0" borderId="0">
      <alignment horizontal="right"/>
    </xf>
    <xf numFmtId="0" fontId="39" fillId="0" borderId="0">
      <alignment horizontal="right"/>
    </xf>
    <xf numFmtId="4" fontId="106" fillId="0" borderId="0">
      <alignment horizontal="right" wrapText="1"/>
    </xf>
    <xf numFmtId="0" fontId="106" fillId="0" borderId="0">
      <alignment horizontal="right"/>
    </xf>
    <xf numFmtId="4" fontId="143" fillId="0" borderId="0">
      <alignment horizontal="right"/>
    </xf>
    <xf numFmtId="49" fontId="130" fillId="0" borderId="114" applyFill="0" applyProtection="0">
      <alignment horizontal="center" vertical="center"/>
      <protection locked="0"/>
    </xf>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94"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131" fillId="0" borderId="109" applyNumberFormat="0" applyFill="0" applyAlignment="0" applyProtection="0"/>
    <xf numFmtId="0" fontId="21" fillId="0" borderId="0">
      <alignment horizontal="justify" vertical="top" wrapText="1"/>
    </xf>
    <xf numFmtId="0" fontId="11" fillId="0" borderId="0">
      <alignment horizontal="justify" vertical="top" wrapText="1"/>
    </xf>
    <xf numFmtId="0" fontId="11" fillId="0" borderId="0">
      <alignment horizontal="justify" vertical="top" wrapText="1"/>
    </xf>
    <xf numFmtId="164" fontId="11" fillId="0" borderId="0" applyFont="0" applyFill="0" applyBorder="0" applyAlignment="0" applyProtection="0"/>
    <xf numFmtId="165" fontId="11" fillId="0" borderId="0" applyFont="0" applyFill="0" applyBorder="0" applyAlignment="0" applyProtection="0"/>
    <xf numFmtId="0" fontId="156" fillId="0" borderId="0" applyBorder="0">
      <alignment horizontal="justify" vertical="top" wrapText="1"/>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0" fontId="40" fillId="0" borderId="0" applyNumberFormat="0" applyFill="0" applyBorder="0" applyAlignment="0" applyProtection="0"/>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49" fontId="132" fillId="0" borderId="0" applyFill="0" applyBorder="0" applyProtection="0">
      <alignment horizontal="center" vertical="center"/>
      <protection locked="0"/>
    </xf>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95" fillId="28" borderId="0" applyNumberFormat="0" applyBorder="0" applyAlignment="0" applyProtection="0"/>
    <xf numFmtId="0" fontId="168" fillId="19"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33" fillId="28" borderId="0" applyNumberFormat="0" applyBorder="0" applyAlignment="0" applyProtection="0"/>
    <xf numFmtId="0" fontId="144" fillId="28" borderId="0" applyNumberFormat="0" applyBorder="0" applyAlignment="0" applyProtection="0"/>
    <xf numFmtId="0" fontId="95" fillId="28" borderId="0" applyNumberFormat="0" applyBorder="0" applyAlignment="0" applyProtection="0"/>
    <xf numFmtId="0" fontId="85" fillId="0" borderId="0"/>
    <xf numFmtId="0" fontId="5" fillId="0" borderId="0"/>
    <xf numFmtId="0" fontId="84" fillId="0" borderId="0"/>
    <xf numFmtId="0" fontId="11" fillId="0" borderId="0">
      <alignment vertical="center"/>
    </xf>
    <xf numFmtId="0" fontId="11" fillId="0" borderId="0"/>
    <xf numFmtId="0" fontId="5" fillId="0" borderId="0"/>
    <xf numFmtId="0" fontId="11" fillId="0" borderId="0"/>
    <xf numFmtId="0" fontId="158" fillId="0" borderId="0"/>
    <xf numFmtId="0" fontId="11" fillId="0" borderId="0"/>
    <xf numFmtId="0" fontId="5" fillId="0" borderId="0"/>
    <xf numFmtId="0" fontId="137" fillId="0" borderId="0"/>
    <xf numFmtId="0" fontId="44" fillId="0" borderId="0"/>
    <xf numFmtId="0" fontId="5" fillId="0" borderId="0"/>
    <xf numFmtId="0" fontId="44" fillId="0" borderId="0"/>
    <xf numFmtId="0" fontId="11" fillId="0" borderId="0"/>
    <xf numFmtId="0" fontId="107" fillId="0" borderId="0"/>
    <xf numFmtId="181" fontId="11" fillId="0" borderId="0"/>
    <xf numFmtId="0" fontId="5" fillId="0" borderId="0"/>
    <xf numFmtId="0" fontId="11"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8" fillId="0" borderId="0">
      <protection locked="0"/>
    </xf>
    <xf numFmtId="0" fontId="118" fillId="0" borderId="0">
      <protection locked="0"/>
    </xf>
    <xf numFmtId="0" fontId="21" fillId="0" borderId="0"/>
    <xf numFmtId="0" fontId="16" fillId="0" borderId="0"/>
    <xf numFmtId="0" fontId="43" fillId="0" borderId="0"/>
    <xf numFmtId="0" fontId="19" fillId="0" borderId="0"/>
    <xf numFmtId="0" fontId="27" fillId="0" borderId="0"/>
    <xf numFmtId="0" fontId="84" fillId="0" borderId="0"/>
    <xf numFmtId="0" fontId="5" fillId="0" borderId="0"/>
    <xf numFmtId="0" fontId="44" fillId="0" borderId="0"/>
    <xf numFmtId="0" fontId="11" fillId="0" borderId="0"/>
    <xf numFmtId="0" fontId="5" fillId="0" borderId="0"/>
    <xf numFmtId="0" fontId="11" fillId="0" borderId="0"/>
    <xf numFmtId="0" fontId="16" fillId="0" borderId="0"/>
    <xf numFmtId="0" fontId="11" fillId="0" borderId="0"/>
    <xf numFmtId="0" fontId="21" fillId="0" borderId="0"/>
    <xf numFmtId="0" fontId="11" fillId="0" borderId="0"/>
    <xf numFmtId="0" fontId="4" fillId="0" borderId="0"/>
    <xf numFmtId="0" fontId="11" fillId="0" borderId="0"/>
    <xf numFmtId="0" fontId="11" fillId="0" borderId="0"/>
    <xf numFmtId="0" fontId="26" fillId="0" borderId="0"/>
    <xf numFmtId="0" fontId="11" fillId="0" borderId="0"/>
    <xf numFmtId="0" fontId="11" fillId="0" borderId="0"/>
    <xf numFmtId="2" fontId="4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11" fillId="0" borderId="0"/>
    <xf numFmtId="0" fontId="11" fillId="0" borderId="0"/>
    <xf numFmtId="0" fontId="11" fillId="0" borderId="0"/>
    <xf numFmtId="0" fontId="57" fillId="0" borderId="0" applyNumberFormat="0" applyBorder="0" applyProtection="0"/>
    <xf numFmtId="0" fontId="57" fillId="0" borderId="0" applyNumberFormat="0" applyBorder="0" applyProtection="0"/>
    <xf numFmtId="0" fontId="57" fillId="0" borderId="0" applyNumberFormat="0" applyBorder="0" applyProtection="0"/>
    <xf numFmtId="0" fontId="4" fillId="0" borderId="0"/>
    <xf numFmtId="0" fontId="4" fillId="0" borderId="0"/>
    <xf numFmtId="0" fontId="169" fillId="0" borderId="0"/>
    <xf numFmtId="0" fontId="5" fillId="0" borderId="0"/>
    <xf numFmtId="0" fontId="170"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11" fillId="0" borderId="0"/>
    <xf numFmtId="0" fontId="11" fillId="0" borderId="0"/>
    <xf numFmtId="0" fontId="5" fillId="0" borderId="0"/>
    <xf numFmtId="0" fontId="31" fillId="0" borderId="0"/>
    <xf numFmtId="0" fontId="5" fillId="0" borderId="0"/>
    <xf numFmtId="0" fontId="11" fillId="0" borderId="0"/>
    <xf numFmtId="0" fontId="11" fillId="0" borderId="0"/>
    <xf numFmtId="0" fontId="11" fillId="0" borderId="0"/>
    <xf numFmtId="0" fontId="5" fillId="0" borderId="0"/>
    <xf numFmtId="0" fontId="21" fillId="0" borderId="0" applyNumberFormat="0" applyFont="0" applyFill="0" applyBorder="0" applyProtection="0"/>
    <xf numFmtId="0" fontId="11" fillId="0" borderId="0"/>
    <xf numFmtId="0" fontId="11" fillId="0" borderId="0"/>
    <xf numFmtId="0" fontId="11" fillId="0" borderId="0"/>
    <xf numFmtId="175" fontId="162" fillId="0" borderId="0"/>
    <xf numFmtId="0" fontId="11"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21" fillId="0" borderId="0"/>
    <xf numFmtId="0" fontId="4" fillId="0" borderId="0"/>
    <xf numFmtId="0" fontId="11" fillId="0" borderId="0"/>
    <xf numFmtId="0" fontId="11" fillId="0" borderId="0"/>
    <xf numFmtId="0" fontId="5" fillId="0" borderId="0"/>
    <xf numFmtId="4" fontId="26" fillId="0" borderId="0"/>
    <xf numFmtId="0" fontId="5" fillId="0" borderId="0"/>
    <xf numFmtId="0" fontId="5" fillId="0" borderId="0"/>
    <xf numFmtId="181" fontId="11" fillId="0" borderId="0"/>
    <xf numFmtId="0" fontId="19" fillId="0" borderId="0"/>
    <xf numFmtId="0" fontId="16" fillId="0" borderId="0"/>
    <xf numFmtId="0" fontId="16" fillId="0" borderId="0"/>
    <xf numFmtId="0" fontId="11" fillId="0" borderId="0"/>
    <xf numFmtId="0" fontId="16" fillId="0" borderId="0"/>
    <xf numFmtId="0" fontId="16" fillId="0" borderId="0"/>
    <xf numFmtId="0" fontId="16" fillId="0" borderId="0"/>
    <xf numFmtId="0" fontId="19" fillId="0" borderId="0"/>
    <xf numFmtId="0" fontId="16" fillId="0" borderId="0"/>
    <xf numFmtId="0" fontId="19" fillId="0" borderId="0"/>
    <xf numFmtId="0" fontId="16" fillId="0" borderId="0"/>
    <xf numFmtId="0" fontId="16" fillId="0" borderId="0"/>
    <xf numFmtId="0" fontId="11" fillId="0" borderId="0"/>
    <xf numFmtId="0" fontId="4" fillId="0" borderId="0"/>
    <xf numFmtId="0" fontId="5" fillId="0" borderId="0"/>
    <xf numFmtId="0" fontId="11" fillId="0" borderId="0"/>
    <xf numFmtId="0" fontId="5" fillId="0" borderId="0"/>
    <xf numFmtId="0" fontId="5" fillId="0" borderId="0"/>
    <xf numFmtId="0" fontId="11" fillId="0" borderId="0"/>
    <xf numFmtId="0" fontId="5" fillId="0" borderId="0"/>
    <xf numFmtId="0" fontId="11" fillId="0" borderId="0"/>
    <xf numFmtId="0" fontId="21" fillId="0" borderId="0"/>
    <xf numFmtId="0" fontId="11" fillId="0" borderId="0"/>
    <xf numFmtId="0" fontId="16" fillId="0" borderId="0"/>
    <xf numFmtId="0" fontId="11" fillId="0" borderId="0"/>
    <xf numFmtId="0" fontId="11" fillId="0" borderId="0"/>
    <xf numFmtId="0" fontId="19" fillId="0" borderId="0"/>
    <xf numFmtId="0" fontId="11" fillId="0" borderId="0"/>
    <xf numFmtId="4" fontId="26" fillId="0" borderId="0"/>
    <xf numFmtId="0" fontId="5" fillId="0" borderId="0"/>
    <xf numFmtId="0" fontId="11" fillId="0" borderId="0"/>
    <xf numFmtId="0" fontId="4" fillId="0" borderId="0"/>
    <xf numFmtId="0" fontId="19" fillId="0" borderId="0"/>
    <xf numFmtId="0" fontId="171" fillId="0" borderId="0"/>
    <xf numFmtId="0" fontId="5" fillId="0" borderId="0"/>
    <xf numFmtId="0" fontId="163" fillId="0" borderId="0">
      <alignment horizontal="left" vertical="top"/>
    </xf>
    <xf numFmtId="0" fontId="21" fillId="0" borderId="0"/>
    <xf numFmtId="0" fontId="19" fillId="0" borderId="0"/>
    <xf numFmtId="0" fontId="5" fillId="0" borderId="0"/>
    <xf numFmtId="0" fontId="159" fillId="0" borderId="0"/>
    <xf numFmtId="0" fontId="5" fillId="0" borderId="0"/>
    <xf numFmtId="0" fontId="11" fillId="0" borderId="0"/>
    <xf numFmtId="0" fontId="11" fillId="0" borderId="0"/>
    <xf numFmtId="0" fontId="78" fillId="0" borderId="0">
      <alignment horizontal="justify" vertical="center" wrapText="1"/>
    </xf>
    <xf numFmtId="0" fontId="11" fillId="0" borderId="0"/>
    <xf numFmtId="0" fontId="11" fillId="0" borderId="0"/>
    <xf numFmtId="0" fontId="11" fillId="0" borderId="0"/>
    <xf numFmtId="4" fontId="11" fillId="0" borderId="0">
      <alignment horizontal="justify" vertical="top"/>
    </xf>
    <xf numFmtId="4" fontId="83" fillId="0" borderId="0">
      <alignment horizontal="justify"/>
    </xf>
    <xf numFmtId="0" fontId="44" fillId="0" borderId="0"/>
    <xf numFmtId="185" fontId="11" fillId="0" borderId="0"/>
    <xf numFmtId="0" fontId="99" fillId="0" borderId="0"/>
    <xf numFmtId="0" fontId="5" fillId="0" borderId="0"/>
    <xf numFmtId="0" fontId="5" fillId="0" borderId="0"/>
    <xf numFmtId="0" fontId="21" fillId="0" borderId="0"/>
    <xf numFmtId="0" fontId="157" fillId="0" borderId="0"/>
    <xf numFmtId="0" fontId="5" fillId="0" borderId="0"/>
    <xf numFmtId="0" fontId="137" fillId="0" borderId="0"/>
    <xf numFmtId="0" fontId="14" fillId="0" borderId="0"/>
    <xf numFmtId="0" fontId="16" fillId="0" borderId="0"/>
    <xf numFmtId="0" fontId="5" fillId="0" borderId="0"/>
    <xf numFmtId="0" fontId="103" fillId="0" borderId="0">
      <protection locked="0"/>
    </xf>
    <xf numFmtId="0" fontId="11" fillId="0" borderId="0"/>
    <xf numFmtId="0" fontId="11" fillId="0" borderId="0"/>
    <xf numFmtId="0" fontId="137" fillId="0" borderId="0"/>
    <xf numFmtId="0" fontId="108" fillId="0" borderId="0"/>
    <xf numFmtId="0" fontId="2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21" fillId="43" borderId="18" applyNumberForma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7" fillId="0" borderId="0">
      <protection locked="0"/>
    </xf>
    <xf numFmtId="0" fontId="11" fillId="0" borderId="0" applyProtection="0"/>
    <xf numFmtId="0" fontId="78" fillId="0" borderId="0"/>
    <xf numFmtId="0" fontId="117" fillId="0" borderId="0">
      <protection locked="0"/>
    </xf>
    <xf numFmtId="0" fontId="4" fillId="0" borderId="0"/>
    <xf numFmtId="0" fontId="11" fillId="0" borderId="0"/>
    <xf numFmtId="0" fontId="11" fillId="0" borderId="0" applyProtection="0"/>
    <xf numFmtId="0" fontId="44" fillId="0" borderId="0"/>
    <xf numFmtId="0" fontId="100" fillId="0" borderId="0"/>
    <xf numFmtId="0" fontId="11" fillId="0" borderId="0"/>
    <xf numFmtId="0" fontId="11" fillId="0" borderId="0" applyProtection="0"/>
    <xf numFmtId="0" fontId="78" fillId="0" borderId="0"/>
    <xf numFmtId="0" fontId="11" fillId="0" borderId="0" applyProtection="0"/>
    <xf numFmtId="0" fontId="11" fillId="0" borderId="0"/>
    <xf numFmtId="0" fontId="21" fillId="0" borderId="0"/>
    <xf numFmtId="0" fontId="11" fillId="0" borderId="0"/>
    <xf numFmtId="0" fontId="21" fillId="0" borderId="0"/>
    <xf numFmtId="0" fontId="21" fillId="0" borderId="0"/>
    <xf numFmtId="0" fontId="86" fillId="0" borderId="0"/>
    <xf numFmtId="0" fontId="21" fillId="0" borderId="0"/>
    <xf numFmtId="0" fontId="11" fillId="0" borderId="0"/>
    <xf numFmtId="0" fontId="100" fillId="0" borderId="0"/>
    <xf numFmtId="0" fontId="11" fillId="0" borderId="0"/>
    <xf numFmtId="0" fontId="11" fillId="0" borderId="0"/>
    <xf numFmtId="0" fontId="11" fillId="0" borderId="0"/>
    <xf numFmtId="0" fontId="11" fillId="0" borderId="0"/>
    <xf numFmtId="0" fontId="109" fillId="0" borderId="0" applyNumberFormat="0" applyFill="0" applyBorder="0" applyAlignment="0" applyProtection="0">
      <alignment vertical="top"/>
      <protection locked="0"/>
    </xf>
    <xf numFmtId="0" fontId="101" fillId="0" borderId="0">
      <alignment horizontal="justify" wrapText="1"/>
      <protection locked="0"/>
    </xf>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0" fontId="134" fillId="33" borderId="19" applyNumberFormat="0" applyAlignment="0" applyProtection="0"/>
    <xf numFmtId="9" fontId="11" fillId="0" borderId="0" applyFont="0" applyFill="0" applyBorder="0" applyAlignment="0" applyProtection="0"/>
    <xf numFmtId="49" fontId="130" fillId="0" borderId="0">
      <alignment vertical="center"/>
      <protection locked="0"/>
    </xf>
    <xf numFmtId="49" fontId="102" fillId="16" borderId="87" applyAlignment="0">
      <alignment horizontal="left" vertical="center"/>
    </xf>
    <xf numFmtId="49" fontId="135" fillId="0" borderId="0">
      <alignment vertical="center"/>
      <protection locked="0"/>
    </xf>
    <xf numFmtId="0" fontId="36" fillId="23" borderId="0" applyNumberFormat="0" applyBorder="0" applyAlignment="0" applyProtection="0"/>
    <xf numFmtId="0" fontId="37" fillId="33" borderId="19" applyNumberFormat="0" applyAlignment="0" applyProtection="0"/>
    <xf numFmtId="0" fontId="115" fillId="0" borderId="89">
      <alignment horizontal="right" vertical="top"/>
      <protection locked="0"/>
    </xf>
    <xf numFmtId="0" fontId="110" fillId="0" borderId="0"/>
    <xf numFmtId="0" fontId="103" fillId="0" borderId="0">
      <protection locked="0"/>
    </xf>
    <xf numFmtId="0" fontId="30" fillId="0" borderId="0"/>
    <xf numFmtId="0" fontId="21" fillId="0" borderId="0"/>
    <xf numFmtId="0" fontId="30" fillId="0" borderId="0"/>
    <xf numFmtId="0" fontId="11" fillId="0" borderId="0"/>
    <xf numFmtId="0" fontId="83" fillId="0" borderId="0">
      <alignment horizontal="left" vertical="top" wrapText="1"/>
    </xf>
    <xf numFmtId="0" fontId="11" fillId="0" borderId="0"/>
    <xf numFmtId="0" fontId="21" fillId="0" borderId="0"/>
    <xf numFmtId="0" fontId="117" fillId="0" borderId="0"/>
    <xf numFmtId="0" fontId="58" fillId="0" borderId="0"/>
    <xf numFmtId="0" fontId="165" fillId="0" borderId="0"/>
    <xf numFmtId="0" fontId="14" fillId="0" borderId="0">
      <alignment horizontal="justify" vertical="top"/>
    </xf>
    <xf numFmtId="0" fontId="160" fillId="0" borderId="0">
      <alignment vertical="top" wrapText="1"/>
    </xf>
    <xf numFmtId="0" fontId="146" fillId="0" borderId="0" applyNumberFormat="0" applyFill="0" applyBorder="0" applyAlignment="0" applyProtection="0"/>
    <xf numFmtId="0" fontId="147" fillId="0" borderId="0" applyNumberFormat="0" applyFill="0" applyBorder="0" applyAlignment="0" applyProtection="0"/>
    <xf numFmtId="0" fontId="92" fillId="0" borderId="0" applyNumberFormat="0" applyFill="0" applyBorder="0" applyAlignment="0" applyProtection="0"/>
    <xf numFmtId="0" fontId="148" fillId="0" borderId="0" applyNumberFormat="0" applyFill="0" applyBorder="0" applyAlignment="0" applyProtection="0"/>
    <xf numFmtId="0" fontId="149" fillId="0" borderId="111" applyNumberFormat="0" applyFill="0" applyAlignment="0" applyProtection="0"/>
    <xf numFmtId="0" fontId="150" fillId="0" borderId="112" applyNumberFormat="0" applyFill="0" applyAlignment="0" applyProtection="0"/>
    <xf numFmtId="0" fontId="151" fillId="0" borderId="113" applyNumberFormat="0" applyFill="0" applyAlignment="0" applyProtection="0"/>
    <xf numFmtId="0" fontId="151" fillId="0" borderId="0" applyNumberFormat="0" applyFill="0" applyBorder="0" applyAlignment="0" applyProtection="0"/>
    <xf numFmtId="0" fontId="111" fillId="0" borderId="0" applyNumberFormat="0" applyFill="0" applyBorder="0" applyAlignment="0" applyProtection="0"/>
    <xf numFmtId="0" fontId="112" fillId="0" borderId="111" applyNumberFormat="0" applyFill="0" applyAlignment="0" applyProtection="0"/>
    <xf numFmtId="0" fontId="113" fillId="0" borderId="112" applyNumberFormat="0" applyFill="0" applyAlignment="0" applyProtection="0"/>
    <xf numFmtId="0" fontId="114" fillId="0" borderId="113" applyNumberFormat="0" applyFill="0" applyAlignment="0" applyProtection="0"/>
    <xf numFmtId="0" fontId="114" fillId="0" borderId="0" applyNumberFormat="0" applyFill="0" applyBorder="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98" fillId="0" borderId="115" applyNumberFormat="0" applyFill="0" applyAlignment="0" applyProtection="0"/>
    <xf numFmtId="0" fontId="152" fillId="0" borderId="115" applyNumberFormat="0" applyFill="0" applyAlignment="0" applyProtection="0"/>
    <xf numFmtId="0" fontId="136" fillId="0" borderId="0"/>
    <xf numFmtId="4" fontId="130" fillId="0" borderId="0"/>
    <xf numFmtId="4" fontId="161" fillId="0" borderId="0"/>
    <xf numFmtId="0" fontId="135" fillId="0" borderId="0" applyFill="0" applyBorder="0" applyProtection="0">
      <alignment vertical="center"/>
      <protection locked="0"/>
    </xf>
    <xf numFmtId="4" fontId="164" fillId="0" borderId="0"/>
    <xf numFmtId="0" fontId="153" fillId="22" borderId="0" applyNumberFormat="0" applyBorder="0" applyAlignment="0" applyProtection="0"/>
    <xf numFmtId="0" fontId="154" fillId="23" borderId="0" applyNumberFormat="0" applyBorder="0" applyAlignment="0" applyProtection="0"/>
    <xf numFmtId="174" fontId="2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91" fillId="42" borderId="110" applyNumberFormat="0" applyAlignment="0" applyProtection="0"/>
    <xf numFmtId="182" fontId="16" fillId="0" borderId="0" applyFont="0" applyFill="0" applyBorder="0" applyAlignment="0" applyProtection="0"/>
    <xf numFmtId="183" fontId="16" fillId="0" borderId="0" applyFon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166" fontId="86" fillId="0" borderId="0" applyFont="0" applyFill="0" applyBorder="0" applyAlignment="0" applyProtection="0"/>
    <xf numFmtId="168" fontId="117" fillId="0" borderId="0" applyFill="0" applyBorder="0" applyAlignment="0">
      <protection locked="0"/>
    </xf>
    <xf numFmtId="166" fontId="11" fillId="0" borderId="0"/>
    <xf numFmtId="168" fontId="117" fillId="0" borderId="0" applyFill="0" applyBorder="0" applyAlignment="0">
      <protection locked="0"/>
    </xf>
    <xf numFmtId="166" fontId="11" fillId="0" borderId="0" applyFont="0" applyFill="0" applyBorder="0" applyAlignment="0" applyProtection="0"/>
    <xf numFmtId="187" fontId="14" fillId="0" borderId="0"/>
    <xf numFmtId="0" fontId="14" fillId="0" borderId="0"/>
    <xf numFmtId="0" fontId="183" fillId="0" borderId="122" applyNumberFormat="0" applyFill="0" applyAlignment="0" applyProtection="0"/>
    <xf numFmtId="0" fontId="184" fillId="0" borderId="123" applyNumberFormat="0" applyFill="0" applyAlignment="0" applyProtection="0"/>
    <xf numFmtId="0" fontId="185" fillId="0" borderId="124" applyNumberFormat="0" applyFill="0" applyAlignment="0" applyProtection="0"/>
    <xf numFmtId="0" fontId="185" fillId="0" borderId="0" applyNumberFormat="0" applyFill="0" applyBorder="0" applyAlignment="0" applyProtection="0"/>
    <xf numFmtId="0" fontId="166" fillId="18" borderId="0" applyNumberFormat="0" applyBorder="0" applyAlignment="0" applyProtection="0"/>
    <xf numFmtId="166" fontId="19" fillId="0" borderId="0" applyFont="0" applyFill="0" applyBorder="0" applyAlignment="0" applyProtection="0"/>
    <xf numFmtId="166" fontId="19" fillId="0" borderId="0" applyFont="0" applyFill="0" applyBorder="0" applyAlignment="0" applyProtection="0"/>
    <xf numFmtId="0" fontId="186" fillId="47" borderId="0" applyNumberFormat="0" applyBorder="0" applyAlignment="0" applyProtection="0"/>
    <xf numFmtId="0" fontId="187" fillId="48" borderId="125" applyNumberFormat="0" applyAlignment="0" applyProtection="0"/>
    <xf numFmtId="0" fontId="188" fillId="49" borderId="126" applyNumberFormat="0" applyAlignment="0" applyProtection="0"/>
    <xf numFmtId="0" fontId="189" fillId="49" borderId="125" applyNumberFormat="0" applyAlignment="0" applyProtection="0"/>
    <xf numFmtId="0" fontId="190" fillId="0" borderId="127" applyNumberFormat="0" applyFill="0" applyAlignment="0" applyProtection="0"/>
    <xf numFmtId="0" fontId="191" fillId="50" borderId="128" applyNumberFormat="0" applyAlignment="0" applyProtection="0"/>
    <xf numFmtId="0" fontId="192" fillId="0" borderId="0" applyNumberFormat="0" applyFill="0" applyBorder="0" applyAlignment="0" applyProtection="0"/>
    <xf numFmtId="0" fontId="193" fillId="0" borderId="0" applyNumberFormat="0" applyFill="0" applyBorder="0" applyAlignment="0" applyProtection="0"/>
    <xf numFmtId="0" fontId="194" fillId="0" borderId="129" applyNumberFormat="0" applyFill="0" applyAlignment="0" applyProtection="0"/>
    <xf numFmtId="0" fontId="195" fillId="52" borderId="0" applyNumberFormat="0" applyBorder="0" applyAlignment="0" applyProtection="0"/>
    <xf numFmtId="0" fontId="5" fillId="53" borderId="0" applyNumberFormat="0" applyBorder="0" applyAlignment="0" applyProtection="0"/>
    <xf numFmtId="0" fontId="14" fillId="0" borderId="0"/>
    <xf numFmtId="0" fontId="26" fillId="0" borderId="0"/>
    <xf numFmtId="0" fontId="16" fillId="0" borderId="0"/>
    <xf numFmtId="0" fontId="195" fillId="56"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195" fillId="60"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195" fillId="64"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195" fillId="68"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195" fillId="72"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21" fillId="0" borderId="0"/>
    <xf numFmtId="0" fontId="96" fillId="0" borderId="0"/>
    <xf numFmtId="0" fontId="11" fillId="0" borderId="0"/>
    <xf numFmtId="0" fontId="14" fillId="0" borderId="0"/>
    <xf numFmtId="0" fontId="46" fillId="0" borderId="0"/>
    <xf numFmtId="0" fontId="175" fillId="0" borderId="0" applyNumberFormat="0" applyFill="0" applyBorder="0" applyAlignment="0" applyProtection="0"/>
    <xf numFmtId="0" fontId="197" fillId="19" borderId="0" applyNumberFormat="0" applyBorder="0" applyAlignment="0" applyProtection="0"/>
    <xf numFmtId="0" fontId="195" fillId="55" borderId="0" applyNumberFormat="0" applyBorder="0" applyAlignment="0" applyProtection="0"/>
    <xf numFmtId="0" fontId="195" fillId="59" borderId="0" applyNumberFormat="0" applyBorder="0" applyAlignment="0" applyProtection="0"/>
    <xf numFmtId="0" fontId="195" fillId="63" borderId="0" applyNumberFormat="0" applyBorder="0" applyAlignment="0" applyProtection="0"/>
    <xf numFmtId="0" fontId="195" fillId="67" borderId="0" applyNumberFormat="0" applyBorder="0" applyAlignment="0" applyProtection="0"/>
    <xf numFmtId="0" fontId="195" fillId="71" borderId="0" applyNumberFormat="0" applyBorder="0" applyAlignment="0" applyProtection="0"/>
    <xf numFmtId="0" fontId="195" fillId="75" borderId="0" applyNumberFormat="0" applyBorder="0" applyAlignment="0" applyProtection="0"/>
    <xf numFmtId="0" fontId="11" fillId="0" borderId="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11" fillId="0" borderId="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21" fillId="0" borderId="0"/>
    <xf numFmtId="0" fontId="21" fillId="0" borderId="0"/>
    <xf numFmtId="0" fontId="21" fillId="0" borderId="0"/>
    <xf numFmtId="0" fontId="21" fillId="0" borderId="0"/>
    <xf numFmtId="0" fontId="1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 fontId="31" fillId="0" borderId="0">
      <alignment horizontal="justify" vertical="justify"/>
    </xf>
    <xf numFmtId="0" fontId="16" fillId="0" borderId="0"/>
    <xf numFmtId="0" fontId="43"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0" borderId="0"/>
    <xf numFmtId="175" fontId="43" fillId="0" borderId="0"/>
    <xf numFmtId="0" fontId="198" fillId="0" borderId="0"/>
    <xf numFmtId="0" fontId="5" fillId="0" borderId="0"/>
    <xf numFmtId="0" fontId="11" fillId="0" borderId="0"/>
    <xf numFmtId="9" fontId="11" fillId="0" borderId="0" applyFill="0" applyBorder="0" applyAlignment="0" applyProtection="0"/>
    <xf numFmtId="9" fontId="11" fillId="0" borderId="0" applyFill="0" applyBorder="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92" fontId="11" fillId="0" borderId="0" applyFont="0" applyFill="0" applyBorder="0" applyAlignment="0" applyProtection="0"/>
    <xf numFmtId="0" fontId="19" fillId="76"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77"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78"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5"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79"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78"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38" fillId="21" borderId="0" applyNumberFormat="0" applyBorder="0" applyAlignment="0" applyProtection="0"/>
    <xf numFmtId="0" fontId="138" fillId="22" borderId="0" applyNumberFormat="0" applyBorder="0" applyAlignment="0" applyProtection="0"/>
    <xf numFmtId="0" fontId="138" fillId="23" borderId="0" applyNumberFormat="0" applyBorder="0" applyAlignment="0" applyProtection="0"/>
    <xf numFmtId="0" fontId="138" fillId="24" borderId="0" applyNumberFormat="0" applyBorder="0" applyAlignment="0" applyProtection="0"/>
    <xf numFmtId="0" fontId="138" fillId="25" borderId="0" applyNumberFormat="0" applyBorder="0" applyAlignment="0" applyProtection="0"/>
    <xf numFmtId="0" fontId="138" fillId="26" borderId="0" applyNumberFormat="0" applyBorder="0" applyAlignment="0" applyProtection="0"/>
    <xf numFmtId="0" fontId="19" fillId="7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77"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80"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31" borderId="0" applyNumberFormat="0" applyBorder="0" applyAlignment="0" applyProtection="0"/>
    <xf numFmtId="0" fontId="19" fillId="81"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9" fillId="7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78"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9" fillId="32" borderId="0" applyNumberFormat="0" applyBorder="0" applyAlignment="0" applyProtection="0"/>
    <xf numFmtId="0" fontId="138" fillId="29" borderId="0" applyNumberFormat="0" applyBorder="0" applyAlignment="0" applyProtection="0"/>
    <xf numFmtId="0" fontId="138" fillId="30" borderId="0" applyNumberFormat="0" applyBorder="0" applyAlignment="0" applyProtection="0"/>
    <xf numFmtId="0" fontId="138" fillId="31" borderId="0" applyNumberFormat="0" applyBorder="0" applyAlignment="0" applyProtection="0"/>
    <xf numFmtId="0" fontId="138" fillId="24" borderId="0" applyNumberFormat="0" applyBorder="0" applyAlignment="0" applyProtection="0"/>
    <xf numFmtId="0" fontId="138" fillId="29" borderId="0" applyNumberFormat="0" applyBorder="0" applyAlignment="0" applyProtection="0"/>
    <xf numFmtId="0" fontId="138" fillId="32"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88" fillId="79"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82"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83"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81"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79"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7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139" fillId="34" borderId="0" applyNumberFormat="0" applyBorder="0" applyAlignment="0" applyProtection="0"/>
    <xf numFmtId="0" fontId="139" fillId="30" borderId="0" applyNumberFormat="0" applyBorder="0" applyAlignment="0" applyProtection="0"/>
    <xf numFmtId="0" fontId="139" fillId="31" borderId="0" applyNumberFormat="0" applyBorder="0" applyAlignment="0" applyProtection="0"/>
    <xf numFmtId="0" fontId="139" fillId="35" borderId="0" applyNumberFormat="0" applyBorder="0" applyAlignment="0" applyProtection="0"/>
    <xf numFmtId="0" fontId="139" fillId="36" borderId="0" applyNumberFormat="0" applyBorder="0" applyAlignment="0" applyProtection="0"/>
    <xf numFmtId="0" fontId="139" fillId="37" borderId="0" applyNumberFormat="0" applyBorder="0" applyAlignment="0" applyProtection="0"/>
    <xf numFmtId="0" fontId="88" fillId="84"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82"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83"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8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8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87"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139" fillId="38" borderId="0" applyNumberFormat="0" applyBorder="0" applyAlignment="0" applyProtection="0"/>
    <xf numFmtId="0" fontId="139" fillId="39" borderId="0" applyNumberFormat="0" applyBorder="0" applyAlignment="0" applyProtection="0"/>
    <xf numFmtId="0" fontId="139" fillId="40" borderId="0" applyNumberFormat="0" applyBorder="0" applyAlignment="0" applyProtection="0"/>
    <xf numFmtId="0" fontId="139" fillId="35" borderId="0" applyNumberFormat="0" applyBorder="0" applyAlignment="0" applyProtection="0"/>
    <xf numFmtId="0" fontId="139" fillId="36" borderId="0" applyNumberFormat="0" applyBorder="0" applyAlignment="0" applyProtection="0"/>
    <xf numFmtId="0" fontId="139" fillId="41" borderId="0" applyNumberFormat="0" applyBorder="0" applyAlignment="0" applyProtection="0"/>
    <xf numFmtId="0" fontId="200" fillId="33" borderId="19" applyNumberFormat="0" applyAlignment="0" applyProtection="0"/>
    <xf numFmtId="0" fontId="89" fillId="88"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140" fillId="33" borderId="108" applyNumberFormat="0" applyAlignment="0" applyProtection="0"/>
    <xf numFmtId="0" fontId="2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6" fillId="78" borderId="87" applyNumberFormat="0" applyFont="0" applyAlignment="0" applyProtection="0"/>
    <xf numFmtId="0" fontId="19" fillId="51" borderId="87" applyNumberFormat="0" applyFont="0" applyAlignment="0" applyProtection="0"/>
    <xf numFmtId="0" fontId="19" fillId="51" borderId="87" applyNumberFormat="0" applyFont="0" applyAlignment="0" applyProtection="0"/>
    <xf numFmtId="0" fontId="19" fillId="51" borderId="87" applyNumberFormat="0" applyFont="0" applyAlignment="0" applyProtection="0"/>
    <xf numFmtId="0" fontId="19" fillId="51" borderId="87" applyNumberFormat="0" applyFont="0" applyAlignment="0" applyProtection="0"/>
    <xf numFmtId="0" fontId="21" fillId="27" borderId="18" applyNumberFormat="0" applyFont="0" applyAlignment="0" applyProtection="0"/>
    <xf numFmtId="0" fontId="19" fillId="51" borderId="87" applyNumberFormat="0" applyFont="0" applyAlignment="0" applyProtection="0"/>
    <xf numFmtId="0" fontId="19" fillId="51" borderId="87" applyNumberFormat="0" applyFont="0" applyAlignment="0" applyProtection="0"/>
    <xf numFmtId="0" fontId="2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170" fontId="205" fillId="0" borderId="15" applyAlignment="0" applyProtection="0"/>
    <xf numFmtId="194" fontId="96" fillId="0" borderId="0" applyFill="0" applyBorder="0" applyAlignment="0"/>
    <xf numFmtId="195" fontId="96" fillId="0" borderId="0" applyFill="0" applyBorder="0" applyAlignment="0"/>
    <xf numFmtId="196" fontId="96" fillId="0" borderId="0" applyFill="0" applyBorder="0" applyAlignment="0"/>
    <xf numFmtId="197" fontId="96" fillId="0" borderId="0" applyFill="0" applyBorder="0" applyAlignment="0"/>
    <xf numFmtId="198" fontId="96" fillId="0" borderId="0" applyFill="0" applyBorder="0" applyAlignment="0"/>
    <xf numFmtId="194" fontId="96" fillId="0" borderId="0" applyFill="0" applyBorder="0" applyAlignment="0"/>
    <xf numFmtId="199" fontId="96" fillId="0" borderId="0" applyFill="0" applyBorder="0" applyAlignment="0"/>
    <xf numFmtId="195" fontId="96" fillId="0" borderId="0" applyFill="0" applyBorder="0" applyAlignment="0"/>
    <xf numFmtId="0" fontId="206" fillId="44"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1" fillId="89"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0" fontId="91" fillId="42" borderId="110" applyNumberFormat="0" applyAlignment="0" applyProtection="0"/>
    <xf numFmtId="194"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21" fillId="0" borderId="0" applyFont="0" applyFill="0" applyBorder="0" applyAlignment="0" applyProtection="0"/>
    <xf numFmtId="166" fontId="2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8" fontId="2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8" fontId="21"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203"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9" fillId="0" borderId="0" applyFont="0" applyFill="0" applyBorder="0" applyAlignment="0" applyProtection="0"/>
    <xf numFmtId="166" fontId="21" fillId="0" borderId="0" applyFont="0" applyFill="0" applyBorder="0" applyAlignment="0" applyProtection="0"/>
    <xf numFmtId="166" fontId="21" fillId="0" borderId="0" applyFont="0" applyFill="0" applyBorder="0" applyAlignment="0" applyProtection="0"/>
    <xf numFmtId="166" fontId="11" fillId="0" borderId="0" applyFont="0" applyFill="0" applyBorder="0" applyAlignment="0" applyProtection="0"/>
    <xf numFmtId="192" fontId="11"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43" fontId="11"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19" fillId="0" borderId="0" applyFont="0" applyFill="0" applyBorder="0" applyAlignment="0" applyProtection="0"/>
    <xf numFmtId="171" fontId="11" fillId="0" borderId="0" applyFill="0" applyBorder="0" applyAlignment="0" applyProtection="0"/>
    <xf numFmtId="171" fontId="11" fillId="0" borderId="0" applyFill="0" applyBorder="0" applyAlignment="0" applyProtection="0"/>
    <xf numFmtId="166" fontId="11"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92"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203" fillId="0" borderId="0" applyFont="0" applyFill="0" applyBorder="0" applyAlignment="0" applyProtection="0"/>
    <xf numFmtId="166" fontId="203" fillId="0" borderId="0" applyFont="0" applyFill="0" applyBorder="0" applyAlignment="0" applyProtection="0"/>
    <xf numFmtId="166" fontId="11" fillId="0" borderId="0" applyFont="0" applyFill="0" applyBorder="0" applyAlignment="0" applyProtection="0"/>
    <xf numFmtId="0" fontId="207" fillId="0" borderId="0" applyNumberFormat="0" applyFill="0" applyBorder="0" applyAlignment="0" applyProtection="0"/>
    <xf numFmtId="195"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193" fontId="11" fillId="0" borderId="0" applyFont="0" applyFill="0" applyBorder="0" applyAlignment="0" applyProtection="0"/>
    <xf numFmtId="193" fontId="11" fillId="0" borderId="0" applyFont="0" applyFill="0" applyBorder="0" applyAlignment="0" applyProtection="0"/>
    <xf numFmtId="19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207" fillId="0" borderId="0" applyNumberFormat="0" applyFill="0" applyBorder="0" applyAlignment="0" applyProtection="0"/>
    <xf numFmtId="14" fontId="96" fillId="0" borderId="0" applyFill="0" applyBorder="0" applyAlignment="0"/>
    <xf numFmtId="0" fontId="36" fillId="23" borderId="0" applyNumberFormat="0" applyBorder="0" applyAlignment="0" applyProtection="0"/>
    <xf numFmtId="0" fontId="36" fillId="23" borderId="0" applyNumberFormat="0" applyBorder="0" applyAlignment="0" applyProtection="0"/>
    <xf numFmtId="0" fontId="223" fillId="90" borderId="0" applyNumberFormat="0" applyBorder="0" applyAlignment="0" applyProtection="0"/>
    <xf numFmtId="0" fontId="201" fillId="26" borderId="108" applyNumberFormat="0" applyAlignment="0" applyProtection="0"/>
    <xf numFmtId="194" fontId="208" fillId="0" borderId="0" applyFill="0" applyBorder="0" applyAlignment="0"/>
    <xf numFmtId="195" fontId="208" fillId="0" borderId="0" applyFill="0" applyBorder="0" applyAlignment="0"/>
    <xf numFmtId="194" fontId="208" fillId="0" borderId="0" applyFill="0" applyBorder="0" applyAlignment="0"/>
    <xf numFmtId="199" fontId="208" fillId="0" borderId="0" applyFill="0" applyBorder="0" applyAlignment="0"/>
    <xf numFmtId="195" fontId="208" fillId="0" borderId="0" applyFill="0" applyBorder="0" applyAlignment="0"/>
    <xf numFmtId="0" fontId="152" fillId="0" borderId="115" applyNumberFormat="0" applyFill="0" applyAlignment="0" applyProtection="0"/>
    <xf numFmtId="0" fontId="147" fillId="0" borderId="0" applyNumberFormat="0" applyFill="0" applyBorder="0" applyAlignment="0" applyProtection="0"/>
    <xf numFmtId="186" fontId="60" fillId="0" borderId="0" applyBorder="0" applyProtection="0"/>
    <xf numFmtId="0" fontId="19" fillId="0" borderId="0"/>
    <xf numFmtId="0" fontId="26" fillId="0" borderId="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36" fillId="79"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38" fontId="24" fillId="8" borderId="0" applyNumberFormat="0" applyBorder="0" applyAlignment="0" applyProtection="0"/>
    <xf numFmtId="0" fontId="154" fillId="23" borderId="0" applyNumberFormat="0" applyBorder="0" applyAlignment="0" applyProtection="0"/>
    <xf numFmtId="0" fontId="220" fillId="0" borderId="114">
      <alignment horizontal="center" wrapText="1"/>
    </xf>
    <xf numFmtId="0" fontId="204" fillId="0" borderId="61" applyNumberFormat="0" applyAlignment="0" applyProtection="0">
      <alignment horizontal="left" vertical="center"/>
    </xf>
    <xf numFmtId="0" fontId="204" fillId="0" borderId="13">
      <alignment horizontal="left" vertical="center"/>
    </xf>
    <xf numFmtId="0" fontId="209" fillId="0" borderId="142"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210" fillId="0" borderId="143"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211" fillId="0" borderId="144"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211"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10" fontId="24" fillId="78" borderId="114" applyNumberFormat="0" applyBorder="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80"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93" fillId="80" borderId="108" applyNumberFormat="0" applyAlignment="0" applyProtection="0"/>
    <xf numFmtId="0" fontId="37" fillId="33" borderId="19" applyNumberFormat="0" applyAlignment="0" applyProtection="0"/>
    <xf numFmtId="0" fontId="37" fillId="33" borderId="19" applyNumberFormat="0" applyAlignment="0" applyProtection="0"/>
    <xf numFmtId="0" fontId="224" fillId="8" borderId="126" applyNumberFormat="0" applyAlignment="0" applyProtection="0"/>
    <xf numFmtId="0" fontId="222" fillId="0" borderId="44" applyNumberFormat="0" applyFill="0" applyAlignment="0">
      <protection locked="0" hidden="1"/>
    </xf>
    <xf numFmtId="194" fontId="212" fillId="0" borderId="0" applyFill="0" applyBorder="0" applyAlignment="0"/>
    <xf numFmtId="195" fontId="212" fillId="0" borderId="0" applyFill="0" applyBorder="0" applyAlignment="0"/>
    <xf numFmtId="194" fontId="212" fillId="0" borderId="0" applyFill="0" applyBorder="0" applyAlignment="0"/>
    <xf numFmtId="199" fontId="212" fillId="0" borderId="0" applyFill="0" applyBorder="0" applyAlignment="0"/>
    <xf numFmtId="195" fontId="212" fillId="0" borderId="0" applyFill="0" applyBorder="0" applyAlignment="0"/>
    <xf numFmtId="0" fontId="42" fillId="0" borderId="145"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200" fontId="86" fillId="0" borderId="0" applyFont="0" applyFill="0" applyBorder="0" applyAlignment="0" applyProtection="0"/>
    <xf numFmtId="201" fontId="86" fillId="0" borderId="0" applyFont="0" applyFill="0" applyBorder="0" applyAlignment="0" applyProtection="0"/>
    <xf numFmtId="0" fontId="213" fillId="80"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202" fontId="214" fillId="0" borderId="0"/>
    <xf numFmtId="0" fontId="26" fillId="0" borderId="0"/>
    <xf numFmtId="0" fontId="11" fillId="0" borderId="0"/>
    <xf numFmtId="0" fontId="11" fillId="0" borderId="0"/>
    <xf numFmtId="0" fontId="11" fillId="0" borderId="0"/>
    <xf numFmtId="0" fontId="3" fillId="0" borderId="0"/>
    <xf numFmtId="0" fontId="11" fillId="0" borderId="0"/>
    <xf numFmtId="0" fontId="2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21" fillId="0" borderId="0">
      <protection hidden="1"/>
    </xf>
    <xf numFmtId="0" fontId="11" fillId="0" borderId="0"/>
    <xf numFmtId="0" fontId="11" fillId="0" borderId="0"/>
    <xf numFmtId="0" fontId="199" fillId="0" borderId="0"/>
    <xf numFmtId="0" fontId="26" fillId="0" borderId="0"/>
    <xf numFmtId="0" fontId="21" fillId="0" borderId="0"/>
    <xf numFmtId="0" fontId="11" fillId="0" borderId="0"/>
    <xf numFmtId="0" fontId="11" fillId="0" borderId="0"/>
    <xf numFmtId="0" fontId="11" fillId="0" borderId="0"/>
    <xf numFmtId="0" fontId="21" fillId="0" borderId="0"/>
    <xf numFmtId="0" fontId="11" fillId="0" borderId="0"/>
    <xf numFmtId="0" fontId="11" fillId="0" borderId="0"/>
    <xf numFmtId="0" fontId="11" fillId="0" borderId="0"/>
    <xf numFmtId="0" fontId="11" fillId="0" borderId="0" applyProtection="0">
      <alignment wrapText="1"/>
    </xf>
    <xf numFmtId="0" fontId="11" fillId="0" borderId="0"/>
    <xf numFmtId="0" fontId="11" fillId="0" borderId="0"/>
    <xf numFmtId="0" fontId="11" fillId="0" borderId="0"/>
    <xf numFmtId="0" fontId="11" fillId="0" borderId="0"/>
    <xf numFmtId="0" fontId="11" fillId="0" borderId="0"/>
    <xf numFmtId="0" fontId="11" fillId="0" borderId="0"/>
    <xf numFmtId="0" fontId="1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0" borderId="0"/>
    <xf numFmtId="0" fontId="16" fillId="0" borderId="0"/>
    <xf numFmtId="0" fontId="11" fillId="0" borderId="0"/>
    <xf numFmtId="0" fontId="5" fillId="0" borderId="0"/>
    <xf numFmtId="0" fontId="5" fillId="0" borderId="0"/>
    <xf numFmtId="0" fontId="11" fillId="0" borderId="0"/>
    <xf numFmtId="0" fontId="11" fillId="0" borderId="0"/>
    <xf numFmtId="0" fontId="11" fillId="0" borderId="0"/>
    <xf numFmtId="0" fontId="5" fillId="0" borderId="0"/>
    <xf numFmtId="0" fontId="11" fillId="0" borderId="0"/>
    <xf numFmtId="0" fontId="11" fillId="0" borderId="0"/>
    <xf numFmtId="0" fontId="11" fillId="0" borderId="0"/>
    <xf numFmtId="2" fontId="11" fillId="0" borderId="0">
      <alignment horizontal="justify" vertical="justify"/>
    </xf>
    <xf numFmtId="0" fontId="11" fillId="0" borderId="0"/>
    <xf numFmtId="0" fontId="11" fillId="0" borderId="0"/>
    <xf numFmtId="0" fontId="19" fillId="0" borderId="0"/>
    <xf numFmtId="0" fontId="22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11" fillId="0" borderId="0"/>
    <xf numFmtId="0" fontId="21" fillId="0" borderId="0"/>
    <xf numFmtId="0" fontId="26" fillId="0" borderId="0"/>
    <xf numFmtId="0" fontId="11" fillId="0" borderId="0"/>
    <xf numFmtId="0" fontId="44" fillId="0" borderId="0"/>
    <xf numFmtId="0" fontId="21" fillId="0" borderId="0"/>
    <xf numFmtId="0" fontId="21" fillId="0" borderId="0"/>
    <xf numFmtId="0" fontId="11" fillId="0" borderId="0"/>
    <xf numFmtId="0" fontId="21" fillId="0" borderId="0"/>
    <xf numFmtId="0" fontId="44" fillId="0" borderId="0"/>
    <xf numFmtId="0" fontId="21" fillId="0" borderId="0"/>
    <xf numFmtId="0" fontId="11" fillId="0" borderId="0"/>
    <xf numFmtId="2" fontId="44" fillId="0" borderId="0"/>
    <xf numFmtId="0" fontId="226" fillId="0" borderId="0"/>
    <xf numFmtId="0" fontId="21" fillId="0" borderId="0"/>
    <xf numFmtId="0" fontId="21" fillId="0" borderId="0"/>
    <xf numFmtId="0" fontId="11" fillId="0" borderId="0"/>
    <xf numFmtId="0" fontId="21"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0" borderId="0"/>
    <xf numFmtId="0" fontId="16" fillId="0" borderId="0"/>
    <xf numFmtId="0" fontId="11" fillId="0" borderId="0"/>
    <xf numFmtId="0" fontId="11" fillId="0" borderId="0"/>
    <xf numFmtId="0" fontId="5" fillId="0" borderId="0"/>
    <xf numFmtId="0" fontId="21" fillId="0" borderId="0"/>
    <xf numFmtId="0" fontId="14" fillId="0" borderId="0"/>
    <xf numFmtId="0" fontId="11" fillId="0" borderId="0"/>
    <xf numFmtId="0" fontId="5" fillId="0" borderId="0"/>
    <xf numFmtId="0" fontId="226" fillId="0" borderId="0"/>
    <xf numFmtId="0" fontId="226" fillId="0" borderId="0"/>
    <xf numFmtId="0" fontId="5" fillId="0" borderId="0"/>
    <xf numFmtId="0" fontId="11" fillId="0" borderId="0">
      <alignment vertical="top"/>
    </xf>
    <xf numFmtId="0" fontId="53" fillId="0" borderId="0"/>
    <xf numFmtId="0" fontId="11" fillId="0" borderId="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0" fontId="19" fillId="0" borderId="0"/>
    <xf numFmtId="0" fontId="11" fillId="0" borderId="0"/>
    <xf numFmtId="0" fontId="11" fillId="0" borderId="0"/>
    <xf numFmtId="0" fontId="16" fillId="0" borderId="0"/>
    <xf numFmtId="0" fontId="11" fillId="0" borderId="0"/>
    <xf numFmtId="0" fontId="11" fillId="0" borderId="0"/>
    <xf numFmtId="0" fontId="16" fillId="0" borderId="0"/>
    <xf numFmtId="0" fontId="215" fillId="0" borderId="0"/>
    <xf numFmtId="0" fontId="11" fillId="0" borderId="0"/>
    <xf numFmtId="0" fontId="2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19" fillId="0" borderId="0"/>
    <xf numFmtId="0" fontId="11" fillId="0" borderId="0"/>
    <xf numFmtId="0" fontId="11" fillId="0" borderId="0"/>
    <xf numFmtId="0" fontId="1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2" fontId="44"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0" borderId="0"/>
    <xf numFmtId="0" fontId="11" fillId="0" borderId="0"/>
    <xf numFmtId="0" fontId="11" fillId="0" borderId="0"/>
    <xf numFmtId="0" fontId="11" fillId="0" borderId="0"/>
    <xf numFmtId="0" fontId="217" fillId="0" borderId="0"/>
    <xf numFmtId="0" fontId="11" fillId="0" borderId="0"/>
    <xf numFmtId="0" fontId="198" fillId="0" borderId="0"/>
    <xf numFmtId="0" fontId="11" fillId="0" borderId="0"/>
    <xf numFmtId="0" fontId="19" fillId="0" borderId="0"/>
    <xf numFmtId="0" fontId="11" fillId="0" borderId="0"/>
    <xf numFmtId="0" fontId="11" fillId="0" borderId="0"/>
    <xf numFmtId="0" fontId="11"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5" fillId="0" borderId="0"/>
    <xf numFmtId="0" fontId="11" fillId="0" borderId="0"/>
    <xf numFmtId="0" fontId="11" fillId="0" borderId="0"/>
    <xf numFmtId="0" fontId="11" fillId="0" borderId="0"/>
    <xf numFmtId="0" fontId="2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27" fillId="0" borderId="0"/>
    <xf numFmtId="0" fontId="26" fillId="0" borderId="0"/>
    <xf numFmtId="0" fontId="26" fillId="0" borderId="0"/>
    <xf numFmtId="0" fontId="11" fillId="0" borderId="0"/>
    <xf numFmtId="0" fontId="11" fillId="0" borderId="0"/>
    <xf numFmtId="0" fontId="11" fillId="0" borderId="0"/>
    <xf numFmtId="0" fontId="26" fillId="0" borderId="0"/>
    <xf numFmtId="0" fontId="11" fillId="0" borderId="0"/>
    <xf numFmtId="0" fontId="5" fillId="0" borderId="0"/>
    <xf numFmtId="0" fontId="5" fillId="0" borderId="0"/>
    <xf numFmtId="0" fontId="5" fillId="0" borderId="0"/>
    <xf numFmtId="0" fontId="5" fillId="0" borderId="0"/>
    <xf numFmtId="0" fontId="11" fillId="0" borderId="0"/>
    <xf numFmtId="0" fontId="5" fillId="0" borderId="0"/>
    <xf numFmtId="0" fontId="5" fillId="0" borderId="0"/>
    <xf numFmtId="0" fontId="5" fillId="0" borderId="0"/>
    <xf numFmtId="0" fontId="198" fillId="0" borderId="0"/>
    <xf numFmtId="0" fontId="11" fillId="0" borderId="0">
      <alignment vertical="top"/>
    </xf>
    <xf numFmtId="0" fontId="11" fillId="0" borderId="0"/>
    <xf numFmtId="0" fontId="11" fillId="0" borderId="0">
      <alignment vertical="top"/>
    </xf>
    <xf numFmtId="0" fontId="11" fillId="0" borderId="0"/>
    <xf numFmtId="0" fontId="11"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alignment vertical="top"/>
    </xf>
    <xf numFmtId="0" fontId="11"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xf numFmtId="0" fontId="11" fillId="0" borderId="0"/>
    <xf numFmtId="0" fontId="11" fillId="0" borderId="0"/>
    <xf numFmtId="4" fontId="218" fillId="0" borderId="0">
      <alignment horizontal="justify" vertical="justify"/>
    </xf>
    <xf numFmtId="0" fontId="5" fillId="0" borderId="0"/>
    <xf numFmtId="0" fontId="5" fillId="0" borderId="0"/>
    <xf numFmtId="0" fontId="11" fillId="0" borderId="0"/>
    <xf numFmtId="0" fontId="26" fillId="0" borderId="0"/>
    <xf numFmtId="0" fontId="216" fillId="0" borderId="0"/>
    <xf numFmtId="0" fontId="16" fillId="0" borderId="0"/>
    <xf numFmtId="0" fontId="16" fillId="0" borderId="0"/>
    <xf numFmtId="0" fontId="11" fillId="0" borderId="0"/>
    <xf numFmtId="0" fontId="3" fillId="0" borderId="0"/>
    <xf numFmtId="0" fontId="19" fillId="27" borderId="18" applyNumberFormat="0" applyFont="0" applyAlignment="0" applyProtection="0"/>
    <xf numFmtId="0" fontId="16" fillId="78" borderId="18" applyNumberFormat="0" applyFont="0" applyAlignment="0" applyProtection="0"/>
    <xf numFmtId="0" fontId="19" fillId="27" borderId="18" applyNumberFormat="0" applyFont="0" applyAlignment="0" applyProtection="0"/>
    <xf numFmtId="0" fontId="19"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9"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9" fillId="51" borderId="87" applyNumberFormat="0" applyFont="0" applyAlignment="0" applyProtection="0"/>
    <xf numFmtId="0" fontId="19" fillId="51" borderId="87" applyNumberFormat="0" applyFont="0" applyAlignment="0" applyProtection="0"/>
    <xf numFmtId="0" fontId="19" fillId="51" borderId="87" applyNumberFormat="0" applyFont="0" applyAlignment="0" applyProtection="0"/>
    <xf numFmtId="0" fontId="19" fillId="51" borderId="87"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86" fillId="0" borderId="0"/>
    <xf numFmtId="0" fontId="86" fillId="0" borderId="0"/>
    <xf numFmtId="0" fontId="86" fillId="0" borderId="0"/>
    <xf numFmtId="0" fontId="86" fillId="0" borderId="0">
      <alignment horizontal="left"/>
    </xf>
    <xf numFmtId="0" fontId="86" fillId="0" borderId="0">
      <alignment horizontal="left"/>
    </xf>
    <xf numFmtId="0" fontId="86" fillId="0" borderId="0">
      <alignment horizontal="left"/>
    </xf>
    <xf numFmtId="0" fontId="86" fillId="0" borderId="0">
      <alignment horizontal="left"/>
    </xf>
    <xf numFmtId="0" fontId="86" fillId="0" borderId="0">
      <alignment horizontal="left"/>
    </xf>
    <xf numFmtId="0" fontId="86" fillId="0" borderId="0">
      <alignment horizontal="left"/>
    </xf>
    <xf numFmtId="0" fontId="86" fillId="0" borderId="0"/>
    <xf numFmtId="0" fontId="86" fillId="0" borderId="0"/>
    <xf numFmtId="0" fontId="86" fillId="0" borderId="0">
      <alignment horizontal="left"/>
    </xf>
    <xf numFmtId="0" fontId="11" fillId="0" borderId="0"/>
    <xf numFmtId="0" fontId="11"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86" fillId="0" borderId="0"/>
    <xf numFmtId="0" fontId="86" fillId="0" borderId="0"/>
    <xf numFmtId="0" fontId="86" fillId="0" borderId="0"/>
    <xf numFmtId="0" fontId="202"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202"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202" fillId="0" borderId="0"/>
    <xf numFmtId="0" fontId="202" fillId="0" borderId="0"/>
    <xf numFmtId="0" fontId="202" fillId="0" borderId="0"/>
    <xf numFmtId="0" fontId="202" fillId="0" borderId="0"/>
    <xf numFmtId="0" fontId="202" fillId="0" borderId="0"/>
    <xf numFmtId="0" fontId="202" fillId="0" borderId="0"/>
    <xf numFmtId="0" fontId="86" fillId="0" borderId="0"/>
    <xf numFmtId="0" fontId="86" fillId="0" borderId="0"/>
    <xf numFmtId="0" fontId="86" fillId="0" borderId="0"/>
    <xf numFmtId="0" fontId="202" fillId="0" borderId="0"/>
    <xf numFmtId="0" fontId="202"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202" fillId="0" borderId="0"/>
    <xf numFmtId="0" fontId="86" fillId="0" borderId="0"/>
    <xf numFmtId="0" fontId="86" fillId="0" borderId="0"/>
    <xf numFmtId="0" fontId="86" fillId="0" borderId="0"/>
    <xf numFmtId="0" fontId="86" fillId="0" borderId="0"/>
    <xf numFmtId="0" fontId="86" fillId="0" borderId="0"/>
    <xf numFmtId="0" fontId="86" fillId="0" borderId="0"/>
    <xf numFmtId="0" fontId="202" fillId="0" borderId="0"/>
    <xf numFmtId="0" fontId="86" fillId="0" borderId="0">
      <alignment horizontal="left"/>
    </xf>
    <xf numFmtId="0" fontId="86" fillId="0" borderId="0">
      <alignment horizontal="left"/>
    </xf>
    <xf numFmtId="0" fontId="86" fillId="0" borderId="0">
      <alignment horizontal="left"/>
    </xf>
    <xf numFmtId="0" fontId="117" fillId="0" borderId="0"/>
    <xf numFmtId="0" fontId="202" fillId="0" borderId="0"/>
    <xf numFmtId="0" fontId="5" fillId="0" borderId="0"/>
    <xf numFmtId="0" fontId="202" fillId="0" borderId="0"/>
    <xf numFmtId="0" fontId="117" fillId="0" borderId="0"/>
    <xf numFmtId="0" fontId="5" fillId="0" borderId="0"/>
    <xf numFmtId="0" fontId="202" fillId="0" borderId="0"/>
    <xf numFmtId="0" fontId="202" fillId="0" borderId="0"/>
    <xf numFmtId="0" fontId="16" fillId="0" borderId="0"/>
    <xf numFmtId="0" fontId="11" fillId="0" borderId="0"/>
    <xf numFmtId="0" fontId="202" fillId="0" borderId="0"/>
    <xf numFmtId="0" fontId="202" fillId="0" borderId="0"/>
    <xf numFmtId="0" fontId="86" fillId="0" borderId="0"/>
    <xf numFmtId="0" fontId="86" fillId="0" borderId="0"/>
    <xf numFmtId="0" fontId="86" fillId="0" borderId="0"/>
    <xf numFmtId="0" fontId="202" fillId="0" borderId="0"/>
    <xf numFmtId="0" fontId="202" fillId="0" borderId="0"/>
    <xf numFmtId="0" fontId="11" fillId="0" borderId="0">
      <alignment vertical="top"/>
    </xf>
    <xf numFmtId="0" fontId="86" fillId="0" borderId="0"/>
    <xf numFmtId="0" fontId="86" fillId="0" borderId="0"/>
    <xf numFmtId="0" fontId="86" fillId="0" borderId="0"/>
    <xf numFmtId="0" fontId="8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86" fillId="0" borderId="0"/>
    <xf numFmtId="0" fontId="86" fillId="0" borderId="0"/>
    <xf numFmtId="0" fontId="11" fillId="0" borderId="0"/>
    <xf numFmtId="0" fontId="86" fillId="0" borderId="0"/>
    <xf numFmtId="0" fontId="86" fillId="0" borderId="0"/>
    <xf numFmtId="0" fontId="11" fillId="0" borderId="0"/>
    <xf numFmtId="0" fontId="3" fillId="0" borderId="0"/>
    <xf numFmtId="0" fontId="86" fillId="0" borderId="0"/>
    <xf numFmtId="0" fontId="86" fillId="0" borderId="0"/>
    <xf numFmtId="0" fontId="11" fillId="0" borderId="0"/>
    <xf numFmtId="0" fontId="86" fillId="0" borderId="0"/>
    <xf numFmtId="0" fontId="11" fillId="0" borderId="0"/>
    <xf numFmtId="0" fontId="86" fillId="0" borderId="0"/>
    <xf numFmtId="0" fontId="11" fillId="0" borderId="0"/>
    <xf numFmtId="0" fontId="86" fillId="0" borderId="0"/>
    <xf numFmtId="0" fontId="86" fillId="0" borderId="0"/>
    <xf numFmtId="0" fontId="86" fillId="0" borderId="0"/>
    <xf numFmtId="0" fontId="86" fillId="0" borderId="0"/>
    <xf numFmtId="0" fontId="86" fillId="0" borderId="0">
      <alignment horizontal="left"/>
    </xf>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alignment horizontal="left"/>
    </xf>
    <xf numFmtId="0" fontId="86" fillId="0" borderId="0">
      <alignment horizontal="left"/>
    </xf>
    <xf numFmtId="0" fontId="37" fillId="44"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33" borderId="19" applyNumberForma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21" fillId="0" borderId="0"/>
    <xf numFmtId="0" fontId="11" fillId="0" borderId="0"/>
    <xf numFmtId="0" fontId="45" fillId="0" borderId="0"/>
    <xf numFmtId="0" fontId="45" fillId="0" borderId="0"/>
    <xf numFmtId="0" fontId="30" fillId="0" borderId="0"/>
    <xf numFmtId="0" fontId="30" fillId="0" borderId="0"/>
    <xf numFmtId="0" fontId="96" fillId="21" borderId="0" applyNumberFormat="0" applyBorder="0" applyAlignment="0" applyProtection="0"/>
    <xf numFmtId="0" fontId="96" fillId="22" borderId="0" applyNumberFormat="0" applyBorder="0" applyAlignment="0" applyProtection="0"/>
    <xf numFmtId="0" fontId="96" fillId="23" borderId="0" applyNumberFormat="0" applyBorder="0" applyAlignment="0" applyProtection="0"/>
    <xf numFmtId="0" fontId="96" fillId="24" borderId="0" applyNumberFormat="0" applyBorder="0" applyAlignment="0" applyProtection="0"/>
    <xf numFmtId="0" fontId="96" fillId="25" borderId="0" applyNumberFormat="0" applyBorder="0" applyAlignment="0" applyProtection="0"/>
    <xf numFmtId="0" fontId="96" fillId="26" borderId="0" applyNumberFormat="0" applyBorder="0" applyAlignment="0" applyProtection="0"/>
    <xf numFmtId="0" fontId="96" fillId="21" borderId="0" applyNumberFormat="0" applyBorder="0" applyAlignment="0" applyProtection="0"/>
    <xf numFmtId="0" fontId="96" fillId="21" borderId="0" applyNumberFormat="0" applyBorder="0" applyAlignment="0" applyProtection="0"/>
    <xf numFmtId="0" fontId="96" fillId="22" borderId="0" applyNumberFormat="0" applyBorder="0" applyAlignment="0" applyProtection="0"/>
    <xf numFmtId="0" fontId="96" fillId="22" borderId="0" applyNumberFormat="0" applyBorder="0" applyAlignment="0" applyProtection="0"/>
    <xf numFmtId="0" fontId="96" fillId="23" borderId="0" applyNumberFormat="0" applyBorder="0" applyAlignment="0" applyProtection="0"/>
    <xf numFmtId="0" fontId="96" fillId="23"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5" borderId="0" applyNumberFormat="0" applyBorder="0" applyAlignment="0" applyProtection="0"/>
    <xf numFmtId="0" fontId="96" fillId="25" borderId="0" applyNumberFormat="0" applyBorder="0" applyAlignment="0" applyProtection="0"/>
    <xf numFmtId="0" fontId="96" fillId="26" borderId="0" applyNumberFormat="0" applyBorder="0" applyAlignment="0" applyProtection="0"/>
    <xf numFmtId="0" fontId="96" fillId="26" borderId="0" applyNumberFormat="0" applyBorder="0" applyAlignment="0" applyProtection="0"/>
    <xf numFmtId="0" fontId="138" fillId="91" borderId="0" applyNumberFormat="0" applyBorder="0" applyAlignment="0" applyProtection="0"/>
    <xf numFmtId="0" fontId="138" fillId="92" borderId="0" applyNumberFormat="0" applyBorder="0" applyAlignment="0" applyProtection="0"/>
    <xf numFmtId="0" fontId="138" fillId="13" borderId="0" applyNumberFormat="0" applyBorder="0" applyAlignment="0" applyProtection="0"/>
    <xf numFmtId="0" fontId="138" fillId="93" borderId="0" applyNumberFormat="0" applyBorder="0" applyAlignment="0" applyProtection="0"/>
    <xf numFmtId="0" fontId="138" fillId="94" borderId="0" applyNumberFormat="0" applyBorder="0" applyAlignment="0" applyProtection="0"/>
    <xf numFmtId="0" fontId="138" fillId="95"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1"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22"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3"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6" borderId="0" applyNumberFormat="0" applyBorder="0" applyAlignment="0" applyProtection="0"/>
    <xf numFmtId="0" fontId="96" fillId="29" borderId="0" applyNumberFormat="0" applyBorder="0" applyAlignment="0" applyProtection="0"/>
    <xf numFmtId="0" fontId="96" fillId="30" borderId="0" applyNumberFormat="0" applyBorder="0" applyAlignment="0" applyProtection="0"/>
    <xf numFmtId="0" fontId="96" fillId="31" borderId="0" applyNumberFormat="0" applyBorder="0" applyAlignment="0" applyProtection="0"/>
    <xf numFmtId="0" fontId="96" fillId="24" borderId="0" applyNumberFormat="0" applyBorder="0" applyAlignment="0" applyProtection="0"/>
    <xf numFmtId="0" fontId="96" fillId="29" borderId="0" applyNumberFormat="0" applyBorder="0" applyAlignment="0" applyProtection="0"/>
    <xf numFmtId="0" fontId="96" fillId="32" borderId="0" applyNumberFormat="0" applyBorder="0" applyAlignment="0" applyProtection="0"/>
    <xf numFmtId="0" fontId="96" fillId="29" borderId="0" applyNumberFormat="0" applyBorder="0" applyAlignment="0" applyProtection="0"/>
    <xf numFmtId="0" fontId="96" fillId="29" borderId="0" applyNumberFormat="0" applyBorder="0" applyAlignment="0" applyProtection="0"/>
    <xf numFmtId="0" fontId="96" fillId="30" borderId="0" applyNumberFormat="0" applyBorder="0" applyAlignment="0" applyProtection="0"/>
    <xf numFmtId="0" fontId="96" fillId="30" borderId="0" applyNumberFormat="0" applyBorder="0" applyAlignment="0" applyProtection="0"/>
    <xf numFmtId="0" fontId="96" fillId="31" borderId="0" applyNumberFormat="0" applyBorder="0" applyAlignment="0" applyProtection="0"/>
    <xf numFmtId="0" fontId="96" fillId="31" borderId="0" applyNumberFormat="0" applyBorder="0" applyAlignment="0" applyProtection="0"/>
    <xf numFmtId="0" fontId="96" fillId="24" borderId="0" applyNumberFormat="0" applyBorder="0" applyAlignment="0" applyProtection="0"/>
    <xf numFmtId="0" fontId="96" fillId="24" borderId="0" applyNumberFormat="0" applyBorder="0" applyAlignment="0" applyProtection="0"/>
    <xf numFmtId="0" fontId="96" fillId="29" borderId="0" applyNumberFormat="0" applyBorder="0" applyAlignment="0" applyProtection="0"/>
    <xf numFmtId="0" fontId="96" fillId="32" borderId="0" applyNumberFormat="0" applyBorder="0" applyAlignment="0" applyProtection="0"/>
    <xf numFmtId="0" fontId="96" fillId="32" borderId="0" applyNumberFormat="0" applyBorder="0" applyAlignment="0" applyProtection="0"/>
    <xf numFmtId="0" fontId="138" fillId="11" borderId="0" applyNumberFormat="0" applyBorder="0" applyAlignment="0" applyProtection="0"/>
    <xf numFmtId="0" fontId="138" fillId="96" borderId="0" applyNumberFormat="0" applyBorder="0" applyAlignment="0" applyProtection="0"/>
    <xf numFmtId="0" fontId="138" fillId="97" borderId="0" applyNumberFormat="0" applyBorder="0" applyAlignment="0" applyProtection="0"/>
    <xf numFmtId="0" fontId="138" fillId="93" borderId="0" applyNumberFormat="0" applyBorder="0" applyAlignment="0" applyProtection="0"/>
    <xf numFmtId="0" fontId="138" fillId="11" borderId="0" applyNumberFormat="0" applyBorder="0" applyAlignment="0" applyProtection="0"/>
    <xf numFmtId="0" fontId="138" fillId="98" borderId="0" applyNumberFormat="0" applyBorder="0" applyAlignment="0" applyProtection="0"/>
    <xf numFmtId="0" fontId="19" fillId="25"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31"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9" borderId="0" applyNumberFormat="0" applyBorder="0" applyAlignment="0" applyProtection="0"/>
    <xf numFmtId="0" fontId="19" fillId="25" borderId="0" applyNumberFormat="0" applyBorder="0" applyAlignment="0" applyProtection="0"/>
    <xf numFmtId="0" fontId="19" fillId="29" borderId="0" applyNumberFormat="0" applyBorder="0" applyAlignment="0" applyProtection="0"/>
    <xf numFmtId="0" fontId="19" fillId="29"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32"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6" fillId="34" borderId="0" applyNumberFormat="0" applyBorder="0" applyAlignment="0" applyProtection="0"/>
    <xf numFmtId="0" fontId="196" fillId="30" borderId="0" applyNumberFormat="0" applyBorder="0" applyAlignment="0" applyProtection="0"/>
    <xf numFmtId="0" fontId="196" fillId="31" borderId="0" applyNumberFormat="0" applyBorder="0" applyAlignment="0" applyProtection="0"/>
    <xf numFmtId="0" fontId="196" fillId="35" borderId="0" applyNumberFormat="0" applyBorder="0" applyAlignment="0" applyProtection="0"/>
    <xf numFmtId="0" fontId="196" fillId="36" borderId="0" applyNumberFormat="0" applyBorder="0" applyAlignment="0" applyProtection="0"/>
    <xf numFmtId="0" fontId="196" fillId="37" borderId="0" applyNumberFormat="0" applyBorder="0" applyAlignment="0" applyProtection="0"/>
    <xf numFmtId="0" fontId="120" fillId="34" borderId="0" applyNumberFormat="0" applyBorder="0" applyAlignment="0" applyProtection="0"/>
    <xf numFmtId="0" fontId="120" fillId="34" borderId="0" applyNumberFormat="0" applyBorder="0" applyAlignment="0" applyProtection="0"/>
    <xf numFmtId="0" fontId="120" fillId="30" borderId="0" applyNumberFormat="0" applyBorder="0" applyAlignment="0" applyProtection="0"/>
    <xf numFmtId="0" fontId="120" fillId="30" borderId="0" applyNumberFormat="0" applyBorder="0" applyAlignment="0" applyProtection="0"/>
    <xf numFmtId="0" fontId="120" fillId="31" borderId="0" applyNumberFormat="0" applyBorder="0" applyAlignment="0" applyProtection="0"/>
    <xf numFmtId="0" fontId="120" fillId="31"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20" fillId="37" borderId="0" applyNumberFormat="0" applyBorder="0" applyAlignment="0" applyProtection="0"/>
    <xf numFmtId="0" fontId="120" fillId="37" borderId="0" applyNumberFormat="0" applyBorder="0" applyAlignment="0" applyProtection="0"/>
    <xf numFmtId="0" fontId="139" fillId="99" borderId="0" applyNumberFormat="0" applyBorder="0" applyAlignment="0" applyProtection="0"/>
    <xf numFmtId="0" fontId="139" fillId="96" borderId="0" applyNumberFormat="0" applyBorder="0" applyAlignment="0" applyProtection="0"/>
    <xf numFmtId="0" fontId="139" fillId="97" borderId="0" applyNumberFormat="0" applyBorder="0" applyAlignment="0" applyProtection="0"/>
    <xf numFmtId="0" fontId="139" fillId="100" borderId="0" applyNumberFormat="0" applyBorder="0" applyAlignment="0" applyProtection="0"/>
    <xf numFmtId="0" fontId="139" fillId="101" borderId="0" applyNumberFormat="0" applyBorder="0" applyAlignment="0" applyProtection="0"/>
    <xf numFmtId="0" fontId="139" fillId="102" borderId="0" applyNumberFormat="0" applyBorder="0" applyAlignment="0" applyProtection="0"/>
    <xf numFmtId="0" fontId="88" fillId="34" borderId="0" applyNumberFormat="0" applyBorder="0" applyAlignment="0" applyProtection="0"/>
    <xf numFmtId="0" fontId="88" fillId="30" borderId="0" applyNumberFormat="0" applyBorder="0" applyAlignment="0" applyProtection="0"/>
    <xf numFmtId="0" fontId="88" fillId="31" borderId="0" applyNumberFormat="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8" fillId="37" borderId="0" applyNumberFormat="0" applyBorder="0" applyAlignment="0" applyProtection="0"/>
    <xf numFmtId="0" fontId="22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9" fillId="103" borderId="0" applyNumberFormat="0" applyBorder="0" applyAlignment="0" applyProtection="0"/>
    <xf numFmtId="0" fontId="19" fillId="104" borderId="0" applyNumberFormat="0" applyBorder="0" applyAlignment="0" applyProtection="0"/>
    <xf numFmtId="0" fontId="88" fillId="105" borderId="0" applyNumberFormat="0" applyBorder="0" applyAlignment="0" applyProtection="0"/>
    <xf numFmtId="0" fontId="120" fillId="38" borderId="0" applyNumberFormat="0" applyBorder="0" applyAlignment="0" applyProtection="0"/>
    <xf numFmtId="0" fontId="120" fillId="38" borderId="0" applyNumberFormat="0" applyBorder="0" applyAlignment="0" applyProtection="0"/>
    <xf numFmtId="0" fontId="19" fillId="106" borderId="0" applyNumberFormat="0" applyBorder="0" applyAlignment="0" applyProtection="0"/>
    <xf numFmtId="0" fontId="19" fillId="107" borderId="0" applyNumberFormat="0" applyBorder="0" applyAlignment="0" applyProtection="0"/>
    <xf numFmtId="0" fontId="88" fillId="107" borderId="0" applyNumberFormat="0" applyBorder="0" applyAlignment="0" applyProtection="0"/>
    <xf numFmtId="0" fontId="120" fillId="39" borderId="0" applyNumberFormat="0" applyBorder="0" applyAlignment="0" applyProtection="0"/>
    <xf numFmtId="0" fontId="120" fillId="39" borderId="0" applyNumberFormat="0" applyBorder="0" applyAlignment="0" applyProtection="0"/>
    <xf numFmtId="0" fontId="19" fillId="108" borderId="0" applyNumberFormat="0" applyBorder="0" applyAlignment="0" applyProtection="0"/>
    <xf numFmtId="0" fontId="19" fillId="109" borderId="0" applyNumberFormat="0" applyBorder="0" applyAlignment="0" applyProtection="0"/>
    <xf numFmtId="0" fontId="88" fillId="109" borderId="0" applyNumberFormat="0" applyBorder="0" applyAlignment="0" applyProtection="0"/>
    <xf numFmtId="0" fontId="120" fillId="40" borderId="0" applyNumberFormat="0" applyBorder="0" applyAlignment="0" applyProtection="0"/>
    <xf numFmtId="0" fontId="120" fillId="40" borderId="0" applyNumberFormat="0" applyBorder="0" applyAlignment="0" applyProtection="0"/>
    <xf numFmtId="0" fontId="19" fillId="103" borderId="0" applyNumberFormat="0" applyBorder="0" applyAlignment="0" applyProtection="0"/>
    <xf numFmtId="0" fontId="19" fillId="104" borderId="0" applyNumberFormat="0" applyBorder="0" applyAlignment="0" applyProtection="0"/>
    <xf numFmtId="0" fontId="88" fillId="104" borderId="0" applyNumberFormat="0" applyBorder="0" applyAlignment="0" applyProtection="0"/>
    <xf numFmtId="0" fontId="120" fillId="35" borderId="0" applyNumberFormat="0" applyBorder="0" applyAlignment="0" applyProtection="0"/>
    <xf numFmtId="0" fontId="120" fillId="35" borderId="0" applyNumberFormat="0" applyBorder="0" applyAlignment="0" applyProtection="0"/>
    <xf numFmtId="0" fontId="19" fillId="110" borderId="0" applyNumberFormat="0" applyBorder="0" applyAlignment="0" applyProtection="0"/>
    <xf numFmtId="0" fontId="19" fillId="111" borderId="0" applyNumberFormat="0" applyBorder="0" applyAlignment="0" applyProtection="0"/>
    <xf numFmtId="0" fontId="88" fillId="105" borderId="0" applyNumberFormat="0" applyBorder="0" applyAlignment="0" applyProtection="0"/>
    <xf numFmtId="0" fontId="120" fillId="36" borderId="0" applyNumberFormat="0" applyBorder="0" applyAlignment="0" applyProtection="0"/>
    <xf numFmtId="0" fontId="120" fillId="36" borderId="0" applyNumberFormat="0" applyBorder="0" applyAlignment="0" applyProtection="0"/>
    <xf numFmtId="0" fontId="19" fillId="106" borderId="0" applyNumberFormat="0" applyBorder="0" applyAlignment="0" applyProtection="0"/>
    <xf numFmtId="0" fontId="19" fillId="106" borderId="0" applyNumberFormat="0" applyBorder="0" applyAlignment="0" applyProtection="0"/>
    <xf numFmtId="0" fontId="88" fillId="106" borderId="0" applyNumberFormat="0" applyBorder="0" applyAlignment="0" applyProtection="0"/>
    <xf numFmtId="0" fontId="120" fillId="41" borderId="0" applyNumberFormat="0" applyBorder="0" applyAlignment="0" applyProtection="0"/>
    <xf numFmtId="0" fontId="120" fillId="41" borderId="0" applyNumberFormat="0" applyBorder="0" applyAlignment="0" applyProtection="0"/>
    <xf numFmtId="0" fontId="139" fillId="112" borderId="0" applyNumberFormat="0" applyBorder="0" applyAlignment="0" applyProtection="0"/>
    <xf numFmtId="0" fontId="139" fillId="113" borderId="0" applyNumberFormat="0" applyBorder="0" applyAlignment="0" applyProtection="0"/>
    <xf numFmtId="0" fontId="139" fillId="114" borderId="0" applyNumberFormat="0" applyBorder="0" applyAlignment="0" applyProtection="0"/>
    <xf numFmtId="0" fontId="139" fillId="100" borderId="0" applyNumberFormat="0" applyBorder="0" applyAlignment="0" applyProtection="0"/>
    <xf numFmtId="0" fontId="139" fillId="101" borderId="0" applyNumberFormat="0" applyBorder="0" applyAlignment="0" applyProtection="0"/>
    <xf numFmtId="0" fontId="139" fillId="115" borderId="0" applyNumberFormat="0" applyBorder="0" applyAlignment="0" applyProtection="0"/>
    <xf numFmtId="0" fontId="200" fillId="10" borderId="19" applyNumberFormat="0" applyAlignment="0" applyProtection="0"/>
    <xf numFmtId="0" fontId="121" fillId="22" borderId="0" applyNumberFormat="0" applyBorder="0" applyAlignment="0" applyProtection="0"/>
    <xf numFmtId="0" fontId="121" fillId="22" borderId="0" applyNumberFormat="0" applyBorder="0" applyAlignment="0" applyProtection="0"/>
    <xf numFmtId="0" fontId="230" fillId="10" borderId="108" applyNumberFormat="0" applyAlignment="0" applyProtection="0"/>
    <xf numFmtId="0" fontId="5" fillId="51" borderId="87" applyNumberFormat="0" applyFont="0" applyAlignment="0" applyProtection="0"/>
    <xf numFmtId="0" fontId="19" fillId="27" borderId="18" applyNumberFormat="0" applyFont="0" applyAlignment="0" applyProtection="0"/>
    <xf numFmtId="194" fontId="145" fillId="0" borderId="0" applyFill="0" applyBorder="0" applyAlignment="0"/>
    <xf numFmtId="195" fontId="145" fillId="0" borderId="0" applyFill="0" applyBorder="0" applyAlignment="0"/>
    <xf numFmtId="196" fontId="145" fillId="0" borderId="0" applyFill="0" applyBorder="0" applyAlignment="0"/>
    <xf numFmtId="197" fontId="145" fillId="0" borderId="0" applyFill="0" applyBorder="0" applyAlignment="0"/>
    <xf numFmtId="198" fontId="145" fillId="0" borderId="0" applyFill="0" applyBorder="0" applyAlignment="0"/>
    <xf numFmtId="194" fontId="145" fillId="0" borderId="0" applyFill="0" applyBorder="0" applyAlignment="0"/>
    <xf numFmtId="199" fontId="145" fillId="0" borderId="0" applyFill="0" applyBorder="0" applyAlignment="0"/>
    <xf numFmtId="195" fontId="145" fillId="0" borderId="0" applyFill="0" applyBorder="0" applyAlignment="0"/>
    <xf numFmtId="0" fontId="122" fillId="33" borderId="108" applyNumberFormat="0" applyAlignment="0" applyProtection="0"/>
    <xf numFmtId="0" fontId="122" fillId="33" borderId="108" applyNumberFormat="0" applyAlignment="0" applyProtection="0"/>
    <xf numFmtId="0" fontId="123" fillId="42" borderId="110" applyNumberFormat="0" applyAlignment="0" applyProtection="0"/>
    <xf numFmtId="0" fontId="123" fillId="42" borderId="110" applyNumberFormat="0" applyAlignment="0" applyProtection="0"/>
    <xf numFmtId="0" fontId="19" fillId="0" borderId="0">
      <alignment horizontal="center" vertical="center"/>
    </xf>
    <xf numFmtId="0" fontId="19" fillId="0" borderId="0">
      <alignment horizontal="center" vertical="center" wrapText="1"/>
    </xf>
    <xf numFmtId="0" fontId="19" fillId="0" borderId="0">
      <alignment horizontal="center" vertical="center" wrapText="1"/>
    </xf>
    <xf numFmtId="189" fontId="11" fillId="0" borderId="0" applyFont="0" applyFill="0" applyBorder="0" applyAlignment="0" applyProtection="0"/>
    <xf numFmtId="194" fontId="2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204" fontId="227" fillId="0" borderId="0" applyFill="0" applyBorder="0" applyAlignment="0" applyProtection="0"/>
    <xf numFmtId="168" fontId="231" fillId="0" borderId="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205" fontId="11" fillId="0" borderId="0" applyFill="0" applyBorder="0" applyAlignment="0" applyProtection="0"/>
    <xf numFmtId="166" fontId="11" fillId="0" borderId="0" applyFont="0" applyFill="0" applyBorder="0" applyAlignment="0" applyProtection="0"/>
    <xf numFmtId="206" fontId="231" fillId="0" borderId="0" applyFill="0" applyBorder="0" applyAlignment="0" applyProtection="0"/>
    <xf numFmtId="166" fontId="11" fillId="0" borderId="0" applyFont="0" applyFill="0" applyBorder="0" applyAlignment="0" applyProtection="0"/>
    <xf numFmtId="205" fontId="11" fillId="0" borderId="0" applyFill="0" applyBorder="0" applyAlignment="0" applyProtection="0"/>
    <xf numFmtId="166" fontId="11" fillId="0" borderId="0" applyFont="0" applyFill="0" applyBorder="0" applyAlignment="0" applyProtection="0"/>
    <xf numFmtId="206" fontId="231" fillId="0" borderId="0" applyFill="0" applyBorder="0" applyAlignment="0" applyProtection="0"/>
    <xf numFmtId="207" fontId="231" fillId="0" borderId="0" applyFill="0" applyBorder="0" applyAlignment="0" applyProtection="0"/>
    <xf numFmtId="166" fontId="11" fillId="0" borderId="0" applyFont="0" applyFill="0" applyBorder="0" applyAlignment="0" applyProtection="0"/>
    <xf numFmtId="195" fontId="2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217" fontId="27" fillId="0" borderId="0" applyFont="0" applyFill="0" applyBorder="0" applyAlignment="0" applyProtection="0"/>
    <xf numFmtId="44" fontId="5"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4" fontId="145" fillId="0" borderId="0" applyFill="0" applyBorder="0" applyAlignment="0"/>
    <xf numFmtId="208" fontId="227" fillId="0" borderId="0" applyFill="0" applyBorder="0" applyAlignment="0" applyProtection="0"/>
    <xf numFmtId="209" fontId="227" fillId="0" borderId="0" applyFill="0" applyBorder="0" applyAlignment="0" applyProtection="0"/>
    <xf numFmtId="0" fontId="201" fillId="95" borderId="108" applyNumberFormat="0" applyAlignment="0" applyProtection="0"/>
    <xf numFmtId="0" fontId="97" fillId="116" borderId="0" applyNumberFormat="0" applyBorder="0" applyAlignment="0" applyProtection="0"/>
    <xf numFmtId="0" fontId="97" fillId="117" borderId="0" applyNumberFormat="0" applyBorder="0" applyAlignment="0" applyProtection="0"/>
    <xf numFmtId="0" fontId="97" fillId="118" borderId="0" applyNumberFormat="0" applyBorder="0" applyAlignment="0" applyProtection="0"/>
    <xf numFmtId="210" fontId="231" fillId="0" borderId="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5" fillId="23" borderId="0" applyNumberFormat="0" applyBorder="0" applyAlignment="0" applyProtection="0"/>
    <xf numFmtId="0" fontId="125" fillId="23" borderId="0" applyNumberFormat="0" applyBorder="0" applyAlignment="0" applyProtection="0"/>
    <xf numFmtId="0" fontId="154" fillId="13" borderId="0" applyNumberFormat="0" applyBorder="0" applyAlignment="0" applyProtection="0"/>
    <xf numFmtId="0" fontId="126" fillId="0" borderId="111" applyNumberFormat="0" applyFill="0" applyAlignment="0" applyProtection="0"/>
    <xf numFmtId="0" fontId="126" fillId="0" borderId="111" applyNumberFormat="0" applyFill="0" applyAlignment="0" applyProtection="0"/>
    <xf numFmtId="0" fontId="127" fillId="0" borderId="112" applyNumberFormat="0" applyFill="0" applyAlignment="0" applyProtection="0"/>
    <xf numFmtId="0" fontId="127" fillId="0" borderId="112" applyNumberFormat="0" applyFill="0" applyAlignment="0" applyProtection="0"/>
    <xf numFmtId="0" fontId="128" fillId="0" borderId="113" applyNumberFormat="0" applyFill="0" applyAlignment="0" applyProtection="0"/>
    <xf numFmtId="0" fontId="128" fillId="0" borderId="113" applyNumberFormat="0" applyFill="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242" fillId="0" borderId="0" applyNumberFormat="0" applyFill="0" applyBorder="0" applyAlignment="0" applyProtection="0"/>
    <xf numFmtId="0" fontId="228" fillId="0" borderId="0" applyNumberFormat="0" applyFill="0" applyBorder="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129" fillId="26" borderId="108" applyNumberFormat="0" applyAlignment="0" applyProtection="0"/>
    <xf numFmtId="0" fontId="88" fillId="38" borderId="0" applyNumberFormat="0" applyBorder="0" applyAlignment="0" applyProtection="0"/>
    <xf numFmtId="0" fontId="88" fillId="39" borderId="0" applyNumberFormat="0" applyBorder="0" applyAlignment="0" applyProtection="0"/>
    <xf numFmtId="0" fontId="88" fillId="40" borderId="0" applyNumberFormat="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8" fillId="41" borderId="0" applyNumberFormat="0" applyBorder="0" applyAlignment="0" applyProtection="0"/>
    <xf numFmtId="0" fontId="134" fillId="33" borderId="19" applyNumberFormat="0" applyAlignment="0" applyProtection="0"/>
    <xf numFmtId="0" fontId="90" fillId="33" borderId="108" applyNumberFormat="0" applyAlignment="0" applyProtection="0"/>
    <xf numFmtId="39" fontId="21" fillId="0" borderId="146">
      <alignment horizontal="right" vertical="top" wrapText="1"/>
    </xf>
    <xf numFmtId="49" fontId="130" fillId="0" borderId="147" applyFill="0" applyProtection="0">
      <alignment horizontal="center" vertical="center"/>
    </xf>
    <xf numFmtId="0" fontId="131" fillId="0" borderId="109" applyNumberFormat="0" applyFill="0" applyAlignment="0" applyProtection="0"/>
    <xf numFmtId="0" fontId="131" fillId="0" borderId="109" applyNumberFormat="0" applyFill="0" applyAlignment="0" applyProtection="0"/>
    <xf numFmtId="0" fontId="89" fillId="22" borderId="0" applyNumberFormat="0" applyBorder="0" applyAlignment="0" applyProtection="0"/>
    <xf numFmtId="0" fontId="112" fillId="0" borderId="111" applyNumberFormat="0" applyFill="0" applyAlignment="0" applyProtection="0"/>
    <xf numFmtId="49" fontId="132" fillId="0" borderId="0" applyFill="0" applyBorder="0" applyProtection="0">
      <alignment horizontal="center" vertical="center"/>
    </xf>
    <xf numFmtId="49" fontId="132" fillId="0" borderId="0" applyFill="0" applyBorder="0" applyProtection="0">
      <alignment horizontal="center" vertical="center"/>
    </xf>
    <xf numFmtId="0" fontId="113" fillId="0" borderId="112" applyNumberFormat="0" applyFill="0" applyAlignment="0" applyProtection="0"/>
    <xf numFmtId="0" fontId="114" fillId="0" borderId="113" applyNumberFormat="0" applyFill="0" applyAlignment="0" applyProtection="0"/>
    <xf numFmtId="0" fontId="114" fillId="0" borderId="0" applyNumberFormat="0" applyFill="0" applyBorder="0" applyAlignment="0" applyProtection="0"/>
    <xf numFmtId="49" fontId="132" fillId="0" borderId="0" applyFill="0" applyBorder="0" applyProtection="0">
      <alignment horizontal="center" vertical="center"/>
      <protection locked="0"/>
    </xf>
    <xf numFmtId="0" fontId="11" fillId="0" borderId="0"/>
    <xf numFmtId="0" fontId="133" fillId="28" borderId="0" applyNumberFormat="0" applyBorder="0" applyAlignment="0" applyProtection="0"/>
    <xf numFmtId="0" fontId="133" fillId="28" borderId="0" applyNumberFormat="0" applyBorder="0" applyAlignment="0" applyProtection="0"/>
    <xf numFmtId="0" fontId="95" fillId="28" borderId="0" applyNumberFormat="0" applyBorder="0" applyAlignment="0" applyProtection="0"/>
    <xf numFmtId="0" fontId="133" fillId="28" borderId="0" applyNumberFormat="0" applyBorder="0" applyAlignment="0" applyProtection="0"/>
    <xf numFmtId="0" fontId="31" fillId="0" borderId="0"/>
    <xf numFmtId="0" fontId="11" fillId="0" borderId="0"/>
    <xf numFmtId="0" fontId="5" fillId="0" borderId="0"/>
    <xf numFmtId="0" fontId="11" fillId="0" borderId="0"/>
    <xf numFmtId="0" fontId="44" fillId="0" borderId="0"/>
    <xf numFmtId="0" fontId="2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1" fillId="0" borderId="0"/>
    <xf numFmtId="0" fontId="11" fillId="0" borderId="0"/>
    <xf numFmtId="0" fontId="21" fillId="0" borderId="0"/>
    <xf numFmtId="0" fontId="21" fillId="0" borderId="0"/>
    <xf numFmtId="0" fontId="21" fillId="0" borderId="0"/>
    <xf numFmtId="0" fontId="21" fillId="0" borderId="0"/>
    <xf numFmtId="0" fontId="1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5" fillId="0" borderId="0"/>
    <xf numFmtId="0" fontId="19" fillId="0" borderId="0"/>
    <xf numFmtId="0" fontId="11"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4" fillId="0" borderId="0"/>
    <xf numFmtId="0" fontId="11" fillId="0" borderId="0"/>
    <xf numFmtId="0" fontId="11" fillId="0" borderId="0"/>
    <xf numFmtId="0" fontId="11" fillId="0" borderId="0"/>
    <xf numFmtId="0" fontId="11" fillId="0" borderId="0"/>
    <xf numFmtId="0" fontId="11" fillId="0" borderId="0"/>
    <xf numFmtId="0" fontId="232" fillId="0" borderId="0"/>
    <xf numFmtId="0" fontId="227" fillId="0" borderId="0"/>
    <xf numFmtId="0" fontId="5" fillId="0" borderId="0"/>
    <xf numFmtId="0" fontId="5" fillId="0" borderId="0"/>
    <xf numFmtId="0" fontId="27" fillId="0" borderId="0"/>
    <xf numFmtId="0" fontId="19" fillId="0" borderId="0"/>
    <xf numFmtId="0" fontId="19" fillId="0" borderId="0"/>
    <xf numFmtId="0" fontId="11" fillId="0" borderId="0"/>
    <xf numFmtId="0" fontId="44" fillId="0" borderId="0"/>
    <xf numFmtId="0" fontId="11" fillId="0" borderId="0"/>
    <xf numFmtId="0" fontId="5" fillId="0" borderId="0"/>
    <xf numFmtId="0" fontId="198" fillId="0" borderId="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227" fillId="43" borderId="18" applyNumberForma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6" fillId="0" borderId="0"/>
    <xf numFmtId="0" fontId="11" fillId="0" borderId="0" applyProtection="0"/>
    <xf numFmtId="0" fontId="11" fillId="0" borderId="0" applyProtection="0"/>
    <xf numFmtId="0" fontId="11" fillId="0" borderId="0"/>
    <xf numFmtId="0" fontId="11" fillId="0" borderId="0"/>
    <xf numFmtId="210" fontId="233" fillId="0" borderId="0"/>
    <xf numFmtId="0" fontId="5" fillId="0" borderId="0"/>
    <xf numFmtId="191" fontId="19" fillId="0" borderId="0"/>
    <xf numFmtId="0" fontId="100" fillId="0" borderId="0"/>
    <xf numFmtId="0" fontId="96" fillId="0" borderId="0"/>
    <xf numFmtId="0" fontId="11" fillId="0" borderId="0" applyProtection="0"/>
    <xf numFmtId="0" fontId="11" fillId="0" borderId="0" applyProtection="0"/>
    <xf numFmtId="0" fontId="11" fillId="0" borderId="0" applyProtection="0"/>
    <xf numFmtId="0" fontId="11" fillId="0" borderId="0" applyProtection="0"/>
    <xf numFmtId="0" fontId="5" fillId="0" borderId="0"/>
    <xf numFmtId="0" fontId="11" fillId="0" borderId="0"/>
    <xf numFmtId="0" fontId="11" fillId="0" borderId="0"/>
    <xf numFmtId="0" fontId="234" fillId="0" borderId="0"/>
    <xf numFmtId="0" fontId="11" fillId="0" borderId="0"/>
    <xf numFmtId="0" fontId="11" fillId="0" borderId="0" applyProtection="0"/>
    <xf numFmtId="0" fontId="11" fillId="0" borderId="0" applyProtection="0"/>
    <xf numFmtId="0" fontId="96" fillId="0" borderId="0"/>
    <xf numFmtId="0" fontId="96" fillId="0" borderId="0"/>
    <xf numFmtId="0" fontId="11" fillId="0" borderId="0" applyProtection="0"/>
    <xf numFmtId="0" fontId="5" fillId="0" borderId="0"/>
    <xf numFmtId="0" fontId="234" fillId="0" borderId="0"/>
    <xf numFmtId="0" fontId="234" fillId="0" borderId="0"/>
    <xf numFmtId="0" fontId="19" fillId="0" borderId="0"/>
    <xf numFmtId="0" fontId="11" fillId="0" borderId="0"/>
    <xf numFmtId="0" fontId="11" fillId="0" borderId="0"/>
    <xf numFmtId="0" fontId="11" fillId="0" borderId="0"/>
    <xf numFmtId="0" fontId="11" fillId="0" borderId="0"/>
    <xf numFmtId="0" fontId="138" fillId="0" borderId="0"/>
    <xf numFmtId="0" fontId="11" fillId="0" borderId="0"/>
    <xf numFmtId="0" fontId="11" fillId="0" borderId="0"/>
    <xf numFmtId="0" fontId="11" fillId="27" borderId="18" applyNumberFormat="0" applyFont="0" applyAlignment="0" applyProtection="0"/>
    <xf numFmtId="0" fontId="119" fillId="0" borderId="0" applyNumberFormat="0" applyFill="0" applyBorder="0" applyAlignment="0" applyProtection="0"/>
    <xf numFmtId="0" fontId="134" fillId="33" borderId="19" applyNumberFormat="0" applyAlignment="0" applyProtection="0"/>
    <xf numFmtId="0" fontId="134" fillId="33" borderId="19" applyNumberFormat="0" applyAlignment="0" applyProtection="0"/>
    <xf numFmtId="198" fontId="21" fillId="0" borderId="0" applyFont="0" applyFill="0" applyBorder="0" applyAlignment="0" applyProtection="0"/>
    <xf numFmtId="211" fontId="21" fillId="0" borderId="0" applyFont="0" applyFill="0" applyBorder="0" applyAlignment="0" applyProtection="0"/>
    <xf numFmtId="10" fontId="11" fillId="0" borderId="0" applyFont="0" applyFill="0" applyBorder="0" applyAlignment="0" applyProtection="0"/>
    <xf numFmtId="9" fontId="11" fillId="0" borderId="0" applyFont="0" applyFill="0" applyBorder="0" applyAlignment="0" applyProtection="0"/>
    <xf numFmtId="9" fontId="231" fillId="0" borderId="0" applyFill="0" applyBorder="0" applyAlignment="0" applyProtection="0"/>
    <xf numFmtId="9" fontId="231" fillId="0" borderId="0" applyFill="0" applyBorder="0" applyAlignment="0" applyProtection="0"/>
    <xf numFmtId="9" fontId="27" fillId="0" borderId="0" applyFont="0" applyFill="0" applyBorder="0" applyAlignment="0" applyProtection="0"/>
    <xf numFmtId="0" fontId="124" fillId="0" borderId="0" applyNumberForma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27"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96" fillId="38" borderId="0" applyNumberFormat="0" applyBorder="0" applyAlignment="0" applyProtection="0"/>
    <xf numFmtId="0" fontId="196" fillId="39" borderId="0" applyNumberFormat="0" applyBorder="0" applyAlignment="0" applyProtection="0"/>
    <xf numFmtId="0" fontId="196" fillId="40" borderId="0" applyNumberFormat="0" applyBorder="0" applyAlignment="0" applyProtection="0"/>
    <xf numFmtId="0" fontId="196" fillId="35" borderId="0" applyNumberFormat="0" applyBorder="0" applyAlignment="0" applyProtection="0"/>
    <xf numFmtId="0" fontId="196" fillId="36" borderId="0" applyNumberFormat="0" applyBorder="0" applyAlignment="0" applyProtection="0"/>
    <xf numFmtId="0" fontId="196" fillId="41" borderId="0" applyNumberFormat="0" applyBorder="0" applyAlignment="0" applyProtection="0"/>
    <xf numFmtId="0" fontId="131" fillId="0" borderId="109" applyNumberFormat="0" applyFill="0" applyAlignment="0" applyProtection="0"/>
    <xf numFmtId="0" fontId="94" fillId="0" borderId="109" applyNumberFormat="0" applyFill="0" applyAlignment="0" applyProtection="0"/>
    <xf numFmtId="194" fontId="235" fillId="0" borderId="0" applyFill="0" applyBorder="0" applyAlignment="0"/>
    <xf numFmtId="195" fontId="235" fillId="0" borderId="0" applyFill="0" applyBorder="0" applyAlignment="0"/>
    <xf numFmtId="194" fontId="235" fillId="0" borderId="0" applyFill="0" applyBorder="0" applyAlignment="0"/>
    <xf numFmtId="199" fontId="235" fillId="0" borderId="0" applyFill="0" applyBorder="0" applyAlignment="0"/>
    <xf numFmtId="195" fontId="235" fillId="0" borderId="0" applyFill="0" applyBorder="0" applyAlignment="0"/>
    <xf numFmtId="0" fontId="236" fillId="42" borderId="110" applyNumberFormat="0" applyAlignment="0" applyProtection="0"/>
    <xf numFmtId="0" fontId="91" fillId="42" borderId="110" applyNumberFormat="0" applyAlignment="0" applyProtection="0"/>
    <xf numFmtId="0" fontId="122" fillId="33" borderId="108" applyNumberFormat="0" applyAlignment="0" applyProtection="0"/>
    <xf numFmtId="0" fontId="153" fillId="92" borderId="0" applyNumberFormat="0" applyBorder="0" applyAlignment="0" applyProtection="0"/>
    <xf numFmtId="0" fontId="237" fillId="0" borderId="0" applyNumberFormat="0" applyFill="0" applyBorder="0" applyAlignment="0" applyProtection="0"/>
    <xf numFmtId="0" fontId="121" fillId="22" borderId="0" applyNumberFormat="0" applyBorder="0" applyAlignment="0" applyProtection="0"/>
    <xf numFmtId="0" fontId="41" fillId="0" borderId="0"/>
    <xf numFmtId="0" fontId="58" fillId="0" borderId="0"/>
    <xf numFmtId="0" fontId="83" fillId="0" borderId="0">
      <alignment horizontal="left" vertical="top" wrapText="1"/>
    </xf>
    <xf numFmtId="0" fontId="30" fillId="0" borderId="0"/>
    <xf numFmtId="0" fontId="58" fillId="0" borderId="0"/>
    <xf numFmtId="0" fontId="92" fillId="0" borderId="0" applyNumberFormat="0" applyFill="0" applyBorder="0" applyAlignment="0" applyProtection="0"/>
    <xf numFmtId="0" fontId="42" fillId="0" borderId="0" applyNumberFormat="0" applyFill="0" applyBorder="0" applyAlignment="0" applyProtection="0"/>
    <xf numFmtId="0" fontId="21" fillId="0" borderId="148">
      <alignment horizontal="left" vertical="top" wrapText="1"/>
    </xf>
    <xf numFmtId="49" fontId="145" fillId="0" borderId="0" applyFill="0" applyBorder="0" applyAlignment="0"/>
    <xf numFmtId="212" fontId="145" fillId="0" borderId="0" applyFill="0" applyBorder="0" applyAlignment="0"/>
    <xf numFmtId="213" fontId="145" fillId="0" borderId="0" applyFill="0" applyBorder="0" applyAlignment="0"/>
    <xf numFmtId="0" fontId="98" fillId="0" borderId="115" applyNumberFormat="0" applyFill="0" applyAlignment="0" applyProtection="0"/>
    <xf numFmtId="0" fontId="98" fillId="0" borderId="115" applyNumberFormat="0" applyFill="0" applyAlignment="0" applyProtection="0"/>
    <xf numFmtId="0" fontId="238" fillId="0" borderId="0" applyNumberFormat="0" applyFill="0" applyBorder="0" applyAlignment="0" applyProtection="0"/>
    <xf numFmtId="0" fontId="239" fillId="0" borderId="111" applyNumberFormat="0" applyFill="0" applyAlignment="0" applyProtection="0"/>
    <xf numFmtId="0" fontId="240" fillId="0" borderId="112" applyNumberFormat="0" applyFill="0" applyAlignment="0" applyProtection="0"/>
    <xf numFmtId="0" fontId="241" fillId="0" borderId="113" applyNumberFormat="0" applyFill="0" applyAlignment="0" applyProtection="0"/>
    <xf numFmtId="0" fontId="241" fillId="0" borderId="0" applyNumberFormat="0" applyFill="0" applyBorder="0" applyAlignment="0" applyProtection="0"/>
    <xf numFmtId="0" fontId="40" fillId="0" borderId="0" applyNumberFormat="0" applyFill="0" applyBorder="0" applyAlignment="0" applyProtection="0"/>
    <xf numFmtId="0" fontId="97" fillId="0" borderId="115" applyNumberFormat="0" applyFill="0" applyAlignment="0" applyProtection="0"/>
    <xf numFmtId="0" fontId="135" fillId="0" borderId="0" applyFill="0" applyBorder="0" applyProtection="0">
      <alignment vertical="center"/>
    </xf>
    <xf numFmtId="214" fontId="13" fillId="2" borderId="149">
      <alignment vertical="center"/>
    </xf>
    <xf numFmtId="209" fontId="13" fillId="2" borderId="149">
      <alignment vertical="center"/>
    </xf>
    <xf numFmtId="0" fontId="93" fillId="26" borderId="108" applyNumberFormat="0" applyAlignment="0" applyProtection="0"/>
    <xf numFmtId="174" fontId="11" fillId="0" borderId="0" applyFont="0" applyFill="0" applyBorder="0" applyAlignment="0" applyProtection="0"/>
    <xf numFmtId="0" fontId="144" fillId="0" borderId="150" applyNumberFormat="0" applyFill="0" applyAlignment="0" applyProtection="0"/>
    <xf numFmtId="0" fontId="129" fillId="26" borderId="108" applyNumberFormat="0" applyAlignment="0" applyProtection="0"/>
    <xf numFmtId="0" fontId="98" fillId="0" borderId="115" applyNumberFormat="0" applyFill="0" applyAlignment="0" applyProtection="0"/>
    <xf numFmtId="215" fontId="227" fillId="0" borderId="0" applyFill="0" applyBorder="0" applyAlignment="0" applyProtection="0"/>
    <xf numFmtId="216" fontId="227" fillId="0" borderId="0" applyFill="0" applyBorder="0" applyAlignment="0" applyProtection="0"/>
    <xf numFmtId="0" fontId="146"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31" fillId="0" borderId="0">
      <protection locked="0"/>
    </xf>
    <xf numFmtId="166" fontId="11" fillId="0" borderId="0" applyFont="0" applyFill="0" applyBorder="0" applyAlignment="0" applyProtection="0"/>
    <xf numFmtId="43" fontId="27"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43" fontId="99" fillId="0" borderId="0" applyFont="0" applyFill="0" applyBorder="0" applyAlignment="0" applyProtection="0"/>
    <xf numFmtId="43" fontId="27" fillId="0" borderId="0" applyFont="0" applyFill="0" applyBorder="0" applyAlignment="0" applyProtection="0"/>
    <xf numFmtId="166" fontId="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6" fontId="19" fillId="0" borderId="0" applyFont="0" applyFill="0" applyBorder="0" applyAlignment="0" applyProtection="0"/>
    <xf numFmtId="43" fontId="11" fillId="0" borderId="0" applyFont="0" applyFill="0" applyBorder="0" applyAlignment="0" applyProtection="0"/>
    <xf numFmtId="166" fontId="19"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43" fontId="27"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142" fillId="119" borderId="110" applyNumberFormat="0" applyAlignment="0" applyProtection="0"/>
    <xf numFmtId="0" fontId="5" fillId="0" borderId="0"/>
    <xf numFmtId="0" fontId="31" fillId="0" borderId="0"/>
    <xf numFmtId="0" fontId="31" fillId="0" borderId="0"/>
    <xf numFmtId="0" fontId="30" fillId="0" borderId="0"/>
    <xf numFmtId="0" fontId="30" fillId="0" borderId="0"/>
    <xf numFmtId="0" fontId="30" fillId="0" borderId="0"/>
    <xf numFmtId="0" fontId="30" fillId="0" borderId="0"/>
    <xf numFmtId="0" fontId="31" fillId="0" borderId="0"/>
    <xf numFmtId="0" fontId="31" fillId="0" borderId="0"/>
    <xf numFmtId="0" fontId="19" fillId="120"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120" borderId="0" applyNumberFormat="0" applyBorder="0" applyAlignment="0" applyProtection="0"/>
    <xf numFmtId="0" fontId="19" fillId="33" borderId="0" applyNumberFormat="0" applyBorder="0" applyAlignment="0" applyProtection="0"/>
    <xf numFmtId="0" fontId="19" fillId="28" borderId="0" applyNumberFormat="0" applyBorder="0" applyAlignment="0" applyProtection="0"/>
    <xf numFmtId="0" fontId="19" fillId="33" borderId="0" applyNumberFormat="0" applyBorder="0" applyAlignment="0" applyProtection="0"/>
    <xf numFmtId="0" fontId="19" fillId="26" borderId="0" applyNumberFormat="0" applyBorder="0" applyAlignment="0" applyProtection="0"/>
    <xf numFmtId="0" fontId="88" fillId="36" borderId="0" applyNumberFormat="0" applyBorder="0" applyAlignment="0" applyProtection="0"/>
    <xf numFmtId="0" fontId="88" fillId="28" borderId="0" applyNumberFormat="0" applyBorder="0" applyAlignment="0" applyProtection="0"/>
    <xf numFmtId="0" fontId="88" fillId="33" borderId="0" applyNumberFormat="0" applyBorder="0" applyAlignment="0" applyProtection="0"/>
    <xf numFmtId="0" fontId="88" fillId="26" borderId="0" applyNumberFormat="0" applyBorder="0" applyAlignment="0" applyProtection="0"/>
    <xf numFmtId="0" fontId="88" fillId="36" borderId="0" applyNumberFormat="0" applyBorder="0" applyAlignment="0" applyProtection="0"/>
    <xf numFmtId="0" fontId="88" fillId="121" borderId="0" applyNumberFormat="0" applyBorder="0" applyAlignment="0" applyProtection="0"/>
    <xf numFmtId="0" fontId="90" fillId="120" borderId="108" applyNumberFormat="0" applyAlignment="0" applyProtection="0"/>
    <xf numFmtId="43" fontId="243" fillId="0" borderId="0" applyFont="0" applyFill="0" applyBorder="0" applyAlignment="0" applyProtection="0"/>
    <xf numFmtId="165" fontId="243" fillId="0" borderId="0" applyFont="0" applyFill="0" applyBorder="0" applyAlignment="0" applyProtection="0"/>
    <xf numFmtId="0" fontId="209" fillId="0" borderId="151" applyNumberFormat="0" applyFill="0" applyAlignment="0" applyProtection="0"/>
    <xf numFmtId="0" fontId="210" fillId="0" borderId="112" applyNumberFormat="0" applyFill="0" applyAlignment="0" applyProtection="0"/>
    <xf numFmtId="0" fontId="211" fillId="0" borderId="152" applyNumberFormat="0" applyFill="0" applyAlignment="0" applyProtection="0"/>
    <xf numFmtId="0" fontId="245" fillId="0" borderId="0" applyNumberFormat="0" applyFill="0" applyBorder="0" applyAlignment="0" applyProtection="0">
      <alignment vertical="top"/>
      <protection locked="0"/>
    </xf>
    <xf numFmtId="0" fontId="246" fillId="0" borderId="153"/>
    <xf numFmtId="0" fontId="244" fillId="0" borderId="0"/>
    <xf numFmtId="0" fontId="243" fillId="0" borderId="0"/>
    <xf numFmtId="0" fontId="27" fillId="0" borderId="0"/>
    <xf numFmtId="0" fontId="11" fillId="0" borderId="0"/>
    <xf numFmtId="0" fontId="27" fillId="27" borderId="18" applyNumberFormat="0" applyFont="0" applyAlignment="0" applyProtection="0"/>
    <xf numFmtId="0" fontId="37" fillId="120" borderId="19" applyNumberFormat="0" applyAlignment="0" applyProtection="0"/>
    <xf numFmtId="0" fontId="237" fillId="0" borderId="0" applyNumberFormat="0" applyFill="0" applyBorder="0" applyAlignment="0" applyProtection="0"/>
    <xf numFmtId="0" fontId="97" fillId="0" borderId="154" applyNumberFormat="0" applyFill="0" applyAlignment="0" applyProtection="0"/>
    <xf numFmtId="209" fontId="13" fillId="2" borderId="149">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11" fillId="0" borderId="0">
      <alignment vertical="top"/>
    </xf>
    <xf numFmtId="0" fontId="5" fillId="51" borderId="87" applyNumberFormat="0" applyFont="0" applyAlignment="0" applyProtection="0"/>
    <xf numFmtId="166" fontId="225" fillId="0" borderId="0" applyFont="0" applyFill="0" applyBorder="0" applyAlignment="0" applyProtection="0"/>
    <xf numFmtId="0" fontId="16" fillId="0" borderId="0"/>
    <xf numFmtId="0" fontId="5" fillId="0" borderId="0"/>
    <xf numFmtId="0" fontId="5" fillId="0" borderId="0"/>
    <xf numFmtId="0" fontId="5" fillId="0" borderId="0"/>
    <xf numFmtId="0" fontId="21" fillId="0" borderId="0"/>
    <xf numFmtId="0" fontId="5" fillId="0" borderId="0"/>
    <xf numFmtId="0" fontId="43" fillId="27" borderId="18"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21" fillId="0" borderId="0" applyFont="0" applyFill="0" applyBorder="0" applyAlignment="0" applyProtection="0"/>
    <xf numFmtId="9" fontId="11" fillId="0" borderId="0" applyFont="0" applyFill="0" applyBorder="0" applyAlignment="0" applyProtection="0"/>
    <xf numFmtId="9" fontId="21" fillId="0" borderId="0" applyFont="0" applyFill="0" applyBorder="0" applyAlignment="0" applyProtection="0"/>
    <xf numFmtId="9" fontId="11" fillId="0" borderId="0" applyFont="0" applyFill="0" applyBorder="0" applyAlignment="0" applyProtection="0"/>
    <xf numFmtId="0" fontId="153" fillId="22" borderId="0" applyNumberFormat="0" applyBorder="0" applyAlignment="0" applyProtection="0"/>
    <xf numFmtId="0" fontId="30" fillId="0" borderId="0" applyBorder="0"/>
    <xf numFmtId="0" fontId="148" fillId="0" borderId="0" applyNumberFormat="0" applyFill="0" applyBorder="0" applyAlignment="0" applyProtection="0"/>
    <xf numFmtId="0" fontId="149" fillId="0" borderId="111" applyNumberFormat="0" applyFill="0" applyAlignment="0" applyProtection="0"/>
    <xf numFmtId="0" fontId="150" fillId="0" borderId="112" applyNumberFormat="0" applyFill="0" applyAlignment="0" applyProtection="0"/>
    <xf numFmtId="0" fontId="151" fillId="0" borderId="113" applyNumberFormat="0" applyFill="0" applyAlignment="0" applyProtection="0"/>
    <xf numFmtId="0" fontId="151" fillId="0" borderId="0" applyNumberFormat="0" applyFill="0" applyBorder="0" applyAlignment="0" applyProtection="0"/>
    <xf numFmtId="0" fontId="141" fillId="0" borderId="109" applyNumberFormat="0" applyFill="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86" fillId="0" borderId="0" applyFont="0" applyFill="0" applyBorder="0" applyAlignment="0" applyProtection="0"/>
    <xf numFmtId="166" fontId="5" fillId="0" borderId="0" applyFont="0" applyFill="0" applyBorder="0" applyAlignment="0" applyProtection="0"/>
    <xf numFmtId="166" fontId="86" fillId="0" borderId="0" applyFont="0" applyFill="0" applyBorder="0" applyAlignment="0" applyProtection="0"/>
    <xf numFmtId="0" fontId="142" fillId="42" borderId="110" applyNumberFormat="0" applyAlignment="0" applyProtection="0"/>
    <xf numFmtId="0" fontId="5" fillId="0" borderId="0"/>
    <xf numFmtId="39" fontId="21" fillId="0" borderId="146">
      <alignment horizontal="right" vertical="top" wrapText="1"/>
    </xf>
    <xf numFmtId="0" fontId="89" fillId="122" borderId="0" applyNumberFormat="0" applyBorder="0" applyAlignment="0" applyProtection="0"/>
    <xf numFmtId="39" fontId="21" fillId="0" borderId="146">
      <alignment horizontal="right" vertical="top" wrapText="1"/>
    </xf>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5"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7" fillId="0" borderId="0" applyFont="0" applyFill="0" applyBorder="0" applyAlignment="0" applyProtection="0"/>
    <xf numFmtId="43" fontId="99" fillId="0" borderId="0" applyFont="0" applyFill="0" applyBorder="0" applyAlignment="0" applyProtection="0"/>
    <xf numFmtId="166" fontId="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7" fillId="0" borderId="0" applyFont="0" applyFill="0" applyBorder="0" applyAlignment="0" applyProtection="0"/>
    <xf numFmtId="0" fontId="5" fillId="0" borderId="0"/>
    <xf numFmtId="43" fontId="24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44" fontId="14" fillId="0" borderId="0" applyFont="0" applyFill="0" applyBorder="0" applyAlignment="0" applyProtection="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5"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7" fillId="0" borderId="0" applyFont="0" applyFill="0" applyBorder="0" applyAlignment="0" applyProtection="0"/>
    <xf numFmtId="43" fontId="99" fillId="0" borderId="0" applyFont="0" applyFill="0" applyBorder="0" applyAlignment="0" applyProtection="0"/>
    <xf numFmtId="166" fontId="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7" fillId="0" borderId="0" applyFont="0" applyFill="0" applyBorder="0" applyAlignment="0" applyProtection="0"/>
    <xf numFmtId="0" fontId="5" fillId="0" borderId="0"/>
    <xf numFmtId="43" fontId="24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5"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7" fillId="0" borderId="0" applyFont="0" applyFill="0" applyBorder="0" applyAlignment="0" applyProtection="0"/>
    <xf numFmtId="43" fontId="99" fillId="0" borderId="0" applyFont="0" applyFill="0" applyBorder="0" applyAlignment="0" applyProtection="0"/>
    <xf numFmtId="166" fontId="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7" fillId="0" borderId="0" applyFont="0" applyFill="0" applyBorder="0" applyAlignment="0" applyProtection="0"/>
    <xf numFmtId="0" fontId="5" fillId="0" borderId="0"/>
    <xf numFmtId="43" fontId="24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14" fillId="0" borderId="0"/>
    <xf numFmtId="0" fontId="16" fillId="0" borderId="0"/>
    <xf numFmtId="0" fontId="183" fillId="0" borderId="122" applyNumberFormat="0" applyFill="0" applyAlignment="0" applyProtection="0"/>
    <xf numFmtId="0" fontId="184" fillId="0" borderId="123" applyNumberFormat="0" applyFill="0" applyAlignment="0" applyProtection="0"/>
    <xf numFmtId="0" fontId="185" fillId="0" borderId="124" applyNumberFormat="0" applyFill="0" applyAlignment="0" applyProtection="0"/>
    <xf numFmtId="0" fontId="185" fillId="0" borderId="0" applyNumberFormat="0" applyFill="0" applyBorder="0" applyAlignment="0" applyProtection="0"/>
    <xf numFmtId="0" fontId="166" fillId="18" borderId="0" applyNumberFormat="0" applyBorder="0" applyAlignment="0" applyProtection="0"/>
    <xf numFmtId="0" fontId="186" fillId="47" borderId="0" applyNumberFormat="0" applyBorder="0" applyAlignment="0" applyProtection="0"/>
    <xf numFmtId="0" fontId="187" fillId="48" borderId="125" applyNumberFormat="0" applyAlignment="0" applyProtection="0"/>
    <xf numFmtId="0" fontId="188" fillId="49" borderId="126" applyNumberFormat="0" applyAlignment="0" applyProtection="0"/>
    <xf numFmtId="0" fontId="189" fillId="49" borderId="125" applyNumberFormat="0" applyAlignment="0" applyProtection="0"/>
    <xf numFmtId="0" fontId="190" fillId="0" borderId="127" applyNumberFormat="0" applyFill="0" applyAlignment="0" applyProtection="0"/>
    <xf numFmtId="0" fontId="191" fillId="50" borderId="128" applyNumberFormat="0" applyAlignment="0" applyProtection="0"/>
    <xf numFmtId="0" fontId="192" fillId="0" borderId="0" applyNumberFormat="0" applyFill="0" applyBorder="0" applyAlignment="0" applyProtection="0"/>
    <xf numFmtId="0" fontId="193" fillId="0" borderId="0" applyNumberFormat="0" applyFill="0" applyBorder="0" applyAlignment="0" applyProtection="0"/>
    <xf numFmtId="0" fontId="194" fillId="0" borderId="129" applyNumberFormat="0" applyFill="0" applyAlignment="0" applyProtection="0"/>
    <xf numFmtId="0" fontId="195" fillId="52" borderId="0" applyNumberFormat="0" applyBorder="0" applyAlignment="0" applyProtection="0"/>
    <xf numFmtId="0" fontId="5" fillId="53" borderId="0" applyNumberFormat="0" applyBorder="0" applyAlignment="0" applyProtection="0"/>
    <xf numFmtId="0" fontId="195" fillId="56"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195" fillId="60"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195" fillId="64"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195" fillId="68"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195" fillId="72"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11" fillId="0" borderId="0"/>
    <xf numFmtId="40" fontId="44" fillId="0" borderId="0" applyFont="0" applyFill="0" applyBorder="0" applyAlignment="0" applyProtection="0"/>
    <xf numFmtId="0" fontId="5" fillId="0" borderId="0"/>
    <xf numFmtId="0" fontId="244" fillId="0" borderId="0"/>
    <xf numFmtId="0" fontId="31" fillId="0" borderId="0"/>
    <xf numFmtId="0" fontId="249" fillId="0" borderId="0"/>
    <xf numFmtId="218" fontId="88" fillId="36" borderId="0" applyNumberFormat="0" applyBorder="0" applyAlignment="0" applyProtection="0"/>
    <xf numFmtId="0" fontId="1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xf numFmtId="0" fontId="19" fillId="0" borderId="0"/>
    <xf numFmtId="0" fontId="31" fillId="0" borderId="0"/>
    <xf numFmtId="0" fontId="11" fillId="0" borderId="0"/>
    <xf numFmtId="175" fontId="250" fillId="0" borderId="0"/>
    <xf numFmtId="0" fontId="11" fillId="0" borderId="0"/>
    <xf numFmtId="0" fontId="19"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8" fillId="0" borderId="0"/>
    <xf numFmtId="0" fontId="19" fillId="0" borderId="0"/>
    <xf numFmtId="0" fontId="21" fillId="0" borderId="0"/>
    <xf numFmtId="0" fontId="11" fillId="0" borderId="0"/>
    <xf numFmtId="0" fontId="11" fillId="0" borderId="0"/>
    <xf numFmtId="0" fontId="14" fillId="0" borderId="0"/>
    <xf numFmtId="0" fontId="16" fillId="0" borderId="0"/>
    <xf numFmtId="0" fontId="21" fillId="0" borderId="0"/>
    <xf numFmtId="0" fontId="11" fillId="0" borderId="0"/>
    <xf numFmtId="0" fontId="86" fillId="0" borderId="0"/>
    <xf numFmtId="0" fontId="21" fillId="27" borderId="18" applyNumberFormat="0" applyFont="0" applyAlignment="0" applyProtection="0"/>
    <xf numFmtId="0" fontId="11" fillId="0" borderId="0"/>
    <xf numFmtId="0" fontId="11" fillId="0" borderId="0"/>
    <xf numFmtId="44" fontId="11" fillId="0" borderId="0" applyFont="0" applyFill="0" applyBorder="0" applyAlignment="0" applyProtection="0"/>
    <xf numFmtId="0" fontId="11" fillId="0" borderId="0"/>
    <xf numFmtId="0" fontId="11" fillId="0" borderId="0"/>
    <xf numFmtId="0" fontId="11" fillId="0" borderId="0"/>
    <xf numFmtId="0" fontId="21" fillId="0" borderId="0"/>
    <xf numFmtId="44" fontId="1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27" fillId="0" borderId="0">
      <alignment horizontal="justify" vertical="justify" wrapText="1"/>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0" borderId="0"/>
    <xf numFmtId="0" fontId="5" fillId="0" borderId="0"/>
    <xf numFmtId="0" fontId="5" fillId="0" borderId="0"/>
    <xf numFmtId="0" fontId="5" fillId="0" borderId="0"/>
    <xf numFmtId="0" fontId="5" fillId="0" borderId="0"/>
    <xf numFmtId="0" fontId="5" fillId="0" borderId="0"/>
    <xf numFmtId="0" fontId="19" fillId="0" borderId="0"/>
    <xf numFmtId="0" fontId="5" fillId="0" borderId="0"/>
    <xf numFmtId="0" fontId="5" fillId="0" borderId="0"/>
    <xf numFmtId="0" fontId="3" fillId="0" borderId="0"/>
    <xf numFmtId="219" fontId="3" fillId="0" borderId="0" applyFont="0" applyFill="0" applyBorder="0" applyAlignment="0" applyProtection="0"/>
    <xf numFmtId="0" fontId="21" fillId="0" borderId="0"/>
    <xf numFmtId="0" fontId="19" fillId="29" borderId="0" applyNumberFormat="0" applyBorder="0" applyAlignment="0" applyProtection="0"/>
    <xf numFmtId="0" fontId="19" fillId="29" borderId="0" applyNumberFormat="0" applyBorder="0" applyAlignment="0" applyProtection="0"/>
    <xf numFmtId="0" fontId="19" fillId="30" borderId="0" applyNumberFormat="0" applyBorder="0" applyAlignment="0" applyProtection="0"/>
    <xf numFmtId="0" fontId="19" fillId="30"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6"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8" borderId="0" applyNumberFormat="0" applyBorder="0" applyAlignment="0" applyProtection="0"/>
    <xf numFmtId="0" fontId="19" fillId="28"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19" fillId="27" borderId="0" applyNumberFormat="0" applyBorder="0" applyAlignment="0" applyProtection="0"/>
    <xf numFmtId="0" fontId="19" fillId="27"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25"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25"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41"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4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2"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88" fillId="32" borderId="0" applyNumberFormat="0" applyBorder="0" applyAlignment="0" applyProtection="0"/>
    <xf numFmtId="0" fontId="97" fillId="0" borderId="172" applyNumberFormat="0" applyFill="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22"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88" fillId="22" borderId="0" applyNumberFormat="0" applyBorder="0" applyAlignment="0" applyProtection="0"/>
    <xf numFmtId="0" fontId="37" fillId="33" borderId="171" applyNumberFormat="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25"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37" fillId="33" borderId="171" applyNumberFormat="0" applyAlignment="0" applyProtection="0"/>
    <xf numFmtId="0" fontId="37" fillId="33" borderId="171" applyNumberForma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43" fillId="27" borderId="170" applyNumberFormat="0" applyFont="0" applyAlignment="0" applyProtection="0"/>
    <xf numFmtId="0" fontId="88" fillId="25"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0"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0"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123"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123"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41"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41"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32"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32"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121"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12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39"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41" borderId="0" applyNumberFormat="0" applyBorder="0" applyAlignment="0" applyProtection="0"/>
    <xf numFmtId="0" fontId="88" fillId="39"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4"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2" borderId="0" applyNumberFormat="0" applyBorder="0" applyAlignment="0" applyProtection="0"/>
    <xf numFmtId="0" fontId="89" fillId="24" borderId="0" applyNumberFormat="0" applyBorder="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206" fillId="120"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206" fillId="120" borderId="108" applyNumberFormat="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5"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3" borderId="0" applyNumberFormat="0" applyBorder="0" applyAlignment="0" applyProtection="0"/>
    <xf numFmtId="0" fontId="36" fillId="25" borderId="0" applyNumberFormat="0" applyBorder="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209" fillId="0" borderId="142"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112" fillId="0" borderId="111" applyNumberFormat="0" applyFill="0" applyAlignment="0" applyProtection="0"/>
    <xf numFmtId="0" fontId="209" fillId="0" borderId="14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210" fillId="0" borderId="143"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113" fillId="0" borderId="112" applyNumberFormat="0" applyFill="0" applyAlignment="0" applyProtection="0"/>
    <xf numFmtId="0" fontId="210" fillId="0" borderId="14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211" fillId="0" borderId="144"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114" fillId="0" borderId="113" applyNumberFormat="0" applyFill="0" applyAlignment="0" applyProtection="0"/>
    <xf numFmtId="0" fontId="211" fillId="0" borderId="144" applyNumberFormat="0" applyFill="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211"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211" fillId="0" borderId="0" applyNumberFormat="0" applyFill="0" applyBorder="0" applyAlignment="0" applyProtection="0"/>
    <xf numFmtId="0" fontId="228" fillId="0" borderId="0" applyNumberFormat="0" applyFill="0" applyBorder="0" applyAlignment="0" applyProtection="0">
      <alignment vertical="top"/>
      <protection locked="0"/>
    </xf>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8"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93" fillId="28" borderId="108" applyNumberFormat="0" applyAlignment="0" applyProtection="0"/>
    <xf numFmtId="0" fontId="93" fillId="28" borderId="108" applyNumberForma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251"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42" fillId="0" borderId="145"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94" fillId="0" borderId="109" applyNumberFormat="0" applyFill="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42" fillId="0" borderId="145" applyNumberFormat="0" applyFill="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213"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95" fillId="28" borderId="0" applyNumberFormat="0" applyBorder="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251" fillId="27" borderId="163" applyNumberFormat="0" applyFon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120"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213" fillId="28" borderId="0" applyNumberFormat="0" applyBorder="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120" borderId="164" applyNumberFormat="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21" fillId="0" borderId="0"/>
    <xf numFmtId="0" fontId="97" fillId="0" borderId="165" applyNumberFormat="0" applyFill="0" applyAlignment="0" applyProtection="0"/>
    <xf numFmtId="0" fontId="21" fillId="0" borderId="0"/>
    <xf numFmtId="0" fontId="21" fillId="0" borderId="0"/>
    <xf numFmtId="0" fontId="97" fillId="0" borderId="165" applyNumberFormat="0" applyFill="0" applyAlignment="0" applyProtection="0"/>
    <xf numFmtId="0" fontId="21" fillId="0" borderId="0"/>
    <xf numFmtId="0" fontId="21" fillId="0" borderId="0"/>
    <xf numFmtId="0" fontId="21" fillId="0" borderId="0"/>
    <xf numFmtId="0" fontId="21" fillId="0" borderId="0"/>
    <xf numFmtId="0" fontId="5" fillId="0" borderId="0"/>
    <xf numFmtId="0" fontId="97" fillId="0" borderId="165" applyNumberFormat="0" applyFill="0" applyAlignment="0" applyProtection="0"/>
    <xf numFmtId="0" fontId="21" fillId="0" borderId="0"/>
    <xf numFmtId="0" fontId="21" fillId="0" borderId="0"/>
    <xf numFmtId="0" fontId="21" fillId="0" borderId="0"/>
    <xf numFmtId="0" fontId="21" fillId="0" borderId="0"/>
    <xf numFmtId="0" fontId="21" fillId="0" borderId="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6"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19" fillId="0" borderId="0"/>
    <xf numFmtId="0" fontId="97" fillId="0" borderId="165" applyNumberFormat="0" applyFill="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97" fillId="0" borderId="165" applyNumberFormat="0" applyFill="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251"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6" applyNumberFormat="0" applyFill="0" applyAlignment="0" applyProtection="0"/>
    <xf numFmtId="0" fontId="251" fillId="27" borderId="18" applyNumberFormat="0" applyFont="0" applyAlignment="0" applyProtection="0"/>
    <xf numFmtId="0" fontId="11" fillId="0" borderId="0"/>
    <xf numFmtId="0" fontId="30" fillId="0" borderId="0"/>
    <xf numFmtId="0" fontId="37" fillId="120" borderId="19" applyNumberFormat="0" applyAlignment="0" applyProtection="0"/>
    <xf numFmtId="0" fontId="37" fillId="33" borderId="19" applyNumberFormat="0" applyAlignment="0" applyProtection="0"/>
    <xf numFmtId="0" fontId="37" fillId="33" borderId="19" applyNumberFormat="0" applyAlignment="0" applyProtection="0"/>
    <xf numFmtId="0" fontId="37" fillId="120" borderId="19" applyNumberFormat="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237"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97" fillId="0" borderId="172"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237" fillId="0" borderId="0" applyNumberFormat="0" applyFill="0" applyBorder="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5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15" applyNumberFormat="0" applyFill="0" applyAlignment="0" applyProtection="0"/>
    <xf numFmtId="0" fontId="93" fillId="80" borderId="169" applyNumberFormat="0" applyAlignment="0" applyProtection="0"/>
    <xf numFmtId="0" fontId="93" fillId="80" borderId="169" applyNumberFormat="0" applyAlignment="0" applyProtection="0"/>
    <xf numFmtId="0" fontId="97" fillId="0" borderId="115" applyNumberFormat="0" applyFill="0" applyAlignment="0" applyProtection="0"/>
    <xf numFmtId="0" fontId="97" fillId="0" borderId="115" applyNumberFormat="0" applyFill="0" applyAlignment="0" applyProtection="0"/>
    <xf numFmtId="0" fontId="97" fillId="0" borderId="155"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93" fillId="80" borderId="169" applyNumberFormat="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78" fillId="0" borderId="0"/>
    <xf numFmtId="166" fontId="78" fillId="0" borderId="0" applyFont="0" applyFill="0" applyBorder="0" applyAlignment="0" applyProtection="0"/>
    <xf numFmtId="0" fontId="5" fillId="0" borderId="0"/>
    <xf numFmtId="0" fontId="5" fillId="0" borderId="0"/>
    <xf numFmtId="0" fontId="5" fillId="0" borderId="0"/>
    <xf numFmtId="170" fontId="205" fillId="0" borderId="15"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206" fillId="120"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90" fillId="33" borderId="108" applyNumberFormat="0" applyAlignment="0" applyProtection="0"/>
    <xf numFmtId="0" fontId="206" fillId="120" borderId="108" applyNumberFormat="0" applyAlignment="0" applyProtection="0"/>
    <xf numFmtId="0" fontId="204" fillId="0" borderId="13">
      <alignment horizontal="left" vertical="center"/>
    </xf>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8"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43" fillId="27" borderId="163" applyNumberFormat="0" applyFon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93" fillId="26" borderId="108" applyNumberFormat="0" applyAlignment="0" applyProtection="0"/>
    <xf numFmtId="0" fontId="43" fillId="27" borderId="163" applyNumberFormat="0" applyFont="0" applyAlignment="0" applyProtection="0"/>
    <xf numFmtId="0" fontId="93" fillId="26" borderId="108" applyNumberFormat="0" applyAlignment="0" applyProtection="0"/>
    <xf numFmtId="0" fontId="93" fillId="28" borderId="108" applyNumberFormat="0" applyAlignment="0" applyProtection="0"/>
    <xf numFmtId="0" fontId="93" fillId="28" borderId="108" applyNumberForma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251"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43" fillId="27" borderId="18" applyNumberFormat="0" applyFont="0" applyAlignment="0" applyProtection="0"/>
    <xf numFmtId="0" fontId="11" fillId="27" borderId="18" applyNumberFormat="0" applyFont="0" applyAlignment="0" applyProtection="0"/>
    <xf numFmtId="0" fontId="97" fillId="0" borderId="165" applyNumberFormat="0" applyFill="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11" fillId="27" borderId="18" applyNumberFormat="0" applyFont="0" applyAlignment="0" applyProtection="0"/>
    <xf numFmtId="0" fontId="251" fillId="27" borderId="18" applyNumberFormat="0" applyFont="0" applyAlignment="0" applyProtection="0"/>
    <xf numFmtId="0" fontId="11" fillId="0" borderId="0"/>
    <xf numFmtId="0" fontId="3" fillId="0" borderId="0"/>
    <xf numFmtId="0" fontId="3" fillId="0" borderId="0"/>
    <xf numFmtId="0" fontId="16"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170" fontId="205" fillId="0" borderId="157"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206" fillId="120"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206" fillId="120" borderId="158" applyNumberFormat="0" applyAlignment="0" applyProtection="0"/>
    <xf numFmtId="0" fontId="204" fillId="0" borderId="156">
      <alignment horizontal="left" vertical="center"/>
    </xf>
    <xf numFmtId="0" fontId="3" fillId="0" borderId="0"/>
    <xf numFmtId="0" fontId="3" fillId="0" borderId="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8"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8" borderId="158" applyNumberFormat="0" applyAlignment="0" applyProtection="0"/>
    <xf numFmtId="0" fontId="93" fillId="28" borderId="158" applyNumberFormat="0" applyAlignment="0" applyProtection="0"/>
    <xf numFmtId="0" fontId="3" fillId="0" borderId="0"/>
    <xf numFmtId="0" fontId="21" fillId="0" borderId="0"/>
    <xf numFmtId="0" fontId="3" fillId="0" borderId="0"/>
    <xf numFmtId="0" fontId="21" fillId="0" borderId="0"/>
    <xf numFmtId="0" fontId="3" fillId="0" borderId="0"/>
    <xf numFmtId="0" fontId="3" fillId="0" borderId="0"/>
    <xf numFmtId="170" fontId="205" fillId="0" borderId="157"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206" fillId="120"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90" fillId="33" borderId="158" applyNumberFormat="0" applyAlignment="0" applyProtection="0"/>
    <xf numFmtId="0" fontId="206" fillId="120" borderId="158" applyNumberFormat="0" applyAlignment="0" applyProtection="0"/>
    <xf numFmtId="0" fontId="204" fillId="0" borderId="156">
      <alignment horizontal="left" vertical="center"/>
    </xf>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8"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6" borderId="158" applyNumberFormat="0" applyAlignment="0" applyProtection="0"/>
    <xf numFmtId="0" fontId="93" fillId="28" borderId="158" applyNumberFormat="0" applyAlignment="0" applyProtection="0"/>
    <xf numFmtId="0" fontId="93" fillId="28" borderId="158" applyNumberFormat="0" applyAlignment="0" applyProtection="0"/>
    <xf numFmtId="44" fontId="5" fillId="0" borderId="0" applyFont="0" applyFill="0" applyBorder="0" applyAlignment="0" applyProtection="0"/>
    <xf numFmtId="0" fontId="3" fillId="0" borderId="0"/>
    <xf numFmtId="0" fontId="3" fillId="0" borderId="0"/>
    <xf numFmtId="0" fontId="1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200" fillId="33" borderId="171" applyNumberFormat="0" applyAlignment="0" applyProtection="0"/>
    <xf numFmtId="0" fontId="140" fillId="33" borderId="169" applyNumberFormat="0" applyAlignment="0" applyProtection="0"/>
    <xf numFmtId="0" fontId="11" fillId="27" borderId="170" applyNumberFormat="0" applyFont="0" applyAlignment="0" applyProtection="0"/>
    <xf numFmtId="0" fontId="21" fillId="27" borderId="170" applyNumberFormat="0" applyFont="0" applyAlignment="0" applyProtection="0"/>
    <xf numFmtId="0" fontId="11" fillId="27" borderId="170" applyNumberFormat="0" applyFont="0" applyAlignment="0" applyProtection="0"/>
    <xf numFmtId="0" fontId="206" fillId="44"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201" fillId="26" borderId="169" applyNumberFormat="0" applyAlignment="0" applyProtection="0"/>
    <xf numFmtId="0" fontId="152" fillId="0" borderId="172" applyNumberFormat="0" applyFill="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251"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251" fillId="27" borderId="159" applyNumberFormat="0" applyFon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93" fillId="80" borderId="169" applyNumberFormat="0" applyAlignment="0" applyProtection="0"/>
    <xf numFmtId="0" fontId="37" fillId="33" borderId="171" applyNumberFormat="0" applyAlignment="0" applyProtection="0"/>
    <xf numFmtId="0" fontId="37" fillId="33" borderId="171" applyNumberFormat="0" applyAlignment="0" applyProtection="0"/>
    <xf numFmtId="0" fontId="3" fillId="0" borderId="0"/>
    <xf numFmtId="0" fontId="93" fillId="80" borderId="169" applyNumberFormat="0" applyAlignment="0" applyProtection="0"/>
    <xf numFmtId="0" fontId="21" fillId="27" borderId="170" applyNumberFormat="0" applyFont="0" applyAlignment="0" applyProtection="0"/>
    <xf numFmtId="0" fontId="11" fillId="27" borderId="170" applyNumberFormat="0" applyFont="0" applyAlignment="0" applyProtection="0"/>
    <xf numFmtId="0" fontId="21" fillId="27" borderId="170" applyNumberFormat="0" applyFont="0" applyAlignment="0" applyProtection="0"/>
    <xf numFmtId="0" fontId="11" fillId="27" borderId="170" applyNumberFormat="0" applyFon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251"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43"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11" fillId="27" borderId="159" applyNumberFormat="0" applyFont="0" applyAlignment="0" applyProtection="0"/>
    <xf numFmtId="0" fontId="251" fillId="27" borderId="159" applyNumberFormat="0" applyFont="0" applyAlignment="0" applyProtection="0"/>
    <xf numFmtId="0" fontId="93" fillId="80" borderId="169" applyNumberFormat="0" applyAlignment="0" applyProtection="0"/>
    <xf numFmtId="170" fontId="205" fillId="0" borderId="161"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206" fillId="120"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206" fillId="120" borderId="162" applyNumberFormat="0" applyAlignment="0" applyProtection="0"/>
    <xf numFmtId="0" fontId="204" fillId="0" borderId="160">
      <alignment horizontal="left" vertical="center"/>
    </xf>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8"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8" borderId="162" applyNumberFormat="0" applyAlignment="0" applyProtection="0"/>
    <xf numFmtId="0" fontId="93" fillId="28" borderId="162" applyNumberFormat="0" applyAlignment="0" applyProtection="0"/>
    <xf numFmtId="170" fontId="205" fillId="0" borderId="161"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206" fillId="120"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90" fillId="33" borderId="162" applyNumberFormat="0" applyAlignment="0" applyProtection="0"/>
    <xf numFmtId="0" fontId="206" fillId="120" borderId="162" applyNumberFormat="0" applyAlignment="0" applyProtection="0"/>
    <xf numFmtId="0" fontId="204" fillId="0" borderId="160">
      <alignment horizontal="left" vertical="center"/>
    </xf>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8"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6" borderId="162" applyNumberFormat="0" applyAlignment="0" applyProtection="0"/>
    <xf numFmtId="0" fontId="93" fillId="28" borderId="162" applyNumberFormat="0" applyAlignment="0" applyProtection="0"/>
    <xf numFmtId="0" fontId="93" fillId="28" borderId="162" applyNumberForma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251"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43"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11" fillId="27" borderId="163" applyNumberFormat="0" applyFont="0" applyAlignment="0" applyProtection="0"/>
    <xf numFmtId="0" fontId="251" fillId="27" borderId="163" applyNumberFormat="0" applyFont="0" applyAlignment="0" applyProtection="0"/>
    <xf numFmtId="170" fontId="205" fillId="0" borderId="168"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206" fillId="120"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206" fillId="120" borderId="169" applyNumberFormat="0" applyAlignment="0" applyProtection="0"/>
    <xf numFmtId="0" fontId="204" fillId="0" borderId="167">
      <alignment horizontal="left" vertical="center"/>
    </xf>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8"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8" borderId="169" applyNumberFormat="0" applyAlignment="0" applyProtection="0"/>
    <xf numFmtId="0" fontId="93" fillId="28" borderId="169" applyNumberFormat="0" applyAlignment="0" applyProtection="0"/>
    <xf numFmtId="170" fontId="205" fillId="0" borderId="168"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206" fillId="120"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90" fillId="33" borderId="169" applyNumberFormat="0" applyAlignment="0" applyProtection="0"/>
    <xf numFmtId="0" fontId="206" fillId="120" borderId="169" applyNumberFormat="0" applyAlignment="0" applyProtection="0"/>
    <xf numFmtId="0" fontId="204" fillId="0" borderId="167">
      <alignment horizontal="left" vertical="center"/>
    </xf>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8"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6" borderId="169" applyNumberFormat="0" applyAlignment="0" applyProtection="0"/>
    <xf numFmtId="0" fontId="93" fillId="28" borderId="169" applyNumberFormat="0" applyAlignment="0" applyProtection="0"/>
    <xf numFmtId="0" fontId="93" fillId="28" borderId="169" applyNumberFormat="0" applyAlignment="0" applyProtection="0"/>
    <xf numFmtId="0" fontId="3" fillId="0" borderId="0"/>
    <xf numFmtId="0" fontId="3" fillId="0" borderId="0"/>
    <xf numFmtId="0" fontId="3" fillId="0" borderId="0"/>
    <xf numFmtId="0" fontId="3" fillId="0" borderId="0"/>
    <xf numFmtId="0" fontId="3" fillId="0" borderId="0"/>
    <xf numFmtId="0" fontId="19" fillId="27" borderId="170" applyNumberFormat="0" applyFont="0" applyAlignment="0" applyProtection="0"/>
    <xf numFmtId="0" fontId="16" fillId="78" borderId="170" applyNumberFormat="0" applyFont="0" applyAlignment="0" applyProtection="0"/>
    <xf numFmtId="0" fontId="19" fillId="27" borderId="170" applyNumberFormat="0" applyFont="0" applyAlignment="0" applyProtection="0"/>
    <xf numFmtId="0" fontId="19"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9"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3" fillId="0" borderId="0"/>
    <xf numFmtId="0" fontId="3" fillId="0" borderId="0"/>
    <xf numFmtId="0" fontId="37" fillId="44"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37" fillId="33" borderId="171" applyNumberFormat="0" applyAlignment="0" applyProtection="0"/>
    <xf numFmtId="0" fontId="200" fillId="10" borderId="171" applyNumberFormat="0" applyAlignment="0" applyProtection="0"/>
    <xf numFmtId="0" fontId="230" fillId="10" borderId="169" applyNumberFormat="0" applyAlignment="0" applyProtection="0"/>
    <xf numFmtId="0" fontId="19" fillId="27" borderId="170" applyNumberFormat="0" applyFon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122" fillId="33" borderId="169" applyNumberFormat="0" applyAlignment="0" applyProtection="0"/>
    <xf numFmtId="0" fontId="201" fillId="95"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29" fillId="26" borderId="169" applyNumberFormat="0" applyAlignment="0" applyProtection="0"/>
    <xf numFmtId="0" fontId="134" fillId="33" borderId="171" applyNumberFormat="0" applyAlignment="0" applyProtection="0"/>
    <xf numFmtId="0" fontId="90" fillId="33" borderId="169" applyNumberFormat="0" applyAlignment="0" applyProtection="0"/>
    <xf numFmtId="49" fontId="130" fillId="0" borderId="173" applyFill="0" applyProtection="0">
      <alignment horizontal="center" vertical="center"/>
    </xf>
    <xf numFmtId="0" fontId="5" fillId="0" borderId="0"/>
    <xf numFmtId="0" fontId="5" fillId="0" borderId="0"/>
    <xf numFmtId="0" fontId="5" fillId="0" borderId="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227" fillId="43" borderId="170" applyNumberFormat="0" applyAlignment="0" applyProtection="0"/>
    <xf numFmtId="0" fontId="11" fillId="27" borderId="170" applyNumberFormat="0" applyFon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34" fillId="33" borderId="171" applyNumberFormat="0" applyAlignment="0" applyProtection="0"/>
    <xf numFmtId="0" fontId="122" fillId="33" borderId="169" applyNumberFormat="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8" fillId="0" borderId="172" applyNumberFormat="0" applyFill="0" applyAlignment="0" applyProtection="0"/>
    <xf numFmtId="0" fontId="97" fillId="0" borderId="172" applyNumberFormat="0" applyFill="0" applyAlignment="0" applyProtection="0"/>
    <xf numFmtId="0" fontId="93" fillId="26" borderId="169" applyNumberFormat="0" applyAlignment="0" applyProtection="0"/>
    <xf numFmtId="0" fontId="129" fillId="26" borderId="169" applyNumberFormat="0" applyAlignment="0" applyProtection="0"/>
    <xf numFmtId="0" fontId="98" fillId="0" borderId="172" applyNumberFormat="0" applyFill="0" applyAlignment="0" applyProtection="0"/>
    <xf numFmtId="0" fontId="90" fillId="120" borderId="169" applyNumberFormat="0" applyAlignment="0" applyProtection="0"/>
    <xf numFmtId="0" fontId="27" fillId="27" borderId="170" applyNumberFormat="0" applyFont="0" applyAlignment="0" applyProtection="0"/>
    <xf numFmtId="0" fontId="37" fillId="120" borderId="171" applyNumberFormat="0" applyAlignment="0" applyProtection="0"/>
    <xf numFmtId="0" fontId="97" fillId="0" borderId="174" applyNumberFormat="0" applyFill="0" applyAlignment="0" applyProtection="0"/>
    <xf numFmtId="0" fontId="43" fillId="27" borderId="17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5" fillId="0" borderId="0"/>
    <xf numFmtId="0" fontId="5" fillId="0" borderId="0"/>
    <xf numFmtId="0" fontId="21" fillId="0" borderId="0"/>
    <xf numFmtId="166" fontId="21" fillId="0" borderId="0" applyFont="0" applyFill="0" applyBorder="0" applyAlignment="0" applyProtection="0"/>
    <xf numFmtId="0" fontId="11" fillId="0" borderId="0"/>
    <xf numFmtId="0" fontId="11" fillId="0" borderId="0"/>
    <xf numFmtId="0" fontId="252" fillId="124" borderId="0"/>
    <xf numFmtId="0" fontId="213" fillId="43" borderId="0"/>
    <xf numFmtId="0" fontId="5" fillId="0" borderId="0"/>
    <xf numFmtId="166" fontId="21" fillId="0" borderId="0" applyFont="0" applyFill="0" applyBorder="0" applyAlignment="0" applyProtection="0"/>
    <xf numFmtId="166" fontId="2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0"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44"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33" borderId="164" applyNumberFormat="0" applyAlignment="0" applyProtection="0"/>
    <xf numFmtId="0" fontId="200" fillId="10"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134" fillId="33" borderId="164" applyNumberFormat="0" applyAlignment="0" applyProtection="0"/>
    <xf numFmtId="0" fontId="37" fillId="120" borderId="164"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9" fontId="3" fillId="0" borderId="0" applyFont="0" applyFill="0" applyBorder="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43" fillId="27" borderId="190" applyNumberFormat="0" applyFont="0" applyAlignment="0" applyProtection="0"/>
    <xf numFmtId="0" fontId="90" fillId="33" borderId="169" applyNumberFormat="0" applyAlignment="0" applyProtection="0"/>
    <xf numFmtId="0" fontId="90" fillId="33" borderId="169" applyNumberFormat="0" applyAlignment="0" applyProtection="0"/>
    <xf numFmtId="0" fontId="206" fillId="120" borderId="169" applyNumberFormat="0" applyAlignment="0" applyProtection="0"/>
    <xf numFmtId="0" fontId="93" fillId="26" borderId="169" applyNumberForma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93" fillId="28" borderId="169" applyNumberFormat="0" applyAlignment="0" applyProtection="0"/>
    <xf numFmtId="0" fontId="93" fillId="28" borderId="169" applyNumberForma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251"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251" fillId="27" borderId="183" applyNumberFormat="0" applyFon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120"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120" borderId="184" applyNumberFormat="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6"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97" fillId="0" borderId="185" applyNumberFormat="0" applyFill="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251"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5" applyNumberFormat="0" applyFill="0" applyAlignment="0" applyProtection="0"/>
    <xf numFmtId="0" fontId="97" fillId="0" borderId="186" applyNumberFormat="0" applyFill="0" applyAlignment="0" applyProtection="0"/>
    <xf numFmtId="0" fontId="251" fillId="27" borderId="170" applyNumberFormat="0" applyFont="0" applyAlignment="0" applyProtection="0"/>
    <xf numFmtId="0" fontId="37" fillId="120" borderId="164" applyNumberFormat="0" applyAlignment="0" applyProtection="0"/>
    <xf numFmtId="0" fontId="37" fillId="33" borderId="164" applyNumberFormat="0" applyAlignment="0" applyProtection="0"/>
    <xf numFmtId="0" fontId="37" fillId="33" borderId="164" applyNumberFormat="0" applyAlignment="0" applyProtection="0"/>
    <xf numFmtId="0" fontId="37" fillId="120" borderId="164" applyNumberFormat="0" applyAlignment="0" applyProtection="0"/>
    <xf numFmtId="0" fontId="97" fillId="0" borderId="19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5"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2" applyNumberFormat="0" applyFill="0" applyAlignment="0" applyProtection="0"/>
    <xf numFmtId="0" fontId="93" fillId="80" borderId="189" applyNumberFormat="0" applyAlignment="0" applyProtection="0"/>
    <xf numFmtId="0" fontId="93" fillId="80" borderId="189" applyNumberFormat="0" applyAlignment="0" applyProtection="0"/>
    <xf numFmtId="0" fontId="97" fillId="0" borderId="172" applyNumberFormat="0" applyFill="0" applyAlignment="0" applyProtection="0"/>
    <xf numFmtId="0" fontId="97" fillId="0" borderId="172" applyNumberFormat="0" applyFill="0" applyAlignment="0" applyProtection="0"/>
    <xf numFmtId="0" fontId="97" fillId="0" borderId="175" applyNumberFormat="0" applyFill="0" applyAlignment="0" applyProtection="0"/>
    <xf numFmtId="0" fontId="93" fillId="80" borderId="189" applyNumberFormat="0" applyAlignment="0" applyProtection="0"/>
    <xf numFmtId="0" fontId="90" fillId="33" borderId="169" applyNumberFormat="0" applyAlignment="0" applyProtection="0"/>
    <xf numFmtId="0" fontId="90" fillId="33" borderId="169" applyNumberFormat="0" applyAlignment="0" applyProtection="0"/>
    <xf numFmtId="0" fontId="43" fillId="27" borderId="183" applyNumberFormat="0" applyFont="0" applyAlignment="0" applyProtection="0"/>
    <xf numFmtId="0" fontId="43" fillId="27" borderId="183" applyNumberFormat="0" applyFont="0" applyAlignment="0" applyProtection="0"/>
    <xf numFmtId="0" fontId="93" fillId="28" borderId="169" applyNumberFormat="0" applyAlignment="0" applyProtection="0"/>
    <xf numFmtId="0" fontId="93" fillId="28" borderId="169" applyNumberForma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251"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43" fillId="27" borderId="170" applyNumberFormat="0" applyFont="0" applyAlignment="0" applyProtection="0"/>
    <xf numFmtId="0" fontId="11" fillId="27" borderId="170" applyNumberFormat="0" applyFont="0" applyAlignment="0" applyProtection="0"/>
    <xf numFmtId="0" fontId="97" fillId="0" borderId="185" applyNumberFormat="0" applyFill="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11" fillId="27" borderId="170" applyNumberFormat="0" applyFont="0" applyAlignment="0" applyProtection="0"/>
    <xf numFmtId="0" fontId="251" fillId="27" borderId="17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0" fontId="205" fillId="0" borderId="177"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206" fillId="120"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206" fillId="120" borderId="178" applyNumberFormat="0" applyAlignment="0" applyProtection="0"/>
    <xf numFmtId="0" fontId="204" fillId="0" borderId="176">
      <alignment horizontal="left" vertical="center"/>
    </xf>
    <xf numFmtId="0" fontId="3" fillId="0" borderId="0"/>
    <xf numFmtId="0" fontId="3" fillId="0" borderId="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8"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8" borderId="178" applyNumberFormat="0" applyAlignment="0" applyProtection="0"/>
    <xf numFmtId="0" fontId="93" fillId="28" borderId="178" applyNumberFormat="0" applyAlignment="0" applyProtection="0"/>
    <xf numFmtId="0" fontId="3" fillId="0" borderId="0"/>
    <xf numFmtId="0" fontId="3" fillId="0" borderId="0"/>
    <xf numFmtId="0" fontId="3" fillId="0" borderId="0"/>
    <xf numFmtId="0" fontId="3" fillId="0" borderId="0"/>
    <xf numFmtId="170" fontId="205" fillId="0" borderId="177"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206" fillId="120"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90" fillId="33" borderId="178" applyNumberFormat="0" applyAlignment="0" applyProtection="0"/>
    <xf numFmtId="0" fontId="206" fillId="120" borderId="178" applyNumberFormat="0" applyAlignment="0" applyProtection="0"/>
    <xf numFmtId="0" fontId="204" fillId="0" borderId="176">
      <alignment horizontal="left" vertical="center"/>
    </xf>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8"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6" borderId="178" applyNumberFormat="0" applyAlignment="0" applyProtection="0"/>
    <xf numFmtId="0" fontId="93" fillId="28" borderId="178" applyNumberFormat="0" applyAlignment="0" applyProtection="0"/>
    <xf numFmtId="0" fontId="93" fillId="28" borderId="178"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0" fillId="33" borderId="191" applyNumberFormat="0" applyAlignment="0" applyProtection="0"/>
    <xf numFmtId="0" fontId="140" fillId="33" borderId="189" applyNumberFormat="0" applyAlignment="0" applyProtection="0"/>
    <xf numFmtId="0" fontId="11" fillId="27" borderId="190" applyNumberFormat="0" applyFont="0" applyAlignment="0" applyProtection="0"/>
    <xf numFmtId="0" fontId="21" fillId="27" borderId="190" applyNumberFormat="0" applyFont="0" applyAlignment="0" applyProtection="0"/>
    <xf numFmtId="0" fontId="11" fillId="27" borderId="190" applyNumberFormat="0" applyFont="0" applyAlignment="0" applyProtection="0"/>
    <xf numFmtId="0" fontId="206" fillId="44"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201" fillId="26" borderId="189" applyNumberFormat="0" applyAlignment="0" applyProtection="0"/>
    <xf numFmtId="0" fontId="152" fillId="0" borderId="192" applyNumberFormat="0" applyFill="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251"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251" fillId="27" borderId="179" applyNumberFormat="0" applyFon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93" fillId="80" borderId="189" applyNumberFormat="0" applyAlignment="0" applyProtection="0"/>
    <xf numFmtId="0" fontId="37" fillId="33" borderId="191" applyNumberFormat="0" applyAlignment="0" applyProtection="0"/>
    <xf numFmtId="0" fontId="37" fillId="33" borderId="191" applyNumberFormat="0" applyAlignment="0" applyProtection="0"/>
    <xf numFmtId="0" fontId="3" fillId="0" borderId="0"/>
    <xf numFmtId="0" fontId="93" fillId="80" borderId="189" applyNumberFormat="0" applyAlignment="0" applyProtection="0"/>
    <xf numFmtId="0" fontId="21" fillId="27" borderId="190" applyNumberFormat="0" applyFont="0" applyAlignment="0" applyProtection="0"/>
    <xf numFmtId="0" fontId="11" fillId="27" borderId="190" applyNumberFormat="0" applyFont="0" applyAlignment="0" applyProtection="0"/>
    <xf numFmtId="0" fontId="21" fillId="27" borderId="190" applyNumberFormat="0" applyFont="0" applyAlignment="0" applyProtection="0"/>
    <xf numFmtId="0" fontId="11" fillId="27" borderId="190" applyNumberFormat="0" applyFon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251"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43"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11" fillId="27" borderId="179" applyNumberFormat="0" applyFont="0" applyAlignment="0" applyProtection="0"/>
    <xf numFmtId="0" fontId="251" fillId="27" borderId="179" applyNumberFormat="0" applyFont="0" applyAlignment="0" applyProtection="0"/>
    <xf numFmtId="0" fontId="93" fillId="80" borderId="189" applyNumberFormat="0" applyAlignment="0" applyProtection="0"/>
    <xf numFmtId="170" fontId="205" fillId="0" borderId="181"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206" fillId="120"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206" fillId="120" borderId="182" applyNumberFormat="0" applyAlignment="0" applyProtection="0"/>
    <xf numFmtId="0" fontId="204" fillId="0" borderId="180">
      <alignment horizontal="left" vertical="center"/>
    </xf>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8"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8" borderId="182" applyNumberFormat="0" applyAlignment="0" applyProtection="0"/>
    <xf numFmtId="0" fontId="93" fillId="28" borderId="182" applyNumberFormat="0" applyAlignment="0" applyProtection="0"/>
    <xf numFmtId="170" fontId="205" fillId="0" borderId="181"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206" fillId="120"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90" fillId="33" borderId="182" applyNumberFormat="0" applyAlignment="0" applyProtection="0"/>
    <xf numFmtId="0" fontId="206" fillId="120" borderId="182" applyNumberFormat="0" applyAlignment="0" applyProtection="0"/>
    <xf numFmtId="0" fontId="204" fillId="0" borderId="180">
      <alignment horizontal="left" vertical="center"/>
    </xf>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8"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6" borderId="182" applyNumberFormat="0" applyAlignment="0" applyProtection="0"/>
    <xf numFmtId="0" fontId="93" fillId="28" borderId="182" applyNumberFormat="0" applyAlignment="0" applyProtection="0"/>
    <xf numFmtId="0" fontId="93" fillId="28" borderId="182" applyNumberForma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251"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43"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11" fillId="27" borderId="183" applyNumberFormat="0" applyFont="0" applyAlignment="0" applyProtection="0"/>
    <xf numFmtId="0" fontId="251" fillId="27" borderId="183" applyNumberFormat="0" applyFont="0" applyAlignment="0" applyProtection="0"/>
    <xf numFmtId="170" fontId="205" fillId="0" borderId="188"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206" fillId="120"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206" fillId="120" borderId="189" applyNumberFormat="0" applyAlignment="0" applyProtection="0"/>
    <xf numFmtId="0" fontId="204" fillId="0" borderId="187">
      <alignment horizontal="left" vertical="center"/>
    </xf>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8"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8" borderId="189" applyNumberFormat="0" applyAlignment="0" applyProtection="0"/>
    <xf numFmtId="0" fontId="93" fillId="28" borderId="189" applyNumberFormat="0" applyAlignment="0" applyProtection="0"/>
    <xf numFmtId="170" fontId="205" fillId="0" borderId="188"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206" fillId="120"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90" fillId="33" borderId="189" applyNumberFormat="0" applyAlignment="0" applyProtection="0"/>
    <xf numFmtId="0" fontId="206" fillId="120" borderId="189" applyNumberFormat="0" applyAlignment="0" applyProtection="0"/>
    <xf numFmtId="0" fontId="204" fillId="0" borderId="187">
      <alignment horizontal="left" vertical="center"/>
    </xf>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8"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6" borderId="189" applyNumberFormat="0" applyAlignment="0" applyProtection="0"/>
    <xf numFmtId="0" fontId="93" fillId="28" borderId="189" applyNumberFormat="0" applyAlignment="0" applyProtection="0"/>
    <xf numFmtId="0" fontId="93" fillId="28" borderId="189" applyNumberFormat="0" applyAlignment="0" applyProtection="0"/>
    <xf numFmtId="0" fontId="3" fillId="0" borderId="0"/>
    <xf numFmtId="0" fontId="3" fillId="0" borderId="0"/>
    <xf numFmtId="0" fontId="3" fillId="0" borderId="0"/>
    <xf numFmtId="0" fontId="3" fillId="0" borderId="0"/>
    <xf numFmtId="0" fontId="3" fillId="0" borderId="0"/>
    <xf numFmtId="0" fontId="19" fillId="27" borderId="190" applyNumberFormat="0" applyFont="0" applyAlignment="0" applyProtection="0"/>
    <xf numFmtId="0" fontId="16" fillId="78" borderId="190" applyNumberFormat="0" applyFont="0" applyAlignment="0" applyProtection="0"/>
    <xf numFmtId="0" fontId="19" fillId="27" borderId="190" applyNumberFormat="0" applyFont="0" applyAlignment="0" applyProtection="0"/>
    <xf numFmtId="0" fontId="19"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9"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3" fillId="0" borderId="0"/>
    <xf numFmtId="0" fontId="3" fillId="0" borderId="0"/>
    <xf numFmtId="0" fontId="37" fillId="44"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37" fillId="33" borderId="191" applyNumberFormat="0" applyAlignment="0" applyProtection="0"/>
    <xf numFmtId="0" fontId="200" fillId="10" borderId="191" applyNumberFormat="0" applyAlignment="0" applyProtection="0"/>
    <xf numFmtId="0" fontId="230" fillId="10" borderId="189" applyNumberFormat="0" applyAlignment="0" applyProtection="0"/>
    <xf numFmtId="0" fontId="19" fillId="27" borderId="190" applyNumberFormat="0" applyFon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122" fillId="33" borderId="189" applyNumberFormat="0" applyAlignment="0" applyProtection="0"/>
    <xf numFmtId="0" fontId="201" fillId="95"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29" fillId="26" borderId="189" applyNumberFormat="0" applyAlignment="0" applyProtection="0"/>
    <xf numFmtId="0" fontId="134" fillId="33" borderId="191" applyNumberFormat="0" applyAlignment="0" applyProtection="0"/>
    <xf numFmtId="0" fontId="90" fillId="33" borderId="189" applyNumberFormat="0" applyAlignment="0" applyProtection="0"/>
    <xf numFmtId="49" fontId="130" fillId="0" borderId="193" applyFill="0" applyProtection="0">
      <alignment horizontal="center" vertical="center"/>
    </xf>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227" fillId="43" borderId="190" applyNumberFormat="0" applyAlignment="0" applyProtection="0"/>
    <xf numFmtId="0" fontId="11" fillId="27" borderId="190" applyNumberFormat="0" applyFon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34" fillId="33" borderId="191" applyNumberFormat="0" applyAlignment="0" applyProtection="0"/>
    <xf numFmtId="0" fontId="122" fillId="33" borderId="189" applyNumberFormat="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8" fillId="0" borderId="192" applyNumberFormat="0" applyFill="0" applyAlignment="0" applyProtection="0"/>
    <xf numFmtId="0" fontId="97" fillId="0" borderId="192" applyNumberFormat="0" applyFill="0" applyAlignment="0" applyProtection="0"/>
    <xf numFmtId="0" fontId="93" fillId="26" borderId="189" applyNumberFormat="0" applyAlignment="0" applyProtection="0"/>
    <xf numFmtId="0" fontId="129" fillId="26" borderId="189" applyNumberFormat="0" applyAlignment="0" applyProtection="0"/>
    <xf numFmtId="0" fontId="98" fillId="0" borderId="192" applyNumberFormat="0" applyFill="0" applyAlignment="0" applyProtection="0"/>
    <xf numFmtId="0" fontId="90" fillId="120" borderId="189" applyNumberFormat="0" applyAlignment="0" applyProtection="0"/>
    <xf numFmtId="0" fontId="27" fillId="27" borderId="190" applyNumberFormat="0" applyFont="0" applyAlignment="0" applyProtection="0"/>
    <xf numFmtId="0" fontId="37" fillId="120" borderId="191" applyNumberFormat="0" applyAlignment="0" applyProtection="0"/>
    <xf numFmtId="0" fontId="97" fillId="0" borderId="194" applyNumberFormat="0" applyFill="0" applyAlignment="0" applyProtection="0"/>
    <xf numFmtId="0" fontId="43" fillId="27" borderId="19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200" fillId="33" borderId="184" applyNumberFormat="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37" fillId="33" borderId="184" applyNumberFormat="0" applyAlignment="0" applyProtection="0"/>
    <xf numFmtId="0" fontId="37" fillId="33" borderId="184"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44"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33" borderId="184"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200" fillId="10" borderId="184" applyNumberFormat="0" applyAlignment="0" applyProtection="0"/>
    <xf numFmtId="0" fontId="5" fillId="51" borderId="87" applyNumberFormat="0" applyFont="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5"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34" fillId="33" borderId="184"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0" fontId="134" fillId="33" borderId="184" applyNumberFormat="0" applyAlignment="0" applyProtection="0"/>
    <xf numFmtId="43" fontId="27" fillId="0" borderId="0" applyFont="0" applyFill="0" applyBorder="0" applyAlignment="0" applyProtection="0"/>
    <xf numFmtId="43" fontId="99" fillId="0" borderId="0" applyFont="0" applyFill="0" applyBorder="0" applyAlignment="0" applyProtection="0"/>
    <xf numFmtId="166" fontId="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7" fillId="0" borderId="0" applyFont="0" applyFill="0" applyBorder="0" applyAlignment="0" applyProtection="0"/>
    <xf numFmtId="0" fontId="5" fillId="0" borderId="0"/>
    <xf numFmtId="43" fontId="243" fillId="0" borderId="0" applyFont="0" applyFill="0" applyBorder="0" applyAlignment="0" applyProtection="0"/>
    <xf numFmtId="0" fontId="37" fillId="120" borderId="184"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9"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43" fontId="216" fillId="0" borderId="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5"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27" fillId="0" borderId="0" applyFont="0" applyFill="0" applyBorder="0" applyAlignment="0" applyProtection="0"/>
    <xf numFmtId="43" fontId="99" fillId="0" borderId="0" applyFont="0" applyFill="0" applyBorder="0" applyAlignment="0" applyProtection="0"/>
    <xf numFmtId="166" fontId="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27" fillId="0" borderId="0" applyFont="0" applyFill="0" applyBorder="0" applyAlignment="0" applyProtection="0"/>
    <xf numFmtId="0" fontId="5" fillId="0" borderId="0"/>
    <xf numFmtId="43" fontId="24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44" fontId="11" fillId="0" borderId="0" applyFont="0" applyFill="0" applyBorder="0" applyAlignment="0" applyProtection="0"/>
    <xf numFmtId="44" fontId="14"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97" fillId="0" borderId="212" applyNumberFormat="0" applyFill="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43" fillId="27" borderId="210" applyNumberFormat="0" applyFont="0" applyAlignment="0" applyProtection="0"/>
    <xf numFmtId="0" fontId="90" fillId="33" borderId="189" applyNumberFormat="0" applyAlignment="0" applyProtection="0"/>
    <xf numFmtId="0" fontId="90" fillId="33" borderId="189" applyNumberFormat="0" applyAlignment="0" applyProtection="0"/>
    <xf numFmtId="0" fontId="206" fillId="120" borderId="189" applyNumberFormat="0" applyAlignment="0" applyProtection="0"/>
    <xf numFmtId="0" fontId="93" fillId="26" borderId="189" applyNumberForma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93" fillId="28" borderId="189" applyNumberFormat="0" applyAlignment="0" applyProtection="0"/>
    <xf numFmtId="0" fontId="93" fillId="28" borderId="189" applyNumberForma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251"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251" fillId="27" borderId="203" applyNumberFormat="0" applyFon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120"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33" borderId="204" applyNumberFormat="0" applyAlignment="0" applyProtection="0"/>
    <xf numFmtId="0" fontId="37" fillId="120" borderId="204" applyNumberForma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5" fillId="0" borderId="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6"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97" fillId="0" borderId="205" applyNumberFormat="0" applyFill="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251"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5" applyNumberFormat="0" applyFill="0" applyAlignment="0" applyProtection="0"/>
    <xf numFmtId="0" fontId="97" fillId="0" borderId="206" applyNumberFormat="0" applyFill="0" applyAlignment="0" applyProtection="0"/>
    <xf numFmtId="0" fontId="251" fillId="27" borderId="190" applyNumberFormat="0" applyFont="0" applyAlignment="0" applyProtection="0"/>
    <xf numFmtId="0" fontId="37" fillId="120" borderId="184" applyNumberFormat="0" applyAlignment="0" applyProtection="0"/>
    <xf numFmtId="0" fontId="37" fillId="33" borderId="184" applyNumberFormat="0" applyAlignment="0" applyProtection="0"/>
    <xf numFmtId="0" fontId="37" fillId="33" borderId="184" applyNumberFormat="0" applyAlignment="0" applyProtection="0"/>
    <xf numFmtId="0" fontId="37" fillId="120" borderId="184" applyNumberFormat="0" applyAlignment="0" applyProtection="0"/>
    <xf numFmtId="0" fontId="97" fillId="0" borderId="21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5"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2" applyNumberFormat="0" applyFill="0" applyAlignment="0" applyProtection="0"/>
    <xf numFmtId="0" fontId="93" fillId="80" borderId="209" applyNumberFormat="0" applyAlignment="0" applyProtection="0"/>
    <xf numFmtId="0" fontId="93" fillId="80" borderId="209" applyNumberFormat="0" applyAlignment="0" applyProtection="0"/>
    <xf numFmtId="0" fontId="97" fillId="0" borderId="192" applyNumberFormat="0" applyFill="0" applyAlignment="0" applyProtection="0"/>
    <xf numFmtId="0" fontId="97" fillId="0" borderId="192" applyNumberFormat="0" applyFill="0" applyAlignment="0" applyProtection="0"/>
    <xf numFmtId="0" fontId="97" fillId="0" borderId="195" applyNumberFormat="0" applyFill="0" applyAlignment="0" applyProtection="0"/>
    <xf numFmtId="0" fontId="93" fillId="80" borderId="209" applyNumberFormat="0" applyAlignment="0" applyProtection="0"/>
    <xf numFmtId="0" fontId="5" fillId="0" borderId="0"/>
    <xf numFmtId="0" fontId="5" fillId="0" borderId="0"/>
    <xf numFmtId="0" fontId="5" fillId="0" borderId="0"/>
    <xf numFmtId="0" fontId="90" fillId="33" borderId="189" applyNumberFormat="0" applyAlignment="0" applyProtection="0"/>
    <xf numFmtId="0" fontId="90" fillId="33" borderId="189" applyNumberFormat="0" applyAlignment="0" applyProtection="0"/>
    <xf numFmtId="0" fontId="43" fillId="27" borderId="203" applyNumberFormat="0" applyFont="0" applyAlignment="0" applyProtection="0"/>
    <xf numFmtId="0" fontId="43" fillId="27" borderId="203" applyNumberFormat="0" applyFont="0" applyAlignment="0" applyProtection="0"/>
    <xf numFmtId="0" fontId="93" fillId="28" borderId="189" applyNumberFormat="0" applyAlignment="0" applyProtection="0"/>
    <xf numFmtId="0" fontId="93" fillId="28" borderId="189" applyNumberForma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251"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43" fillId="27" borderId="190" applyNumberFormat="0" applyFont="0" applyAlignment="0" applyProtection="0"/>
    <xf numFmtId="0" fontId="11" fillId="27" borderId="190" applyNumberFormat="0" applyFont="0" applyAlignment="0" applyProtection="0"/>
    <xf numFmtId="0" fontId="97" fillId="0" borderId="205" applyNumberFormat="0" applyFill="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11" fillId="27" borderId="190" applyNumberFormat="0" applyFont="0" applyAlignment="0" applyProtection="0"/>
    <xf numFmtId="0" fontId="251" fillId="27" borderId="190" applyNumberFormat="0" applyFont="0" applyAlignment="0" applyProtection="0"/>
    <xf numFmtId="0" fontId="5" fillId="0" borderId="0"/>
    <xf numFmtId="0" fontId="5" fillId="0" borderId="0"/>
    <xf numFmtId="170" fontId="205" fillId="0" borderId="197"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206" fillId="120"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206" fillId="120" borderId="198" applyNumberFormat="0" applyAlignment="0" applyProtection="0"/>
    <xf numFmtId="0" fontId="204" fillId="0" borderId="196">
      <alignment horizontal="left" vertical="center"/>
    </xf>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8"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8" borderId="198" applyNumberFormat="0" applyAlignment="0" applyProtection="0"/>
    <xf numFmtId="0" fontId="93" fillId="28" borderId="198" applyNumberFormat="0" applyAlignment="0" applyProtection="0"/>
    <xf numFmtId="170" fontId="205" fillId="0" borderId="197"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206" fillId="120"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90" fillId="33" borderId="198" applyNumberFormat="0" applyAlignment="0" applyProtection="0"/>
    <xf numFmtId="0" fontId="206" fillId="120" borderId="198" applyNumberFormat="0" applyAlignment="0" applyProtection="0"/>
    <xf numFmtId="0" fontId="204" fillId="0" borderId="196">
      <alignment horizontal="left" vertical="center"/>
    </xf>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8"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6" borderId="198" applyNumberFormat="0" applyAlignment="0" applyProtection="0"/>
    <xf numFmtId="0" fontId="93" fillId="28" borderId="198" applyNumberFormat="0" applyAlignment="0" applyProtection="0"/>
    <xf numFmtId="0" fontId="93" fillId="28" borderId="198" applyNumberFormat="0" applyAlignment="0" applyProtection="0"/>
    <xf numFmtId="44" fontId="5" fillId="0" borderId="0" applyFont="0" applyFill="0" applyBorder="0" applyAlignment="0" applyProtection="0"/>
    <xf numFmtId="0" fontId="5" fillId="0" borderId="0"/>
    <xf numFmtId="0" fontId="200" fillId="33" borderId="211" applyNumberFormat="0" applyAlignment="0" applyProtection="0"/>
    <xf numFmtId="0" fontId="140" fillId="33" borderId="209" applyNumberFormat="0" applyAlignment="0" applyProtection="0"/>
    <xf numFmtId="0" fontId="11" fillId="27" borderId="210" applyNumberFormat="0" applyFont="0" applyAlignment="0" applyProtection="0"/>
    <xf numFmtId="0" fontId="21" fillId="27" borderId="210" applyNumberFormat="0" applyFont="0" applyAlignment="0" applyProtection="0"/>
    <xf numFmtId="0" fontId="11" fillId="27" borderId="210" applyNumberFormat="0" applyFont="0" applyAlignment="0" applyProtection="0"/>
    <xf numFmtId="0" fontId="206" fillId="44"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1" fillId="26" borderId="209" applyNumberFormat="0" applyAlignment="0" applyProtection="0"/>
    <xf numFmtId="0" fontId="152" fillId="0" borderId="212" applyNumberFormat="0" applyFill="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251"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251" fillId="27" borderId="199" applyNumberFormat="0" applyFon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93" fillId="80" borderId="209" applyNumberFormat="0" applyAlignment="0" applyProtection="0"/>
    <xf numFmtId="0" fontId="37" fillId="33" borderId="211" applyNumberFormat="0" applyAlignment="0" applyProtection="0"/>
    <xf numFmtId="0" fontId="37" fillId="33" borderId="211" applyNumberFormat="0" applyAlignment="0" applyProtection="0"/>
    <xf numFmtId="0" fontId="93" fillId="80" borderId="209" applyNumberFormat="0" applyAlignment="0" applyProtection="0"/>
    <xf numFmtId="0" fontId="21" fillId="27" borderId="210" applyNumberFormat="0" applyFont="0" applyAlignment="0" applyProtection="0"/>
    <xf numFmtId="0" fontId="11" fillId="27" borderId="210" applyNumberFormat="0" applyFont="0" applyAlignment="0" applyProtection="0"/>
    <xf numFmtId="0" fontId="21" fillId="27" borderId="210" applyNumberFormat="0" applyFont="0" applyAlignment="0" applyProtection="0"/>
    <xf numFmtId="0" fontId="11" fillId="27" borderId="210" applyNumberFormat="0" applyFon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251"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43"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11" fillId="27" borderId="199" applyNumberFormat="0" applyFont="0" applyAlignment="0" applyProtection="0"/>
    <xf numFmtId="0" fontId="251" fillId="27" borderId="199" applyNumberFormat="0" applyFont="0" applyAlignment="0" applyProtection="0"/>
    <xf numFmtId="0" fontId="93" fillId="80" borderId="209" applyNumberFormat="0" applyAlignment="0" applyProtection="0"/>
    <xf numFmtId="170" fontId="205" fillId="0" borderId="201"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206" fillId="120"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206" fillId="120" borderId="202" applyNumberFormat="0" applyAlignment="0" applyProtection="0"/>
    <xf numFmtId="0" fontId="204" fillId="0" borderId="200">
      <alignment horizontal="left" vertical="center"/>
    </xf>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8"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8" borderId="202" applyNumberFormat="0" applyAlignment="0" applyProtection="0"/>
    <xf numFmtId="0" fontId="93" fillId="28" borderId="202" applyNumberFormat="0" applyAlignment="0" applyProtection="0"/>
    <xf numFmtId="170" fontId="205" fillId="0" borderId="201"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206" fillId="120"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206" fillId="120" borderId="202" applyNumberFormat="0" applyAlignment="0" applyProtection="0"/>
    <xf numFmtId="0" fontId="204" fillId="0" borderId="200">
      <alignment horizontal="left" vertical="center"/>
    </xf>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8"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8" borderId="202" applyNumberFormat="0" applyAlignment="0" applyProtection="0"/>
    <xf numFmtId="0" fontId="93" fillId="28" borderId="202" applyNumberForma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251"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43"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11" fillId="27" borderId="203" applyNumberFormat="0" applyFont="0" applyAlignment="0" applyProtection="0"/>
    <xf numFmtId="0" fontId="251" fillId="27" borderId="203" applyNumberFormat="0" applyFont="0" applyAlignment="0" applyProtection="0"/>
    <xf numFmtId="170" fontId="205" fillId="0" borderId="208"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6" fillId="120"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6" fillId="120" borderId="209" applyNumberFormat="0" applyAlignment="0" applyProtection="0"/>
    <xf numFmtId="0" fontId="204" fillId="0" borderId="207">
      <alignment horizontal="left" vertical="center"/>
    </xf>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8"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8" borderId="209" applyNumberFormat="0" applyAlignment="0" applyProtection="0"/>
    <xf numFmtId="0" fontId="93" fillId="28" borderId="209" applyNumberFormat="0" applyAlignment="0" applyProtection="0"/>
    <xf numFmtId="170" fontId="205" fillId="0" borderId="208"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6" fillId="120"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6" fillId="120" borderId="209" applyNumberFormat="0" applyAlignment="0" applyProtection="0"/>
    <xf numFmtId="0" fontId="204" fillId="0" borderId="207">
      <alignment horizontal="left" vertical="center"/>
    </xf>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8"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8" borderId="209" applyNumberFormat="0" applyAlignment="0" applyProtection="0"/>
    <xf numFmtId="0" fontId="93" fillId="28" borderId="209" applyNumberFormat="0" applyAlignment="0" applyProtection="0"/>
    <xf numFmtId="0" fontId="19" fillId="27" borderId="210" applyNumberFormat="0" applyFont="0" applyAlignment="0" applyProtection="0"/>
    <xf numFmtId="0" fontId="16" fillId="78" borderId="210" applyNumberFormat="0" applyFont="0" applyAlignment="0" applyProtection="0"/>
    <xf numFmtId="0" fontId="19" fillId="27" borderId="210" applyNumberFormat="0" applyFont="0" applyAlignment="0" applyProtection="0"/>
    <xf numFmtId="0" fontId="19"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9"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37" fillId="44"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37" fillId="33" borderId="211" applyNumberFormat="0" applyAlignment="0" applyProtection="0"/>
    <xf numFmtId="0" fontId="200" fillId="10" borderId="211" applyNumberFormat="0" applyAlignment="0" applyProtection="0"/>
    <xf numFmtId="0" fontId="230" fillId="10" borderId="209" applyNumberFormat="0" applyAlignment="0" applyProtection="0"/>
    <xf numFmtId="0" fontId="19" fillId="27" borderId="210" applyNumberFormat="0" applyFon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122" fillId="33" borderId="209" applyNumberFormat="0" applyAlignment="0" applyProtection="0"/>
    <xf numFmtId="0" fontId="201" fillId="95"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29" fillId="26" borderId="209" applyNumberFormat="0" applyAlignment="0" applyProtection="0"/>
    <xf numFmtId="0" fontId="134" fillId="33" borderId="211" applyNumberFormat="0" applyAlignment="0" applyProtection="0"/>
    <xf numFmtId="0" fontId="90" fillId="33" borderId="209" applyNumberFormat="0" applyAlignment="0" applyProtection="0"/>
    <xf numFmtId="49" fontId="130" fillId="0" borderId="213" applyFill="0" applyProtection="0">
      <alignment horizontal="center" vertical="center"/>
    </xf>
    <xf numFmtId="0" fontId="5" fillId="0" borderId="0"/>
    <xf numFmtId="0" fontId="5" fillId="0" borderId="0"/>
    <xf numFmtId="0" fontId="5" fillId="0" borderId="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227" fillId="43" borderId="210" applyNumberFormat="0" applyAlignment="0" applyProtection="0"/>
    <xf numFmtId="0" fontId="11" fillId="27" borderId="210" applyNumberFormat="0" applyFon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34" fillId="33" borderId="211" applyNumberFormat="0" applyAlignment="0" applyProtection="0"/>
    <xf numFmtId="0" fontId="122" fillId="33" borderId="209" applyNumberFormat="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8" fillId="0" borderId="212" applyNumberFormat="0" applyFill="0" applyAlignment="0" applyProtection="0"/>
    <xf numFmtId="0" fontId="97" fillId="0" borderId="212" applyNumberFormat="0" applyFill="0" applyAlignment="0" applyProtection="0"/>
    <xf numFmtId="0" fontId="93" fillId="26" borderId="209" applyNumberFormat="0" applyAlignment="0" applyProtection="0"/>
    <xf numFmtId="0" fontId="129" fillId="26" borderId="209" applyNumberFormat="0" applyAlignment="0" applyProtection="0"/>
    <xf numFmtId="0" fontId="98" fillId="0" borderId="212" applyNumberFormat="0" applyFill="0" applyAlignment="0" applyProtection="0"/>
    <xf numFmtId="0" fontId="90" fillId="120" borderId="209" applyNumberFormat="0" applyAlignment="0" applyProtection="0"/>
    <xf numFmtId="0" fontId="27" fillId="27" borderId="210" applyNumberFormat="0" applyFont="0" applyAlignment="0" applyProtection="0"/>
    <xf numFmtId="0" fontId="37" fillId="120" borderId="211" applyNumberFormat="0" applyAlignment="0" applyProtection="0"/>
    <xf numFmtId="0" fontId="97" fillId="0" borderId="214" applyNumberFormat="0" applyFill="0" applyAlignment="0" applyProtection="0"/>
    <xf numFmtId="0" fontId="43" fillId="27" borderId="210" applyNumberFormat="0" applyFont="0" applyAlignment="0" applyProtection="0"/>
    <xf numFmtId="0" fontId="5" fillId="0" borderId="0"/>
    <xf numFmtId="0" fontId="5" fillId="0" borderId="0"/>
    <xf numFmtId="0" fontId="5" fillId="0" borderId="0"/>
    <xf numFmtId="0" fontId="5" fillId="0" borderId="0"/>
    <xf numFmtId="0" fontId="140" fillId="33" borderId="202" applyNumberFormat="0" applyAlignment="0" applyProtection="0"/>
    <xf numFmtId="0" fontId="206" fillId="44"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90" fillId="33" borderId="202" applyNumberFormat="0" applyAlignment="0" applyProtection="0"/>
    <xf numFmtId="0" fontId="201" fillId="26" borderId="202" applyNumberFormat="0" applyAlignment="0" applyProtection="0"/>
    <xf numFmtId="0" fontId="152" fillId="0" borderId="165" applyNumberFormat="0" applyFill="0" applyAlignment="0" applyProtection="0"/>
    <xf numFmtId="0" fontId="204" fillId="0" borderId="215">
      <alignment horizontal="left" vertical="center"/>
    </xf>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26"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93" fillId="80" borderId="202"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0" fillId="10"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122" fillId="33" borderId="202" applyNumberFormat="0" applyAlignment="0" applyProtection="0"/>
    <xf numFmtId="0" fontId="201" fillId="95"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129" fillId="26" borderId="202" applyNumberFormat="0" applyAlignment="0" applyProtection="0"/>
    <xf numFmtId="0" fontId="90" fillId="33" borderId="202" applyNumberFormat="0" applyAlignment="0" applyProtection="0"/>
    <xf numFmtId="0" fontId="122" fillId="33" borderId="202" applyNumberFormat="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8" fillId="0" borderId="165" applyNumberFormat="0" applyFill="0" applyAlignment="0" applyProtection="0"/>
    <xf numFmtId="0" fontId="97" fillId="0" borderId="165" applyNumberFormat="0" applyFill="0" applyAlignment="0" applyProtection="0"/>
    <xf numFmtId="0" fontId="93" fillId="26" borderId="202" applyNumberFormat="0" applyAlignment="0" applyProtection="0"/>
    <xf numFmtId="0" fontId="129" fillId="26" borderId="202" applyNumberFormat="0" applyAlignment="0" applyProtection="0"/>
    <xf numFmtId="0" fontId="98" fillId="0" borderId="165" applyNumberFormat="0" applyFill="0" applyAlignment="0" applyProtection="0"/>
    <xf numFmtId="0" fontId="90" fillId="120" borderId="202" applyNumberFormat="0" applyAlignment="0" applyProtection="0"/>
    <xf numFmtId="0" fontId="97" fillId="0" borderId="214" applyNumberFormat="0" applyFill="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53"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1" borderId="87" applyNumberFormat="0" applyFont="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53" borderId="0" applyNumberFormat="0" applyBorder="0" applyAlignment="0" applyProtection="0"/>
    <xf numFmtId="0" fontId="5" fillId="54" borderId="0" applyNumberFormat="0" applyBorder="0" applyAlignment="0" applyProtection="0"/>
    <xf numFmtId="0" fontId="5" fillId="57" borderId="0" applyNumberFormat="0" applyBorder="0" applyAlignment="0" applyProtection="0"/>
    <xf numFmtId="0" fontId="5" fillId="58" borderId="0" applyNumberFormat="0" applyBorder="0" applyAlignment="0" applyProtection="0"/>
    <xf numFmtId="0" fontId="5" fillId="61" borderId="0" applyNumberFormat="0" applyBorder="0" applyAlignment="0" applyProtection="0"/>
    <xf numFmtId="0" fontId="5" fillId="62" borderId="0" applyNumberFormat="0" applyBorder="0" applyAlignment="0" applyProtection="0"/>
    <xf numFmtId="0" fontId="5" fillId="65" borderId="0" applyNumberFormat="0" applyBorder="0" applyAlignment="0" applyProtection="0"/>
    <xf numFmtId="0" fontId="5" fillId="66" borderId="0" applyNumberFormat="0" applyBorder="0" applyAlignment="0" applyProtection="0"/>
    <xf numFmtId="0" fontId="5" fillId="69" borderId="0" applyNumberFormat="0" applyBorder="0" applyAlignment="0" applyProtection="0"/>
    <xf numFmtId="0" fontId="5" fillId="70" borderId="0" applyNumberFormat="0" applyBorder="0" applyAlignment="0" applyProtection="0"/>
    <xf numFmtId="0" fontId="5" fillId="73" borderId="0" applyNumberFormat="0" applyBorder="0" applyAlignment="0" applyProtection="0"/>
    <xf numFmtId="0" fontId="5" fillId="74" borderId="0" applyNumberFormat="0" applyBorder="0" applyAlignment="0" applyProtection="0"/>
    <xf numFmtId="0" fontId="5" fillId="0" borderId="0"/>
    <xf numFmtId="166" fontId="5" fillId="0" borderId="0" applyFont="0" applyFill="0" applyBorder="0" applyAlignment="0" applyProtection="0"/>
    <xf numFmtId="0" fontId="5" fillId="51" borderId="87" applyNumberFormat="0" applyFont="0" applyAlignment="0" applyProtection="0"/>
    <xf numFmtId="0" fontId="5" fillId="54" borderId="0" applyNumberFormat="0" applyBorder="0" applyAlignment="0" applyProtection="0"/>
    <xf numFmtId="0" fontId="5" fillId="51" borderId="87"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9" fontId="3" fillId="0" borderId="0" applyFont="0" applyFill="0" applyBorder="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43" fillId="27" borderId="225" applyNumberFormat="0" applyFont="0" applyAlignment="0" applyProtection="0"/>
    <xf numFmtId="0" fontId="90" fillId="33" borderId="202" applyNumberFormat="0" applyAlignment="0" applyProtection="0"/>
    <xf numFmtId="0" fontId="90" fillId="33" borderId="202" applyNumberFormat="0" applyAlignment="0" applyProtection="0"/>
    <xf numFmtId="0" fontId="206" fillId="120" borderId="202" applyNumberFormat="0" applyAlignment="0" applyProtection="0"/>
    <xf numFmtId="0" fontId="93" fillId="26" borderId="202" applyNumberForma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93" fillId="28" borderId="202" applyNumberFormat="0" applyAlignment="0" applyProtection="0"/>
    <xf numFmtId="0" fontId="93" fillId="28" borderId="202" applyNumberForma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251"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251" fillId="27" borderId="218" applyNumberFormat="0" applyFon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120"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120" borderId="219" applyNumberFormat="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1"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97" fillId="0" borderId="220" applyNumberFormat="0" applyFill="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251"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1" applyNumberFormat="0" applyFill="0" applyAlignment="0" applyProtection="0"/>
    <xf numFmtId="0" fontId="251" fillId="27" borderId="210" applyNumberFormat="0" applyFont="0" applyAlignment="0" applyProtection="0"/>
    <xf numFmtId="0" fontId="97" fillId="0" borderId="227"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5" applyNumberFormat="0" applyFill="0" applyAlignment="0" applyProtection="0"/>
    <xf numFmtId="0" fontId="93" fillId="80" borderId="224" applyNumberFormat="0" applyAlignment="0" applyProtection="0"/>
    <xf numFmtId="0" fontId="93" fillId="80" borderId="224" applyNumberFormat="0" applyAlignment="0" applyProtection="0"/>
    <xf numFmtId="0" fontId="97" fillId="0" borderId="165" applyNumberFormat="0" applyFill="0" applyAlignment="0" applyProtection="0"/>
    <xf numFmtId="0" fontId="97" fillId="0" borderId="165" applyNumberFormat="0" applyFill="0" applyAlignment="0" applyProtection="0"/>
    <xf numFmtId="0" fontId="97" fillId="0" borderId="166" applyNumberFormat="0" applyFill="0" applyAlignment="0" applyProtection="0"/>
    <xf numFmtId="0" fontId="93" fillId="80" borderId="224" applyNumberFormat="0" applyAlignment="0" applyProtection="0"/>
    <xf numFmtId="0" fontId="90" fillId="33" borderId="202" applyNumberFormat="0" applyAlignment="0" applyProtection="0"/>
    <xf numFmtId="0" fontId="90" fillId="33" borderId="202" applyNumberFormat="0" applyAlignment="0" applyProtection="0"/>
    <xf numFmtId="0" fontId="204" fillId="0" borderId="215">
      <alignment horizontal="left" vertical="center"/>
    </xf>
    <xf numFmtId="0" fontId="43" fillId="27" borderId="218" applyNumberFormat="0" applyFont="0" applyAlignment="0" applyProtection="0"/>
    <xf numFmtId="0" fontId="43" fillId="27" borderId="218" applyNumberFormat="0" applyFont="0" applyAlignment="0" applyProtection="0"/>
    <xf numFmtId="0" fontId="93" fillId="28" borderId="202" applyNumberFormat="0" applyAlignment="0" applyProtection="0"/>
    <xf numFmtId="0" fontId="93" fillId="28" borderId="202" applyNumberForma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251"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11" fillId="27" borderId="210" applyNumberFormat="0" applyFont="0" applyAlignment="0" applyProtection="0"/>
    <xf numFmtId="0" fontId="97" fillId="0" borderId="220" applyNumberFormat="0" applyFill="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251" fillId="27" borderId="21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0" fontId="205" fillId="0" borderId="208"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6" fillId="120"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6" fillId="120" borderId="209" applyNumberFormat="0" applyAlignment="0" applyProtection="0"/>
    <xf numFmtId="0" fontId="204" fillId="0" borderId="215">
      <alignment horizontal="left" vertical="center"/>
    </xf>
    <xf numFmtId="0" fontId="3" fillId="0" borderId="0"/>
    <xf numFmtId="0" fontId="3" fillId="0" borderId="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8"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8" borderId="209" applyNumberFormat="0" applyAlignment="0" applyProtection="0"/>
    <xf numFmtId="0" fontId="93" fillId="28" borderId="209" applyNumberFormat="0" applyAlignment="0" applyProtection="0"/>
    <xf numFmtId="0" fontId="3" fillId="0" borderId="0"/>
    <xf numFmtId="0" fontId="3" fillId="0" borderId="0"/>
    <xf numFmtId="0" fontId="3" fillId="0" borderId="0"/>
    <xf numFmtId="0" fontId="3" fillId="0" borderId="0"/>
    <xf numFmtId="170" fontId="205" fillId="0" borderId="208"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6" fillId="120"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90" fillId="33" borderId="209" applyNumberFormat="0" applyAlignment="0" applyProtection="0"/>
    <xf numFmtId="0" fontId="206" fillId="120" borderId="209" applyNumberFormat="0" applyAlignment="0" applyProtection="0"/>
    <xf numFmtId="0" fontId="204" fillId="0" borderId="215">
      <alignment horizontal="left" vertical="center"/>
    </xf>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8"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6" borderId="209" applyNumberFormat="0" applyAlignment="0" applyProtection="0"/>
    <xf numFmtId="0" fontId="93" fillId="28" borderId="209" applyNumberFormat="0" applyAlignment="0" applyProtection="0"/>
    <xf numFmtId="0" fontId="93" fillId="28" borderId="209"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0" fillId="33" borderId="226" applyNumberFormat="0" applyAlignment="0" applyProtection="0"/>
    <xf numFmtId="0" fontId="140" fillId="33" borderId="224" applyNumberFormat="0" applyAlignment="0" applyProtection="0"/>
    <xf numFmtId="0" fontId="11" fillId="27" borderId="225" applyNumberFormat="0" applyFont="0" applyAlignment="0" applyProtection="0"/>
    <xf numFmtId="0" fontId="21" fillId="27" borderId="225" applyNumberFormat="0" applyFont="0" applyAlignment="0" applyProtection="0"/>
    <xf numFmtId="0" fontId="11" fillId="27" borderId="225" applyNumberFormat="0" applyFont="0" applyAlignment="0" applyProtection="0"/>
    <xf numFmtId="0" fontId="206" fillId="44"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201" fillId="26" borderId="224" applyNumberFormat="0" applyAlignment="0" applyProtection="0"/>
    <xf numFmtId="0" fontId="152" fillId="0" borderId="227" applyNumberFormat="0" applyFill="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251"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251" fillId="27" borderId="210" applyNumberFormat="0" applyFon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93" fillId="80" borderId="224" applyNumberFormat="0" applyAlignment="0" applyProtection="0"/>
    <xf numFmtId="0" fontId="37" fillId="33" borderId="226" applyNumberFormat="0" applyAlignment="0" applyProtection="0"/>
    <xf numFmtId="0" fontId="37" fillId="33" borderId="226" applyNumberFormat="0" applyAlignment="0" applyProtection="0"/>
    <xf numFmtId="0" fontId="3" fillId="0" borderId="0"/>
    <xf numFmtId="0" fontId="93" fillId="80" borderId="224" applyNumberFormat="0" applyAlignment="0" applyProtection="0"/>
    <xf numFmtId="0" fontId="21" fillId="27" borderId="225" applyNumberFormat="0" applyFont="0" applyAlignment="0" applyProtection="0"/>
    <xf numFmtId="0" fontId="11" fillId="27" borderId="225" applyNumberFormat="0" applyFont="0" applyAlignment="0" applyProtection="0"/>
    <xf numFmtId="0" fontId="21" fillId="27" borderId="225" applyNumberFormat="0" applyFont="0" applyAlignment="0" applyProtection="0"/>
    <xf numFmtId="0" fontId="11" fillId="27" borderId="225" applyNumberFormat="0" applyFon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251"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43"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11" fillId="27" borderId="210" applyNumberFormat="0" applyFont="0" applyAlignment="0" applyProtection="0"/>
    <xf numFmtId="0" fontId="251" fillId="27" borderId="210" applyNumberFormat="0" applyFont="0" applyAlignment="0" applyProtection="0"/>
    <xf numFmtId="0" fontId="93" fillId="80" borderId="224" applyNumberFormat="0" applyAlignment="0" applyProtection="0"/>
    <xf numFmtId="170" fontId="205" fillId="0" borderId="216"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206" fillId="120"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206" fillId="120" borderId="217" applyNumberFormat="0" applyAlignment="0" applyProtection="0"/>
    <xf numFmtId="0" fontId="204" fillId="0" borderId="215">
      <alignment horizontal="left" vertical="center"/>
    </xf>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8"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8" borderId="217" applyNumberFormat="0" applyAlignment="0" applyProtection="0"/>
    <xf numFmtId="0" fontId="93" fillId="28" borderId="217" applyNumberFormat="0" applyAlignment="0" applyProtection="0"/>
    <xf numFmtId="170" fontId="205" fillId="0" borderId="216"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206" fillId="120"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90" fillId="33" borderId="217" applyNumberFormat="0" applyAlignment="0" applyProtection="0"/>
    <xf numFmtId="0" fontId="206" fillId="120" borderId="217" applyNumberFormat="0" applyAlignment="0" applyProtection="0"/>
    <xf numFmtId="0" fontId="204" fillId="0" borderId="215">
      <alignment horizontal="left" vertical="center"/>
    </xf>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8"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6" borderId="217" applyNumberFormat="0" applyAlignment="0" applyProtection="0"/>
    <xf numFmtId="0" fontId="93" fillId="28" borderId="217" applyNumberFormat="0" applyAlignment="0" applyProtection="0"/>
    <xf numFmtId="0" fontId="93" fillId="28" borderId="217" applyNumberForma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251"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43"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11" fillId="27" borderId="218" applyNumberFormat="0" applyFont="0" applyAlignment="0" applyProtection="0"/>
    <xf numFmtId="0" fontId="251" fillId="27" borderId="218" applyNumberFormat="0" applyFont="0" applyAlignment="0" applyProtection="0"/>
    <xf numFmtId="170" fontId="205" fillId="0" borderId="223"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206" fillId="120"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206" fillId="120" borderId="224" applyNumberFormat="0" applyAlignment="0" applyProtection="0"/>
    <xf numFmtId="0" fontId="204" fillId="0" borderId="222">
      <alignment horizontal="left" vertical="center"/>
    </xf>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8"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8" borderId="224" applyNumberFormat="0" applyAlignment="0" applyProtection="0"/>
    <xf numFmtId="0" fontId="93" fillId="28" borderId="224" applyNumberFormat="0" applyAlignment="0" applyProtection="0"/>
    <xf numFmtId="170" fontId="205" fillId="0" borderId="223"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206" fillId="120"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90" fillId="33" borderId="224" applyNumberFormat="0" applyAlignment="0" applyProtection="0"/>
    <xf numFmtId="0" fontId="206" fillId="120" borderId="224" applyNumberFormat="0" applyAlignment="0" applyProtection="0"/>
    <xf numFmtId="0" fontId="204" fillId="0" borderId="222">
      <alignment horizontal="left" vertical="center"/>
    </xf>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8"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6" borderId="224" applyNumberFormat="0" applyAlignment="0" applyProtection="0"/>
    <xf numFmtId="0" fontId="93" fillId="28" borderId="224" applyNumberFormat="0" applyAlignment="0" applyProtection="0"/>
    <xf numFmtId="0" fontId="93" fillId="28" borderId="224" applyNumberFormat="0" applyAlignment="0" applyProtection="0"/>
    <xf numFmtId="0" fontId="3" fillId="0" borderId="0"/>
    <xf numFmtId="0" fontId="3" fillId="0" borderId="0"/>
    <xf numFmtId="0" fontId="3" fillId="0" borderId="0"/>
    <xf numFmtId="0" fontId="3" fillId="0" borderId="0"/>
    <xf numFmtId="0" fontId="3" fillId="0" borderId="0"/>
    <xf numFmtId="0" fontId="19" fillId="27" borderId="225" applyNumberFormat="0" applyFont="0" applyAlignment="0" applyProtection="0"/>
    <xf numFmtId="0" fontId="16" fillId="78" borderId="225" applyNumberFormat="0" applyFont="0" applyAlignment="0" applyProtection="0"/>
    <xf numFmtId="0" fontId="19" fillId="27" borderId="225" applyNumberFormat="0" applyFont="0" applyAlignment="0" applyProtection="0"/>
    <xf numFmtId="0" fontId="19"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9"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3" fillId="0" borderId="0"/>
    <xf numFmtId="0" fontId="3" fillId="0" borderId="0"/>
    <xf numFmtId="0" fontId="37" fillId="44"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37" fillId="33" borderId="226" applyNumberFormat="0" applyAlignment="0" applyProtection="0"/>
    <xf numFmtId="0" fontId="200" fillId="10" borderId="226" applyNumberFormat="0" applyAlignment="0" applyProtection="0"/>
    <xf numFmtId="0" fontId="230" fillId="10" borderId="224" applyNumberFormat="0" applyAlignment="0" applyProtection="0"/>
    <xf numFmtId="0" fontId="19" fillId="27" borderId="225" applyNumberFormat="0" applyFon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122" fillId="33" borderId="224" applyNumberFormat="0" applyAlignment="0" applyProtection="0"/>
    <xf numFmtId="0" fontId="201" fillId="95"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29" fillId="26" borderId="224" applyNumberFormat="0" applyAlignment="0" applyProtection="0"/>
    <xf numFmtId="0" fontId="134" fillId="33" borderId="226" applyNumberFormat="0" applyAlignment="0" applyProtection="0"/>
    <xf numFmtId="0" fontId="90" fillId="33" borderId="224" applyNumberFormat="0" applyAlignment="0" applyProtection="0"/>
    <xf numFmtId="49" fontId="130" fillId="0" borderId="228" applyFill="0" applyProtection="0">
      <alignment horizontal="center" vertical="center"/>
    </xf>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227" fillId="43" borderId="225" applyNumberFormat="0" applyAlignment="0" applyProtection="0"/>
    <xf numFmtId="0" fontId="11" fillId="27" borderId="225" applyNumberFormat="0" applyFon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34" fillId="33" borderId="226" applyNumberFormat="0" applyAlignment="0" applyProtection="0"/>
    <xf numFmtId="0" fontId="122" fillId="33" borderId="224" applyNumberFormat="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8" fillId="0" borderId="227" applyNumberFormat="0" applyFill="0" applyAlignment="0" applyProtection="0"/>
    <xf numFmtId="0" fontId="97" fillId="0" borderId="227" applyNumberFormat="0" applyFill="0" applyAlignment="0" applyProtection="0"/>
    <xf numFmtId="0" fontId="93" fillId="26" borderId="224" applyNumberFormat="0" applyAlignment="0" applyProtection="0"/>
    <xf numFmtId="0" fontId="129" fillId="26" borderId="224" applyNumberFormat="0" applyAlignment="0" applyProtection="0"/>
    <xf numFmtId="0" fontId="98" fillId="0" borderId="227" applyNumberFormat="0" applyFill="0" applyAlignment="0" applyProtection="0"/>
    <xf numFmtId="0" fontId="90" fillId="120" borderId="224" applyNumberFormat="0" applyAlignment="0" applyProtection="0"/>
    <xf numFmtId="0" fontId="27" fillId="27" borderId="225" applyNumberFormat="0" applyFont="0" applyAlignment="0" applyProtection="0"/>
    <xf numFmtId="0" fontId="37" fillId="120" borderId="226" applyNumberFormat="0" applyAlignment="0" applyProtection="0"/>
    <xf numFmtId="0" fontId="97" fillId="0" borderId="229" applyNumberFormat="0" applyFill="0" applyAlignment="0" applyProtection="0"/>
    <xf numFmtId="0" fontId="43" fillId="27" borderId="22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0"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44"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33" borderId="219" applyNumberFormat="0" applyAlignment="0" applyProtection="0"/>
    <xf numFmtId="0" fontId="200" fillId="10"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134" fillId="33" borderId="219" applyNumberFormat="0" applyAlignment="0" applyProtection="0"/>
    <xf numFmtId="0" fontId="37" fillId="120" borderId="219"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9" fontId="3" fillId="0" borderId="0" applyFont="0" applyFill="0" applyBorder="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43" fillId="27" borderId="245" applyNumberFormat="0" applyFont="0" applyAlignment="0" applyProtection="0"/>
    <xf numFmtId="0" fontId="90" fillId="33" borderId="224" applyNumberFormat="0" applyAlignment="0" applyProtection="0"/>
    <xf numFmtId="0" fontId="90" fillId="33" borderId="224" applyNumberFormat="0" applyAlignment="0" applyProtection="0"/>
    <xf numFmtId="0" fontId="206" fillId="120" borderId="224" applyNumberFormat="0" applyAlignment="0" applyProtection="0"/>
    <xf numFmtId="0" fontId="93" fillId="26" borderId="224" applyNumberForma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93" fillId="28" borderId="224" applyNumberFormat="0" applyAlignment="0" applyProtection="0"/>
    <xf numFmtId="0" fontId="93" fillId="28" borderId="224" applyNumberForma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251"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251" fillId="27" borderId="238" applyNumberFormat="0" applyFon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120"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120" borderId="239" applyNumberFormat="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1"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97" fillId="0" borderId="240" applyNumberFormat="0" applyFill="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251"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0" applyNumberFormat="0" applyFill="0" applyAlignment="0" applyProtection="0"/>
    <xf numFmtId="0" fontId="97" fillId="0" borderId="241" applyNumberFormat="0" applyFill="0" applyAlignment="0" applyProtection="0"/>
    <xf numFmtId="0" fontId="251" fillId="27" borderId="225" applyNumberFormat="0" applyFont="0" applyAlignment="0" applyProtection="0"/>
    <xf numFmtId="0" fontId="37" fillId="120" borderId="219" applyNumberFormat="0" applyAlignment="0" applyProtection="0"/>
    <xf numFmtId="0" fontId="37" fillId="33" borderId="219" applyNumberFormat="0" applyAlignment="0" applyProtection="0"/>
    <xf numFmtId="0" fontId="37" fillId="33" borderId="219" applyNumberFormat="0" applyAlignment="0" applyProtection="0"/>
    <xf numFmtId="0" fontId="37" fillId="120" borderId="219" applyNumberFormat="0" applyAlignment="0" applyProtection="0"/>
    <xf numFmtId="0" fontId="97" fillId="0" borderId="24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30"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27" applyNumberFormat="0" applyFill="0" applyAlignment="0" applyProtection="0"/>
    <xf numFmtId="0" fontId="93" fillId="80" borderId="244" applyNumberFormat="0" applyAlignment="0" applyProtection="0"/>
    <xf numFmtId="0" fontId="93" fillId="80" borderId="244" applyNumberFormat="0" applyAlignment="0" applyProtection="0"/>
    <xf numFmtId="0" fontId="97" fillId="0" borderId="227" applyNumberFormat="0" applyFill="0" applyAlignment="0" applyProtection="0"/>
    <xf numFmtId="0" fontId="97" fillId="0" borderId="227" applyNumberFormat="0" applyFill="0" applyAlignment="0" applyProtection="0"/>
    <xf numFmtId="0" fontId="97" fillId="0" borderId="230" applyNumberFormat="0" applyFill="0" applyAlignment="0" applyProtection="0"/>
    <xf numFmtId="0" fontId="93" fillId="80" borderId="244" applyNumberFormat="0" applyAlignment="0" applyProtection="0"/>
    <xf numFmtId="0" fontId="90" fillId="33" borderId="224" applyNumberFormat="0" applyAlignment="0" applyProtection="0"/>
    <xf numFmtId="0" fontId="90" fillId="33" borderId="224" applyNumberFormat="0" applyAlignment="0" applyProtection="0"/>
    <xf numFmtId="0" fontId="43" fillId="27" borderId="238" applyNumberFormat="0" applyFont="0" applyAlignment="0" applyProtection="0"/>
    <xf numFmtId="0" fontId="43" fillId="27" borderId="238" applyNumberFormat="0" applyFont="0" applyAlignment="0" applyProtection="0"/>
    <xf numFmtId="0" fontId="93" fillId="28" borderId="224" applyNumberFormat="0" applyAlignment="0" applyProtection="0"/>
    <xf numFmtId="0" fontId="93" fillId="28" borderId="224" applyNumberForma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251"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43" fillId="27" borderId="225" applyNumberFormat="0" applyFont="0" applyAlignment="0" applyProtection="0"/>
    <xf numFmtId="0" fontId="11" fillId="27" borderId="225" applyNumberFormat="0" applyFont="0" applyAlignment="0" applyProtection="0"/>
    <xf numFmtId="0" fontId="97" fillId="0" borderId="240" applyNumberFormat="0" applyFill="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11" fillId="27" borderId="225" applyNumberFormat="0" applyFont="0" applyAlignment="0" applyProtection="0"/>
    <xf numFmtId="0" fontId="251" fillId="27" borderId="22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0" fontId="205" fillId="0" borderId="232"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206" fillId="120"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206" fillId="120" borderId="233" applyNumberFormat="0" applyAlignment="0" applyProtection="0"/>
    <xf numFmtId="0" fontId="204" fillId="0" borderId="231">
      <alignment horizontal="left" vertical="center"/>
    </xf>
    <xf numFmtId="0" fontId="3" fillId="0" borderId="0"/>
    <xf numFmtId="0" fontId="3" fillId="0" borderId="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8"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8" borderId="233" applyNumberFormat="0" applyAlignment="0" applyProtection="0"/>
    <xf numFmtId="0" fontId="93" fillId="28" borderId="233" applyNumberFormat="0" applyAlignment="0" applyProtection="0"/>
    <xf numFmtId="0" fontId="3" fillId="0" borderId="0"/>
    <xf numFmtId="0" fontId="3" fillId="0" borderId="0"/>
    <xf numFmtId="0" fontId="3" fillId="0" borderId="0"/>
    <xf numFmtId="0" fontId="3" fillId="0" borderId="0"/>
    <xf numFmtId="170" fontId="205" fillId="0" borderId="232"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206" fillId="120"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90" fillId="33" borderId="233" applyNumberFormat="0" applyAlignment="0" applyProtection="0"/>
    <xf numFmtId="0" fontId="206" fillId="120" borderId="233" applyNumberFormat="0" applyAlignment="0" applyProtection="0"/>
    <xf numFmtId="0" fontId="204" fillId="0" borderId="231">
      <alignment horizontal="left" vertical="center"/>
    </xf>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8"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6" borderId="233" applyNumberFormat="0" applyAlignment="0" applyProtection="0"/>
    <xf numFmtId="0" fontId="93" fillId="28" borderId="233" applyNumberFormat="0" applyAlignment="0" applyProtection="0"/>
    <xf numFmtId="0" fontId="93" fillId="28" borderId="233"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0" fillId="33" borderId="246" applyNumberFormat="0" applyAlignment="0" applyProtection="0"/>
    <xf numFmtId="0" fontId="140" fillId="33" borderId="244" applyNumberFormat="0" applyAlignment="0" applyProtection="0"/>
    <xf numFmtId="0" fontId="11" fillId="27" borderId="245" applyNumberFormat="0" applyFont="0" applyAlignment="0" applyProtection="0"/>
    <xf numFmtId="0" fontId="21" fillId="27" borderId="245" applyNumberFormat="0" applyFont="0" applyAlignment="0" applyProtection="0"/>
    <xf numFmtId="0" fontId="11" fillId="27" borderId="245" applyNumberFormat="0" applyFont="0" applyAlignment="0" applyProtection="0"/>
    <xf numFmtId="0" fontId="206" fillId="44"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201" fillId="26" borderId="244" applyNumberFormat="0" applyAlignment="0" applyProtection="0"/>
    <xf numFmtId="0" fontId="152" fillId="0" borderId="247" applyNumberFormat="0" applyFill="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251"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251" fillId="27" borderId="234" applyNumberFormat="0" applyFon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93" fillId="80" borderId="244" applyNumberFormat="0" applyAlignment="0" applyProtection="0"/>
    <xf numFmtId="0" fontId="37" fillId="33" borderId="246" applyNumberFormat="0" applyAlignment="0" applyProtection="0"/>
    <xf numFmtId="0" fontId="37" fillId="33" borderId="246" applyNumberFormat="0" applyAlignment="0" applyProtection="0"/>
    <xf numFmtId="0" fontId="3" fillId="0" borderId="0"/>
    <xf numFmtId="0" fontId="93" fillId="80" borderId="244" applyNumberFormat="0" applyAlignment="0" applyProtection="0"/>
    <xf numFmtId="0" fontId="21" fillId="27" borderId="245" applyNumberFormat="0" applyFont="0" applyAlignment="0" applyProtection="0"/>
    <xf numFmtId="0" fontId="11" fillId="27" borderId="245" applyNumberFormat="0" applyFont="0" applyAlignment="0" applyProtection="0"/>
    <xf numFmtId="0" fontId="21" fillId="27" borderId="245" applyNumberFormat="0" applyFont="0" applyAlignment="0" applyProtection="0"/>
    <xf numFmtId="0" fontId="11" fillId="27" borderId="245" applyNumberFormat="0" applyFon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251"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43"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11" fillId="27" borderId="234" applyNumberFormat="0" applyFont="0" applyAlignment="0" applyProtection="0"/>
    <xf numFmtId="0" fontId="251" fillId="27" borderId="234" applyNumberFormat="0" applyFont="0" applyAlignment="0" applyProtection="0"/>
    <xf numFmtId="0" fontId="93" fillId="80" borderId="244" applyNumberFormat="0" applyAlignment="0" applyProtection="0"/>
    <xf numFmtId="170" fontId="205" fillId="0" borderId="236"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206" fillId="120"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206" fillId="120" borderId="237" applyNumberFormat="0" applyAlignment="0" applyProtection="0"/>
    <xf numFmtId="0" fontId="204" fillId="0" borderId="235">
      <alignment horizontal="left" vertical="center"/>
    </xf>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8"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8" borderId="237" applyNumberFormat="0" applyAlignment="0" applyProtection="0"/>
    <xf numFmtId="0" fontId="93" fillId="28" borderId="237" applyNumberFormat="0" applyAlignment="0" applyProtection="0"/>
    <xf numFmtId="170" fontId="205" fillId="0" borderId="236"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206" fillId="120"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90" fillId="33" borderId="237" applyNumberFormat="0" applyAlignment="0" applyProtection="0"/>
    <xf numFmtId="0" fontId="206" fillId="120" borderId="237" applyNumberFormat="0" applyAlignment="0" applyProtection="0"/>
    <xf numFmtId="0" fontId="204" fillId="0" borderId="235">
      <alignment horizontal="left" vertical="center"/>
    </xf>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8"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6" borderId="237" applyNumberFormat="0" applyAlignment="0" applyProtection="0"/>
    <xf numFmtId="0" fontId="93" fillId="28" borderId="237" applyNumberFormat="0" applyAlignment="0" applyProtection="0"/>
    <xf numFmtId="0" fontId="93" fillId="28" borderId="237" applyNumberForma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251"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43"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11" fillId="27" borderId="238" applyNumberFormat="0" applyFont="0" applyAlignment="0" applyProtection="0"/>
    <xf numFmtId="0" fontId="251" fillId="27" borderId="238" applyNumberFormat="0" applyFont="0" applyAlignment="0" applyProtection="0"/>
    <xf numFmtId="170" fontId="205" fillId="0" borderId="243"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206" fillId="120"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206" fillId="120" borderId="244" applyNumberFormat="0" applyAlignment="0" applyProtection="0"/>
    <xf numFmtId="0" fontId="204" fillId="0" borderId="242">
      <alignment horizontal="left" vertical="center"/>
    </xf>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8"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8" borderId="244" applyNumberFormat="0" applyAlignment="0" applyProtection="0"/>
    <xf numFmtId="0" fontId="93" fillId="28" borderId="244" applyNumberFormat="0" applyAlignment="0" applyProtection="0"/>
    <xf numFmtId="170" fontId="205" fillId="0" borderId="243"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206" fillId="120"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90" fillId="33" borderId="244" applyNumberFormat="0" applyAlignment="0" applyProtection="0"/>
    <xf numFmtId="0" fontId="206" fillId="120" borderId="244" applyNumberFormat="0" applyAlignment="0" applyProtection="0"/>
    <xf numFmtId="0" fontId="204" fillId="0" borderId="242">
      <alignment horizontal="left" vertical="center"/>
    </xf>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8"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6" borderId="244" applyNumberFormat="0" applyAlignment="0" applyProtection="0"/>
    <xf numFmtId="0" fontId="93" fillId="28" borderId="244" applyNumberFormat="0" applyAlignment="0" applyProtection="0"/>
    <xf numFmtId="0" fontId="93" fillId="28" borderId="244" applyNumberFormat="0" applyAlignment="0" applyProtection="0"/>
    <xf numFmtId="0" fontId="3" fillId="0" borderId="0"/>
    <xf numFmtId="0" fontId="3" fillId="0" borderId="0"/>
    <xf numFmtId="0" fontId="3" fillId="0" borderId="0"/>
    <xf numFmtId="0" fontId="3" fillId="0" borderId="0"/>
    <xf numFmtId="0" fontId="3" fillId="0" borderId="0"/>
    <xf numFmtId="0" fontId="19" fillId="27" borderId="245" applyNumberFormat="0" applyFont="0" applyAlignment="0" applyProtection="0"/>
    <xf numFmtId="0" fontId="16" fillId="78" borderId="245" applyNumberFormat="0" applyFont="0" applyAlignment="0" applyProtection="0"/>
    <xf numFmtId="0" fontId="19" fillId="27" borderId="245" applyNumberFormat="0" applyFont="0" applyAlignment="0" applyProtection="0"/>
    <xf numFmtId="0" fontId="19"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9"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3" fillId="0" borderId="0"/>
    <xf numFmtId="0" fontId="3" fillId="0" borderId="0"/>
    <xf numFmtId="0" fontId="37" fillId="44"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37" fillId="33" borderId="246" applyNumberFormat="0" applyAlignment="0" applyProtection="0"/>
    <xf numFmtId="0" fontId="200" fillId="10" borderId="246" applyNumberFormat="0" applyAlignment="0" applyProtection="0"/>
    <xf numFmtId="0" fontId="230" fillId="10" borderId="244" applyNumberFormat="0" applyAlignment="0" applyProtection="0"/>
    <xf numFmtId="0" fontId="19" fillId="27" borderId="245" applyNumberFormat="0" applyFon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122" fillId="33" borderId="244" applyNumberFormat="0" applyAlignment="0" applyProtection="0"/>
    <xf numFmtId="0" fontId="201" fillId="95"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29" fillId="26" borderId="244" applyNumberFormat="0" applyAlignment="0" applyProtection="0"/>
    <xf numFmtId="0" fontId="134" fillId="33" borderId="246" applyNumberFormat="0" applyAlignment="0" applyProtection="0"/>
    <xf numFmtId="0" fontId="90" fillId="33" borderId="244" applyNumberFormat="0" applyAlignment="0" applyProtection="0"/>
    <xf numFmtId="49" fontId="130" fillId="0" borderId="248" applyFill="0" applyProtection="0">
      <alignment horizontal="center" vertical="center"/>
    </xf>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227" fillId="43" borderId="245" applyNumberFormat="0" applyAlignment="0" applyProtection="0"/>
    <xf numFmtId="0" fontId="11" fillId="27" borderId="245" applyNumberFormat="0" applyFon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34" fillId="33" borderId="246" applyNumberFormat="0" applyAlignment="0" applyProtection="0"/>
    <xf numFmtId="0" fontId="122" fillId="33" borderId="244" applyNumberFormat="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8" fillId="0" borderId="247" applyNumberFormat="0" applyFill="0" applyAlignment="0" applyProtection="0"/>
    <xf numFmtId="0" fontId="97" fillId="0" borderId="247" applyNumberFormat="0" applyFill="0" applyAlignment="0" applyProtection="0"/>
    <xf numFmtId="0" fontId="93" fillId="26" borderId="244" applyNumberFormat="0" applyAlignment="0" applyProtection="0"/>
    <xf numFmtId="0" fontId="129" fillId="26" borderId="244" applyNumberFormat="0" applyAlignment="0" applyProtection="0"/>
    <xf numFmtId="0" fontId="98" fillId="0" borderId="247" applyNumberFormat="0" applyFill="0" applyAlignment="0" applyProtection="0"/>
    <xf numFmtId="0" fontId="90" fillId="120" borderId="244" applyNumberFormat="0" applyAlignment="0" applyProtection="0"/>
    <xf numFmtId="0" fontId="27" fillId="27" borderId="245" applyNumberFormat="0" applyFont="0" applyAlignment="0" applyProtection="0"/>
    <xf numFmtId="0" fontId="37" fillId="120" borderId="246" applyNumberFormat="0" applyAlignment="0" applyProtection="0"/>
    <xf numFmtId="0" fontId="97" fillId="0" borderId="249" applyNumberFormat="0" applyFill="0" applyAlignment="0" applyProtection="0"/>
    <xf numFmtId="0" fontId="43" fillId="27" borderId="24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0"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44"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33" borderId="239" applyNumberFormat="0" applyAlignment="0" applyProtection="0"/>
    <xf numFmtId="0" fontId="200" fillId="10"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134" fillId="33" borderId="239" applyNumberFormat="0" applyAlignment="0" applyProtection="0"/>
    <xf numFmtId="0" fontId="37" fillId="120" borderId="239" applyNumberFormat="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97" fillId="0" borderId="267" applyNumberFormat="0" applyFill="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43" fillId="27" borderId="265" applyNumberFormat="0" applyFont="0" applyAlignment="0" applyProtection="0"/>
    <xf numFmtId="0" fontId="90" fillId="33" borderId="244" applyNumberFormat="0" applyAlignment="0" applyProtection="0"/>
    <xf numFmtId="0" fontId="90" fillId="33" borderId="244" applyNumberFormat="0" applyAlignment="0" applyProtection="0"/>
    <xf numFmtId="0" fontId="206" fillId="120" borderId="244" applyNumberFormat="0" applyAlignment="0" applyProtection="0"/>
    <xf numFmtId="0" fontId="93" fillId="26" borderId="244" applyNumberForma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93" fillId="28" borderId="244" applyNumberFormat="0" applyAlignment="0" applyProtection="0"/>
    <xf numFmtId="0" fontId="93" fillId="28" borderId="244" applyNumberForma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251"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251" fillId="27" borderId="258" applyNumberFormat="0" applyFon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120"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33" borderId="259" applyNumberFormat="0" applyAlignment="0" applyProtection="0"/>
    <xf numFmtId="0" fontId="37" fillId="120" borderId="259" applyNumberFormat="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1"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97" fillId="0" borderId="260" applyNumberFormat="0" applyFill="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251"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0" applyNumberFormat="0" applyFill="0" applyAlignment="0" applyProtection="0"/>
    <xf numFmtId="0" fontId="97" fillId="0" borderId="261" applyNumberFormat="0" applyFill="0" applyAlignment="0" applyProtection="0"/>
    <xf numFmtId="0" fontId="251" fillId="27" borderId="245" applyNumberFormat="0" applyFont="0" applyAlignment="0" applyProtection="0"/>
    <xf numFmtId="0" fontId="37" fillId="120" borderId="239" applyNumberFormat="0" applyAlignment="0" applyProtection="0"/>
    <xf numFmtId="0" fontId="37" fillId="33" borderId="239" applyNumberFormat="0" applyAlignment="0" applyProtection="0"/>
    <xf numFmtId="0" fontId="37" fillId="33" borderId="239" applyNumberFormat="0" applyAlignment="0" applyProtection="0"/>
    <xf numFmtId="0" fontId="37" fillId="120" borderId="239" applyNumberFormat="0" applyAlignment="0" applyProtection="0"/>
    <xf numFmtId="0" fontId="97" fillId="0" borderId="26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50"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47" applyNumberFormat="0" applyFill="0" applyAlignment="0" applyProtection="0"/>
    <xf numFmtId="0" fontId="93" fillId="80" borderId="264" applyNumberFormat="0" applyAlignment="0" applyProtection="0"/>
    <xf numFmtId="0" fontId="93" fillId="80" borderId="264" applyNumberFormat="0" applyAlignment="0" applyProtection="0"/>
    <xf numFmtId="0" fontId="97" fillId="0" borderId="247" applyNumberFormat="0" applyFill="0" applyAlignment="0" applyProtection="0"/>
    <xf numFmtId="0" fontId="97" fillId="0" borderId="247" applyNumberFormat="0" applyFill="0" applyAlignment="0" applyProtection="0"/>
    <xf numFmtId="0" fontId="97" fillId="0" borderId="250" applyNumberFormat="0" applyFill="0" applyAlignment="0" applyProtection="0"/>
    <xf numFmtId="0" fontId="93" fillId="80" borderId="264" applyNumberFormat="0" applyAlignment="0" applyProtection="0"/>
    <xf numFmtId="0" fontId="90" fillId="33" borderId="244" applyNumberFormat="0" applyAlignment="0" applyProtection="0"/>
    <xf numFmtId="0" fontId="90" fillId="33" borderId="244" applyNumberFormat="0" applyAlignment="0" applyProtection="0"/>
    <xf numFmtId="0" fontId="43" fillId="27" borderId="258" applyNumberFormat="0" applyFont="0" applyAlignment="0" applyProtection="0"/>
    <xf numFmtId="0" fontId="43" fillId="27" borderId="258" applyNumberFormat="0" applyFont="0" applyAlignment="0" applyProtection="0"/>
    <xf numFmtId="0" fontId="93" fillId="28" borderId="244" applyNumberFormat="0" applyAlignment="0" applyProtection="0"/>
    <xf numFmtId="0" fontId="93" fillId="28" borderId="244" applyNumberForma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251"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43" fillId="27" borderId="245" applyNumberFormat="0" applyFont="0" applyAlignment="0" applyProtection="0"/>
    <xf numFmtId="0" fontId="11" fillId="27" borderId="245" applyNumberFormat="0" applyFont="0" applyAlignment="0" applyProtection="0"/>
    <xf numFmtId="0" fontId="97" fillId="0" borderId="260" applyNumberFormat="0" applyFill="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11" fillId="27" borderId="245" applyNumberFormat="0" applyFont="0" applyAlignment="0" applyProtection="0"/>
    <xf numFmtId="0" fontId="251" fillId="27" borderId="245" applyNumberFormat="0" applyFont="0" applyAlignment="0" applyProtection="0"/>
    <xf numFmtId="170" fontId="205" fillId="0" borderId="252"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206" fillId="120"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206" fillId="120" borderId="253" applyNumberFormat="0" applyAlignment="0" applyProtection="0"/>
    <xf numFmtId="0" fontId="204" fillId="0" borderId="251">
      <alignment horizontal="left" vertical="center"/>
    </xf>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8"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8" borderId="253" applyNumberFormat="0" applyAlignment="0" applyProtection="0"/>
    <xf numFmtId="0" fontId="93" fillId="28" borderId="253" applyNumberFormat="0" applyAlignment="0" applyProtection="0"/>
    <xf numFmtId="170" fontId="205" fillId="0" borderId="252"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206" fillId="120"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90" fillId="33" borderId="253" applyNumberFormat="0" applyAlignment="0" applyProtection="0"/>
    <xf numFmtId="0" fontId="206" fillId="120" borderId="253" applyNumberFormat="0" applyAlignment="0" applyProtection="0"/>
    <xf numFmtId="0" fontId="204" fillId="0" borderId="251">
      <alignment horizontal="left" vertical="center"/>
    </xf>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8"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6" borderId="253" applyNumberFormat="0" applyAlignment="0" applyProtection="0"/>
    <xf numFmtId="0" fontId="93" fillId="28" borderId="253" applyNumberFormat="0" applyAlignment="0" applyProtection="0"/>
    <xf numFmtId="0" fontId="93" fillId="28" borderId="253" applyNumberFormat="0" applyAlignment="0" applyProtection="0"/>
    <xf numFmtId="0" fontId="200" fillId="33" borderId="266" applyNumberFormat="0" applyAlignment="0" applyProtection="0"/>
    <xf numFmtId="0" fontId="140" fillId="33" borderId="264" applyNumberFormat="0" applyAlignment="0" applyProtection="0"/>
    <xf numFmtId="0" fontId="11" fillId="27" borderId="265" applyNumberFormat="0" applyFont="0" applyAlignment="0" applyProtection="0"/>
    <xf numFmtId="0" fontId="21" fillId="27" borderId="265" applyNumberFormat="0" applyFont="0" applyAlignment="0" applyProtection="0"/>
    <xf numFmtId="0" fontId="11" fillId="27" borderId="265" applyNumberFormat="0" applyFont="0" applyAlignment="0" applyProtection="0"/>
    <xf numFmtId="0" fontId="206" fillId="44"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1" fillId="26" borderId="264" applyNumberFormat="0" applyAlignment="0" applyProtection="0"/>
    <xf numFmtId="0" fontId="152" fillId="0" borderId="267" applyNumberFormat="0" applyFill="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251"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251" fillId="27" borderId="254" applyNumberFormat="0" applyFon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93" fillId="80" borderId="264" applyNumberFormat="0" applyAlignment="0" applyProtection="0"/>
    <xf numFmtId="0" fontId="37" fillId="33" borderId="266" applyNumberFormat="0" applyAlignment="0" applyProtection="0"/>
    <xf numFmtId="0" fontId="37" fillId="33" borderId="266" applyNumberFormat="0" applyAlignment="0" applyProtection="0"/>
    <xf numFmtId="0" fontId="93" fillId="80" borderId="264" applyNumberFormat="0" applyAlignment="0" applyProtection="0"/>
    <xf numFmtId="0" fontId="21" fillId="27" borderId="265" applyNumberFormat="0" applyFont="0" applyAlignment="0" applyProtection="0"/>
    <xf numFmtId="0" fontId="11" fillId="27" borderId="265" applyNumberFormat="0" applyFont="0" applyAlignment="0" applyProtection="0"/>
    <xf numFmtId="0" fontId="21" fillId="27" borderId="265" applyNumberFormat="0" applyFont="0" applyAlignment="0" applyProtection="0"/>
    <xf numFmtId="0" fontId="11" fillId="27" borderId="265" applyNumberFormat="0" applyFon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251"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43"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11" fillId="27" borderId="254" applyNumberFormat="0" applyFont="0" applyAlignment="0" applyProtection="0"/>
    <xf numFmtId="0" fontId="251" fillId="27" borderId="254" applyNumberFormat="0" applyFont="0" applyAlignment="0" applyProtection="0"/>
    <xf numFmtId="0" fontId="93" fillId="80" borderId="264" applyNumberFormat="0" applyAlignment="0" applyProtection="0"/>
    <xf numFmtId="170" fontId="205" fillId="0" borderId="256"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206" fillId="120"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206" fillId="120" borderId="257" applyNumberFormat="0" applyAlignment="0" applyProtection="0"/>
    <xf numFmtId="0" fontId="204" fillId="0" borderId="255">
      <alignment horizontal="left" vertical="center"/>
    </xf>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8"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8" borderId="257" applyNumberFormat="0" applyAlignment="0" applyProtection="0"/>
    <xf numFmtId="0" fontId="93" fillId="28" borderId="257" applyNumberFormat="0" applyAlignment="0" applyProtection="0"/>
    <xf numFmtId="170" fontId="205" fillId="0" borderId="256"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206" fillId="120"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206" fillId="120" borderId="257" applyNumberFormat="0" applyAlignment="0" applyProtection="0"/>
    <xf numFmtId="0" fontId="204" fillId="0" borderId="255">
      <alignment horizontal="left" vertical="center"/>
    </xf>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8"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8" borderId="257" applyNumberFormat="0" applyAlignment="0" applyProtection="0"/>
    <xf numFmtId="0" fontId="93" fillId="28" borderId="257" applyNumberForma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251"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43"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11" fillId="27" borderId="258" applyNumberFormat="0" applyFont="0" applyAlignment="0" applyProtection="0"/>
    <xf numFmtId="0" fontId="251" fillId="27" borderId="258" applyNumberFormat="0" applyFont="0" applyAlignment="0" applyProtection="0"/>
    <xf numFmtId="170" fontId="205" fillId="0" borderId="263"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6" fillId="120"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6" fillId="120" borderId="264" applyNumberFormat="0" applyAlignment="0" applyProtection="0"/>
    <xf numFmtId="0" fontId="204" fillId="0" borderId="262">
      <alignment horizontal="left" vertical="center"/>
    </xf>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8"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8" borderId="264" applyNumberFormat="0" applyAlignment="0" applyProtection="0"/>
    <xf numFmtId="0" fontId="93" fillId="28" borderId="264" applyNumberFormat="0" applyAlignment="0" applyProtection="0"/>
    <xf numFmtId="170" fontId="205" fillId="0" borderId="263"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6" fillId="120"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6" fillId="120" borderId="264" applyNumberFormat="0" applyAlignment="0" applyProtection="0"/>
    <xf numFmtId="0" fontId="204" fillId="0" borderId="262">
      <alignment horizontal="left" vertical="center"/>
    </xf>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8"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8" borderId="264" applyNumberFormat="0" applyAlignment="0" applyProtection="0"/>
    <xf numFmtId="0" fontId="93" fillId="28" borderId="264" applyNumberFormat="0" applyAlignment="0" applyProtection="0"/>
    <xf numFmtId="0" fontId="19" fillId="27" borderId="265" applyNumberFormat="0" applyFont="0" applyAlignment="0" applyProtection="0"/>
    <xf numFmtId="0" fontId="16" fillId="78" borderId="265" applyNumberFormat="0" applyFont="0" applyAlignment="0" applyProtection="0"/>
    <xf numFmtId="0" fontId="19" fillId="27" borderId="265" applyNumberFormat="0" applyFont="0" applyAlignment="0" applyProtection="0"/>
    <xf numFmtId="0" fontId="19"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9"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37" fillId="44"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37" fillId="33" borderId="266" applyNumberFormat="0" applyAlignment="0" applyProtection="0"/>
    <xf numFmtId="0" fontId="200" fillId="10" borderId="266" applyNumberFormat="0" applyAlignment="0" applyProtection="0"/>
    <xf numFmtId="0" fontId="230" fillId="10" borderId="264" applyNumberFormat="0" applyAlignment="0" applyProtection="0"/>
    <xf numFmtId="0" fontId="19" fillId="27" borderId="265" applyNumberFormat="0" applyFon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122" fillId="33" borderId="264" applyNumberFormat="0" applyAlignment="0" applyProtection="0"/>
    <xf numFmtId="0" fontId="201" fillId="95"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29" fillId="26" borderId="264" applyNumberFormat="0" applyAlignment="0" applyProtection="0"/>
    <xf numFmtId="0" fontId="134" fillId="33" borderId="266" applyNumberFormat="0" applyAlignment="0" applyProtection="0"/>
    <xf numFmtId="0" fontId="90" fillId="33" borderId="264" applyNumberFormat="0" applyAlignment="0" applyProtection="0"/>
    <xf numFmtId="49" fontId="130" fillId="0" borderId="268" applyFill="0" applyProtection="0">
      <alignment horizontal="center" vertical="center"/>
    </xf>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227" fillId="43" borderId="265" applyNumberFormat="0" applyAlignment="0" applyProtection="0"/>
    <xf numFmtId="0" fontId="11" fillId="27" borderId="265" applyNumberFormat="0" applyFon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34" fillId="33" borderId="266" applyNumberFormat="0" applyAlignment="0" applyProtection="0"/>
    <xf numFmtId="0" fontId="122" fillId="33" borderId="264" applyNumberFormat="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8" fillId="0" borderId="267" applyNumberFormat="0" applyFill="0" applyAlignment="0" applyProtection="0"/>
    <xf numFmtId="0" fontId="97" fillId="0" borderId="267" applyNumberFormat="0" applyFill="0" applyAlignment="0" applyProtection="0"/>
    <xf numFmtId="0" fontId="93" fillId="26" borderId="264" applyNumberFormat="0" applyAlignment="0" applyProtection="0"/>
    <xf numFmtId="0" fontId="129" fillId="26" borderId="264" applyNumberFormat="0" applyAlignment="0" applyProtection="0"/>
    <xf numFmtId="0" fontId="98" fillId="0" borderId="267" applyNumberFormat="0" applyFill="0" applyAlignment="0" applyProtection="0"/>
    <xf numFmtId="0" fontId="90" fillId="120" borderId="264" applyNumberFormat="0" applyAlignment="0" applyProtection="0"/>
    <xf numFmtId="0" fontId="27" fillId="27" borderId="265" applyNumberFormat="0" applyFont="0" applyAlignment="0" applyProtection="0"/>
    <xf numFmtId="0" fontId="37" fillId="120" borderId="266" applyNumberFormat="0" applyAlignment="0" applyProtection="0"/>
    <xf numFmtId="0" fontId="97" fillId="0" borderId="269" applyNumberFormat="0" applyFill="0" applyAlignment="0" applyProtection="0"/>
    <xf numFmtId="0" fontId="43" fillId="27" borderId="265" applyNumberFormat="0" applyFont="0" applyAlignment="0" applyProtection="0"/>
    <xf numFmtId="0" fontId="3" fillId="0" borderId="0"/>
    <xf numFmtId="217" fontId="11" fillId="0" borderId="0" applyFont="0" applyFill="0" applyBorder="0" applyAlignment="0" applyProtection="0"/>
    <xf numFmtId="217" fontId="11" fillId="0" borderId="0" applyFont="0" applyFill="0" applyBorder="0" applyAlignment="0" applyProtection="0"/>
    <xf numFmtId="217" fontId="11" fillId="0" borderId="0" applyFont="0" applyFill="0" applyBorder="0" applyAlignment="0" applyProtection="0"/>
    <xf numFmtId="220" fontId="253" fillId="0" borderId="0"/>
    <xf numFmtId="220" fontId="253" fillId="0" borderId="0"/>
    <xf numFmtId="0" fontId="254" fillId="0" borderId="0"/>
    <xf numFmtId="0" fontId="5" fillId="0" borderId="0"/>
    <xf numFmtId="0" fontId="5" fillId="0" borderId="0"/>
    <xf numFmtId="0" fontId="5" fillId="0" borderId="0"/>
    <xf numFmtId="0" fontId="21" fillId="0" borderId="0"/>
    <xf numFmtId="221" fontId="60" fillId="0" borderId="0"/>
    <xf numFmtId="0" fontId="5" fillId="0" borderId="0"/>
    <xf numFmtId="0" fontId="5" fillId="0" borderId="0"/>
    <xf numFmtId="0" fontId="5" fillId="0" borderId="0"/>
    <xf numFmtId="0" fontId="5" fillId="0" borderId="0"/>
    <xf numFmtId="0" fontId="31" fillId="0" borderId="0"/>
    <xf numFmtId="0" fontId="140" fillId="33" borderId="257" applyNumberFormat="0" applyAlignment="0" applyProtection="0"/>
    <xf numFmtId="0" fontId="206" fillId="44"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90" fillId="33" borderId="257" applyNumberFormat="0" applyAlignment="0" applyProtection="0"/>
    <xf numFmtId="0" fontId="201" fillId="26" borderId="257" applyNumberFormat="0" applyAlignment="0" applyProtection="0"/>
    <xf numFmtId="0" fontId="152" fillId="0" borderId="220" applyNumberFormat="0" applyFill="0" applyAlignment="0" applyProtection="0"/>
    <xf numFmtId="0" fontId="204" fillId="0" borderId="270">
      <alignment horizontal="left" vertical="center"/>
    </xf>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26"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93" fillId="80" borderId="257"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0" fillId="10"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122" fillId="33" borderId="257" applyNumberFormat="0" applyAlignment="0" applyProtection="0"/>
    <xf numFmtId="0" fontId="201" fillId="95"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129" fillId="26" borderId="257" applyNumberFormat="0" applyAlignment="0" applyProtection="0"/>
    <xf numFmtId="0" fontId="90" fillId="33" borderId="257" applyNumberFormat="0" applyAlignment="0" applyProtection="0"/>
    <xf numFmtId="0" fontId="122" fillId="33" borderId="257" applyNumberFormat="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8" fillId="0" borderId="220" applyNumberFormat="0" applyFill="0" applyAlignment="0" applyProtection="0"/>
    <xf numFmtId="0" fontId="97" fillId="0" borderId="220" applyNumberFormat="0" applyFill="0" applyAlignment="0" applyProtection="0"/>
    <xf numFmtId="0" fontId="93" fillId="26" borderId="257" applyNumberFormat="0" applyAlignment="0" applyProtection="0"/>
    <xf numFmtId="0" fontId="129" fillId="26" borderId="257" applyNumberFormat="0" applyAlignment="0" applyProtection="0"/>
    <xf numFmtId="0" fontId="98" fillId="0" borderId="220" applyNumberFormat="0" applyFill="0" applyAlignment="0" applyProtection="0"/>
    <xf numFmtId="0" fontId="90" fillId="120" borderId="257" applyNumberFormat="0" applyAlignment="0" applyProtection="0"/>
    <xf numFmtId="0" fontId="97" fillId="0" borderId="269" applyNumberFormat="0" applyFill="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9" fontId="3" fillId="0" borderId="0" applyFont="0" applyFill="0" applyBorder="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97" fillId="0" borderId="282" applyNumberFormat="0" applyFill="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43" fillId="27" borderId="280" applyNumberFormat="0" applyFont="0" applyAlignment="0" applyProtection="0"/>
    <xf numFmtId="0" fontId="90" fillId="33" borderId="257" applyNumberFormat="0" applyAlignment="0" applyProtection="0"/>
    <xf numFmtId="0" fontId="90" fillId="33" borderId="257" applyNumberFormat="0" applyAlignment="0" applyProtection="0"/>
    <xf numFmtId="0" fontId="206" fillId="120" borderId="257" applyNumberFormat="0" applyAlignment="0" applyProtection="0"/>
    <xf numFmtId="0" fontId="93" fillId="26" borderId="257" applyNumberForma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93" fillId="28" borderId="257" applyNumberFormat="0" applyAlignment="0" applyProtection="0"/>
    <xf numFmtId="0" fontId="93" fillId="28" borderId="257" applyNumberForma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251"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251" fillId="27" borderId="273" applyNumberFormat="0" applyFon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120"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33" borderId="274" applyNumberFormat="0" applyAlignment="0" applyProtection="0"/>
    <xf numFmtId="0" fontId="37" fillId="120" borderId="274" applyNumberFormat="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6"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97" fillId="0" borderId="275" applyNumberFormat="0" applyFill="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251"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5" applyNumberFormat="0" applyFill="0" applyAlignment="0" applyProtection="0"/>
    <xf numFmtId="0" fontId="97" fillId="0" borderId="276" applyNumberFormat="0" applyFill="0" applyAlignment="0" applyProtection="0"/>
    <xf numFmtId="0" fontId="251" fillId="27" borderId="265" applyNumberFormat="0" applyFont="0" applyAlignment="0" applyProtection="0"/>
    <xf numFmtId="0" fontId="97" fillId="0" borderId="282"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0" applyNumberFormat="0" applyFill="0" applyAlignment="0" applyProtection="0"/>
    <xf numFmtId="0" fontId="93" fillId="80" borderId="279" applyNumberFormat="0" applyAlignment="0" applyProtection="0"/>
    <xf numFmtId="0" fontId="93" fillId="80" borderId="279" applyNumberFormat="0" applyAlignment="0" applyProtection="0"/>
    <xf numFmtId="0" fontId="97" fillId="0" borderId="220" applyNumberFormat="0" applyFill="0" applyAlignment="0" applyProtection="0"/>
    <xf numFmtId="0" fontId="97" fillId="0" borderId="220" applyNumberFormat="0" applyFill="0" applyAlignment="0" applyProtection="0"/>
    <xf numFmtId="0" fontId="97" fillId="0" borderId="221" applyNumberFormat="0" applyFill="0" applyAlignment="0" applyProtection="0"/>
    <xf numFmtId="0" fontId="93" fillId="80" borderId="279" applyNumberFormat="0" applyAlignment="0" applyProtection="0"/>
    <xf numFmtId="0" fontId="90" fillId="33" borderId="257" applyNumberFormat="0" applyAlignment="0" applyProtection="0"/>
    <xf numFmtId="0" fontId="90" fillId="33" borderId="257" applyNumberFormat="0" applyAlignment="0" applyProtection="0"/>
    <xf numFmtId="0" fontId="204" fillId="0" borderId="270">
      <alignment horizontal="left" vertical="center"/>
    </xf>
    <xf numFmtId="0" fontId="43" fillId="27" borderId="273" applyNumberFormat="0" applyFont="0" applyAlignment="0" applyProtection="0"/>
    <xf numFmtId="0" fontId="43" fillId="27" borderId="273" applyNumberFormat="0" applyFont="0" applyAlignment="0" applyProtection="0"/>
    <xf numFmtId="0" fontId="93" fillId="28" borderId="257" applyNumberFormat="0" applyAlignment="0" applyProtection="0"/>
    <xf numFmtId="0" fontId="93" fillId="28" borderId="257" applyNumberForma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251"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11" fillId="27" borderId="265" applyNumberFormat="0" applyFont="0" applyAlignment="0" applyProtection="0"/>
    <xf numFmtId="0" fontId="97" fillId="0" borderId="275" applyNumberFormat="0" applyFill="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251" fillId="27" borderId="26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0" fontId="205" fillId="0" borderId="263"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6" fillId="120"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6" fillId="120" borderId="264" applyNumberFormat="0" applyAlignment="0" applyProtection="0"/>
    <xf numFmtId="0" fontId="204" fillId="0" borderId="270">
      <alignment horizontal="left" vertical="center"/>
    </xf>
    <xf numFmtId="0" fontId="3" fillId="0" borderId="0"/>
    <xf numFmtId="0" fontId="3" fillId="0" borderId="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8"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8" borderId="264" applyNumberFormat="0" applyAlignment="0" applyProtection="0"/>
    <xf numFmtId="0" fontId="93" fillId="28" borderId="264" applyNumberFormat="0" applyAlignment="0" applyProtection="0"/>
    <xf numFmtId="0" fontId="3" fillId="0" borderId="0"/>
    <xf numFmtId="0" fontId="3" fillId="0" borderId="0"/>
    <xf numFmtId="0" fontId="3" fillId="0" borderId="0"/>
    <xf numFmtId="0" fontId="3" fillId="0" borderId="0"/>
    <xf numFmtId="170" fontId="205" fillId="0" borderId="263"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6" fillId="120"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90" fillId="33" borderId="264" applyNumberFormat="0" applyAlignment="0" applyProtection="0"/>
    <xf numFmtId="0" fontId="206" fillId="120" borderId="264" applyNumberFormat="0" applyAlignment="0" applyProtection="0"/>
    <xf numFmtId="0" fontId="204" fillId="0" borderId="270">
      <alignment horizontal="left" vertical="center"/>
    </xf>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8"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6" borderId="264" applyNumberFormat="0" applyAlignment="0" applyProtection="0"/>
    <xf numFmtId="0" fontId="93" fillId="28" borderId="264" applyNumberFormat="0" applyAlignment="0" applyProtection="0"/>
    <xf numFmtId="0" fontId="93" fillId="28" borderId="264"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0" fillId="33" borderId="281" applyNumberFormat="0" applyAlignment="0" applyProtection="0"/>
    <xf numFmtId="0" fontId="140" fillId="33" borderId="279" applyNumberFormat="0" applyAlignment="0" applyProtection="0"/>
    <xf numFmtId="0" fontId="11" fillId="27" borderId="280" applyNumberFormat="0" applyFont="0" applyAlignment="0" applyProtection="0"/>
    <xf numFmtId="0" fontId="21" fillId="27" borderId="280" applyNumberFormat="0" applyFont="0" applyAlignment="0" applyProtection="0"/>
    <xf numFmtId="0" fontId="11" fillId="27" borderId="280" applyNumberFormat="0" applyFont="0" applyAlignment="0" applyProtection="0"/>
    <xf numFmtId="0" fontId="206" fillId="44"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201" fillId="26" borderId="279" applyNumberFormat="0" applyAlignment="0" applyProtection="0"/>
    <xf numFmtId="0" fontId="152" fillId="0" borderId="282" applyNumberFormat="0" applyFill="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251"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251" fillId="27" borderId="265" applyNumberFormat="0" applyFon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93" fillId="80" borderId="279" applyNumberFormat="0" applyAlignment="0" applyProtection="0"/>
    <xf numFmtId="0" fontId="37" fillId="33" borderId="281" applyNumberFormat="0" applyAlignment="0" applyProtection="0"/>
    <xf numFmtId="0" fontId="37" fillId="33" borderId="281" applyNumberFormat="0" applyAlignment="0" applyProtection="0"/>
    <xf numFmtId="0" fontId="3" fillId="0" borderId="0"/>
    <xf numFmtId="0" fontId="93" fillId="80" borderId="279" applyNumberFormat="0" applyAlignment="0" applyProtection="0"/>
    <xf numFmtId="0" fontId="21" fillId="27" borderId="280" applyNumberFormat="0" applyFont="0" applyAlignment="0" applyProtection="0"/>
    <xf numFmtId="0" fontId="11" fillId="27" borderId="280" applyNumberFormat="0" applyFont="0" applyAlignment="0" applyProtection="0"/>
    <xf numFmtId="0" fontId="21" fillId="27" borderId="280" applyNumberFormat="0" applyFont="0" applyAlignment="0" applyProtection="0"/>
    <xf numFmtId="0" fontId="11" fillId="27" borderId="280" applyNumberFormat="0" applyFon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251"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43"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11" fillId="27" borderId="265" applyNumberFormat="0" applyFont="0" applyAlignment="0" applyProtection="0"/>
    <xf numFmtId="0" fontId="251" fillId="27" borderId="265" applyNumberFormat="0" applyFont="0" applyAlignment="0" applyProtection="0"/>
    <xf numFmtId="0" fontId="93" fillId="80" borderId="279" applyNumberFormat="0" applyAlignment="0" applyProtection="0"/>
    <xf numFmtId="170" fontId="205" fillId="0" borderId="271"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206" fillId="120"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206" fillId="120" borderId="272" applyNumberFormat="0" applyAlignment="0" applyProtection="0"/>
    <xf numFmtId="0" fontId="204" fillId="0" borderId="270">
      <alignment horizontal="left" vertical="center"/>
    </xf>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8"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8" borderId="272" applyNumberFormat="0" applyAlignment="0" applyProtection="0"/>
    <xf numFmtId="0" fontId="93" fillId="28" borderId="272" applyNumberFormat="0" applyAlignment="0" applyProtection="0"/>
    <xf numFmtId="170" fontId="205" fillId="0" borderId="271"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206" fillId="120"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90" fillId="33" borderId="272" applyNumberFormat="0" applyAlignment="0" applyProtection="0"/>
    <xf numFmtId="0" fontId="206" fillId="120" borderId="272" applyNumberFormat="0" applyAlignment="0" applyProtection="0"/>
    <xf numFmtId="0" fontId="204" fillId="0" borderId="270">
      <alignment horizontal="left" vertical="center"/>
    </xf>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8"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6" borderId="272" applyNumberFormat="0" applyAlignment="0" applyProtection="0"/>
    <xf numFmtId="0" fontId="93" fillId="28" borderId="272" applyNumberFormat="0" applyAlignment="0" applyProtection="0"/>
    <xf numFmtId="0" fontId="93" fillId="28" borderId="272" applyNumberForma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251"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43"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11" fillId="27" borderId="273" applyNumberFormat="0" applyFont="0" applyAlignment="0" applyProtection="0"/>
    <xf numFmtId="0" fontId="251" fillId="27" borderId="273" applyNumberFormat="0" applyFont="0" applyAlignment="0" applyProtection="0"/>
    <xf numFmtId="170" fontId="205" fillId="0" borderId="278"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206" fillId="120"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206" fillId="120" borderId="279" applyNumberFormat="0" applyAlignment="0" applyProtection="0"/>
    <xf numFmtId="0" fontId="204" fillId="0" borderId="277">
      <alignment horizontal="left" vertical="center"/>
    </xf>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8"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8" borderId="279" applyNumberFormat="0" applyAlignment="0" applyProtection="0"/>
    <xf numFmtId="0" fontId="93" fillId="28" borderId="279" applyNumberFormat="0" applyAlignment="0" applyProtection="0"/>
    <xf numFmtId="170" fontId="205" fillId="0" borderId="278"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206" fillId="120"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90" fillId="33" borderId="279" applyNumberFormat="0" applyAlignment="0" applyProtection="0"/>
    <xf numFmtId="0" fontId="206" fillId="120" borderId="279" applyNumberFormat="0" applyAlignment="0" applyProtection="0"/>
    <xf numFmtId="0" fontId="204" fillId="0" borderId="277">
      <alignment horizontal="left" vertical="center"/>
    </xf>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8"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6" borderId="279" applyNumberFormat="0" applyAlignment="0" applyProtection="0"/>
    <xf numFmtId="0" fontId="93" fillId="28" borderId="279" applyNumberFormat="0" applyAlignment="0" applyProtection="0"/>
    <xf numFmtId="0" fontId="93" fillId="28" borderId="279" applyNumberFormat="0" applyAlignment="0" applyProtection="0"/>
    <xf numFmtId="0" fontId="3" fillId="0" borderId="0"/>
    <xf numFmtId="0" fontId="3" fillId="0" borderId="0"/>
    <xf numFmtId="0" fontId="3" fillId="0" borderId="0"/>
    <xf numFmtId="0" fontId="3" fillId="0" borderId="0"/>
    <xf numFmtId="0" fontId="3" fillId="0" borderId="0"/>
    <xf numFmtId="0" fontId="19" fillId="27" borderId="280" applyNumberFormat="0" applyFont="0" applyAlignment="0" applyProtection="0"/>
    <xf numFmtId="0" fontId="16" fillId="78" borderId="280" applyNumberFormat="0" applyFont="0" applyAlignment="0" applyProtection="0"/>
    <xf numFmtId="0" fontId="19" fillId="27" borderId="280" applyNumberFormat="0" applyFont="0" applyAlignment="0" applyProtection="0"/>
    <xf numFmtId="0" fontId="19"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9"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3" fillId="0" borderId="0"/>
    <xf numFmtId="0" fontId="3" fillId="0" borderId="0"/>
    <xf numFmtId="0" fontId="37" fillId="44"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37" fillId="33" borderId="281" applyNumberFormat="0" applyAlignment="0" applyProtection="0"/>
    <xf numFmtId="0" fontId="200" fillId="10" borderId="281" applyNumberFormat="0" applyAlignment="0" applyProtection="0"/>
    <xf numFmtId="0" fontId="230" fillId="10" borderId="279" applyNumberFormat="0" applyAlignment="0" applyProtection="0"/>
    <xf numFmtId="0" fontId="19" fillId="27" borderId="280" applyNumberFormat="0" applyFon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122" fillId="33" borderId="279" applyNumberFormat="0" applyAlignment="0" applyProtection="0"/>
    <xf numFmtId="0" fontId="201" fillId="95"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29" fillId="26" borderId="279" applyNumberFormat="0" applyAlignment="0" applyProtection="0"/>
    <xf numFmtId="0" fontId="134" fillId="33" borderId="281" applyNumberFormat="0" applyAlignment="0" applyProtection="0"/>
    <xf numFmtId="0" fontId="90" fillId="33" borderId="279" applyNumberFormat="0" applyAlignment="0" applyProtection="0"/>
    <xf numFmtId="49" fontId="130" fillId="0" borderId="283" applyFill="0" applyProtection="0">
      <alignment horizontal="center" vertical="center"/>
    </xf>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11" fillId="27" borderId="280" applyNumberFormat="0" applyFont="0" applyAlignment="0" applyProtection="0"/>
    <xf numFmtId="0" fontId="227" fillId="43" borderId="280" applyNumberFormat="0" applyAlignment="0" applyProtection="0"/>
    <xf numFmtId="0" fontId="11" fillId="27" borderId="280" applyNumberFormat="0" applyFon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34" fillId="33" borderId="281" applyNumberFormat="0" applyAlignment="0" applyProtection="0"/>
    <xf numFmtId="0" fontId="122" fillId="33" borderId="279" applyNumberFormat="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8" fillId="0" borderId="282" applyNumberFormat="0" applyFill="0" applyAlignment="0" applyProtection="0"/>
    <xf numFmtId="0" fontId="97" fillId="0" borderId="282" applyNumberFormat="0" applyFill="0" applyAlignment="0" applyProtection="0"/>
    <xf numFmtId="0" fontId="93" fillId="26" borderId="279" applyNumberFormat="0" applyAlignment="0" applyProtection="0"/>
    <xf numFmtId="0" fontId="129" fillId="26" borderId="279" applyNumberFormat="0" applyAlignment="0" applyProtection="0"/>
    <xf numFmtId="0" fontId="98" fillId="0" borderId="282" applyNumberFormat="0" applyFill="0" applyAlignment="0" applyProtection="0"/>
    <xf numFmtId="0" fontId="90" fillId="120" borderId="279" applyNumberFormat="0" applyAlignment="0" applyProtection="0"/>
    <xf numFmtId="0" fontId="27" fillId="27" borderId="280" applyNumberFormat="0" applyFont="0" applyAlignment="0" applyProtection="0"/>
    <xf numFmtId="0" fontId="37" fillId="120" borderId="281" applyNumberFormat="0" applyAlignment="0" applyProtection="0"/>
    <xf numFmtId="0" fontId="97" fillId="0" borderId="284" applyNumberFormat="0" applyFill="0" applyAlignment="0" applyProtection="0"/>
    <xf numFmtId="0" fontId="43" fillId="27" borderId="28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8" fillId="19" borderId="0" applyNumberFormat="0" applyBorder="0" applyAlignment="0" applyProtection="0"/>
    <xf numFmtId="0" fontId="197" fillId="19" borderId="0" applyNumberFormat="0" applyBorder="0" applyAlignment="0" applyProtection="0"/>
    <xf numFmtId="0" fontId="255" fillId="19" borderId="0" applyNumberFormat="0" applyBorder="0" applyAlignment="0" applyProtection="0"/>
    <xf numFmtId="0" fontId="256" fillId="0" borderId="0"/>
    <xf numFmtId="0" fontId="5" fillId="0" borderId="0"/>
    <xf numFmtId="0" fontId="5" fillId="0" borderId="0"/>
    <xf numFmtId="0" fontId="168" fillId="19" borderId="0" applyNumberFormat="0" applyBorder="0" applyAlignment="0" applyProtection="0"/>
    <xf numFmtId="0" fontId="3" fillId="0" borderId="0"/>
    <xf numFmtId="220" fontId="253" fillId="0" borderId="0"/>
    <xf numFmtId="9" fontId="14" fillId="0" borderId="0" applyFont="0" applyFill="0" applyBorder="0" applyAlignment="0" applyProtection="0"/>
    <xf numFmtId="4" fontId="34" fillId="0" borderId="0"/>
    <xf numFmtId="222" fontId="21" fillId="0" borderId="0" applyFont="0" applyFill="0" applyBorder="0" applyAlignment="0" applyProtection="0"/>
    <xf numFmtId="0" fontId="5" fillId="0" borderId="0"/>
    <xf numFmtId="0" fontId="5" fillId="0" borderId="0"/>
    <xf numFmtId="166" fontId="5" fillId="0" borderId="0" applyFont="0" applyFill="0" applyBorder="0" applyAlignment="0" applyProtection="0"/>
    <xf numFmtId="0" fontId="19" fillId="0" borderId="0"/>
    <xf numFmtId="0" fontId="3" fillId="0" borderId="0"/>
    <xf numFmtId="0" fontId="257" fillId="0" borderId="0"/>
    <xf numFmtId="0" fontId="31" fillId="0" borderId="0"/>
    <xf numFmtId="44" fontId="14" fillId="0" borderId="0" applyFont="0" applyFill="0" applyBorder="0" applyAlignment="0" applyProtection="0"/>
    <xf numFmtId="0" fontId="19" fillId="0" borderId="0"/>
    <xf numFmtId="43" fontId="14" fillId="0" borderId="0" applyFont="0" applyFill="0" applyBorder="0" applyAlignment="0" applyProtection="0"/>
    <xf numFmtId="0" fontId="11" fillId="0" borderId="0"/>
    <xf numFmtId="0" fontId="11" fillId="12" borderId="273" applyNumberFormat="0" applyAlignment="0" applyProtection="0"/>
    <xf numFmtId="0" fontId="11" fillId="12" borderId="273" applyNumberFormat="0" applyAlignment="0" applyProtection="0"/>
    <xf numFmtId="0" fontId="11" fillId="12" borderId="273" applyNumberFormat="0" applyAlignment="0" applyProtection="0"/>
    <xf numFmtId="0" fontId="33" fillId="0" borderId="0">
      <alignment horizontal="justify" wrapText="1"/>
    </xf>
    <xf numFmtId="0" fontId="11" fillId="12" borderId="273" applyNumberFormat="0" applyAlignment="0" applyProtection="0"/>
    <xf numFmtId="0" fontId="11" fillId="12" borderId="273" applyNumberFormat="0" applyAlignment="0" applyProtection="0"/>
    <xf numFmtId="0" fontId="2" fillId="0" borderId="0"/>
    <xf numFmtId="0" fontId="5" fillId="0" borderId="0"/>
    <xf numFmtId="0" fontId="169" fillId="0" borderId="0"/>
    <xf numFmtId="0" fontId="5" fillId="0" borderId="0"/>
    <xf numFmtId="0" fontId="5" fillId="0" borderId="0"/>
    <xf numFmtId="0" fontId="5" fillId="0" borderId="0"/>
    <xf numFmtId="0" fontId="11" fillId="0" borderId="0"/>
    <xf numFmtId="0" fontId="5" fillId="0" borderId="0"/>
    <xf numFmtId="0" fontId="11" fillId="12" borderId="273" applyNumberFormat="0" applyAlignment="0" applyProtection="0"/>
    <xf numFmtId="0" fontId="5" fillId="0" borderId="0"/>
    <xf numFmtId="0" fontId="5"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125" borderId="0"/>
    <xf numFmtId="0" fontId="19" fillId="125" borderId="0"/>
    <xf numFmtId="0" fontId="19" fillId="125" borderId="0"/>
    <xf numFmtId="0" fontId="11" fillId="12" borderId="273"/>
    <xf numFmtId="0" fontId="11" fillId="12" borderId="273"/>
    <xf numFmtId="0" fontId="11" fillId="12" borderId="273"/>
    <xf numFmtId="0" fontId="11" fillId="12" borderId="273"/>
    <xf numFmtId="171" fontId="11" fillId="0" borderId="0"/>
    <xf numFmtId="168" fontId="11" fillId="0" borderId="0"/>
    <xf numFmtId="168" fontId="11" fillId="0" borderId="0"/>
    <xf numFmtId="168" fontId="11" fillId="0" borderId="0"/>
    <xf numFmtId="168" fontId="11" fillId="0" borderId="0"/>
    <xf numFmtId="168" fontId="11" fillId="0" borderId="0"/>
    <xf numFmtId="168" fontId="11" fillId="0" borderId="0"/>
    <xf numFmtId="168" fontId="11" fillId="0" borderId="0"/>
    <xf numFmtId="168" fontId="11" fillId="0" borderId="0"/>
    <xf numFmtId="168" fontId="11" fillId="0" borderId="0"/>
    <xf numFmtId="168" fontId="11" fillId="0" borderId="0"/>
    <xf numFmtId="168" fontId="11" fillId="0" borderId="0"/>
    <xf numFmtId="168" fontId="11" fillId="0" borderId="0"/>
    <xf numFmtId="168" fontId="11" fillId="0" borderId="0"/>
    <xf numFmtId="0" fontId="36" fillId="13" borderId="0"/>
    <xf numFmtId="0" fontId="36" fillId="13" borderId="0"/>
    <xf numFmtId="0" fontId="36" fillId="13" borderId="0"/>
    <xf numFmtId="0" fontId="36" fillId="13" borderId="0"/>
    <xf numFmtId="0" fontId="36" fillId="13" borderId="0"/>
    <xf numFmtId="0" fontId="37" fillId="10" borderId="19"/>
    <xf numFmtId="0" fontId="37" fillId="10" borderId="19"/>
    <xf numFmtId="0" fontId="37" fillId="10" borderId="19"/>
    <xf numFmtId="0" fontId="37" fillId="10" borderId="19"/>
    <xf numFmtId="0" fontId="40" fillId="0" borderId="0"/>
    <xf numFmtId="0" fontId="40" fillId="0" borderId="0"/>
    <xf numFmtId="0" fontId="40" fillId="0" borderId="0"/>
    <xf numFmtId="0" fontId="19" fillId="0" borderId="0"/>
    <xf numFmtId="0" fontId="19" fillId="0" borderId="0"/>
    <xf numFmtId="0" fontId="11" fillId="12" borderId="273"/>
    <xf numFmtId="0" fontId="11" fillId="0" borderId="0"/>
    <xf numFmtId="224" fontId="287" fillId="0" borderId="0"/>
    <xf numFmtId="0" fontId="11" fillId="0" borderId="0"/>
    <xf numFmtId="0" fontId="11" fillId="0" borderId="0"/>
    <xf numFmtId="0" fontId="11" fillId="0" borderId="0"/>
    <xf numFmtId="0" fontId="11" fillId="0" borderId="0"/>
    <xf numFmtId="0" fontId="37" fillId="10" borderId="19"/>
    <xf numFmtId="9" fontId="11" fillId="0" borderId="0"/>
    <xf numFmtId="9" fontId="11" fillId="0" borderId="0"/>
    <xf numFmtId="9" fontId="11" fillId="0" borderId="0"/>
    <xf numFmtId="9" fontId="11" fillId="0" borderId="0"/>
    <xf numFmtId="9" fontId="11" fillId="0" borderId="0"/>
    <xf numFmtId="0" fontId="21" fillId="0" borderId="0"/>
    <xf numFmtId="0" fontId="42" fillId="0" borderId="0"/>
    <xf numFmtId="0" fontId="42" fillId="0" borderId="0"/>
    <xf numFmtId="0" fontId="40" fillId="0" borderId="0"/>
    <xf numFmtId="0" fontId="42" fillId="0" borderId="0"/>
    <xf numFmtId="168" fontId="11" fillId="0" borderId="0"/>
    <xf numFmtId="168" fontId="11" fillId="0" borderId="0"/>
    <xf numFmtId="168" fontId="11" fillId="0" borderId="0"/>
    <xf numFmtId="168" fontId="11" fillId="0" borderId="0"/>
    <xf numFmtId="0" fontId="5" fillId="0" borderId="0"/>
    <xf numFmtId="0" fontId="5" fillId="0" borderId="0"/>
    <xf numFmtId="166" fontId="11" fillId="0" borderId="0" applyFont="0" applyFill="0" applyBorder="0" applyAlignment="0" applyProtection="0"/>
    <xf numFmtId="166" fontId="11" fillId="0" borderId="0" applyFont="0" applyFill="0" applyBorder="0" applyAlignment="0" applyProtection="0"/>
    <xf numFmtId="0" fontId="5" fillId="0" borderId="0"/>
    <xf numFmtId="166" fontId="11" fillId="0" borderId="0" applyFont="0" applyFill="0" applyBorder="0" applyAlignment="0" applyProtection="0"/>
    <xf numFmtId="166" fontId="11" fillId="0" borderId="0" applyFont="0" applyFill="0" applyBorder="0" applyAlignment="0" applyProtection="0"/>
    <xf numFmtId="0" fontId="27" fillId="0" borderId="0"/>
    <xf numFmtId="186" fontId="60" fillId="0" borderId="0" applyBorder="0" applyProtection="0"/>
    <xf numFmtId="0" fontId="11" fillId="0" borderId="0"/>
    <xf numFmtId="0" fontId="21" fillId="0" borderId="0"/>
    <xf numFmtId="168" fontId="11" fillId="0" borderId="0"/>
    <xf numFmtId="0" fontId="19" fillId="0" borderId="0"/>
    <xf numFmtId="168" fontId="11" fillId="0" borderId="0"/>
    <xf numFmtId="168" fontId="11" fillId="0" borderId="0"/>
    <xf numFmtId="0" fontId="85" fillId="0" borderId="0"/>
    <xf numFmtId="0" fontId="26" fillId="0" borderId="0"/>
    <xf numFmtId="166" fontId="11" fillId="0" borderId="0" applyFont="0" applyFill="0" applyBorder="0" applyAlignment="0" applyProtection="0"/>
    <xf numFmtId="0" fontId="5" fillId="0" borderId="0"/>
    <xf numFmtId="0" fontId="5" fillId="0" borderId="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5" fillId="0" borderId="0"/>
    <xf numFmtId="0" fontId="5" fillId="0" borderId="0"/>
    <xf numFmtId="166" fontId="11" fillId="0" borderId="0" applyFont="0" applyFill="0" applyBorder="0" applyAlignment="0" applyProtection="0"/>
    <xf numFmtId="0" fontId="5" fillId="0" borderId="0"/>
    <xf numFmtId="0" fontId="5" fillId="0" borderId="0"/>
    <xf numFmtId="166" fontId="11" fillId="0" borderId="0" applyFont="0" applyFill="0" applyBorder="0" applyAlignment="0" applyProtection="0"/>
    <xf numFmtId="0" fontId="5" fillId="0" borderId="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26" fillId="0" borderId="0"/>
    <xf numFmtId="0" fontId="5" fillId="0" borderId="0"/>
    <xf numFmtId="166" fontId="11" fillId="0" borderId="0" applyFont="0" applyFill="0" applyBorder="0" applyAlignment="0" applyProtection="0"/>
    <xf numFmtId="166" fontId="11" fillId="0" borderId="0" applyFont="0" applyFill="0" applyBorder="0" applyAlignment="0" applyProtection="0"/>
    <xf numFmtId="0" fontId="5" fillId="0" borderId="0"/>
    <xf numFmtId="0" fontId="5" fillId="0" borderId="0"/>
    <xf numFmtId="166" fontId="11" fillId="0" borderId="0" applyFont="0" applyFill="0" applyBorder="0" applyAlignment="0" applyProtection="0"/>
    <xf numFmtId="166" fontId="11"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0" fontId="11" fillId="0" borderId="0"/>
    <xf numFmtId="0" fontId="5" fillId="0" borderId="0"/>
    <xf numFmtId="0" fontId="5" fillId="0" borderId="0"/>
    <xf numFmtId="0" fontId="21" fillId="0" borderId="0"/>
    <xf numFmtId="0" fontId="169" fillId="0" borderId="0"/>
    <xf numFmtId="168" fontId="11" fillId="0" borderId="0" applyFill="0" applyBorder="0" applyAlignment="0" applyProtection="0"/>
    <xf numFmtId="168" fontId="11" fillId="0" borderId="0" applyFill="0" applyBorder="0" applyAlignment="0" applyProtection="0"/>
    <xf numFmtId="225" fontId="11" fillId="0" borderId="0" applyFill="0" applyBorder="0" applyAlignment="0" applyProtection="0"/>
    <xf numFmtId="226" fontId="11" fillId="0" borderId="0" applyFill="0" applyBorder="0" applyAlignment="0" applyProtection="0"/>
    <xf numFmtId="0" fontId="288" fillId="0" borderId="0" applyNumberFormat="0" applyFill="0" applyBorder="0" applyAlignment="0" applyProtection="0"/>
    <xf numFmtId="0" fontId="228" fillId="0" borderId="0" applyNumberFormat="0" applyFill="0" applyBorder="0" applyAlignment="0" applyProtection="0"/>
    <xf numFmtId="0" fontId="60" fillId="0" borderId="0"/>
    <xf numFmtId="0" fontId="11" fillId="0" borderId="0"/>
    <xf numFmtId="0" fontId="19" fillId="0" borderId="0"/>
    <xf numFmtId="0" fontId="19" fillId="0" borderId="0"/>
    <xf numFmtId="0" fontId="19" fillId="0" borderId="0"/>
    <xf numFmtId="0" fontId="19" fillId="0" borderId="0"/>
    <xf numFmtId="0" fontId="11" fillId="0" borderId="0" applyBorder="0"/>
    <xf numFmtId="0" fontId="11" fillId="0" borderId="0"/>
    <xf numFmtId="171" fontId="11" fillId="0" borderId="0"/>
    <xf numFmtId="0" fontId="19" fillId="0" borderId="0"/>
    <xf numFmtId="224" fontId="287" fillId="0" borderId="0"/>
    <xf numFmtId="0" fontId="5" fillId="0" borderId="0"/>
    <xf numFmtId="0" fontId="5" fillId="0" borderId="0"/>
    <xf numFmtId="0" fontId="5" fillId="0" borderId="0"/>
    <xf numFmtId="0" fontId="8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166" fontId="11" fillId="0" borderId="0" applyFont="0" applyFill="0" applyBorder="0" applyAlignment="0" applyProtection="0"/>
    <xf numFmtId="166" fontId="11" fillId="0" borderId="0" applyFont="0" applyFill="0" applyBorder="0" applyAlignment="0" applyProtection="0"/>
    <xf numFmtId="0" fontId="11" fillId="0" borderId="0"/>
    <xf numFmtId="0" fontId="5" fillId="0" borderId="0"/>
    <xf numFmtId="166" fontId="11" fillId="0" borderId="0" applyFont="0" applyFill="0" applyBorder="0" applyAlignment="0" applyProtection="0"/>
    <xf numFmtId="166" fontId="11" fillId="0" borderId="0" applyFont="0" applyFill="0" applyBorder="0" applyAlignment="0" applyProtection="0"/>
    <xf numFmtId="166"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6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26" fillId="0" borderId="0"/>
    <xf numFmtId="0" fontId="11" fillId="0" borderId="0"/>
    <xf numFmtId="0" fontId="30" fillId="0" borderId="0"/>
    <xf numFmtId="0" fontId="5" fillId="0" borderId="0"/>
    <xf numFmtId="44" fontId="5" fillId="0" borderId="0" applyFont="0" applyFill="0" applyBorder="0" applyAlignment="0" applyProtection="0"/>
    <xf numFmtId="0" fontId="11" fillId="0" borderId="0"/>
    <xf numFmtId="0" fontId="5" fillId="0" borderId="0"/>
    <xf numFmtId="0" fontId="32" fillId="0" borderId="0"/>
    <xf numFmtId="0" fontId="33" fillId="0" borderId="0">
      <alignment horizontal="justify" vertical="top" wrapText="1"/>
    </xf>
    <xf numFmtId="0" fontId="32" fillId="0" borderId="0"/>
    <xf numFmtId="4" fontId="26" fillId="0" borderId="0"/>
    <xf numFmtId="0" fontId="33" fillId="0" borderId="0">
      <alignment horizontal="justify" wrapText="1"/>
    </xf>
    <xf numFmtId="0" fontId="36" fillId="13" borderId="0" applyNumberFormat="0" applyBorder="0" applyAlignment="0" applyProtection="0"/>
    <xf numFmtId="0" fontId="5" fillId="0" borderId="0"/>
    <xf numFmtId="0" fontId="33" fillId="0" borderId="0">
      <alignment horizontal="justify" wrapText="1"/>
    </xf>
    <xf numFmtId="0" fontId="11" fillId="12" borderId="273" applyNumberFormat="0" applyAlignment="0" applyProtection="0"/>
    <xf numFmtId="170" fontId="43" fillId="0" borderId="0"/>
    <xf numFmtId="0" fontId="37" fillId="10" borderId="19" applyNumberFormat="0" applyAlignment="0" applyProtection="0"/>
    <xf numFmtId="0" fontId="40" fillId="0" borderId="0" applyNumberFormat="0" applyFill="0" applyBorder="0" applyAlignment="0" applyProtection="0"/>
    <xf numFmtId="0" fontId="42" fillId="0" borderId="0" applyNumberFormat="0" applyFill="0" applyBorder="0" applyAlignment="0" applyProtection="0"/>
    <xf numFmtId="0" fontId="5" fillId="0" borderId="0"/>
    <xf numFmtId="166" fontId="11" fillId="0" borderId="0" applyFont="0" applyFill="0" applyBorder="0" applyAlignment="0" applyProtection="0"/>
    <xf numFmtId="43" fontId="11" fillId="0" borderId="0" applyFont="0" applyFill="0" applyBorder="0" applyAlignment="0" applyProtection="0"/>
    <xf numFmtId="166" fontId="11" fillId="0" borderId="0" applyFont="0" applyFill="0" applyBorder="0" applyAlignment="0" applyProtection="0"/>
    <xf numFmtId="0" fontId="5" fillId="0" borderId="0"/>
    <xf numFmtId="0" fontId="5" fillId="0" borderId="0"/>
    <xf numFmtId="0" fontId="46" fillId="0" borderId="0"/>
    <xf numFmtId="9" fontId="11"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0" fontId="26" fillId="0" borderId="0"/>
    <xf numFmtId="0" fontId="26" fillId="0" borderId="0"/>
    <xf numFmtId="0" fontId="5" fillId="0" borderId="0"/>
    <xf numFmtId="0" fontId="5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16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43" fontId="11" fillId="0" borderId="0" applyFont="0" applyFill="0" applyBorder="0" applyAlignment="0" applyProtection="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21" fillId="0" borderId="0"/>
    <xf numFmtId="0" fontId="5" fillId="0" borderId="0"/>
    <xf numFmtId="43" fontId="11" fillId="0" borderId="0" applyFont="0" applyFill="0" applyBorder="0" applyAlignment="0" applyProtection="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199" fillId="0" borderId="0"/>
    <xf numFmtId="0" fontId="5" fillId="0" borderId="0"/>
    <xf numFmtId="0" fontId="5"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7" fillId="0" borderId="0"/>
    <xf numFmtId="0" fontId="5" fillId="0" borderId="0"/>
    <xf numFmtId="44" fontId="5" fillId="0" borderId="0" applyFont="0" applyFill="0" applyBorder="0" applyAlignment="0" applyProtection="0"/>
    <xf numFmtId="0" fontId="5" fillId="0" borderId="0"/>
    <xf numFmtId="0" fontId="33" fillId="0" borderId="0">
      <alignment horizontal="justify" vertical="top" wrapText="1"/>
    </xf>
    <xf numFmtId="0" fontId="19" fillId="0" borderId="0"/>
    <xf numFmtId="0" fontId="5" fillId="0" borderId="0"/>
    <xf numFmtId="0" fontId="5" fillId="0" borderId="0"/>
    <xf numFmtId="0" fontId="5" fillId="0" borderId="0"/>
    <xf numFmtId="43" fontId="11" fillId="0" borderId="0" applyFont="0" applyFill="0" applyBorder="0" applyAlignment="0" applyProtection="0"/>
    <xf numFmtId="0" fontId="5" fillId="0" borderId="0"/>
    <xf numFmtId="0" fontId="46"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43" fontId="11" fillId="0" borderId="0" applyFont="0" applyFill="0" applyBorder="0" applyAlignment="0" applyProtection="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79" fillId="0" borderId="0" applyNumberFormat="0" applyFill="0" applyBorder="0" applyAlignment="0" applyProtection="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43" fontId="11"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43" fontId="11" fillId="0" borderId="0" applyFont="0" applyFill="0" applyBorder="0" applyAlignment="0" applyProtection="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2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1" fillId="0" borderId="0"/>
  </cellStyleXfs>
  <cellXfs count="2496">
    <xf numFmtId="0" fontId="0" fillId="0" borderId="0" xfId="0"/>
    <xf numFmtId="0" fontId="15" fillId="0" borderId="0" xfId="1" applyFont="1" applyAlignment="1">
      <alignment wrapText="1"/>
    </xf>
    <xf numFmtId="4" fontId="12" fillId="7" borderId="10" xfId="0" applyNumberFormat="1" applyFont="1" applyFill="1" applyBorder="1" applyAlignment="1">
      <alignment horizontal="right" wrapText="1"/>
    </xf>
    <xf numFmtId="2" fontId="23" fillId="0" borderId="0" xfId="1" applyNumberFormat="1" applyFont="1" applyAlignment="1">
      <alignment vertical="top" wrapText="1"/>
    </xf>
    <xf numFmtId="4" fontId="23" fillId="3" borderId="12" xfId="0" applyNumberFormat="1" applyFont="1" applyFill="1" applyBorder="1" applyAlignment="1">
      <alignment horizontal="right" wrapText="1"/>
    </xf>
    <xf numFmtId="0" fontId="15" fillId="0" borderId="0" xfId="1" applyFont="1" applyAlignment="1">
      <alignment horizontal="left" vertical="justify" wrapText="1"/>
    </xf>
    <xf numFmtId="0" fontId="15" fillId="0" borderId="0" xfId="1" applyFont="1" applyAlignment="1">
      <alignment horizontal="left" vertical="center" wrapText="1"/>
    </xf>
    <xf numFmtId="4" fontId="15" fillId="0" borderId="0" xfId="1" applyNumberFormat="1" applyFont="1" applyAlignment="1">
      <alignment horizontal="right" wrapText="1"/>
    </xf>
    <xf numFmtId="0" fontId="15" fillId="0" borderId="0" xfId="1" applyFont="1" applyAlignment="1">
      <alignment horizontal="left" vertical="top" wrapText="1"/>
    </xf>
    <xf numFmtId="169" fontId="15" fillId="0" borderId="0" xfId="1" applyNumberFormat="1" applyFont="1" applyAlignment="1">
      <alignment horizontal="right" wrapText="1"/>
    </xf>
    <xf numFmtId="0" fontId="20" fillId="0" borderId="0" xfId="1" applyFont="1" applyAlignment="1">
      <alignment wrapText="1"/>
    </xf>
    <xf numFmtId="2" fontId="20" fillId="0" borderId="0" xfId="1" applyNumberFormat="1" applyFont="1" applyAlignment="1">
      <alignment vertical="top" wrapText="1"/>
    </xf>
    <xf numFmtId="0" fontId="47" fillId="0" borderId="0" xfId="0" applyFont="1" applyAlignment="1">
      <alignment horizontal="left" wrapText="1"/>
    </xf>
    <xf numFmtId="0" fontId="22" fillId="0" borderId="0" xfId="0" applyFont="1" applyAlignment="1">
      <alignment wrapText="1"/>
    </xf>
    <xf numFmtId="0" fontId="20" fillId="0" borderId="0" xfId="0" applyFont="1" applyAlignment="1">
      <alignment horizontal="left" wrapText="1"/>
    </xf>
    <xf numFmtId="0" fontId="20" fillId="0" borderId="0" xfId="0" applyFont="1" applyAlignment="1">
      <alignment wrapText="1"/>
    </xf>
    <xf numFmtId="169" fontId="12" fillId="6" borderId="20" xfId="0" applyNumberFormat="1" applyFont="1" applyFill="1" applyBorder="1" applyAlignment="1">
      <alignment horizontal="right" wrapText="1"/>
    </xf>
    <xf numFmtId="169" fontId="20" fillId="3" borderId="21" xfId="0" applyNumberFormat="1" applyFont="1" applyFill="1" applyBorder="1" applyAlignment="1">
      <alignment horizontal="right" wrapText="1"/>
    </xf>
    <xf numFmtId="4" fontId="12" fillId="8" borderId="10" xfId="0" applyNumberFormat="1" applyFont="1" applyFill="1" applyBorder="1" applyAlignment="1">
      <alignment horizontal="right" wrapText="1"/>
    </xf>
    <xf numFmtId="169" fontId="12" fillId="8" borderId="20" xfId="0" applyNumberFormat="1" applyFont="1" applyFill="1" applyBorder="1" applyAlignment="1">
      <alignment horizontal="right" wrapText="1"/>
    </xf>
    <xf numFmtId="169" fontId="12" fillId="7" borderId="25" xfId="0" applyNumberFormat="1" applyFont="1" applyFill="1" applyBorder="1" applyAlignment="1">
      <alignment horizontal="right" wrapText="1"/>
    </xf>
    <xf numFmtId="169" fontId="15" fillId="3" borderId="21" xfId="2" applyNumberFormat="1" applyFont="1" applyFill="1" applyBorder="1" applyAlignment="1">
      <alignment horizontal="right" wrapText="1"/>
    </xf>
    <xf numFmtId="4" fontId="15" fillId="3" borderId="12" xfId="7" applyNumberFormat="1" applyFont="1" applyFill="1" applyBorder="1" applyAlignment="1" applyProtection="1">
      <alignment wrapText="1"/>
      <protection locked="0"/>
    </xf>
    <xf numFmtId="169" fontId="23" fillId="7" borderId="20" xfId="0" applyNumberFormat="1" applyFont="1" applyFill="1" applyBorder="1" applyAlignment="1">
      <alignment horizontal="right" wrapText="1"/>
    </xf>
    <xf numFmtId="169" fontId="12" fillId="7" borderId="20" xfId="2" applyNumberFormat="1" applyFont="1" applyFill="1" applyBorder="1" applyAlignment="1">
      <alignment horizontal="right" wrapText="1"/>
    </xf>
    <xf numFmtId="169" fontId="12" fillId="3" borderId="21" xfId="0" applyNumberFormat="1" applyFont="1" applyFill="1" applyBorder="1" applyAlignment="1">
      <alignment horizontal="right" wrapText="1"/>
    </xf>
    <xf numFmtId="169" fontId="12" fillId="7" borderId="20" xfId="0" applyNumberFormat="1" applyFont="1" applyFill="1" applyBorder="1" applyAlignment="1">
      <alignment horizontal="right" wrapText="1"/>
    </xf>
    <xf numFmtId="169" fontId="20" fillId="3" borderId="22" xfId="0" applyNumberFormat="1" applyFont="1" applyFill="1" applyBorder="1" applyAlignment="1">
      <alignment horizontal="right" wrapText="1"/>
    </xf>
    <xf numFmtId="4" fontId="12" fillId="7" borderId="20" xfId="0" applyNumberFormat="1" applyFont="1" applyFill="1" applyBorder="1" applyAlignment="1">
      <alignment horizontal="right" wrapText="1"/>
    </xf>
    <xf numFmtId="169" fontId="20" fillId="0" borderId="23" xfId="2" applyNumberFormat="1" applyFont="1" applyBorder="1" applyAlignment="1">
      <alignment horizontal="right" wrapText="1"/>
    </xf>
    <xf numFmtId="169" fontId="23" fillId="3" borderId="21" xfId="0" applyNumberFormat="1" applyFont="1" applyFill="1" applyBorder="1" applyAlignment="1">
      <alignment horizontal="right" wrapText="1"/>
    </xf>
    <xf numFmtId="169" fontId="12" fillId="9" borderId="32" xfId="0" applyNumberFormat="1" applyFont="1" applyFill="1" applyBorder="1" applyAlignment="1">
      <alignment horizontal="right" wrapText="1"/>
    </xf>
    <xf numFmtId="169" fontId="23" fillId="0" borderId="23" xfId="0" applyNumberFormat="1" applyFont="1" applyBorder="1" applyAlignment="1">
      <alignment horizontal="right" wrapText="1"/>
    </xf>
    <xf numFmtId="169" fontId="15" fillId="3" borderId="34" xfId="2" applyNumberFormat="1" applyFont="1" applyFill="1" applyBorder="1" applyAlignment="1">
      <alignment horizontal="right" wrapText="1"/>
    </xf>
    <xf numFmtId="169" fontId="12" fillId="7" borderId="25" xfId="2" applyNumberFormat="1" applyFont="1" applyFill="1" applyBorder="1" applyAlignment="1">
      <alignment horizontal="right" wrapText="1"/>
    </xf>
    <xf numFmtId="4" fontId="15" fillId="0" borderId="37" xfId="7" applyNumberFormat="1" applyFont="1" applyBorder="1" applyAlignment="1">
      <alignment horizontal="justify" vertical="top" wrapText="1"/>
    </xf>
    <xf numFmtId="169" fontId="12" fillId="8" borderId="26" xfId="0" applyNumberFormat="1" applyFont="1" applyFill="1" applyBorder="1" applyAlignment="1">
      <alignment horizontal="right" wrapText="1"/>
    </xf>
    <xf numFmtId="169" fontId="23" fillId="3" borderId="34" xfId="0" applyNumberFormat="1" applyFont="1" applyFill="1" applyBorder="1" applyAlignment="1">
      <alignment horizontal="right" wrapText="1"/>
    </xf>
    <xf numFmtId="0" fontId="12" fillId="7" borderId="13" xfId="5" applyFont="1" applyFill="1" applyBorder="1" applyAlignment="1">
      <alignment horizontal="justify" vertical="top" wrapText="1"/>
    </xf>
    <xf numFmtId="4" fontId="15" fillId="7" borderId="13" xfId="5" applyNumberFormat="1" applyFont="1" applyFill="1" applyBorder="1" applyAlignment="1">
      <alignment horizontal="right" wrapText="1"/>
    </xf>
    <xf numFmtId="169" fontId="20" fillId="0" borderId="27" xfId="2" applyNumberFormat="1" applyFont="1" applyBorder="1" applyAlignment="1">
      <alignment horizontal="right" wrapText="1"/>
    </xf>
    <xf numFmtId="4" fontId="15" fillId="7" borderId="10" xfId="7" applyNumberFormat="1" applyFont="1" applyFill="1" applyBorder="1" applyAlignment="1">
      <alignment horizontal="right" wrapText="1"/>
    </xf>
    <xf numFmtId="167" fontId="53" fillId="3" borderId="16" xfId="2" applyNumberFormat="1" applyFont="1" applyFill="1" applyBorder="1" applyAlignment="1">
      <alignment horizontal="left" wrapText="1"/>
    </xf>
    <xf numFmtId="4" fontId="53" fillId="3" borderId="16" xfId="2" applyNumberFormat="1" applyFont="1" applyFill="1" applyBorder="1" applyAlignment="1">
      <alignment horizontal="right" wrapText="1"/>
    </xf>
    <xf numFmtId="4" fontId="15" fillId="3" borderId="37" xfId="5" applyNumberFormat="1" applyFont="1" applyFill="1" applyBorder="1" applyAlignment="1">
      <alignment horizontal="left" wrapText="1"/>
    </xf>
    <xf numFmtId="4" fontId="12" fillId="2" borderId="4" xfId="0" applyNumberFormat="1" applyFont="1" applyFill="1" applyBorder="1" applyAlignment="1">
      <alignment wrapText="1"/>
    </xf>
    <xf numFmtId="4" fontId="15" fillId="3" borderId="5" xfId="2" applyNumberFormat="1" applyFont="1" applyFill="1" applyBorder="1" applyAlignment="1">
      <alignment wrapText="1"/>
    </xf>
    <xf numFmtId="4" fontId="12" fillId="5" borderId="10" xfId="0" applyNumberFormat="1" applyFont="1" applyFill="1" applyBorder="1" applyAlignment="1">
      <alignment wrapText="1"/>
    </xf>
    <xf numFmtId="4" fontId="15" fillId="7" borderId="10" xfId="0" applyNumberFormat="1" applyFont="1" applyFill="1" applyBorder="1" applyAlignment="1">
      <alignment wrapText="1"/>
    </xf>
    <xf numFmtId="4" fontId="15" fillId="3" borderId="12" xfId="0" applyNumberFormat="1" applyFont="1" applyFill="1" applyBorder="1" applyAlignment="1">
      <alignment wrapText="1"/>
    </xf>
    <xf numFmtId="4" fontId="12" fillId="7" borderId="10" xfId="0" applyNumberFormat="1" applyFont="1" applyFill="1" applyBorder="1" applyAlignment="1">
      <alignment wrapText="1"/>
    </xf>
    <xf numFmtId="4" fontId="12" fillId="8" borderId="10" xfId="0" applyNumberFormat="1" applyFont="1" applyFill="1" applyBorder="1" applyAlignment="1">
      <alignment wrapText="1"/>
    </xf>
    <xf numFmtId="4" fontId="12" fillId="9" borderId="31" xfId="0" applyNumberFormat="1" applyFont="1" applyFill="1" applyBorder="1" applyAlignment="1">
      <alignment wrapText="1"/>
    </xf>
    <xf numFmtId="4" fontId="12" fillId="3" borderId="12" xfId="0" applyNumberFormat="1" applyFont="1" applyFill="1" applyBorder="1" applyAlignment="1">
      <alignment wrapText="1"/>
    </xf>
    <xf numFmtId="4" fontId="15" fillId="0" borderId="0" xfId="1" applyNumberFormat="1" applyFont="1" applyAlignment="1">
      <alignment wrapText="1"/>
    </xf>
    <xf numFmtId="169" fontId="12" fillId="0" borderId="23" xfId="0" applyNumberFormat="1" applyFont="1" applyBorder="1" applyAlignment="1">
      <alignment horizontal="right" wrapText="1"/>
    </xf>
    <xf numFmtId="4" fontId="15" fillId="0" borderId="0" xfId="5" applyNumberFormat="1" applyFont="1" applyProtection="1">
      <protection locked="0"/>
    </xf>
    <xf numFmtId="4" fontId="15" fillId="0" borderId="0" xfId="5" applyNumberFormat="1" applyFont="1" applyAlignment="1">
      <alignment wrapText="1"/>
    </xf>
    <xf numFmtId="169" fontId="20" fillId="0" borderId="49" xfId="2" applyNumberFormat="1" applyFont="1" applyBorder="1" applyAlignment="1">
      <alignment horizontal="right" wrapText="1"/>
    </xf>
    <xf numFmtId="169" fontId="12" fillId="3" borderId="50" xfId="0" applyNumberFormat="1" applyFont="1" applyFill="1" applyBorder="1" applyAlignment="1">
      <alignment horizontal="right" wrapText="1"/>
    </xf>
    <xf numFmtId="169" fontId="15" fillId="0" borderId="49" xfId="2" applyNumberFormat="1" applyFont="1" applyBorder="1" applyAlignment="1">
      <alignment horizontal="right" wrapText="1"/>
    </xf>
    <xf numFmtId="169" fontId="12" fillId="5" borderId="49" xfId="0" applyNumberFormat="1" applyFont="1" applyFill="1" applyBorder="1" applyAlignment="1">
      <alignment horizontal="right" wrapText="1"/>
    </xf>
    <xf numFmtId="4" fontId="15" fillId="3" borderId="47" xfId="0" applyNumberFormat="1" applyFont="1" applyFill="1" applyBorder="1" applyAlignment="1">
      <alignment horizontal="right" wrapText="1"/>
    </xf>
    <xf numFmtId="169" fontId="15" fillId="3" borderId="49" xfId="0" applyNumberFormat="1" applyFont="1" applyFill="1" applyBorder="1" applyAlignment="1">
      <alignment horizontal="right" wrapText="1"/>
    </xf>
    <xf numFmtId="169" fontId="15" fillId="3" borderId="49" xfId="2" applyNumberFormat="1" applyFont="1" applyFill="1" applyBorder="1" applyAlignment="1">
      <alignment horizontal="right" wrapText="1"/>
    </xf>
    <xf numFmtId="169" fontId="12" fillId="3" borderId="49" xfId="0" applyNumberFormat="1" applyFont="1" applyFill="1" applyBorder="1" applyAlignment="1">
      <alignment horizontal="right" wrapText="1"/>
    </xf>
    <xf numFmtId="2" fontId="15" fillId="3" borderId="57" xfId="0" applyNumberFormat="1" applyFont="1" applyFill="1" applyBorder="1" applyAlignment="1">
      <alignment horizontal="left" vertical="justify" wrapText="1"/>
    </xf>
    <xf numFmtId="169" fontId="20" fillId="3" borderId="49" xfId="2" applyNumberFormat="1" applyFont="1" applyFill="1" applyBorder="1" applyAlignment="1">
      <alignment horizontal="right" wrapText="1"/>
    </xf>
    <xf numFmtId="169" fontId="20" fillId="3" borderId="50" xfId="2" applyNumberFormat="1" applyFont="1" applyFill="1" applyBorder="1" applyAlignment="1">
      <alignment horizontal="right" wrapText="1"/>
    </xf>
    <xf numFmtId="4" fontId="17" fillId="15" borderId="42" xfId="0" quotePrefix="1" applyNumberFormat="1" applyFont="1" applyFill="1" applyBorder="1" applyAlignment="1">
      <alignment horizontal="right" wrapText="1"/>
    </xf>
    <xf numFmtId="4" fontId="15" fillId="0" borderId="5" xfId="5" applyNumberFormat="1" applyFont="1" applyBorder="1" applyAlignment="1">
      <alignment wrapText="1"/>
    </xf>
    <xf numFmtId="49" fontId="15" fillId="0" borderId="0" xfId="142" applyNumberFormat="1" applyFont="1" applyAlignment="1" applyProtection="1">
      <alignment horizontal="center" vertical="top" wrapText="1"/>
      <protection locked="0"/>
    </xf>
    <xf numFmtId="49" fontId="20" fillId="0" borderId="0" xfId="142" applyNumberFormat="1" applyFont="1" applyAlignment="1" applyProtection="1">
      <alignment horizontal="center" vertical="top" wrapText="1"/>
      <protection locked="0"/>
    </xf>
    <xf numFmtId="169" fontId="12" fillId="4" borderId="54" xfId="0" quotePrefix="1" applyNumberFormat="1" applyFont="1" applyFill="1" applyBorder="1" applyAlignment="1">
      <alignment horizontal="right" wrapText="1"/>
    </xf>
    <xf numFmtId="169" fontId="15" fillId="0" borderId="78" xfId="5" applyNumberFormat="1" applyFont="1" applyBorder="1" applyAlignment="1">
      <alignment horizontal="right" wrapText="1"/>
    </xf>
    <xf numFmtId="4" fontId="20" fillId="3" borderId="47" xfId="0" applyNumberFormat="1" applyFont="1" applyFill="1" applyBorder="1" applyAlignment="1">
      <alignment horizontal="right" wrapText="1"/>
    </xf>
    <xf numFmtId="4" fontId="15" fillId="3" borderId="47" xfId="0" applyNumberFormat="1" applyFont="1" applyFill="1" applyBorder="1" applyAlignment="1">
      <alignment wrapText="1"/>
    </xf>
    <xf numFmtId="169" fontId="20" fillId="0" borderId="78" xfId="5" applyNumberFormat="1" applyFont="1" applyBorder="1" applyAlignment="1">
      <alignment horizontal="right" wrapText="1"/>
    </xf>
    <xf numFmtId="169" fontId="15" fillId="3" borderId="78" xfId="2" applyNumberFormat="1" applyFont="1" applyFill="1" applyBorder="1" applyAlignment="1">
      <alignment horizontal="right" wrapText="1"/>
    </xf>
    <xf numFmtId="169" fontId="15" fillId="0" borderId="49" xfId="5" applyNumberFormat="1" applyFont="1" applyBorder="1" applyAlignment="1">
      <alignment horizontal="right" wrapText="1"/>
    </xf>
    <xf numFmtId="4" fontId="15" fillId="3" borderId="47" xfId="4" applyNumberFormat="1" applyFont="1" applyFill="1" applyBorder="1" applyAlignment="1" applyProtection="1">
      <alignment vertical="center" wrapText="1"/>
    </xf>
    <xf numFmtId="4" fontId="15" fillId="3" borderId="47" xfId="4" applyNumberFormat="1" applyFont="1" applyFill="1" applyBorder="1" applyAlignment="1" applyProtection="1">
      <alignment horizontal="left" vertical="center" wrapText="1"/>
    </xf>
    <xf numFmtId="4" fontId="15" fillId="3" borderId="47" xfId="4" applyNumberFormat="1" applyFont="1" applyFill="1" applyBorder="1" applyAlignment="1" applyProtection="1">
      <alignment horizontal="right" wrapText="1"/>
    </xf>
    <xf numFmtId="169" fontId="20" fillId="3" borderId="49" xfId="0" applyNumberFormat="1" applyFont="1" applyFill="1" applyBorder="1" applyAlignment="1">
      <alignment horizontal="right" wrapText="1"/>
    </xf>
    <xf numFmtId="4" fontId="15" fillId="3" borderId="47" xfId="5" applyNumberFormat="1" applyFont="1" applyFill="1" applyBorder="1" applyAlignment="1">
      <alignment horizontal="right" wrapText="1"/>
    </xf>
    <xf numFmtId="169" fontId="20" fillId="0" borderId="49" xfId="5" applyNumberFormat="1" applyFont="1" applyBorder="1" applyAlignment="1">
      <alignment horizontal="right" wrapText="1"/>
    </xf>
    <xf numFmtId="4" fontId="20" fillId="0" borderId="49" xfId="0" applyNumberFormat="1" applyFont="1" applyBorder="1" applyAlignment="1">
      <alignment horizontal="right" vertical="top" wrapText="1"/>
    </xf>
    <xf numFmtId="4" fontId="20" fillId="0" borderId="49" xfId="2" applyNumberFormat="1" applyFont="1" applyBorder="1" applyAlignment="1">
      <alignment horizontal="right"/>
    </xf>
    <xf numFmtId="169" fontId="20" fillId="3" borderId="78" xfId="2" applyNumberFormat="1" applyFont="1" applyFill="1" applyBorder="1" applyAlignment="1">
      <alignment horizontal="right" wrapText="1"/>
    </xf>
    <xf numFmtId="169" fontId="20" fillId="3" borderId="76" xfId="0" applyNumberFormat="1" applyFont="1" applyFill="1" applyBorder="1" applyAlignment="1">
      <alignment horizontal="right" wrapText="1"/>
    </xf>
    <xf numFmtId="169" fontId="20" fillId="3" borderId="78" xfId="0" applyNumberFormat="1" applyFont="1" applyFill="1" applyBorder="1" applyAlignment="1">
      <alignment horizontal="right" wrapText="1"/>
    </xf>
    <xf numFmtId="169" fontId="49" fillId="0" borderId="78" xfId="5" applyNumberFormat="1" applyFont="1" applyBorder="1" applyAlignment="1">
      <alignment horizontal="right" wrapText="1"/>
    </xf>
    <xf numFmtId="4" fontId="23" fillId="0" borderId="77" xfId="0" applyNumberFormat="1" applyFont="1" applyBorder="1" applyAlignment="1">
      <alignment horizontal="right" wrapText="1"/>
    </xf>
    <xf numFmtId="169" fontId="23" fillId="0" borderId="78" xfId="0" applyNumberFormat="1" applyFont="1" applyBorder="1" applyAlignment="1">
      <alignment horizontal="right" wrapText="1"/>
    </xf>
    <xf numFmtId="4" fontId="15" fillId="3" borderId="80" xfId="0" applyNumberFormat="1" applyFont="1" applyFill="1" applyBorder="1" applyAlignment="1">
      <alignment wrapText="1"/>
    </xf>
    <xf numFmtId="169" fontId="20" fillId="0" borderId="81" xfId="5" applyNumberFormat="1" applyFont="1" applyBorder="1" applyAlignment="1">
      <alignment horizontal="right" wrapText="1"/>
    </xf>
    <xf numFmtId="169" fontId="15" fillId="0" borderId="81" xfId="5" applyNumberFormat="1" applyFont="1" applyBorder="1" applyAlignment="1">
      <alignment horizontal="right" wrapText="1"/>
    </xf>
    <xf numFmtId="169" fontId="20" fillId="3" borderId="81" xfId="2" applyNumberFormat="1" applyFont="1" applyFill="1" applyBorder="1" applyAlignment="1">
      <alignment horizontal="right" wrapText="1"/>
    </xf>
    <xf numFmtId="169" fontId="23" fillId="3" borderId="84" xfId="0" applyNumberFormat="1" applyFont="1" applyFill="1" applyBorder="1" applyAlignment="1">
      <alignment horizontal="right" wrapText="1"/>
    </xf>
    <xf numFmtId="4" fontId="23" fillId="0" borderId="47" xfId="0" applyNumberFormat="1" applyFont="1" applyBorder="1" applyAlignment="1">
      <alignment horizontal="right" wrapText="1"/>
    </xf>
    <xf numFmtId="4" fontId="12" fillId="0" borderId="5" xfId="0" applyNumberFormat="1" applyFont="1" applyBorder="1" applyAlignment="1">
      <alignment wrapText="1"/>
    </xf>
    <xf numFmtId="169" fontId="20" fillId="17" borderId="78" xfId="5" applyNumberFormat="1" applyFont="1" applyFill="1" applyBorder="1" applyAlignment="1">
      <alignment horizontal="right" wrapText="1"/>
    </xf>
    <xf numFmtId="169" fontId="20" fillId="3" borderId="49" xfId="7" applyNumberFormat="1" applyFont="1" applyFill="1" applyBorder="1" applyAlignment="1">
      <alignment horizontal="right" wrapText="1"/>
    </xf>
    <xf numFmtId="169" fontId="20" fillId="0" borderId="78" xfId="2" applyNumberFormat="1" applyFont="1" applyBorder="1" applyAlignment="1">
      <alignment horizontal="right" wrapText="1"/>
    </xf>
    <xf numFmtId="169" fontId="20" fillId="0" borderId="49" xfId="7" applyNumberFormat="1" applyFont="1" applyBorder="1" applyAlignment="1">
      <alignment horizontal="right" wrapText="1"/>
    </xf>
    <xf numFmtId="4" fontId="23" fillId="3" borderId="77" xfId="0" applyNumberFormat="1" applyFont="1" applyFill="1" applyBorder="1" applyAlignment="1">
      <alignment horizontal="right" wrapText="1"/>
    </xf>
    <xf numFmtId="169" fontId="15" fillId="3" borderId="49" xfId="1" applyNumberFormat="1" applyFont="1" applyFill="1" applyBorder="1" applyAlignment="1">
      <alignment horizontal="right" wrapText="1"/>
    </xf>
    <xf numFmtId="169" fontId="23" fillId="0" borderId="49" xfId="0" applyNumberFormat="1" applyFont="1" applyBorder="1" applyAlignment="1">
      <alignment horizontal="right" wrapText="1"/>
    </xf>
    <xf numFmtId="169" fontId="23" fillId="3" borderId="49" xfId="0" applyNumberFormat="1" applyFont="1" applyFill="1" applyBorder="1" applyAlignment="1">
      <alignment horizontal="right" wrapText="1"/>
    </xf>
    <xf numFmtId="169" fontId="12" fillId="3" borderId="76" xfId="0" applyNumberFormat="1" applyFont="1" applyFill="1" applyBorder="1" applyAlignment="1">
      <alignment horizontal="right" wrapText="1"/>
    </xf>
    <xf numFmtId="4" fontId="24" fillId="0" borderId="89" xfId="10" applyNumberFormat="1" applyFont="1" applyBorder="1" applyAlignment="1" applyProtection="1">
      <alignment horizontal="right" wrapText="1"/>
      <protection locked="0"/>
    </xf>
    <xf numFmtId="4" fontId="15" fillId="0" borderId="0" xfId="5" applyNumberFormat="1" applyFont="1" applyAlignment="1" applyProtection="1">
      <alignment wrapText="1"/>
      <protection locked="0"/>
    </xf>
    <xf numFmtId="4" fontId="15" fillId="0" borderId="0" xfId="1304" applyNumberFormat="1" applyFont="1" applyProtection="1">
      <protection locked="0"/>
    </xf>
    <xf numFmtId="4" fontId="15" fillId="0" borderId="0" xfId="923" applyNumberFormat="1" applyFont="1" applyProtection="1">
      <protection locked="0"/>
    </xf>
    <xf numFmtId="4" fontId="53" fillId="0" borderId="0" xfId="12" applyNumberFormat="1" applyFont="1" applyProtection="1">
      <protection locked="0"/>
    </xf>
    <xf numFmtId="4" fontId="53" fillId="0" borderId="133" xfId="12" applyNumberFormat="1" applyFont="1" applyBorder="1" applyProtection="1">
      <protection locked="0"/>
    </xf>
    <xf numFmtId="4" fontId="53" fillId="0" borderId="0" xfId="5" applyNumberFormat="1" applyFont="1" applyAlignment="1" applyProtection="1">
      <alignment wrapText="1"/>
      <protection locked="0"/>
    </xf>
    <xf numFmtId="4" fontId="53" fillId="7" borderId="135" xfId="12" applyNumberFormat="1" applyFont="1" applyFill="1" applyBorder="1" applyProtection="1">
      <protection locked="0"/>
    </xf>
    <xf numFmtId="4" fontId="53" fillId="7" borderId="61" xfId="12" applyNumberFormat="1" applyFont="1" applyFill="1" applyBorder="1" applyProtection="1">
      <protection locked="0"/>
    </xf>
    <xf numFmtId="4" fontId="53" fillId="0" borderId="61" xfId="12" applyNumberFormat="1" applyFont="1" applyBorder="1" applyProtection="1">
      <protection locked="0"/>
    </xf>
    <xf numFmtId="4" fontId="17" fillId="7" borderId="61" xfId="12" applyNumberFormat="1" applyFont="1" applyFill="1" applyBorder="1" applyProtection="1">
      <protection locked="0"/>
    </xf>
    <xf numFmtId="4" fontId="53" fillId="3" borderId="12" xfId="1304" applyNumberFormat="1" applyFont="1" applyFill="1" applyBorder="1" applyAlignment="1" applyProtection="1">
      <alignment horizontal="right"/>
      <protection locked="0"/>
    </xf>
    <xf numFmtId="4" fontId="17" fillId="10" borderId="136" xfId="12" applyNumberFormat="1" applyFont="1" applyFill="1" applyBorder="1" applyAlignment="1" applyProtection="1">
      <alignment horizontal="right"/>
      <protection locked="0"/>
    </xf>
    <xf numFmtId="4" fontId="17" fillId="7" borderId="61" xfId="12" applyNumberFormat="1" applyFont="1" applyFill="1" applyBorder="1" applyAlignment="1" applyProtection="1">
      <alignment horizontal="right"/>
      <protection locked="0"/>
    </xf>
    <xf numFmtId="4" fontId="17" fillId="7" borderId="61" xfId="1304" applyNumberFormat="1" applyFont="1" applyFill="1" applyBorder="1" applyAlignment="1" applyProtection="1">
      <alignment horizontal="right"/>
      <protection locked="0"/>
    </xf>
    <xf numFmtId="4" fontId="17" fillId="0" borderId="61" xfId="12" applyNumberFormat="1" applyFont="1" applyBorder="1" applyAlignment="1" applyProtection="1">
      <alignment horizontal="right"/>
      <protection locked="0"/>
    </xf>
    <xf numFmtId="4" fontId="53" fillId="0" borderId="137" xfId="1304" applyNumberFormat="1" applyFont="1" applyBorder="1" applyProtection="1">
      <protection locked="0"/>
    </xf>
    <xf numFmtId="4" fontId="53" fillId="0" borderId="61" xfId="1304" applyNumberFormat="1" applyFont="1" applyBorder="1" applyProtection="1">
      <protection locked="0"/>
    </xf>
    <xf numFmtId="4" fontId="17" fillId="7" borderId="61" xfId="1304" applyNumberFormat="1" applyFont="1" applyFill="1" applyBorder="1" applyProtection="1">
      <protection locked="0"/>
    </xf>
    <xf numFmtId="4" fontId="17" fillId="7" borderId="61" xfId="5" applyNumberFormat="1" applyFont="1" applyFill="1" applyBorder="1" applyProtection="1">
      <protection locked="0"/>
    </xf>
    <xf numFmtId="4" fontId="53" fillId="0" borderId="0" xfId="1304" applyNumberFormat="1" applyFont="1" applyAlignment="1" applyProtection="1">
      <alignment horizontal="right"/>
      <protection locked="0"/>
    </xf>
    <xf numFmtId="4" fontId="257" fillId="0" borderId="0" xfId="17837" applyNumberFormat="1" applyFont="1" applyAlignment="1" applyProtection="1">
      <alignment horizontal="right" vertical="top" wrapText="1"/>
      <protection locked="0"/>
    </xf>
    <xf numFmtId="4" fontId="15" fillId="0" borderId="285" xfId="5" applyNumberFormat="1" applyFont="1" applyBorder="1" applyAlignment="1" applyProtection="1">
      <alignment horizontal="right" wrapText="1"/>
      <protection locked="0"/>
    </xf>
    <xf numFmtId="169" fontId="12" fillId="7" borderId="13" xfId="5" applyNumberFormat="1" applyFont="1" applyFill="1" applyBorder="1" applyAlignment="1">
      <alignment horizontal="justify" vertical="top" wrapText="1"/>
    </xf>
    <xf numFmtId="4" fontId="24" fillId="0" borderId="285" xfId="10" applyNumberFormat="1" applyFont="1" applyBorder="1" applyAlignment="1" applyProtection="1">
      <alignment horizontal="right" wrapText="1"/>
      <protection locked="0"/>
    </xf>
    <xf numFmtId="4" fontId="12" fillId="20" borderId="0" xfId="5" applyNumberFormat="1" applyFont="1" applyFill="1" applyProtection="1">
      <protection locked="0"/>
    </xf>
    <xf numFmtId="0" fontId="20" fillId="3" borderId="37" xfId="5" applyFont="1" applyFill="1" applyBorder="1" applyAlignment="1">
      <alignment horizontal="left" vertical="top" wrapText="1"/>
    </xf>
    <xf numFmtId="4" fontId="20" fillId="3" borderId="37" xfId="5" applyNumberFormat="1" applyFont="1" applyFill="1" applyBorder="1" applyAlignment="1">
      <alignment horizontal="left" wrapText="1"/>
    </xf>
    <xf numFmtId="4" fontId="20" fillId="3" borderId="37" xfId="5" applyNumberFormat="1" applyFont="1" applyFill="1" applyBorder="1" applyAlignment="1">
      <alignment horizontal="right" wrapText="1"/>
    </xf>
    <xf numFmtId="0" fontId="15" fillId="0" borderId="37" xfId="5" applyFont="1" applyBorder="1" applyAlignment="1">
      <alignment horizontal="left" vertical="top" wrapText="1"/>
    </xf>
    <xf numFmtId="4" fontId="15" fillId="0" borderId="37" xfId="7" applyNumberFormat="1" applyFont="1" applyBorder="1" applyAlignment="1">
      <alignment horizontal="left" vertical="top" wrapText="1"/>
    </xf>
    <xf numFmtId="4" fontId="15" fillId="3" borderId="37" xfId="5" applyNumberFormat="1" applyFont="1" applyFill="1" applyBorder="1" applyAlignment="1">
      <alignment horizontal="right" wrapText="1"/>
    </xf>
    <xf numFmtId="0" fontId="12" fillId="2" borderId="1" xfId="0" applyFont="1" applyFill="1" applyBorder="1" applyAlignment="1">
      <alignment horizontal="center" vertical="center" wrapText="1"/>
    </xf>
    <xf numFmtId="0" fontId="12" fillId="2" borderId="1" xfId="0" quotePrefix="1" applyFont="1" applyFill="1" applyBorder="1" applyAlignment="1">
      <alignment horizontal="left" vertical="center" wrapText="1"/>
    </xf>
    <xf numFmtId="4" fontId="12" fillId="2" borderId="1" xfId="0" quotePrefix="1" applyNumberFormat="1" applyFont="1" applyFill="1" applyBorder="1" applyAlignment="1">
      <alignment horizontal="right" wrapText="1"/>
    </xf>
    <xf numFmtId="0" fontId="12" fillId="2" borderId="3" xfId="0" applyFont="1" applyFill="1" applyBorder="1" applyAlignment="1">
      <alignment horizontal="center" vertical="center" wrapText="1"/>
    </xf>
    <xf numFmtId="0" fontId="12" fillId="2" borderId="3" xfId="0" applyFont="1" applyFill="1" applyBorder="1" applyAlignment="1">
      <alignment horizontal="left" vertical="center" wrapText="1"/>
    </xf>
    <xf numFmtId="4" fontId="12" fillId="2" borderId="3" xfId="0" applyNumberFormat="1" applyFont="1" applyFill="1" applyBorder="1" applyAlignment="1">
      <alignment horizontal="right" wrapText="1"/>
    </xf>
    <xf numFmtId="167" fontId="15" fillId="3" borderId="5" xfId="2" applyNumberFormat="1" applyFont="1" applyFill="1" applyBorder="1" applyAlignment="1">
      <alignment horizontal="left" wrapText="1"/>
    </xf>
    <xf numFmtId="167" fontId="15" fillId="3" borderId="5" xfId="2" applyNumberFormat="1" applyFont="1" applyFill="1" applyBorder="1" applyAlignment="1">
      <alignment horizontal="left" vertical="justify" wrapText="1"/>
    </xf>
    <xf numFmtId="4" fontId="15" fillId="3" borderId="5" xfId="2" applyNumberFormat="1" applyFont="1" applyFill="1" applyBorder="1" applyAlignment="1">
      <alignment horizontal="right" wrapText="1"/>
    </xf>
    <xf numFmtId="2" fontId="17" fillId="4" borderId="47" xfId="0" quotePrefix="1" applyNumberFormat="1" applyFont="1" applyFill="1" applyBorder="1" applyAlignment="1">
      <alignment horizontal="center" vertical="center" wrapText="1"/>
    </xf>
    <xf numFmtId="2" fontId="13" fillId="4" borderId="52" xfId="0" quotePrefix="1" applyNumberFormat="1" applyFont="1" applyFill="1" applyBorder="1" applyAlignment="1">
      <alignment horizontal="center" vertical="center" wrapText="1"/>
    </xf>
    <xf numFmtId="2" fontId="17" fillId="4" borderId="53" xfId="0" quotePrefix="1" applyNumberFormat="1" applyFont="1" applyFill="1" applyBorder="1" applyAlignment="1">
      <alignment horizontal="left" vertical="center" wrapText="1"/>
    </xf>
    <xf numFmtId="4" fontId="17" fillId="4" borderId="53" xfId="0" quotePrefix="1" applyNumberFormat="1" applyFont="1" applyFill="1" applyBorder="1" applyAlignment="1">
      <alignment horizontal="right" wrapText="1"/>
    </xf>
    <xf numFmtId="0" fontId="20" fillId="3" borderId="47" xfId="0" applyFont="1" applyFill="1" applyBorder="1" applyAlignment="1">
      <alignment horizontal="left" vertical="top" wrapText="1"/>
    </xf>
    <xf numFmtId="0" fontId="20" fillId="3" borderId="47" xfId="0" applyFont="1" applyFill="1" applyBorder="1" applyAlignment="1">
      <alignment horizontal="left" vertical="justify" wrapText="1"/>
    </xf>
    <xf numFmtId="2" fontId="20" fillId="3" borderId="47" xfId="0" applyNumberFormat="1" applyFont="1" applyFill="1" applyBorder="1" applyAlignment="1">
      <alignment horizontal="left" vertical="top" wrapText="1"/>
    </xf>
    <xf numFmtId="2" fontId="15" fillId="3" borderId="47" xfId="0" applyNumberFormat="1" applyFont="1" applyFill="1" applyBorder="1" applyAlignment="1">
      <alignment horizontal="left" vertical="justify" wrapText="1"/>
    </xf>
    <xf numFmtId="0" fontId="15" fillId="3" borderId="47" xfId="0" applyFont="1" applyFill="1" applyBorder="1" applyAlignment="1">
      <alignment horizontal="justify" vertical="top" wrapText="1" readingOrder="1"/>
    </xf>
    <xf numFmtId="0" fontId="15" fillId="3" borderId="47" xfId="0" quotePrefix="1" applyFont="1" applyFill="1" applyBorder="1" applyAlignment="1">
      <alignment horizontal="justify" vertical="top" wrapText="1" readingOrder="1"/>
    </xf>
    <xf numFmtId="2" fontId="15" fillId="3" borderId="47" xfId="0" applyNumberFormat="1" applyFont="1" applyFill="1" applyBorder="1" applyAlignment="1">
      <alignment horizontal="left" vertical="top" wrapText="1"/>
    </xf>
    <xf numFmtId="0" fontId="15" fillId="3" borderId="47" xfId="0" applyFont="1" applyFill="1" applyBorder="1" applyAlignment="1">
      <alignment horizontal="left" vertical="top" wrapText="1"/>
    </xf>
    <xf numFmtId="2" fontId="15" fillId="3" borderId="77" xfId="0" applyNumberFormat="1" applyFont="1" applyFill="1" applyBorder="1" applyAlignment="1">
      <alignment horizontal="left" vertical="top" wrapText="1"/>
    </xf>
    <xf numFmtId="0" fontId="12" fillId="3" borderId="77" xfId="0" applyFont="1" applyFill="1" applyBorder="1" applyAlignment="1">
      <alignment horizontal="left" vertical="justify" wrapText="1"/>
    </xf>
    <xf numFmtId="0" fontId="15" fillId="3" borderId="77" xfId="0" applyFont="1" applyFill="1" applyBorder="1" applyAlignment="1">
      <alignment horizontal="left" vertical="top" wrapText="1"/>
    </xf>
    <xf numFmtId="4" fontId="15" fillId="3" borderId="77" xfId="0" applyNumberFormat="1" applyFont="1" applyFill="1" applyBorder="1" applyAlignment="1">
      <alignment horizontal="right" wrapText="1"/>
    </xf>
    <xf numFmtId="0" fontId="12" fillId="5" borderId="9" xfId="0" applyFont="1" applyFill="1" applyBorder="1" applyAlignment="1">
      <alignment horizontal="left" vertical="center" wrapText="1"/>
    </xf>
    <xf numFmtId="0" fontId="12" fillId="5" borderId="10" xfId="0" applyFont="1" applyFill="1" applyBorder="1" applyAlignment="1">
      <alignment horizontal="left" vertical="center" wrapText="1"/>
    </xf>
    <xf numFmtId="4" fontId="12" fillId="5" borderId="10" xfId="0" applyNumberFormat="1" applyFont="1" applyFill="1" applyBorder="1" applyAlignment="1">
      <alignment horizontal="right" wrapText="1"/>
    </xf>
    <xf numFmtId="0" fontId="20" fillId="3" borderId="12" xfId="0" applyFont="1" applyFill="1" applyBorder="1" applyAlignment="1">
      <alignment horizontal="left" vertical="center" wrapText="1"/>
    </xf>
    <xf numFmtId="4" fontId="20" fillId="3" borderId="12" xfId="0" applyNumberFormat="1" applyFont="1" applyFill="1" applyBorder="1" applyAlignment="1">
      <alignment horizontal="right" wrapText="1"/>
    </xf>
    <xf numFmtId="0" fontId="20" fillId="3" borderId="77" xfId="0" applyFont="1" applyFill="1" applyBorder="1" applyAlignment="1">
      <alignment horizontal="left" vertical="top" wrapText="1"/>
    </xf>
    <xf numFmtId="0" fontId="23" fillId="3" borderId="77" xfId="0" applyFont="1" applyFill="1" applyBorder="1" applyAlignment="1">
      <alignment horizontal="right" vertical="justify" wrapText="1"/>
    </xf>
    <xf numFmtId="0" fontId="20" fillId="3" borderId="77" xfId="0" applyFont="1" applyFill="1" applyBorder="1" applyAlignment="1">
      <alignment horizontal="left" wrapText="1"/>
    </xf>
    <xf numFmtId="4" fontId="20" fillId="3" borderId="77" xfId="0" applyNumberFormat="1" applyFont="1" applyFill="1" applyBorder="1" applyAlignment="1">
      <alignment horizontal="right" wrapText="1"/>
    </xf>
    <xf numFmtId="0" fontId="12" fillId="7" borderId="9" xfId="0" applyFont="1" applyFill="1" applyBorder="1" applyAlignment="1">
      <alignment horizontal="left" vertical="center" wrapText="1"/>
    </xf>
    <xf numFmtId="0" fontId="12" fillId="7" borderId="10" xfId="0" applyFont="1" applyFill="1" applyBorder="1" applyAlignment="1">
      <alignment horizontal="left" vertical="center" wrapText="1"/>
    </xf>
    <xf numFmtId="0" fontId="23" fillId="7" borderId="10" xfId="0" applyFont="1" applyFill="1" applyBorder="1" applyAlignment="1">
      <alignment horizontal="left" vertical="center" wrapText="1"/>
    </xf>
    <xf numFmtId="4" fontId="23" fillId="7" borderId="10" xfId="0" applyNumberFormat="1" applyFont="1" applyFill="1" applyBorder="1" applyAlignment="1">
      <alignment horizontal="right" wrapText="1"/>
    </xf>
    <xf numFmtId="0" fontId="15" fillId="3" borderId="12" xfId="0" applyFont="1" applyFill="1" applyBorder="1" applyAlignment="1">
      <alignment horizontal="left" vertical="top" wrapText="1"/>
    </xf>
    <xf numFmtId="0" fontId="15" fillId="3" borderId="12" xfId="0" applyFont="1" applyFill="1" applyBorder="1" applyAlignment="1">
      <alignment horizontal="left" vertical="justify" wrapText="1"/>
    </xf>
    <xf numFmtId="0" fontId="20" fillId="3" borderId="12" xfId="0" applyFont="1" applyFill="1" applyBorder="1" applyAlignment="1">
      <alignment horizontal="left" wrapText="1"/>
    </xf>
    <xf numFmtId="0" fontId="15" fillId="3" borderId="47" xfId="0" applyFont="1" applyFill="1" applyBorder="1" applyAlignment="1">
      <alignment horizontal="left" vertical="justify" wrapText="1"/>
    </xf>
    <xf numFmtId="0" fontId="15" fillId="3" borderId="47" xfId="0" applyFont="1" applyFill="1" applyBorder="1" applyAlignment="1">
      <alignment horizontal="left" wrapText="1"/>
    </xf>
    <xf numFmtId="0" fontId="15" fillId="0" borderId="47" xfId="0" applyFont="1" applyBorder="1" applyAlignment="1">
      <alignment horizontal="justify" vertical="top" wrapText="1"/>
    </xf>
    <xf numFmtId="0" fontId="15" fillId="3" borderId="47" xfId="0" applyFont="1" applyFill="1" applyBorder="1" applyAlignment="1">
      <alignment horizontal="justify" vertical="top" wrapText="1"/>
    </xf>
    <xf numFmtId="0" fontId="15" fillId="3" borderId="47" xfId="3" applyFont="1" applyFill="1" applyBorder="1" applyAlignment="1">
      <alignment horizontal="justify" vertical="top" wrapText="1"/>
    </xf>
    <xf numFmtId="0" fontId="15" fillId="0" borderId="47" xfId="3" applyFont="1" applyBorder="1" applyAlignment="1">
      <alignment horizontal="justify" vertical="top" wrapText="1"/>
    </xf>
    <xf numFmtId="0" fontId="12" fillId="3" borderId="47" xfId="0" applyFont="1" applyFill="1" applyBorder="1" applyAlignment="1">
      <alignment horizontal="left" vertical="center" wrapText="1"/>
    </xf>
    <xf numFmtId="0" fontId="15" fillId="0" borderId="47" xfId="5" applyFont="1" applyBorder="1" applyAlignment="1">
      <alignment horizontal="left" vertical="top" wrapText="1"/>
    </xf>
    <xf numFmtId="0" fontId="15" fillId="0" borderId="47" xfId="7" applyFont="1" applyBorder="1" applyAlignment="1">
      <alignment horizontal="left" wrapText="1"/>
    </xf>
    <xf numFmtId="4" fontId="15" fillId="0" borderId="47" xfId="7" applyNumberFormat="1" applyFont="1" applyBorder="1" applyAlignment="1">
      <alignment horizontal="right" wrapText="1"/>
    </xf>
    <xf numFmtId="0" fontId="20" fillId="0" borderId="47" xfId="5" applyFont="1" applyBorder="1" applyAlignment="1">
      <alignment horizontal="left" vertical="top" wrapText="1"/>
    </xf>
    <xf numFmtId="4" fontId="20" fillId="0" borderId="47" xfId="7" applyNumberFormat="1" applyFont="1" applyBorder="1" applyAlignment="1">
      <alignment horizontal="right" wrapText="1"/>
    </xf>
    <xf numFmtId="0" fontId="15" fillId="0" borderId="47" xfId="0" applyFont="1" applyBorder="1" applyAlignment="1">
      <alignment horizontal="left" vertical="top" wrapText="1"/>
    </xf>
    <xf numFmtId="0" fontId="15" fillId="0" borderId="47" xfId="8" applyFont="1" applyBorder="1" applyAlignment="1">
      <alignment horizontal="justify" vertical="top" wrapText="1"/>
    </xf>
    <xf numFmtId="4" fontId="15" fillId="0" borderId="47" xfId="0" applyNumberFormat="1" applyFont="1" applyBorder="1" applyAlignment="1">
      <alignment horizontal="right" wrapText="1"/>
    </xf>
    <xf numFmtId="0" fontId="20" fillId="0" borderId="47" xfId="0" applyFont="1" applyBorder="1" applyAlignment="1">
      <alignment horizontal="left" vertical="top" wrapText="1"/>
    </xf>
    <xf numFmtId="0" fontId="20" fillId="0" borderId="47" xfId="8" applyFont="1" applyBorder="1" applyAlignment="1">
      <alignment horizontal="justify" vertical="top" wrapText="1"/>
    </xf>
    <xf numFmtId="0" fontId="22" fillId="0" borderId="47" xfId="0" applyFont="1" applyBorder="1" applyAlignment="1">
      <alignment horizontal="left" wrapText="1"/>
    </xf>
    <xf numFmtId="4" fontId="22" fillId="0" borderId="47" xfId="0" applyNumberFormat="1" applyFont="1" applyBorder="1" applyAlignment="1">
      <alignment horizontal="right" wrapText="1"/>
    </xf>
    <xf numFmtId="0" fontId="20" fillId="0" borderId="47" xfId="0" applyFont="1" applyBorder="1" applyAlignment="1">
      <alignment horizontal="justify" vertical="top" wrapText="1"/>
    </xf>
    <xf numFmtId="0" fontId="20" fillId="0" borderId="47" xfId="0" applyFont="1" applyBorder="1" applyAlignment="1">
      <alignment horizontal="left" wrapText="1"/>
    </xf>
    <xf numFmtId="4" fontId="20" fillId="0" borderId="47" xfId="0" applyNumberFormat="1" applyFont="1" applyBorder="1" applyAlignment="1">
      <alignment horizontal="right" wrapText="1"/>
    </xf>
    <xf numFmtId="0" fontId="15" fillId="0" borderId="47" xfId="0" applyFont="1" applyBorder="1" applyAlignment="1">
      <alignment horizontal="left" wrapText="1"/>
    </xf>
    <xf numFmtId="49" fontId="15" fillId="0" borderId="47" xfId="0" quotePrefix="1" applyNumberFormat="1" applyFont="1" applyBorder="1" applyAlignment="1">
      <alignment horizontal="justify" vertical="top" wrapText="1"/>
    </xf>
    <xf numFmtId="4" fontId="15" fillId="0" borderId="47" xfId="5" applyNumberFormat="1" applyFont="1" applyBorder="1" applyAlignment="1">
      <alignment horizontal="right" wrapText="1"/>
    </xf>
    <xf numFmtId="4" fontId="20" fillId="0" borderId="47" xfId="5" applyNumberFormat="1" applyFont="1" applyBorder="1" applyAlignment="1">
      <alignment horizontal="right" wrapText="1"/>
    </xf>
    <xf numFmtId="49" fontId="20" fillId="0" borderId="47" xfId="0" applyNumberFormat="1" applyFont="1" applyBorder="1" applyAlignment="1">
      <alignment horizontal="justify" vertical="top" wrapText="1"/>
    </xf>
    <xf numFmtId="0" fontId="15" fillId="0" borderId="47" xfId="9" applyFont="1" applyBorder="1" applyAlignment="1">
      <alignment horizontal="justify" vertical="top" wrapText="1"/>
    </xf>
    <xf numFmtId="0" fontId="15" fillId="0" borderId="47" xfId="0" applyFont="1" applyBorder="1" applyAlignment="1">
      <alignment horizontal="left" vertical="center" wrapText="1"/>
    </xf>
    <xf numFmtId="0" fontId="20" fillId="0" borderId="47" xfId="9" applyFont="1" applyBorder="1" applyAlignment="1">
      <alignment horizontal="justify" vertical="top" wrapText="1"/>
    </xf>
    <xf numFmtId="0" fontId="20" fillId="0" borderId="47" xfId="0" applyFont="1" applyBorder="1" applyAlignment="1">
      <alignment horizontal="left" vertical="center" wrapText="1"/>
    </xf>
    <xf numFmtId="0" fontId="25" fillId="0" borderId="47" xfId="0" applyFont="1" applyBorder="1" applyAlignment="1">
      <alignment horizontal="justify" vertical="top" wrapText="1"/>
    </xf>
    <xf numFmtId="0" fontId="12" fillId="7" borderId="10" xfId="0" applyFont="1" applyFill="1" applyBorder="1" applyAlignment="1">
      <alignment horizontal="right" vertical="center" wrapText="1"/>
    </xf>
    <xf numFmtId="0" fontId="15" fillId="7" borderId="10" xfId="0" applyFont="1" applyFill="1" applyBorder="1" applyAlignment="1">
      <alignment horizontal="left" vertical="center" wrapText="1"/>
    </xf>
    <xf numFmtId="4" fontId="15" fillId="7" borderId="10" xfId="0" applyNumberFormat="1" applyFont="1" applyFill="1" applyBorder="1" applyAlignment="1">
      <alignment horizontal="right" wrapText="1"/>
    </xf>
    <xf numFmtId="0" fontId="12" fillId="3" borderId="12" xfId="0" applyFont="1" applyFill="1" applyBorder="1" applyAlignment="1">
      <alignment horizontal="left" vertical="top" wrapText="1"/>
    </xf>
    <xf numFmtId="0" fontId="12" fillId="3" borderId="12" xfId="0" applyFont="1" applyFill="1" applyBorder="1" applyAlignment="1">
      <alignment horizontal="right" vertical="justify" wrapText="1"/>
    </xf>
    <xf numFmtId="0" fontId="15" fillId="3" borderId="12" xfId="0" applyFont="1" applyFill="1" applyBorder="1" applyAlignment="1">
      <alignment horizontal="left" wrapText="1"/>
    </xf>
    <xf numFmtId="4" fontId="15" fillId="3" borderId="12" xfId="0" applyNumberFormat="1" applyFont="1" applyFill="1" applyBorder="1" applyAlignment="1">
      <alignment horizontal="right" wrapText="1"/>
    </xf>
    <xf numFmtId="0" fontId="12" fillId="3" borderId="77" xfId="0" applyFont="1" applyFill="1" applyBorder="1" applyAlignment="1">
      <alignment horizontal="left" vertical="top" wrapText="1"/>
    </xf>
    <xf numFmtId="0" fontId="12" fillId="3" borderId="77" xfId="0" applyFont="1" applyFill="1" applyBorder="1" applyAlignment="1">
      <alignment horizontal="right" vertical="justify" wrapText="1"/>
    </xf>
    <xf numFmtId="0" fontId="15" fillId="3" borderId="77" xfId="0" applyFont="1" applyFill="1" applyBorder="1" applyAlignment="1">
      <alignment horizontal="left" wrapText="1"/>
    </xf>
    <xf numFmtId="0" fontId="12" fillId="7" borderId="9" xfId="0" applyFont="1" applyFill="1" applyBorder="1" applyAlignment="1">
      <alignment horizontal="left" wrapText="1"/>
    </xf>
    <xf numFmtId="0" fontId="12" fillId="7" borderId="10" xfId="0" applyFont="1" applyFill="1" applyBorder="1" applyAlignment="1">
      <alignment horizontal="left" wrapText="1"/>
    </xf>
    <xf numFmtId="0" fontId="20" fillId="3" borderId="12" xfId="0" applyFont="1" applyFill="1" applyBorder="1" applyAlignment="1">
      <alignment horizontal="left" vertical="top" wrapText="1"/>
    </xf>
    <xf numFmtId="0" fontId="20" fillId="3" borderId="12" xfId="0" applyFont="1" applyFill="1" applyBorder="1" applyAlignment="1">
      <alignment horizontal="left" vertical="justify" wrapText="1"/>
    </xf>
    <xf numFmtId="0" fontId="12" fillId="3" borderId="47" xfId="0" applyFont="1" applyFill="1" applyBorder="1" applyAlignment="1">
      <alignment horizontal="justify" vertical="top" wrapText="1"/>
    </xf>
    <xf numFmtId="0" fontId="15" fillId="3" borderId="47" xfId="0" applyFont="1" applyFill="1" applyBorder="1" applyAlignment="1">
      <alignment horizontal="justify" vertical="center" wrapText="1"/>
    </xf>
    <xf numFmtId="0" fontId="20" fillId="3" borderId="47" xfId="0" applyFont="1" applyFill="1" applyBorder="1" applyAlignment="1">
      <alignment horizontal="left" wrapText="1"/>
    </xf>
    <xf numFmtId="0" fontId="12" fillId="3" borderId="47" xfId="0" applyFont="1" applyFill="1" applyBorder="1" applyAlignment="1">
      <alignment horizontal="left" vertical="top" wrapText="1"/>
    </xf>
    <xf numFmtId="4" fontId="12" fillId="3" borderId="47" xfId="0" applyNumberFormat="1" applyFont="1" applyFill="1" applyBorder="1" applyAlignment="1">
      <alignment horizontal="right" wrapText="1"/>
    </xf>
    <xf numFmtId="0" fontId="15" fillId="0" borderId="47" xfId="5" applyFont="1" applyBorder="1" applyAlignment="1">
      <alignment horizontal="left" wrapText="1"/>
    </xf>
    <xf numFmtId="0" fontId="15" fillId="0" borderId="47" xfId="7" applyFont="1" applyBorder="1" applyAlignment="1">
      <alignment horizontal="left" vertical="top" wrapText="1"/>
    </xf>
    <xf numFmtId="0" fontId="20" fillId="0" borderId="47" xfId="3" applyFont="1" applyBorder="1" applyAlignment="1">
      <alignment horizontal="left" wrapText="1"/>
    </xf>
    <xf numFmtId="0" fontId="15" fillId="0" borderId="47" xfId="3" applyFont="1" applyBorder="1" applyAlignment="1">
      <alignment horizontal="left" wrapText="1"/>
    </xf>
    <xf numFmtId="0" fontId="20" fillId="0" borderId="47" xfId="7" applyFont="1" applyBorder="1" applyAlignment="1">
      <alignment horizontal="left" vertical="top" wrapText="1"/>
    </xf>
    <xf numFmtId="0" fontId="20" fillId="0" borderId="47" xfId="3" applyFont="1" applyBorder="1" applyAlignment="1">
      <alignment horizontal="justify" vertical="top" wrapText="1"/>
    </xf>
    <xf numFmtId="0" fontId="15" fillId="0" borderId="47" xfId="3" applyFont="1" applyBorder="1" applyAlignment="1">
      <alignment horizontal="justify" wrapText="1"/>
    </xf>
    <xf numFmtId="0" fontId="15" fillId="0" borderId="0" xfId="5" applyFont="1" applyAlignment="1">
      <alignment horizontal="left" vertical="top" wrapText="1"/>
    </xf>
    <xf numFmtId="0" fontId="20" fillId="0" borderId="0" xfId="5" applyFont="1" applyAlignment="1">
      <alignment horizontal="left" vertical="top" wrapText="1"/>
    </xf>
    <xf numFmtId="4" fontId="15" fillId="0" borderId="47" xfId="5" applyNumberFormat="1" applyFont="1" applyBorder="1" applyAlignment="1">
      <alignment horizontal="justify" vertical="top" wrapText="1"/>
    </xf>
    <xf numFmtId="0" fontId="23" fillId="0" borderId="77" xfId="0" applyFont="1" applyBorder="1" applyAlignment="1">
      <alignment horizontal="left" vertical="top" wrapText="1"/>
    </xf>
    <xf numFmtId="0" fontId="23" fillId="3" borderId="12" xfId="0" applyFont="1" applyFill="1" applyBorder="1" applyAlignment="1">
      <alignment horizontal="left" vertical="top" wrapText="1"/>
    </xf>
    <xf numFmtId="0" fontId="23" fillId="3" borderId="12" xfId="0" applyFont="1" applyFill="1" applyBorder="1" applyAlignment="1">
      <alignment horizontal="left" vertical="justify" wrapText="1"/>
    </xf>
    <xf numFmtId="0" fontId="23" fillId="3" borderId="77" xfId="0" applyFont="1" applyFill="1" applyBorder="1" applyAlignment="1">
      <alignment horizontal="left" vertical="top" wrapText="1"/>
    </xf>
    <xf numFmtId="4" fontId="20" fillId="3" borderId="77" xfId="0" applyNumberFormat="1" applyFont="1" applyFill="1" applyBorder="1" applyAlignment="1">
      <alignment horizontal="left" wrapText="1"/>
    </xf>
    <xf numFmtId="0" fontId="15" fillId="3" borderId="47" xfId="0" quotePrefix="1" applyFont="1" applyFill="1" applyBorder="1" applyAlignment="1">
      <alignment horizontal="justify" vertical="top" wrapText="1"/>
    </xf>
    <xf numFmtId="0" fontId="20" fillId="3" borderId="47" xfId="0" applyFont="1" applyFill="1" applyBorder="1" applyAlignment="1">
      <alignment horizontal="justify" vertical="top" wrapText="1"/>
    </xf>
    <xf numFmtId="0" fontId="23" fillId="3" borderId="47" xfId="0" applyFont="1" applyFill="1" applyBorder="1" applyAlignment="1">
      <alignment horizontal="left" vertical="top" wrapText="1"/>
    </xf>
    <xf numFmtId="4" fontId="23" fillId="3" borderId="47" xfId="0" applyNumberFormat="1" applyFont="1" applyFill="1" applyBorder="1" applyAlignment="1">
      <alignment horizontal="right" wrapText="1"/>
    </xf>
    <xf numFmtId="49" fontId="15" fillId="0" borderId="47" xfId="10" applyNumberFormat="1" applyFont="1" applyBorder="1" applyAlignment="1">
      <alignment horizontal="left" vertical="top" wrapText="1"/>
    </xf>
    <xf numFmtId="4" fontId="20" fillId="0" borderId="47" xfId="10" applyNumberFormat="1" applyFont="1" applyBorder="1" applyAlignment="1">
      <alignment horizontal="justify" vertical="top" wrapText="1"/>
    </xf>
    <xf numFmtId="4" fontId="20" fillId="0" borderId="47" xfId="10" applyNumberFormat="1" applyFont="1" applyBorder="1" applyAlignment="1">
      <alignment horizontal="left" vertical="top" wrapText="1"/>
    </xf>
    <xf numFmtId="4" fontId="20" fillId="3" borderId="47" xfId="7" applyNumberFormat="1" applyFont="1" applyFill="1" applyBorder="1" applyAlignment="1">
      <alignment horizontal="justify" vertical="top" wrapText="1"/>
    </xf>
    <xf numFmtId="4" fontId="15" fillId="0" borderId="47" xfId="7" applyNumberFormat="1" applyFont="1" applyBorder="1" applyAlignment="1">
      <alignment horizontal="justify" vertical="top" wrapText="1"/>
    </xf>
    <xf numFmtId="4" fontId="15" fillId="0" borderId="47" xfId="3" applyNumberFormat="1" applyFont="1" applyBorder="1" applyAlignment="1">
      <alignment horizontal="right" wrapText="1"/>
    </xf>
    <xf numFmtId="4" fontId="20" fillId="0" borderId="47" xfId="7" applyNumberFormat="1" applyFont="1" applyBorder="1" applyAlignment="1">
      <alignment horizontal="justify" vertical="top" wrapText="1"/>
    </xf>
    <xf numFmtId="4" fontId="20" fillId="0" borderId="47" xfId="3" applyNumberFormat="1" applyFont="1" applyBorder="1" applyAlignment="1">
      <alignment horizontal="right" wrapText="1"/>
    </xf>
    <xf numFmtId="0" fontId="15" fillId="0" borderId="47" xfId="0" applyFont="1" applyBorder="1" applyAlignment="1">
      <alignment horizontal="left" vertical="justify" wrapText="1"/>
    </xf>
    <xf numFmtId="0" fontId="15" fillId="0" borderId="47" xfId="0" quotePrefix="1" applyFont="1" applyBorder="1" applyAlignment="1">
      <alignment horizontal="left" vertical="top" wrapText="1"/>
    </xf>
    <xf numFmtId="0" fontId="20" fillId="3" borderId="77" xfId="0" applyFont="1" applyFill="1" applyBorder="1" applyAlignment="1">
      <alignment horizontal="left" vertical="justify" wrapText="1"/>
    </xf>
    <xf numFmtId="4" fontId="12" fillId="8" borderId="9" xfId="0" applyNumberFormat="1" applyFont="1" applyFill="1" applyBorder="1" applyAlignment="1">
      <alignment horizontal="left" vertical="center" wrapText="1"/>
    </xf>
    <xf numFmtId="4" fontId="12" fillId="8" borderId="10" xfId="0" applyNumberFormat="1" applyFont="1" applyFill="1" applyBorder="1" applyAlignment="1">
      <alignment horizontal="left" vertical="center" wrapText="1"/>
    </xf>
    <xf numFmtId="4" fontId="12" fillId="3" borderId="47" xfId="0" applyNumberFormat="1" applyFont="1" applyFill="1" applyBorder="1" applyAlignment="1">
      <alignment horizontal="left" wrapText="1"/>
    </xf>
    <xf numFmtId="4" fontId="15" fillId="0" borderId="47" xfId="0" applyNumberFormat="1" applyFont="1" applyBorder="1" applyAlignment="1">
      <alignment horizontal="justify" vertical="top" wrapText="1"/>
    </xf>
    <xf numFmtId="4" fontId="12" fillId="0" borderId="47" xfId="0" applyNumberFormat="1" applyFont="1" applyBorder="1" applyAlignment="1">
      <alignment horizontal="left" vertical="top" wrapText="1"/>
    </xf>
    <xf numFmtId="4" fontId="12" fillId="0" borderId="47" xfId="0" applyNumberFormat="1" applyFont="1" applyBorder="1" applyAlignment="1">
      <alignment horizontal="right" wrapText="1"/>
    </xf>
    <xf numFmtId="0" fontId="15" fillId="3" borderId="47" xfId="7" applyFont="1" applyFill="1" applyBorder="1" applyAlignment="1">
      <alignment horizontal="left" vertical="top" wrapText="1"/>
    </xf>
    <xf numFmtId="4" fontId="15" fillId="0" borderId="77" xfId="5" applyNumberFormat="1" applyFont="1" applyBorder="1" applyAlignment="1">
      <alignment horizontal="justify" vertical="top" wrapText="1"/>
    </xf>
    <xf numFmtId="4" fontId="15" fillId="0" borderId="47" xfId="10" applyNumberFormat="1" applyFont="1" applyBorder="1" applyAlignment="1">
      <alignment horizontal="left" wrapText="1"/>
    </xf>
    <xf numFmtId="4" fontId="15" fillId="0" borderId="77" xfId="5" applyNumberFormat="1" applyFont="1" applyBorder="1" applyAlignment="1">
      <alignment horizontal="right" wrapText="1"/>
    </xf>
    <xf numFmtId="4" fontId="50" fillId="3" borderId="47" xfId="0" applyNumberFormat="1" applyFont="1" applyFill="1" applyBorder="1" applyAlignment="1">
      <alignment horizontal="left" wrapText="1"/>
    </xf>
    <xf numFmtId="4" fontId="51" fillId="0" borderId="0" xfId="0" applyNumberFormat="1" applyFont="1" applyAlignment="1">
      <alignment horizontal="justify" vertical="top" wrapText="1"/>
    </xf>
    <xf numFmtId="0" fontId="49" fillId="0" borderId="47" xfId="3" applyFont="1" applyBorder="1" applyAlignment="1">
      <alignment horizontal="left" wrapText="1"/>
    </xf>
    <xf numFmtId="4" fontId="49" fillId="0" borderId="47" xfId="5" applyNumberFormat="1" applyFont="1" applyBorder="1" applyAlignment="1">
      <alignment horizontal="right" wrapText="1"/>
    </xf>
    <xf numFmtId="2" fontId="12" fillId="0" borderId="0" xfId="1" applyNumberFormat="1" applyFont="1" applyAlignment="1">
      <alignment horizontal="left" vertical="top" wrapText="1"/>
    </xf>
    <xf numFmtId="4" fontId="12" fillId="0" borderId="0" xfId="1" applyNumberFormat="1" applyFont="1" applyAlignment="1">
      <alignment horizontal="right" wrapText="1"/>
    </xf>
    <xf numFmtId="0" fontId="49" fillId="3" borderId="47" xfId="7" applyFont="1" applyFill="1" applyBorder="1" applyAlignment="1">
      <alignment horizontal="left" vertical="top" wrapText="1"/>
    </xf>
    <xf numFmtId="4" fontId="49" fillId="0" borderId="47" xfId="7" applyNumberFormat="1" applyFont="1" applyBorder="1" applyAlignment="1">
      <alignment horizontal="justify" vertical="top" wrapText="1"/>
    </xf>
    <xf numFmtId="4" fontId="49" fillId="0" borderId="47" xfId="5" applyNumberFormat="1" applyFont="1" applyBorder="1" applyAlignment="1">
      <alignment horizontal="left" wrapText="1"/>
    </xf>
    <xf numFmtId="4" fontId="15" fillId="0" borderId="47" xfId="5" applyNumberFormat="1" applyFont="1" applyBorder="1" applyAlignment="1">
      <alignment horizontal="left" wrapText="1"/>
    </xf>
    <xf numFmtId="4" fontId="15" fillId="3" borderId="47" xfId="0" applyNumberFormat="1" applyFont="1" applyFill="1" applyBorder="1" applyAlignment="1">
      <alignment horizontal="justify" vertical="top" wrapText="1"/>
    </xf>
    <xf numFmtId="0" fontId="20" fillId="0" borderId="5" xfId="3" applyFont="1" applyBorder="1" applyAlignment="1">
      <alignment horizontal="justify" vertical="top" wrapText="1"/>
    </xf>
    <xf numFmtId="4" fontId="20" fillId="3" borderId="5" xfId="7" applyNumberFormat="1" applyFont="1" applyFill="1" applyBorder="1" applyAlignment="1">
      <alignment horizontal="left" wrapText="1"/>
    </xf>
    <xf numFmtId="4" fontId="20" fillId="0" borderId="5" xfId="5" applyNumberFormat="1" applyFont="1" applyBorder="1" applyAlignment="1">
      <alignment horizontal="right" wrapText="1"/>
    </xf>
    <xf numFmtId="0" fontId="20" fillId="3" borderId="11" xfId="7" applyFont="1" applyFill="1" applyBorder="1" applyAlignment="1">
      <alignment horizontal="left" vertical="top" wrapText="1"/>
    </xf>
    <xf numFmtId="0" fontId="23" fillId="3" borderId="12" xfId="0" applyFont="1" applyFill="1" applyBorder="1" applyAlignment="1">
      <alignment horizontal="right" vertical="justify" wrapText="1"/>
    </xf>
    <xf numFmtId="0" fontId="23" fillId="0" borderId="77" xfId="0" applyFont="1" applyBorder="1" applyAlignment="1">
      <alignment horizontal="right" vertical="justify" wrapText="1"/>
    </xf>
    <xf numFmtId="0" fontId="20" fillId="0" borderId="77" xfId="0" applyFont="1" applyBorder="1" applyAlignment="1">
      <alignment horizontal="left" wrapText="1"/>
    </xf>
    <xf numFmtId="0" fontId="20" fillId="0" borderId="77" xfId="0" applyFont="1" applyBorder="1" applyAlignment="1">
      <alignment horizontal="left" vertical="top" wrapText="1"/>
    </xf>
    <xf numFmtId="4" fontId="15" fillId="3" borderId="47" xfId="7" applyNumberFormat="1" applyFont="1" applyFill="1" applyBorder="1" applyAlignment="1">
      <alignment horizontal="justify" vertical="top" wrapText="1"/>
    </xf>
    <xf numFmtId="2" fontId="15" fillId="3" borderId="47" xfId="0" applyNumberFormat="1" applyFont="1" applyFill="1" applyBorder="1" applyAlignment="1">
      <alignment horizontal="justify" vertical="top" wrapText="1"/>
    </xf>
    <xf numFmtId="4" fontId="23" fillId="3" borderId="47" xfId="0" applyNumberFormat="1" applyFont="1" applyFill="1" applyBorder="1" applyAlignment="1">
      <alignment horizontal="left" vertical="top" wrapText="1"/>
    </xf>
    <xf numFmtId="2" fontId="23" fillId="0" borderId="47" xfId="1" applyNumberFormat="1" applyFont="1" applyBorder="1" applyAlignment="1">
      <alignment horizontal="justify" vertical="top" wrapText="1"/>
    </xf>
    <xf numFmtId="4" fontId="23" fillId="3" borderId="47" xfId="7" applyNumberFormat="1" applyFont="1" applyFill="1" applyBorder="1" applyAlignment="1">
      <alignment horizontal="left" wrapText="1"/>
    </xf>
    <xf numFmtId="4" fontId="23" fillId="3" borderId="47" xfId="7" applyNumberFormat="1" applyFont="1" applyFill="1" applyBorder="1" applyAlignment="1">
      <alignment horizontal="right" wrapText="1"/>
    </xf>
    <xf numFmtId="2" fontId="24" fillId="0" borderId="47" xfId="0" applyNumberFormat="1" applyFont="1" applyBorder="1" applyAlignment="1">
      <alignment horizontal="justify" vertical="top" wrapText="1"/>
    </xf>
    <xf numFmtId="2" fontId="23" fillId="0" borderId="47" xfId="1" applyNumberFormat="1" applyFont="1" applyBorder="1" applyAlignment="1">
      <alignment horizontal="left" vertical="top" wrapText="1"/>
    </xf>
    <xf numFmtId="4" fontId="23" fillId="0" borderId="47" xfId="1" applyNumberFormat="1" applyFont="1" applyBorder="1" applyAlignment="1">
      <alignment horizontal="right" wrapText="1"/>
    </xf>
    <xf numFmtId="4" fontId="15" fillId="0" borderId="47" xfId="7" applyNumberFormat="1" applyFont="1" applyBorder="1" applyAlignment="1">
      <alignment horizontal="left" vertical="top" wrapText="1"/>
    </xf>
    <xf numFmtId="4" fontId="23" fillId="0" borderId="47" xfId="7" applyNumberFormat="1" applyFont="1" applyBorder="1" applyAlignment="1">
      <alignment horizontal="left" wrapText="1"/>
    </xf>
    <xf numFmtId="4" fontId="23" fillId="0" borderId="47" xfId="7" applyNumberFormat="1" applyFont="1" applyBorder="1" applyAlignment="1">
      <alignment horizontal="right" wrapText="1"/>
    </xf>
    <xf numFmtId="0" fontId="24" fillId="3" borderId="47" xfId="0" applyFont="1" applyFill="1" applyBorder="1" applyAlignment="1">
      <alignment horizontal="left" vertical="top" wrapText="1"/>
    </xf>
    <xf numFmtId="4" fontId="15" fillId="0" borderId="47" xfId="7" applyNumberFormat="1" applyFont="1" applyBorder="1" applyAlignment="1">
      <alignment horizontal="left" wrapText="1"/>
    </xf>
    <xf numFmtId="2" fontId="20" fillId="0" borderId="0" xfId="0" applyNumberFormat="1" applyFont="1" applyAlignment="1">
      <alignment horizontal="justify" vertical="top" wrapText="1"/>
    </xf>
    <xf numFmtId="4" fontId="20" fillId="0" borderId="79" xfId="7" applyNumberFormat="1" applyFont="1" applyBorder="1" applyAlignment="1">
      <alignment horizontal="left" wrapText="1"/>
    </xf>
    <xf numFmtId="4" fontId="20" fillId="0" borderId="79" xfId="7" applyNumberFormat="1" applyFont="1" applyBorder="1" applyAlignment="1">
      <alignment horizontal="right" wrapText="1"/>
    </xf>
    <xf numFmtId="4" fontId="15" fillId="0" borderId="38" xfId="7" applyNumberFormat="1" applyFont="1" applyBorder="1" applyAlignment="1">
      <alignment horizontal="justify" vertical="top" wrapText="1"/>
    </xf>
    <xf numFmtId="4" fontId="15" fillId="0" borderId="38" xfId="7" applyNumberFormat="1" applyFont="1" applyBorder="1" applyAlignment="1">
      <alignment horizontal="left" wrapText="1"/>
    </xf>
    <xf numFmtId="4" fontId="20" fillId="0" borderId="38" xfId="7" applyNumberFormat="1" applyFont="1" applyBorder="1" applyAlignment="1">
      <alignment horizontal="right" wrapText="1"/>
    </xf>
    <xf numFmtId="2" fontId="15" fillId="0" borderId="47" xfId="0" applyNumberFormat="1" applyFont="1" applyBorder="1" applyAlignment="1">
      <alignment horizontal="justify" vertical="top" wrapText="1"/>
    </xf>
    <xf numFmtId="2" fontId="20" fillId="0" borderId="47" xfId="0" applyNumberFormat="1" applyFont="1" applyBorder="1" applyAlignment="1">
      <alignment horizontal="justify" vertical="top" wrapText="1"/>
    </xf>
    <xf numFmtId="4" fontId="20" fillId="0" borderId="47" xfId="7" applyNumberFormat="1" applyFont="1" applyBorder="1" applyAlignment="1">
      <alignment horizontal="left" wrapText="1"/>
    </xf>
    <xf numFmtId="4" fontId="15" fillId="0" borderId="79" xfId="7" applyNumberFormat="1" applyFont="1" applyBorder="1" applyAlignment="1">
      <alignment horizontal="left" wrapText="1"/>
    </xf>
    <xf numFmtId="4" fontId="15" fillId="0" borderId="80" xfId="7" applyNumberFormat="1" applyFont="1" applyBorder="1" applyAlignment="1">
      <alignment horizontal="right" wrapText="1"/>
    </xf>
    <xf numFmtId="0" fontId="20" fillId="0" borderId="80" xfId="0" applyFont="1" applyBorder="1" applyAlignment="1">
      <alignment horizontal="left" vertical="top" wrapText="1"/>
    </xf>
    <xf numFmtId="2" fontId="20" fillId="0" borderId="80" xfId="0" applyNumberFormat="1" applyFont="1" applyBorder="1" applyAlignment="1">
      <alignment horizontal="justify" vertical="top" wrapText="1"/>
    </xf>
    <xf numFmtId="4" fontId="20" fillId="0" borderId="82" xfId="7" applyNumberFormat="1" applyFont="1" applyBorder="1" applyAlignment="1">
      <alignment horizontal="left" wrapText="1"/>
    </xf>
    <xf numFmtId="4" fontId="20" fillId="0" borderId="80" xfId="7" applyNumberFormat="1" applyFont="1" applyBorder="1" applyAlignment="1">
      <alignment horizontal="right" wrapText="1"/>
    </xf>
    <xf numFmtId="2" fontId="15" fillId="0" borderId="80" xfId="0" applyNumberFormat="1" applyFont="1" applyBorder="1" applyAlignment="1">
      <alignment horizontal="justify" vertical="top" wrapText="1"/>
    </xf>
    <xf numFmtId="4" fontId="20" fillId="0" borderId="0" xfId="7" applyNumberFormat="1" applyFont="1" applyAlignment="1">
      <alignment horizontal="left" wrapText="1"/>
    </xf>
    <xf numFmtId="4" fontId="20" fillId="3" borderId="80" xfId="7" applyNumberFormat="1" applyFont="1" applyFill="1" applyBorder="1" applyAlignment="1">
      <alignment horizontal="right" wrapText="1"/>
    </xf>
    <xf numFmtId="0" fontId="15" fillId="0" borderId="80" xfId="7" applyFont="1" applyBorder="1" applyAlignment="1">
      <alignment horizontal="left" vertical="top" wrapText="1"/>
    </xf>
    <xf numFmtId="4" fontId="15" fillId="0" borderId="80" xfId="7" applyNumberFormat="1" applyFont="1" applyBorder="1" applyAlignment="1">
      <alignment horizontal="justify" vertical="top" wrapText="1"/>
    </xf>
    <xf numFmtId="4" fontId="15" fillId="0" borderId="80" xfId="7" applyNumberFormat="1" applyFont="1" applyBorder="1" applyAlignment="1">
      <alignment horizontal="left" wrapText="1"/>
    </xf>
    <xf numFmtId="2" fontId="23" fillId="3" borderId="83" xfId="1" applyNumberFormat="1" applyFont="1" applyFill="1" applyBorder="1" applyAlignment="1">
      <alignment vertical="top" wrapText="1"/>
    </xf>
    <xf numFmtId="2" fontId="23" fillId="3" borderId="83" xfId="1" applyNumberFormat="1" applyFont="1" applyFill="1" applyBorder="1" applyAlignment="1">
      <alignment horizontal="left" vertical="top" wrapText="1"/>
    </xf>
    <xf numFmtId="4" fontId="23" fillId="3" borderId="83" xfId="1" applyNumberFormat="1" applyFont="1" applyFill="1" applyBorder="1" applyAlignment="1">
      <alignment horizontal="right" wrapText="1"/>
    </xf>
    <xf numFmtId="0" fontId="20" fillId="3" borderId="83" xfId="0" applyFont="1" applyFill="1" applyBorder="1" applyAlignment="1">
      <alignment horizontal="left" vertical="top" wrapText="1"/>
    </xf>
    <xf numFmtId="0" fontId="23" fillId="3" borderId="83" xfId="0" applyFont="1" applyFill="1" applyBorder="1" applyAlignment="1">
      <alignment horizontal="right" vertical="justify" wrapText="1"/>
    </xf>
    <xf numFmtId="0" fontId="20" fillId="3" borderId="83" xfId="0" applyFont="1" applyFill="1" applyBorder="1" applyAlignment="1">
      <alignment horizontal="left" wrapText="1"/>
    </xf>
    <xf numFmtId="4" fontId="23" fillId="3" borderId="83" xfId="0" applyNumberFormat="1" applyFont="1" applyFill="1" applyBorder="1" applyAlignment="1">
      <alignment horizontal="right" wrapText="1"/>
    </xf>
    <xf numFmtId="0" fontId="20" fillId="3" borderId="12" xfId="8" applyFont="1" applyFill="1" applyBorder="1" applyAlignment="1">
      <alignment horizontal="left" vertical="top" wrapText="1"/>
    </xf>
    <xf numFmtId="0" fontId="15" fillId="3" borderId="80" xfId="0" applyFont="1" applyFill="1" applyBorder="1" applyAlignment="1">
      <alignment horizontal="left" vertical="top" wrapText="1"/>
    </xf>
    <xf numFmtId="4" fontId="20" fillId="3" borderId="80" xfId="7" applyNumberFormat="1" applyFont="1" applyFill="1" applyBorder="1" applyAlignment="1">
      <alignment horizontal="left" wrapText="1"/>
    </xf>
    <xf numFmtId="4" fontId="12" fillId="3" borderId="80" xfId="7" applyNumberFormat="1" applyFont="1" applyFill="1" applyBorder="1" applyAlignment="1">
      <alignment horizontal="justify" vertical="top" wrapText="1"/>
    </xf>
    <xf numFmtId="4" fontId="15" fillId="3" borderId="80" xfId="7" applyNumberFormat="1" applyFont="1" applyFill="1" applyBorder="1" applyAlignment="1">
      <alignment horizontal="left" vertical="top" wrapText="1"/>
    </xf>
    <xf numFmtId="4" fontId="15" fillId="3" borderId="80" xfId="7" applyNumberFormat="1" applyFont="1" applyFill="1" applyBorder="1" applyAlignment="1">
      <alignment horizontal="left" wrapText="1"/>
    </xf>
    <xf numFmtId="4" fontId="15" fillId="3" borderId="80" xfId="7" applyNumberFormat="1" applyFont="1" applyFill="1" applyBorder="1" applyAlignment="1">
      <alignment horizontal="right" wrapText="1"/>
    </xf>
    <xf numFmtId="0" fontId="15" fillId="0" borderId="80" xfId="0" applyFont="1" applyBorder="1" applyAlignment="1">
      <alignment vertical="justify" wrapText="1"/>
    </xf>
    <xf numFmtId="4" fontId="15" fillId="0" borderId="80" xfId="7" applyNumberFormat="1" applyFont="1" applyBorder="1" applyAlignment="1">
      <alignment horizontal="left" vertical="top" wrapText="1"/>
    </xf>
    <xf numFmtId="0" fontId="15" fillId="3" borderId="80" xfId="7" applyFont="1" applyFill="1" applyBorder="1" applyAlignment="1">
      <alignment horizontal="left" vertical="top" wrapText="1"/>
    </xf>
    <xf numFmtId="4" fontId="15" fillId="0" borderId="80" xfId="7" quotePrefix="1" applyNumberFormat="1" applyFont="1" applyBorder="1" applyAlignment="1">
      <alignment horizontal="left" vertical="top" wrapText="1"/>
    </xf>
    <xf numFmtId="2" fontId="15" fillId="0" borderId="0" xfId="1" quotePrefix="1" applyNumberFormat="1" applyFont="1" applyAlignment="1">
      <alignment vertical="top" wrapText="1"/>
    </xf>
    <xf numFmtId="4" fontId="20" fillId="3" borderId="80" xfId="7" applyNumberFormat="1" applyFont="1" applyFill="1" applyBorder="1" applyAlignment="1">
      <alignment horizontal="justify" vertical="top" wrapText="1"/>
    </xf>
    <xf numFmtId="0" fontId="20" fillId="3" borderId="80" xfId="0" applyFont="1" applyFill="1" applyBorder="1" applyAlignment="1">
      <alignment horizontal="left" wrapText="1"/>
    </xf>
    <xf numFmtId="0" fontId="12" fillId="9" borderId="30" xfId="0" applyFont="1" applyFill="1" applyBorder="1" applyAlignment="1">
      <alignment horizontal="left" vertical="center" wrapText="1"/>
    </xf>
    <xf numFmtId="0" fontId="12" fillId="9" borderId="31" xfId="0" applyFont="1" applyFill="1" applyBorder="1" applyAlignment="1">
      <alignment horizontal="right" vertical="center" wrapText="1"/>
    </xf>
    <xf numFmtId="0" fontId="15" fillId="9" borderId="31" xfId="0" applyFont="1" applyFill="1" applyBorder="1" applyAlignment="1">
      <alignment horizontal="left" vertical="center" wrapText="1"/>
    </xf>
    <xf numFmtId="4" fontId="12" fillId="9" borderId="31" xfId="0" applyNumberFormat="1" applyFont="1" applyFill="1" applyBorder="1" applyAlignment="1">
      <alignment horizontal="right" wrapText="1"/>
    </xf>
    <xf numFmtId="0" fontId="20" fillId="3" borderId="47" xfId="7" applyFont="1" applyFill="1" applyBorder="1" applyAlignment="1">
      <alignment horizontal="left" vertical="top" wrapText="1"/>
    </xf>
    <xf numFmtId="0" fontId="23" fillId="0" borderId="12" xfId="0" applyFont="1" applyBorder="1" applyAlignment="1">
      <alignment horizontal="right" vertical="justify" wrapText="1"/>
    </xf>
    <xf numFmtId="0" fontId="20" fillId="0" borderId="12" xfId="0" applyFont="1" applyBorder="1" applyAlignment="1">
      <alignment horizontal="left" wrapText="1"/>
    </xf>
    <xf numFmtId="4" fontId="23" fillId="0" borderId="12" xfId="0" applyNumberFormat="1" applyFont="1" applyBorder="1" applyAlignment="1">
      <alignment horizontal="right" wrapText="1"/>
    </xf>
    <xf numFmtId="4" fontId="12" fillId="8" borderId="9" xfId="0" quotePrefix="1" applyNumberFormat="1" applyFont="1" applyFill="1" applyBorder="1" applyAlignment="1">
      <alignment horizontal="left" vertical="center" wrapText="1"/>
    </xf>
    <xf numFmtId="2" fontId="15" fillId="0" borderId="0" xfId="1" applyNumberFormat="1" applyFont="1" applyAlignment="1">
      <alignment vertical="top" wrapText="1"/>
    </xf>
    <xf numFmtId="0" fontId="15" fillId="0" borderId="5" xfId="0" applyFont="1" applyBorder="1" applyAlignment="1">
      <alignment horizontal="left" vertical="justify" wrapText="1"/>
    </xf>
    <xf numFmtId="0" fontId="15" fillId="0" borderId="5" xfId="0" applyFont="1" applyBorder="1" applyAlignment="1">
      <alignment horizontal="left" wrapText="1"/>
    </xf>
    <xf numFmtId="4" fontId="15" fillId="0" borderId="5" xfId="7" applyNumberFormat="1" applyFont="1" applyBorder="1" applyAlignment="1">
      <alignment horizontal="right" wrapText="1"/>
    </xf>
    <xf numFmtId="0" fontId="12" fillId="0" borderId="11" xfId="0" applyFont="1" applyBorder="1" applyAlignment="1">
      <alignment horizontal="left" vertical="center" wrapText="1"/>
    </xf>
    <xf numFmtId="0" fontId="12" fillId="0" borderId="5" xfId="0" applyFont="1" applyBorder="1" applyAlignment="1">
      <alignment horizontal="right" vertical="center" wrapText="1"/>
    </xf>
    <xf numFmtId="0" fontId="15" fillId="0" borderId="5" xfId="0" applyFont="1" applyBorder="1" applyAlignment="1">
      <alignment horizontal="left" vertical="center" wrapText="1"/>
    </xf>
    <xf numFmtId="4" fontId="12" fillId="0" borderId="5" xfId="0" applyNumberFormat="1" applyFont="1" applyBorder="1" applyAlignment="1">
      <alignment horizontal="right" wrapText="1"/>
    </xf>
    <xf numFmtId="0" fontId="12" fillId="5" borderId="47" xfId="0" applyFont="1" applyFill="1" applyBorder="1" applyAlignment="1">
      <alignment horizontal="left" vertical="center" wrapText="1"/>
    </xf>
    <xf numFmtId="4" fontId="12" fillId="5" borderId="47" xfId="0" applyNumberFormat="1" applyFont="1" applyFill="1" applyBorder="1" applyAlignment="1">
      <alignment horizontal="right" wrapText="1"/>
    </xf>
    <xf numFmtId="0" fontId="12" fillId="3" borderId="12" xfId="8" applyFont="1" applyFill="1" applyBorder="1" applyAlignment="1">
      <alignment horizontal="left" vertical="top" wrapText="1"/>
    </xf>
    <xf numFmtId="0" fontId="15" fillId="3" borderId="47" xfId="8" applyFont="1" applyFill="1" applyBorder="1" applyAlignment="1">
      <alignment horizontal="left" vertical="top" wrapText="1"/>
    </xf>
    <xf numFmtId="0" fontId="15" fillId="3" borderId="47" xfId="8" applyFont="1" applyFill="1" applyBorder="1" applyAlignment="1">
      <alignment horizontal="justify" vertical="top" wrapText="1"/>
    </xf>
    <xf numFmtId="0" fontId="15" fillId="3" borderId="47" xfId="8" quotePrefix="1" applyFont="1" applyFill="1" applyBorder="1" applyAlignment="1">
      <alignment horizontal="justify" vertical="top" wrapText="1"/>
    </xf>
    <xf numFmtId="0" fontId="15" fillId="17" borderId="47" xfId="0" applyFont="1" applyFill="1" applyBorder="1" applyAlignment="1">
      <alignment horizontal="left" vertical="top" wrapText="1"/>
    </xf>
    <xf numFmtId="4" fontId="15" fillId="17" borderId="47" xfId="0" applyNumberFormat="1" applyFont="1" applyFill="1" applyBorder="1" applyAlignment="1">
      <alignment horizontal="justify" vertical="top" wrapText="1"/>
    </xf>
    <xf numFmtId="4" fontId="12" fillId="17" borderId="47" xfId="0" applyNumberFormat="1" applyFont="1" applyFill="1" applyBorder="1" applyAlignment="1">
      <alignment horizontal="left" vertical="top" wrapText="1"/>
    </xf>
    <xf numFmtId="4" fontId="12" fillId="17" borderId="47" xfId="0" applyNumberFormat="1" applyFont="1" applyFill="1" applyBorder="1" applyAlignment="1">
      <alignment horizontal="right" wrapText="1"/>
    </xf>
    <xf numFmtId="4" fontId="12" fillId="0" borderId="47" xfId="0" applyNumberFormat="1" applyFont="1" applyBorder="1" applyAlignment="1">
      <alignment horizontal="left" wrapText="1"/>
    </xf>
    <xf numFmtId="0" fontId="15" fillId="0" borderId="47" xfId="8" applyFont="1" applyBorder="1" applyAlignment="1">
      <alignment horizontal="left" wrapText="1"/>
    </xf>
    <xf numFmtId="4" fontId="15" fillId="0" borderId="47" xfId="8" applyNumberFormat="1" applyFont="1" applyBorder="1" applyAlignment="1">
      <alignment horizontal="right" wrapText="1"/>
    </xf>
    <xf numFmtId="2" fontId="15" fillId="0" borderId="47" xfId="1" applyNumberFormat="1" applyFont="1" applyBorder="1" applyAlignment="1">
      <alignment horizontal="justify" vertical="top" wrapText="1"/>
    </xf>
    <xf numFmtId="4" fontId="20" fillId="0" borderId="47" xfId="8" applyNumberFormat="1" applyFont="1" applyBorder="1" applyAlignment="1">
      <alignment horizontal="right" wrapText="1"/>
    </xf>
    <xf numFmtId="2" fontId="15" fillId="0" borderId="47" xfId="1" applyNumberFormat="1" applyFont="1" applyBorder="1" applyAlignment="1">
      <alignment vertical="top" wrapText="1"/>
    </xf>
    <xf numFmtId="2" fontId="20" fillId="0" borderId="47" xfId="1" applyNumberFormat="1" applyFont="1" applyBorder="1" applyAlignment="1">
      <alignment horizontal="justify" vertical="top" wrapText="1"/>
    </xf>
    <xf numFmtId="0" fontId="20" fillId="0" borderId="47" xfId="8" applyFont="1" applyBorder="1" applyAlignment="1">
      <alignment horizontal="left" wrapText="1"/>
    </xf>
    <xf numFmtId="2" fontId="20" fillId="3" borderId="47" xfId="1" applyNumberFormat="1" applyFont="1" applyFill="1" applyBorder="1" applyAlignment="1">
      <alignment horizontal="justify" vertical="top" wrapText="1"/>
    </xf>
    <xf numFmtId="0" fontId="20" fillId="3" borderId="47" xfId="8" applyFont="1" applyFill="1" applyBorder="1" applyAlignment="1">
      <alignment horizontal="left" wrapText="1"/>
    </xf>
    <xf numFmtId="4" fontId="20" fillId="3" borderId="47" xfId="8" applyNumberFormat="1" applyFont="1" applyFill="1" applyBorder="1" applyAlignment="1">
      <alignment horizontal="right" wrapText="1"/>
    </xf>
    <xf numFmtId="4" fontId="20" fillId="3" borderId="77" xfId="8" applyNumberFormat="1" applyFont="1" applyFill="1" applyBorder="1" applyAlignment="1">
      <alignment horizontal="right" wrapText="1"/>
    </xf>
    <xf numFmtId="0" fontId="23" fillId="3" borderId="47" xfId="0" applyFont="1" applyFill="1" applyBorder="1" applyAlignment="1">
      <alignment horizontal="right" vertical="justify" wrapText="1"/>
    </xf>
    <xf numFmtId="0" fontId="15" fillId="3" borderId="12" xfId="0" applyFont="1" applyFill="1" applyBorder="1" applyAlignment="1">
      <alignment horizontal="justify" vertical="top" wrapText="1"/>
    </xf>
    <xf numFmtId="4" fontId="12" fillId="3" borderId="47" xfId="0" applyNumberFormat="1" applyFont="1" applyFill="1" applyBorder="1" applyAlignment="1">
      <alignment horizontal="left" vertical="top" wrapText="1"/>
    </xf>
    <xf numFmtId="4" fontId="15" fillId="0" borderId="47" xfId="7" quotePrefix="1" applyNumberFormat="1" applyFont="1" applyBorder="1" applyAlignment="1">
      <alignment horizontal="left" vertical="top" wrapText="1"/>
    </xf>
    <xf numFmtId="4" fontId="15" fillId="0" borderId="47" xfId="2" applyNumberFormat="1" applyFont="1" applyBorder="1" applyAlignment="1">
      <alignment horizontal="right" wrapText="1"/>
    </xf>
    <xf numFmtId="4" fontId="20" fillId="0" borderId="47" xfId="7" quotePrefix="1" applyNumberFormat="1" applyFont="1" applyBorder="1" applyAlignment="1">
      <alignment horizontal="left" vertical="top" wrapText="1"/>
    </xf>
    <xf numFmtId="4" fontId="20" fillId="0" borderId="47" xfId="2" applyNumberFormat="1" applyFont="1" applyBorder="1" applyAlignment="1">
      <alignment horizontal="right" wrapText="1"/>
    </xf>
    <xf numFmtId="4" fontId="24" fillId="0" borderId="47" xfId="7" applyNumberFormat="1" applyFont="1" applyBorder="1" applyAlignment="1">
      <alignment horizontal="justify" vertical="top" wrapText="1"/>
    </xf>
    <xf numFmtId="0" fontId="20" fillId="0" borderId="77" xfId="8" applyFont="1" applyBorder="1" applyAlignment="1">
      <alignment horizontal="left" vertical="top" wrapText="1"/>
    </xf>
    <xf numFmtId="4" fontId="20" fillId="0" borderId="77" xfId="2" applyNumberFormat="1" applyFont="1" applyBorder="1" applyAlignment="1">
      <alignment horizontal="right" wrapText="1"/>
    </xf>
    <xf numFmtId="0" fontId="20" fillId="0" borderId="77" xfId="0" applyFont="1" applyBorder="1" applyAlignment="1">
      <alignment horizontal="right" vertical="justify" wrapText="1"/>
    </xf>
    <xf numFmtId="4" fontId="20" fillId="0" borderId="77" xfId="0" applyNumberFormat="1" applyFont="1" applyBorder="1" applyAlignment="1">
      <alignment horizontal="right" wrapText="1"/>
    </xf>
    <xf numFmtId="0" fontId="25" fillId="3" borderId="47" xfId="8" applyFont="1" applyFill="1" applyBorder="1" applyAlignment="1">
      <alignment horizontal="justify" vertical="top" wrapText="1"/>
    </xf>
    <xf numFmtId="0" fontId="15" fillId="3" borderId="47" xfId="3" applyFont="1" applyFill="1" applyBorder="1" applyAlignment="1">
      <alignment horizontal="left" wrapText="1"/>
    </xf>
    <xf numFmtId="4" fontId="20" fillId="3" borderId="47" xfId="7" applyNumberFormat="1" applyFont="1" applyFill="1" applyBorder="1" applyAlignment="1">
      <alignment horizontal="left" vertical="top" wrapText="1"/>
    </xf>
    <xf numFmtId="4" fontId="20" fillId="3" borderId="47" xfId="7" applyNumberFormat="1" applyFont="1" applyFill="1" applyBorder="1" applyAlignment="1">
      <alignment horizontal="right" wrapText="1"/>
    </xf>
    <xf numFmtId="4" fontId="20" fillId="0" borderId="47" xfId="7" applyNumberFormat="1" applyFont="1" applyBorder="1" applyAlignment="1">
      <alignment horizontal="left" vertical="top" wrapText="1"/>
    </xf>
    <xf numFmtId="0" fontId="12" fillId="7" borderId="10" xfId="0" applyFont="1" applyFill="1" applyBorder="1" applyAlignment="1">
      <alignment horizontal="justify" vertical="center" wrapText="1"/>
    </xf>
    <xf numFmtId="0" fontId="23" fillId="0" borderId="12" xfId="0" applyFont="1" applyBorder="1" applyAlignment="1">
      <alignment horizontal="justify" vertical="top" wrapText="1"/>
    </xf>
    <xf numFmtId="0" fontId="23" fillId="0" borderId="86" xfId="0" applyFont="1" applyBorder="1" applyAlignment="1">
      <alignment horizontal="justify" vertical="top" wrapText="1"/>
    </xf>
    <xf numFmtId="0" fontId="20" fillId="0" borderId="86" xfId="0" applyFont="1" applyBorder="1" applyAlignment="1">
      <alignment horizontal="left" wrapText="1"/>
    </xf>
    <xf numFmtId="4" fontId="23" fillId="0" borderId="86" xfId="0" applyNumberFormat="1" applyFont="1" applyBorder="1" applyAlignment="1">
      <alignment horizontal="right" wrapText="1"/>
    </xf>
    <xf numFmtId="4" fontId="12" fillId="8" borderId="10" xfId="0" applyNumberFormat="1" applyFont="1" applyFill="1" applyBorder="1" applyAlignment="1">
      <alignment horizontal="justify" vertical="center" wrapText="1"/>
    </xf>
    <xf numFmtId="0" fontId="20" fillId="3" borderId="12" xfId="0" applyFont="1" applyFill="1" applyBorder="1" applyAlignment="1">
      <alignment horizontal="justify" vertical="top" wrapText="1"/>
    </xf>
    <xf numFmtId="0" fontId="23" fillId="0" borderId="12" xfId="0" applyFont="1" applyBorder="1" applyAlignment="1">
      <alignment horizontal="left" vertical="top" wrapText="1"/>
    </xf>
    <xf numFmtId="0" fontId="23" fillId="0" borderId="86" xfId="0" applyFont="1" applyBorder="1" applyAlignment="1">
      <alignment horizontal="left" vertical="top" wrapText="1"/>
    </xf>
    <xf numFmtId="0" fontId="20" fillId="3" borderId="77" xfId="0" applyFont="1" applyFill="1" applyBorder="1" applyAlignment="1">
      <alignment horizontal="right" vertical="justify" wrapText="1"/>
    </xf>
    <xf numFmtId="4" fontId="23" fillId="3" borderId="12" xfId="0" applyNumberFormat="1" applyFont="1" applyFill="1" applyBorder="1" applyAlignment="1">
      <alignment horizontal="left" vertical="top" wrapText="1"/>
    </xf>
    <xf numFmtId="4" fontId="23" fillId="3" borderId="77" xfId="0" applyNumberFormat="1" applyFont="1" applyFill="1" applyBorder="1" applyAlignment="1">
      <alignment horizontal="left" vertical="top" wrapText="1"/>
    </xf>
    <xf numFmtId="0" fontId="23" fillId="3" borderId="33" xfId="0" applyFont="1" applyFill="1" applyBorder="1" applyAlignment="1">
      <alignment horizontal="right" vertical="justify" wrapText="1"/>
    </xf>
    <xf numFmtId="4" fontId="23" fillId="3" borderId="33" xfId="0" applyNumberFormat="1" applyFont="1" applyFill="1" applyBorder="1" applyAlignment="1">
      <alignment horizontal="left" vertical="top" wrapText="1"/>
    </xf>
    <xf numFmtId="4" fontId="23" fillId="3" borderId="33" xfId="0" applyNumberFormat="1" applyFont="1" applyFill="1" applyBorder="1" applyAlignment="1">
      <alignment horizontal="right" wrapText="1"/>
    </xf>
    <xf numFmtId="0" fontId="12" fillId="3" borderId="47" xfId="0" applyFont="1" applyFill="1" applyBorder="1" applyAlignment="1">
      <alignment horizontal="left" vertical="justify" wrapText="1"/>
    </xf>
    <xf numFmtId="0" fontId="23" fillId="3" borderId="33" xfId="0" applyFont="1" applyFill="1" applyBorder="1" applyAlignment="1">
      <alignment horizontal="left" vertical="top" wrapText="1"/>
    </xf>
    <xf numFmtId="0" fontId="15" fillId="0" borderId="47" xfId="1" applyFont="1" applyBorder="1" applyAlignment="1">
      <alignment horizontal="justify" vertical="top" wrapText="1"/>
    </xf>
    <xf numFmtId="0" fontId="15" fillId="0" borderId="47" xfId="1" applyFont="1" applyBorder="1" applyAlignment="1">
      <alignment horizontal="left" wrapText="1"/>
    </xf>
    <xf numFmtId="4" fontId="15" fillId="0" borderId="47" xfId="1" applyNumberFormat="1" applyFont="1" applyBorder="1" applyAlignment="1">
      <alignment horizontal="right" wrapText="1"/>
    </xf>
    <xf numFmtId="4" fontId="20" fillId="0" borderId="47" xfId="5" applyNumberFormat="1" applyFont="1" applyBorder="1" applyAlignment="1">
      <alignment horizontal="left" wrapText="1"/>
    </xf>
    <xf numFmtId="0" fontId="15" fillId="3" borderId="47" xfId="1" applyFont="1" applyFill="1" applyBorder="1" applyAlignment="1">
      <alignment wrapText="1"/>
    </xf>
    <xf numFmtId="0" fontId="20" fillId="0" borderId="0" xfId="1" applyFont="1" applyAlignment="1">
      <alignment horizontal="left" wrapText="1"/>
    </xf>
    <xf numFmtId="0" fontId="20" fillId="0" borderId="0" xfId="1" applyFont="1" applyAlignment="1">
      <alignment horizontal="right" wrapText="1"/>
    </xf>
    <xf numFmtId="4" fontId="20" fillId="0" borderId="47" xfId="1" applyNumberFormat="1" applyFont="1" applyBorder="1" applyAlignment="1">
      <alignment horizontal="right" wrapText="1"/>
    </xf>
    <xf numFmtId="4" fontId="20" fillId="0" borderId="0" xfId="5" applyNumberFormat="1" applyFont="1" applyAlignment="1">
      <alignment horizontal="justify" vertical="top" wrapText="1"/>
    </xf>
    <xf numFmtId="4" fontId="20" fillId="0" borderId="0" xfId="5" applyNumberFormat="1" applyFont="1" applyAlignment="1">
      <alignment horizontal="left" wrapText="1"/>
    </xf>
    <xf numFmtId="4" fontId="20" fillId="0" borderId="0" xfId="5" applyNumberFormat="1" applyFont="1" applyAlignment="1">
      <alignment horizontal="right" wrapText="1"/>
    </xf>
    <xf numFmtId="4" fontId="12" fillId="7" borderId="13" xfId="5" applyNumberFormat="1" applyFont="1" applyFill="1" applyBorder="1" applyAlignment="1">
      <alignment horizontal="left" wrapText="1"/>
    </xf>
    <xf numFmtId="0" fontId="20" fillId="3" borderId="47" xfId="5" applyFont="1" applyFill="1" applyBorder="1" applyAlignment="1">
      <alignment horizontal="left" vertical="top" wrapText="1"/>
    </xf>
    <xf numFmtId="0" fontId="15" fillId="3" borderId="47" xfId="5" applyFont="1" applyFill="1" applyBorder="1" applyAlignment="1">
      <alignment horizontal="left" vertical="top" wrapText="1"/>
    </xf>
    <xf numFmtId="4" fontId="15" fillId="3" borderId="47" xfId="5" applyNumberFormat="1" applyFont="1" applyFill="1" applyBorder="1" applyAlignment="1">
      <alignment horizontal="left" wrapText="1"/>
    </xf>
    <xf numFmtId="4" fontId="20" fillId="3" borderId="47" xfId="5" applyNumberFormat="1" applyFont="1" applyFill="1" applyBorder="1" applyAlignment="1">
      <alignment horizontal="left" wrapText="1"/>
    </xf>
    <xf numFmtId="4" fontId="20" fillId="3" borderId="47" xfId="5" applyNumberFormat="1" applyFont="1" applyFill="1" applyBorder="1" applyAlignment="1">
      <alignment horizontal="right" wrapText="1"/>
    </xf>
    <xf numFmtId="4" fontId="12" fillId="7" borderId="10" xfId="7" applyNumberFormat="1" applyFont="1" applyFill="1" applyBorder="1" applyAlignment="1">
      <alignment horizontal="left" wrapText="1"/>
    </xf>
    <xf numFmtId="0" fontId="12" fillId="7" borderId="10" xfId="7" applyFont="1" applyFill="1" applyBorder="1" applyAlignment="1">
      <alignment horizontal="justify" vertical="center" wrapText="1"/>
    </xf>
    <xf numFmtId="4" fontId="12" fillId="7" borderId="10" xfId="7" applyNumberFormat="1" applyFont="1" applyFill="1" applyBorder="1" applyAlignment="1">
      <alignment horizontal="left" vertical="center" wrapText="1"/>
    </xf>
    <xf numFmtId="4" fontId="15" fillId="3" borderId="12" xfId="7" applyNumberFormat="1" applyFont="1" applyFill="1" applyBorder="1" applyAlignment="1">
      <alignment horizontal="justify" vertical="top" wrapText="1"/>
    </xf>
    <xf numFmtId="0" fontId="12" fillId="3" borderId="12" xfId="0" applyFont="1" applyFill="1" applyBorder="1" applyAlignment="1">
      <alignment horizontal="left" wrapText="1"/>
    </xf>
    <xf numFmtId="4" fontId="12" fillId="3" borderId="12" xfId="0" applyNumberFormat="1" applyFont="1" applyFill="1" applyBorder="1" applyAlignment="1">
      <alignment horizontal="right" wrapText="1"/>
    </xf>
    <xf numFmtId="0" fontId="23" fillId="0" borderId="47" xfId="0" applyFont="1" applyBorder="1" applyAlignment="1">
      <alignment horizontal="left" wrapText="1"/>
    </xf>
    <xf numFmtId="2" fontId="15" fillId="0" borderId="47" xfId="1" applyNumberFormat="1" applyFont="1" applyBorder="1" applyAlignment="1">
      <alignment horizontal="left" wrapText="1"/>
    </xf>
    <xf numFmtId="0" fontId="12" fillId="0" borderId="0" xfId="5" applyFont="1" applyAlignment="1">
      <alignment horizontal="left" wrapText="1"/>
    </xf>
    <xf numFmtId="2" fontId="20" fillId="0" borderId="47" xfId="1" applyNumberFormat="1" applyFont="1" applyBorder="1" applyAlignment="1">
      <alignment horizontal="left" wrapText="1"/>
    </xf>
    <xf numFmtId="0" fontId="20" fillId="0" borderId="47" xfId="1" applyFont="1" applyBorder="1" applyAlignment="1">
      <alignment wrapText="1"/>
    </xf>
    <xf numFmtId="4" fontId="12" fillId="7" borderId="10" xfId="0" applyNumberFormat="1" applyFont="1" applyFill="1" applyBorder="1" applyAlignment="1">
      <alignment horizontal="left" wrapText="1"/>
    </xf>
    <xf numFmtId="0" fontId="23" fillId="3" borderId="12" xfId="0" applyFont="1" applyFill="1" applyBorder="1" applyAlignment="1">
      <alignment horizontal="left" wrapText="1"/>
    </xf>
    <xf numFmtId="0" fontId="48" fillId="3" borderId="47" xfId="0" applyFont="1" applyFill="1" applyBorder="1" applyAlignment="1">
      <alignment horizontal="justify" vertical="top" wrapText="1"/>
    </xf>
    <xf numFmtId="4" fontId="20" fillId="3" borderId="47" xfId="7" applyNumberFormat="1" applyFont="1" applyFill="1" applyBorder="1" applyAlignment="1">
      <alignment horizontal="left" wrapText="1"/>
    </xf>
    <xf numFmtId="0" fontId="22" fillId="3" borderId="47" xfId="0" applyFont="1" applyFill="1" applyBorder="1" applyAlignment="1">
      <alignment horizontal="left" wrapText="1"/>
    </xf>
    <xf numFmtId="0" fontId="20" fillId="3" borderId="77" xfId="0" applyFont="1" applyFill="1" applyBorder="1" applyAlignment="1">
      <alignment horizontal="justify" vertical="top" wrapText="1"/>
    </xf>
    <xf numFmtId="4" fontId="15" fillId="3" borderId="47" xfId="2" applyNumberFormat="1" applyFont="1" applyFill="1" applyBorder="1" applyAlignment="1">
      <alignment horizontal="right" wrapText="1"/>
    </xf>
    <xf numFmtId="2" fontId="12" fillId="3" borderId="39" xfId="0" applyNumberFormat="1" applyFont="1" applyFill="1" applyBorder="1" applyAlignment="1">
      <alignment horizontal="left" vertical="top" wrapText="1"/>
    </xf>
    <xf numFmtId="2" fontId="12" fillId="3" borderId="47" xfId="0" applyNumberFormat="1" applyFont="1" applyFill="1" applyBorder="1" applyAlignment="1">
      <alignment horizontal="left" vertical="justify" wrapText="1"/>
    </xf>
    <xf numFmtId="2" fontId="15" fillId="3" borderId="39" xfId="0" applyNumberFormat="1" applyFont="1" applyFill="1" applyBorder="1" applyAlignment="1">
      <alignment horizontal="left" vertical="top" wrapText="1"/>
    </xf>
    <xf numFmtId="167" fontId="15" fillId="3" borderId="47" xfId="2" applyNumberFormat="1" applyFont="1" applyFill="1" applyBorder="1" applyAlignment="1">
      <alignment horizontal="left" wrapText="1"/>
    </xf>
    <xf numFmtId="2" fontId="17" fillId="3" borderId="16" xfId="0" quotePrefix="1" applyNumberFormat="1" applyFont="1" applyFill="1" applyBorder="1" applyAlignment="1">
      <alignment horizontal="right" vertical="justify" wrapText="1"/>
    </xf>
    <xf numFmtId="2" fontId="17" fillId="15" borderId="41" xfId="0" quotePrefix="1" applyNumberFormat="1" applyFont="1" applyFill="1" applyBorder="1" applyAlignment="1">
      <alignment horizontal="left" vertical="center" wrapText="1"/>
    </xf>
    <xf numFmtId="2" fontId="17" fillId="15" borderId="40" xfId="0" quotePrefix="1" applyNumberFormat="1" applyFont="1" applyFill="1" applyBorder="1" applyAlignment="1">
      <alignment horizontal="right" vertical="center" wrapText="1"/>
    </xf>
    <xf numFmtId="4" fontId="12" fillId="2" borderId="1" xfId="0" quotePrefix="1" applyNumberFormat="1" applyFont="1" applyFill="1" applyBorder="1" applyAlignment="1">
      <alignment horizontal="center" wrapText="1"/>
    </xf>
    <xf numFmtId="4" fontId="12" fillId="2" borderId="3" xfId="0" applyNumberFormat="1" applyFont="1" applyFill="1" applyBorder="1" applyAlignment="1">
      <alignment horizontal="center" wrapText="1"/>
    </xf>
    <xf numFmtId="4" fontId="12" fillId="2" borderId="294" xfId="0" quotePrefix="1" applyNumberFormat="1" applyFont="1" applyFill="1" applyBorder="1" applyAlignment="1">
      <alignment wrapText="1"/>
    </xf>
    <xf numFmtId="4" fontId="12" fillId="2" borderId="3" xfId="0" quotePrefix="1" applyNumberFormat="1" applyFont="1" applyFill="1" applyBorder="1" applyAlignment="1">
      <alignment wrapText="1"/>
    </xf>
    <xf numFmtId="2" fontId="17" fillId="4" borderId="6" xfId="0" quotePrefix="1" applyNumberFormat="1" applyFont="1" applyFill="1" applyBorder="1" applyAlignment="1">
      <alignment horizontal="center" vertical="center" wrapText="1"/>
    </xf>
    <xf numFmtId="2" fontId="13" fillId="4" borderId="7" xfId="0" quotePrefix="1" applyNumberFormat="1" applyFont="1" applyFill="1" applyBorder="1" applyAlignment="1">
      <alignment horizontal="center" vertical="center" wrapText="1"/>
    </xf>
    <xf numFmtId="2" fontId="17" fillId="4" borderId="8" xfId="0" quotePrefix="1" applyNumberFormat="1" applyFont="1" applyFill="1" applyBorder="1" applyAlignment="1">
      <alignment horizontal="left" vertical="center" wrapText="1"/>
    </xf>
    <xf numFmtId="4" fontId="17" fillId="4" borderId="8" xfId="0" quotePrefix="1" applyNumberFormat="1" applyFont="1" applyFill="1" applyBorder="1" applyAlignment="1">
      <alignment horizontal="right" wrapText="1"/>
    </xf>
    <xf numFmtId="2" fontId="20" fillId="3" borderId="285" xfId="0" applyNumberFormat="1" applyFont="1" applyFill="1" applyBorder="1" applyAlignment="1">
      <alignment horizontal="left" vertical="top" wrapText="1"/>
    </xf>
    <xf numFmtId="49" fontId="0" fillId="0" borderId="0" xfId="0" applyNumberFormat="1" applyAlignment="1">
      <alignment horizontal="left" vertical="top" wrapText="1"/>
    </xf>
    <xf numFmtId="0" fontId="20" fillId="3" borderId="285" xfId="0" applyFont="1" applyFill="1" applyBorder="1" applyAlignment="1">
      <alignment horizontal="left" vertical="top" wrapText="1"/>
    </xf>
    <xf numFmtId="49" fontId="13" fillId="0" borderId="0" xfId="0" applyNumberFormat="1" applyFont="1" applyAlignment="1">
      <alignment horizontal="left" vertical="top" wrapText="1"/>
    </xf>
    <xf numFmtId="49" fontId="11" fillId="0" borderId="0" xfId="1111" applyNumberFormat="1" applyAlignment="1">
      <alignment horizontal="left" vertical="top" wrapText="1"/>
    </xf>
    <xf numFmtId="0" fontId="11" fillId="0" borderId="0" xfId="0" applyFont="1" applyAlignment="1">
      <alignment horizontal="justify" vertical="center"/>
    </xf>
    <xf numFmtId="0" fontId="15" fillId="3" borderId="285" xfId="0" applyFont="1" applyFill="1" applyBorder="1" applyAlignment="1">
      <alignment horizontal="justify" vertical="top" wrapText="1" readingOrder="1"/>
    </xf>
    <xf numFmtId="0" fontId="87" fillId="7" borderId="9" xfId="0" applyFont="1" applyFill="1" applyBorder="1" applyAlignment="1">
      <alignment horizontal="left" vertical="center" wrapText="1"/>
    </xf>
    <xf numFmtId="0" fontId="87" fillId="7" borderId="10" xfId="0" applyFont="1" applyFill="1" applyBorder="1" applyAlignment="1">
      <alignment horizontal="left" vertical="center" wrapText="1"/>
    </xf>
    <xf numFmtId="4" fontId="87" fillId="7" borderId="10" xfId="0" applyNumberFormat="1" applyFont="1" applyFill="1" applyBorder="1" applyAlignment="1">
      <alignment horizontal="right" wrapText="1"/>
    </xf>
    <xf numFmtId="0" fontId="87" fillId="14" borderId="114" xfId="1093" applyFont="1" applyFill="1" applyBorder="1" applyAlignment="1">
      <alignment horizontal="left" vertical="top" wrapText="1"/>
    </xf>
    <xf numFmtId="0" fontId="87" fillId="14" borderId="114" xfId="1093" applyFont="1" applyFill="1" applyBorder="1" applyAlignment="1">
      <alignment horizontal="left" vertical="center" wrapText="1"/>
    </xf>
    <xf numFmtId="0" fontId="31" fillId="0" borderId="114" xfId="1093" applyFont="1" applyBorder="1" applyAlignment="1">
      <alignment horizontal="left" vertical="top" wrapText="1"/>
    </xf>
    <xf numFmtId="0" fontId="31" fillId="0" borderId="114" xfId="1093" applyFont="1" applyBorder="1" applyAlignment="1">
      <alignment horizontal="left" vertical="center" wrapText="1"/>
    </xf>
    <xf numFmtId="4" fontId="31" fillId="0" borderId="114" xfId="200" applyNumberFormat="1" applyFont="1" applyBorder="1" applyAlignment="1">
      <alignment horizontal="center" wrapText="1"/>
    </xf>
    <xf numFmtId="1" fontId="31" fillId="0" borderId="114" xfId="200" applyNumberFormat="1" applyFont="1" applyBorder="1" applyAlignment="1">
      <alignment horizontal="center" wrapText="1"/>
    </xf>
    <xf numFmtId="0" fontId="31" fillId="3" borderId="114" xfId="17" applyFont="1" applyFill="1" applyBorder="1" applyAlignment="1">
      <alignment horizontal="center" wrapText="1"/>
    </xf>
    <xf numFmtId="1" fontId="31" fillId="3" borderId="114" xfId="17" applyNumberFormat="1" applyFont="1" applyFill="1" applyBorder="1" applyAlignment="1">
      <alignment horizontal="center" wrapText="1"/>
    </xf>
    <xf numFmtId="4" fontId="87" fillId="14" borderId="114" xfId="200" applyNumberFormat="1" applyFont="1" applyFill="1" applyBorder="1" applyAlignment="1">
      <alignment horizontal="center" wrapText="1"/>
    </xf>
    <xf numFmtId="1" fontId="87" fillId="14" borderId="114" xfId="0" applyNumberFormat="1" applyFont="1" applyFill="1" applyBorder="1" applyAlignment="1">
      <alignment horizontal="center"/>
    </xf>
    <xf numFmtId="2" fontId="15" fillId="3" borderId="285" xfId="0" applyNumberFormat="1" applyFont="1" applyFill="1" applyBorder="1" applyAlignment="1">
      <alignment horizontal="left" vertical="top" wrapText="1"/>
    </xf>
    <xf numFmtId="0" fontId="0" fillId="0" borderId="114" xfId="0" applyBorder="1" applyAlignment="1">
      <alignment horizontal="center"/>
    </xf>
    <xf numFmtId="0" fontId="11" fillId="0" borderId="114" xfId="0" applyFont="1" applyBorder="1" applyAlignment="1">
      <alignment horizontal="center"/>
    </xf>
    <xf numFmtId="0" fontId="11" fillId="0" borderId="117" xfId="0" applyFont="1" applyBorder="1" applyAlignment="1">
      <alignment horizontal="center"/>
    </xf>
    <xf numFmtId="1" fontId="31" fillId="3" borderId="114" xfId="0" applyNumberFormat="1" applyFont="1" applyFill="1" applyBorder="1" applyAlignment="1">
      <alignment horizontal="center"/>
    </xf>
    <xf numFmtId="0" fontId="31" fillId="3" borderId="114" xfId="0" applyFont="1" applyFill="1" applyBorder="1" applyAlignment="1">
      <alignment horizontal="center"/>
    </xf>
    <xf numFmtId="0" fontId="11" fillId="0" borderId="114" xfId="0" applyFont="1" applyBorder="1" applyAlignment="1">
      <alignment horizontal="center" wrapText="1"/>
    </xf>
    <xf numFmtId="0" fontId="15" fillId="3" borderId="285" xfId="7" applyFont="1" applyFill="1" applyBorder="1" applyAlignment="1">
      <alignment horizontal="left" vertical="top" wrapText="1"/>
    </xf>
    <xf numFmtId="4" fontId="15" fillId="3" borderId="285" xfId="7" applyNumberFormat="1" applyFont="1" applyFill="1" applyBorder="1" applyAlignment="1">
      <alignment horizontal="justify" vertical="top" wrapText="1"/>
    </xf>
    <xf numFmtId="0" fontId="87" fillId="15" borderId="114" xfId="1093" applyFont="1" applyFill="1" applyBorder="1" applyAlignment="1">
      <alignment horizontal="left" vertical="center" wrapText="1"/>
    </xf>
    <xf numFmtId="0" fontId="87" fillId="15" borderId="114" xfId="1093" applyFont="1" applyFill="1" applyBorder="1" applyAlignment="1">
      <alignment vertical="center" wrapText="1"/>
    </xf>
    <xf numFmtId="169" fontId="15" fillId="3" borderId="118" xfId="2" applyNumberFormat="1" applyFont="1" applyFill="1" applyBorder="1" applyAlignment="1">
      <alignment horizontal="right" wrapText="1"/>
    </xf>
    <xf numFmtId="4" fontId="87" fillId="7" borderId="120" xfId="0" applyNumberFormat="1" applyFont="1" applyFill="1" applyBorder="1" applyAlignment="1">
      <alignment horizontal="right" wrapText="1"/>
    </xf>
    <xf numFmtId="188" fontId="87" fillId="14" borderId="114" xfId="0" applyNumberFormat="1" applyFont="1" applyFill="1" applyBorder="1" applyAlignment="1">
      <alignment horizontal="center"/>
    </xf>
    <xf numFmtId="188" fontId="87" fillId="14" borderId="114" xfId="1093" applyNumberFormat="1" applyFont="1" applyFill="1" applyBorder="1" applyAlignment="1">
      <alignment horizontal="left" vertical="center" wrapText="1"/>
    </xf>
    <xf numFmtId="188" fontId="31" fillId="0" borderId="114" xfId="0" applyNumberFormat="1" applyFont="1" applyBorder="1" applyAlignment="1">
      <alignment horizontal="center"/>
    </xf>
    <xf numFmtId="169" fontId="87" fillId="14" borderId="114" xfId="1093" applyNumberFormat="1" applyFont="1" applyFill="1" applyBorder="1" applyAlignment="1">
      <alignment horizontal="left" vertical="center" wrapText="1"/>
    </xf>
    <xf numFmtId="169" fontId="15" fillId="3" borderId="295" xfId="2" applyNumberFormat="1" applyFont="1" applyFill="1" applyBorder="1" applyAlignment="1">
      <alignment horizontal="right" wrapText="1"/>
    </xf>
    <xf numFmtId="169" fontId="23" fillId="3" borderId="295" xfId="0" applyNumberFormat="1" applyFont="1" applyFill="1" applyBorder="1" applyAlignment="1">
      <alignment horizontal="right" wrapText="1"/>
    </xf>
    <xf numFmtId="169" fontId="20" fillId="3" borderId="295" xfId="2" applyNumberFormat="1" applyFont="1" applyFill="1" applyBorder="1" applyAlignment="1">
      <alignment horizontal="right" wrapText="1"/>
    </xf>
    <xf numFmtId="169" fontId="20" fillId="3" borderId="295" xfId="0" applyNumberFormat="1" applyFont="1" applyFill="1" applyBorder="1" applyAlignment="1">
      <alignment horizontal="right" wrapText="1"/>
    </xf>
    <xf numFmtId="169" fontId="87" fillId="15" borderId="114" xfId="1093" applyNumberFormat="1" applyFont="1" applyFill="1" applyBorder="1" applyAlignment="1">
      <alignment vertical="center" wrapText="1"/>
    </xf>
    <xf numFmtId="4" fontId="12" fillId="2" borderId="2" xfId="0" quotePrefix="1" applyNumberFormat="1" applyFont="1" applyFill="1" applyBorder="1" applyAlignment="1" applyProtection="1">
      <alignment wrapText="1"/>
      <protection locked="0"/>
    </xf>
    <xf numFmtId="0" fontId="15" fillId="0" borderId="0" xfId="1" applyFont="1" applyAlignment="1" applyProtection="1">
      <alignment wrapText="1"/>
      <protection locked="0"/>
    </xf>
    <xf numFmtId="4" fontId="12" fillId="2" borderId="4" xfId="0" applyNumberFormat="1" applyFont="1" applyFill="1" applyBorder="1" applyAlignment="1" applyProtection="1">
      <alignment wrapText="1"/>
      <protection locked="0"/>
    </xf>
    <xf numFmtId="4" fontId="15" fillId="3" borderId="5" xfId="2" applyNumberFormat="1" applyFont="1" applyFill="1" applyBorder="1" applyAlignment="1" applyProtection="1">
      <alignment horizontal="right" wrapText="1"/>
      <protection locked="0"/>
    </xf>
    <xf numFmtId="4" fontId="15" fillId="3" borderId="5" xfId="2" applyNumberFormat="1" applyFont="1" applyFill="1" applyBorder="1" applyAlignment="1" applyProtection="1">
      <alignment wrapText="1"/>
      <protection locked="0"/>
    </xf>
    <xf numFmtId="4" fontId="17" fillId="4" borderId="8" xfId="0" quotePrefix="1" applyNumberFormat="1" applyFont="1" applyFill="1" applyBorder="1" applyAlignment="1" applyProtection="1">
      <alignment wrapText="1"/>
      <protection locked="0"/>
    </xf>
    <xf numFmtId="169" fontId="20" fillId="3" borderId="119" xfId="2" applyNumberFormat="1" applyFont="1" applyFill="1" applyBorder="1" applyAlignment="1" applyProtection="1">
      <alignment horizontal="right" wrapText="1"/>
      <protection locked="0"/>
    </xf>
    <xf numFmtId="0" fontId="20" fillId="0" borderId="0" xfId="1" applyFont="1" applyAlignment="1" applyProtection="1">
      <alignment wrapText="1"/>
      <protection locked="0"/>
    </xf>
    <xf numFmtId="0" fontId="15" fillId="0" borderId="47" xfId="5" applyFont="1" applyBorder="1" applyAlignment="1" applyProtection="1">
      <alignment horizontal="left" vertical="top" wrapText="1"/>
      <protection locked="0"/>
    </xf>
    <xf numFmtId="4" fontId="87" fillId="7" borderId="10" xfId="0" applyNumberFormat="1" applyFont="1" applyFill="1" applyBorder="1" applyAlignment="1" applyProtection="1">
      <alignment wrapText="1"/>
      <protection locked="0"/>
    </xf>
    <xf numFmtId="0" fontId="87" fillId="14" borderId="114" xfId="1093" applyFont="1" applyFill="1" applyBorder="1" applyAlignment="1" applyProtection="1">
      <alignment horizontal="left" vertical="center" wrapText="1"/>
      <protection locked="0"/>
    </xf>
    <xf numFmtId="2" fontId="20" fillId="0" borderId="0" xfId="1" applyNumberFormat="1" applyFont="1" applyAlignment="1" applyProtection="1">
      <alignment vertical="top" wrapText="1"/>
      <protection locked="0"/>
    </xf>
    <xf numFmtId="1" fontId="31" fillId="0" borderId="114" xfId="0" applyNumberFormat="1" applyFont="1" applyBorder="1" applyAlignment="1" applyProtection="1">
      <alignment horizontal="center"/>
      <protection locked="0"/>
    </xf>
    <xf numFmtId="4" fontId="87" fillId="14" borderId="114" xfId="200" applyNumberFormat="1" applyFont="1" applyFill="1" applyBorder="1" applyAlignment="1" applyProtection="1">
      <alignment horizontal="center" wrapText="1"/>
      <protection locked="0"/>
    </xf>
    <xf numFmtId="1" fontId="87" fillId="14" borderId="114" xfId="0" applyNumberFormat="1" applyFont="1" applyFill="1" applyBorder="1" applyAlignment="1" applyProtection="1">
      <alignment horizontal="center"/>
      <protection locked="0"/>
    </xf>
    <xf numFmtId="2" fontId="23" fillId="0" borderId="0" xfId="1" applyNumberFormat="1" applyFont="1" applyAlignment="1" applyProtection="1">
      <alignment vertical="top" wrapText="1"/>
      <protection locked="0"/>
    </xf>
    <xf numFmtId="0" fontId="47" fillId="0" borderId="0" xfId="0" applyFont="1" applyAlignment="1" applyProtection="1">
      <alignment horizontal="left" wrapText="1"/>
      <protection locked="0"/>
    </xf>
    <xf numFmtId="0" fontId="22" fillId="0" borderId="0" xfId="0" applyFont="1" applyAlignment="1" applyProtection="1">
      <alignment wrapText="1"/>
      <protection locked="0"/>
    </xf>
    <xf numFmtId="0" fontId="20" fillId="0" borderId="0" xfId="0" applyFont="1" applyAlignment="1" applyProtection="1">
      <alignment horizontal="left" wrapText="1"/>
      <protection locked="0"/>
    </xf>
    <xf numFmtId="0" fontId="20" fillId="0" borderId="0" xfId="0" applyFont="1" applyAlignment="1" applyProtection="1">
      <alignment wrapText="1"/>
      <protection locked="0"/>
    </xf>
    <xf numFmtId="0" fontId="87" fillId="15" borderId="114" xfId="1093" applyFont="1" applyFill="1" applyBorder="1" applyAlignment="1" applyProtection="1">
      <alignment vertical="center" wrapText="1"/>
      <protection locked="0"/>
    </xf>
    <xf numFmtId="0" fontId="15" fillId="3" borderId="37" xfId="7" applyFont="1" applyFill="1" applyBorder="1" applyAlignment="1" applyProtection="1">
      <alignment horizontal="left" vertical="top" wrapText="1"/>
      <protection locked="0"/>
    </xf>
    <xf numFmtId="4" fontId="15" fillId="3" borderId="37" xfId="7" applyNumberFormat="1" applyFont="1" applyFill="1" applyBorder="1" applyAlignment="1" applyProtection="1">
      <alignment horizontal="justify" vertical="top" wrapText="1"/>
      <protection locked="0"/>
    </xf>
    <xf numFmtId="4" fontId="20" fillId="3" borderId="37" xfId="7" applyNumberFormat="1" applyFont="1" applyFill="1" applyBorder="1" applyAlignment="1" applyProtection="1">
      <alignment horizontal="left" wrapText="1"/>
      <protection locked="0"/>
    </xf>
    <xf numFmtId="4" fontId="20" fillId="3" borderId="37" xfId="7" applyNumberFormat="1" applyFont="1" applyFill="1" applyBorder="1" applyAlignment="1" applyProtection="1">
      <alignment horizontal="right" wrapText="1"/>
      <protection locked="0"/>
    </xf>
    <xf numFmtId="0" fontId="20" fillId="3" borderId="37" xfId="7" applyFont="1" applyFill="1" applyBorder="1" applyAlignment="1" applyProtection="1">
      <alignment horizontal="left" vertical="top" wrapText="1"/>
      <protection locked="0"/>
    </xf>
    <xf numFmtId="0" fontId="15" fillId="0" borderId="37" xfId="0" applyFont="1" applyBorder="1" applyAlignment="1" applyProtection="1">
      <alignment horizontal="left" wrapText="1"/>
      <protection locked="0"/>
    </xf>
    <xf numFmtId="4" fontId="15" fillId="0" borderId="37" xfId="7" applyNumberFormat="1" applyFont="1" applyBorder="1" applyAlignment="1" applyProtection="1">
      <alignment horizontal="right" wrapText="1"/>
      <protection locked="0"/>
    </xf>
    <xf numFmtId="169" fontId="15" fillId="3" borderId="119" xfId="2" applyNumberFormat="1" applyFont="1" applyFill="1" applyBorder="1" applyAlignment="1" applyProtection="1">
      <alignment horizontal="right" wrapText="1"/>
      <protection locked="0"/>
    </xf>
    <xf numFmtId="0" fontId="15" fillId="0" borderId="121" xfId="1" applyFont="1" applyBorder="1" applyAlignment="1" applyProtection="1">
      <alignment wrapText="1"/>
      <protection locked="0"/>
    </xf>
    <xf numFmtId="0" fontId="15" fillId="0" borderId="0" xfId="1" applyFont="1" applyAlignment="1" applyProtection="1">
      <alignment horizontal="left" vertical="top" wrapText="1"/>
      <protection locked="0"/>
    </xf>
    <xf numFmtId="0" fontId="15" fillId="0" borderId="0" xfId="1" applyFont="1" applyAlignment="1" applyProtection="1">
      <alignment horizontal="left" vertical="justify" wrapText="1"/>
      <protection locked="0"/>
    </xf>
    <xf numFmtId="0" fontId="15" fillId="0" borderId="0" xfId="1" applyFont="1" applyAlignment="1" applyProtection="1">
      <alignment horizontal="left" vertical="center" wrapText="1"/>
      <protection locked="0"/>
    </xf>
    <xf numFmtId="4" fontId="15" fillId="0" borderId="0" xfId="1" applyNumberFormat="1" applyFont="1" applyAlignment="1" applyProtection="1">
      <alignment horizontal="right" wrapText="1"/>
      <protection locked="0"/>
    </xf>
    <xf numFmtId="4" fontId="15" fillId="0" borderId="0" xfId="1" applyNumberFormat="1" applyFont="1" applyAlignment="1" applyProtection="1">
      <alignment wrapText="1"/>
      <protection locked="0"/>
    </xf>
    <xf numFmtId="169" fontId="15" fillId="0" borderId="121" xfId="1" applyNumberFormat="1" applyFont="1" applyBorder="1" applyAlignment="1" applyProtection="1">
      <alignment horizontal="right" wrapText="1"/>
      <protection locked="0"/>
    </xf>
    <xf numFmtId="169" fontId="15" fillId="0" borderId="0" xfId="1" applyNumberFormat="1" applyFont="1" applyAlignment="1" applyProtection="1">
      <alignment horizontal="right" wrapText="1"/>
      <protection locked="0"/>
    </xf>
    <xf numFmtId="0" fontId="15" fillId="0" borderId="0" xfId="5" applyFont="1" applyAlignment="1">
      <alignment horizontal="left"/>
    </xf>
    <xf numFmtId="0" fontId="15" fillId="0" borderId="0" xfId="5" applyFont="1" applyAlignment="1">
      <alignment horizontal="justify" vertical="top" wrapText="1"/>
    </xf>
    <xf numFmtId="4" fontId="15" fillId="0" borderId="0" xfId="5" applyNumberFormat="1" applyFont="1"/>
    <xf numFmtId="4" fontId="12" fillId="8" borderId="43" xfId="172" applyNumberFormat="1" applyFont="1" applyFill="1" applyBorder="1" applyAlignment="1">
      <alignment horizontal="left" vertical="center" wrapText="1"/>
    </xf>
    <xf numFmtId="4" fontId="12" fillId="8" borderId="10" xfId="172" applyNumberFormat="1" applyFont="1" applyFill="1" applyBorder="1" applyAlignment="1">
      <alignment horizontal="left" vertical="center" wrapText="1"/>
    </xf>
    <xf numFmtId="0" fontId="15" fillId="0" borderId="101" xfId="5" applyFont="1" applyBorder="1" applyAlignment="1">
      <alignment horizontal="left" vertical="top" wrapText="1"/>
    </xf>
    <xf numFmtId="0" fontId="15" fillId="0" borderId="89" xfId="14" applyFont="1" applyBorder="1" applyAlignment="1">
      <alignment horizontal="justify" vertical="top" wrapText="1"/>
    </xf>
    <xf numFmtId="0" fontId="12" fillId="0" borderId="89" xfId="5" applyFont="1" applyBorder="1" applyAlignment="1">
      <alignment horizontal="left"/>
    </xf>
    <xf numFmtId="4" fontId="15" fillId="0" borderId="89" xfId="12" applyNumberFormat="1" applyFont="1" applyBorder="1"/>
    <xf numFmtId="0" fontId="24" fillId="0" borderId="101" xfId="5" applyFont="1" applyBorder="1" applyAlignment="1">
      <alignment horizontal="center" vertical="top" wrapText="1"/>
    </xf>
    <xf numFmtId="0" fontId="24" fillId="0" borderId="89" xfId="5" applyFont="1" applyBorder="1" applyAlignment="1">
      <alignment horizontal="justify" vertical="top" wrapText="1"/>
    </xf>
    <xf numFmtId="0" fontId="24" fillId="0" borderId="89" xfId="5" applyFont="1" applyBorder="1" applyAlignment="1">
      <alignment horizontal="left" wrapText="1"/>
    </xf>
    <xf numFmtId="2" fontId="24" fillId="0" borderId="89" xfId="5" applyNumberFormat="1" applyFont="1" applyBorder="1" applyAlignment="1">
      <alignment wrapText="1"/>
    </xf>
    <xf numFmtId="0" fontId="15" fillId="0" borderId="89" xfId="5" applyFont="1" applyBorder="1" applyAlignment="1">
      <alignment horizontal="left"/>
    </xf>
    <xf numFmtId="0" fontId="15" fillId="0" borderId="89" xfId="5" applyFont="1" applyBorder="1" applyAlignment="1">
      <alignment horizontal="justify" vertical="top" wrapText="1"/>
    </xf>
    <xf numFmtId="0" fontId="15" fillId="0" borderId="89" xfId="5" applyFont="1" applyBorder="1" applyAlignment="1">
      <alignment horizontal="left" wrapText="1"/>
    </xf>
    <xf numFmtId="2" fontId="15" fillId="0" borderId="89" xfId="5" applyNumberFormat="1" applyFont="1" applyBorder="1" applyAlignment="1">
      <alignment wrapText="1"/>
    </xf>
    <xf numFmtId="0" fontId="15" fillId="0" borderId="101" xfId="5" applyFont="1" applyBorder="1" applyAlignment="1">
      <alignment horizontal="left" vertical="top"/>
    </xf>
    <xf numFmtId="0" fontId="15" fillId="0" borderId="89" xfId="172" applyFont="1" applyBorder="1" applyAlignment="1">
      <alignment horizontal="justify" vertical="top" wrapText="1"/>
    </xf>
    <xf numFmtId="4" fontId="15" fillId="0" borderId="89" xfId="172" applyNumberFormat="1" applyFont="1" applyBorder="1" applyAlignment="1">
      <alignment horizontal="left"/>
    </xf>
    <xf numFmtId="4" fontId="15" fillId="0" borderId="89" xfId="172" applyNumberFormat="1" applyFont="1" applyBorder="1"/>
    <xf numFmtId="0" fontId="24" fillId="0" borderId="101" xfId="172" applyFont="1" applyBorder="1" applyAlignment="1">
      <alignment horizontal="left" vertical="top"/>
    </xf>
    <xf numFmtId="0" fontId="24" fillId="0" borderId="89" xfId="14" applyFont="1" applyBorder="1" applyAlignment="1">
      <alignment horizontal="justify" vertical="top" wrapText="1"/>
    </xf>
    <xf numFmtId="4" fontId="24" fillId="0" borderId="89" xfId="172" applyNumberFormat="1" applyFont="1" applyBorder="1" applyAlignment="1">
      <alignment horizontal="left"/>
    </xf>
    <xf numFmtId="4" fontId="24" fillId="0" borderId="89" xfId="172" applyNumberFormat="1" applyFont="1" applyBorder="1"/>
    <xf numFmtId="0" fontId="24" fillId="0" borderId="89" xfId="172" applyFont="1" applyBorder="1" applyAlignment="1">
      <alignment horizontal="justify" vertical="top" wrapText="1"/>
    </xf>
    <xf numFmtId="0" fontId="15" fillId="0" borderId="101" xfId="172" applyFont="1" applyBorder="1" applyAlignment="1">
      <alignment horizontal="left" vertical="top"/>
    </xf>
    <xf numFmtId="0" fontId="15" fillId="0" borderId="89" xfId="5" applyFont="1" applyBorder="1" applyAlignment="1">
      <alignment wrapText="1"/>
    </xf>
    <xf numFmtId="4" fontId="15" fillId="0" borderId="89" xfId="172" applyNumberFormat="1" applyFont="1" applyBorder="1" applyAlignment="1">
      <alignment horizontal="center"/>
    </xf>
    <xf numFmtId="49" fontId="15" fillId="0" borderId="101" xfId="172" applyNumberFormat="1" applyFont="1" applyBorder="1" applyAlignment="1">
      <alignment horizontal="left" vertical="top"/>
    </xf>
    <xf numFmtId="0" fontId="15" fillId="0" borderId="101" xfId="172" applyFont="1" applyBorder="1" applyAlignment="1">
      <alignment horizontal="left" vertical="center"/>
    </xf>
    <xf numFmtId="4" fontId="20" fillId="0" borderId="89" xfId="172" applyNumberFormat="1" applyFont="1" applyBorder="1" applyAlignment="1">
      <alignment horizontal="left"/>
    </xf>
    <xf numFmtId="0" fontId="11" fillId="0" borderId="89" xfId="14" applyFont="1" applyBorder="1" applyAlignment="1">
      <alignment horizontal="right" vertical="center"/>
    </xf>
    <xf numFmtId="0" fontId="11" fillId="0" borderId="89" xfId="14" applyFont="1" applyBorder="1" applyAlignment="1">
      <alignment horizontal="center" vertical="center"/>
    </xf>
    <xf numFmtId="2" fontId="11" fillId="0" borderId="101" xfId="14" applyNumberFormat="1" applyFont="1" applyBorder="1" applyAlignment="1">
      <alignment horizontal="left" vertical="center" wrapText="1"/>
    </xf>
    <xf numFmtId="0" fontId="24" fillId="0" borderId="101" xfId="5" applyFont="1" applyBorder="1" applyAlignment="1">
      <alignment horizontal="left" vertical="top" wrapText="1"/>
    </xf>
    <xf numFmtId="0" fontId="15" fillId="0" borderId="101" xfId="172" applyFont="1" applyBorder="1" applyAlignment="1">
      <alignment horizontal="left" vertical="top" wrapText="1"/>
    </xf>
    <xf numFmtId="0" fontId="15" fillId="0" borderId="89" xfId="172" applyFont="1" applyBorder="1" applyAlignment="1">
      <alignment horizontal="justify"/>
    </xf>
    <xf numFmtId="0" fontId="15" fillId="0" borderId="101" xfId="172" applyFont="1" applyBorder="1" applyAlignment="1">
      <alignment horizontal="center" vertical="top" wrapText="1"/>
    </xf>
    <xf numFmtId="0" fontId="15" fillId="0" borderId="101" xfId="172" applyFont="1" applyBorder="1" applyAlignment="1">
      <alignment horizontal="left" vertical="center" wrapText="1"/>
    </xf>
    <xf numFmtId="0" fontId="15" fillId="0" borderId="91" xfId="172" applyFont="1" applyBorder="1" applyAlignment="1">
      <alignment horizontal="justify"/>
    </xf>
    <xf numFmtId="4" fontId="15" fillId="0" borderId="92" xfId="172" applyNumberFormat="1" applyFont="1" applyBorder="1" applyAlignment="1">
      <alignment horizontal="left"/>
    </xf>
    <xf numFmtId="4" fontId="15" fillId="0" borderId="92" xfId="172" applyNumberFormat="1" applyFont="1" applyBorder="1"/>
    <xf numFmtId="0" fontId="15" fillId="0" borderId="65" xfId="172" applyFont="1" applyBorder="1" applyAlignment="1">
      <alignment horizontal="left" vertical="top" wrapText="1"/>
    </xf>
    <xf numFmtId="0" fontId="15" fillId="0" borderId="46" xfId="172" applyFont="1" applyBorder="1" applyAlignment="1">
      <alignment horizontal="justify" vertical="top" wrapText="1"/>
    </xf>
    <xf numFmtId="4" fontId="15" fillId="0" borderId="88" xfId="172" applyNumberFormat="1" applyFont="1" applyBorder="1" applyAlignment="1">
      <alignment horizontal="left"/>
    </xf>
    <xf numFmtId="4" fontId="15" fillId="0" borderId="88" xfId="172" applyNumberFormat="1" applyFont="1" applyBorder="1"/>
    <xf numFmtId="0" fontId="15" fillId="0" borderId="93" xfId="172" applyFont="1" applyBorder="1" applyAlignment="1">
      <alignment horizontal="justify" vertical="top" wrapText="1"/>
    </xf>
    <xf numFmtId="0" fontId="15" fillId="0" borderId="89" xfId="172" applyFont="1" applyBorder="1" applyAlignment="1">
      <alignment horizontal="justify" wrapText="1"/>
    </xf>
    <xf numFmtId="0" fontId="15" fillId="0" borderId="12" xfId="172" applyFont="1" applyBorder="1" applyAlignment="1">
      <alignment horizontal="left"/>
    </xf>
    <xf numFmtId="0" fontId="15" fillId="0" borderId="12" xfId="172" applyFont="1" applyBorder="1"/>
    <xf numFmtId="0" fontId="24" fillId="0" borderId="65" xfId="172" applyFont="1" applyBorder="1" applyAlignment="1">
      <alignment horizontal="left" vertical="top" wrapText="1"/>
    </xf>
    <xf numFmtId="0" fontId="15" fillId="0" borderId="89" xfId="172" applyFont="1" applyBorder="1" applyAlignment="1">
      <alignment horizontal="left"/>
    </xf>
    <xf numFmtId="0" fontId="15" fillId="0" borderId="89" xfId="172" applyFont="1" applyBorder="1"/>
    <xf numFmtId="49" fontId="15" fillId="0" borderId="89" xfId="172" applyNumberFormat="1" applyFont="1" applyBorder="1" applyAlignment="1">
      <alignment horizontal="left" vertical="top" wrapText="1"/>
    </xf>
    <xf numFmtId="49" fontId="15" fillId="0" borderId="89" xfId="172" applyNumberFormat="1" applyFont="1" applyBorder="1" applyAlignment="1">
      <alignment vertical="center" wrapText="1"/>
    </xf>
    <xf numFmtId="49" fontId="15" fillId="0" borderId="89" xfId="172" applyNumberFormat="1" applyFont="1" applyBorder="1" applyAlignment="1">
      <alignment vertical="top" wrapText="1"/>
    </xf>
    <xf numFmtId="0" fontId="15" fillId="0" borderId="56" xfId="172" applyFont="1" applyBorder="1" applyAlignment="1">
      <alignment horizontal="justify"/>
    </xf>
    <xf numFmtId="4" fontId="15" fillId="0" borderId="51" xfId="172" applyNumberFormat="1" applyFont="1" applyBorder="1" applyAlignment="1">
      <alignment horizontal="left"/>
    </xf>
    <xf numFmtId="4" fontId="15" fillId="0" borderId="51" xfId="172" applyNumberFormat="1" applyFont="1" applyBorder="1"/>
    <xf numFmtId="0" fontId="15" fillId="0" borderId="130" xfId="172" applyFont="1" applyBorder="1" applyAlignment="1">
      <alignment horizontal="left" vertical="center" wrapText="1"/>
    </xf>
    <xf numFmtId="0" fontId="24" fillId="0" borderId="93" xfId="172" applyFont="1" applyBorder="1" applyAlignment="1">
      <alignment horizontal="justify" vertical="top" wrapText="1"/>
    </xf>
    <xf numFmtId="0" fontId="15" fillId="0" borderId="101" xfId="172" applyFont="1" applyBorder="1" applyAlignment="1">
      <alignment horizontal="center" vertical="center" wrapText="1"/>
    </xf>
    <xf numFmtId="0" fontId="15" fillId="0" borderId="131" xfId="172" quotePrefix="1" applyFont="1" applyBorder="1" applyAlignment="1">
      <alignment horizontal="left" vertical="top" wrapText="1"/>
    </xf>
    <xf numFmtId="4" fontId="15" fillId="0" borderId="12" xfId="172" applyNumberFormat="1" applyFont="1" applyBorder="1" applyAlignment="1">
      <alignment horizontal="left"/>
    </xf>
    <xf numFmtId="4" fontId="15" fillId="0" borderId="12" xfId="172" applyNumberFormat="1" applyFont="1" applyBorder="1"/>
    <xf numFmtId="0" fontId="15" fillId="0" borderId="89" xfId="172" quotePrefix="1" applyFont="1" applyBorder="1" applyAlignment="1">
      <alignment horizontal="left" vertical="top" wrapText="1"/>
    </xf>
    <xf numFmtId="0" fontId="15" fillId="0" borderId="130" xfId="172" applyFont="1" applyBorder="1" applyAlignment="1">
      <alignment horizontal="center" vertical="center" wrapText="1"/>
    </xf>
    <xf numFmtId="0" fontId="15" fillId="3" borderId="131" xfId="172" quotePrefix="1" applyFont="1" applyFill="1" applyBorder="1" applyAlignment="1">
      <alignment horizontal="left" vertical="top" wrapText="1"/>
    </xf>
    <xf numFmtId="4" fontId="15" fillId="3" borderId="12" xfId="172" applyNumberFormat="1" applyFont="1" applyFill="1" applyBorder="1" applyAlignment="1">
      <alignment horizontal="left"/>
    </xf>
    <xf numFmtId="4" fontId="15" fillId="3" borderId="12" xfId="172" applyNumberFormat="1" applyFont="1" applyFill="1" applyBorder="1"/>
    <xf numFmtId="0" fontId="15" fillId="3" borderId="93" xfId="172" applyFont="1" applyFill="1" applyBorder="1" applyAlignment="1">
      <alignment horizontal="justify" vertical="top" wrapText="1"/>
    </xf>
    <xf numFmtId="4" fontId="15" fillId="3" borderId="89" xfId="172" applyNumberFormat="1" applyFont="1" applyFill="1" applyBorder="1" applyAlignment="1">
      <alignment horizontal="left"/>
    </xf>
    <xf numFmtId="4" fontId="15" fillId="3" borderId="89" xfId="172" applyNumberFormat="1" applyFont="1" applyFill="1" applyBorder="1"/>
    <xf numFmtId="0" fontId="15" fillId="0" borderId="91" xfId="172" quotePrefix="1" applyFont="1" applyBorder="1" applyAlignment="1">
      <alignment horizontal="left" vertical="top" wrapText="1"/>
    </xf>
    <xf numFmtId="0" fontId="15" fillId="0" borderId="132" xfId="172" applyFont="1" applyBorder="1" applyAlignment="1">
      <alignment horizontal="center" vertical="center" wrapText="1"/>
    </xf>
    <xf numFmtId="0" fontId="24" fillId="0" borderId="89" xfId="172" applyFont="1" applyBorder="1" applyAlignment="1">
      <alignment horizontal="left" vertical="top" wrapText="1"/>
    </xf>
    <xf numFmtId="0" fontId="15" fillId="0" borderId="89" xfId="14" applyFont="1" applyBorder="1" applyAlignment="1">
      <alignment horizontal="left" vertical="top" wrapText="1"/>
    </xf>
    <xf numFmtId="0" fontId="15" fillId="0" borderId="89" xfId="172" applyFont="1" applyBorder="1" applyAlignment="1">
      <alignment horizontal="left" vertical="top" wrapText="1"/>
    </xf>
    <xf numFmtId="4" fontId="15" fillId="0" borderId="89" xfId="172" applyNumberFormat="1" applyFont="1" applyBorder="1" applyAlignment="1">
      <alignment horizontal="left" vertical="top" wrapText="1"/>
    </xf>
    <xf numFmtId="4" fontId="15" fillId="0" borderId="0" xfId="5" applyNumberFormat="1" applyFont="1" applyAlignment="1">
      <alignment horizontal="justify" vertical="top" wrapText="1"/>
    </xf>
    <xf numFmtId="2" fontId="15" fillId="0" borderId="0" xfId="5" applyNumberFormat="1" applyFont="1" applyAlignment="1">
      <alignment horizontal="left" vertical="top" wrapText="1"/>
    </xf>
    <xf numFmtId="2" fontId="15" fillId="0" borderId="0" xfId="5" applyNumberFormat="1" applyFont="1" applyAlignment="1">
      <alignment horizontal="justify" vertical="top" wrapText="1"/>
    </xf>
    <xf numFmtId="4" fontId="15" fillId="0" borderId="0" xfId="1304" applyNumberFormat="1" applyFont="1"/>
    <xf numFmtId="167" fontId="15" fillId="0" borderId="0" xfId="1304" applyNumberFormat="1" applyFont="1" applyAlignment="1">
      <alignment horizontal="left"/>
    </xf>
    <xf numFmtId="0" fontId="12" fillId="20" borderId="0" xfId="5" applyFont="1" applyFill="1" applyAlignment="1">
      <alignment horizontal="left"/>
    </xf>
    <xf numFmtId="0" fontId="12" fillId="20" borderId="0" xfId="5" applyFont="1" applyFill="1" applyAlignment="1">
      <alignment horizontal="justify" vertical="top" wrapText="1"/>
    </xf>
    <xf numFmtId="4" fontId="12" fillId="20" borderId="0" xfId="5" applyNumberFormat="1" applyFont="1" applyFill="1"/>
    <xf numFmtId="169" fontId="12" fillId="4" borderId="24" xfId="0" quotePrefix="1" applyNumberFormat="1" applyFont="1" applyFill="1" applyBorder="1" applyAlignment="1">
      <alignment horizontal="right" wrapText="1"/>
    </xf>
    <xf numFmtId="190" fontId="12" fillId="8" borderId="20" xfId="172" applyNumberFormat="1" applyFont="1" applyFill="1" applyBorder="1" applyAlignment="1">
      <alignment horizontal="left" vertical="center" wrapText="1"/>
    </xf>
    <xf numFmtId="190" fontId="12" fillId="0" borderId="90" xfId="172" applyNumberFormat="1" applyFont="1" applyBorder="1"/>
    <xf numFmtId="190" fontId="24" fillId="0" borderId="90" xfId="5" applyNumberFormat="1" applyFont="1" applyBorder="1" applyAlignment="1">
      <alignment wrapText="1"/>
    </xf>
    <xf numFmtId="190" fontId="15" fillId="0" borderId="90" xfId="172" applyNumberFormat="1" applyFont="1" applyBorder="1"/>
    <xf numFmtId="190" fontId="24" fillId="0" borderId="90" xfId="172" applyNumberFormat="1" applyFont="1" applyBorder="1"/>
    <xf numFmtId="190" fontId="15" fillId="0" borderId="90" xfId="5" applyNumberFormat="1" applyFont="1" applyBorder="1" applyAlignment="1">
      <alignment wrapText="1"/>
    </xf>
    <xf numFmtId="190" fontId="12" fillId="7" borderId="20" xfId="172" applyNumberFormat="1" applyFont="1" applyFill="1" applyBorder="1"/>
    <xf numFmtId="190" fontId="15" fillId="0" borderId="90" xfId="12" applyNumberFormat="1" applyFont="1" applyBorder="1"/>
    <xf numFmtId="190" fontId="15" fillId="0" borderId="90" xfId="172" applyNumberFormat="1" applyFont="1" applyBorder="1" applyAlignment="1">
      <alignment horizontal="center"/>
    </xf>
    <xf numFmtId="191" fontId="15" fillId="0" borderId="90" xfId="172" applyNumberFormat="1" applyFont="1" applyBorder="1"/>
    <xf numFmtId="190" fontId="11" fillId="0" borderId="90" xfId="14" applyNumberFormat="1" applyFont="1" applyBorder="1" applyAlignment="1">
      <alignment horizontal="center" vertical="center"/>
    </xf>
    <xf numFmtId="188" fontId="15" fillId="0" borderId="102" xfId="172" applyNumberFormat="1" applyFont="1" applyBorder="1"/>
    <xf numFmtId="188" fontId="15" fillId="0" borderId="103" xfId="172" applyNumberFormat="1" applyFont="1" applyBorder="1"/>
    <xf numFmtId="191" fontId="24" fillId="0" borderId="90" xfId="172" applyNumberFormat="1" applyFont="1" applyBorder="1"/>
    <xf numFmtId="188" fontId="24" fillId="0" borderId="90" xfId="172" applyNumberFormat="1" applyFont="1" applyBorder="1"/>
    <xf numFmtId="188" fontId="15" fillId="0" borderId="90" xfId="172" applyNumberFormat="1" applyFont="1" applyBorder="1"/>
    <xf numFmtId="188" fontId="24" fillId="3" borderId="76" xfId="172" applyNumberFormat="1" applyFont="1" applyFill="1" applyBorder="1"/>
    <xf numFmtId="190" fontId="15" fillId="0" borderId="0" xfId="1304" applyNumberFormat="1" applyFont="1" applyAlignment="1">
      <alignment horizontal="right"/>
    </xf>
    <xf numFmtId="190" fontId="12" fillId="20" borderId="0" xfId="5" applyNumberFormat="1" applyFont="1" applyFill="1" applyAlignment="1">
      <alignment horizontal="right"/>
    </xf>
    <xf numFmtId="49" fontId="63" fillId="0" borderId="0" xfId="0" applyNumberFormat="1" applyFont="1" applyAlignment="1">
      <alignment horizontal="left" vertical="center" wrapText="1"/>
    </xf>
    <xf numFmtId="1" fontId="63" fillId="0" borderId="0" xfId="0" applyNumberFormat="1" applyFont="1" applyAlignment="1">
      <alignment horizontal="left" vertical="center" wrapText="1"/>
    </xf>
    <xf numFmtId="1" fontId="63" fillId="0" borderId="0" xfId="0" applyNumberFormat="1" applyFont="1" applyAlignment="1">
      <alignment horizontal="center" vertical="top" wrapText="1"/>
    </xf>
    <xf numFmtId="2" fontId="63" fillId="0" borderId="0" xfId="0" applyNumberFormat="1" applyFont="1" applyAlignment="1">
      <alignment horizontal="center" vertical="center" wrapText="1"/>
    </xf>
    <xf numFmtId="0" fontId="13" fillId="0" borderId="0" xfId="185" applyFont="1" applyAlignment="1">
      <alignment horizontal="right" vertical="top" wrapText="1"/>
    </xf>
    <xf numFmtId="0" fontId="13" fillId="0" borderId="0" xfId="185" applyFont="1" applyAlignment="1">
      <alignment horizontal="left" vertical="top" wrapText="1"/>
    </xf>
    <xf numFmtId="0" fontId="11" fillId="0" borderId="0" xfId="185" applyAlignment="1">
      <alignment horizontal="center" vertical="top" wrapText="1"/>
    </xf>
    <xf numFmtId="2" fontId="11" fillId="0" borderId="0" xfId="185" applyNumberFormat="1" applyAlignment="1">
      <alignment horizontal="right" vertical="top" wrapText="1"/>
    </xf>
    <xf numFmtId="0" fontId="11" fillId="0" borderId="0" xfId="185" applyAlignment="1">
      <alignment horizontal="left" vertical="top" wrapText="1"/>
    </xf>
    <xf numFmtId="0" fontId="21" fillId="0" borderId="0" xfId="185" quotePrefix="1" applyFont="1" applyAlignment="1">
      <alignment horizontal="right" vertical="top" wrapText="1"/>
    </xf>
    <xf numFmtId="0" fontId="21" fillId="0" borderId="0" xfId="1107" applyFont="1" applyAlignment="1">
      <alignment horizontal="left" vertical="top" wrapText="1"/>
    </xf>
    <xf numFmtId="0" fontId="11" fillId="0" borderId="0" xfId="185" applyAlignment="1">
      <alignment horizontal="right" vertical="top" wrapText="1"/>
    </xf>
    <xf numFmtId="0" fontId="11" fillId="0" borderId="0" xfId="185" applyAlignment="1">
      <alignment horizontal="center" wrapText="1"/>
    </xf>
    <xf numFmtId="1" fontId="11" fillId="0" borderId="0" xfId="185" applyNumberFormat="1" applyAlignment="1">
      <alignment horizontal="right" wrapText="1"/>
    </xf>
    <xf numFmtId="0" fontId="98" fillId="0" borderId="0" xfId="186" applyFont="1" applyAlignment="1">
      <alignment horizontal="left" vertical="top" wrapText="1"/>
    </xf>
    <xf numFmtId="0" fontId="247" fillId="0" borderId="0" xfId="186" applyFont="1" applyAlignment="1">
      <alignment horizontal="left" vertical="top" wrapText="1"/>
    </xf>
    <xf numFmtId="0" fontId="21" fillId="0" borderId="0" xfId="1107" applyFont="1" applyAlignment="1">
      <alignment horizontal="right" vertical="top"/>
    </xf>
    <xf numFmtId="0" fontId="21" fillId="0" borderId="0" xfId="1107" applyFont="1" applyAlignment="1">
      <alignment horizontal="center"/>
    </xf>
    <xf numFmtId="1" fontId="21" fillId="0" borderId="0" xfId="1107" applyNumberFormat="1" applyFont="1" applyAlignment="1">
      <alignment horizontal="right" wrapText="1"/>
    </xf>
    <xf numFmtId="0" fontId="21" fillId="0" borderId="0" xfId="1107" applyFont="1" applyAlignment="1">
      <alignment vertical="top" wrapText="1"/>
    </xf>
    <xf numFmtId="0" fontId="145" fillId="0" borderId="0" xfId="186" applyFont="1" applyAlignment="1">
      <alignment horizontal="left" vertical="top" wrapText="1"/>
    </xf>
    <xf numFmtId="0" fontId="21" fillId="0" borderId="0" xfId="185" applyFont="1" applyAlignment="1">
      <alignment horizontal="right" vertical="top" wrapText="1"/>
    </xf>
    <xf numFmtId="0" fontId="21" fillId="0" borderId="0" xfId="185" applyFont="1" applyAlignment="1">
      <alignment horizontal="left" vertical="top" wrapText="1"/>
    </xf>
    <xf numFmtId="0" fontId="11" fillId="0" borderId="0" xfId="185" applyAlignment="1">
      <alignment horizontal="left" vertical="top"/>
    </xf>
    <xf numFmtId="0" fontId="11" fillId="0" borderId="0" xfId="185" applyAlignment="1">
      <alignment horizontal="center"/>
    </xf>
    <xf numFmtId="1" fontId="11" fillId="0" borderId="0" xfId="185" applyNumberFormat="1" applyAlignment="1">
      <alignment horizontal="right"/>
    </xf>
    <xf numFmtId="2" fontId="21" fillId="0" borderId="0" xfId="1107" applyNumberFormat="1" applyFont="1" applyAlignment="1">
      <alignment horizontal="right" wrapText="1"/>
    </xf>
    <xf numFmtId="0" fontId="21" fillId="0" borderId="0" xfId="1107" quotePrefix="1" applyFont="1" applyAlignment="1">
      <alignment horizontal="right" vertical="top"/>
    </xf>
    <xf numFmtId="0" fontId="11" fillId="0" borderId="0" xfId="185" quotePrefix="1" applyAlignment="1">
      <alignment horizontal="right" vertical="top"/>
    </xf>
    <xf numFmtId="2" fontId="11" fillId="0" borderId="0" xfId="185" applyNumberFormat="1" applyAlignment="1">
      <alignment horizontal="right"/>
    </xf>
    <xf numFmtId="0" fontId="181" fillId="0" borderId="0" xfId="1107" applyFont="1" applyAlignment="1">
      <alignment horizontal="left" vertical="top" wrapText="1"/>
    </xf>
    <xf numFmtId="0" fontId="21" fillId="0" borderId="0" xfId="187" applyFont="1" applyAlignment="1">
      <alignment horizontal="left" vertical="top" wrapText="1"/>
    </xf>
    <xf numFmtId="0" fontId="11" fillId="0" borderId="0" xfId="185" applyAlignment="1">
      <alignment horizontal="right" vertical="top"/>
    </xf>
    <xf numFmtId="0" fontId="11" fillId="0" borderId="0" xfId="1107" applyFont="1" applyAlignment="1">
      <alignment horizontal="left" vertical="top" wrapText="1"/>
    </xf>
    <xf numFmtId="2" fontId="11" fillId="0" borderId="0" xfId="185" applyNumberFormat="1" applyAlignment="1">
      <alignment horizontal="right" wrapText="1"/>
    </xf>
    <xf numFmtId="0" fontId="21" fillId="0" borderId="0" xfId="1107" applyFont="1" applyAlignment="1">
      <alignment horizontal="right" vertical="top" wrapText="1"/>
    </xf>
    <xf numFmtId="0" fontId="21" fillId="0" borderId="0" xfId="1107" applyFont="1" applyAlignment="1">
      <alignment horizontal="justify"/>
    </xf>
    <xf numFmtId="17" fontId="21" fillId="0" borderId="0" xfId="1107" applyNumberFormat="1" applyFont="1" applyAlignment="1">
      <alignment horizontal="right" vertical="top"/>
    </xf>
    <xf numFmtId="0" fontId="21" fillId="0" borderId="0" xfId="1107" applyFont="1" applyAlignment="1">
      <alignment horizontal="right"/>
    </xf>
    <xf numFmtId="2" fontId="21" fillId="0" borderId="0" xfId="1107" applyNumberFormat="1" applyFont="1" applyAlignment="1">
      <alignment horizontal="right"/>
    </xf>
    <xf numFmtId="0" fontId="21" fillId="0" borderId="44" xfId="1107" applyFont="1" applyBorder="1" applyAlignment="1">
      <alignment horizontal="justify"/>
    </xf>
    <xf numFmtId="0" fontId="11" fillId="0" borderId="44" xfId="185" applyBorder="1" applyAlignment="1">
      <alignment horizontal="left" vertical="top"/>
    </xf>
    <xf numFmtId="0" fontId="181" fillId="0" borderId="0" xfId="1107" applyFont="1" applyAlignment="1">
      <alignment horizontal="justify"/>
    </xf>
    <xf numFmtId="0" fontId="181" fillId="0" borderId="0" xfId="1107" applyFont="1" applyAlignment="1">
      <alignment vertical="top" wrapText="1"/>
    </xf>
    <xf numFmtId="0" fontId="21" fillId="0" borderId="0" xfId="185" applyFont="1" applyAlignment="1">
      <alignment horizontal="right" vertical="top"/>
    </xf>
    <xf numFmtId="0" fontId="21" fillId="0" borderId="0" xfId="185" applyFont="1" applyAlignment="1">
      <alignment horizontal="center"/>
    </xf>
    <xf numFmtId="2" fontId="21" fillId="0" borderId="0" xfId="185" applyNumberFormat="1" applyFont="1" applyAlignment="1">
      <alignment horizontal="right"/>
    </xf>
    <xf numFmtId="0" fontId="11" fillId="0" borderId="0" xfId="1107" applyFont="1" applyAlignment="1">
      <alignment horizontal="justify" vertical="top" wrapText="1"/>
    </xf>
    <xf numFmtId="0" fontId="11" fillId="0" borderId="0" xfId="1107" applyFont="1" applyAlignment="1">
      <alignment horizontal="center" vertical="top" wrapText="1"/>
    </xf>
    <xf numFmtId="2" fontId="11" fillId="0" borderId="0" xfId="1107" applyNumberFormat="1" applyFont="1" applyAlignment="1">
      <alignment horizontal="right" wrapText="1"/>
    </xf>
    <xf numFmtId="166" fontId="13" fillId="14" borderId="13" xfId="1107" applyNumberFormat="1" applyFont="1" applyFill="1" applyBorder="1" applyAlignment="1">
      <alignment horizontal="right" wrapText="1"/>
    </xf>
    <xf numFmtId="0" fontId="13" fillId="14" borderId="13" xfId="1107" applyFont="1" applyFill="1" applyBorder="1" applyAlignment="1">
      <alignment horizontal="justify" vertical="top" wrapText="1"/>
    </xf>
    <xf numFmtId="0" fontId="11" fillId="14" borderId="13" xfId="185" applyFill="1" applyBorder="1" applyAlignment="1">
      <alignment horizontal="center" vertical="top" wrapText="1"/>
    </xf>
    <xf numFmtId="2" fontId="11" fillId="14" borderId="13" xfId="185" applyNumberFormat="1" applyFill="1" applyBorder="1" applyAlignment="1">
      <alignment horizontal="left" vertical="top" wrapText="1"/>
    </xf>
    <xf numFmtId="0" fontId="14" fillId="0" borderId="0" xfId="1107"/>
    <xf numFmtId="0" fontId="13" fillId="0" borderId="0" xfId="1107" applyFont="1" applyAlignment="1">
      <alignment horizontal="left" wrapText="1"/>
    </xf>
    <xf numFmtId="1" fontId="11" fillId="0" borderId="0" xfId="185" applyNumberFormat="1" applyAlignment="1">
      <alignment horizontal="left" vertical="top" wrapText="1"/>
    </xf>
    <xf numFmtId="0" fontId="181" fillId="0" borderId="0" xfId="185" applyFont="1" applyAlignment="1">
      <alignment horizontal="left" vertical="top" wrapText="1"/>
    </xf>
    <xf numFmtId="0" fontId="21" fillId="0" borderId="0" xfId="185" applyFont="1" applyAlignment="1">
      <alignment horizontal="center" wrapText="1"/>
    </xf>
    <xf numFmtId="1" fontId="21" fillId="0" borderId="0" xfId="185" applyNumberFormat="1" applyFont="1" applyAlignment="1">
      <alignment horizontal="right" wrapText="1"/>
    </xf>
    <xf numFmtId="2" fontId="21" fillId="0" borderId="0" xfId="185" applyNumberFormat="1" applyFont="1" applyAlignment="1">
      <alignment horizontal="right" wrapText="1"/>
    </xf>
    <xf numFmtId="2" fontId="11" fillId="0" borderId="0" xfId="185" applyNumberFormat="1" applyAlignment="1">
      <alignment horizontal="left" vertical="top" wrapText="1"/>
    </xf>
    <xf numFmtId="49" fontId="11" fillId="0" borderId="0" xfId="185" applyNumberFormat="1" applyAlignment="1">
      <alignment horizontal="right" vertical="top"/>
    </xf>
    <xf numFmtId="0" fontId="11" fillId="0" borderId="0" xfId="15714" applyFont="1" applyAlignment="1">
      <alignment horizontal="left" vertical="top" wrapText="1"/>
    </xf>
    <xf numFmtId="49" fontId="11" fillId="0" borderId="0" xfId="185" quotePrefix="1" applyNumberFormat="1" applyAlignment="1">
      <alignment horizontal="right" vertical="top"/>
    </xf>
    <xf numFmtId="0" fontId="11" fillId="14" borderId="13" xfId="1107" applyFont="1" applyFill="1" applyBorder="1" applyAlignment="1">
      <alignment horizontal="right" vertical="top" wrapText="1"/>
    </xf>
    <xf numFmtId="0" fontId="13" fillId="14" borderId="13" xfId="185" applyFont="1" applyFill="1" applyBorder="1" applyAlignment="1">
      <alignment horizontal="justify" vertical="top" wrapText="1"/>
    </xf>
    <xf numFmtId="2" fontId="11" fillId="14" borderId="13" xfId="185" applyNumberFormat="1" applyFill="1" applyBorder="1" applyAlignment="1">
      <alignment horizontal="right" wrapText="1"/>
    </xf>
    <xf numFmtId="2" fontId="11" fillId="0" borderId="0" xfId="185" applyNumberFormat="1" applyAlignment="1">
      <alignment horizontal="center" wrapText="1"/>
    </xf>
    <xf numFmtId="0" fontId="96" fillId="0" borderId="0" xfId="186" applyFont="1" applyAlignment="1">
      <alignment horizontal="left" vertical="top" wrapText="1"/>
    </xf>
    <xf numFmtId="0" fontId="11" fillId="0" borderId="0" xfId="1107" applyFont="1" applyAlignment="1">
      <alignment horizontal="center" wrapText="1"/>
    </xf>
    <xf numFmtId="0" fontId="13" fillId="0" borderId="0" xfId="185" applyFont="1" applyAlignment="1">
      <alignment horizontal="justify" vertical="top" wrapText="1"/>
    </xf>
    <xf numFmtId="2" fontId="14" fillId="0" borderId="0" xfId="1107" applyNumberFormat="1"/>
    <xf numFmtId="0" fontId="11" fillId="0" borderId="0" xfId="185" quotePrefix="1" applyAlignment="1">
      <alignment horizontal="right" vertical="top" wrapText="1"/>
    </xf>
    <xf numFmtId="0" fontId="78" fillId="0" borderId="0" xfId="1107" applyFont="1" applyAlignment="1">
      <alignment vertical="top" wrapText="1"/>
    </xf>
    <xf numFmtId="0" fontId="78" fillId="0" borderId="0" xfId="1107" applyFont="1" applyAlignment="1">
      <alignment horizontal="center"/>
    </xf>
    <xf numFmtId="2" fontId="78" fillId="0" borderId="0" xfId="1107" applyNumberFormat="1" applyFont="1"/>
    <xf numFmtId="16" fontId="21" fillId="0" borderId="0" xfId="185" applyNumberFormat="1" applyFont="1" applyAlignment="1">
      <alignment horizontal="right" vertical="top" wrapText="1"/>
    </xf>
    <xf numFmtId="17" fontId="21" fillId="0" borderId="0" xfId="15696" applyNumberFormat="1" applyFont="1" applyAlignment="1">
      <alignment horizontal="right" vertical="top"/>
    </xf>
    <xf numFmtId="0" fontId="78" fillId="0" borderId="0" xfId="15696" applyFont="1" applyAlignment="1">
      <alignment vertical="top" wrapText="1"/>
    </xf>
    <xf numFmtId="0" fontId="78" fillId="0" borderId="0" xfId="15696" applyFont="1" applyAlignment="1">
      <alignment vertical="top"/>
    </xf>
    <xf numFmtId="2" fontId="78" fillId="0" borderId="0" xfId="15696" applyNumberFormat="1" applyFont="1" applyAlignment="1">
      <alignment vertical="top"/>
    </xf>
    <xf numFmtId="0" fontId="78" fillId="0" borderId="0" xfId="15696" applyFont="1" applyAlignment="1">
      <alignment horizontal="center"/>
    </xf>
    <xf numFmtId="2" fontId="78" fillId="0" borderId="0" xfId="15696" applyNumberFormat="1" applyFont="1"/>
    <xf numFmtId="0" fontId="11" fillId="0" borderId="0" xfId="185" applyAlignment="1">
      <alignment horizontal="right" wrapText="1"/>
    </xf>
    <xf numFmtId="0" fontId="11" fillId="0" borderId="0" xfId="185" applyAlignment="1">
      <alignment horizontal="center" vertical="top"/>
    </xf>
    <xf numFmtId="0" fontId="13" fillId="0" borderId="0" xfId="1107" applyFont="1" applyAlignment="1">
      <alignment horizontal="left" vertical="top" wrapText="1"/>
    </xf>
    <xf numFmtId="44" fontId="182" fillId="14" borderId="13" xfId="1107" applyNumberFormat="1" applyFont="1" applyFill="1" applyBorder="1" applyAlignment="1">
      <alignment horizontal="right" wrapText="1"/>
    </xf>
    <xf numFmtId="4" fontId="12" fillId="0" borderId="0" xfId="0" applyNumberFormat="1" applyFont="1" applyAlignment="1">
      <alignment horizontal="center" vertical="center" wrapText="1"/>
    </xf>
    <xf numFmtId="4" fontId="15" fillId="0" borderId="0" xfId="0" applyNumberFormat="1" applyFont="1" applyAlignment="1">
      <alignment horizontal="left" vertical="top" wrapText="1"/>
    </xf>
    <xf numFmtId="188" fontId="15" fillId="0" borderId="0" xfId="0" applyNumberFormat="1" applyFont="1" applyAlignment="1">
      <alignment horizontal="right" wrapText="1"/>
    </xf>
    <xf numFmtId="4" fontId="15" fillId="0" borderId="0" xfId="0" applyNumberFormat="1" applyFont="1" applyAlignment="1">
      <alignment horizontal="right" wrapText="1"/>
    </xf>
    <xf numFmtId="4" fontId="24" fillId="0" borderId="0" xfId="0" applyNumberFormat="1" applyFont="1" applyAlignment="1">
      <alignment horizontal="right" wrapText="1"/>
    </xf>
    <xf numFmtId="4" fontId="12" fillId="0" borderId="0" xfId="0" applyNumberFormat="1" applyFont="1" applyAlignment="1">
      <alignment horizontal="center" vertical="top" wrapText="1"/>
    </xf>
    <xf numFmtId="4" fontId="12" fillId="0" borderId="0" xfId="0" applyNumberFormat="1" applyFont="1" applyAlignment="1">
      <alignment wrapText="1"/>
    </xf>
    <xf numFmtId="4" fontId="15" fillId="0" borderId="0" xfId="0" applyNumberFormat="1" applyFont="1" applyAlignment="1">
      <alignment horizontal="right"/>
    </xf>
    <xf numFmtId="4" fontId="12" fillId="14" borderId="13" xfId="0" applyNumberFormat="1" applyFont="1" applyFill="1" applyBorder="1" applyAlignment="1">
      <alignment horizontal="right" wrapText="1"/>
    </xf>
    <xf numFmtId="4" fontId="18" fillId="0" borderId="0" xfId="0" applyNumberFormat="1" applyFont="1" applyAlignment="1">
      <alignment horizontal="left" vertical="top" wrapText="1"/>
    </xf>
    <xf numFmtId="4" fontId="18" fillId="0" borderId="0" xfId="0" applyNumberFormat="1" applyFont="1" applyAlignment="1">
      <alignment horizontal="right" wrapText="1"/>
    </xf>
    <xf numFmtId="0" fontId="0" fillId="0" borderId="0" xfId="0" applyProtection="1">
      <protection locked="0"/>
    </xf>
    <xf numFmtId="0" fontId="15" fillId="0" borderId="0" xfId="5" applyFont="1" applyAlignment="1" applyProtection="1">
      <alignment horizontal="left"/>
      <protection locked="0"/>
    </xf>
    <xf numFmtId="0" fontId="15" fillId="0" borderId="0" xfId="5" applyFont="1" applyAlignment="1" applyProtection="1">
      <alignment horizontal="justify" vertical="top" wrapText="1"/>
      <protection locked="0"/>
    </xf>
    <xf numFmtId="190" fontId="15" fillId="0" borderId="0" xfId="1304" applyNumberFormat="1" applyFont="1" applyAlignment="1" applyProtection="1">
      <alignment horizontal="right"/>
      <protection locked="0"/>
    </xf>
    <xf numFmtId="2" fontId="15" fillId="0" borderId="0" xfId="5" applyNumberFormat="1" applyFont="1" applyAlignment="1" applyProtection="1">
      <alignment horizontal="left" vertical="top" wrapText="1"/>
      <protection locked="0"/>
    </xf>
    <xf numFmtId="2" fontId="15" fillId="0" borderId="0" xfId="5" applyNumberFormat="1" applyFont="1" applyAlignment="1" applyProtection="1">
      <alignment horizontal="justify" vertical="top" wrapText="1"/>
      <protection locked="0"/>
    </xf>
    <xf numFmtId="167" fontId="15" fillId="0" borderId="0" xfId="1304" applyNumberFormat="1" applyFont="1" applyAlignment="1" applyProtection="1">
      <alignment horizontal="left"/>
      <protection locked="0"/>
    </xf>
    <xf numFmtId="0" fontId="15" fillId="0" borderId="0" xfId="923" applyFont="1" applyAlignment="1" applyProtection="1">
      <alignment horizontal="left" vertical="top"/>
      <protection locked="0"/>
    </xf>
    <xf numFmtId="0" fontId="15" fillId="0" borderId="0" xfId="923" applyFont="1" applyAlignment="1" applyProtection="1">
      <alignment horizontal="justify" vertical="top" wrapText="1"/>
      <protection locked="0"/>
    </xf>
    <xf numFmtId="0" fontId="15" fillId="0" borderId="0" xfId="923" applyFont="1" applyAlignment="1" applyProtection="1">
      <alignment horizontal="left" vertical="center"/>
      <protection locked="0"/>
    </xf>
    <xf numFmtId="4" fontId="15" fillId="0" borderId="0" xfId="923" applyNumberFormat="1" applyFont="1" applyAlignment="1" applyProtection="1">
      <alignment horizontal="right" vertical="center"/>
      <protection locked="0"/>
    </xf>
    <xf numFmtId="190" fontId="15" fillId="0" borderId="0" xfId="923" applyNumberFormat="1" applyFont="1" applyAlignment="1" applyProtection="1">
      <alignment horizontal="right"/>
      <protection locked="0"/>
    </xf>
    <xf numFmtId="190" fontId="15" fillId="0" borderId="0" xfId="5" applyNumberFormat="1" applyFont="1" applyAlignment="1" applyProtection="1">
      <alignment horizontal="right"/>
      <protection locked="0"/>
    </xf>
    <xf numFmtId="49" fontId="15" fillId="0" borderId="0" xfId="0" applyNumberFormat="1" applyFont="1" applyAlignment="1" applyProtection="1">
      <alignment horizontal="left" vertical="top"/>
      <protection locked="0"/>
    </xf>
    <xf numFmtId="0" fontId="15" fillId="0" borderId="0" xfId="0" applyFont="1" applyAlignment="1" applyProtection="1">
      <alignment horizontal="justify" vertical="top"/>
      <protection locked="0"/>
    </xf>
    <xf numFmtId="0" fontId="15" fillId="0" borderId="0" xfId="0" applyFont="1" applyAlignment="1" applyProtection="1">
      <alignment horizontal="left"/>
      <protection locked="0"/>
    </xf>
    <xf numFmtId="172" fontId="15" fillId="0" borderId="0" xfId="0" applyNumberFormat="1" applyFont="1" applyProtection="1">
      <protection locked="0"/>
    </xf>
    <xf numFmtId="4" fontId="15" fillId="0" borderId="0" xfId="0" applyNumberFormat="1" applyFont="1" applyProtection="1">
      <protection locked="0"/>
    </xf>
    <xf numFmtId="0" fontId="15" fillId="0" borderId="0" xfId="0" applyFont="1" applyProtection="1">
      <protection locked="0"/>
    </xf>
    <xf numFmtId="49" fontId="63" fillId="0" borderId="0" xfId="0" applyNumberFormat="1" applyFont="1" applyAlignment="1" applyProtection="1">
      <alignment horizontal="left" vertical="center" wrapText="1"/>
      <protection locked="0"/>
    </xf>
    <xf numFmtId="1" fontId="63" fillId="0" borderId="0" xfId="0" applyNumberFormat="1" applyFont="1" applyAlignment="1" applyProtection="1">
      <alignment horizontal="left" vertical="center" wrapText="1"/>
      <protection locked="0"/>
    </xf>
    <xf numFmtId="1" fontId="63" fillId="0" borderId="0" xfId="0" applyNumberFormat="1" applyFont="1" applyAlignment="1" applyProtection="1">
      <alignment horizontal="center" vertical="top" wrapText="1"/>
      <protection locked="0"/>
    </xf>
    <xf numFmtId="2" fontId="63" fillId="0" borderId="0" xfId="0" applyNumberFormat="1" applyFont="1" applyAlignment="1" applyProtection="1">
      <alignment horizontal="center" vertical="center" wrapText="1"/>
      <protection locked="0"/>
    </xf>
    <xf numFmtId="2" fontId="64" fillId="0" borderId="0" xfId="0" applyNumberFormat="1" applyFont="1" applyAlignment="1" applyProtection="1">
      <alignment horizontal="center" wrapText="1"/>
      <protection locked="0"/>
    </xf>
    <xf numFmtId="4" fontId="12" fillId="0" borderId="0" xfId="0" applyNumberFormat="1" applyFont="1" applyAlignment="1" applyProtection="1">
      <alignment horizontal="center" vertical="center" wrapText="1"/>
      <protection locked="0"/>
    </xf>
    <xf numFmtId="2" fontId="11" fillId="0" borderId="0" xfId="185" applyNumberFormat="1" applyAlignment="1" applyProtection="1">
      <alignment horizontal="right" vertical="top" wrapText="1"/>
      <protection locked="0"/>
    </xf>
    <xf numFmtId="4" fontId="15" fillId="0" borderId="0" xfId="0" applyNumberFormat="1" applyFont="1" applyAlignment="1" applyProtection="1">
      <alignment horizontal="left" vertical="top" wrapText="1"/>
      <protection locked="0"/>
    </xf>
    <xf numFmtId="0" fontId="11" fillId="0" borderId="0" xfId="185" applyAlignment="1" applyProtection="1">
      <alignment horizontal="left" vertical="top" wrapText="1"/>
      <protection locked="0"/>
    </xf>
    <xf numFmtId="0" fontId="11" fillId="0" borderId="0" xfId="185" applyAlignment="1" applyProtection="1">
      <alignment horizontal="right" vertical="top" wrapText="1"/>
      <protection locked="0"/>
    </xf>
    <xf numFmtId="0" fontId="11" fillId="0" borderId="0" xfId="185" applyAlignment="1" applyProtection="1">
      <alignment horizontal="center" wrapText="1"/>
      <protection locked="0"/>
    </xf>
    <xf numFmtId="1" fontId="11" fillId="0" borderId="0" xfId="185" applyNumberFormat="1" applyAlignment="1" applyProtection="1">
      <alignment horizontal="right" wrapText="1"/>
      <protection locked="0"/>
    </xf>
    <xf numFmtId="4" fontId="15" fillId="0" borderId="0" xfId="0" applyNumberFormat="1" applyFont="1" applyAlignment="1" applyProtection="1">
      <alignment horizontal="right" wrapText="1"/>
      <protection locked="0"/>
    </xf>
    <xf numFmtId="0" fontId="21" fillId="0" borderId="0" xfId="1107" applyFont="1" applyAlignment="1" applyProtection="1">
      <alignment horizontal="center"/>
      <protection locked="0"/>
    </xf>
    <xf numFmtId="4" fontId="24" fillId="0" borderId="0" xfId="0" applyNumberFormat="1" applyFont="1" applyAlignment="1" applyProtection="1">
      <alignment horizontal="right" wrapText="1"/>
      <protection locked="0"/>
    </xf>
    <xf numFmtId="0" fontId="21" fillId="0" borderId="0" xfId="1107" applyFont="1" applyAlignment="1" applyProtection="1">
      <alignment vertical="top" wrapText="1"/>
      <protection locked="0"/>
    </xf>
    <xf numFmtId="4" fontId="12" fillId="0" borderId="0" xfId="0" applyNumberFormat="1" applyFont="1" applyAlignment="1" applyProtection="1">
      <alignment horizontal="center" vertical="top" wrapText="1"/>
      <protection locked="0"/>
    </xf>
    <xf numFmtId="0" fontId="11" fillId="0" borderId="0" xfId="185" applyAlignment="1" applyProtection="1">
      <alignment horizontal="left" vertical="top"/>
      <protection locked="0"/>
    </xf>
    <xf numFmtId="4" fontId="12" fillId="0" borderId="0" xfId="0" applyNumberFormat="1" applyFont="1" applyAlignment="1" applyProtection="1">
      <alignment wrapText="1"/>
      <protection locked="0"/>
    </xf>
    <xf numFmtId="4" fontId="15" fillId="0" borderId="0" xfId="0" applyNumberFormat="1" applyFont="1" applyAlignment="1" applyProtection="1">
      <alignment horizontal="right"/>
      <protection locked="0"/>
    </xf>
    <xf numFmtId="2" fontId="21" fillId="0" borderId="0" xfId="1107" applyNumberFormat="1" applyFont="1" applyAlignment="1" applyProtection="1">
      <alignment horizontal="right" wrapText="1"/>
      <protection locked="0"/>
    </xf>
    <xf numFmtId="0" fontId="21" fillId="0" borderId="0" xfId="1107" quotePrefix="1" applyFont="1" applyAlignment="1" applyProtection="1">
      <alignment horizontal="right" vertical="top"/>
      <protection locked="0"/>
    </xf>
    <xf numFmtId="2" fontId="11" fillId="0" borderId="0" xfId="185" applyNumberFormat="1" applyAlignment="1" applyProtection="1">
      <alignment horizontal="right"/>
      <protection locked="0"/>
    </xf>
    <xf numFmtId="0" fontId="11" fillId="0" borderId="0" xfId="185" applyAlignment="1" applyProtection="1">
      <alignment horizontal="right" vertical="top"/>
      <protection locked="0"/>
    </xf>
    <xf numFmtId="2" fontId="11" fillId="0" borderId="0" xfId="185" applyNumberFormat="1" applyAlignment="1" applyProtection="1">
      <alignment horizontal="right" wrapText="1"/>
      <protection locked="0"/>
    </xf>
    <xf numFmtId="0" fontId="21" fillId="0" borderId="0" xfId="1107" applyFont="1" applyAlignment="1" applyProtection="1">
      <alignment horizontal="right" vertical="top" wrapText="1"/>
      <protection locked="0"/>
    </xf>
    <xf numFmtId="0" fontId="21" fillId="0" borderId="0" xfId="1107" applyFont="1" applyAlignment="1" applyProtection="1">
      <alignment horizontal="justify"/>
      <protection locked="0"/>
    </xf>
    <xf numFmtId="0" fontId="21" fillId="0" borderId="0" xfId="1107" applyFont="1" applyAlignment="1" applyProtection="1">
      <alignment horizontal="right"/>
      <protection locked="0"/>
    </xf>
    <xf numFmtId="2" fontId="21" fillId="0" borderId="0" xfId="1107" applyNumberFormat="1" applyFont="1" applyAlignment="1" applyProtection="1">
      <alignment horizontal="right"/>
      <protection locked="0"/>
    </xf>
    <xf numFmtId="2" fontId="15" fillId="0" borderId="0" xfId="0" applyNumberFormat="1" applyFont="1" applyAlignment="1" applyProtection="1">
      <alignment wrapText="1"/>
      <protection locked="0"/>
    </xf>
    <xf numFmtId="2" fontId="15" fillId="0" borderId="0" xfId="185" applyNumberFormat="1" applyFont="1" applyAlignment="1" applyProtection="1">
      <alignment horizontal="right" vertical="top" wrapText="1"/>
      <protection locked="0"/>
    </xf>
    <xf numFmtId="2" fontId="15" fillId="14" borderId="13" xfId="185" applyNumberFormat="1" applyFont="1" applyFill="1" applyBorder="1" applyAlignment="1" applyProtection="1">
      <alignment horizontal="left" vertical="top" wrapText="1"/>
      <protection locked="0"/>
    </xf>
    <xf numFmtId="4" fontId="12" fillId="14" borderId="13" xfId="0" applyNumberFormat="1" applyFont="1" applyFill="1" applyBorder="1" applyAlignment="1" applyProtection="1">
      <alignment horizontal="right" wrapText="1"/>
      <protection locked="0"/>
    </xf>
    <xf numFmtId="2" fontId="24" fillId="0" borderId="0" xfId="185" applyNumberFormat="1" applyFont="1" applyAlignment="1" applyProtection="1">
      <alignment horizontal="right" vertical="top" wrapText="1"/>
      <protection locked="0"/>
    </xf>
    <xf numFmtId="4" fontId="18" fillId="0" borderId="0" xfId="0" applyNumberFormat="1" applyFont="1" applyAlignment="1" applyProtection="1">
      <alignment horizontal="left" vertical="top" wrapText="1"/>
      <protection locked="0"/>
    </xf>
    <xf numFmtId="2" fontId="15" fillId="0" borderId="0" xfId="185" applyNumberFormat="1" applyFont="1" applyAlignment="1" applyProtection="1">
      <alignment horizontal="right" wrapText="1"/>
      <protection locked="0"/>
    </xf>
    <xf numFmtId="2" fontId="21" fillId="0" borderId="0" xfId="185" applyNumberFormat="1" applyFont="1" applyAlignment="1" applyProtection="1">
      <alignment horizontal="right" wrapText="1"/>
      <protection locked="0"/>
    </xf>
    <xf numFmtId="2" fontId="11" fillId="0" borderId="0" xfId="185" applyNumberFormat="1" applyAlignment="1" applyProtection="1">
      <alignment horizontal="left" vertical="top" wrapText="1"/>
      <protection locked="0"/>
    </xf>
    <xf numFmtId="2" fontId="24" fillId="0" borderId="0" xfId="185" applyNumberFormat="1" applyFont="1" applyAlignment="1" applyProtection="1">
      <alignment horizontal="right" wrapText="1"/>
      <protection locked="0"/>
    </xf>
    <xf numFmtId="4" fontId="15" fillId="0" borderId="0" xfId="185" applyNumberFormat="1" applyFont="1" applyAlignment="1" applyProtection="1">
      <alignment horizontal="right" wrapText="1"/>
      <protection locked="0"/>
    </xf>
    <xf numFmtId="2" fontId="11" fillId="14" borderId="13" xfId="185" applyNumberFormat="1" applyFill="1" applyBorder="1" applyAlignment="1" applyProtection="1">
      <alignment horizontal="right" wrapText="1"/>
      <protection locked="0"/>
    </xf>
    <xf numFmtId="4" fontId="18" fillId="0" borderId="0" xfId="0" applyNumberFormat="1" applyFont="1" applyAlignment="1" applyProtection="1">
      <alignment horizontal="right" wrapText="1"/>
      <protection locked="0"/>
    </xf>
    <xf numFmtId="0" fontId="15" fillId="0" borderId="0" xfId="185" applyFont="1" applyAlignment="1" applyProtection="1">
      <alignment horizontal="right" vertical="top" wrapText="1"/>
      <protection locked="0"/>
    </xf>
    <xf numFmtId="4" fontId="15" fillId="0" borderId="0" xfId="189" applyNumberFormat="1" applyFont="1" applyAlignment="1" applyProtection="1">
      <alignment vertical="top" wrapText="1"/>
      <protection locked="0"/>
    </xf>
    <xf numFmtId="0" fontId="15" fillId="0" borderId="0" xfId="185" applyFont="1" applyAlignment="1" applyProtection="1">
      <alignment horizontal="center" wrapText="1"/>
      <protection locked="0"/>
    </xf>
    <xf numFmtId="0" fontId="15" fillId="0" borderId="0" xfId="185" applyFont="1" applyAlignment="1" applyProtection="1">
      <alignment horizontal="left" vertical="top" wrapText="1"/>
      <protection locked="0"/>
    </xf>
    <xf numFmtId="0" fontId="15" fillId="0" borderId="0" xfId="185" applyFont="1" applyAlignment="1" applyProtection="1">
      <alignment horizontal="right" wrapText="1"/>
      <protection locked="0"/>
    </xf>
    <xf numFmtId="0" fontId="15" fillId="0" borderId="44" xfId="185" applyFont="1" applyBorder="1" applyAlignment="1" applyProtection="1">
      <alignment horizontal="left" vertical="top" wrapText="1"/>
      <protection locked="0"/>
    </xf>
    <xf numFmtId="0" fontId="15" fillId="0" borderId="44" xfId="185" applyFont="1" applyBorder="1" applyAlignment="1" applyProtection="1">
      <alignment horizontal="center" wrapText="1"/>
      <protection locked="0"/>
    </xf>
    <xf numFmtId="2" fontId="15" fillId="0" borderId="44" xfId="185" applyNumberFormat="1" applyFont="1" applyBorder="1" applyAlignment="1" applyProtection="1">
      <alignment horizontal="right" wrapText="1"/>
      <protection locked="0"/>
    </xf>
    <xf numFmtId="4" fontId="15" fillId="0" borderId="44" xfId="0" applyNumberFormat="1" applyFont="1" applyBorder="1" applyAlignment="1" applyProtection="1">
      <alignment horizontal="right" wrapText="1"/>
      <protection locked="0"/>
    </xf>
    <xf numFmtId="0" fontId="15" fillId="0" borderId="0" xfId="0" applyFont="1" applyAlignment="1" applyProtection="1">
      <alignment horizontal="left" vertical="top" wrapText="1"/>
      <protection locked="0"/>
    </xf>
    <xf numFmtId="0" fontId="15" fillId="0" borderId="0" xfId="185" applyFont="1" applyAlignment="1" applyProtection="1">
      <alignment horizontal="center" vertical="top" wrapText="1"/>
      <protection locked="0"/>
    </xf>
    <xf numFmtId="2" fontId="15" fillId="0" borderId="0" xfId="0" applyNumberFormat="1" applyFont="1" applyAlignment="1" applyProtection="1">
      <alignment horizontal="right" wrapText="1"/>
      <protection locked="0"/>
    </xf>
    <xf numFmtId="2" fontId="65" fillId="0" borderId="0" xfId="185" applyNumberFormat="1" applyFont="1" applyAlignment="1" applyProtection="1">
      <alignment horizontal="right" wrapText="1"/>
      <protection locked="0"/>
    </xf>
    <xf numFmtId="0" fontId="15" fillId="0" borderId="0" xfId="185" applyFont="1" applyAlignment="1" applyProtection="1">
      <alignment horizontal="center" vertical="top"/>
      <protection locked="0"/>
    </xf>
    <xf numFmtId="2" fontId="15" fillId="0" borderId="0" xfId="0" applyNumberFormat="1" applyFont="1" applyAlignment="1" applyProtection="1">
      <alignment horizontal="right"/>
      <protection locked="0"/>
    </xf>
    <xf numFmtId="49" fontId="15" fillId="0" borderId="0" xfId="185" applyNumberFormat="1" applyFont="1" applyAlignment="1" applyProtection="1">
      <alignment horizontal="right" vertical="top"/>
      <protection locked="0"/>
    </xf>
    <xf numFmtId="0" fontId="15" fillId="0" borderId="0" xfId="185" applyFont="1" applyAlignment="1" applyProtection="1">
      <alignment horizontal="center"/>
      <protection locked="0"/>
    </xf>
    <xf numFmtId="2" fontId="15" fillId="0" borderId="0" xfId="0" applyNumberFormat="1" applyFont="1" applyProtection="1">
      <protection locked="0"/>
    </xf>
    <xf numFmtId="0" fontId="15" fillId="0" borderId="0" xfId="0" applyFont="1" applyAlignment="1" applyProtection="1">
      <alignment wrapText="1"/>
      <protection locked="0"/>
    </xf>
    <xf numFmtId="0" fontId="15" fillId="0" borderId="15" xfId="0" applyFont="1" applyBorder="1" applyAlignment="1" applyProtection="1">
      <alignment horizontal="left" vertical="top" wrapText="1"/>
      <protection locked="0"/>
    </xf>
    <xf numFmtId="0" fontId="15" fillId="0" borderId="15" xfId="185" applyFont="1" applyBorder="1" applyAlignment="1" applyProtection="1">
      <alignment horizontal="center" vertical="top"/>
      <protection locked="0"/>
    </xf>
    <xf numFmtId="16" fontId="15" fillId="0" borderId="0" xfId="185" applyNumberFormat="1" applyFont="1" applyAlignment="1" applyProtection="1">
      <alignment horizontal="right" vertical="top" wrapText="1"/>
      <protection locked="0"/>
    </xf>
    <xf numFmtId="0" fontId="64" fillId="0" borderId="0" xfId="186" applyFont="1" applyAlignment="1" applyProtection="1">
      <alignment horizontal="left" vertical="top" wrapText="1"/>
      <protection locked="0"/>
    </xf>
    <xf numFmtId="49" fontId="15" fillId="0" borderId="0" xfId="185" applyNumberFormat="1" applyFont="1" applyAlignment="1" applyProtection="1">
      <alignment horizontal="right" vertical="top" wrapText="1"/>
      <protection locked="0"/>
    </xf>
    <xf numFmtId="0" fontId="18" fillId="0" borderId="0" xfId="185" applyFont="1" applyAlignment="1" applyProtection="1">
      <alignment horizontal="right" vertical="top" wrapText="1"/>
      <protection locked="0"/>
    </xf>
    <xf numFmtId="0" fontId="18" fillId="0" borderId="0" xfId="0" applyFont="1" applyAlignment="1" applyProtection="1">
      <alignment horizontal="left" vertical="top" wrapText="1"/>
      <protection locked="0"/>
    </xf>
    <xf numFmtId="0" fontId="18" fillId="0" borderId="0" xfId="185" applyFont="1" applyAlignment="1" applyProtection="1">
      <alignment horizontal="center" vertical="top" wrapText="1"/>
      <protection locked="0"/>
    </xf>
    <xf numFmtId="2" fontId="18" fillId="0" borderId="0" xfId="185" applyNumberFormat="1" applyFont="1" applyAlignment="1" applyProtection="1">
      <alignment horizontal="right" vertical="top" wrapText="1"/>
      <protection locked="0"/>
    </xf>
    <xf numFmtId="0" fontId="15" fillId="0" borderId="0" xfId="0" applyFont="1" applyAlignment="1" applyProtection="1">
      <alignment horizontal="justify" vertical="top" wrapText="1"/>
      <protection locked="0"/>
    </xf>
    <xf numFmtId="0" fontId="15" fillId="0" borderId="0" xfId="0" applyFont="1" applyAlignment="1" applyProtection="1">
      <alignment horizontal="center" vertical="top" wrapText="1"/>
      <protection locked="0"/>
    </xf>
    <xf numFmtId="0" fontId="12" fillId="0" borderId="0" xfId="0" applyFont="1" applyAlignment="1" applyProtection="1">
      <alignment horizontal="justify" vertical="top" wrapText="1"/>
      <protection locked="0"/>
    </xf>
    <xf numFmtId="0" fontId="15" fillId="0" borderId="0" xfId="185" applyFont="1" applyAlignment="1" applyProtection="1">
      <alignment horizontal="right" vertical="top"/>
      <protection locked="0"/>
    </xf>
    <xf numFmtId="2" fontId="15" fillId="0" borderId="0" xfId="185" applyNumberFormat="1" applyFont="1" applyAlignment="1" applyProtection="1">
      <alignment horizontal="right"/>
      <protection locked="0"/>
    </xf>
    <xf numFmtId="2" fontId="24" fillId="0" borderId="44" xfId="185" applyNumberFormat="1" applyFont="1" applyBorder="1" applyAlignment="1" applyProtection="1">
      <alignment horizontal="right" wrapText="1"/>
      <protection locked="0"/>
    </xf>
    <xf numFmtId="0" fontId="15" fillId="0" borderId="0" xfId="185" applyFont="1" applyAlignment="1" applyProtection="1">
      <alignment horizontal="left" vertical="top"/>
      <protection locked="0"/>
    </xf>
    <xf numFmtId="0" fontId="15" fillId="0" borderId="0" xfId="0" applyFont="1" applyAlignment="1" applyProtection="1">
      <alignment horizontal="center" vertical="top"/>
      <protection locked="0"/>
    </xf>
    <xf numFmtId="1" fontId="15" fillId="0" borderId="0" xfId="0" applyNumberFormat="1" applyFont="1" applyProtection="1">
      <protection locked="0"/>
    </xf>
    <xf numFmtId="0" fontId="18" fillId="0" borderId="0" xfId="0" applyFont="1" applyAlignment="1" applyProtection="1">
      <alignment horizontal="center" vertical="top" wrapText="1"/>
      <protection locked="0"/>
    </xf>
    <xf numFmtId="0" fontId="56" fillId="0" borderId="0" xfId="185" applyFont="1" applyAlignment="1" applyProtection="1">
      <alignment horizontal="right" vertical="top" wrapText="1"/>
      <protection locked="0"/>
    </xf>
    <xf numFmtId="0" fontId="18" fillId="0" borderId="0" xfId="185" applyFont="1" applyAlignment="1" applyProtection="1">
      <alignment horizontal="left" vertical="top" wrapText="1"/>
      <protection locked="0"/>
    </xf>
    <xf numFmtId="0" fontId="18" fillId="0" borderId="0" xfId="185" applyFont="1" applyAlignment="1" applyProtection="1">
      <alignment horizontal="center" wrapText="1"/>
      <protection locked="0"/>
    </xf>
    <xf numFmtId="2" fontId="18" fillId="0" borderId="0" xfId="185" applyNumberFormat="1" applyFont="1" applyAlignment="1" applyProtection="1">
      <alignment horizontal="right" wrapText="1"/>
      <protection locked="0"/>
    </xf>
    <xf numFmtId="0" fontId="15" fillId="0" borderId="0" xfId="185" applyFont="1" applyAlignment="1" applyProtection="1">
      <alignment horizontal="right"/>
      <protection locked="0"/>
    </xf>
    <xf numFmtId="49" fontId="18" fillId="0" borderId="0" xfId="185" applyNumberFormat="1" applyFont="1" applyAlignment="1" applyProtection="1">
      <alignment horizontal="right" vertical="top" wrapText="1"/>
      <protection locked="0"/>
    </xf>
    <xf numFmtId="166" fontId="12" fillId="14" borderId="13" xfId="0" applyNumberFormat="1" applyFont="1" applyFill="1" applyBorder="1" applyAlignment="1" applyProtection="1">
      <alignment wrapText="1"/>
      <protection locked="0"/>
    </xf>
    <xf numFmtId="0" fontId="12" fillId="14" borderId="13" xfId="0" applyFont="1" applyFill="1" applyBorder="1" applyAlignment="1" applyProtection="1">
      <alignment horizontal="justify" vertical="top" wrapText="1"/>
      <protection locked="0"/>
    </xf>
    <xf numFmtId="0" fontId="15" fillId="14" borderId="13" xfId="185" applyFont="1" applyFill="1" applyBorder="1" applyAlignment="1" applyProtection="1">
      <alignment horizontal="center" vertical="top" wrapText="1"/>
      <protection locked="0"/>
    </xf>
    <xf numFmtId="2" fontId="15" fillId="0" borderId="0" xfId="185" applyNumberFormat="1" applyFont="1" applyAlignment="1" applyProtection="1">
      <alignment horizontal="left" vertical="top" wrapText="1"/>
      <protection locked="0"/>
    </xf>
    <xf numFmtId="4" fontId="15" fillId="0" borderId="0" xfId="185" applyNumberFormat="1" applyFont="1" applyAlignment="1" applyProtection="1">
      <alignment horizontal="left" vertical="top" wrapText="1"/>
      <protection locked="0"/>
    </xf>
    <xf numFmtId="0" fontId="12" fillId="0" borderId="0" xfId="185" applyFont="1" applyAlignment="1" applyProtection="1">
      <alignment horizontal="right" vertical="top" wrapText="1"/>
      <protection locked="0"/>
    </xf>
    <xf numFmtId="0" fontId="12" fillId="0" borderId="0" xfId="0" applyFont="1" applyAlignment="1" applyProtection="1">
      <alignment horizontal="left" wrapText="1"/>
      <protection locked="0"/>
    </xf>
    <xf numFmtId="0" fontId="15" fillId="0" borderId="0" xfId="185" applyFont="1" applyAlignment="1" applyProtection="1">
      <alignment horizontal="justify" vertical="top" wrapText="1"/>
      <protection locked="0"/>
    </xf>
    <xf numFmtId="0" fontId="12" fillId="0" borderId="0" xfId="185" applyFont="1" applyAlignment="1" applyProtection="1">
      <alignment horizontal="left" vertical="top" wrapText="1"/>
      <protection locked="0"/>
    </xf>
    <xf numFmtId="0" fontId="24" fillId="0" borderId="0" xfId="185" applyFont="1" applyAlignment="1" applyProtection="1">
      <alignment horizontal="right" vertical="top" wrapText="1"/>
      <protection locked="0"/>
    </xf>
    <xf numFmtId="0" fontId="24" fillId="0" borderId="0" xfId="185" applyFont="1" applyAlignment="1" applyProtection="1">
      <alignment horizontal="left" vertical="top" wrapText="1"/>
      <protection locked="0"/>
    </xf>
    <xf numFmtId="0" fontId="24" fillId="0" borderId="0" xfId="185" applyFont="1" applyAlignment="1" applyProtection="1">
      <alignment horizontal="center" wrapText="1"/>
      <protection locked="0"/>
    </xf>
    <xf numFmtId="2" fontId="64" fillId="0" borderId="0" xfId="0" applyNumberFormat="1" applyFont="1" applyAlignment="1" applyProtection="1">
      <alignment horizontal="right" wrapText="1"/>
      <protection locked="0"/>
    </xf>
    <xf numFmtId="0" fontId="15" fillId="0" borderId="0" xfId="185" quotePrefix="1" applyFont="1" applyAlignment="1" applyProtection="1">
      <alignment horizontal="right" vertical="top" wrapText="1"/>
      <protection locked="0"/>
    </xf>
    <xf numFmtId="1" fontId="15" fillId="0" borderId="0" xfId="185" applyNumberFormat="1" applyFont="1" applyAlignment="1" applyProtection="1">
      <alignment horizontal="right" wrapText="1"/>
      <protection locked="0"/>
    </xf>
    <xf numFmtId="0" fontId="15" fillId="14" borderId="13" xfId="0" applyFont="1" applyFill="1" applyBorder="1" applyAlignment="1" applyProtection="1">
      <alignment horizontal="left" vertical="top" wrapText="1"/>
      <protection locked="0"/>
    </xf>
    <xf numFmtId="0" fontId="12" fillId="14" borderId="13" xfId="185" applyFont="1" applyFill="1" applyBorder="1" applyAlignment="1" applyProtection="1">
      <alignment horizontal="justify" vertical="top" wrapText="1"/>
      <protection locked="0"/>
    </xf>
    <xf numFmtId="2" fontId="15" fillId="14" borderId="13" xfId="185" applyNumberFormat="1" applyFont="1" applyFill="1" applyBorder="1" applyAlignment="1" applyProtection="1">
      <alignment horizontal="right" wrapText="1"/>
      <protection locked="0"/>
    </xf>
    <xf numFmtId="173" fontId="15" fillId="14" borderId="13" xfId="0" applyNumberFormat="1" applyFont="1" applyFill="1" applyBorder="1" applyAlignment="1" applyProtection="1">
      <alignment horizontal="center" wrapText="1"/>
      <protection locked="0"/>
    </xf>
    <xf numFmtId="1" fontId="15" fillId="0" borderId="0" xfId="185" applyNumberFormat="1" applyFont="1" applyAlignment="1" applyProtection="1">
      <alignment horizontal="right"/>
      <protection locked="0"/>
    </xf>
    <xf numFmtId="2" fontId="15" fillId="0" borderId="0" xfId="185" applyNumberFormat="1" applyFont="1" applyAlignment="1" applyProtection="1">
      <alignment horizontal="center" wrapText="1"/>
      <protection locked="0"/>
    </xf>
    <xf numFmtId="49" fontId="15" fillId="0" borderId="0" xfId="185" quotePrefix="1" applyNumberFormat="1" applyFont="1" applyAlignment="1" applyProtection="1">
      <alignment horizontal="right" vertical="top"/>
      <protection locked="0"/>
    </xf>
    <xf numFmtId="49" fontId="15" fillId="0" borderId="0" xfId="190" applyNumberFormat="1" applyFont="1" applyAlignment="1" applyProtection="1">
      <alignment horizontal="right" vertical="top"/>
      <protection locked="0"/>
    </xf>
    <xf numFmtId="0" fontId="15" fillId="0" borderId="0" xfId="142" applyFont="1" applyAlignment="1" applyProtection="1">
      <alignment horizontal="justify" vertical="top" wrapText="1"/>
      <protection locked="0"/>
    </xf>
    <xf numFmtId="4" fontId="12" fillId="0" borderId="0" xfId="0" applyNumberFormat="1" applyFont="1" applyProtection="1">
      <protection locked="0"/>
    </xf>
    <xf numFmtId="0" fontId="15" fillId="0" borderId="0" xfId="7" applyFont="1" applyAlignment="1" applyProtection="1">
      <alignment horizontal="left" vertical="top" wrapText="1"/>
      <protection locked="0"/>
    </xf>
    <xf numFmtId="0" fontId="15" fillId="0" borderId="15" xfId="185" applyFont="1" applyBorder="1" applyAlignment="1" applyProtection="1">
      <alignment horizontal="left" vertical="top" wrapText="1"/>
      <protection locked="0"/>
    </xf>
    <xf numFmtId="0" fontId="15" fillId="0" borderId="15" xfId="0" applyFont="1" applyBorder="1" applyAlignment="1" applyProtection="1">
      <alignment horizontal="center" wrapText="1"/>
      <protection locked="0"/>
    </xf>
    <xf numFmtId="4" fontId="15" fillId="0" borderId="15" xfId="0" applyNumberFormat="1" applyFont="1" applyBorder="1" applyAlignment="1" applyProtection="1">
      <alignment horizontal="right" wrapText="1"/>
      <protection locked="0"/>
    </xf>
    <xf numFmtId="0" fontId="15" fillId="0" borderId="0" xfId="0" applyFont="1" applyAlignment="1" applyProtection="1">
      <alignment horizontal="center" wrapText="1"/>
      <protection locked="0"/>
    </xf>
    <xf numFmtId="49" fontId="15" fillId="0" borderId="0" xfId="142" applyNumberFormat="1" applyFont="1" applyAlignment="1" applyProtection="1">
      <alignment horizontal="justify" wrapText="1"/>
      <protection locked="0"/>
    </xf>
    <xf numFmtId="0" fontId="15" fillId="0" borderId="0" xfId="142" applyFont="1" applyAlignment="1" applyProtection="1">
      <alignment horizontal="center" wrapText="1"/>
      <protection locked="0"/>
    </xf>
    <xf numFmtId="4" fontId="20" fillId="0" borderId="0" xfId="0" applyNumberFormat="1" applyFont="1" applyAlignment="1" applyProtection="1">
      <alignment horizontal="center" vertical="center" wrapText="1"/>
      <protection locked="0"/>
    </xf>
    <xf numFmtId="4" fontId="20" fillId="0" borderId="0" xfId="0" applyNumberFormat="1" applyFont="1" applyAlignment="1" applyProtection="1">
      <alignment wrapText="1"/>
      <protection locked="0"/>
    </xf>
    <xf numFmtId="49" fontId="15" fillId="0" borderId="0" xfId="142" applyNumberFormat="1" applyFont="1" applyAlignment="1" applyProtection="1">
      <alignment horizontal="left" wrapText="1"/>
      <protection locked="0"/>
    </xf>
    <xf numFmtId="49" fontId="15" fillId="0" borderId="44" xfId="142" applyNumberFormat="1" applyFont="1" applyBorder="1" applyAlignment="1" applyProtection="1">
      <alignment horizontal="justify" wrapText="1"/>
      <protection locked="0"/>
    </xf>
    <xf numFmtId="0" fontId="15" fillId="0" borderId="44" xfId="142" applyFont="1" applyBorder="1" applyAlignment="1" applyProtection="1">
      <alignment horizontal="center" wrapText="1"/>
      <protection locked="0"/>
    </xf>
    <xf numFmtId="4" fontId="20" fillId="0" borderId="44" xfId="0" applyNumberFormat="1" applyFont="1" applyBorder="1" applyAlignment="1" applyProtection="1">
      <alignment horizontal="center" vertical="center" wrapText="1"/>
      <protection locked="0"/>
    </xf>
    <xf numFmtId="4" fontId="20" fillId="0" borderId="44" xfId="0" applyNumberFormat="1" applyFont="1" applyBorder="1" applyAlignment="1" applyProtection="1">
      <alignment wrapText="1"/>
      <protection locked="0"/>
    </xf>
    <xf numFmtId="49" fontId="15" fillId="0" borderId="15" xfId="142" applyNumberFormat="1" applyFont="1" applyBorder="1" applyAlignment="1" applyProtection="1">
      <alignment horizontal="justify" wrapText="1"/>
      <protection locked="0"/>
    </xf>
    <xf numFmtId="0" fontId="15" fillId="0" borderId="15" xfId="142" applyFont="1" applyBorder="1" applyAlignment="1" applyProtection="1">
      <alignment horizontal="center" wrapText="1"/>
      <protection locked="0"/>
    </xf>
    <xf numFmtId="2" fontId="15" fillId="14" borderId="13" xfId="0" applyNumberFormat="1" applyFont="1" applyFill="1" applyBorder="1" applyAlignment="1" applyProtection="1">
      <alignment wrapText="1"/>
      <protection locked="0"/>
    </xf>
    <xf numFmtId="0" fontId="12" fillId="0" borderId="0" xfId="185" applyFont="1" applyAlignment="1" applyProtection="1">
      <alignment horizontal="justify" vertical="top" wrapText="1"/>
      <protection locked="0"/>
    </xf>
    <xf numFmtId="0" fontId="24" fillId="0" borderId="0" xfId="0" applyFont="1" applyAlignment="1" applyProtection="1">
      <alignment horizontal="left" vertical="top" wrapText="1"/>
      <protection locked="0"/>
    </xf>
    <xf numFmtId="16" fontId="12" fillId="0" borderId="0" xfId="185" applyNumberFormat="1" applyFont="1" applyAlignment="1" applyProtection="1">
      <alignment horizontal="right" vertical="top" wrapText="1"/>
      <protection locked="0"/>
    </xf>
    <xf numFmtId="16" fontId="12" fillId="0" borderId="0" xfId="185" applyNumberFormat="1" applyFont="1" applyAlignment="1" applyProtection="1">
      <alignment horizontal="left" vertical="top" wrapText="1"/>
      <protection locked="0"/>
    </xf>
    <xf numFmtId="0" fontId="15" fillId="0" borderId="0" xfId="0" applyFont="1" applyAlignment="1" applyProtection="1">
      <alignment horizontal="right" wrapText="1"/>
      <protection locked="0"/>
    </xf>
    <xf numFmtId="2" fontId="15" fillId="0" borderId="0" xfId="0" applyNumberFormat="1" applyFont="1" applyAlignment="1" applyProtection="1">
      <alignment horizontal="center" wrapText="1"/>
      <protection locked="0"/>
    </xf>
    <xf numFmtId="4" fontId="12" fillId="0" borderId="0" xfId="0" applyNumberFormat="1" applyFont="1" applyAlignment="1" applyProtection="1">
      <alignment horizontal="right" wrapText="1"/>
      <protection locked="0"/>
    </xf>
    <xf numFmtId="0" fontId="15" fillId="0" borderId="0" xfId="0" applyFont="1" applyAlignment="1" applyProtection="1">
      <alignment horizontal="right"/>
      <protection locked="0"/>
    </xf>
    <xf numFmtId="2" fontId="15" fillId="0" borderId="0" xfId="0" applyNumberFormat="1" applyFont="1" applyAlignment="1" applyProtection="1">
      <alignment horizontal="center"/>
      <protection locked="0"/>
    </xf>
    <xf numFmtId="0" fontId="15" fillId="0" borderId="0" xfId="0" applyFont="1" applyAlignment="1" applyProtection="1">
      <alignment horizontal="center"/>
      <protection locked="0"/>
    </xf>
    <xf numFmtId="1" fontId="15" fillId="0" borderId="0" xfId="0" applyNumberFormat="1" applyFont="1" applyAlignment="1" applyProtection="1">
      <alignment horizontal="right"/>
      <protection locked="0"/>
    </xf>
    <xf numFmtId="4" fontId="12" fillId="0" borderId="0" xfId="0" applyNumberFormat="1" applyFont="1" applyAlignment="1" applyProtection="1">
      <alignment horizontal="right"/>
      <protection locked="0"/>
    </xf>
    <xf numFmtId="2" fontId="64" fillId="0" borderId="0" xfId="0" applyNumberFormat="1" applyFont="1" applyAlignment="1" applyProtection="1">
      <alignment horizontal="center" vertical="center" wrapText="1"/>
      <protection locked="0"/>
    </xf>
    <xf numFmtId="0" fontId="12" fillId="0" borderId="0" xfId="0" applyFont="1" applyAlignment="1" applyProtection="1">
      <alignment horizontal="left" vertical="top" wrapText="1"/>
      <protection locked="0"/>
    </xf>
    <xf numFmtId="0" fontId="24" fillId="0" borderId="0" xfId="0" applyFont="1" applyAlignment="1" applyProtection="1">
      <alignment horizontal="right" vertical="top" wrapText="1"/>
      <protection locked="0"/>
    </xf>
    <xf numFmtId="0" fontId="24" fillId="0" borderId="0" xfId="0" applyFont="1" applyAlignment="1" applyProtection="1">
      <alignment horizontal="justify" vertical="top" wrapText="1"/>
      <protection locked="0"/>
    </xf>
    <xf numFmtId="0" fontId="24" fillId="0" borderId="0" xfId="0" applyFont="1" applyAlignment="1" applyProtection="1">
      <alignment horizontal="center" wrapText="1"/>
      <protection locked="0"/>
    </xf>
    <xf numFmtId="2" fontId="24" fillId="0" borderId="0" xfId="0" applyNumberFormat="1" applyFont="1" applyAlignment="1" applyProtection="1">
      <alignment wrapText="1"/>
      <protection locked="0"/>
    </xf>
    <xf numFmtId="4" fontId="24" fillId="0" borderId="0" xfId="0" applyNumberFormat="1" applyFont="1" applyAlignment="1" applyProtection="1">
      <alignment vertical="top" wrapText="1"/>
      <protection locked="0"/>
    </xf>
    <xf numFmtId="0" fontId="24" fillId="0" borderId="0" xfId="0" applyFont="1" applyAlignment="1" applyProtection="1">
      <alignment wrapText="1"/>
      <protection locked="0"/>
    </xf>
    <xf numFmtId="0" fontId="15" fillId="0" borderId="0" xfId="0" applyFont="1" applyAlignment="1" applyProtection="1">
      <alignment vertical="top" wrapText="1"/>
      <protection locked="0"/>
    </xf>
    <xf numFmtId="0" fontId="15" fillId="0" borderId="15" xfId="0" applyFont="1" applyBorder="1" applyProtection="1">
      <protection locked="0"/>
    </xf>
    <xf numFmtId="0" fontId="15" fillId="0" borderId="15" xfId="0" applyFont="1" applyBorder="1" applyAlignment="1" applyProtection="1">
      <alignment horizontal="center"/>
      <protection locked="0"/>
    </xf>
    <xf numFmtId="2" fontId="15" fillId="0" borderId="15" xfId="0" applyNumberFormat="1" applyFont="1" applyBorder="1" applyAlignment="1" applyProtection="1">
      <alignment horizontal="right"/>
      <protection locked="0"/>
    </xf>
    <xf numFmtId="0" fontId="24" fillId="0" borderId="0" xfId="188" applyFont="1" applyProtection="1">
      <protection locked="0"/>
    </xf>
    <xf numFmtId="0" fontId="24" fillId="0" borderId="0" xfId="188" applyFont="1" applyAlignment="1" applyProtection="1">
      <alignment horizontal="center"/>
      <protection locked="0"/>
    </xf>
    <xf numFmtId="2" fontId="24" fillId="0" borderId="0" xfId="188" applyNumberFormat="1" applyFont="1" applyAlignment="1" applyProtection="1">
      <alignment horizontal="right"/>
      <protection locked="0"/>
    </xf>
    <xf numFmtId="4" fontId="24" fillId="0" borderId="0" xfId="188" applyNumberFormat="1" applyFont="1" applyProtection="1">
      <protection locked="0"/>
    </xf>
    <xf numFmtId="2" fontId="24" fillId="0" borderId="0" xfId="0" applyNumberFormat="1" applyFont="1" applyAlignment="1" applyProtection="1">
      <alignment horizontal="right" wrapText="1"/>
      <protection locked="0"/>
    </xf>
    <xf numFmtId="4" fontId="15" fillId="0" borderId="0" xfId="185" applyNumberFormat="1" applyFont="1" applyAlignment="1" applyProtection="1">
      <alignment horizontal="left" vertical="top"/>
      <protection locked="0"/>
    </xf>
    <xf numFmtId="4" fontId="24" fillId="0" borderId="0" xfId="185" applyNumberFormat="1" applyFont="1" applyAlignment="1" applyProtection="1">
      <alignment horizontal="right" wrapText="1"/>
      <protection locked="0"/>
    </xf>
    <xf numFmtId="0" fontId="64" fillId="0" borderId="0" xfId="186" applyFont="1" applyAlignment="1" applyProtection="1">
      <alignment horizontal="justify" vertical="top" wrapText="1"/>
      <protection locked="0"/>
    </xf>
    <xf numFmtId="4" fontId="68" fillId="0" borderId="0" xfId="0" applyNumberFormat="1" applyFont="1" applyAlignment="1" applyProtection="1">
      <alignment horizontal="left" vertical="top"/>
      <protection locked="0"/>
    </xf>
    <xf numFmtId="4" fontId="15" fillId="0" borderId="0" xfId="185" applyNumberFormat="1" applyFont="1" applyAlignment="1" applyProtection="1">
      <alignment wrapText="1"/>
      <protection locked="0"/>
    </xf>
    <xf numFmtId="44" fontId="69" fillId="14" borderId="13" xfId="0" applyNumberFormat="1" applyFont="1" applyFill="1" applyBorder="1" applyAlignment="1" applyProtection="1">
      <alignment wrapText="1"/>
      <protection locked="0"/>
    </xf>
    <xf numFmtId="4" fontId="12" fillId="14" borderId="13" xfId="0" applyNumberFormat="1" applyFont="1" applyFill="1" applyBorder="1" applyAlignment="1" applyProtection="1">
      <alignment wrapText="1"/>
      <protection locked="0"/>
    </xf>
    <xf numFmtId="44" fontId="69" fillId="0" borderId="0" xfId="0" applyNumberFormat="1" applyFont="1" applyAlignment="1" applyProtection="1">
      <alignment wrapText="1"/>
      <protection locked="0"/>
    </xf>
    <xf numFmtId="4" fontId="12" fillId="0" borderId="0" xfId="0" applyNumberFormat="1" applyFont="1" applyAlignment="1" applyProtection="1">
      <alignment horizontal="left" vertical="top" wrapText="1"/>
      <protection locked="0"/>
    </xf>
    <xf numFmtId="0" fontId="24" fillId="0" borderId="0" xfId="0" applyFont="1" applyAlignment="1" applyProtection="1">
      <alignment horizontal="justify" wrapText="1"/>
      <protection locked="0"/>
    </xf>
    <xf numFmtId="0" fontId="15" fillId="0" borderId="0" xfId="0" applyFont="1" applyAlignment="1" applyProtection="1">
      <alignment horizontal="justify"/>
      <protection locked="0"/>
    </xf>
    <xf numFmtId="0" fontId="15" fillId="0" borderId="0" xfId="192" applyFont="1" applyAlignment="1" applyProtection="1">
      <alignment horizontal="justify"/>
      <protection locked="0"/>
    </xf>
    <xf numFmtId="0" fontId="15" fillId="0" borderId="0" xfId="0" quotePrefix="1" applyFont="1" applyAlignment="1" applyProtection="1">
      <alignment horizontal="justify"/>
      <protection locked="0"/>
    </xf>
    <xf numFmtId="2" fontId="15" fillId="0" borderId="15" xfId="185" applyNumberFormat="1" applyFont="1" applyBorder="1" applyAlignment="1" applyProtection="1">
      <alignment horizontal="right" wrapText="1"/>
      <protection locked="0"/>
    </xf>
    <xf numFmtId="4" fontId="15" fillId="0" borderId="15" xfId="185" applyNumberFormat="1" applyFont="1" applyBorder="1" applyAlignment="1" applyProtection="1">
      <alignment wrapText="1"/>
      <protection locked="0"/>
    </xf>
    <xf numFmtId="0" fontId="15" fillId="0" borderId="15" xfId="0" applyFont="1" applyBorder="1" applyAlignment="1" applyProtection="1">
      <alignment wrapText="1"/>
      <protection locked="0"/>
    </xf>
    <xf numFmtId="2" fontId="15" fillId="0" borderId="0" xfId="0" applyNumberFormat="1" applyFont="1" applyAlignment="1" applyProtection="1">
      <alignment horizontal="center" vertical="top" wrapText="1"/>
      <protection locked="0"/>
    </xf>
    <xf numFmtId="2" fontId="15" fillId="14" borderId="13" xfId="185" applyNumberFormat="1" applyFont="1" applyFill="1" applyBorder="1" applyAlignment="1" applyProtection="1">
      <alignment horizontal="center" vertical="top" wrapText="1"/>
      <protection locked="0"/>
    </xf>
    <xf numFmtId="4" fontId="15" fillId="0" borderId="0" xfId="0" applyNumberFormat="1" applyFont="1" applyAlignment="1" applyProtection="1">
      <alignment horizontal="center" vertical="top" wrapText="1"/>
      <protection locked="0"/>
    </xf>
    <xf numFmtId="4" fontId="15" fillId="0" borderId="0" xfId="0" applyNumberFormat="1" applyFont="1" applyAlignment="1" applyProtection="1">
      <alignment horizontal="right" vertical="top" wrapText="1"/>
      <protection locked="0"/>
    </xf>
    <xf numFmtId="4" fontId="69" fillId="0" borderId="0" xfId="0" applyNumberFormat="1" applyFont="1" applyAlignment="1" applyProtection="1">
      <alignment wrapText="1"/>
      <protection locked="0"/>
    </xf>
    <xf numFmtId="7" fontId="15" fillId="14" borderId="13" xfId="185" applyNumberFormat="1" applyFont="1" applyFill="1" applyBorder="1" applyAlignment="1" applyProtection="1">
      <alignment horizontal="left" vertical="top" wrapText="1"/>
      <protection locked="0"/>
    </xf>
    <xf numFmtId="2" fontId="24" fillId="14" borderId="13" xfId="185" applyNumberFormat="1" applyFont="1" applyFill="1" applyBorder="1" applyAlignment="1" applyProtection="1">
      <alignment horizontal="left" vertical="top" wrapText="1"/>
      <protection locked="0"/>
    </xf>
    <xf numFmtId="4" fontId="15" fillId="14" borderId="13" xfId="185" applyNumberFormat="1" applyFont="1" applyFill="1" applyBorder="1" applyAlignment="1" applyProtection="1">
      <alignment horizontal="left" vertical="top" wrapText="1"/>
      <protection locked="0"/>
    </xf>
    <xf numFmtId="4" fontId="69" fillId="14" borderId="13" xfId="0" applyNumberFormat="1" applyFont="1" applyFill="1" applyBorder="1" applyAlignment="1" applyProtection="1">
      <alignment wrapText="1"/>
      <protection locked="0"/>
    </xf>
    <xf numFmtId="0" fontId="12" fillId="0" borderId="0" xfId="0" applyFont="1" applyAlignment="1" applyProtection="1">
      <alignment horizontal="left" vertical="top"/>
      <protection locked="0"/>
    </xf>
    <xf numFmtId="2" fontId="15" fillId="0" borderId="0" xfId="185" applyNumberFormat="1" applyFont="1" applyAlignment="1" applyProtection="1">
      <alignment horizontal="left" vertical="top"/>
      <protection locked="0"/>
    </xf>
    <xf numFmtId="7" fontId="15" fillId="0" borderId="0" xfId="185" applyNumberFormat="1" applyFont="1" applyAlignment="1" applyProtection="1">
      <alignment horizontal="left" vertical="top" wrapText="1"/>
      <protection locked="0"/>
    </xf>
    <xf numFmtId="49" fontId="12" fillId="0" borderId="0" xfId="185" applyNumberFormat="1" applyFont="1" applyAlignment="1" applyProtection="1">
      <alignment horizontal="left" vertical="top"/>
      <protection locked="0"/>
    </xf>
    <xf numFmtId="49" fontId="15" fillId="0" borderId="0" xfId="193" applyNumberFormat="1" applyFont="1" applyAlignment="1" applyProtection="1">
      <alignment horizontal="right" vertical="top"/>
      <protection locked="0"/>
    </xf>
    <xf numFmtId="0" fontId="12" fillId="0" borderId="0" xfId="193" applyFont="1" applyAlignment="1" applyProtection="1">
      <alignment horizontal="justify" vertical="top" wrapText="1"/>
      <protection locked="0"/>
    </xf>
    <xf numFmtId="0" fontId="70" fillId="0" borderId="0" xfId="0" applyFont="1" applyProtection="1">
      <protection locked="0"/>
    </xf>
    <xf numFmtId="1" fontId="70" fillId="0" borderId="0" xfId="0" applyNumberFormat="1" applyFont="1" applyProtection="1">
      <protection locked="0"/>
    </xf>
    <xf numFmtId="4" fontId="70" fillId="0" borderId="0" xfId="0" applyNumberFormat="1" applyFont="1" applyProtection="1">
      <protection locked="0"/>
    </xf>
    <xf numFmtId="1" fontId="15" fillId="0" borderId="0" xfId="0" applyNumberFormat="1" applyFont="1" applyAlignment="1" applyProtection="1">
      <alignment horizontal="right" wrapText="1"/>
      <protection locked="0"/>
    </xf>
    <xf numFmtId="0" fontId="12" fillId="0" borderId="0" xfId="0" applyFont="1" applyAlignment="1" applyProtection="1">
      <alignment vertical="top" wrapText="1"/>
      <protection locked="0"/>
    </xf>
    <xf numFmtId="0" fontId="52" fillId="0" borderId="0" xfId="0" applyFont="1" applyProtection="1">
      <protection locked="0"/>
    </xf>
    <xf numFmtId="2" fontId="52" fillId="0" borderId="0" xfId="0" applyNumberFormat="1" applyFont="1" applyAlignment="1" applyProtection="1">
      <alignment horizontal="right"/>
      <protection locked="0"/>
    </xf>
    <xf numFmtId="4" fontId="52" fillId="0" borderId="0" xfId="0" applyNumberFormat="1" applyFont="1" applyAlignment="1" applyProtection="1">
      <alignment horizontal="right"/>
      <protection locked="0"/>
    </xf>
    <xf numFmtId="1" fontId="15" fillId="0" borderId="0" xfId="14" applyNumberFormat="1" applyFont="1" applyAlignment="1" applyProtection="1">
      <alignment horizontal="right"/>
      <protection locked="0"/>
    </xf>
    <xf numFmtId="0" fontId="15" fillId="0" borderId="0" xfId="113" applyFont="1" applyAlignment="1" applyProtection="1">
      <alignment horizontal="justify" vertical="top" wrapText="1"/>
      <protection locked="0"/>
    </xf>
    <xf numFmtId="0" fontId="15" fillId="0" borderId="0" xfId="14" applyFont="1" applyAlignment="1" applyProtection="1">
      <alignment horizontal="center"/>
      <protection locked="0"/>
    </xf>
    <xf numFmtId="4" fontId="71" fillId="0" borderId="0" xfId="0" applyNumberFormat="1" applyFont="1" applyAlignment="1" applyProtection="1">
      <alignment horizontal="right"/>
      <protection locked="0"/>
    </xf>
    <xf numFmtId="0" fontId="20" fillId="0" borderId="0" xfId="0" applyFont="1" applyAlignment="1" applyProtection="1">
      <alignment horizontal="center"/>
      <protection locked="0"/>
    </xf>
    <xf numFmtId="1" fontId="20" fillId="0" borderId="0" xfId="0" applyNumberFormat="1" applyFont="1" applyAlignment="1" applyProtection="1">
      <alignment horizontal="right"/>
      <protection locked="0"/>
    </xf>
    <xf numFmtId="4" fontId="20" fillId="0" borderId="0" xfId="0" applyNumberFormat="1" applyFont="1" applyAlignment="1" applyProtection="1">
      <alignment horizontal="right"/>
      <protection locked="0"/>
    </xf>
    <xf numFmtId="0" fontId="15" fillId="0" borderId="0" xfId="0" applyFont="1" applyAlignment="1" applyProtection="1">
      <alignment vertical="center" wrapText="1"/>
      <protection locked="0"/>
    </xf>
    <xf numFmtId="0" fontId="70" fillId="0" borderId="0" xfId="0" applyFont="1" applyAlignment="1" applyProtection="1">
      <alignment horizontal="right"/>
      <protection locked="0"/>
    </xf>
    <xf numFmtId="0" fontId="20" fillId="0" borderId="0" xfId="0" applyFont="1" applyAlignment="1" applyProtection="1">
      <alignment vertical="center" wrapText="1"/>
      <protection locked="0"/>
    </xf>
    <xf numFmtId="0" fontId="15" fillId="0" borderId="0" xfId="193" applyFont="1" applyAlignment="1" applyProtection="1">
      <alignment horizontal="justify" vertical="center" wrapText="1"/>
      <protection locked="0"/>
    </xf>
    <xf numFmtId="0" fontId="15" fillId="0" borderId="0" xfId="193" applyFont="1" applyAlignment="1" applyProtection="1">
      <alignment horizontal="center"/>
      <protection locked="0"/>
    </xf>
    <xf numFmtId="1" fontId="15" fillId="0" borderId="0" xfId="193" applyNumberFormat="1" applyFont="1" applyAlignment="1" applyProtection="1">
      <alignment horizontal="right"/>
      <protection locked="0"/>
    </xf>
    <xf numFmtId="49" fontId="15" fillId="0" borderId="0" xfId="193" applyNumberFormat="1" applyFont="1" applyAlignment="1" applyProtection="1">
      <alignment vertical="top"/>
      <protection locked="0"/>
    </xf>
    <xf numFmtId="49" fontId="15" fillId="0" borderId="0" xfId="193" applyNumberFormat="1" applyFont="1" applyProtection="1">
      <protection locked="0"/>
    </xf>
    <xf numFmtId="49" fontId="15" fillId="0" borderId="0" xfId="193" applyNumberFormat="1" applyFont="1" applyAlignment="1" applyProtection="1">
      <alignment horizontal="right"/>
      <protection locked="0"/>
    </xf>
    <xf numFmtId="4" fontId="15" fillId="0" borderId="0" xfId="193" applyNumberFormat="1" applyFont="1" applyAlignment="1" applyProtection="1">
      <alignment horizontal="right"/>
      <protection locked="0"/>
    </xf>
    <xf numFmtId="0" fontId="71" fillId="0" borderId="0" xfId="0" applyFont="1" applyProtection="1">
      <protection locked="0"/>
    </xf>
    <xf numFmtId="1" fontId="71" fillId="0" borderId="0" xfId="0" applyNumberFormat="1" applyFont="1" applyAlignment="1" applyProtection="1">
      <alignment horizontal="right"/>
      <protection locked="0"/>
    </xf>
    <xf numFmtId="1" fontId="70" fillId="0" borderId="0" xfId="0" applyNumberFormat="1" applyFont="1" applyAlignment="1" applyProtection="1">
      <alignment horizontal="right"/>
      <protection locked="0"/>
    </xf>
    <xf numFmtId="4" fontId="70" fillId="0" borderId="0" xfId="0" applyNumberFormat="1" applyFont="1" applyAlignment="1" applyProtection="1">
      <alignment horizontal="right"/>
      <protection locked="0"/>
    </xf>
    <xf numFmtId="0" fontId="71" fillId="0" borderId="0" xfId="0" applyFont="1" applyAlignment="1" applyProtection="1">
      <alignment horizontal="right"/>
      <protection locked="0"/>
    </xf>
    <xf numFmtId="49" fontId="15" fillId="0" borderId="0" xfId="0" applyNumberFormat="1" applyFont="1" applyAlignment="1" applyProtection="1">
      <alignment horizontal="right" vertical="top" wrapText="1"/>
      <protection locked="0"/>
    </xf>
    <xf numFmtId="0" fontId="15" fillId="0" borderId="0" xfId="30" applyFont="1" applyAlignment="1" applyProtection="1">
      <alignment horizontal="justify" vertical="center" wrapText="1"/>
      <protection locked="0"/>
    </xf>
    <xf numFmtId="4" fontId="15" fillId="0" borderId="0" xfId="185" applyNumberFormat="1" applyFont="1" applyAlignment="1" applyProtection="1">
      <alignment horizontal="right"/>
      <protection locked="0"/>
    </xf>
    <xf numFmtId="4" fontId="12" fillId="14" borderId="45" xfId="185" applyNumberFormat="1" applyFont="1" applyFill="1" applyBorder="1" applyAlignment="1" applyProtection="1">
      <alignment wrapText="1"/>
      <protection locked="0"/>
    </xf>
    <xf numFmtId="7" fontId="15" fillId="0" borderId="0" xfId="185" applyNumberFormat="1" applyFont="1" applyAlignment="1" applyProtection="1">
      <alignment horizontal="center" vertical="top" wrapText="1"/>
      <protection locked="0"/>
    </xf>
    <xf numFmtId="4" fontId="15" fillId="0" borderId="0" xfId="185" applyNumberFormat="1" applyFont="1" applyAlignment="1" applyProtection="1">
      <alignment horizontal="center" vertical="top" wrapText="1"/>
      <protection locked="0"/>
    </xf>
    <xf numFmtId="0" fontId="24" fillId="0" borderId="0" xfId="194" applyFont="1" applyAlignment="1" applyProtection="1">
      <alignment horizontal="right" vertical="top"/>
      <protection locked="0"/>
    </xf>
    <xf numFmtId="49" fontId="24" fillId="0" borderId="0" xfId="194" applyNumberFormat="1" applyFont="1" applyAlignment="1" applyProtection="1">
      <alignment horizontal="justify" vertical="top" wrapText="1"/>
      <protection locked="0"/>
    </xf>
    <xf numFmtId="0" fontId="24" fillId="0" borderId="0" xfId="194" applyFont="1" applyAlignment="1" applyProtection="1">
      <alignment horizontal="center"/>
      <protection locked="0"/>
    </xf>
    <xf numFmtId="0" fontId="62" fillId="0" borderId="0" xfId="0" applyFont="1" applyAlignment="1" applyProtection="1">
      <alignment horizontal="center"/>
      <protection locked="0"/>
    </xf>
    <xf numFmtId="4" fontId="62" fillId="0" borderId="0" xfId="0" applyNumberFormat="1" applyFont="1" applyAlignment="1" applyProtection="1">
      <alignment horizontal="right"/>
      <protection locked="0"/>
    </xf>
    <xf numFmtId="0" fontId="62" fillId="0" borderId="0" xfId="0" applyFont="1" applyAlignment="1" applyProtection="1">
      <alignment horizontal="right" vertical="top"/>
      <protection locked="0"/>
    </xf>
    <xf numFmtId="0" fontId="62" fillId="0" borderId="0" xfId="0" applyFont="1" applyProtection="1">
      <protection locked="0"/>
    </xf>
    <xf numFmtId="4" fontId="62" fillId="0" borderId="0" xfId="0" applyNumberFormat="1" applyFont="1" applyProtection="1">
      <protection locked="0"/>
    </xf>
    <xf numFmtId="0" fontId="24" fillId="0" borderId="0" xfId="142" applyFont="1" applyAlignment="1" applyProtection="1">
      <alignment horizontal="center"/>
      <protection locked="0"/>
    </xf>
    <xf numFmtId="49" fontId="24" fillId="0" borderId="0" xfId="194" applyNumberFormat="1" applyFont="1" applyAlignment="1" applyProtection="1">
      <alignment horizontal="right" vertical="top"/>
      <protection locked="0"/>
    </xf>
    <xf numFmtId="0" fontId="72" fillId="0" borderId="0" xfId="0" applyFont="1" applyProtection="1">
      <protection locked="0"/>
    </xf>
    <xf numFmtId="49" fontId="62" fillId="0" borderId="0" xfId="0" applyNumberFormat="1" applyFont="1" applyAlignment="1" applyProtection="1">
      <alignment vertical="top" wrapText="1"/>
      <protection locked="0"/>
    </xf>
    <xf numFmtId="49" fontId="24" fillId="0" borderId="0" xfId="194" applyNumberFormat="1" applyFont="1" applyAlignment="1" applyProtection="1">
      <alignment horizontal="justify" vertical="top"/>
      <protection locked="0"/>
    </xf>
    <xf numFmtId="49" fontId="62" fillId="0" borderId="0" xfId="0" applyNumberFormat="1" applyFont="1" applyAlignment="1" applyProtection="1">
      <alignment horizontal="right" vertical="top"/>
      <protection locked="0"/>
    </xf>
    <xf numFmtId="0" fontId="62" fillId="0" borderId="0" xfId="0" applyFont="1" applyAlignment="1" applyProtection="1">
      <alignment vertical="top"/>
      <protection locked="0"/>
    </xf>
    <xf numFmtId="49" fontId="12" fillId="0" borderId="0" xfId="185" applyNumberFormat="1" applyFont="1" applyAlignment="1" applyProtection="1">
      <alignment horizontal="right" vertical="top"/>
      <protection locked="0"/>
    </xf>
    <xf numFmtId="2" fontId="24" fillId="0" borderId="0" xfId="185" applyNumberFormat="1" applyFont="1" applyAlignment="1" applyProtection="1">
      <alignment horizontal="left" vertical="top" wrapText="1"/>
      <protection locked="0"/>
    </xf>
    <xf numFmtId="4" fontId="12" fillId="0" borderId="0" xfId="185" applyNumberFormat="1" applyFont="1" applyAlignment="1" applyProtection="1">
      <alignment wrapText="1"/>
      <protection locked="0"/>
    </xf>
    <xf numFmtId="4" fontId="72" fillId="0" borderId="0" xfId="0" applyNumberFormat="1" applyFont="1" applyProtection="1">
      <protection locked="0"/>
    </xf>
    <xf numFmtId="0" fontId="15" fillId="0" borderId="0" xfId="0" applyFont="1" applyAlignment="1" applyProtection="1">
      <alignment horizontal="left" vertical="top"/>
      <protection locked="0"/>
    </xf>
    <xf numFmtId="0" fontId="72" fillId="0" borderId="0" xfId="0" applyFont="1" applyAlignment="1" applyProtection="1">
      <alignment horizontal="right" vertical="top"/>
      <protection locked="0"/>
    </xf>
    <xf numFmtId="0" fontId="72" fillId="0" borderId="0" xfId="114" applyFont="1" applyAlignment="1" applyProtection="1">
      <alignment vertical="top" wrapText="1"/>
      <protection locked="0"/>
    </xf>
    <xf numFmtId="0" fontId="72" fillId="0" borderId="0" xfId="114" applyFont="1" applyAlignment="1" applyProtection="1">
      <alignment horizontal="center" wrapText="1"/>
      <protection locked="0"/>
    </xf>
    <xf numFmtId="0" fontId="72" fillId="0" borderId="0" xfId="195" applyFont="1" applyAlignment="1" applyProtection="1">
      <alignment wrapText="1"/>
      <protection locked="0"/>
    </xf>
    <xf numFmtId="0" fontId="24" fillId="0" borderId="0" xfId="0" applyFont="1" applyProtection="1">
      <protection locked="0"/>
    </xf>
    <xf numFmtId="0" fontId="72" fillId="0" borderId="0" xfId="0" applyFont="1" applyAlignment="1" applyProtection="1">
      <alignment horizontal="center" wrapText="1"/>
      <protection locked="0"/>
    </xf>
    <xf numFmtId="0" fontId="72" fillId="0" borderId="0" xfId="0" applyFont="1" applyAlignment="1" applyProtection="1">
      <alignment horizontal="justify" vertical="center" wrapText="1"/>
      <protection locked="0"/>
    </xf>
    <xf numFmtId="0" fontId="72" fillId="0" borderId="0" xfId="0" applyFont="1" applyAlignment="1" applyProtection="1">
      <alignment horizontal="center"/>
      <protection locked="0"/>
    </xf>
    <xf numFmtId="49" fontId="15" fillId="14" borderId="13" xfId="0" applyNumberFormat="1" applyFont="1" applyFill="1" applyBorder="1" applyAlignment="1" applyProtection="1">
      <alignment horizontal="right" vertical="top"/>
      <protection locked="0"/>
    </xf>
    <xf numFmtId="0" fontId="15" fillId="14" borderId="13" xfId="185" applyFont="1" applyFill="1" applyBorder="1" applyAlignment="1" applyProtection="1">
      <alignment horizontal="center" vertical="top"/>
      <protection locked="0"/>
    </xf>
    <xf numFmtId="1" fontId="15" fillId="14" borderId="13" xfId="185" applyNumberFormat="1" applyFont="1" applyFill="1" applyBorder="1" applyProtection="1">
      <protection locked="0"/>
    </xf>
    <xf numFmtId="2" fontId="15" fillId="14" borderId="13" xfId="0" applyNumberFormat="1" applyFont="1" applyFill="1" applyBorder="1" applyProtection="1">
      <protection locked="0"/>
    </xf>
    <xf numFmtId="4" fontId="12" fillId="14" borderId="13" xfId="0" applyNumberFormat="1" applyFont="1" applyFill="1" applyBorder="1" applyAlignment="1" applyProtection="1">
      <alignment horizontal="right"/>
      <protection locked="0"/>
    </xf>
    <xf numFmtId="49" fontId="12" fillId="0" borderId="0" xfId="185" applyNumberFormat="1" applyFont="1" applyAlignment="1" applyProtection="1">
      <alignment horizontal="right" vertical="top" wrapText="1"/>
      <protection locked="0"/>
    </xf>
    <xf numFmtId="0" fontId="64" fillId="0" borderId="0" xfId="186" applyFont="1" applyAlignment="1" applyProtection="1">
      <alignment horizontal="right" vertical="top" wrapText="1"/>
      <protection locked="0"/>
    </xf>
    <xf numFmtId="4" fontId="68" fillId="0" borderId="0" xfId="0" applyNumberFormat="1" applyFont="1" applyAlignment="1" applyProtection="1">
      <alignment horizontal="left" vertical="top" wrapText="1"/>
      <protection locked="0"/>
    </xf>
    <xf numFmtId="0" fontId="64" fillId="0" borderId="15" xfId="186" applyFont="1" applyBorder="1" applyAlignment="1" applyProtection="1">
      <alignment horizontal="justify" vertical="top" wrapText="1"/>
      <protection locked="0"/>
    </xf>
    <xf numFmtId="0" fontId="15" fillId="0" borderId="15" xfId="185" applyFont="1" applyBorder="1" applyAlignment="1" applyProtection="1">
      <alignment horizontal="center" vertical="top" wrapText="1"/>
      <protection locked="0"/>
    </xf>
    <xf numFmtId="0" fontId="15" fillId="0" borderId="15" xfId="185" applyFont="1" applyBorder="1" applyAlignment="1" applyProtection="1">
      <alignment horizontal="right" wrapText="1"/>
      <protection locked="0"/>
    </xf>
    <xf numFmtId="4" fontId="15" fillId="0" borderId="15" xfId="0" applyNumberFormat="1" applyFont="1" applyBorder="1" applyAlignment="1" applyProtection="1">
      <alignment horizontal="right" vertical="top" wrapText="1"/>
      <protection locked="0"/>
    </xf>
    <xf numFmtId="0" fontId="24" fillId="0" borderId="0" xfId="185" applyFont="1" applyAlignment="1" applyProtection="1">
      <alignment horizontal="center" vertical="top" wrapText="1"/>
      <protection locked="0"/>
    </xf>
    <xf numFmtId="2" fontId="68" fillId="0" borderId="0" xfId="185" applyNumberFormat="1" applyFont="1" applyAlignment="1" applyProtection="1">
      <alignment horizontal="left" wrapText="1"/>
      <protection locked="0"/>
    </xf>
    <xf numFmtId="0" fontId="18" fillId="0" borderId="0" xfId="185" applyFont="1" applyAlignment="1" applyProtection="1">
      <alignment horizontal="justify" vertical="top"/>
      <protection locked="0"/>
    </xf>
    <xf numFmtId="2" fontId="15" fillId="0" borderId="0" xfId="185" applyNumberFormat="1" applyFont="1" applyAlignment="1" applyProtection="1">
      <alignment horizontal="right" vertical="top"/>
      <protection locked="0"/>
    </xf>
    <xf numFmtId="7" fontId="15" fillId="0" borderId="0" xfId="185" applyNumberFormat="1" applyFont="1" applyAlignment="1" applyProtection="1">
      <alignment horizontal="left" vertical="top"/>
      <protection locked="0"/>
    </xf>
    <xf numFmtId="7" fontId="68" fillId="0" borderId="0" xfId="185" applyNumberFormat="1" applyFont="1" applyProtection="1">
      <protection locked="0"/>
    </xf>
    <xf numFmtId="0" fontId="15" fillId="0" borderId="0" xfId="185" applyFont="1" applyAlignment="1" applyProtection="1">
      <alignment horizontal="justify" vertical="top"/>
      <protection locked="0"/>
    </xf>
    <xf numFmtId="173" fontId="67" fillId="0" borderId="0" xfId="0" applyNumberFormat="1" applyFont="1" applyAlignment="1" applyProtection="1">
      <alignment horizontal="right" vertical="top"/>
      <protection locked="0"/>
    </xf>
    <xf numFmtId="4" fontId="67" fillId="0" borderId="0" xfId="0" applyNumberFormat="1" applyFont="1" applyAlignment="1" applyProtection="1">
      <alignment horizontal="right" vertical="top"/>
      <protection locked="0"/>
    </xf>
    <xf numFmtId="0" fontId="24" fillId="0" borderId="0" xfId="185" applyFont="1" applyAlignment="1" applyProtection="1">
      <alignment horizontal="justify" vertical="top"/>
      <protection locked="0"/>
    </xf>
    <xf numFmtId="0" fontId="24" fillId="0" borderId="0" xfId="185" applyFont="1" applyAlignment="1" applyProtection="1">
      <alignment horizontal="left" vertical="top"/>
      <protection locked="0"/>
    </xf>
    <xf numFmtId="44" fontId="69" fillId="15" borderId="13" xfId="0" applyNumberFormat="1" applyFont="1" applyFill="1" applyBorder="1" applyProtection="1">
      <protection locked="0"/>
    </xf>
    <xf numFmtId="0" fontId="18" fillId="15" borderId="13" xfId="185" applyFont="1" applyFill="1" applyBorder="1" applyAlignment="1" applyProtection="1">
      <alignment horizontal="left" vertical="top" wrapText="1"/>
      <protection locked="0"/>
    </xf>
    <xf numFmtId="2" fontId="15" fillId="15" borderId="13" xfId="185" applyNumberFormat="1" applyFont="1" applyFill="1" applyBorder="1" applyAlignment="1" applyProtection="1">
      <alignment horizontal="right" vertical="top"/>
      <protection locked="0"/>
    </xf>
    <xf numFmtId="7" fontId="15" fillId="15" borderId="13" xfId="185" applyNumberFormat="1" applyFont="1" applyFill="1" applyBorder="1" applyAlignment="1" applyProtection="1">
      <alignment horizontal="left" vertical="top"/>
      <protection locked="0"/>
    </xf>
    <xf numFmtId="173" fontId="67" fillId="15" borderId="13" xfId="0" applyNumberFormat="1" applyFont="1" applyFill="1" applyBorder="1" applyAlignment="1" applyProtection="1">
      <alignment horizontal="right" vertical="top"/>
      <protection locked="0"/>
    </xf>
    <xf numFmtId="4" fontId="73" fillId="15" borderId="13" xfId="0" applyNumberFormat="1" applyFont="1" applyFill="1" applyBorder="1" applyAlignment="1" applyProtection="1">
      <alignment horizontal="right" vertical="top"/>
      <protection locked="0"/>
    </xf>
    <xf numFmtId="2" fontId="24" fillId="0" borderId="0" xfId="185" applyNumberFormat="1" applyFont="1" applyAlignment="1" applyProtection="1">
      <alignment horizontal="left" vertical="top"/>
      <protection locked="0"/>
    </xf>
    <xf numFmtId="2" fontId="98" fillId="0" borderId="0" xfId="0" applyNumberFormat="1" applyFont="1" applyAlignment="1" applyProtection="1">
      <alignment horizontal="center" vertical="center" wrapText="1"/>
      <protection locked="0"/>
    </xf>
    <xf numFmtId="2" fontId="11" fillId="0" borderId="0" xfId="0" applyNumberFormat="1" applyFont="1" applyAlignment="1" applyProtection="1">
      <alignment horizontal="right" vertical="top" wrapText="1"/>
      <protection locked="0"/>
    </xf>
    <xf numFmtId="2" fontId="181" fillId="0" borderId="0" xfId="185" applyNumberFormat="1" applyFont="1" applyAlignment="1" applyProtection="1">
      <alignment horizontal="right" wrapText="1"/>
      <protection locked="0"/>
    </xf>
    <xf numFmtId="2" fontId="11" fillId="0" borderId="44" xfId="185" applyNumberFormat="1" applyBorder="1" applyAlignment="1" applyProtection="1">
      <alignment horizontal="right" wrapText="1"/>
      <protection locked="0"/>
    </xf>
    <xf numFmtId="2" fontId="11" fillId="0" borderId="0" xfId="0" applyNumberFormat="1" applyFont="1" applyAlignment="1" applyProtection="1">
      <alignment horizontal="right" wrapText="1"/>
      <protection locked="0"/>
    </xf>
    <xf numFmtId="2" fontId="11" fillId="0" borderId="0" xfId="0" applyNumberFormat="1" applyFont="1" applyAlignment="1" applyProtection="1">
      <alignment horizontal="right"/>
      <protection locked="0"/>
    </xf>
    <xf numFmtId="2" fontId="263" fillId="0" borderId="0" xfId="185" applyNumberFormat="1" applyFont="1" applyAlignment="1" applyProtection="1">
      <alignment horizontal="right" wrapText="1"/>
      <protection locked="0"/>
    </xf>
    <xf numFmtId="2" fontId="0" fillId="0" borderId="0" xfId="0" applyNumberFormat="1" applyAlignment="1" applyProtection="1">
      <alignment horizontal="right"/>
      <protection locked="0"/>
    </xf>
    <xf numFmtId="2" fontId="181" fillId="0" borderId="0" xfId="185" applyNumberFormat="1" applyFont="1" applyAlignment="1" applyProtection="1">
      <alignment horizontal="right" vertical="top" wrapText="1"/>
      <protection locked="0"/>
    </xf>
    <xf numFmtId="4" fontId="11" fillId="0" borderId="0" xfId="185" applyNumberFormat="1" applyAlignment="1" applyProtection="1">
      <alignment horizontal="right" wrapText="1"/>
      <protection locked="0"/>
    </xf>
    <xf numFmtId="2" fontId="11" fillId="14" borderId="277" xfId="185" applyNumberFormat="1" applyFill="1" applyBorder="1" applyAlignment="1" applyProtection="1">
      <alignment horizontal="left" vertical="top" wrapText="1"/>
      <protection locked="0"/>
    </xf>
    <xf numFmtId="2" fontId="21" fillId="0" borderId="0" xfId="0" applyNumberFormat="1" applyFont="1" applyAlignment="1" applyProtection="1">
      <alignment horizontal="right" wrapText="1"/>
      <protection locked="0"/>
    </xf>
    <xf numFmtId="2" fontId="11" fillId="0" borderId="0" xfId="17" applyNumberFormat="1" applyFont="1" applyAlignment="1" applyProtection="1">
      <alignment horizontal="right" wrapText="1"/>
      <protection locked="0"/>
    </xf>
    <xf numFmtId="2" fontId="11" fillId="0" borderId="0" xfId="185" applyNumberFormat="1" applyAlignment="1" applyProtection="1">
      <alignment horizontal="left" vertical="top"/>
      <protection locked="0"/>
    </xf>
    <xf numFmtId="2" fontId="21" fillId="0" borderId="0" xfId="0" applyNumberFormat="1" applyFont="1" applyAlignment="1" applyProtection="1">
      <alignment horizontal="right"/>
      <protection locked="0"/>
    </xf>
    <xf numFmtId="2" fontId="21" fillId="0" borderId="0" xfId="0" applyNumberFormat="1" applyFont="1" applyProtection="1">
      <protection locked="0"/>
    </xf>
    <xf numFmtId="2" fontId="21" fillId="0" borderId="0" xfId="15797" applyNumberFormat="1" applyFont="1" applyFill="1" applyBorder="1" applyProtection="1">
      <protection locked="0"/>
    </xf>
    <xf numFmtId="2" fontId="21" fillId="0" borderId="0" xfId="185" applyNumberFormat="1" applyFont="1" applyAlignment="1" applyProtection="1">
      <alignment horizontal="right" vertical="top" wrapText="1"/>
      <protection locked="0"/>
    </xf>
    <xf numFmtId="2" fontId="21" fillId="0" borderId="0" xfId="15797" applyNumberFormat="1" applyFont="1" applyFill="1" applyProtection="1">
      <protection locked="0"/>
    </xf>
    <xf numFmtId="2" fontId="21" fillId="0" borderId="0" xfId="0" applyNumberFormat="1" applyFont="1" applyAlignment="1" applyProtection="1">
      <alignment wrapText="1"/>
      <protection locked="0"/>
    </xf>
    <xf numFmtId="2" fontId="21" fillId="0" borderId="0" xfId="191" applyNumberFormat="1" applyFont="1" applyFill="1" applyBorder="1" applyProtection="1">
      <protection locked="0"/>
    </xf>
    <xf numFmtId="2" fontId="21" fillId="0" borderId="0" xfId="191" applyNumberFormat="1" applyFont="1" applyFill="1" applyBorder="1" applyAlignment="1" applyProtection="1">
      <alignment horizontal="right"/>
      <protection locked="0"/>
    </xf>
    <xf numFmtId="2" fontId="11" fillId="0" borderId="0" xfId="0" applyNumberFormat="1" applyFont="1" applyAlignment="1" applyProtection="1">
      <alignment wrapText="1"/>
      <protection locked="0"/>
    </xf>
    <xf numFmtId="2" fontId="11" fillId="0" borderId="0" xfId="185" applyNumberFormat="1" applyAlignment="1" applyProtection="1">
      <alignment horizontal="center" vertical="top" wrapText="1"/>
      <protection locked="0"/>
    </xf>
    <xf numFmtId="4" fontId="11" fillId="0" borderId="0" xfId="185" applyNumberFormat="1" applyAlignment="1" applyProtection="1">
      <alignment horizontal="center" vertical="top" wrapText="1"/>
      <protection locked="0"/>
    </xf>
    <xf numFmtId="2" fontId="0" fillId="0" borderId="0" xfId="0" applyNumberFormat="1" applyAlignment="1" applyProtection="1">
      <alignment horizontal="right" vertical="top"/>
      <protection locked="0"/>
    </xf>
    <xf numFmtId="2" fontId="264" fillId="0" borderId="0" xfId="0" applyNumberFormat="1" applyFont="1" applyAlignment="1" applyProtection="1">
      <alignment horizontal="right" vertical="top"/>
      <protection locked="0"/>
    </xf>
    <xf numFmtId="2" fontId="11" fillId="0" borderId="0" xfId="2154" applyNumberFormat="1" applyFont="1" applyAlignment="1" applyProtection="1">
      <alignment horizontal="right" vertical="top"/>
      <protection locked="0"/>
    </xf>
    <xf numFmtId="2" fontId="11" fillId="0" borderId="0" xfId="0" applyNumberFormat="1" applyFont="1" applyAlignment="1" applyProtection="1">
      <alignment horizontal="right" vertical="top"/>
      <protection locked="0"/>
    </xf>
    <xf numFmtId="176" fontId="11" fillId="0" borderId="0" xfId="0" applyNumberFormat="1" applyFont="1" applyAlignment="1" applyProtection="1">
      <alignment horizontal="right" vertical="center"/>
      <protection locked="0"/>
    </xf>
    <xf numFmtId="191" fontId="11" fillId="0" borderId="0" xfId="0" applyNumberFormat="1" applyFont="1" applyAlignment="1" applyProtection="1">
      <alignment vertical="center"/>
      <protection locked="0"/>
    </xf>
    <xf numFmtId="176" fontId="11" fillId="0" borderId="0" xfId="0" applyNumberFormat="1" applyFont="1" applyAlignment="1" applyProtection="1">
      <alignment vertical="center"/>
      <protection locked="0"/>
    </xf>
    <xf numFmtId="0" fontId="266" fillId="0" borderId="0" xfId="0" applyFont="1" applyProtection="1">
      <protection locked="0"/>
    </xf>
    <xf numFmtId="0" fontId="82" fillId="0" borderId="0" xfId="0" applyFont="1" applyProtection="1">
      <protection locked="0"/>
    </xf>
    <xf numFmtId="0" fontId="257" fillId="0" borderId="0" xfId="0" applyFont="1" applyProtection="1">
      <protection locked="0"/>
    </xf>
    <xf numFmtId="2" fontId="257" fillId="0" borderId="0" xfId="17837" applyNumberFormat="1" applyFont="1" applyAlignment="1" applyProtection="1">
      <alignment horizontal="right" wrapText="1" readingOrder="1"/>
      <protection locked="0"/>
    </xf>
    <xf numFmtId="2" fontId="257" fillId="0" borderId="0" xfId="0" applyNumberFormat="1" applyFont="1" applyAlignment="1" applyProtection="1">
      <alignment horizontal="right"/>
      <protection locked="0"/>
    </xf>
    <xf numFmtId="0" fontId="21" fillId="0" borderId="0" xfId="0" applyFont="1" applyProtection="1">
      <protection locked="0"/>
    </xf>
    <xf numFmtId="2" fontId="21" fillId="0" borderId="0" xfId="2154" applyNumberFormat="1" applyProtection="1">
      <protection locked="0"/>
    </xf>
    <xf numFmtId="0" fontId="78" fillId="0" borderId="0" xfId="41351" applyFont="1" applyProtection="1">
      <protection locked="0"/>
    </xf>
    <xf numFmtId="169" fontId="12" fillId="2" borderId="28" xfId="0" quotePrefix="1" applyNumberFormat="1" applyFont="1" applyFill="1" applyBorder="1" applyAlignment="1">
      <alignment vertical="center" wrapText="1"/>
    </xf>
    <xf numFmtId="169" fontId="12" fillId="2" borderId="29" xfId="0" quotePrefix="1" applyNumberFormat="1" applyFont="1" applyFill="1" applyBorder="1" applyAlignment="1">
      <alignment vertical="center" wrapText="1"/>
    </xf>
    <xf numFmtId="223" fontId="13" fillId="0" borderId="0" xfId="41347" applyNumberFormat="1" applyFont="1" applyAlignment="1" applyProtection="1">
      <alignment horizontal="center" vertical="center" wrapText="1"/>
    </xf>
    <xf numFmtId="191" fontId="13" fillId="0" borderId="0" xfId="0" applyNumberFormat="1" applyFont="1" applyAlignment="1">
      <alignment wrapText="1"/>
    </xf>
    <xf numFmtId="191" fontId="11" fillId="0" borderId="0" xfId="0" applyNumberFormat="1" applyFont="1" applyAlignment="1">
      <alignment horizontal="left" vertical="top" wrapText="1"/>
    </xf>
    <xf numFmtId="190" fontId="11" fillId="0" borderId="0" xfId="0" applyNumberFormat="1" applyFont="1" applyAlignment="1">
      <alignment horizontal="left" vertical="top" wrapText="1"/>
    </xf>
    <xf numFmtId="190" fontId="181" fillId="0" borderId="0" xfId="0" applyNumberFormat="1" applyFont="1" applyAlignment="1">
      <alignment horizontal="left" vertical="top" wrapText="1"/>
    </xf>
    <xf numFmtId="190" fontId="11" fillId="0" borderId="0" xfId="185" applyNumberFormat="1" applyAlignment="1">
      <alignment horizontal="left" vertical="top"/>
    </xf>
    <xf numFmtId="190" fontId="13" fillId="14" borderId="277" xfId="0" applyNumberFormat="1" applyFont="1" applyFill="1" applyBorder="1" applyAlignment="1">
      <alignment horizontal="right" wrapText="1"/>
    </xf>
    <xf numFmtId="190" fontId="11" fillId="0" borderId="0" xfId="185" applyNumberFormat="1" applyAlignment="1">
      <alignment horizontal="left" vertical="top" wrapText="1"/>
    </xf>
    <xf numFmtId="190" fontId="13" fillId="0" borderId="0" xfId="0" applyNumberFormat="1" applyFont="1" applyAlignment="1">
      <alignment wrapText="1"/>
    </xf>
    <xf numFmtId="190" fontId="21" fillId="0" borderId="0" xfId="0" applyNumberFormat="1" applyFont="1" applyAlignment="1">
      <alignment horizontal="right" wrapText="1"/>
    </xf>
    <xf numFmtId="190" fontId="11" fillId="0" borderId="0" xfId="0" applyNumberFormat="1" applyFont="1" applyAlignment="1">
      <alignment horizontal="right" wrapText="1"/>
    </xf>
    <xf numFmtId="190" fontId="11" fillId="0" borderId="0" xfId="0" applyNumberFormat="1" applyFont="1" applyAlignment="1">
      <alignment vertical="top" wrapText="1"/>
    </xf>
    <xf numFmtId="190" fontId="11" fillId="0" borderId="0" xfId="0" applyNumberFormat="1" applyFont="1" applyAlignment="1">
      <alignment horizontal="right"/>
    </xf>
    <xf numFmtId="191" fontId="11" fillId="0" borderId="0" xfId="0" applyNumberFormat="1" applyFont="1" applyAlignment="1">
      <alignment horizontal="right" wrapText="1"/>
    </xf>
    <xf numFmtId="190" fontId="13" fillId="14" borderId="277" xfId="0" applyNumberFormat="1" applyFont="1" applyFill="1" applyBorder="1" applyAlignment="1">
      <alignment wrapText="1"/>
    </xf>
    <xf numFmtId="173" fontId="11" fillId="0" borderId="0" xfId="185" applyNumberFormat="1" applyAlignment="1">
      <alignment horizontal="left" vertical="top" wrapText="1"/>
    </xf>
    <xf numFmtId="191" fontId="13" fillId="0" borderId="0" xfId="0" applyNumberFormat="1" applyFont="1" applyAlignment="1">
      <alignment horizontal="center" vertical="top" wrapText="1"/>
    </xf>
    <xf numFmtId="190" fontId="181" fillId="0" borderId="0" xfId="0" applyNumberFormat="1" applyFont="1"/>
    <xf numFmtId="190" fontId="21" fillId="0" borderId="278" xfId="0" applyNumberFormat="1" applyFont="1" applyBorder="1" applyAlignment="1">
      <alignment horizontal="right" wrapText="1"/>
    </xf>
    <xf numFmtId="190" fontId="21" fillId="0" borderId="0" xfId="0" applyNumberFormat="1" applyFont="1" applyAlignment="1">
      <alignment horizontal="left" vertical="top" wrapText="1"/>
    </xf>
    <xf numFmtId="190" fontId="21" fillId="0" borderId="0" xfId="0" applyNumberFormat="1" applyFont="1" applyAlignment="1">
      <alignment horizontal="right"/>
    </xf>
    <xf numFmtId="190" fontId="13" fillId="0" borderId="0" xfId="0" applyNumberFormat="1" applyFont="1"/>
    <xf numFmtId="190" fontId="13" fillId="0" borderId="0" xfId="0" applyNumberFormat="1" applyFont="1" applyAlignment="1">
      <alignment horizontal="center" vertical="top" wrapText="1"/>
    </xf>
    <xf numFmtId="190" fontId="13" fillId="0" borderId="0" xfId="0" applyNumberFormat="1" applyFont="1" applyAlignment="1">
      <alignment horizontal="right" wrapText="1"/>
    </xf>
    <xf numFmtId="190" fontId="13" fillId="0" borderId="0" xfId="0" applyNumberFormat="1" applyFont="1" applyAlignment="1">
      <alignment horizontal="center" vertical="center" wrapText="1"/>
    </xf>
    <xf numFmtId="190" fontId="21" fillId="0" borderId="0" xfId="0" applyNumberFormat="1" applyFont="1" applyAlignment="1">
      <alignment wrapText="1"/>
    </xf>
    <xf numFmtId="190" fontId="21" fillId="0" borderId="278" xfId="185" applyNumberFormat="1" applyFont="1" applyBorder="1" applyAlignment="1">
      <alignment horizontal="right" wrapText="1"/>
    </xf>
    <xf numFmtId="190" fontId="14" fillId="0" borderId="0" xfId="0" applyNumberFormat="1" applyFont="1" applyAlignment="1">
      <alignment horizontal="left" vertical="top"/>
    </xf>
    <xf numFmtId="190" fontId="22" fillId="0" borderId="0" xfId="0" applyNumberFormat="1" applyFont="1" applyAlignment="1">
      <alignment horizontal="right" wrapText="1"/>
    </xf>
    <xf numFmtId="190" fontId="11" fillId="0" borderId="0" xfId="0" applyNumberFormat="1" applyFont="1" applyAlignment="1">
      <alignment horizontal="right" vertical="top"/>
    </xf>
    <xf numFmtId="190" fontId="13" fillId="0" borderId="0" xfId="0" applyNumberFormat="1" applyFont="1" applyAlignment="1">
      <alignment horizontal="left" vertical="top" wrapText="1"/>
    </xf>
    <xf numFmtId="190" fontId="11" fillId="0" borderId="0" xfId="185" applyNumberFormat="1" applyAlignment="1">
      <alignment wrapText="1"/>
    </xf>
    <xf numFmtId="190" fontId="13" fillId="0" borderId="0" xfId="0" applyNumberFormat="1" applyFont="1" applyAlignment="1">
      <alignment vertical="top" wrapText="1"/>
    </xf>
    <xf numFmtId="190" fontId="0" fillId="0" borderId="0" xfId="0" applyNumberFormat="1" applyAlignment="1">
      <alignment vertical="top"/>
    </xf>
    <xf numFmtId="190" fontId="11" fillId="0" borderId="0" xfId="0" applyNumberFormat="1" applyFont="1" applyAlignment="1">
      <alignment vertical="top"/>
    </xf>
    <xf numFmtId="190" fontId="264" fillId="0" borderId="0" xfId="0" applyNumberFormat="1" applyFont="1" applyAlignment="1">
      <alignment vertical="top"/>
    </xf>
    <xf numFmtId="190" fontId="0" fillId="0" borderId="0" xfId="0" applyNumberFormat="1"/>
    <xf numFmtId="190" fontId="266" fillId="0" borderId="0" xfId="0" applyNumberFormat="1" applyFont="1" applyAlignment="1">
      <alignment vertical="top"/>
    </xf>
    <xf numFmtId="190" fontId="11" fillId="0" borderId="0" xfId="0" applyNumberFormat="1" applyFont="1" applyAlignment="1">
      <alignment vertical="center"/>
    </xf>
    <xf numFmtId="190" fontId="266" fillId="0" borderId="0" xfId="0" applyNumberFormat="1" applyFont="1"/>
    <xf numFmtId="190" fontId="82" fillId="0" borderId="0" xfId="0" applyNumberFormat="1" applyFont="1"/>
    <xf numFmtId="190" fontId="11" fillId="0" borderId="0" xfId="185" applyNumberFormat="1" applyAlignment="1">
      <alignment horizontal="center" vertical="top" wrapText="1"/>
    </xf>
    <xf numFmtId="190" fontId="182" fillId="14" borderId="277" xfId="0" applyNumberFormat="1" applyFont="1" applyFill="1" applyBorder="1"/>
    <xf numFmtId="190" fontId="257" fillId="0" borderId="0" xfId="0" applyNumberFormat="1" applyFont="1"/>
    <xf numFmtId="190" fontId="13" fillId="14" borderId="45" xfId="185" applyNumberFormat="1" applyFont="1" applyFill="1" applyBorder="1" applyAlignment="1">
      <alignment wrapText="1"/>
    </xf>
    <xf numFmtId="190" fontId="257" fillId="0" borderId="0" xfId="0" applyNumberFormat="1" applyFont="1" applyAlignment="1">
      <alignment horizontal="center"/>
    </xf>
    <xf numFmtId="190" fontId="11" fillId="0" borderId="0" xfId="0" applyNumberFormat="1" applyFont="1" applyAlignment="1">
      <alignment horizontal="center" wrapText="1"/>
    </xf>
    <xf numFmtId="190" fontId="21" fillId="0" borderId="0" xfId="0" applyNumberFormat="1" applyFont="1"/>
    <xf numFmtId="190" fontId="21" fillId="0" borderId="0" xfId="2154" applyNumberFormat="1"/>
    <xf numFmtId="190" fontId="270" fillId="0" borderId="0" xfId="41351" applyNumberFormat="1" applyFont="1"/>
    <xf numFmtId="190" fontId="13" fillId="14" borderId="277" xfId="0" applyNumberFormat="1" applyFont="1" applyFill="1" applyBorder="1" applyAlignment="1">
      <alignment horizontal="right"/>
    </xf>
    <xf numFmtId="190" fontId="182" fillId="0" borderId="0" xfId="0" applyNumberFormat="1" applyFont="1" applyAlignment="1">
      <alignment horizontal="right" wrapText="1"/>
    </xf>
    <xf numFmtId="190" fontId="11" fillId="0" borderId="0" xfId="0" applyNumberFormat="1" applyFont="1" applyAlignment="1">
      <alignment horizontal="right" vertical="top" wrapText="1"/>
    </xf>
    <xf numFmtId="190" fontId="182" fillId="14" borderId="277" xfId="0" applyNumberFormat="1" applyFont="1" applyFill="1" applyBorder="1" applyAlignment="1">
      <alignment wrapText="1"/>
    </xf>
    <xf numFmtId="49" fontId="98" fillId="0" borderId="0" xfId="0" applyNumberFormat="1" applyFont="1" applyAlignment="1">
      <alignment horizontal="right" vertical="center" wrapText="1"/>
    </xf>
    <xf numFmtId="1" fontId="98" fillId="0" borderId="0" xfId="0" applyNumberFormat="1" applyFont="1" applyAlignment="1">
      <alignment horizontal="left" vertical="top"/>
    </xf>
    <xf numFmtId="1" fontId="98" fillId="0" borderId="0" xfId="0" applyNumberFormat="1" applyFont="1" applyAlignment="1">
      <alignment horizontal="center" vertical="top" wrapText="1"/>
    </xf>
    <xf numFmtId="2" fontId="98" fillId="0" borderId="0" xfId="0" applyNumberFormat="1" applyFont="1" applyAlignment="1">
      <alignment horizontal="center" vertical="center" wrapText="1"/>
    </xf>
    <xf numFmtId="1" fontId="98" fillId="0" borderId="0" xfId="0" applyNumberFormat="1" applyFont="1" applyAlignment="1">
      <alignment horizontal="left" vertical="top" wrapText="1"/>
    </xf>
    <xf numFmtId="2" fontId="11" fillId="0" borderId="0" xfId="0" applyNumberFormat="1" applyFont="1" applyAlignment="1">
      <alignment horizontal="right" vertical="top" wrapText="1"/>
    </xf>
    <xf numFmtId="16" fontId="11" fillId="0" borderId="0" xfId="185" applyNumberFormat="1" applyAlignment="1">
      <alignment horizontal="right" vertical="top" wrapText="1"/>
    </xf>
    <xf numFmtId="0" fontId="11" fillId="0" borderId="0" xfId="0" applyFont="1" applyAlignment="1">
      <alignment horizontal="left" vertical="top" wrapText="1"/>
    </xf>
    <xf numFmtId="0" fontId="181" fillId="0" borderId="0" xfId="185" applyFont="1" applyAlignment="1">
      <alignment horizontal="right" vertical="top" wrapText="1"/>
    </xf>
    <xf numFmtId="0" fontId="181" fillId="0" borderId="0" xfId="0" applyFont="1" applyAlignment="1">
      <alignment horizontal="left" vertical="top" wrapText="1"/>
    </xf>
    <xf numFmtId="0" fontId="181" fillId="0" borderId="0" xfId="185" applyFont="1" applyAlignment="1">
      <alignment horizontal="center" vertical="top" wrapText="1"/>
    </xf>
    <xf numFmtId="2" fontId="181" fillId="0" borderId="0" xfId="185" applyNumberFormat="1" applyFont="1" applyAlignment="1">
      <alignment horizontal="right" wrapText="1"/>
    </xf>
    <xf numFmtId="0" fontId="11" fillId="0" borderId="0" xfId="0" applyFont="1" applyAlignment="1">
      <alignment horizontal="justify" vertical="top" wrapText="1"/>
    </xf>
    <xf numFmtId="0" fontId="11" fillId="0" borderId="0" xfId="0" applyFont="1" applyAlignment="1">
      <alignment horizontal="center" vertical="top" wrapText="1"/>
    </xf>
    <xf numFmtId="0" fontId="181" fillId="0" borderId="0" xfId="0" applyFont="1" applyAlignment="1">
      <alignment horizontal="center" vertical="top" wrapText="1"/>
    </xf>
    <xf numFmtId="49" fontId="11" fillId="0" borderId="0" xfId="185" applyNumberFormat="1" applyAlignment="1">
      <alignment horizontal="right" vertical="top" wrapText="1"/>
    </xf>
    <xf numFmtId="4" fontId="11" fillId="0" borderId="0" xfId="189" applyNumberFormat="1" applyFont="1" applyAlignment="1">
      <alignment vertical="top" wrapText="1"/>
    </xf>
    <xf numFmtId="0" fontId="21" fillId="0" borderId="0" xfId="0" applyFont="1" applyAlignment="1">
      <alignment horizontal="left" vertical="top" wrapText="1"/>
    </xf>
    <xf numFmtId="0" fontId="262" fillId="0" borderId="0" xfId="185" applyFont="1" applyAlignment="1">
      <alignment horizontal="right" vertical="top" wrapText="1"/>
    </xf>
    <xf numFmtId="0" fontId="181" fillId="0" borderId="0" xfId="185" applyFont="1" applyAlignment="1">
      <alignment horizontal="center" wrapText="1"/>
    </xf>
    <xf numFmtId="0" fontId="11" fillId="0" borderId="44" xfId="185" applyBorder="1" applyAlignment="1">
      <alignment horizontal="left" vertical="top" wrapText="1"/>
    </xf>
    <xf numFmtId="0" fontId="11" fillId="0" borderId="44" xfId="185" applyBorder="1" applyAlignment="1">
      <alignment horizontal="center" wrapText="1"/>
    </xf>
    <xf numFmtId="2" fontId="11" fillId="0" borderId="44" xfId="185" applyNumberFormat="1" applyBorder="1" applyAlignment="1">
      <alignment horizontal="right" wrapText="1"/>
    </xf>
    <xf numFmtId="2" fontId="11" fillId="0" borderId="0" xfId="0" applyNumberFormat="1" applyFont="1" applyAlignment="1">
      <alignment horizontal="right" wrapText="1"/>
    </xf>
    <xf numFmtId="49" fontId="21" fillId="0" borderId="0" xfId="185" applyNumberFormat="1" applyFont="1" applyAlignment="1">
      <alignment horizontal="right" vertical="top" wrapText="1"/>
    </xf>
    <xf numFmtId="2" fontId="11" fillId="0" borderId="0" xfId="0" applyNumberFormat="1" applyFont="1" applyAlignment="1">
      <alignment horizontal="right"/>
    </xf>
    <xf numFmtId="0" fontId="57" fillId="0" borderId="0" xfId="0" applyFont="1" applyAlignment="1">
      <alignment horizontal="left" vertical="top" wrapText="1"/>
    </xf>
    <xf numFmtId="2" fontId="0" fillId="0" borderId="0" xfId="0" applyNumberFormat="1" applyAlignment="1">
      <alignment horizontal="right"/>
    </xf>
    <xf numFmtId="0" fontId="11" fillId="0" borderId="0" xfId="0" applyFont="1" applyAlignment="1">
      <alignment vertical="top" wrapText="1"/>
    </xf>
    <xf numFmtId="0" fontId="11" fillId="0" borderId="278" xfId="0" applyFont="1" applyBorder="1" applyAlignment="1">
      <alignment horizontal="left" vertical="top" wrapText="1"/>
    </xf>
    <xf numFmtId="0" fontId="11" fillId="0" borderId="278" xfId="185" applyBorder="1" applyAlignment="1">
      <alignment horizontal="center" vertical="top"/>
    </xf>
    <xf numFmtId="2" fontId="11" fillId="0" borderId="278" xfId="0" applyNumberFormat="1" applyFont="1" applyBorder="1" applyAlignment="1">
      <alignment horizontal="right"/>
    </xf>
    <xf numFmtId="49" fontId="181" fillId="0" borderId="0" xfId="185" applyNumberFormat="1" applyFont="1" applyAlignment="1">
      <alignment horizontal="right" vertical="top" wrapText="1"/>
    </xf>
    <xf numFmtId="0" fontId="24" fillId="0" borderId="0" xfId="185" applyFont="1" applyAlignment="1">
      <alignment horizontal="right" vertical="top" wrapText="1"/>
    </xf>
    <xf numFmtId="4" fontId="21" fillId="0" borderId="0" xfId="189" applyNumberFormat="1" applyFont="1" applyAlignment="1">
      <alignment vertical="top" wrapText="1"/>
    </xf>
    <xf numFmtId="49" fontId="21" fillId="0" borderId="0" xfId="185" applyNumberFormat="1" applyFont="1" applyAlignment="1">
      <alignment horizontal="right" vertical="top"/>
    </xf>
    <xf numFmtId="2" fontId="181" fillId="0" borderId="0" xfId="185" applyNumberFormat="1" applyFont="1" applyAlignment="1">
      <alignment horizontal="right" vertical="top" wrapText="1"/>
    </xf>
    <xf numFmtId="166" fontId="13" fillId="14" borderId="277" xfId="0" applyNumberFormat="1" applyFont="1" applyFill="1" applyBorder="1" applyAlignment="1">
      <alignment horizontal="right" wrapText="1"/>
    </xf>
    <xf numFmtId="0" fontId="13" fillId="14" borderId="277" xfId="0" applyFont="1" applyFill="1" applyBorder="1" applyAlignment="1">
      <alignment horizontal="left" vertical="top" wrapText="1"/>
    </xf>
    <xf numFmtId="0" fontId="11" fillId="14" borderId="277" xfId="185" applyFill="1" applyBorder="1" applyAlignment="1">
      <alignment horizontal="center" vertical="top" wrapText="1"/>
    </xf>
    <xf numFmtId="2" fontId="11" fillId="14" borderId="277" xfId="185" applyNumberFormat="1" applyFill="1" applyBorder="1" applyAlignment="1">
      <alignment horizontal="left" vertical="top" wrapText="1"/>
    </xf>
    <xf numFmtId="0" fontId="13" fillId="0" borderId="0" xfId="0" applyFont="1" applyAlignment="1">
      <alignment horizontal="left" vertical="top" wrapText="1"/>
    </xf>
    <xf numFmtId="2" fontId="21" fillId="0" borderId="0" xfId="0" applyNumberFormat="1" applyFont="1" applyAlignment="1">
      <alignment horizontal="right" wrapText="1"/>
    </xf>
    <xf numFmtId="2" fontId="11" fillId="0" borderId="0" xfId="185" applyNumberFormat="1" applyAlignment="1">
      <alignment horizontal="left" vertical="top"/>
    </xf>
    <xf numFmtId="0" fontId="11" fillId="14" borderId="277" xfId="0" applyFont="1" applyFill="1" applyBorder="1" applyAlignment="1">
      <alignment horizontal="right" vertical="top" wrapText="1"/>
    </xf>
    <xf numFmtId="0" fontId="13" fillId="14" borderId="277" xfId="185" applyFont="1" applyFill="1" applyBorder="1" applyAlignment="1">
      <alignment horizontal="left" vertical="top" wrapText="1"/>
    </xf>
    <xf numFmtId="2" fontId="11" fillId="14" borderId="277" xfId="185" applyNumberFormat="1" applyFill="1" applyBorder="1" applyAlignment="1">
      <alignment horizontal="right" wrapText="1"/>
    </xf>
    <xf numFmtId="0" fontId="21" fillId="0" borderId="0" xfId="185" applyFont="1" applyAlignment="1">
      <alignment horizontal="center" vertical="top"/>
    </xf>
    <xf numFmtId="0" fontId="21" fillId="0" borderId="0" xfId="7" applyFont="1" applyAlignment="1">
      <alignment horizontal="left" vertical="top" wrapText="1"/>
    </xf>
    <xf numFmtId="0" fontId="21" fillId="0" borderId="278" xfId="185" applyFont="1" applyBorder="1" applyAlignment="1">
      <alignment horizontal="left" vertical="top" wrapText="1"/>
    </xf>
    <xf numFmtId="0" fontId="21" fillId="0" borderId="278" xfId="185" applyFont="1" applyBorder="1" applyAlignment="1">
      <alignment horizontal="center" vertical="top"/>
    </xf>
    <xf numFmtId="2" fontId="21" fillId="0" borderId="278" xfId="185" applyNumberFormat="1" applyFont="1" applyBorder="1" applyAlignment="1">
      <alignment horizontal="right"/>
    </xf>
    <xf numFmtId="0" fontId="21" fillId="0" borderId="0" xfId="185" applyFont="1" applyAlignment="1">
      <alignment horizontal="center" vertical="top" wrapText="1"/>
    </xf>
    <xf numFmtId="0" fontId="21" fillId="0" borderId="278" xfId="185" applyFont="1" applyBorder="1" applyAlignment="1">
      <alignment horizontal="center" vertical="top" wrapText="1"/>
    </xf>
    <xf numFmtId="2" fontId="21" fillId="0" borderId="0" xfId="0" applyNumberFormat="1" applyFont="1"/>
    <xf numFmtId="49" fontId="21" fillId="0" borderId="0" xfId="185" quotePrefix="1" applyNumberFormat="1" applyFont="1" applyAlignment="1">
      <alignment horizontal="right" vertical="top"/>
    </xf>
    <xf numFmtId="49" fontId="11" fillId="0" borderId="0" xfId="190" applyNumberFormat="1" applyFont="1" applyAlignment="1">
      <alignment horizontal="right" vertical="top" wrapText="1"/>
    </xf>
    <xf numFmtId="0" fontId="11" fillId="0" borderId="0" xfId="142" applyAlignment="1">
      <alignment horizontal="left" vertical="top" wrapText="1"/>
    </xf>
    <xf numFmtId="0" fontId="11" fillId="0" borderId="0" xfId="7" applyFont="1" applyAlignment="1">
      <alignment horizontal="left" vertical="top" wrapText="1"/>
    </xf>
    <xf numFmtId="2" fontId="21" fillId="0" borderId="0" xfId="185" applyNumberFormat="1" applyFont="1" applyAlignment="1">
      <alignment horizontal="right" vertical="top" wrapText="1"/>
    </xf>
    <xf numFmtId="2" fontId="257" fillId="0" borderId="285" xfId="0" applyNumberFormat="1" applyFont="1" applyBorder="1" applyAlignment="1">
      <alignment horizontal="right" vertical="top" wrapText="1" readingOrder="1"/>
    </xf>
    <xf numFmtId="2" fontId="257" fillId="0" borderId="285" xfId="0" applyNumberFormat="1" applyFont="1" applyBorder="1" applyAlignment="1">
      <alignment horizontal="right" wrapText="1" readingOrder="1"/>
    </xf>
    <xf numFmtId="2" fontId="21" fillId="0" borderId="0" xfId="0" applyNumberFormat="1" applyFont="1" applyAlignment="1">
      <alignment horizontal="right"/>
    </xf>
    <xf numFmtId="2" fontId="11" fillId="0" borderId="0" xfId="0" applyNumberFormat="1" applyFont="1"/>
    <xf numFmtId="16" fontId="13" fillId="0" borderId="0" xfId="185" applyNumberFormat="1" applyFont="1" applyAlignment="1">
      <alignment horizontal="right" vertical="top" wrapText="1"/>
    </xf>
    <xf numFmtId="0" fontId="11" fillId="0" borderId="0" xfId="0" applyFont="1" applyAlignment="1">
      <alignment horizontal="right" wrapText="1"/>
    </xf>
    <xf numFmtId="2" fontId="11" fillId="0" borderId="0" xfId="0" applyNumberFormat="1" applyFont="1" applyAlignment="1">
      <alignment horizontal="center" wrapText="1"/>
    </xf>
    <xf numFmtId="0" fontId="11" fillId="0" borderId="0" xfId="0" applyFont="1" applyAlignment="1">
      <alignment horizontal="center" wrapText="1"/>
    </xf>
    <xf numFmtId="1" fontId="11" fillId="0" borderId="0" xfId="0" applyNumberFormat="1" applyFont="1" applyAlignment="1">
      <alignment horizontal="right" wrapText="1"/>
    </xf>
    <xf numFmtId="0" fontId="11" fillId="0" borderId="0" xfId="0" applyFont="1" applyAlignment="1">
      <alignment wrapText="1"/>
    </xf>
    <xf numFmtId="2" fontId="11" fillId="0" borderId="0" xfId="0" applyNumberFormat="1" applyFont="1" applyAlignment="1">
      <alignment wrapText="1"/>
    </xf>
    <xf numFmtId="0" fontId="21" fillId="0" borderId="0" xfId="0" applyFont="1" applyAlignment="1">
      <alignment horizontal="right" vertical="top" wrapText="1"/>
    </xf>
    <xf numFmtId="0" fontId="21" fillId="0" borderId="0" xfId="0" applyFont="1" applyAlignment="1">
      <alignment horizontal="center" wrapText="1"/>
    </xf>
    <xf numFmtId="2" fontId="21" fillId="0" borderId="0" xfId="0" applyNumberFormat="1" applyFont="1" applyAlignment="1">
      <alignment wrapText="1"/>
    </xf>
    <xf numFmtId="0" fontId="21" fillId="0" borderId="0" xfId="0" applyFont="1" applyAlignment="1">
      <alignment horizontal="right" wrapText="1"/>
    </xf>
    <xf numFmtId="0" fontId="21" fillId="0" borderId="278" xfId="0" applyFont="1" applyBorder="1" applyAlignment="1">
      <alignment horizontal="center" wrapText="1"/>
    </xf>
    <xf numFmtId="2" fontId="21" fillId="0" borderId="278" xfId="0" applyNumberFormat="1" applyFont="1" applyBorder="1" applyAlignment="1">
      <alignment wrapText="1"/>
    </xf>
    <xf numFmtId="49" fontId="22" fillId="0" borderId="0" xfId="185" applyNumberFormat="1" applyFont="1" applyAlignment="1">
      <alignment horizontal="right" vertical="top"/>
    </xf>
    <xf numFmtId="0" fontId="22" fillId="0" borderId="0" xfId="185" applyFont="1" applyAlignment="1">
      <alignment horizontal="left" vertical="top" wrapText="1"/>
    </xf>
    <xf numFmtId="0" fontId="22" fillId="0" borderId="0" xfId="185" applyFont="1" applyAlignment="1">
      <alignment horizontal="center" vertical="top"/>
    </xf>
    <xf numFmtId="0" fontId="11" fillId="0" borderId="0" xfId="185" applyAlignment="1">
      <alignment horizontal="justify" vertical="top" wrapText="1"/>
    </xf>
    <xf numFmtId="49" fontId="13" fillId="0" borderId="0" xfId="17" applyNumberFormat="1" applyFont="1" applyAlignment="1">
      <alignment horizontal="right" vertical="top" wrapText="1"/>
    </xf>
    <xf numFmtId="0" fontId="11" fillId="0" borderId="0" xfId="142" applyAlignment="1">
      <alignment horizontal="justify" vertical="top" wrapText="1"/>
    </xf>
    <xf numFmtId="0" fontId="11" fillId="0" borderId="0" xfId="142" applyAlignment="1">
      <alignment horizontal="center" vertical="top" wrapText="1"/>
    </xf>
    <xf numFmtId="44" fontId="182" fillId="14" borderId="277" xfId="0" applyNumberFormat="1" applyFont="1" applyFill="1" applyBorder="1" applyAlignment="1">
      <alignment horizontal="right" wrapText="1"/>
    </xf>
    <xf numFmtId="0" fontId="11" fillId="0" borderId="0" xfId="0" applyFont="1" applyAlignment="1">
      <alignment horizontal="left" wrapText="1"/>
    </xf>
    <xf numFmtId="0" fontId="11" fillId="0" borderId="0" xfId="0" quotePrefix="1" applyFont="1" applyAlignment="1">
      <alignment horizontal="left" wrapText="1"/>
    </xf>
    <xf numFmtId="0" fontId="11" fillId="0" borderId="44" xfId="0" applyFont="1" applyBorder="1" applyAlignment="1">
      <alignment wrapText="1"/>
    </xf>
    <xf numFmtId="0" fontId="11" fillId="0" borderId="44" xfId="0" applyFont="1" applyBorder="1" applyAlignment="1">
      <alignment horizontal="center" vertical="top" wrapText="1"/>
    </xf>
    <xf numFmtId="1" fontId="11" fillId="0" borderId="44" xfId="185" applyNumberFormat="1" applyBorder="1" applyAlignment="1">
      <alignment horizontal="right" wrapText="1"/>
    </xf>
    <xf numFmtId="1" fontId="11" fillId="0" borderId="0" xfId="0" applyNumberFormat="1" applyFont="1" applyAlignment="1">
      <alignment wrapText="1"/>
    </xf>
    <xf numFmtId="1" fontId="11" fillId="0" borderId="44" xfId="0" applyNumberFormat="1" applyFont="1" applyBorder="1" applyAlignment="1">
      <alignment wrapText="1"/>
    </xf>
    <xf numFmtId="0" fontId="21" fillId="0" borderId="0" xfId="0" applyFont="1" applyAlignment="1">
      <alignment horizontal="right" vertical="top"/>
    </xf>
    <xf numFmtId="0" fontId="21" fillId="0" borderId="0" xfId="0" applyFont="1" applyAlignment="1">
      <alignment horizontal="justify"/>
    </xf>
    <xf numFmtId="0" fontId="11" fillId="0" borderId="0" xfId="0" applyFont="1" applyAlignment="1">
      <alignment horizontal="right"/>
    </xf>
    <xf numFmtId="1" fontId="78" fillId="0" borderId="0" xfId="0" applyNumberFormat="1" applyFont="1"/>
    <xf numFmtId="0" fontId="13" fillId="14" borderId="277" xfId="185" applyFont="1" applyFill="1" applyBorder="1" applyAlignment="1">
      <alignment horizontal="justify" vertical="top" wrapText="1"/>
    </xf>
    <xf numFmtId="49" fontId="13" fillId="0" borderId="0" xfId="185" applyNumberFormat="1" applyFont="1" applyAlignment="1">
      <alignment horizontal="right" vertical="top"/>
    </xf>
    <xf numFmtId="0" fontId="13" fillId="0" borderId="0" xfId="0" applyFont="1" applyAlignment="1">
      <alignment horizontal="left" vertical="top"/>
    </xf>
    <xf numFmtId="0" fontId="0" fillId="0" borderId="0" xfId="0" applyAlignment="1">
      <alignment vertical="top"/>
    </xf>
    <xf numFmtId="2" fontId="0" fillId="0" borderId="0" xfId="0" applyNumberFormat="1" applyAlignment="1">
      <alignment horizontal="right" vertical="top"/>
    </xf>
    <xf numFmtId="0" fontId="0" fillId="0" borderId="0" xfId="0" applyAlignment="1">
      <alignment horizontal="right" vertical="top"/>
    </xf>
    <xf numFmtId="0" fontId="13" fillId="0" borderId="0" xfId="193" applyFont="1" applyAlignment="1">
      <alignment horizontal="left" vertical="top" wrapText="1"/>
    </xf>
    <xf numFmtId="0" fontId="264" fillId="0" borderId="0" xfId="0" applyFont="1" applyAlignment="1">
      <alignment vertical="top"/>
    </xf>
    <xf numFmtId="2" fontId="264" fillId="0" borderId="0" xfId="0" applyNumberFormat="1" applyFont="1" applyAlignment="1">
      <alignment horizontal="right" vertical="top"/>
    </xf>
    <xf numFmtId="2" fontId="11" fillId="0" borderId="0" xfId="2154" applyNumberFormat="1" applyFont="1" applyAlignment="1">
      <alignment horizontal="right"/>
    </xf>
    <xf numFmtId="0" fontId="265" fillId="0" borderId="0" xfId="0" applyFont="1" applyAlignment="1">
      <alignment vertical="center" wrapText="1"/>
    </xf>
    <xf numFmtId="0" fontId="11" fillId="0" borderId="0" xfId="2154" applyFont="1" applyAlignment="1">
      <alignment horizontal="center" vertical="top"/>
    </xf>
    <xf numFmtId="2" fontId="11" fillId="0" borderId="0" xfId="2154" applyNumberFormat="1" applyFont="1" applyAlignment="1">
      <alignment horizontal="right" vertical="top"/>
    </xf>
    <xf numFmtId="0" fontId="11" fillId="0" borderId="0" xfId="0" applyFont="1" applyAlignment="1">
      <alignment horizontal="center" vertical="top"/>
    </xf>
    <xf numFmtId="2" fontId="11" fillId="0" borderId="0" xfId="0" applyNumberFormat="1" applyFont="1" applyAlignment="1">
      <alignment horizontal="right" vertical="top"/>
    </xf>
    <xf numFmtId="0" fontId="266" fillId="0" borderId="0" xfId="0" applyFont="1" applyAlignment="1">
      <alignment horizontal="right" vertical="top"/>
    </xf>
    <xf numFmtId="0" fontId="13" fillId="0" borderId="0" xfId="0" applyFont="1" applyAlignment="1">
      <alignment vertical="top" wrapText="1"/>
    </xf>
    <xf numFmtId="0" fontId="11" fillId="0" borderId="0" xfId="0" applyFont="1" applyAlignment="1">
      <alignment horizontal="center" vertical="center"/>
    </xf>
    <xf numFmtId="1" fontId="11" fillId="0" borderId="0" xfId="0" applyNumberFormat="1" applyFont="1" applyAlignment="1">
      <alignment horizontal="center" vertical="center"/>
    </xf>
    <xf numFmtId="49" fontId="11" fillId="0" borderId="0" xfId="193" applyNumberFormat="1" applyAlignment="1">
      <alignment horizontal="right" vertical="top"/>
    </xf>
    <xf numFmtId="0" fontId="11" fillId="0" borderId="0" xfId="0" applyFont="1" applyAlignment="1">
      <alignment vertical="center" wrapText="1"/>
    </xf>
    <xf numFmtId="0" fontId="11" fillId="0" borderId="0" xfId="193" applyAlignment="1">
      <alignment horizontal="justify" vertical="center" wrapText="1"/>
    </xf>
    <xf numFmtId="0" fontId="11" fillId="0" borderId="0" xfId="193" applyAlignment="1">
      <alignment horizontal="center" vertical="center"/>
    </xf>
    <xf numFmtId="1" fontId="11" fillId="0" borderId="0" xfId="193" applyNumberFormat="1" applyAlignment="1">
      <alignment horizontal="center" vertical="center"/>
    </xf>
    <xf numFmtId="0" fontId="266" fillId="0" borderId="0" xfId="0" applyFont="1"/>
    <xf numFmtId="1" fontId="266" fillId="0" borderId="0" xfId="0" applyNumberFormat="1" applyFont="1"/>
    <xf numFmtId="0" fontId="82" fillId="0" borderId="0" xfId="0" applyFont="1"/>
    <xf numFmtId="1" fontId="82" fillId="0" borderId="0" xfId="0" applyNumberFormat="1" applyFont="1"/>
    <xf numFmtId="44" fontId="182" fillId="14" borderId="277" xfId="0" applyNumberFormat="1" applyFont="1" applyFill="1" applyBorder="1" applyAlignment="1">
      <alignment wrapText="1"/>
    </xf>
    <xf numFmtId="49" fontId="13" fillId="0" borderId="0" xfId="185" applyNumberFormat="1" applyFont="1" applyAlignment="1">
      <alignment horizontal="left" vertical="top"/>
    </xf>
    <xf numFmtId="49" fontId="11" fillId="14" borderId="277" xfId="0" applyNumberFormat="1" applyFont="1" applyFill="1" applyBorder="1" applyAlignment="1">
      <alignment horizontal="right" vertical="top"/>
    </xf>
    <xf numFmtId="0" fontId="181" fillId="14" borderId="277" xfId="185" applyFont="1" applyFill="1" applyBorder="1" applyAlignment="1">
      <alignment horizontal="justify" vertical="top" wrapText="1"/>
    </xf>
    <xf numFmtId="0" fontId="21" fillId="14" borderId="277" xfId="185" applyFont="1" applyFill="1" applyBorder="1" applyAlignment="1">
      <alignment horizontal="center" vertical="top"/>
    </xf>
    <xf numFmtId="2" fontId="11" fillId="14" borderId="277" xfId="185" applyNumberFormat="1" applyFill="1" applyBorder="1" applyAlignment="1">
      <alignment horizontal="right"/>
    </xf>
    <xf numFmtId="0" fontId="257" fillId="0" borderId="0" xfId="0" applyFont="1" applyAlignment="1">
      <alignment horizontal="center"/>
    </xf>
    <xf numFmtId="0" fontId="257" fillId="0" borderId="0" xfId="0" applyFont="1"/>
    <xf numFmtId="0" fontId="11" fillId="0" borderId="0" xfId="0" applyFont="1" applyAlignment="1">
      <alignment horizontal="left" vertical="top"/>
    </xf>
    <xf numFmtId="0" fontId="57" fillId="0" borderId="0" xfId="0" applyFont="1" applyAlignment="1">
      <alignment horizontal="left" vertical="top" wrapText="1" readingOrder="1"/>
    </xf>
    <xf numFmtId="0" fontId="268" fillId="0" borderId="0" xfId="17837" applyFont="1" applyAlignment="1">
      <alignment horizontal="left" vertical="top" wrapText="1" readingOrder="1"/>
    </xf>
    <xf numFmtId="0" fontId="21" fillId="0" borderId="0" xfId="4533" applyAlignment="1">
      <alignment horizontal="left" vertical="top" wrapText="1" readingOrder="1"/>
    </xf>
    <xf numFmtId="0" fontId="11" fillId="0" borderId="278" xfId="185" applyBorder="1" applyAlignment="1">
      <alignment horizontal="left" vertical="top" wrapText="1"/>
    </xf>
    <xf numFmtId="0" fontId="11" fillId="0" borderId="278" xfId="185" applyBorder="1" applyAlignment="1">
      <alignment horizontal="center"/>
    </xf>
    <xf numFmtId="2" fontId="11" fillId="0" borderId="278" xfId="185" applyNumberFormat="1" applyBorder="1" applyAlignment="1">
      <alignment horizontal="right" wrapText="1"/>
    </xf>
    <xf numFmtId="0" fontId="257" fillId="0" borderId="0" xfId="17837" applyFont="1" applyAlignment="1">
      <alignment horizontal="left" vertical="top" wrapText="1" readingOrder="1"/>
    </xf>
    <xf numFmtId="0" fontId="257" fillId="0" borderId="0" xfId="17837" applyFont="1" applyAlignment="1">
      <alignment horizontal="center" wrapText="1" readingOrder="1"/>
    </xf>
    <xf numFmtId="4" fontId="257" fillId="0" borderId="0" xfId="17837" applyNumberFormat="1" applyFont="1" applyAlignment="1">
      <alignment horizontal="right" wrapText="1"/>
    </xf>
    <xf numFmtId="49" fontId="257" fillId="0" borderId="0" xfId="0" applyNumberFormat="1" applyFont="1" applyAlignment="1">
      <alignment horizontal="right" vertical="top" wrapText="1" readingOrder="1"/>
    </xf>
    <xf numFmtId="0" fontId="257" fillId="0" borderId="0" xfId="0" applyFont="1" applyAlignment="1">
      <alignment horizontal="left" vertical="top" wrapText="1" readingOrder="1"/>
    </xf>
    <xf numFmtId="49" fontId="257" fillId="0" borderId="0" xfId="0" applyNumberFormat="1" applyFont="1" applyAlignment="1">
      <alignment horizontal="center" wrapText="1" readingOrder="1"/>
    </xf>
    <xf numFmtId="4" fontId="257" fillId="0" borderId="0" xfId="0" applyNumberFormat="1" applyFont="1" applyAlignment="1">
      <alignment horizontal="right" vertical="top" wrapText="1" readingOrder="1"/>
    </xf>
    <xf numFmtId="0" fontId="257" fillId="0" borderId="0" xfId="0" applyFont="1" applyAlignment="1">
      <alignment horizontal="right" vertical="top" wrapText="1" readingOrder="1"/>
    </xf>
    <xf numFmtId="0" fontId="257" fillId="0" borderId="0" xfId="0" applyFont="1" applyAlignment="1">
      <alignment horizontal="center" wrapText="1" readingOrder="1"/>
    </xf>
    <xf numFmtId="0" fontId="268" fillId="0" borderId="0" xfId="17837" applyFont="1" applyAlignment="1">
      <alignment horizontal="right" vertical="top" wrapText="1" readingOrder="1"/>
    </xf>
    <xf numFmtId="0" fontId="11" fillId="14" borderId="277" xfId="185" applyFill="1" applyBorder="1" applyAlignment="1">
      <alignment horizontal="center"/>
    </xf>
    <xf numFmtId="1" fontId="11" fillId="14" borderId="277" xfId="185" applyNumberFormat="1" applyFill="1" applyBorder="1"/>
    <xf numFmtId="0" fontId="257" fillId="0" borderId="0" xfId="0" applyFont="1" applyAlignment="1">
      <alignment horizontal="left" vertical="top"/>
    </xf>
    <xf numFmtId="0" fontId="257" fillId="0" borderId="0" xfId="114" applyFont="1" applyAlignment="1">
      <alignment vertical="top" wrapText="1"/>
    </xf>
    <xf numFmtId="0" fontId="257" fillId="0" borderId="0" xfId="114" applyFont="1" applyAlignment="1">
      <alignment horizontal="center" wrapText="1"/>
    </xf>
    <xf numFmtId="2" fontId="257" fillId="0" borderId="0" xfId="195" applyNumberFormat="1" applyFont="1" applyAlignment="1" applyProtection="1">
      <alignment horizontal="right" wrapText="1"/>
    </xf>
    <xf numFmtId="0" fontId="257" fillId="0" borderId="0" xfId="0" applyFont="1" applyAlignment="1">
      <alignment vertical="top" wrapText="1"/>
    </xf>
    <xf numFmtId="0" fontId="257" fillId="0" borderId="0" xfId="0" applyFont="1" applyAlignment="1">
      <alignment vertical="top"/>
    </xf>
    <xf numFmtId="2" fontId="11" fillId="0" borderId="0" xfId="185" applyNumberFormat="1" applyAlignment="1">
      <alignment vertical="top"/>
    </xf>
    <xf numFmtId="0" fontId="11" fillId="0" borderId="0" xfId="185" applyAlignment="1">
      <alignment horizontal="justify" vertical="top"/>
    </xf>
    <xf numFmtId="2" fontId="11" fillId="0" borderId="0" xfId="185" applyNumberFormat="1"/>
    <xf numFmtId="0" fontId="21" fillId="0" borderId="0" xfId="0" applyFont="1" applyAlignment="1">
      <alignment wrapText="1"/>
    </xf>
    <xf numFmtId="0" fontId="21" fillId="0" borderId="0" xfId="0" applyFont="1" applyAlignment="1">
      <alignment horizontal="center"/>
    </xf>
    <xf numFmtId="49" fontId="21" fillId="0" borderId="0" xfId="0" applyNumberFormat="1" applyFont="1"/>
    <xf numFmtId="0" fontId="269" fillId="0" borderId="0" xfId="0" applyFont="1" applyAlignment="1">
      <alignment wrapText="1"/>
    </xf>
    <xf numFmtId="0" fontId="21" fillId="0" borderId="0" xfId="0" applyFont="1"/>
    <xf numFmtId="0" fontId="21" fillId="0" borderId="0" xfId="2154" applyAlignment="1">
      <alignment wrapText="1"/>
    </xf>
    <xf numFmtId="0" fontId="21" fillId="0" borderId="0" xfId="2154" applyAlignment="1">
      <alignment horizontal="center"/>
    </xf>
    <xf numFmtId="2" fontId="21" fillId="0" borderId="0" xfId="2154" applyNumberFormat="1"/>
    <xf numFmtId="49" fontId="21" fillId="0" borderId="0" xfId="2154" applyNumberFormat="1"/>
    <xf numFmtId="0" fontId="269" fillId="0" borderId="0" xfId="2154" applyFont="1" applyAlignment="1">
      <alignment wrapText="1"/>
    </xf>
    <xf numFmtId="2" fontId="78" fillId="0" borderId="0" xfId="41351" applyNumberFormat="1" applyFont="1"/>
    <xf numFmtId="0" fontId="270" fillId="0" borderId="0" xfId="41351" applyFont="1" applyAlignment="1">
      <alignment wrapText="1"/>
    </xf>
    <xf numFmtId="0" fontId="78" fillId="0" borderId="0" xfId="41351" applyFont="1"/>
    <xf numFmtId="0" fontId="11" fillId="14" borderId="277" xfId="185" applyFill="1" applyBorder="1" applyAlignment="1">
      <alignment horizontal="center" vertical="top"/>
    </xf>
    <xf numFmtId="49" fontId="13" fillId="0" borderId="0" xfId="185" applyNumberFormat="1" applyFont="1" applyAlignment="1">
      <alignment horizontal="right" vertical="top" wrapText="1"/>
    </xf>
    <xf numFmtId="7" fontId="11" fillId="14" borderId="277" xfId="185" applyNumberFormat="1" applyFill="1" applyBorder="1" applyAlignment="1">
      <alignment horizontal="right" vertical="top" wrapText="1"/>
    </xf>
    <xf numFmtId="2" fontId="21" fillId="14" borderId="277" xfId="185" applyNumberFormat="1" applyFont="1" applyFill="1" applyBorder="1" applyAlignment="1">
      <alignment horizontal="left" vertical="top" wrapText="1"/>
    </xf>
    <xf numFmtId="2" fontId="21" fillId="0" borderId="0" xfId="185" applyNumberFormat="1" applyFont="1" applyAlignment="1">
      <alignment horizontal="left" vertical="top" wrapText="1"/>
    </xf>
    <xf numFmtId="0" fontId="96" fillId="0" borderId="0" xfId="186" applyFont="1" applyAlignment="1">
      <alignment horizontal="right" vertical="top" wrapText="1"/>
    </xf>
    <xf numFmtId="0" fontId="96" fillId="0" borderId="44" xfId="186" applyFont="1" applyBorder="1" applyAlignment="1">
      <alignment horizontal="left" vertical="top" wrapText="1"/>
    </xf>
    <xf numFmtId="2" fontId="21" fillId="0" borderId="44" xfId="185" applyNumberFormat="1" applyFont="1" applyBorder="1" applyAlignment="1">
      <alignment horizontal="left" vertical="top" wrapText="1"/>
    </xf>
    <xf numFmtId="1" fontId="21" fillId="0" borderId="0" xfId="185" applyNumberFormat="1" applyFont="1" applyAlignment="1">
      <alignment horizontal="right" vertical="top" wrapText="1"/>
    </xf>
    <xf numFmtId="0" fontId="11" fillId="14" borderId="277" xfId="185" applyFill="1" applyBorder="1" applyAlignment="1">
      <alignment horizontal="right" vertical="top" wrapText="1"/>
    </xf>
    <xf numFmtId="1" fontId="21" fillId="14" borderId="277" xfId="185" applyNumberFormat="1" applyFont="1" applyFill="1" applyBorder="1" applyAlignment="1">
      <alignment horizontal="left" vertical="top" wrapText="1"/>
    </xf>
    <xf numFmtId="49" fontId="21" fillId="0" borderId="0" xfId="193" applyNumberFormat="1" applyFont="1" applyAlignment="1" applyProtection="1">
      <alignment horizontal="right" vertical="top"/>
      <protection locked="0"/>
    </xf>
    <xf numFmtId="0" fontId="21" fillId="0" borderId="0" xfId="193" applyFont="1" applyAlignment="1" applyProtection="1">
      <alignment horizontal="left" vertical="top" wrapText="1"/>
      <protection locked="0"/>
    </xf>
    <xf numFmtId="0" fontId="21" fillId="0" borderId="0" xfId="193" applyFont="1" applyAlignment="1" applyProtection="1">
      <alignment horizontal="center"/>
      <protection locked="0"/>
    </xf>
    <xf numFmtId="2" fontId="21" fillId="0" borderId="0" xfId="193" applyNumberFormat="1" applyFont="1" applyAlignment="1" applyProtection="1">
      <alignment horizontal="right"/>
      <protection locked="0"/>
    </xf>
    <xf numFmtId="0" fontId="21" fillId="0" borderId="0" xfId="193" applyFont="1" applyAlignment="1" applyProtection="1">
      <alignment horizontal="right" vertical="top"/>
      <protection locked="0"/>
    </xf>
    <xf numFmtId="1" fontId="98" fillId="0" borderId="0" xfId="0" applyNumberFormat="1" applyFont="1" applyAlignment="1">
      <alignment horizontal="left" vertical="center" wrapText="1"/>
    </xf>
    <xf numFmtId="49" fontId="21" fillId="0" borderId="0" xfId="193" applyNumberFormat="1" applyFont="1" applyAlignment="1">
      <alignment horizontal="right" vertical="top"/>
    </xf>
    <xf numFmtId="0" fontId="21" fillId="0" borderId="0" xfId="193" applyFont="1" applyAlignment="1">
      <alignment horizontal="left" vertical="top" wrapText="1"/>
    </xf>
    <xf numFmtId="0" fontId="21" fillId="0" borderId="0" xfId="193" applyFont="1" applyAlignment="1">
      <alignment horizontal="center"/>
    </xf>
    <xf numFmtId="2" fontId="21" fillId="0" borderId="0" xfId="193" applyNumberFormat="1" applyFont="1" applyAlignment="1">
      <alignment horizontal="right"/>
    </xf>
    <xf numFmtId="0" fontId="181" fillId="0" borderId="0" xfId="193" applyFont="1" applyAlignment="1">
      <alignment horizontal="left" vertical="top" wrapText="1"/>
    </xf>
    <xf numFmtId="0" fontId="21" fillId="0" borderId="0" xfId="193" applyFont="1" applyAlignment="1">
      <alignment horizontal="right" vertical="top"/>
    </xf>
    <xf numFmtId="0" fontId="21" fillId="0" borderId="0" xfId="2212" applyFont="1" applyAlignment="1">
      <alignment horizontal="left" vertical="top" wrapText="1"/>
    </xf>
    <xf numFmtId="0" fontId="181" fillId="0" borderId="0" xfId="2212" applyFont="1" applyAlignment="1">
      <alignment horizontal="left" vertical="top" wrapText="1"/>
    </xf>
    <xf numFmtId="3" fontId="21" fillId="0" borderId="0" xfId="193" applyNumberFormat="1" applyFont="1" applyAlignment="1">
      <alignment horizontal="center"/>
    </xf>
    <xf numFmtId="0" fontId="145" fillId="0" borderId="0" xfId="41358" applyFont="1" applyAlignment="1">
      <alignment horizontal="left" vertical="top" wrapText="1"/>
    </xf>
    <xf numFmtId="0" fontId="21" fillId="0" borderId="0" xfId="5902" applyFont="1" applyAlignment="1">
      <alignment horizontal="left" vertical="top" wrapText="1"/>
    </xf>
    <xf numFmtId="0" fontId="181" fillId="0" borderId="0" xfId="5902" applyFont="1" applyAlignment="1">
      <alignment horizontal="left" vertical="top" wrapText="1"/>
    </xf>
    <xf numFmtId="0" fontId="11" fillId="0" borderId="0" xfId="185" applyAlignment="1">
      <alignment horizontal="right"/>
    </xf>
    <xf numFmtId="0" fontId="11" fillId="14" borderId="14" xfId="185" applyFill="1" applyBorder="1" applyAlignment="1">
      <alignment horizontal="center" vertical="top" wrapText="1"/>
    </xf>
    <xf numFmtId="0" fontId="13" fillId="14" borderId="277" xfId="0" applyFont="1" applyFill="1" applyBorder="1" applyAlignment="1">
      <alignment horizontal="justify" vertical="top" wrapText="1"/>
    </xf>
    <xf numFmtId="0" fontId="11" fillId="14" borderId="277" xfId="185" applyFill="1" applyBorder="1" applyAlignment="1">
      <alignment horizontal="center" wrapText="1"/>
    </xf>
    <xf numFmtId="0" fontId="98" fillId="0" borderId="0" xfId="0" applyFont="1" applyAlignment="1">
      <alignment horizontal="left" vertical="center" wrapText="1"/>
    </xf>
    <xf numFmtId="0" fontId="181" fillId="0" borderId="0" xfId="185" applyFont="1" applyAlignment="1">
      <alignment horizontal="justify" vertical="top" wrapText="1"/>
    </xf>
    <xf numFmtId="0" fontId="11" fillId="0" borderId="0" xfId="185" quotePrefix="1" applyAlignment="1">
      <alignment horizontal="left" vertical="top" wrapText="1"/>
    </xf>
    <xf numFmtId="49" fontId="11" fillId="0" borderId="0" xfId="185" quotePrefix="1" applyNumberFormat="1" applyAlignment="1">
      <alignment horizontal="left" vertical="top" wrapText="1"/>
    </xf>
    <xf numFmtId="1" fontId="11" fillId="0" borderId="0" xfId="185" applyNumberFormat="1" applyAlignment="1">
      <alignment horizontal="left" vertical="top"/>
    </xf>
    <xf numFmtId="166" fontId="13" fillId="14" borderId="277" xfId="0" applyNumberFormat="1" applyFont="1" applyFill="1" applyBorder="1" applyAlignment="1">
      <alignment wrapText="1"/>
    </xf>
    <xf numFmtId="0" fontId="181" fillId="0" borderId="0" xfId="185" applyFont="1" applyAlignment="1">
      <alignment horizontal="left" vertical="top"/>
    </xf>
    <xf numFmtId="0" fontId="181" fillId="0" borderId="0" xfId="185" quotePrefix="1" applyFont="1" applyAlignment="1">
      <alignment horizontal="left" vertical="top" wrapText="1"/>
    </xf>
    <xf numFmtId="1" fontId="11" fillId="0" borderId="278" xfId="185" applyNumberFormat="1" applyBorder="1" applyAlignment="1">
      <alignment horizontal="right" wrapText="1"/>
    </xf>
    <xf numFmtId="0" fontId="181" fillId="0" borderId="0" xfId="185" applyFont="1" applyAlignment="1">
      <alignment horizontal="right" vertical="top"/>
    </xf>
    <xf numFmtId="49" fontId="181" fillId="0" borderId="0" xfId="41359" applyNumberFormat="1" applyFont="1" applyFill="1" applyAlignment="1" applyProtection="1">
      <alignment horizontal="right" vertical="top" wrapText="1"/>
    </xf>
    <xf numFmtId="0" fontId="13" fillId="0" borderId="0" xfId="0" applyFont="1" applyAlignment="1">
      <alignment horizontal="justify" vertical="top" wrapText="1"/>
    </xf>
    <xf numFmtId="0" fontId="11" fillId="0" borderId="0" xfId="188" applyFont="1" applyAlignment="1">
      <alignment wrapText="1"/>
    </xf>
    <xf numFmtId="1" fontId="11" fillId="0" borderId="0" xfId="188" applyNumberFormat="1" applyFont="1" applyAlignment="1">
      <alignment horizontal="right"/>
    </xf>
    <xf numFmtId="0" fontId="96" fillId="0" borderId="0" xfId="186" applyFont="1" applyAlignment="1">
      <alignment horizontal="justify" vertical="top" wrapText="1"/>
    </xf>
    <xf numFmtId="191" fontId="11" fillId="0" borderId="0" xfId="188" applyNumberFormat="1" applyFont="1" applyAlignment="1">
      <alignment wrapText="1"/>
    </xf>
    <xf numFmtId="0" fontId="96" fillId="0" borderId="278" xfId="186" applyFont="1" applyBorder="1" applyAlignment="1">
      <alignment horizontal="justify" vertical="top" wrapText="1"/>
    </xf>
    <xf numFmtId="0" fontId="11" fillId="0" borderId="278" xfId="185" applyBorder="1" applyAlignment="1">
      <alignment horizontal="center" vertical="top" wrapText="1"/>
    </xf>
    <xf numFmtId="0" fontId="11" fillId="0" borderId="0" xfId="188" applyFont="1" applyAlignment="1">
      <alignment vertical="top" wrapText="1"/>
    </xf>
    <xf numFmtId="0" fontId="11" fillId="0" borderId="44" xfId="0" applyFont="1" applyBorder="1" applyAlignment="1">
      <alignment vertical="top" wrapText="1"/>
    </xf>
    <xf numFmtId="0" fontId="11" fillId="0" borderId="44" xfId="185" applyBorder="1" applyAlignment="1">
      <alignment horizontal="center"/>
    </xf>
    <xf numFmtId="4" fontId="12" fillId="0" borderId="0" xfId="0" applyNumberFormat="1" applyFont="1"/>
    <xf numFmtId="0" fontId="181" fillId="14" borderId="277" xfId="185" applyFont="1" applyFill="1" applyBorder="1" applyAlignment="1" applyProtection="1">
      <alignment horizontal="left" vertical="top"/>
      <protection locked="0"/>
    </xf>
    <xf numFmtId="0" fontId="181" fillId="14" borderId="277" xfId="185" applyFont="1" applyFill="1" applyBorder="1" applyAlignment="1" applyProtection="1">
      <alignment horizontal="left" vertical="top" wrapText="1"/>
      <protection locked="0"/>
    </xf>
    <xf numFmtId="0" fontId="13" fillId="0" borderId="0" xfId="185" applyFont="1" applyAlignment="1">
      <alignment horizontal="right" vertical="top"/>
    </xf>
    <xf numFmtId="44" fontId="182" fillId="14" borderId="277" xfId="0" applyNumberFormat="1" applyFont="1" applyFill="1" applyBorder="1" applyAlignment="1">
      <alignment horizontal="right"/>
    </xf>
    <xf numFmtId="0" fontId="181" fillId="14" borderId="277" xfId="185" applyFont="1" applyFill="1" applyBorder="1" applyAlignment="1">
      <alignment horizontal="left" vertical="top"/>
    </xf>
    <xf numFmtId="0" fontId="21" fillId="0" borderId="0" xfId="185" applyFont="1" applyAlignment="1">
      <alignment horizontal="left" vertical="top"/>
    </xf>
    <xf numFmtId="44" fontId="182" fillId="0" borderId="0" xfId="0" applyNumberFormat="1" applyFont="1" applyAlignment="1">
      <alignment horizontal="right"/>
    </xf>
    <xf numFmtId="0" fontId="181" fillId="14" borderId="277" xfId="185" applyFont="1" applyFill="1" applyBorder="1" applyAlignment="1">
      <alignment horizontal="left" vertical="top" wrapText="1"/>
    </xf>
    <xf numFmtId="7" fontId="11" fillId="0" borderId="0" xfId="185" applyNumberFormat="1" applyAlignment="1">
      <alignment horizontal="left" vertical="top" wrapText="1"/>
    </xf>
    <xf numFmtId="191" fontId="16" fillId="0" borderId="0" xfId="0" applyNumberFormat="1" applyFont="1" applyAlignment="1">
      <alignment horizontal="right" vertical="top"/>
    </xf>
    <xf numFmtId="191" fontId="261" fillId="14" borderId="277" xfId="0" applyNumberFormat="1" applyFont="1" applyFill="1" applyBorder="1" applyAlignment="1">
      <alignment horizontal="right" vertical="top"/>
    </xf>
    <xf numFmtId="7" fontId="182" fillId="0" borderId="0" xfId="185" applyNumberFormat="1" applyFont="1"/>
    <xf numFmtId="191" fontId="182" fillId="0" borderId="0" xfId="185" applyNumberFormat="1" applyFont="1"/>
    <xf numFmtId="191" fontId="16" fillId="0" borderId="0" xfId="0" applyNumberFormat="1" applyFont="1" applyAlignment="1">
      <alignment horizontal="right"/>
    </xf>
    <xf numFmtId="191" fontId="261" fillId="0" borderId="0" xfId="0" applyNumberFormat="1" applyFont="1" applyAlignment="1">
      <alignment horizontal="right" vertical="top"/>
    </xf>
    <xf numFmtId="4" fontId="12" fillId="2" borderId="2" xfId="0" quotePrefix="1" applyNumberFormat="1" applyFont="1" applyFill="1" applyBorder="1" applyAlignment="1" applyProtection="1">
      <alignment horizontal="right" wrapText="1"/>
      <protection locked="0"/>
    </xf>
    <xf numFmtId="4" fontId="12" fillId="2" borderId="4" xfId="0" applyNumberFormat="1" applyFont="1" applyFill="1" applyBorder="1" applyAlignment="1" applyProtection="1">
      <alignment horizontal="right" wrapText="1"/>
      <protection locked="0"/>
    </xf>
    <xf numFmtId="0" fontId="52" fillId="0" borderId="0" xfId="44" applyFont="1" applyProtection="1">
      <alignment horizontal="justify" wrapText="1"/>
      <protection locked="0"/>
    </xf>
    <xf numFmtId="4" fontId="17" fillId="3" borderId="17" xfId="0" applyNumberFormat="1" applyFont="1" applyFill="1" applyBorder="1" applyAlignment="1" applyProtection="1">
      <alignment horizontal="right" wrapText="1"/>
      <protection locked="0"/>
    </xf>
    <xf numFmtId="4" fontId="15" fillId="3" borderId="56" xfId="2" applyNumberFormat="1" applyFont="1" applyFill="1" applyBorder="1" applyAlignment="1" applyProtection="1">
      <alignment horizontal="right" wrapText="1"/>
      <protection locked="0"/>
    </xf>
    <xf numFmtId="0" fontId="15" fillId="0" borderId="47" xfId="0" applyFont="1" applyBorder="1" applyAlignment="1" applyProtection="1">
      <alignment horizontal="left" vertical="center" wrapText="1"/>
      <protection locked="0"/>
    </xf>
    <xf numFmtId="4" fontId="15" fillId="3" borderId="47" xfId="7" applyNumberFormat="1" applyFont="1" applyFill="1" applyBorder="1" applyAlignment="1" applyProtection="1">
      <alignment horizontal="left" vertical="center" wrapText="1"/>
      <protection locked="0"/>
    </xf>
    <xf numFmtId="0" fontId="15" fillId="0" borderId="47" xfId="7" applyFont="1" applyBorder="1" applyAlignment="1" applyProtection="1">
      <alignment horizontal="center" vertical="center" wrapText="1"/>
      <protection locked="0"/>
    </xf>
    <xf numFmtId="4" fontId="15" fillId="0" borderId="47" xfId="7" applyNumberFormat="1" applyFont="1" applyBorder="1" applyAlignment="1" applyProtection="1">
      <alignment horizontal="center" vertical="center" wrapText="1"/>
      <protection locked="0"/>
    </xf>
    <xf numFmtId="169" fontId="15" fillId="0" borderId="48" xfId="5" applyNumberFormat="1" applyFont="1" applyBorder="1" applyAlignment="1" applyProtection="1">
      <alignment vertical="center" wrapText="1"/>
      <protection locked="0"/>
    </xf>
    <xf numFmtId="0" fontId="15" fillId="3" borderId="47" xfId="7" applyFont="1" applyFill="1" applyBorder="1" applyAlignment="1" applyProtection="1">
      <alignment horizontal="left" vertical="top" wrapText="1"/>
      <protection locked="0"/>
    </xf>
    <xf numFmtId="4" fontId="15" fillId="3" borderId="47" xfId="7" applyNumberFormat="1" applyFont="1" applyFill="1" applyBorder="1" applyAlignment="1" applyProtection="1">
      <alignment horizontal="justify" vertical="top" wrapText="1"/>
      <protection locked="0"/>
    </xf>
    <xf numFmtId="4" fontId="15" fillId="3" borderId="47" xfId="7" applyNumberFormat="1" applyFont="1" applyFill="1" applyBorder="1" applyAlignment="1" applyProtection="1">
      <alignment horizontal="left" vertical="top" wrapText="1"/>
      <protection locked="0"/>
    </xf>
    <xf numFmtId="0" fontId="15" fillId="0" borderId="12" xfId="5" applyFont="1" applyBorder="1" applyAlignment="1" applyProtection="1">
      <alignment horizontal="center" wrapText="1"/>
      <protection locked="0"/>
    </xf>
    <xf numFmtId="4" fontId="15" fillId="3" borderId="12" xfId="7" applyNumberFormat="1" applyFont="1" applyFill="1" applyBorder="1" applyAlignment="1" applyProtection="1">
      <alignment horizontal="center" wrapText="1"/>
      <protection locked="0"/>
    </xf>
    <xf numFmtId="169" fontId="15" fillId="0" borderId="23" xfId="5" applyNumberFormat="1" applyFont="1" applyBorder="1" applyAlignment="1" applyProtection="1">
      <alignment wrapText="1"/>
      <protection locked="0"/>
    </xf>
    <xf numFmtId="4" fontId="15" fillId="3" borderId="12" xfId="0" applyNumberFormat="1" applyFont="1" applyFill="1" applyBorder="1" applyAlignment="1" applyProtection="1">
      <alignment horizontal="right" wrapText="1"/>
      <protection locked="0"/>
    </xf>
    <xf numFmtId="0" fontId="12" fillId="2" borderId="1" xfId="0" quotePrefix="1" applyFont="1" applyFill="1" applyBorder="1" applyAlignment="1">
      <alignment horizontal="center" vertical="center" wrapText="1"/>
    </xf>
    <xf numFmtId="167" fontId="15" fillId="3" borderId="5" xfId="2" applyNumberFormat="1" applyFont="1" applyFill="1" applyBorder="1" applyAlignment="1">
      <alignment horizontal="center" wrapText="1"/>
    </xf>
    <xf numFmtId="4" fontId="15" fillId="3" borderId="5" xfId="2" applyNumberFormat="1" applyFont="1" applyFill="1" applyBorder="1" applyAlignment="1">
      <alignment horizontal="center" wrapText="1"/>
    </xf>
    <xf numFmtId="2" fontId="17" fillId="4" borderId="53" xfId="0" quotePrefix="1" applyNumberFormat="1" applyFont="1" applyFill="1" applyBorder="1" applyAlignment="1">
      <alignment horizontal="center" vertical="center" wrapText="1"/>
    </xf>
    <xf numFmtId="4" fontId="17" fillId="4" borderId="53" xfId="0" quotePrefix="1" applyNumberFormat="1" applyFont="1" applyFill="1" applyBorder="1" applyAlignment="1">
      <alignment horizontal="center" wrapText="1"/>
    </xf>
    <xf numFmtId="0" fontId="20" fillId="3" borderId="47" xfId="0" applyFont="1" applyFill="1" applyBorder="1" applyAlignment="1">
      <alignment horizontal="center" vertical="top" wrapText="1"/>
    </xf>
    <xf numFmtId="4" fontId="15" fillId="3" borderId="47" xfId="0" applyNumberFormat="1" applyFont="1" applyFill="1" applyBorder="1" applyAlignment="1">
      <alignment horizontal="center" wrapText="1"/>
    </xf>
    <xf numFmtId="2" fontId="15" fillId="3" borderId="285" xfId="0" applyNumberFormat="1" applyFont="1" applyFill="1" applyBorder="1" applyAlignment="1">
      <alignment horizontal="left" vertical="justify" wrapText="1"/>
    </xf>
    <xf numFmtId="0" fontId="20" fillId="3" borderId="285" xfId="0" applyFont="1" applyFill="1" applyBorder="1" applyAlignment="1">
      <alignment horizontal="center" vertical="top" wrapText="1"/>
    </xf>
    <xf numFmtId="4" fontId="15" fillId="3" borderId="285" xfId="0" applyNumberFormat="1" applyFont="1" applyFill="1" applyBorder="1" applyAlignment="1">
      <alignment horizontal="center" wrapText="1"/>
    </xf>
    <xf numFmtId="0" fontId="15" fillId="3" borderId="285" xfId="0" applyFont="1" applyFill="1" applyBorder="1" applyAlignment="1">
      <alignment horizontal="center" vertical="top" wrapText="1"/>
    </xf>
    <xf numFmtId="0" fontId="20" fillId="3" borderId="285" xfId="0" applyFont="1" applyFill="1" applyBorder="1" applyAlignment="1">
      <alignment horizontal="left" vertical="justify" wrapText="1"/>
    </xf>
    <xf numFmtId="49" fontId="271" fillId="15" borderId="0" xfId="0" applyNumberFormat="1" applyFont="1" applyFill="1" applyAlignment="1">
      <alignment horizontal="left" vertical="top"/>
    </xf>
    <xf numFmtId="0" fontId="271" fillId="15" borderId="0" xfId="0" applyFont="1" applyFill="1" applyAlignment="1">
      <alignment vertical="top" wrapText="1"/>
    </xf>
    <xf numFmtId="0" fontId="20" fillId="15" borderId="285" xfId="0" applyFont="1" applyFill="1" applyBorder="1" applyAlignment="1">
      <alignment horizontal="center" vertical="top" wrapText="1"/>
    </xf>
    <xf numFmtId="4" fontId="15" fillId="15" borderId="285" xfId="0" applyNumberFormat="1" applyFont="1" applyFill="1" applyBorder="1" applyAlignment="1">
      <alignment horizontal="center" wrapText="1"/>
    </xf>
    <xf numFmtId="0" fontId="24" fillId="3" borderId="285" xfId="0" applyFont="1" applyFill="1" applyBorder="1" applyAlignment="1">
      <alignment horizontal="justify" vertical="top" wrapText="1" readingOrder="1"/>
    </xf>
    <xf numFmtId="49" fontId="17" fillId="20" borderId="0" xfId="0" applyNumberFormat="1" applyFont="1" applyFill="1" applyAlignment="1">
      <alignment horizontal="left" vertical="top"/>
    </xf>
    <xf numFmtId="0" fontId="17" fillId="20" borderId="0" xfId="0" applyFont="1" applyFill="1" applyAlignment="1">
      <alignment vertical="top" wrapText="1"/>
    </xf>
    <xf numFmtId="0" fontId="272" fillId="20" borderId="285" xfId="0" applyFont="1" applyFill="1" applyBorder="1" applyAlignment="1">
      <alignment horizontal="center" vertical="top" wrapText="1"/>
    </xf>
    <xf numFmtId="4" fontId="53" fillId="20" borderId="285" xfId="0" applyNumberFormat="1" applyFont="1" applyFill="1" applyBorder="1" applyAlignment="1">
      <alignment horizontal="center" wrapText="1"/>
    </xf>
    <xf numFmtId="0" fontId="17" fillId="0" borderId="0" xfId="0" applyFont="1" applyAlignment="1">
      <alignment vertical="top" wrapText="1"/>
    </xf>
    <xf numFmtId="0" fontId="272" fillId="3" borderId="285" xfId="0" applyFont="1" applyFill="1" applyBorder="1" applyAlignment="1">
      <alignment horizontal="center" vertical="top" wrapText="1"/>
    </xf>
    <xf numFmtId="4" fontId="53" fillId="3" borderId="285" xfId="0" applyNumberFormat="1" applyFont="1" applyFill="1" applyBorder="1" applyAlignment="1">
      <alignment horizontal="center" wrapText="1"/>
    </xf>
    <xf numFmtId="49" fontId="273" fillId="0" borderId="0" xfId="0" applyNumberFormat="1" applyFont="1" applyAlignment="1">
      <alignment horizontal="left" vertical="top"/>
    </xf>
    <xf numFmtId="0" fontId="180" fillId="3" borderId="285" xfId="0" applyFont="1" applyFill="1" applyBorder="1" applyAlignment="1">
      <alignment horizontal="justify" vertical="top" wrapText="1" readingOrder="1"/>
    </xf>
    <xf numFmtId="1" fontId="24" fillId="0" borderId="0" xfId="0" applyNumberFormat="1" applyFont="1" applyAlignment="1">
      <alignment horizontal="left" wrapText="1"/>
    </xf>
    <xf numFmtId="0" fontId="15" fillId="0" borderId="285" xfId="5" applyFont="1" applyBorder="1" applyAlignment="1">
      <alignment horizontal="left" vertical="center" wrapText="1"/>
    </xf>
    <xf numFmtId="2" fontId="15" fillId="0" borderId="285" xfId="6" applyNumberFormat="1" applyFont="1" applyBorder="1" applyAlignment="1">
      <alignment horizontal="left" vertical="center" wrapText="1" indent="1"/>
    </xf>
    <xf numFmtId="0" fontId="15" fillId="0" borderId="285" xfId="7" applyFont="1" applyBorder="1" applyAlignment="1">
      <alignment horizontal="center" vertical="center" wrapText="1"/>
    </xf>
    <xf numFmtId="4" fontId="15" fillId="0" borderId="285" xfId="7" applyNumberFormat="1" applyFont="1" applyBorder="1" applyAlignment="1">
      <alignment horizontal="center" vertical="center" wrapText="1"/>
    </xf>
    <xf numFmtId="2" fontId="15" fillId="0" borderId="285" xfId="6" applyNumberFormat="1" applyFont="1" applyBorder="1" applyAlignment="1">
      <alignment horizontal="justify" vertical="center" wrapText="1"/>
    </xf>
    <xf numFmtId="49" fontId="15" fillId="0" borderId="285" xfId="0" quotePrefix="1" applyNumberFormat="1" applyFont="1" applyBorder="1" applyAlignment="1">
      <alignment horizontal="justify" vertical="top" wrapText="1"/>
    </xf>
    <xf numFmtId="49" fontId="15" fillId="0" borderId="285" xfId="0" quotePrefix="1" applyNumberFormat="1" applyFont="1" applyBorder="1" applyAlignment="1">
      <alignment horizontal="left" vertical="top" wrapText="1" indent="1"/>
    </xf>
    <xf numFmtId="0" fontId="15" fillId="0" borderId="46" xfId="5" applyFont="1" applyBorder="1" applyAlignment="1">
      <alignment horizontal="left" vertical="center" wrapText="1"/>
    </xf>
    <xf numFmtId="0" fontId="15" fillId="0" borderId="285" xfId="0" applyFont="1" applyBorder="1" applyAlignment="1">
      <alignment horizontal="center" wrapText="1"/>
    </xf>
    <xf numFmtId="4" fontId="15" fillId="0" borderId="285" xfId="5" applyNumberFormat="1" applyFont="1" applyBorder="1" applyAlignment="1">
      <alignment horizontal="center" wrapText="1"/>
    </xf>
    <xf numFmtId="49" fontId="20" fillId="0" borderId="285" xfId="0" applyNumberFormat="1" applyFont="1" applyBorder="1" applyAlignment="1">
      <alignment horizontal="justify" vertical="top" wrapText="1"/>
    </xf>
    <xf numFmtId="0" fontId="20" fillId="0" borderId="285" xfId="0" applyFont="1" applyBorder="1" applyAlignment="1">
      <alignment horizontal="center" wrapText="1"/>
    </xf>
    <xf numFmtId="49" fontId="17" fillId="17" borderId="0" xfId="0" applyNumberFormat="1" applyFont="1" applyFill="1" applyAlignment="1">
      <alignment horizontal="left" vertical="top"/>
    </xf>
    <xf numFmtId="0" fontId="17" fillId="17" borderId="285" xfId="0" applyFont="1" applyFill="1" applyBorder="1" applyAlignment="1">
      <alignment horizontal="right" vertical="top" wrapText="1"/>
    </xf>
    <xf numFmtId="0" fontId="272" fillId="17" borderId="285" xfId="0" applyFont="1" applyFill="1" applyBorder="1" applyAlignment="1">
      <alignment horizontal="center" vertical="top" wrapText="1"/>
    </xf>
    <xf numFmtId="4" fontId="53" fillId="17" borderId="285" xfId="0" applyNumberFormat="1" applyFont="1" applyFill="1" applyBorder="1" applyAlignment="1">
      <alignment horizontal="center" wrapText="1"/>
    </xf>
    <xf numFmtId="0" fontId="17" fillId="20" borderId="285" xfId="0" applyFont="1" applyFill="1" applyBorder="1" applyAlignment="1">
      <alignment horizontal="left" vertical="top" wrapText="1"/>
    </xf>
    <xf numFmtId="49" fontId="17" fillId="0" borderId="0" xfId="0" applyNumberFormat="1" applyFont="1" applyAlignment="1">
      <alignment horizontal="left" vertical="top"/>
    </xf>
    <xf numFmtId="0" fontId="17" fillId="0" borderId="285" xfId="0" applyFont="1" applyBorder="1" applyAlignment="1">
      <alignment horizontal="left" vertical="top" wrapText="1"/>
    </xf>
    <xf numFmtId="49" fontId="273" fillId="0" borderId="288" xfId="0" applyNumberFormat="1" applyFont="1" applyBorder="1" applyAlignment="1">
      <alignment horizontal="left" vertical="top"/>
    </xf>
    <xf numFmtId="0" fontId="17" fillId="20" borderId="88" xfId="0" applyFont="1" applyFill="1" applyBorder="1" applyAlignment="1">
      <alignment horizontal="left" vertical="top" wrapText="1"/>
    </xf>
    <xf numFmtId="0" fontId="17" fillId="0" borderId="0" xfId="0" applyFont="1" applyAlignment="1">
      <alignment horizontal="left" vertical="top" wrapText="1"/>
    </xf>
    <xf numFmtId="0" fontId="15" fillId="0" borderId="0" xfId="5" applyFont="1" applyAlignment="1">
      <alignment horizontal="left" vertical="center" wrapText="1"/>
    </xf>
    <xf numFmtId="4" fontId="15" fillId="3" borderId="285" xfId="7" applyNumberFormat="1" applyFont="1" applyFill="1" applyBorder="1" applyAlignment="1">
      <alignment horizontal="center" wrapText="1"/>
    </xf>
    <xf numFmtId="0" fontId="271" fillId="15" borderId="88" xfId="0" applyFont="1" applyFill="1" applyBorder="1" applyAlignment="1">
      <alignment vertical="top" wrapText="1"/>
    </xf>
    <xf numFmtId="4" fontId="15" fillId="15" borderId="285" xfId="7" applyNumberFormat="1" applyFont="1" applyFill="1" applyBorder="1" applyAlignment="1">
      <alignment horizontal="center" wrapText="1"/>
    </xf>
    <xf numFmtId="4" fontId="12" fillId="3" borderId="285" xfId="7" applyNumberFormat="1" applyFont="1" applyFill="1" applyBorder="1" applyAlignment="1">
      <alignment horizontal="justify" vertical="top" wrapText="1"/>
    </xf>
    <xf numFmtId="0" fontId="271" fillId="0" borderId="0" xfId="0" applyFont="1" applyAlignment="1">
      <alignment vertical="top" wrapText="1"/>
    </xf>
    <xf numFmtId="0" fontId="24" fillId="0" borderId="0" xfId="0" applyFont="1" applyAlignment="1">
      <alignment horizontal="justify" vertical="top" wrapText="1"/>
    </xf>
    <xf numFmtId="0" fontId="18" fillId="0" borderId="285" xfId="0" applyFont="1" applyBorder="1" applyAlignment="1">
      <alignment horizontal="justify" vertical="top" wrapText="1"/>
    </xf>
    <xf numFmtId="0" fontId="24" fillId="0" borderId="285" xfId="0" applyFont="1" applyBorder="1" applyAlignment="1">
      <alignment horizontal="left" wrapText="1"/>
    </xf>
    <xf numFmtId="49" fontId="52" fillId="0" borderId="46" xfId="0" applyNumberFormat="1" applyFont="1" applyBorder="1" applyAlignment="1">
      <alignment horizontal="left" vertical="top" wrapText="1"/>
    </xf>
    <xf numFmtId="0" fontId="24" fillId="0" borderId="0" xfId="41360" applyFont="1" applyAlignment="1">
      <alignment horizontal="justify" vertical="top" wrapText="1"/>
    </xf>
    <xf numFmtId="0" fontId="52" fillId="0" borderId="85" xfId="0" applyFont="1" applyBorder="1" applyAlignment="1">
      <alignment horizontal="left" wrapText="1"/>
    </xf>
    <xf numFmtId="0" fontId="52" fillId="0" borderId="88" xfId="0" applyFont="1" applyBorder="1" applyAlignment="1">
      <alignment horizontal="right" wrapText="1"/>
    </xf>
    <xf numFmtId="49" fontId="24" fillId="0" borderId="285" xfId="0" applyNumberFormat="1" applyFont="1" applyBorder="1" applyAlignment="1">
      <alignment horizontal="left" vertical="top" wrapText="1"/>
    </xf>
    <xf numFmtId="0" fontId="24" fillId="0" borderId="285" xfId="41360" applyFont="1" applyBorder="1" applyAlignment="1">
      <alignment horizontal="justify" vertical="top" wrapText="1"/>
    </xf>
    <xf numFmtId="0" fontId="24" fillId="0" borderId="59" xfId="0" applyFont="1" applyBorder="1" applyAlignment="1">
      <alignment horizontal="left" wrapText="1"/>
    </xf>
    <xf numFmtId="0" fontId="24" fillId="0" borderId="58" xfId="0" applyFont="1" applyBorder="1" applyAlignment="1">
      <alignment horizontal="right" wrapText="1"/>
    </xf>
    <xf numFmtId="0" fontId="52" fillId="0" borderId="285" xfId="41360" applyFont="1" applyBorder="1" applyAlignment="1">
      <alignment horizontal="justify" vertical="top" wrapText="1"/>
    </xf>
    <xf numFmtId="0" fontId="24" fillId="0" borderId="285" xfId="0" applyFont="1" applyBorder="1" applyAlignment="1">
      <alignment horizontal="center"/>
    </xf>
    <xf numFmtId="0" fontId="52" fillId="0" borderId="0" xfId="44" applyFont="1">
      <alignment horizontal="justify" wrapText="1"/>
    </xf>
    <xf numFmtId="0" fontId="52" fillId="0" borderId="285" xfId="0" applyFont="1" applyBorder="1" applyAlignment="1">
      <alignment horizontal="justify" vertical="top" wrapText="1"/>
    </xf>
    <xf numFmtId="0" fontId="52" fillId="0" borderId="285" xfId="0" applyFont="1" applyBorder="1" applyAlignment="1">
      <alignment horizontal="right" wrapText="1"/>
    </xf>
    <xf numFmtId="0" fontId="24" fillId="0" borderId="285" xfId="0" applyFont="1" applyBorder="1" applyAlignment="1">
      <alignment horizontal="left" vertical="top" wrapText="1"/>
    </xf>
    <xf numFmtId="0" fontId="52" fillId="0" borderId="285" xfId="0" applyFont="1" applyBorder="1" applyAlignment="1">
      <alignment horizontal="left"/>
    </xf>
    <xf numFmtId="3" fontId="52" fillId="0" borderId="285" xfId="0" applyNumberFormat="1" applyFont="1" applyBorder="1" applyAlignment="1">
      <alignment horizontal="right"/>
    </xf>
    <xf numFmtId="49" fontId="52" fillId="0" borderId="285" xfId="0" applyNumberFormat="1" applyFont="1" applyBorder="1" applyAlignment="1">
      <alignment horizontal="left" vertical="top" wrapText="1"/>
    </xf>
    <xf numFmtId="0" fontId="52" fillId="0" borderId="285" xfId="0" applyFont="1" applyBorder="1" applyAlignment="1">
      <alignment horizontal="left" wrapText="1"/>
    </xf>
    <xf numFmtId="1" fontId="52" fillId="0" borderId="285" xfId="0" applyNumberFormat="1" applyFont="1" applyBorder="1" applyAlignment="1">
      <alignment horizontal="right" wrapText="1"/>
    </xf>
    <xf numFmtId="1" fontId="24" fillId="0" borderId="285" xfId="0" applyNumberFormat="1" applyFont="1" applyBorder="1" applyAlignment="1">
      <alignment horizontal="right" wrapText="1"/>
    </xf>
    <xf numFmtId="0" fontId="24" fillId="0" borderId="285" xfId="0" applyFont="1" applyBorder="1" applyAlignment="1">
      <alignment horizontal="right" wrapText="1"/>
    </xf>
    <xf numFmtId="49" fontId="24" fillId="0" borderId="0" xfId="0" applyNumberFormat="1" applyFont="1" applyAlignment="1">
      <alignment horizontal="left" vertical="top" wrapText="1"/>
    </xf>
    <xf numFmtId="0" fontId="15" fillId="3" borderId="287" xfId="0" applyFont="1" applyFill="1" applyBorder="1" applyAlignment="1">
      <alignment horizontal="justify" vertical="top" wrapText="1" readingOrder="1"/>
    </xf>
    <xf numFmtId="49" fontId="52" fillId="0" borderId="0" xfId="0" applyNumberFormat="1" applyFont="1" applyAlignment="1">
      <alignment horizontal="left" vertical="top" wrapText="1"/>
    </xf>
    <xf numFmtId="0" fontId="24" fillId="0" borderId="88" xfId="41360" applyFont="1" applyBorder="1" applyAlignment="1">
      <alignment horizontal="justify" vertical="top" wrapText="1"/>
    </xf>
    <xf numFmtId="0" fontId="52" fillId="0" borderId="0" xfId="0" applyFont="1" applyAlignment="1">
      <alignment horizontal="left" wrapText="1"/>
    </xf>
    <xf numFmtId="1" fontId="52" fillId="0" borderId="0" xfId="0" applyNumberFormat="1" applyFont="1" applyAlignment="1">
      <alignment horizontal="right" wrapText="1"/>
    </xf>
    <xf numFmtId="49" fontId="17" fillId="17" borderId="285" xfId="0" applyNumberFormat="1" applyFont="1" applyFill="1" applyBorder="1" applyAlignment="1">
      <alignment horizontal="left" vertical="top"/>
    </xf>
    <xf numFmtId="49" fontId="17" fillId="20" borderId="285" xfId="0" applyNumberFormat="1" applyFont="1" applyFill="1" applyBorder="1" applyAlignment="1">
      <alignment horizontal="left" vertical="top"/>
    </xf>
    <xf numFmtId="0" fontId="12" fillId="0" borderId="285" xfId="0" applyFont="1" applyBorder="1" applyAlignment="1">
      <alignment horizontal="justify" vertical="top" wrapText="1"/>
    </xf>
    <xf numFmtId="0" fontId="20" fillId="3" borderId="285" xfId="0" applyFont="1" applyFill="1" applyBorder="1" applyAlignment="1">
      <alignment horizontal="justify" vertical="top" wrapText="1" readingOrder="1"/>
    </xf>
    <xf numFmtId="0" fontId="18" fillId="3" borderId="285" xfId="0" applyFont="1" applyFill="1" applyBorder="1" applyAlignment="1">
      <alignment horizontal="justify" vertical="top" wrapText="1" readingOrder="1"/>
    </xf>
    <xf numFmtId="0" fontId="15" fillId="3" borderId="285" xfId="0" applyFont="1" applyFill="1" applyBorder="1" applyAlignment="1">
      <alignment horizontal="left" vertical="top" wrapText="1" readingOrder="1"/>
    </xf>
    <xf numFmtId="0" fontId="17" fillId="17" borderId="0" xfId="0" applyFont="1" applyFill="1" applyAlignment="1">
      <alignment horizontal="right" vertical="top" wrapText="1"/>
    </xf>
    <xf numFmtId="2" fontId="17" fillId="3" borderId="12" xfId="0" applyNumberFormat="1" applyFont="1" applyFill="1" applyBorder="1" applyAlignment="1">
      <alignment horizontal="center" vertical="center" wrapText="1"/>
    </xf>
    <xf numFmtId="2" fontId="17" fillId="3" borderId="287" xfId="0" quotePrefix="1" applyNumberFormat="1" applyFont="1" applyFill="1" applyBorder="1" applyAlignment="1">
      <alignment horizontal="center" vertical="center" wrapText="1"/>
    </xf>
    <xf numFmtId="2" fontId="17" fillId="3" borderId="289" xfId="0" quotePrefix="1" applyNumberFormat="1" applyFont="1" applyFill="1" applyBorder="1" applyAlignment="1">
      <alignment horizontal="center" vertical="center" wrapText="1"/>
    </xf>
    <xf numFmtId="4" fontId="17" fillId="3" borderId="289" xfId="0" quotePrefix="1" applyNumberFormat="1" applyFont="1" applyFill="1" applyBorder="1" applyAlignment="1">
      <alignment horizontal="center" wrapText="1"/>
    </xf>
    <xf numFmtId="2" fontId="15" fillId="3" borderId="285" xfId="0" applyNumberFormat="1" applyFont="1" applyFill="1" applyBorder="1" applyAlignment="1">
      <alignment horizontal="center" vertical="top" wrapText="1"/>
    </xf>
    <xf numFmtId="4" fontId="15" fillId="3" borderId="285" xfId="2" applyNumberFormat="1" applyFont="1" applyFill="1" applyBorder="1" applyAlignment="1">
      <alignment horizontal="center" wrapText="1"/>
    </xf>
    <xf numFmtId="2" fontId="12" fillId="3" borderId="285" xfId="0" applyNumberFormat="1" applyFont="1" applyFill="1" applyBorder="1" applyAlignment="1">
      <alignment horizontal="left" vertical="top" wrapText="1"/>
    </xf>
    <xf numFmtId="2" fontId="12" fillId="3" borderId="285" xfId="0" applyNumberFormat="1" applyFont="1" applyFill="1" applyBorder="1" applyAlignment="1">
      <alignment horizontal="left" vertical="justify" wrapText="1"/>
    </xf>
    <xf numFmtId="167" fontId="15" fillId="3" borderId="285" xfId="2" applyNumberFormat="1" applyFont="1" applyFill="1" applyBorder="1" applyAlignment="1">
      <alignment horizontal="center" wrapText="1"/>
    </xf>
    <xf numFmtId="2" fontId="15" fillId="3" borderId="16" xfId="0" applyNumberFormat="1" applyFont="1" applyFill="1" applyBorder="1" applyAlignment="1">
      <alignment horizontal="left" vertical="top" wrapText="1"/>
    </xf>
    <xf numFmtId="167" fontId="53" fillId="3" borderId="16" xfId="2" applyNumberFormat="1" applyFont="1" applyFill="1" applyBorder="1" applyAlignment="1">
      <alignment horizontal="center" wrapText="1"/>
    </xf>
    <xf numFmtId="4" fontId="53" fillId="3" borderId="16" xfId="2" applyNumberFormat="1" applyFont="1" applyFill="1" applyBorder="1" applyAlignment="1">
      <alignment horizontal="center" wrapText="1"/>
    </xf>
    <xf numFmtId="2" fontId="15" fillId="3" borderId="12" xfId="0" applyNumberFormat="1" applyFont="1" applyFill="1" applyBorder="1" applyAlignment="1">
      <alignment horizontal="left" vertical="top" wrapText="1"/>
    </xf>
    <xf numFmtId="2" fontId="15" fillId="3" borderId="12" xfId="0" applyNumberFormat="1" applyFont="1" applyFill="1" applyBorder="1" applyAlignment="1">
      <alignment horizontal="left" vertical="justify" wrapText="1"/>
    </xf>
    <xf numFmtId="167" fontId="15" fillId="3" borderId="12" xfId="2" applyNumberFormat="1" applyFont="1" applyFill="1" applyBorder="1" applyAlignment="1">
      <alignment horizontal="center" wrapText="1"/>
    </xf>
    <xf numFmtId="4" fontId="15" fillId="3" borderId="12" xfId="2" applyNumberFormat="1" applyFont="1" applyFill="1" applyBorder="1" applyAlignment="1">
      <alignment horizontal="center" wrapText="1"/>
    </xf>
    <xf numFmtId="2" fontId="15" fillId="3" borderId="291" xfId="0" applyNumberFormat="1" applyFont="1" applyFill="1" applyBorder="1" applyAlignment="1">
      <alignment horizontal="left" vertical="top" wrapText="1"/>
    </xf>
    <xf numFmtId="2" fontId="15" fillId="3" borderId="291" xfId="0" applyNumberFormat="1" applyFont="1" applyFill="1" applyBorder="1" applyAlignment="1">
      <alignment horizontal="left" vertical="justify" wrapText="1"/>
    </xf>
    <xf numFmtId="2" fontId="15" fillId="3" borderId="291" xfId="0" applyNumberFormat="1" applyFont="1" applyFill="1" applyBorder="1" applyAlignment="1">
      <alignment horizontal="center" vertical="top" wrapText="1"/>
    </xf>
    <xf numFmtId="4" fontId="15" fillId="3" borderId="291" xfId="0" applyNumberFormat="1" applyFont="1" applyFill="1" applyBorder="1" applyAlignment="1">
      <alignment horizontal="center" wrapText="1"/>
    </xf>
    <xf numFmtId="2" fontId="17" fillId="4" borderId="88" xfId="0" applyNumberFormat="1" applyFont="1" applyFill="1" applyBorder="1" applyAlignment="1">
      <alignment horizontal="center" vertical="center" wrapText="1"/>
    </xf>
    <xf numFmtId="2" fontId="17" fillId="4" borderId="58" xfId="0" quotePrefix="1" applyNumberFormat="1" applyFont="1" applyFill="1" applyBorder="1" applyAlignment="1">
      <alignment horizontal="left" vertical="center" wrapText="1"/>
    </xf>
    <xf numFmtId="2" fontId="17" fillId="4" borderId="59" xfId="0" quotePrefix="1" applyNumberFormat="1" applyFont="1" applyFill="1" applyBorder="1" applyAlignment="1">
      <alignment horizontal="center" vertical="center" wrapText="1"/>
    </xf>
    <xf numFmtId="4" fontId="17" fillId="4" borderId="46" xfId="0" quotePrefix="1" applyNumberFormat="1" applyFont="1" applyFill="1" applyBorder="1" applyAlignment="1">
      <alignment horizontal="center" wrapText="1"/>
    </xf>
    <xf numFmtId="169" fontId="20" fillId="3" borderId="286" xfId="2" applyNumberFormat="1" applyFont="1" applyFill="1" applyBorder="1" applyAlignment="1">
      <alignment horizontal="right" wrapText="1"/>
    </xf>
    <xf numFmtId="169" fontId="20" fillId="15" borderId="286" xfId="2" applyNumberFormat="1" applyFont="1" applyFill="1" applyBorder="1" applyAlignment="1">
      <alignment horizontal="right" wrapText="1"/>
    </xf>
    <xf numFmtId="169" fontId="272" fillId="20" borderId="286" xfId="2" applyNumberFormat="1" applyFont="1" applyFill="1" applyBorder="1" applyAlignment="1">
      <alignment horizontal="right" wrapText="1"/>
    </xf>
    <xf numFmtId="169" fontId="272" fillId="3" borderId="286" xfId="2" applyNumberFormat="1" applyFont="1" applyFill="1" applyBorder="1" applyAlignment="1">
      <alignment horizontal="right" wrapText="1"/>
    </xf>
    <xf numFmtId="0" fontId="15" fillId="3" borderId="58" xfId="0" applyFont="1" applyFill="1" applyBorder="1" applyAlignment="1">
      <alignment horizontal="justify" vertical="top" wrapText="1" readingOrder="1"/>
    </xf>
    <xf numFmtId="169" fontId="11" fillId="0" borderId="58" xfId="5" applyNumberFormat="1" applyBorder="1" applyAlignment="1">
      <alignment vertical="center" wrapText="1"/>
    </xf>
    <xf numFmtId="4" fontId="62" fillId="0" borderId="0" xfId="0" applyNumberFormat="1" applyFont="1" applyAlignment="1">
      <alignment horizontal="center" vertical="center" wrapText="1"/>
    </xf>
    <xf numFmtId="169" fontId="11" fillId="0" borderId="103" xfId="5" applyNumberFormat="1" applyBorder="1" applyAlignment="1">
      <alignment vertical="center" wrapText="1"/>
    </xf>
    <xf numFmtId="169" fontId="11" fillId="0" borderId="103" xfId="5" applyNumberFormat="1" applyBorder="1" applyAlignment="1">
      <alignment wrapText="1"/>
    </xf>
    <xf numFmtId="169" fontId="11" fillId="0" borderId="58" xfId="5" applyNumberFormat="1" applyBorder="1" applyAlignment="1">
      <alignment wrapText="1"/>
    </xf>
    <xf numFmtId="169" fontId="272" fillId="3" borderId="287" xfId="2" applyNumberFormat="1" applyFont="1" applyFill="1" applyBorder="1" applyAlignment="1">
      <alignment horizontal="right" wrapText="1"/>
    </xf>
    <xf numFmtId="169" fontId="53" fillId="17" borderId="286" xfId="2" applyNumberFormat="1" applyFont="1" applyFill="1" applyBorder="1" applyAlignment="1">
      <alignment horizontal="right" wrapText="1"/>
    </xf>
    <xf numFmtId="2" fontId="15" fillId="3" borderId="285" xfId="0" applyNumberFormat="1" applyFont="1" applyFill="1" applyBorder="1" applyAlignment="1">
      <alignment horizontal="center" vertical="center" wrapText="1" readingOrder="1"/>
    </xf>
    <xf numFmtId="169" fontId="11" fillId="15" borderId="285" xfId="5" applyNumberFormat="1" applyFill="1" applyBorder="1" applyAlignment="1">
      <alignment wrapText="1"/>
    </xf>
    <xf numFmtId="7" fontId="24" fillId="0" borderId="287" xfId="0" applyNumberFormat="1" applyFont="1" applyBorder="1" applyAlignment="1">
      <alignment horizontal="right"/>
    </xf>
    <xf numFmtId="2" fontId="15" fillId="3" borderId="287" xfId="0" applyNumberFormat="1" applyFont="1" applyFill="1" applyBorder="1" applyAlignment="1">
      <alignment horizontal="center" vertical="center" wrapText="1" readingOrder="1"/>
    </xf>
    <xf numFmtId="0" fontId="52" fillId="0" borderId="88" xfId="0" applyFont="1" applyBorder="1" applyAlignment="1">
      <alignment horizontal="justify" vertical="top" wrapText="1"/>
    </xf>
    <xf numFmtId="169" fontId="272" fillId="20" borderId="287" xfId="2" applyNumberFormat="1" applyFont="1" applyFill="1" applyBorder="1" applyAlignment="1">
      <alignment horizontal="right" wrapText="1"/>
    </xf>
    <xf numFmtId="2" fontId="15" fillId="3" borderId="58" xfId="0" applyNumberFormat="1" applyFont="1" applyFill="1" applyBorder="1" applyAlignment="1">
      <alignment horizontal="center" vertical="center" wrapText="1" readingOrder="1"/>
    </xf>
    <xf numFmtId="169" fontId="17" fillId="3" borderId="290" xfId="0" quotePrefix="1" applyNumberFormat="1" applyFont="1" applyFill="1" applyBorder="1" applyAlignment="1">
      <alignment horizontal="right" wrapText="1"/>
    </xf>
    <xf numFmtId="169" fontId="15" fillId="3" borderId="286" xfId="2" applyNumberFormat="1" applyFont="1" applyFill="1" applyBorder="1" applyAlignment="1">
      <alignment horizontal="right" wrapText="1"/>
    </xf>
    <xf numFmtId="169" fontId="15" fillId="3" borderId="286" xfId="0" applyNumberFormat="1" applyFont="1" applyFill="1" applyBorder="1" applyAlignment="1">
      <alignment horizontal="right" wrapText="1"/>
    </xf>
    <xf numFmtId="169" fontId="17" fillId="3" borderId="55" xfId="0" applyNumberFormat="1" applyFont="1" applyFill="1" applyBorder="1" applyAlignment="1">
      <alignment horizontal="right" wrapText="1"/>
    </xf>
    <xf numFmtId="169" fontId="15" fillId="3" borderId="76" xfId="2" applyNumberFormat="1" applyFont="1" applyFill="1" applyBorder="1" applyAlignment="1">
      <alignment horizontal="right" wrapText="1"/>
    </xf>
    <xf numFmtId="169" fontId="15" fillId="3" borderId="292" xfId="0" applyNumberFormat="1" applyFont="1" applyFill="1" applyBorder="1" applyAlignment="1">
      <alignment horizontal="right" wrapText="1"/>
    </xf>
    <xf numFmtId="169" fontId="15" fillId="3" borderId="287" xfId="0" applyNumberFormat="1" applyFont="1" applyFill="1" applyBorder="1" applyAlignment="1">
      <alignment horizontal="right" wrapText="1"/>
    </xf>
    <xf numFmtId="169" fontId="17" fillId="4" borderId="59" xfId="2" applyNumberFormat="1" applyFont="1" applyFill="1" applyBorder="1" applyAlignment="1">
      <alignment horizontal="center" wrapText="1"/>
    </xf>
    <xf numFmtId="4" fontId="12" fillId="7" borderId="10" xfId="0" applyNumberFormat="1" applyFont="1" applyFill="1" applyBorder="1" applyAlignment="1" applyProtection="1">
      <alignment wrapText="1"/>
      <protection locked="0"/>
    </xf>
    <xf numFmtId="0" fontId="15" fillId="20" borderId="0" xfId="0" applyFont="1" applyFill="1" applyProtection="1">
      <protection locked="0"/>
    </xf>
    <xf numFmtId="2" fontId="17" fillId="15" borderId="94" xfId="0" quotePrefix="1" applyNumberFormat="1" applyFont="1" applyFill="1" applyBorder="1" applyAlignment="1" applyProtection="1">
      <alignment horizontal="center" vertical="center" wrapText="1"/>
      <protection locked="0"/>
    </xf>
    <xf numFmtId="4" fontId="17" fillId="15" borderId="95" xfId="0" quotePrefix="1" applyNumberFormat="1" applyFont="1" applyFill="1" applyBorder="1" applyAlignment="1" applyProtection="1">
      <alignment horizontal="right" wrapText="1"/>
      <protection locked="0"/>
    </xf>
    <xf numFmtId="0" fontId="15" fillId="0" borderId="0" xfId="0" applyFont="1"/>
    <xf numFmtId="0" fontId="12" fillId="7" borderId="43" xfId="0" applyFont="1" applyFill="1" applyBorder="1" applyAlignment="1">
      <alignment horizontal="left" vertical="center" wrapText="1"/>
    </xf>
    <xf numFmtId="0" fontId="15" fillId="20" borderId="0" xfId="0" applyFont="1" applyFill="1"/>
    <xf numFmtId="4" fontId="81" fillId="20" borderId="0" xfId="200" applyNumberFormat="1" applyFont="1" applyFill="1" applyAlignment="1">
      <alignment vertical="top" wrapText="1"/>
    </xf>
    <xf numFmtId="4" fontId="81" fillId="0" borderId="0" xfId="200" applyNumberFormat="1" applyFont="1" applyAlignment="1">
      <alignment vertical="top" wrapText="1"/>
    </xf>
    <xf numFmtId="0" fontId="80" fillId="0" borderId="0" xfId="0" applyFont="1" applyAlignment="1">
      <alignment horizontal="left" vertical="center" wrapText="1"/>
    </xf>
    <xf numFmtId="0" fontId="82" fillId="0" borderId="0" xfId="0" applyFont="1" applyAlignment="1">
      <alignment horizontal="left" vertical="center" wrapText="1"/>
    </xf>
    <xf numFmtId="0" fontId="15" fillId="0" borderId="0" xfId="0" applyFont="1" applyAlignment="1">
      <alignment vertical="top"/>
    </xf>
    <xf numFmtId="2" fontId="15" fillId="0" borderId="0" xfId="0" applyNumberFormat="1" applyFont="1"/>
    <xf numFmtId="4" fontId="81" fillId="0" borderId="0" xfId="200" quotePrefix="1" applyNumberFormat="1" applyFont="1" applyAlignment="1">
      <alignment vertical="top" wrapText="1"/>
    </xf>
    <xf numFmtId="2" fontId="17" fillId="15" borderId="60" xfId="0" quotePrefix="1" applyNumberFormat="1" applyFont="1" applyFill="1" applyBorder="1" applyAlignment="1">
      <alignment horizontal="left" vertical="center" wrapText="1"/>
    </xf>
    <xf numFmtId="2" fontId="17" fillId="15" borderId="94" xfId="0" quotePrefix="1" applyNumberFormat="1" applyFont="1" applyFill="1" applyBorder="1" applyAlignment="1">
      <alignment horizontal="center" vertical="center" wrapText="1"/>
    </xf>
    <xf numFmtId="2" fontId="17" fillId="15" borderId="61" xfId="0" quotePrefix="1" applyNumberFormat="1" applyFont="1" applyFill="1" applyBorder="1" applyAlignment="1">
      <alignment horizontal="left" vertical="center" wrapText="1"/>
    </xf>
    <xf numFmtId="4" fontId="17" fillId="15" borderId="95" xfId="0" quotePrefix="1" applyNumberFormat="1" applyFont="1" applyFill="1" applyBorder="1" applyAlignment="1">
      <alignment horizontal="right" wrapText="1"/>
    </xf>
    <xf numFmtId="4" fontId="17" fillId="15" borderId="62" xfId="0" quotePrefix="1" applyNumberFormat="1" applyFont="1" applyFill="1" applyBorder="1" applyAlignment="1">
      <alignment horizontal="right" wrapText="1"/>
    </xf>
    <xf numFmtId="4" fontId="176" fillId="0" borderId="137" xfId="5" applyNumberFormat="1" applyFont="1" applyBorder="1" applyAlignment="1" applyProtection="1">
      <alignment wrapText="1"/>
      <protection locked="0"/>
    </xf>
    <xf numFmtId="4" fontId="176" fillId="0" borderId="61" xfId="5" applyNumberFormat="1" applyFont="1" applyBorder="1" applyAlignment="1" applyProtection="1">
      <alignment wrapText="1"/>
      <protection locked="0"/>
    </xf>
    <xf numFmtId="4" fontId="176" fillId="0" borderId="12" xfId="5" applyNumberFormat="1" applyFont="1" applyBorder="1" applyAlignment="1" applyProtection="1">
      <alignment wrapText="1"/>
      <protection locked="0"/>
    </xf>
    <xf numFmtId="4" fontId="176" fillId="0" borderId="5" xfId="5" applyNumberFormat="1" applyFont="1" applyBorder="1" applyAlignment="1" applyProtection="1">
      <alignment wrapText="1"/>
      <protection locked="0"/>
    </xf>
    <xf numFmtId="4" fontId="53" fillId="0" borderId="12" xfId="1304" applyNumberFormat="1" applyFont="1" applyBorder="1" applyAlignment="1" applyProtection="1">
      <alignment horizontal="right"/>
      <protection locked="0"/>
    </xf>
    <xf numFmtId="2" fontId="53" fillId="0" borderId="61" xfId="5" applyNumberFormat="1" applyFont="1" applyBorder="1" applyAlignment="1" applyProtection="1">
      <alignment horizontal="left" vertical="top" wrapText="1"/>
      <protection locked="0"/>
    </xf>
    <xf numFmtId="2" fontId="53" fillId="0" borderId="61" xfId="5" applyNumberFormat="1" applyFont="1" applyBorder="1" applyAlignment="1" applyProtection="1">
      <alignment horizontal="justify" vertical="top" wrapText="1"/>
      <protection locked="0"/>
    </xf>
    <xf numFmtId="190" fontId="53" fillId="0" borderId="61" xfId="1304" applyNumberFormat="1" applyFont="1" applyBorder="1" applyAlignment="1" applyProtection="1">
      <alignment horizontal="right"/>
      <protection locked="0"/>
    </xf>
    <xf numFmtId="167" fontId="53" fillId="0" borderId="61" xfId="1304" applyNumberFormat="1" applyFont="1" applyBorder="1" applyAlignment="1" applyProtection="1">
      <alignment horizontal="left"/>
      <protection locked="0"/>
    </xf>
    <xf numFmtId="0" fontId="17" fillId="7" borderId="60" xfId="172" applyFont="1" applyFill="1" applyBorder="1" applyAlignment="1">
      <alignment horizontal="left" vertical="center" wrapText="1"/>
    </xf>
    <xf numFmtId="0" fontId="17" fillId="7" borderId="61" xfId="172" applyFont="1" applyFill="1" applyBorder="1" applyAlignment="1">
      <alignment horizontal="justify" vertical="center" wrapText="1"/>
    </xf>
    <xf numFmtId="4" fontId="17" fillId="7" borderId="61" xfId="172" applyNumberFormat="1" applyFont="1" applyFill="1" applyBorder="1" applyAlignment="1">
      <alignment horizontal="right" vertical="center" wrapText="1"/>
    </xf>
    <xf numFmtId="0" fontId="176" fillId="0" borderId="63" xfId="5" applyFont="1" applyBorder="1" applyAlignment="1">
      <alignment horizontal="center" vertical="top" wrapText="1"/>
    </xf>
    <xf numFmtId="0" fontId="176" fillId="0" borderId="137" xfId="172" applyFont="1" applyBorder="1" applyAlignment="1">
      <alignment horizontal="justify" vertical="top" wrapText="1"/>
    </xf>
    <xf numFmtId="0" fontId="176" fillId="0" borderId="137" xfId="5" applyFont="1" applyBorder="1" applyAlignment="1">
      <alignment horizontal="left" wrapText="1"/>
    </xf>
    <xf numFmtId="4" fontId="176" fillId="0" borderId="137" xfId="5" applyNumberFormat="1" applyFont="1" applyBorder="1" applyAlignment="1">
      <alignment wrapText="1"/>
    </xf>
    <xf numFmtId="0" fontId="176" fillId="0" borderId="101" xfId="172" applyFont="1" applyBorder="1" applyAlignment="1">
      <alignment horizontal="center" vertical="top"/>
    </xf>
    <xf numFmtId="0" fontId="176" fillId="0" borderId="89" xfId="172" applyFont="1" applyBorder="1" applyAlignment="1">
      <alignment horizontal="justify" vertical="top" wrapText="1"/>
    </xf>
    <xf numFmtId="0" fontId="176" fillId="0" borderId="89" xfId="5" applyFont="1" applyBorder="1" applyAlignment="1">
      <alignment horizontal="left" wrapText="1"/>
    </xf>
    <xf numFmtId="4" fontId="176" fillId="0" borderId="89" xfId="5" applyNumberFormat="1" applyFont="1" applyBorder="1" applyAlignment="1">
      <alignment wrapText="1"/>
    </xf>
    <xf numFmtId="0" fontId="176" fillId="0" borderId="65" xfId="172" applyFont="1" applyBorder="1" applyAlignment="1">
      <alignment horizontal="center" vertical="top"/>
    </xf>
    <xf numFmtId="0" fontId="176" fillId="0" borderId="88" xfId="172" applyFont="1" applyBorder="1" applyAlignment="1">
      <alignment horizontal="justify" vertical="top" wrapText="1"/>
    </xf>
    <xf numFmtId="0" fontId="176" fillId="0" borderId="88" xfId="5" applyFont="1" applyBorder="1" applyAlignment="1">
      <alignment horizontal="left" wrapText="1"/>
    </xf>
    <xf numFmtId="4" fontId="176" fillId="0" borderId="88" xfId="5" applyNumberFormat="1" applyFont="1" applyBorder="1" applyAlignment="1">
      <alignment wrapText="1"/>
    </xf>
    <xf numFmtId="0" fontId="17" fillId="7" borderId="60" xfId="5" applyFont="1" applyFill="1" applyBorder="1" applyAlignment="1">
      <alignment horizontal="left" vertical="top"/>
    </xf>
    <xf numFmtId="0" fontId="17" fillId="7" borderId="61" xfId="5" applyFont="1" applyFill="1" applyBorder="1" applyAlignment="1">
      <alignment horizontal="justify" vertical="top" wrapText="1"/>
    </xf>
    <xf numFmtId="0" fontId="53" fillId="7" borderId="61" xfId="5" applyFont="1" applyFill="1" applyBorder="1" applyAlignment="1">
      <alignment horizontal="left"/>
    </xf>
    <xf numFmtId="4" fontId="53" fillId="7" borderId="61" xfId="12" applyNumberFormat="1" applyFont="1" applyFill="1" applyBorder="1"/>
    <xf numFmtId="0" fontId="176" fillId="0" borderId="61" xfId="172" applyFont="1" applyBorder="1" applyAlignment="1">
      <alignment horizontal="center" vertical="top"/>
    </xf>
    <xf numFmtId="0" fontId="176" fillId="0" borderId="61" xfId="172" applyFont="1" applyBorder="1" applyAlignment="1">
      <alignment horizontal="justify" vertical="top" wrapText="1"/>
    </xf>
    <xf numFmtId="0" fontId="176" fillId="0" borderId="61" xfId="5" applyFont="1" applyBorder="1" applyAlignment="1">
      <alignment horizontal="left" wrapText="1"/>
    </xf>
    <xf numFmtId="4" fontId="176" fillId="0" borderId="61" xfId="5" applyNumberFormat="1" applyFont="1" applyBorder="1" applyAlignment="1">
      <alignment wrapText="1"/>
    </xf>
    <xf numFmtId="0" fontId="17" fillId="7" borderId="61" xfId="5" applyFont="1" applyFill="1" applyBorder="1" applyAlignment="1">
      <alignment horizontal="left"/>
    </xf>
    <xf numFmtId="0" fontId="176" fillId="0" borderId="130" xfId="172" applyFont="1" applyBorder="1" applyAlignment="1">
      <alignment horizontal="center" vertical="top"/>
    </xf>
    <xf numFmtId="0" fontId="176" fillId="0" borderId="131" xfId="172" applyFont="1" applyBorder="1" applyAlignment="1">
      <alignment horizontal="justify" vertical="top" wrapText="1"/>
    </xf>
    <xf numFmtId="0" fontId="176" fillId="0" borderId="12" xfId="5" applyFont="1" applyBorder="1" applyAlignment="1">
      <alignment horizontal="left" wrapText="1"/>
    </xf>
    <xf numFmtId="4" fontId="176" fillId="0" borderId="12" xfId="5" applyNumberFormat="1" applyFont="1" applyBorder="1" applyAlignment="1">
      <alignment wrapText="1"/>
    </xf>
    <xf numFmtId="0" fontId="176" fillId="0" borderId="93" xfId="172" applyFont="1" applyBorder="1" applyAlignment="1">
      <alignment horizontal="justify" vertical="top" wrapText="1"/>
    </xf>
    <xf numFmtId="0" fontId="176" fillId="0" borderId="101" xfId="172" applyFont="1" applyBorder="1" applyAlignment="1">
      <alignment horizontal="justify" vertical="top" wrapText="1"/>
    </xf>
    <xf numFmtId="0" fontId="176" fillId="0" borderId="89" xfId="5" applyFont="1" applyBorder="1" applyAlignment="1">
      <alignment horizontal="justify" wrapText="1"/>
    </xf>
    <xf numFmtId="0" fontId="53" fillId="3" borderId="89" xfId="5" applyFont="1" applyFill="1" applyBorder="1" applyAlignment="1">
      <alignment horizontal="left" wrapText="1"/>
    </xf>
    <xf numFmtId="4" fontId="53" fillId="3" borderId="89" xfId="5" applyNumberFormat="1" applyFont="1" applyFill="1" applyBorder="1" applyAlignment="1">
      <alignment wrapText="1"/>
    </xf>
    <xf numFmtId="0" fontId="53" fillId="3" borderId="101" xfId="172" applyFont="1" applyFill="1" applyBorder="1" applyAlignment="1">
      <alignment horizontal="justify" vertical="top" wrapText="1"/>
    </xf>
    <xf numFmtId="0" fontId="53" fillId="3" borderId="89" xfId="5" applyFont="1" applyFill="1" applyBorder="1" applyAlignment="1">
      <alignment horizontal="justify" wrapText="1"/>
    </xf>
    <xf numFmtId="0" fontId="53" fillId="0" borderId="101" xfId="172" applyFont="1" applyBorder="1" applyAlignment="1">
      <alignment horizontal="justify" vertical="top" wrapText="1"/>
    </xf>
    <xf numFmtId="0" fontId="53" fillId="0" borderId="89" xfId="5" applyFont="1" applyBorder="1" applyAlignment="1">
      <alignment horizontal="justify" wrapText="1"/>
    </xf>
    <xf numFmtId="0" fontId="53" fillId="0" borderId="89" xfId="5" applyFont="1" applyBorder="1" applyAlignment="1">
      <alignment horizontal="left" wrapText="1"/>
    </xf>
    <xf numFmtId="4" fontId="53" fillId="0" borderId="89" xfId="5" applyNumberFormat="1" applyFont="1" applyBorder="1" applyAlignment="1">
      <alignment wrapText="1"/>
    </xf>
    <xf numFmtId="0" fontId="53" fillId="0" borderId="89" xfId="5" applyFont="1" applyBorder="1" applyAlignment="1">
      <alignment horizontal="left" vertical="top" wrapText="1"/>
    </xf>
    <xf numFmtId="0" fontId="53" fillId="0" borderId="65" xfId="172" applyFont="1" applyBorder="1" applyAlignment="1">
      <alignment horizontal="justify" vertical="top" wrapText="1"/>
    </xf>
    <xf numFmtId="0" fontId="53" fillId="0" borderId="88" xfId="5" applyFont="1" applyBorder="1" applyAlignment="1">
      <alignment horizontal="justify" wrapText="1"/>
    </xf>
    <xf numFmtId="0" fontId="53" fillId="0" borderId="88" xfId="5" applyFont="1" applyBorder="1" applyAlignment="1">
      <alignment horizontal="left" wrapText="1"/>
    </xf>
    <xf numFmtId="4" fontId="53" fillId="0" borderId="88" xfId="5" applyNumberFormat="1" applyFont="1" applyBorder="1" applyAlignment="1">
      <alignment wrapText="1"/>
    </xf>
    <xf numFmtId="4" fontId="17" fillId="7" borderId="61" xfId="12" applyNumberFormat="1" applyFont="1" applyFill="1" applyBorder="1"/>
    <xf numFmtId="0" fontId="53" fillId="3" borderId="12" xfId="5" applyFont="1" applyFill="1" applyBorder="1" applyAlignment="1">
      <alignment horizontal="justify" wrapText="1"/>
    </xf>
    <xf numFmtId="4" fontId="176" fillId="0" borderId="12" xfId="172" applyNumberFormat="1" applyFont="1" applyBorder="1" applyAlignment="1">
      <alignment horizontal="left"/>
    </xf>
    <xf numFmtId="4" fontId="176" fillId="0" borderId="12" xfId="172" applyNumberFormat="1" applyFont="1" applyBorder="1"/>
    <xf numFmtId="0" fontId="53" fillId="0" borderId="46" xfId="172" applyFont="1" applyBorder="1" applyAlignment="1">
      <alignment horizontal="justify" vertical="top" wrapText="1"/>
    </xf>
    <xf numFmtId="4" fontId="53" fillId="0" borderId="88" xfId="172" applyNumberFormat="1" applyFont="1" applyBorder="1" applyAlignment="1">
      <alignment horizontal="left"/>
    </xf>
    <xf numFmtId="4" fontId="176" fillId="0" borderId="88" xfId="172" applyNumberFormat="1" applyFont="1" applyBorder="1"/>
    <xf numFmtId="0" fontId="53" fillId="0" borderId="93" xfId="172" applyFont="1" applyBorder="1" applyAlignment="1">
      <alignment horizontal="justify" vertical="top" wrapText="1"/>
    </xf>
    <xf numFmtId="4" fontId="53" fillId="0" borderId="89" xfId="172" applyNumberFormat="1" applyFont="1" applyBorder="1" applyAlignment="1">
      <alignment horizontal="left"/>
    </xf>
    <xf numFmtId="4" fontId="176" fillId="0" borderId="89" xfId="172" applyNumberFormat="1" applyFont="1" applyBorder="1"/>
    <xf numFmtId="0" fontId="53" fillId="0" borderId="92" xfId="923" applyFont="1" applyBorder="1" applyAlignment="1">
      <alignment horizontal="left" vertical="justify" wrapText="1"/>
    </xf>
    <xf numFmtId="0" fontId="53" fillId="0" borderId="59" xfId="923" applyFont="1" applyBorder="1" applyAlignment="1">
      <alignment horizontal="left" vertical="justify" wrapText="1"/>
    </xf>
    <xf numFmtId="0" fontId="176" fillId="0" borderId="46" xfId="172" applyFont="1" applyBorder="1" applyAlignment="1">
      <alignment horizontal="justify" vertical="top" wrapText="1"/>
    </xf>
    <xf numFmtId="0" fontId="176" fillId="3" borderId="89" xfId="5" applyFont="1" applyFill="1" applyBorder="1" applyAlignment="1">
      <alignment horizontal="left" wrapText="1"/>
    </xf>
    <xf numFmtId="4" fontId="176" fillId="3" borderId="89" xfId="5" applyNumberFormat="1" applyFont="1" applyFill="1" applyBorder="1" applyAlignment="1">
      <alignment wrapText="1"/>
    </xf>
    <xf numFmtId="0" fontId="53" fillId="0" borderId="88" xfId="5" applyFont="1" applyBorder="1" applyAlignment="1">
      <alignment horizontal="left" vertical="top" wrapText="1"/>
    </xf>
    <xf numFmtId="0" fontId="17" fillId="0" borderId="61" xfId="5" applyFont="1" applyBorder="1" applyAlignment="1">
      <alignment horizontal="left" vertical="top"/>
    </xf>
    <xf numFmtId="0" fontId="17" fillId="0" borderId="61" xfId="5" applyFont="1" applyBorder="1" applyAlignment="1">
      <alignment horizontal="justify" vertical="top" wrapText="1"/>
    </xf>
    <xf numFmtId="0" fontId="53" fillId="0" borderId="61" xfId="5" applyFont="1" applyBorder="1" applyAlignment="1">
      <alignment horizontal="left"/>
    </xf>
    <xf numFmtId="4" fontId="53" fillId="0" borderId="61" xfId="12" applyNumberFormat="1" applyFont="1" applyBorder="1"/>
    <xf numFmtId="0" fontId="17" fillId="10" borderId="60" xfId="5" applyFont="1" applyFill="1" applyBorder="1" applyAlignment="1">
      <alignment horizontal="left" vertical="top"/>
    </xf>
    <xf numFmtId="0" fontId="53" fillId="10" borderId="61" xfId="5" applyFont="1" applyFill="1" applyBorder="1" applyAlignment="1">
      <alignment horizontal="left"/>
    </xf>
    <xf numFmtId="4" fontId="53" fillId="10" borderId="61" xfId="12" applyNumberFormat="1" applyFont="1" applyFill="1" applyBorder="1"/>
    <xf numFmtId="0" fontId="53" fillId="3" borderId="130" xfId="172" applyFont="1" applyFill="1" applyBorder="1" applyAlignment="1">
      <alignment horizontal="justify" vertical="top" wrapText="1"/>
    </xf>
    <xf numFmtId="0" fontId="53" fillId="3" borderId="12" xfId="5" applyFont="1" applyFill="1" applyBorder="1" applyAlignment="1">
      <alignment horizontal="left" wrapText="1"/>
    </xf>
    <xf numFmtId="4" fontId="53" fillId="3" borderId="12" xfId="5" applyNumberFormat="1" applyFont="1" applyFill="1" applyBorder="1" applyAlignment="1">
      <alignment wrapText="1"/>
    </xf>
    <xf numFmtId="0" fontId="17" fillId="0" borderId="61" xfId="5" applyFont="1" applyBorder="1" applyAlignment="1">
      <alignment horizontal="left"/>
    </xf>
    <xf numFmtId="0" fontId="17" fillId="7" borderId="60" xfId="172" applyFont="1" applyFill="1" applyBorder="1" applyAlignment="1">
      <alignment horizontal="justify" vertical="top" wrapText="1"/>
    </xf>
    <xf numFmtId="0" fontId="17" fillId="7" borderId="61" xfId="5" applyFont="1" applyFill="1" applyBorder="1" applyAlignment="1">
      <alignment horizontal="justify" wrapText="1"/>
    </xf>
    <xf numFmtId="0" fontId="17" fillId="7" borderId="61" xfId="5" applyFont="1" applyFill="1" applyBorder="1" applyAlignment="1">
      <alignment horizontal="left" wrapText="1"/>
    </xf>
    <xf numFmtId="4" fontId="17" fillId="7" borderId="61" xfId="5" applyNumberFormat="1" applyFont="1" applyFill="1" applyBorder="1" applyAlignment="1">
      <alignment wrapText="1"/>
    </xf>
    <xf numFmtId="0" fontId="53" fillId="0" borderId="130" xfId="172" applyFont="1" applyBorder="1" applyAlignment="1">
      <alignment horizontal="justify" vertical="top" wrapText="1"/>
    </xf>
    <xf numFmtId="0" fontId="53" fillId="0" borderId="12" xfId="5" applyFont="1" applyBorder="1" applyAlignment="1">
      <alignment horizontal="justify" wrapText="1"/>
    </xf>
    <xf numFmtId="0" fontId="53" fillId="0" borderId="12" xfId="5" applyFont="1" applyBorder="1" applyAlignment="1">
      <alignment horizontal="left" wrapText="1"/>
    </xf>
    <xf numFmtId="4" fontId="53" fillId="0" borderId="12" xfId="5" applyNumberFormat="1" applyFont="1" applyBorder="1" applyAlignment="1">
      <alignment wrapText="1"/>
    </xf>
    <xf numFmtId="0" fontId="17" fillId="7" borderId="134" xfId="5" applyFont="1" applyFill="1" applyBorder="1" applyAlignment="1">
      <alignment horizontal="left" vertical="top"/>
    </xf>
    <xf numFmtId="0" fontId="17" fillId="7" borderId="135" xfId="5" applyFont="1" applyFill="1" applyBorder="1" applyAlignment="1">
      <alignment horizontal="justify" vertical="top" wrapText="1"/>
    </xf>
    <xf numFmtId="0" fontId="17" fillId="7" borderId="135" xfId="5" applyFont="1" applyFill="1" applyBorder="1" applyAlignment="1">
      <alignment horizontal="left"/>
    </xf>
    <xf numFmtId="4" fontId="53" fillId="7" borderId="135" xfId="12" applyNumberFormat="1" applyFont="1" applyFill="1" applyBorder="1"/>
    <xf numFmtId="0" fontId="17" fillId="0" borderId="104" xfId="5" applyFont="1" applyBorder="1" applyAlignment="1">
      <alignment horizontal="left" vertical="top"/>
    </xf>
    <xf numFmtId="0" fontId="17" fillId="0" borderId="0" xfId="5" applyFont="1" applyAlignment="1">
      <alignment horizontal="justify" vertical="top" wrapText="1"/>
    </xf>
    <xf numFmtId="0" fontId="17" fillId="0" borderId="0" xfId="5" applyFont="1" applyAlignment="1">
      <alignment horizontal="left"/>
    </xf>
    <xf numFmtId="4" fontId="53" fillId="0" borderId="0" xfId="12" applyNumberFormat="1" applyFont="1"/>
    <xf numFmtId="4" fontId="53" fillId="0" borderId="89" xfId="172" applyNumberFormat="1" applyFont="1" applyBorder="1"/>
    <xf numFmtId="0" fontId="17" fillId="0" borderId="89" xfId="172" applyFont="1" applyBorder="1" applyAlignment="1">
      <alignment horizontal="justify" vertical="top" wrapText="1"/>
    </xf>
    <xf numFmtId="4" fontId="176" fillId="0" borderId="89" xfId="172" applyNumberFormat="1" applyFont="1" applyBorder="1" applyAlignment="1">
      <alignment horizontal="left"/>
    </xf>
    <xf numFmtId="0" fontId="17" fillId="0" borderId="133" xfId="5" applyFont="1" applyBorder="1" applyAlignment="1">
      <alignment horizontal="left" vertical="top"/>
    </xf>
    <xf numFmtId="0" fontId="17" fillId="0" borderId="133" xfId="5" applyFont="1" applyBorder="1" applyAlignment="1">
      <alignment horizontal="justify" vertical="top" wrapText="1"/>
    </xf>
    <xf numFmtId="0" fontId="53" fillId="0" borderId="133" xfId="5" applyFont="1" applyBorder="1" applyAlignment="1">
      <alignment horizontal="left"/>
    </xf>
    <xf numFmtId="4" fontId="53" fillId="0" borderId="133" xfId="12" applyNumberFormat="1" applyFont="1" applyBorder="1"/>
    <xf numFmtId="0" fontId="53" fillId="0" borderId="0" xfId="5" applyFont="1" applyAlignment="1">
      <alignment horizontal="left" vertical="top" wrapText="1"/>
    </xf>
    <xf numFmtId="4" fontId="53" fillId="0" borderId="0" xfId="5" applyNumberFormat="1" applyFont="1" applyAlignment="1">
      <alignment horizontal="justify" vertical="top" wrapText="1"/>
    </xf>
    <xf numFmtId="4" fontId="53" fillId="0" borderId="0" xfId="5" applyNumberFormat="1" applyFont="1" applyAlignment="1">
      <alignment wrapText="1"/>
    </xf>
    <xf numFmtId="2" fontId="17" fillId="7" borderId="60" xfId="5" applyNumberFormat="1" applyFont="1" applyFill="1" applyBorder="1" applyAlignment="1">
      <alignment horizontal="left" vertical="top" wrapText="1"/>
    </xf>
    <xf numFmtId="2" fontId="17" fillId="7" borderId="61" xfId="5" applyNumberFormat="1" applyFont="1" applyFill="1" applyBorder="1" applyAlignment="1">
      <alignment horizontal="justify" vertical="top" wrapText="1"/>
    </xf>
    <xf numFmtId="2" fontId="17" fillId="7" borderId="61" xfId="5" applyNumberFormat="1" applyFont="1" applyFill="1" applyBorder="1" applyAlignment="1">
      <alignment horizontal="left" vertical="top" wrapText="1"/>
    </xf>
    <xf numFmtId="4" fontId="17" fillId="7" borderId="61" xfId="1304" applyNumberFormat="1" applyFont="1" applyFill="1" applyBorder="1"/>
    <xf numFmtId="2" fontId="53" fillId="0" borderId="61" xfId="5" applyNumberFormat="1" applyFont="1" applyBorder="1" applyAlignment="1">
      <alignment horizontal="left" vertical="top" wrapText="1"/>
    </xf>
    <xf numFmtId="2" fontId="53" fillId="0" borderId="61" xfId="5" applyNumberFormat="1" applyFont="1" applyBorder="1" applyAlignment="1">
      <alignment horizontal="justify" vertical="top" wrapText="1"/>
    </xf>
    <xf numFmtId="4" fontId="53" fillId="0" borderId="61" xfId="1304" applyNumberFormat="1" applyFont="1" applyBorder="1"/>
    <xf numFmtId="2" fontId="17" fillId="0" borderId="63" xfId="5" applyNumberFormat="1" applyFont="1" applyBorder="1" applyAlignment="1">
      <alignment horizontal="left" vertical="top" wrapText="1"/>
    </xf>
    <xf numFmtId="2" fontId="17" fillId="0" borderId="137" xfId="5" applyNumberFormat="1" applyFont="1" applyBorder="1" applyAlignment="1">
      <alignment horizontal="justify" vertical="top" wrapText="1"/>
    </xf>
    <xf numFmtId="2" fontId="53" fillId="0" borderId="137" xfId="5" applyNumberFormat="1" applyFont="1" applyBorder="1" applyAlignment="1">
      <alignment horizontal="left" vertical="top" wrapText="1"/>
    </xf>
    <xf numFmtId="4" fontId="53" fillId="0" borderId="137" xfId="1304" applyNumberFormat="1" applyFont="1" applyBorder="1"/>
    <xf numFmtId="2" fontId="53" fillId="0" borderId="101" xfId="5" applyNumberFormat="1" applyFont="1" applyBorder="1" applyAlignment="1">
      <alignment horizontal="left" vertical="top" wrapText="1"/>
    </xf>
    <xf numFmtId="2" fontId="53" fillId="0" borderId="89" xfId="5" applyNumberFormat="1" applyFont="1" applyBorder="1" applyAlignment="1">
      <alignment horizontal="justify" vertical="top" wrapText="1"/>
    </xf>
    <xf numFmtId="167" fontId="53" fillId="0" borderId="89" xfId="1304" applyNumberFormat="1" applyFont="1" applyBorder="1" applyAlignment="1">
      <alignment horizontal="left"/>
    </xf>
    <xf numFmtId="4" fontId="53" fillId="0" borderId="89" xfId="1304" applyNumberFormat="1" applyFont="1" applyBorder="1"/>
    <xf numFmtId="2" fontId="53" fillId="0" borderId="89" xfId="5" applyNumberFormat="1" applyFont="1" applyBorder="1" applyAlignment="1">
      <alignment horizontal="left" vertical="top" wrapText="1"/>
    </xf>
    <xf numFmtId="2" fontId="53" fillId="0" borderId="138" xfId="5" applyNumberFormat="1" applyFont="1" applyBorder="1" applyAlignment="1">
      <alignment horizontal="left" vertical="top" wrapText="1"/>
    </xf>
    <xf numFmtId="2" fontId="53" fillId="0" borderId="139" xfId="5" applyNumberFormat="1" applyFont="1" applyBorder="1" applyAlignment="1">
      <alignment horizontal="left" vertical="top" wrapText="1"/>
    </xf>
    <xf numFmtId="167" fontId="53" fillId="0" borderId="139" xfId="1304" applyNumberFormat="1" applyFont="1" applyBorder="1" applyAlignment="1">
      <alignment horizontal="left"/>
    </xf>
    <xf numFmtId="4" fontId="53" fillId="0" borderId="139" xfId="1304" applyNumberFormat="1" applyFont="1" applyBorder="1"/>
    <xf numFmtId="0" fontId="17" fillId="7" borderId="60" xfId="5" applyFont="1" applyFill="1" applyBorder="1" applyAlignment="1">
      <alignment horizontal="left"/>
    </xf>
    <xf numFmtId="4" fontId="17" fillId="7" borderId="61" xfId="5" applyNumberFormat="1" applyFont="1" applyFill="1" applyBorder="1"/>
    <xf numFmtId="169" fontId="15" fillId="0" borderId="48" xfId="5" applyNumberFormat="1" applyFont="1" applyBorder="1" applyAlignment="1">
      <alignment horizontal="right" wrapText="1"/>
    </xf>
    <xf numFmtId="190" fontId="17" fillId="7" borderId="62" xfId="172" applyNumberFormat="1" applyFont="1" applyFill="1" applyBorder="1" applyAlignment="1">
      <alignment horizontal="right" vertical="center" wrapText="1"/>
    </xf>
    <xf numFmtId="190" fontId="180" fillId="7" borderId="62" xfId="12" applyNumberFormat="1" applyFont="1" applyFill="1" applyBorder="1"/>
    <xf numFmtId="190" fontId="176" fillId="0" borderId="61" xfId="5" applyNumberFormat="1" applyFont="1" applyBorder="1" applyAlignment="1">
      <alignment wrapText="1"/>
    </xf>
    <xf numFmtId="190" fontId="180" fillId="7" borderId="62" xfId="172" applyNumberFormat="1" applyFont="1" applyFill="1" applyBorder="1"/>
    <xf numFmtId="190" fontId="176" fillId="0" borderId="76" xfId="5" applyNumberFormat="1" applyFont="1" applyBorder="1" applyAlignment="1">
      <alignment wrapText="1"/>
    </xf>
    <xf numFmtId="190" fontId="176" fillId="3" borderId="90" xfId="1304" applyNumberFormat="1" applyFont="1" applyFill="1" applyBorder="1" applyAlignment="1">
      <alignment horizontal="right"/>
    </xf>
    <xf numFmtId="190" fontId="180" fillId="0" borderId="61" xfId="12" applyNumberFormat="1" applyFont="1" applyBorder="1"/>
    <xf numFmtId="190" fontId="180" fillId="10" borderId="62" xfId="12" applyNumberFormat="1" applyFont="1" applyFill="1" applyBorder="1" applyAlignment="1">
      <alignment horizontal="right"/>
    </xf>
    <xf numFmtId="190" fontId="180" fillId="7" borderId="62" xfId="12" applyNumberFormat="1" applyFont="1" applyFill="1" applyBorder="1" applyAlignment="1">
      <alignment horizontal="right"/>
    </xf>
    <xf numFmtId="190" fontId="180" fillId="0" borderId="61" xfId="12" applyNumberFormat="1" applyFont="1" applyBorder="1" applyAlignment="1">
      <alignment horizontal="right"/>
    </xf>
    <xf numFmtId="190" fontId="180" fillId="7" borderId="62" xfId="1304" applyNumberFormat="1" applyFont="1" applyFill="1" applyBorder="1" applyAlignment="1">
      <alignment horizontal="right"/>
    </xf>
    <xf numFmtId="190" fontId="176" fillId="0" borderId="76" xfId="1304" applyNumberFormat="1" applyFont="1" applyBorder="1" applyAlignment="1">
      <alignment horizontal="right"/>
    </xf>
    <xf numFmtId="190" fontId="180" fillId="7" borderId="141" xfId="172" applyNumberFormat="1" applyFont="1" applyFill="1" applyBorder="1"/>
    <xf numFmtId="190" fontId="180" fillId="0" borderId="27" xfId="172" applyNumberFormat="1" applyFont="1" applyBorder="1"/>
    <xf numFmtId="190" fontId="176" fillId="0" borderId="90" xfId="172" applyNumberFormat="1" applyFont="1" applyBorder="1"/>
    <xf numFmtId="190" fontId="176" fillId="0" borderId="76" xfId="172" applyNumberFormat="1" applyFont="1" applyBorder="1"/>
    <xf numFmtId="190" fontId="17" fillId="0" borderId="133" xfId="12" applyNumberFormat="1" applyFont="1" applyBorder="1"/>
    <xf numFmtId="190" fontId="53" fillId="0" borderId="0" xfId="1304" applyNumberFormat="1" applyFont="1" applyAlignment="1">
      <alignment horizontal="right"/>
    </xf>
    <xf numFmtId="190" fontId="17" fillId="7" borderId="62" xfId="1304" applyNumberFormat="1" applyFont="1" applyFill="1" applyBorder="1" applyAlignment="1">
      <alignment horizontal="right"/>
    </xf>
    <xf numFmtId="190" fontId="53" fillId="0" borderId="61" xfId="1304" applyNumberFormat="1" applyFont="1" applyBorder="1" applyAlignment="1">
      <alignment horizontal="right"/>
    </xf>
    <xf numFmtId="190" fontId="53" fillId="0" borderId="140" xfId="1304" applyNumberFormat="1" applyFont="1" applyBorder="1" applyAlignment="1">
      <alignment horizontal="right"/>
    </xf>
    <xf numFmtId="190" fontId="53" fillId="0" borderId="90" xfId="1304" applyNumberFormat="1" applyFont="1" applyBorder="1" applyAlignment="1">
      <alignment horizontal="right"/>
    </xf>
    <xf numFmtId="190" fontId="53" fillId="0" borderId="90" xfId="5" applyNumberFormat="1" applyFont="1" applyBorder="1" applyAlignment="1">
      <alignment horizontal="justify" vertical="top" wrapText="1"/>
    </xf>
    <xf numFmtId="190" fontId="53" fillId="0" borderId="73" xfId="5" applyNumberFormat="1" applyFont="1" applyBorder="1" applyAlignment="1">
      <alignment horizontal="justify" vertical="top" wrapText="1"/>
    </xf>
    <xf numFmtId="190" fontId="17" fillId="7" borderId="62" xfId="5" applyNumberFormat="1" applyFont="1" applyFill="1" applyBorder="1" applyAlignment="1">
      <alignment horizontal="right"/>
    </xf>
    <xf numFmtId="4" fontId="12" fillId="2" borderId="98" xfId="0" quotePrefix="1" applyNumberFormat="1" applyFont="1" applyFill="1" applyBorder="1" applyAlignment="1" applyProtection="1">
      <alignment horizontal="right" wrapText="1"/>
      <protection locked="0"/>
    </xf>
    <xf numFmtId="4" fontId="17" fillId="4" borderId="92" xfId="0" quotePrefix="1" applyNumberFormat="1" applyFont="1" applyFill="1" applyBorder="1" applyAlignment="1" applyProtection="1">
      <alignment horizontal="right" wrapText="1"/>
      <protection locked="0"/>
    </xf>
    <xf numFmtId="4" fontId="12" fillId="5" borderId="10" xfId="0" applyNumberFormat="1" applyFont="1" applyFill="1" applyBorder="1" applyAlignment="1" applyProtection="1">
      <alignment wrapText="1"/>
      <protection locked="0"/>
    </xf>
    <xf numFmtId="0" fontId="21" fillId="0" borderId="106" xfId="0" applyFont="1" applyBorder="1" applyProtection="1">
      <protection locked="0"/>
    </xf>
    <xf numFmtId="0" fontId="12" fillId="2" borderId="97" xfId="0" applyFont="1" applyFill="1" applyBorder="1" applyAlignment="1">
      <alignment horizontal="center" vertical="center" wrapText="1"/>
    </xf>
    <xf numFmtId="0" fontId="12" fillId="2" borderId="97" xfId="0" quotePrefix="1" applyFont="1" applyFill="1" applyBorder="1" applyAlignment="1">
      <alignment horizontal="center" vertical="center" wrapText="1"/>
    </xf>
    <xf numFmtId="4" fontId="12" fillId="2" borderId="97" xfId="0" quotePrefix="1" applyNumberFormat="1" applyFont="1" applyFill="1" applyBorder="1" applyAlignment="1">
      <alignment horizontal="center" wrapText="1"/>
    </xf>
    <xf numFmtId="167" fontId="15" fillId="3" borderId="74" xfId="2" applyNumberFormat="1" applyFont="1" applyFill="1" applyBorder="1" applyAlignment="1">
      <alignment horizontal="left" wrapText="1"/>
    </xf>
    <xf numFmtId="2" fontId="17" fillId="4" borderId="101" xfId="0" quotePrefix="1" applyNumberFormat="1" applyFont="1" applyFill="1" applyBorder="1" applyAlignment="1">
      <alignment horizontal="center" vertical="center" wrapText="1"/>
    </xf>
    <xf numFmtId="2" fontId="13" fillId="4" borderId="91" xfId="0" quotePrefix="1" applyNumberFormat="1" applyFont="1" applyFill="1" applyBorder="1" applyAlignment="1">
      <alignment horizontal="center" vertical="center" wrapText="1"/>
    </xf>
    <xf numFmtId="2" fontId="17" fillId="4" borderId="92" xfId="0" quotePrefix="1" applyNumberFormat="1" applyFont="1" applyFill="1" applyBorder="1" applyAlignment="1">
      <alignment horizontal="center" vertical="center" wrapText="1"/>
    </xf>
    <xf numFmtId="4" fontId="17" fillId="4" borderId="92" xfId="0" quotePrefix="1" applyNumberFormat="1" applyFont="1" applyFill="1" applyBorder="1" applyAlignment="1">
      <alignment horizontal="center" wrapText="1"/>
    </xf>
    <xf numFmtId="0" fontId="15" fillId="0" borderId="101" xfId="0" applyFont="1" applyBorder="1" applyAlignment="1">
      <alignment horizontal="left" vertical="top" wrapText="1"/>
    </xf>
    <xf numFmtId="0" fontId="15" fillId="0" borderId="89" xfId="0" applyFont="1" applyBorder="1" applyAlignment="1">
      <alignment horizontal="justify" vertical="top" wrapText="1"/>
    </xf>
    <xf numFmtId="0" fontId="15" fillId="0" borderId="89" xfId="10" applyFont="1" applyBorder="1" applyAlignment="1">
      <alignment horizontal="left" wrapText="1"/>
    </xf>
    <xf numFmtId="4" fontId="15" fillId="0" borderId="89" xfId="10" applyNumberFormat="1" applyFont="1" applyBorder="1" applyAlignment="1">
      <alignment horizontal="right" wrapText="1"/>
    </xf>
    <xf numFmtId="0" fontId="15" fillId="0" borderId="293" xfId="0" applyFont="1" applyBorder="1" applyAlignment="1">
      <alignment horizontal="left" vertical="top" wrapText="1"/>
    </xf>
    <xf numFmtId="0" fontId="15" fillId="0" borderId="285" xfId="0" applyFont="1" applyBorder="1" applyAlignment="1">
      <alignment horizontal="justify" vertical="top" wrapText="1"/>
    </xf>
    <xf numFmtId="0" fontId="15" fillId="0" borderId="285" xfId="10" applyFont="1" applyBorder="1" applyAlignment="1">
      <alignment horizontal="left" wrapText="1"/>
    </xf>
    <xf numFmtId="4" fontId="15" fillId="0" borderId="285" xfId="10" applyNumberFormat="1" applyFont="1" applyBorder="1" applyAlignment="1">
      <alignment horizontal="right" wrapText="1"/>
    </xf>
    <xf numFmtId="49" fontId="24" fillId="0" borderId="0" xfId="0" applyNumberFormat="1" applyFont="1" applyAlignment="1">
      <alignment horizontal="left" vertical="center" wrapText="1"/>
    </xf>
    <xf numFmtId="49" fontId="24" fillId="0" borderId="0" xfId="0" applyNumberFormat="1" applyFont="1" applyAlignment="1">
      <alignment horizontal="left" wrapText="1"/>
    </xf>
    <xf numFmtId="49" fontId="24" fillId="0" borderId="0" xfId="0" applyNumberFormat="1" applyFont="1" applyAlignment="1">
      <alignment vertical="center" wrapText="1"/>
    </xf>
    <xf numFmtId="0" fontId="12" fillId="5" borderId="43" xfId="0" applyFont="1" applyFill="1" applyBorder="1" applyAlignment="1">
      <alignment horizontal="left" vertical="center" wrapText="1"/>
    </xf>
    <xf numFmtId="0" fontId="62" fillId="0" borderId="0" xfId="0" applyFont="1" applyAlignment="1">
      <alignment horizontal="left" vertical="center" wrapText="1"/>
    </xf>
    <xf numFmtId="0" fontId="24" fillId="0" borderId="285" xfId="5901" applyFont="1" applyBorder="1" applyAlignment="1">
      <alignment horizontal="left" wrapText="1"/>
    </xf>
    <xf numFmtId="4" fontId="24" fillId="0" borderId="285" xfId="0" applyNumberFormat="1" applyFont="1" applyBorder="1" applyAlignment="1">
      <alignment horizontal="right" wrapText="1"/>
    </xf>
    <xf numFmtId="0" fontId="62" fillId="0" borderId="0" xfId="0" applyFont="1" applyAlignment="1">
      <alignment horizontal="left" vertical="center"/>
    </xf>
    <xf numFmtId="0" fontId="15" fillId="0" borderId="287" xfId="10" applyFont="1" applyBorder="1" applyAlignment="1">
      <alignment wrapText="1"/>
    </xf>
    <xf numFmtId="0" fontId="15" fillId="0" borderId="289" xfId="10" applyFont="1" applyBorder="1" applyAlignment="1">
      <alignment wrapText="1"/>
    </xf>
    <xf numFmtId="0" fontId="24" fillId="0" borderId="0" xfId="0" applyFont="1" applyAlignment="1">
      <alignment horizontal="left" vertical="center"/>
    </xf>
    <xf numFmtId="0" fontId="0" fillId="0" borderId="104" xfId="0" applyBorder="1"/>
    <xf numFmtId="0" fontId="0" fillId="0" borderId="105" xfId="0" applyBorder="1"/>
    <xf numFmtId="0" fontId="0" fillId="0" borderId="106" xfId="0" applyBorder="1"/>
    <xf numFmtId="169" fontId="12" fillId="4" borderId="102" xfId="0" quotePrefix="1" applyNumberFormat="1" applyFont="1" applyFill="1" applyBorder="1" applyAlignment="1">
      <alignment horizontal="right" wrapText="1"/>
    </xf>
    <xf numFmtId="0" fontId="0" fillId="0" borderId="27" xfId="0" applyBorder="1"/>
    <xf numFmtId="0" fontId="0" fillId="0" borderId="107" xfId="0" applyBorder="1"/>
    <xf numFmtId="0" fontId="24" fillId="0" borderId="89" xfId="3" applyFont="1" applyBorder="1" applyAlignment="1">
      <alignment horizontal="left" wrapText="1"/>
    </xf>
    <xf numFmtId="0" fontId="72" fillId="0" borderId="0" xfId="0" applyFont="1" applyAlignment="1">
      <alignment horizontal="left" vertical="center"/>
    </xf>
    <xf numFmtId="0" fontId="77" fillId="0" borderId="0" xfId="0" applyFont="1" applyAlignment="1">
      <alignment horizontal="left" vertical="center"/>
    </xf>
    <xf numFmtId="0" fontId="15" fillId="0" borderId="35" xfId="0" applyFont="1" applyBorder="1" applyAlignment="1">
      <alignment horizontal="left" vertical="top" wrapText="1"/>
    </xf>
    <xf numFmtId="0" fontId="15" fillId="0" borderId="35" xfId="3" applyFont="1" applyBorder="1" applyAlignment="1">
      <alignment horizontal="left" wrapText="1"/>
    </xf>
    <xf numFmtId="4" fontId="15" fillId="0" borderId="35" xfId="7" applyNumberFormat="1" applyFont="1" applyBorder="1" applyAlignment="1">
      <alignment horizontal="right" wrapText="1"/>
    </xf>
    <xf numFmtId="4" fontId="15" fillId="0" borderId="35" xfId="7" applyNumberFormat="1" applyFont="1" applyBorder="1" applyAlignment="1">
      <alignment wrapText="1"/>
    </xf>
    <xf numFmtId="169" fontId="15" fillId="0" borderId="36" xfId="2" applyNumberFormat="1" applyFont="1" applyBorder="1" applyAlignment="1">
      <alignment horizontal="right" wrapText="1"/>
    </xf>
    <xf numFmtId="2" fontId="17" fillId="3" borderId="63" xfId="0" applyNumberFormat="1" applyFont="1" applyFill="1" applyBorder="1" applyAlignment="1">
      <alignment horizontal="center" vertical="center" wrapText="1"/>
    </xf>
    <xf numFmtId="2" fontId="17" fillId="3" borderId="66" xfId="0" quotePrefix="1" applyNumberFormat="1" applyFont="1" applyFill="1" applyBorder="1" applyAlignment="1">
      <alignment horizontal="left" vertical="center" wrapText="1"/>
    </xf>
    <xf numFmtId="2" fontId="17" fillId="3" borderId="67" xfId="0" quotePrefix="1" applyNumberFormat="1" applyFont="1" applyFill="1" applyBorder="1" applyAlignment="1">
      <alignment horizontal="left" vertical="center" wrapText="1"/>
    </xf>
    <xf numFmtId="4" fontId="17" fillId="3" borderId="67" xfId="0" quotePrefix="1" applyNumberFormat="1" applyFont="1" applyFill="1" applyBorder="1" applyAlignment="1">
      <alignment horizontal="right" wrapText="1"/>
    </xf>
    <xf numFmtId="4" fontId="17" fillId="3" borderId="67" xfId="0" quotePrefix="1" applyNumberFormat="1" applyFont="1" applyFill="1" applyBorder="1" applyAlignment="1">
      <alignment wrapText="1"/>
    </xf>
    <xf numFmtId="169" fontId="12" fillId="3" borderId="68" xfId="0" quotePrefix="1" applyNumberFormat="1" applyFont="1" applyFill="1" applyBorder="1" applyAlignment="1">
      <alignment horizontal="center" vertical="center" wrapText="1"/>
    </xf>
    <xf numFmtId="2" fontId="15" fillId="3" borderId="64" xfId="0" applyNumberFormat="1" applyFont="1" applyFill="1" applyBorder="1" applyAlignment="1">
      <alignment horizontal="left" vertical="top" wrapText="1"/>
    </xf>
    <xf numFmtId="4" fontId="15" fillId="0" borderId="52" xfId="2" applyNumberFormat="1" applyFont="1" applyBorder="1" applyAlignment="1">
      <alignment wrapText="1"/>
    </xf>
    <xf numFmtId="4" fontId="15" fillId="0" borderId="49" xfId="2" applyNumberFormat="1" applyFont="1" applyBorder="1" applyAlignment="1">
      <alignment wrapText="1"/>
    </xf>
    <xf numFmtId="4" fontId="15" fillId="3" borderId="49" xfId="2" applyNumberFormat="1" applyFont="1" applyFill="1" applyBorder="1" applyAlignment="1">
      <alignment horizontal="right" wrapText="1"/>
    </xf>
    <xf numFmtId="2" fontId="15" fillId="3" borderId="47" xfId="0" applyNumberFormat="1" applyFont="1" applyFill="1" applyBorder="1" applyAlignment="1">
      <alignment horizontal="right" vertical="justify" wrapText="1"/>
    </xf>
    <xf numFmtId="2" fontId="17" fillId="15" borderId="69" xfId="0" quotePrefix="1" applyNumberFormat="1" applyFont="1" applyFill="1" applyBorder="1" applyAlignment="1">
      <alignment horizontal="right" vertical="center" wrapText="1"/>
    </xf>
    <xf numFmtId="2" fontId="17" fillId="15" borderId="70" xfId="0" quotePrefix="1" applyNumberFormat="1" applyFont="1" applyFill="1" applyBorder="1" applyAlignment="1">
      <alignment horizontal="left" vertical="center" wrapText="1"/>
    </xf>
    <xf numFmtId="4" fontId="17" fillId="15" borderId="71" xfId="0" quotePrefix="1" applyNumberFormat="1" applyFont="1" applyFill="1" applyBorder="1" applyAlignment="1">
      <alignment horizontal="right" wrapText="1"/>
    </xf>
    <xf numFmtId="4" fontId="17" fillId="15" borderId="72" xfId="2" applyNumberFormat="1" applyFont="1" applyFill="1" applyBorder="1" applyAlignment="1">
      <alignment wrapText="1"/>
    </xf>
    <xf numFmtId="4" fontId="17" fillId="15" borderId="73" xfId="2" applyNumberFormat="1" applyFont="1" applyFill="1" applyBorder="1" applyAlignment="1">
      <alignment wrapText="1"/>
    </xf>
    <xf numFmtId="2" fontId="15" fillId="3" borderId="296" xfId="0" applyNumberFormat="1" applyFont="1" applyFill="1" applyBorder="1" applyAlignment="1">
      <alignment horizontal="left" vertical="top" wrapText="1"/>
    </xf>
    <xf numFmtId="0" fontId="15" fillId="3" borderId="296" xfId="0" applyFont="1" applyFill="1" applyBorder="1" applyAlignment="1">
      <alignment horizontal="justify" vertical="top" wrapText="1" readingOrder="1"/>
    </xf>
    <xf numFmtId="0" fontId="15" fillId="3" borderId="296" xfId="0" applyFont="1" applyFill="1" applyBorder="1" applyAlignment="1">
      <alignment horizontal="left" vertical="top" wrapText="1"/>
    </xf>
    <xf numFmtId="4" fontId="15" fillId="3" borderId="296" xfId="0" applyNumberFormat="1" applyFont="1" applyFill="1" applyBorder="1" applyAlignment="1">
      <alignment horizontal="right" wrapText="1"/>
    </xf>
    <xf numFmtId="169" fontId="15" fillId="0" borderId="297" xfId="5" applyNumberFormat="1" applyFont="1" applyBorder="1" applyAlignment="1">
      <alignment horizontal="right" wrapText="1"/>
    </xf>
    <xf numFmtId="0" fontId="15" fillId="0" borderId="285" xfId="7" applyFont="1" applyBorder="1" applyAlignment="1">
      <alignment horizontal="left" vertical="top" wrapText="1"/>
    </xf>
    <xf numFmtId="0" fontId="20" fillId="0" borderId="285" xfId="7" applyFont="1" applyBorder="1" applyAlignment="1">
      <alignment horizontal="left" vertical="top" wrapText="1"/>
    </xf>
    <xf numFmtId="0" fontId="20" fillId="0" borderId="285" xfId="0" applyFont="1" applyBorder="1" applyAlignment="1">
      <alignment horizontal="left" vertical="top" wrapText="1"/>
    </xf>
    <xf numFmtId="0" fontId="15" fillId="0" borderId="285" xfId="0" applyFont="1" applyBorder="1" applyAlignment="1">
      <alignment horizontal="left" vertical="top" wrapText="1"/>
    </xf>
    <xf numFmtId="4" fontId="20" fillId="0" borderId="298" xfId="10" applyNumberFormat="1" applyFont="1" applyBorder="1" applyAlignment="1">
      <alignment horizontal="justify" vertical="top" wrapText="1"/>
    </xf>
    <xf numFmtId="169" fontId="15" fillId="0" borderId="302" xfId="7" applyNumberFormat="1" applyFont="1" applyBorder="1" applyAlignment="1">
      <alignment horizontal="right" wrapText="1"/>
    </xf>
    <xf numFmtId="0" fontId="15" fillId="3" borderId="298" xfId="5901" applyFont="1" applyFill="1" applyBorder="1" applyAlignment="1">
      <alignment horizontal="left" wrapText="1"/>
    </xf>
    <xf numFmtId="0" fontId="15" fillId="0" borderId="299" xfId="0" applyFont="1" applyBorder="1" applyAlignment="1">
      <alignment horizontal="left" vertical="top" wrapText="1"/>
    </xf>
    <xf numFmtId="169" fontId="20" fillId="0" borderId="301" xfId="7" applyNumberFormat="1" applyFont="1" applyBorder="1" applyAlignment="1">
      <alignment horizontal="right" wrapText="1"/>
    </xf>
    <xf numFmtId="4" fontId="20" fillId="3" borderId="298" xfId="7" applyNumberFormat="1" applyFont="1" applyFill="1" applyBorder="1" applyAlignment="1">
      <alignment horizontal="left" vertical="top" wrapText="1"/>
    </xf>
    <xf numFmtId="4" fontId="20" fillId="3" borderId="300" xfId="7" applyNumberFormat="1" applyFont="1" applyFill="1" applyBorder="1" applyAlignment="1">
      <alignment horizontal="justify" vertical="top" wrapText="1"/>
    </xf>
    <xf numFmtId="4" fontId="15" fillId="0" borderId="298" xfId="7" applyNumberFormat="1" applyFont="1" applyBorder="1" applyAlignment="1">
      <alignment horizontal="right" wrapText="1"/>
    </xf>
    <xf numFmtId="0" fontId="20" fillId="3" borderId="298" xfId="7" applyFont="1" applyFill="1" applyBorder="1" applyAlignment="1">
      <alignment horizontal="left" vertical="top" wrapText="1"/>
    </xf>
    <xf numFmtId="4" fontId="20" fillId="3" borderId="298" xfId="7" applyNumberFormat="1" applyFont="1" applyFill="1" applyBorder="1" applyAlignment="1">
      <alignment horizontal="right" wrapText="1"/>
    </xf>
    <xf numFmtId="49" fontId="15" fillId="0" borderId="298" xfId="10" applyNumberFormat="1" applyFont="1" applyBorder="1" applyAlignment="1">
      <alignment horizontal="left" vertical="top" wrapText="1"/>
    </xf>
    <xf numFmtId="0" fontId="15" fillId="0" borderId="299" xfId="0" applyFont="1" applyBorder="1" applyAlignment="1">
      <alignment horizontal="justify" vertical="top" wrapText="1"/>
    </xf>
    <xf numFmtId="0" fontId="15" fillId="0" borderId="298" xfId="0" applyFont="1" applyBorder="1" applyAlignment="1">
      <alignment horizontal="left" vertical="top" wrapText="1"/>
    </xf>
    <xf numFmtId="0" fontId="15" fillId="0" borderId="298" xfId="5901" applyFont="1" applyBorder="1" applyAlignment="1">
      <alignment horizontal="left" wrapText="1"/>
    </xf>
    <xf numFmtId="0" fontId="15" fillId="3" borderId="298" xfId="5901" applyFont="1" applyFill="1" applyBorder="1" applyAlignment="1">
      <alignment horizontal="justify" vertical="top" wrapText="1"/>
    </xf>
    <xf numFmtId="169" fontId="15" fillId="0" borderId="301" xfId="5" applyNumberFormat="1" applyFont="1" applyBorder="1" applyAlignment="1">
      <alignment horizontal="right" wrapText="1"/>
    </xf>
    <xf numFmtId="4" fontId="23" fillId="0" borderId="5" xfId="0" applyNumberFormat="1" applyFont="1" applyBorder="1" applyAlignment="1" applyProtection="1">
      <alignment horizontal="right" wrapText="1"/>
      <protection locked="0"/>
    </xf>
    <xf numFmtId="4" fontId="15" fillId="3" borderId="298" xfId="7" applyNumberFormat="1" applyFont="1" applyFill="1" applyBorder="1" applyAlignment="1">
      <alignment horizontal="justify" vertical="top" wrapText="1"/>
    </xf>
    <xf numFmtId="4" fontId="15" fillId="3" borderId="298" xfId="0" applyNumberFormat="1" applyFont="1" applyFill="1" applyBorder="1" applyAlignment="1">
      <alignment horizontal="right" wrapText="1"/>
    </xf>
    <xf numFmtId="167" fontId="17" fillId="3" borderId="16" xfId="2" applyNumberFormat="1" applyFont="1" applyFill="1" applyBorder="1" applyAlignment="1">
      <alignment horizontal="left" wrapText="1"/>
    </xf>
    <xf numFmtId="4" fontId="13" fillId="15" borderId="42" xfId="0" quotePrefix="1" applyNumberFormat="1" applyFont="1" applyFill="1" applyBorder="1" applyAlignment="1">
      <alignment horizontal="right" wrapText="1"/>
    </xf>
    <xf numFmtId="0" fontId="15" fillId="0" borderId="298" xfId="0" applyFont="1" applyBorder="1" applyAlignment="1">
      <alignment horizontal="justify" vertical="top" wrapText="1"/>
    </xf>
    <xf numFmtId="0" fontId="0" fillId="0" borderId="0" xfId="193" applyFont="1" applyAlignment="1">
      <alignment horizontal="left" vertical="top" wrapText="1"/>
    </xf>
    <xf numFmtId="0" fontId="15" fillId="3" borderId="298" xfId="0" applyFont="1" applyFill="1" applyBorder="1" applyAlignment="1">
      <alignment horizontal="left" vertical="top" wrapText="1"/>
    </xf>
    <xf numFmtId="0" fontId="15" fillId="0" borderId="299" xfId="0" applyFont="1" applyBorder="1" applyAlignment="1">
      <alignment horizontal="left" wrapText="1"/>
    </xf>
    <xf numFmtId="4" fontId="15" fillId="0" borderId="299" xfId="8" applyNumberFormat="1" applyFont="1" applyBorder="1" applyAlignment="1">
      <alignment horizontal="right" wrapText="1"/>
    </xf>
    <xf numFmtId="4" fontId="12" fillId="20" borderId="114" xfId="200" applyNumberFormat="1" applyFont="1" applyFill="1" applyBorder="1" applyAlignment="1">
      <alignment horizontal="center" vertical="center" wrapText="1"/>
    </xf>
    <xf numFmtId="4" fontId="63" fillId="20" borderId="114" xfId="200" applyNumberFormat="1" applyFont="1" applyFill="1" applyBorder="1" applyAlignment="1">
      <alignment horizontal="center" vertical="center" wrapText="1"/>
    </xf>
    <xf numFmtId="4" fontId="12" fillId="126" borderId="114" xfId="200" applyNumberFormat="1" applyFont="1" applyFill="1" applyBorder="1" applyAlignment="1">
      <alignment horizontal="center" vertical="center" wrapText="1"/>
    </xf>
    <xf numFmtId="49" fontId="13" fillId="20" borderId="114" xfId="0" applyNumberFormat="1" applyFont="1" applyFill="1" applyBorder="1" applyAlignment="1">
      <alignment horizontal="center" vertical="top"/>
    </xf>
    <xf numFmtId="49" fontId="13" fillId="20" borderId="156" xfId="17" applyNumberFormat="1" applyFont="1" applyFill="1" applyBorder="1" applyAlignment="1">
      <alignment horizontal="left" vertical="center" wrapText="1"/>
    </xf>
    <xf numFmtId="49" fontId="0" fillId="0" borderId="114" xfId="17" applyNumberFormat="1" applyFont="1" applyBorder="1" applyAlignment="1">
      <alignment horizontal="left" vertical="top" wrapText="1"/>
    </xf>
    <xf numFmtId="49" fontId="31" fillId="3" borderId="114" xfId="0" applyNumberFormat="1" applyFont="1" applyFill="1" applyBorder="1" applyAlignment="1">
      <alignment horizontal="center"/>
    </xf>
    <xf numFmtId="2" fontId="0" fillId="0" borderId="114" xfId="0" applyNumberFormat="1" applyBorder="1" applyAlignment="1">
      <alignment horizontal="right"/>
    </xf>
    <xf numFmtId="0" fontId="12" fillId="2" borderId="153" xfId="0" applyFont="1" applyFill="1" applyBorder="1" applyAlignment="1">
      <alignment horizontal="center" vertical="center" wrapText="1"/>
    </xf>
    <xf numFmtId="4" fontId="12" fillId="2" borderId="153" xfId="0" applyNumberFormat="1" applyFont="1" applyFill="1" applyBorder="1" applyAlignment="1">
      <alignment horizontal="center" wrapText="1"/>
    </xf>
    <xf numFmtId="4" fontId="12" fillId="2" borderId="304" xfId="0" applyNumberFormat="1" applyFont="1" applyFill="1" applyBorder="1" applyAlignment="1" applyProtection="1">
      <alignment horizontal="right" wrapText="1"/>
      <protection locked="0"/>
    </xf>
    <xf numFmtId="167" fontId="15" fillId="3" borderId="114" xfId="2" applyNumberFormat="1" applyFont="1" applyFill="1" applyBorder="1" applyAlignment="1">
      <alignment horizontal="left" wrapText="1"/>
    </xf>
    <xf numFmtId="167" fontId="15" fillId="3" borderId="114" xfId="2" applyNumberFormat="1" applyFont="1" applyFill="1" applyBorder="1" applyAlignment="1">
      <alignment horizontal="left" vertical="justify" wrapText="1"/>
    </xf>
    <xf numFmtId="167" fontId="15" fillId="3" borderId="114" xfId="2" applyNumberFormat="1" applyFont="1" applyFill="1" applyBorder="1" applyAlignment="1">
      <alignment horizontal="center" wrapText="1"/>
    </xf>
    <xf numFmtId="4" fontId="15" fillId="3" borderId="114" xfId="2" applyNumberFormat="1" applyFont="1" applyFill="1" applyBorder="1" applyAlignment="1">
      <alignment horizontal="center" wrapText="1"/>
    </xf>
    <xf numFmtId="4" fontId="15" fillId="3" borderId="114" xfId="2" applyNumberFormat="1" applyFont="1" applyFill="1" applyBorder="1" applyAlignment="1" applyProtection="1">
      <alignment horizontal="right" wrapText="1"/>
      <protection locked="0"/>
    </xf>
    <xf numFmtId="169" fontId="15" fillId="3" borderId="114" xfId="2" applyNumberFormat="1" applyFont="1" applyFill="1" applyBorder="1" applyAlignment="1">
      <alignment horizontal="right" wrapText="1"/>
    </xf>
    <xf numFmtId="2" fontId="17" fillId="4" borderId="114" xfId="0" quotePrefix="1" applyNumberFormat="1" applyFont="1" applyFill="1" applyBorder="1" applyAlignment="1">
      <alignment horizontal="center" vertical="center" wrapText="1"/>
    </xf>
    <xf numFmtId="0" fontId="15" fillId="0" borderId="114" xfId="0" applyFont="1" applyBorder="1" applyAlignment="1">
      <alignment horizontal="left" vertical="top" wrapText="1"/>
    </xf>
    <xf numFmtId="0" fontId="15" fillId="0" borderId="114" xfId="0" applyFont="1" applyBorder="1" applyAlignment="1">
      <alignment horizontal="justify" vertical="top" wrapText="1"/>
    </xf>
    <xf numFmtId="0" fontId="15" fillId="0" borderId="114" xfId="10" applyFont="1" applyBorder="1" applyAlignment="1">
      <alignment horizontal="left" wrapText="1"/>
    </xf>
    <xf numFmtId="4" fontId="15" fillId="0" borderId="114" xfId="10" applyNumberFormat="1" applyFont="1" applyBorder="1" applyAlignment="1">
      <alignment horizontal="right" wrapText="1"/>
    </xf>
    <xf numFmtId="4" fontId="24" fillId="0" borderId="114" xfId="10" applyNumberFormat="1" applyFont="1" applyBorder="1" applyAlignment="1" applyProtection="1">
      <alignment horizontal="right" wrapText="1"/>
      <protection locked="0"/>
    </xf>
    <xf numFmtId="169" fontId="11" fillId="0" borderId="114" xfId="5" applyNumberFormat="1" applyBorder="1" applyAlignment="1">
      <alignment wrapText="1"/>
    </xf>
    <xf numFmtId="49" fontId="13" fillId="0" borderId="114" xfId="0" applyNumberFormat="1" applyFont="1" applyBorder="1" applyAlignment="1">
      <alignment horizontal="left" vertical="top" wrapText="1"/>
    </xf>
    <xf numFmtId="49" fontId="0" fillId="0" borderId="114" xfId="1112" applyNumberFormat="1" applyFont="1" applyBorder="1" applyAlignment="1">
      <alignment horizontal="left" vertical="top" wrapText="1"/>
    </xf>
    <xf numFmtId="49" fontId="0" fillId="0" borderId="114" xfId="1112" quotePrefix="1" applyNumberFormat="1" applyFont="1" applyBorder="1" applyAlignment="1">
      <alignment horizontal="left" vertical="top" wrapText="1"/>
    </xf>
    <xf numFmtId="0" fontId="62" fillId="0" borderId="114" xfId="0" applyFont="1" applyBorder="1" applyAlignment="1">
      <alignment horizontal="left" vertical="center"/>
    </xf>
    <xf numFmtId="49" fontId="13" fillId="0" borderId="114" xfId="0" applyNumberFormat="1" applyFont="1" applyBorder="1" applyAlignment="1">
      <alignment horizontal="center" vertical="top"/>
    </xf>
    <xf numFmtId="0" fontId="0" fillId="0" borderId="114" xfId="0" applyBorder="1" applyAlignment="1">
      <alignment horizontal="left" vertical="top" wrapText="1"/>
    </xf>
    <xf numFmtId="0" fontId="72" fillId="0" borderId="114" xfId="0" applyFont="1" applyBorder="1" applyAlignment="1">
      <alignment horizontal="left" vertical="center"/>
    </xf>
    <xf numFmtId="0" fontId="0" fillId="0" borderId="114" xfId="0" applyBorder="1" applyAlignment="1">
      <alignment horizontal="justify" vertical="top" wrapText="1"/>
    </xf>
    <xf numFmtId="2" fontId="15" fillId="3" borderId="306" xfId="0" applyNumberFormat="1" applyFont="1" applyFill="1" applyBorder="1" applyAlignment="1">
      <alignment horizontal="left" vertical="top" wrapText="1"/>
    </xf>
    <xf numFmtId="2" fontId="15" fillId="3" borderId="307" xfId="0" applyNumberFormat="1" applyFont="1" applyFill="1" applyBorder="1" applyAlignment="1">
      <alignment horizontal="left" vertical="justify" wrapText="1"/>
    </xf>
    <xf numFmtId="4" fontId="15" fillId="3" borderId="46" xfId="2" applyNumberFormat="1" applyFont="1" applyFill="1" applyBorder="1" applyAlignment="1">
      <alignment horizontal="right" wrapText="1"/>
    </xf>
    <xf numFmtId="4" fontId="15" fillId="3" borderId="307" xfId="2" applyNumberFormat="1" applyFont="1" applyFill="1" applyBorder="1" applyAlignment="1">
      <alignment horizontal="right" wrapText="1"/>
    </xf>
    <xf numFmtId="4" fontId="15" fillId="3" borderId="301" xfId="2" applyNumberFormat="1" applyFont="1" applyFill="1" applyBorder="1" applyAlignment="1">
      <alignment horizontal="right" wrapText="1"/>
    </xf>
    <xf numFmtId="0" fontId="11" fillId="0" borderId="0" xfId="193" applyAlignment="1">
      <alignment horizontal="left" vertical="top" wrapText="1"/>
    </xf>
    <xf numFmtId="0" fontId="13" fillId="0" borderId="114" xfId="0" applyFont="1" applyBorder="1" applyAlignment="1">
      <alignment vertical="top" wrapText="1"/>
    </xf>
    <xf numFmtId="169" fontId="15" fillId="0" borderId="23" xfId="5" applyNumberFormat="1" applyFont="1" applyBorder="1" applyAlignment="1">
      <alignment horizontal="right" wrapText="1"/>
    </xf>
    <xf numFmtId="0" fontId="15" fillId="0" borderId="293" xfId="172" applyFont="1" applyBorder="1" applyAlignment="1">
      <alignment horizontal="left" vertical="top"/>
    </xf>
    <xf numFmtId="0" fontId="15" fillId="0" borderId="298" xfId="14" applyFont="1" applyBorder="1" applyAlignment="1">
      <alignment horizontal="justify" vertical="top" wrapText="1"/>
    </xf>
    <xf numFmtId="4" fontId="15" fillId="0" borderId="298" xfId="172" applyNumberFormat="1" applyFont="1" applyBorder="1" applyAlignment="1">
      <alignment horizontal="left"/>
    </xf>
    <xf numFmtId="4" fontId="15" fillId="0" borderId="298" xfId="172" applyNumberFormat="1" applyFont="1" applyBorder="1"/>
    <xf numFmtId="190" fontId="15" fillId="0" borderId="302" xfId="172" applyNumberFormat="1" applyFont="1" applyBorder="1"/>
    <xf numFmtId="0" fontId="15" fillId="0" borderId="293" xfId="5" applyFont="1" applyBorder="1" applyAlignment="1">
      <alignment horizontal="left" vertical="top" wrapText="1"/>
    </xf>
    <xf numFmtId="0" fontId="15" fillId="0" borderId="298" xfId="172" applyFont="1" applyBorder="1" applyAlignment="1">
      <alignment horizontal="justify" vertical="top" wrapText="1"/>
    </xf>
    <xf numFmtId="190" fontId="24" fillId="0" borderId="302" xfId="5" applyNumberFormat="1" applyFont="1" applyBorder="1" applyAlignment="1">
      <alignment wrapText="1"/>
    </xf>
    <xf numFmtId="0" fontId="15" fillId="0" borderId="298" xfId="172" applyFont="1" applyBorder="1" applyAlignment="1">
      <alignment horizontal="justify" vertical="top"/>
    </xf>
    <xf numFmtId="0" fontId="15" fillId="0" borderId="293" xfId="5" applyFont="1" applyBorder="1" applyAlignment="1">
      <alignment horizontal="left" vertical="top"/>
    </xf>
    <xf numFmtId="49" fontId="15" fillId="0" borderId="293" xfId="172" applyNumberFormat="1" applyFont="1" applyBorder="1" applyAlignment="1">
      <alignment horizontal="left" vertical="top"/>
    </xf>
    <xf numFmtId="0" fontId="15" fillId="0" borderId="74" xfId="172" applyFont="1" applyBorder="1" applyAlignment="1">
      <alignment horizontal="left" vertical="top"/>
    </xf>
    <xf numFmtId="4" fontId="15" fillId="0" borderId="5" xfId="172" applyNumberFormat="1" applyFont="1" applyBorder="1" applyAlignment="1">
      <alignment horizontal="left"/>
    </xf>
    <xf numFmtId="4" fontId="15" fillId="0" borderId="5" xfId="172" applyNumberFormat="1" applyFont="1" applyBorder="1"/>
    <xf numFmtId="190" fontId="15" fillId="0" borderId="23" xfId="172" applyNumberFormat="1" applyFont="1" applyBorder="1"/>
    <xf numFmtId="0" fontId="15" fillId="0" borderId="5" xfId="172" applyFont="1" applyBorder="1" applyAlignment="1">
      <alignment horizontal="justify" vertical="top"/>
    </xf>
    <xf numFmtId="0" fontId="15" fillId="0" borderId="293" xfId="172" applyFont="1" applyBorder="1" applyAlignment="1">
      <alignment horizontal="left" vertical="top" wrapText="1"/>
    </xf>
    <xf numFmtId="0" fontId="15" fillId="0" borderId="298" xfId="172" applyFont="1" applyBorder="1" applyAlignment="1">
      <alignment horizontal="justify"/>
    </xf>
    <xf numFmtId="0" fontId="15" fillId="0" borderId="293" xfId="172" applyFont="1" applyBorder="1" applyAlignment="1">
      <alignment horizontal="center" vertical="top" wrapText="1"/>
    </xf>
    <xf numFmtId="0" fontId="15" fillId="0" borderId="300" xfId="172" applyFont="1" applyBorder="1" applyAlignment="1">
      <alignment horizontal="justify" vertical="top" wrapText="1"/>
    </xf>
    <xf numFmtId="4" fontId="15" fillId="0" borderId="289" xfId="172" applyNumberFormat="1" applyFont="1" applyBorder="1"/>
    <xf numFmtId="190" fontId="15" fillId="0" borderId="290" xfId="172" applyNumberFormat="1" applyFont="1" applyBorder="1"/>
    <xf numFmtId="0" fontId="15" fillId="0" borderId="11" xfId="172" applyFont="1" applyBorder="1" applyAlignment="1">
      <alignment horizontal="justify" vertical="top" wrapText="1"/>
    </xf>
    <xf numFmtId="0" fontId="15" fillId="0" borderId="293" xfId="172" applyFont="1" applyBorder="1" applyAlignment="1">
      <alignment horizontal="center" vertical="center" wrapText="1"/>
    </xf>
    <xf numFmtId="0" fontId="20" fillId="3" borderId="298" xfId="0" applyFont="1" applyFill="1" applyBorder="1" applyAlignment="1">
      <alignment horizontal="left" vertical="top" wrapText="1"/>
    </xf>
    <xf numFmtId="4" fontId="20" fillId="3" borderId="298" xfId="0" applyNumberFormat="1" applyFont="1" applyFill="1" applyBorder="1" applyAlignment="1">
      <alignment horizontal="right" wrapText="1"/>
    </xf>
    <xf numFmtId="169" fontId="20" fillId="0" borderId="308" xfId="5" applyNumberFormat="1" applyFont="1" applyBorder="1" applyAlignment="1">
      <alignment horizontal="right" wrapText="1"/>
    </xf>
    <xf numFmtId="0" fontId="289" fillId="0" borderId="0" xfId="1112" applyFont="1" applyAlignment="1">
      <alignment horizontal="left"/>
    </xf>
    <xf numFmtId="1" fontId="289" fillId="0" borderId="0" xfId="1112" applyNumberFormat="1" applyFont="1" applyAlignment="1">
      <alignment horizontal="center" wrapText="1"/>
    </xf>
    <xf numFmtId="0" fontId="289" fillId="0" borderId="0" xfId="0" applyFont="1"/>
    <xf numFmtId="4" fontId="289" fillId="0" borderId="0" xfId="0" applyNumberFormat="1" applyFont="1"/>
    <xf numFmtId="0" fontId="12" fillId="2" borderId="309" xfId="0" applyFont="1" applyFill="1" applyBorder="1" applyAlignment="1">
      <alignment horizontal="center" vertical="center" wrapText="1"/>
    </xf>
    <xf numFmtId="0" fontId="12" fillId="2" borderId="309" xfId="0" quotePrefix="1" applyFont="1" applyFill="1" applyBorder="1" applyAlignment="1">
      <alignment horizontal="left" vertical="center" wrapText="1"/>
    </xf>
    <xf numFmtId="4" fontId="12" fillId="2" borderId="309" xfId="0" quotePrefix="1" applyNumberFormat="1" applyFont="1" applyFill="1" applyBorder="1" applyAlignment="1">
      <alignment horizontal="right" wrapText="1"/>
    </xf>
    <xf numFmtId="2" fontId="17" fillId="4" borderId="298" xfId="0" quotePrefix="1" applyNumberFormat="1" applyFont="1" applyFill="1" applyBorder="1" applyAlignment="1">
      <alignment horizontal="center" vertical="center" wrapText="1"/>
    </xf>
    <xf numFmtId="2" fontId="13" fillId="4" borderId="300" xfId="0" quotePrefix="1" applyNumberFormat="1" applyFont="1" applyFill="1" applyBorder="1" applyAlignment="1">
      <alignment horizontal="center" vertical="center" wrapText="1"/>
    </xf>
    <xf numFmtId="2" fontId="17" fillId="4" borderId="289" xfId="0" quotePrefix="1" applyNumberFormat="1" applyFont="1" applyFill="1" applyBorder="1" applyAlignment="1">
      <alignment horizontal="left" vertical="center" wrapText="1"/>
    </xf>
    <xf numFmtId="4" fontId="17" fillId="4" borderId="289" xfId="0" quotePrefix="1" applyNumberFormat="1" applyFont="1" applyFill="1" applyBorder="1" applyAlignment="1">
      <alignment horizontal="right" wrapText="1"/>
    </xf>
    <xf numFmtId="169" fontId="12" fillId="4" borderId="312" xfId="0" quotePrefix="1" applyNumberFormat="1" applyFont="1" applyFill="1" applyBorder="1" applyAlignment="1">
      <alignment horizontal="right" wrapText="1"/>
    </xf>
    <xf numFmtId="0" fontId="20" fillId="3" borderId="298" xfId="0" applyFont="1" applyFill="1" applyBorder="1" applyAlignment="1">
      <alignment horizontal="left" vertical="justify" wrapText="1"/>
    </xf>
    <xf numFmtId="2" fontId="20" fillId="3" borderId="298" xfId="0" applyNumberFormat="1" applyFont="1" applyFill="1" applyBorder="1" applyAlignment="1">
      <alignment horizontal="left" vertical="top" wrapText="1"/>
    </xf>
    <xf numFmtId="0" fontId="15" fillId="3" borderId="298" xfId="0" applyFont="1" applyFill="1" applyBorder="1" applyAlignment="1">
      <alignment horizontal="justify" vertical="top" wrapText="1" readingOrder="1"/>
    </xf>
    <xf numFmtId="0" fontId="23" fillId="14" borderId="298" xfId="0" applyFont="1" applyFill="1" applyBorder="1" applyAlignment="1">
      <alignment horizontal="left" vertical="top" wrapText="1"/>
    </xf>
    <xf numFmtId="4" fontId="23" fillId="14" borderId="298" xfId="0" applyNumberFormat="1" applyFont="1" applyFill="1" applyBorder="1" applyAlignment="1">
      <alignment horizontal="right" wrapText="1"/>
    </xf>
    <xf numFmtId="169" fontId="23" fillId="14" borderId="308" xfId="5" applyNumberFormat="1" applyFont="1" applyFill="1" applyBorder="1" applyAlignment="1">
      <alignment horizontal="right" wrapText="1"/>
    </xf>
    <xf numFmtId="0" fontId="11" fillId="0" borderId="114" xfId="1093" applyBorder="1" applyAlignment="1">
      <alignment horizontal="left" vertical="top" wrapText="1"/>
    </xf>
    <xf numFmtId="0" fontId="11" fillId="0" borderId="114" xfId="1093" applyBorder="1" applyAlignment="1">
      <alignment horizontal="left" vertical="center" wrapText="1"/>
    </xf>
    <xf numFmtId="4" fontId="11" fillId="0" borderId="114" xfId="200" applyNumberFormat="1" applyFont="1" applyBorder="1" applyAlignment="1">
      <alignment horizontal="center" wrapText="1"/>
    </xf>
    <xf numFmtId="1" fontId="11" fillId="0" borderId="114" xfId="200" applyNumberFormat="1" applyFont="1" applyBorder="1" applyAlignment="1">
      <alignment horizontal="center" wrapText="1"/>
    </xf>
    <xf numFmtId="188" fontId="11" fillId="0" borderId="114" xfId="200" applyNumberFormat="1" applyFont="1" applyBorder="1" applyAlignment="1">
      <alignment horizontal="center" wrapText="1"/>
    </xf>
    <xf numFmtId="0" fontId="11" fillId="0" borderId="114" xfId="0" applyFont="1" applyBorder="1" applyAlignment="1">
      <alignment horizontal="left" vertical="center" wrapText="1"/>
    </xf>
    <xf numFmtId="0" fontId="11" fillId="3" borderId="114" xfId="0" applyFont="1" applyFill="1" applyBorder="1" applyAlignment="1">
      <alignment horizontal="left" vertical="top" wrapText="1"/>
    </xf>
    <xf numFmtId="0" fontId="11" fillId="3" borderId="114" xfId="17" applyFont="1" applyFill="1" applyBorder="1" applyAlignment="1">
      <alignment horizontal="center" wrapText="1"/>
    </xf>
    <xf numFmtId="1" fontId="11" fillId="3" borderId="114" xfId="17" applyNumberFormat="1" applyFont="1" applyFill="1" applyBorder="1" applyAlignment="1">
      <alignment horizontal="center" wrapText="1"/>
    </xf>
    <xf numFmtId="177" fontId="11" fillId="0" borderId="114" xfId="15075" applyNumberFormat="1" applyFont="1" applyBorder="1" applyAlignment="1">
      <alignment horizontal="left" vertical="center" wrapText="1"/>
    </xf>
    <xf numFmtId="1" fontId="11" fillId="0" borderId="114" xfId="0" applyNumberFormat="1" applyFont="1" applyBorder="1" applyAlignment="1">
      <alignment horizontal="center"/>
    </xf>
    <xf numFmtId="49" fontId="11" fillId="0" borderId="114" xfId="0" applyNumberFormat="1" applyFont="1" applyBorder="1" applyAlignment="1">
      <alignment horizontal="left" vertical="top" wrapText="1"/>
    </xf>
    <xf numFmtId="0" fontId="11" fillId="3" borderId="114" xfId="1093" applyFill="1" applyBorder="1" applyAlignment="1">
      <alignment horizontal="justify" vertical="center" wrapText="1"/>
    </xf>
    <xf numFmtId="0" fontId="11" fillId="3" borderId="116" xfId="0" applyFont="1" applyFill="1" applyBorder="1" applyAlignment="1">
      <alignment horizontal="center"/>
    </xf>
    <xf numFmtId="1" fontId="11" fillId="3" borderId="116" xfId="0" applyNumberFormat="1" applyFont="1" applyFill="1" applyBorder="1" applyAlignment="1">
      <alignment horizontal="center"/>
    </xf>
    <xf numFmtId="2" fontId="15" fillId="3" borderId="298" xfId="0" applyNumberFormat="1" applyFont="1" applyFill="1" applyBorder="1" applyAlignment="1">
      <alignment horizontal="left" vertical="top" wrapText="1"/>
    </xf>
    <xf numFmtId="0" fontId="21" fillId="0" borderId="114" xfId="1093" applyFont="1" applyBorder="1" applyAlignment="1">
      <alignment horizontal="left" vertical="top" wrapText="1"/>
    </xf>
    <xf numFmtId="0" fontId="21" fillId="3" borderId="114" xfId="0" applyFont="1" applyFill="1" applyBorder="1" applyAlignment="1">
      <alignment vertical="center" wrapText="1"/>
    </xf>
    <xf numFmtId="0" fontId="21" fillId="0" borderId="114" xfId="0" applyFont="1" applyBorder="1" applyAlignment="1">
      <alignment horizontal="center"/>
    </xf>
    <xf numFmtId="188" fontId="21" fillId="0" borderId="114" xfId="200" applyNumberFormat="1" applyBorder="1" applyAlignment="1">
      <alignment horizontal="center" wrapText="1"/>
    </xf>
    <xf numFmtId="49" fontId="21" fillId="0" borderId="114" xfId="0" applyNumberFormat="1" applyFont="1" applyBorder="1" applyAlignment="1">
      <alignment horizontal="left" vertical="center" wrapText="1"/>
    </xf>
    <xf numFmtId="0" fontId="21" fillId="45" borderId="1" xfId="1093" applyFont="1" applyFill="1" applyBorder="1" applyAlignment="1">
      <alignment horizontal="left" vertical="top" wrapText="1"/>
    </xf>
    <xf numFmtId="0" fontId="21" fillId="0" borderId="117" xfId="0" applyFont="1" applyBorder="1" applyAlignment="1">
      <alignment horizontal="center"/>
    </xf>
    <xf numFmtId="0" fontId="0" fillId="45" borderId="114" xfId="1093" applyFont="1" applyFill="1" applyBorder="1" applyAlignment="1">
      <alignment vertical="top" wrapText="1"/>
    </xf>
    <xf numFmtId="0" fontId="11" fillId="0" borderId="114" xfId="0" applyFont="1" applyBorder="1" applyAlignment="1">
      <alignment vertical="top" wrapText="1"/>
    </xf>
    <xf numFmtId="0" fontId="0" fillId="0" borderId="114" xfId="6974" applyFont="1" applyBorder="1" applyAlignment="1" applyProtection="1">
      <alignment vertical="center" wrapText="1"/>
    </xf>
    <xf numFmtId="0" fontId="11" fillId="0" borderId="114" xfId="0" applyFont="1" applyBorder="1" applyAlignment="1">
      <alignment vertical="center" wrapText="1"/>
    </xf>
    <xf numFmtId="0" fontId="290" fillId="0" borderId="114" xfId="0" applyFont="1" applyBorder="1" applyAlignment="1">
      <alignment wrapText="1"/>
    </xf>
    <xf numFmtId="49" fontId="11" fillId="3" borderId="114" xfId="0" applyNumberFormat="1" applyFont="1" applyFill="1" applyBorder="1" applyAlignment="1">
      <alignment horizontal="left" vertical="top" wrapText="1"/>
    </xf>
    <xf numFmtId="0" fontId="11" fillId="3" borderId="114" xfId="0" applyFont="1" applyFill="1" applyBorder="1" applyAlignment="1">
      <alignment horizontal="center" wrapText="1"/>
    </xf>
    <xf numFmtId="1" fontId="11" fillId="3" borderId="114" xfId="0" applyNumberFormat="1" applyFont="1" applyFill="1" applyBorder="1" applyAlignment="1">
      <alignment horizontal="center"/>
    </xf>
    <xf numFmtId="0" fontId="11" fillId="0" borderId="114" xfId="0" applyFont="1" applyBorder="1" applyAlignment="1">
      <alignment wrapText="1"/>
    </xf>
    <xf numFmtId="0" fontId="290" fillId="0" borderId="114" xfId="0" applyFont="1" applyBorder="1" applyAlignment="1">
      <alignment vertical="center" wrapText="1"/>
    </xf>
    <xf numFmtId="0" fontId="11" fillId="0" borderId="114" xfId="0" applyFont="1" applyBorder="1" applyAlignment="1">
      <alignment horizontal="left" wrapText="1"/>
    </xf>
    <xf numFmtId="0" fontId="11" fillId="3" borderId="114" xfId="0" applyFont="1" applyFill="1" applyBorder="1" applyAlignment="1">
      <alignment horizontal="left" vertical="center" wrapText="1"/>
    </xf>
    <xf numFmtId="169" fontId="15" fillId="0" borderId="308" xfId="5" applyNumberFormat="1" applyFont="1" applyBorder="1" applyAlignment="1">
      <alignment horizontal="right" wrapText="1"/>
    </xf>
    <xf numFmtId="0" fontId="11" fillId="0" borderId="114" xfId="0" applyFont="1" applyBorder="1"/>
    <xf numFmtId="2" fontId="12" fillId="46" borderId="298" xfId="0" applyNumberFormat="1" applyFont="1" applyFill="1" applyBorder="1" applyAlignment="1">
      <alignment horizontal="left" vertical="top" wrapText="1"/>
    </xf>
    <xf numFmtId="0" fontId="87" fillId="46" borderId="298" xfId="0" applyFont="1" applyFill="1" applyBorder="1" applyAlignment="1">
      <alignment horizontal="justify" vertical="top" wrapText="1" readingOrder="1"/>
    </xf>
    <xf numFmtId="0" fontId="12" fillId="46" borderId="298" xfId="0" applyFont="1" applyFill="1" applyBorder="1" applyAlignment="1">
      <alignment horizontal="left" vertical="top" wrapText="1"/>
    </xf>
    <xf numFmtId="4" fontId="12" fillId="46" borderId="298" xfId="0" applyNumberFormat="1" applyFont="1" applyFill="1" applyBorder="1" applyAlignment="1">
      <alignment horizontal="right" wrapText="1"/>
    </xf>
    <xf numFmtId="169" fontId="12" fillId="46" borderId="308" xfId="5" applyNumberFormat="1" applyFont="1" applyFill="1" applyBorder="1" applyAlignment="1">
      <alignment horizontal="right" wrapText="1"/>
    </xf>
    <xf numFmtId="0" fontId="11" fillId="0" borderId="114" xfId="0" applyFont="1" applyBorder="1" applyAlignment="1">
      <alignment horizontal="justify" vertical="top" wrapText="1"/>
    </xf>
    <xf numFmtId="0" fontId="11" fillId="0" borderId="114" xfId="1093" applyBorder="1" applyAlignment="1">
      <alignment horizontal="center" wrapText="1"/>
    </xf>
    <xf numFmtId="3" fontId="11" fillId="0" borderId="114" xfId="0" applyNumberFormat="1" applyFont="1" applyBorder="1" applyAlignment="1">
      <alignment horizontal="center" wrapText="1"/>
    </xf>
    <xf numFmtId="4" fontId="11" fillId="0" borderId="114" xfId="0" applyNumberFormat="1" applyFont="1" applyBorder="1" applyAlignment="1">
      <alignment horizontal="left" vertical="top" wrapText="1"/>
    </xf>
    <xf numFmtId="0" fontId="0" fillId="0" borderId="114" xfId="17" applyFont="1" applyBorder="1" applyAlignment="1">
      <alignment vertical="top" wrapText="1"/>
    </xf>
    <xf numFmtId="0" fontId="11" fillId="0" borderId="114" xfId="0" applyFont="1" applyBorder="1" applyAlignment="1">
      <alignment horizontal="left" vertical="top" wrapText="1"/>
    </xf>
    <xf numFmtId="1" fontId="11" fillId="0" borderId="114" xfId="0" applyNumberFormat="1" applyFont="1" applyBorder="1" applyAlignment="1">
      <alignment horizontal="left" vertical="top" wrapText="1"/>
    </xf>
    <xf numFmtId="4" fontId="11" fillId="0" borderId="114" xfId="0" applyNumberFormat="1" applyFont="1" applyBorder="1" applyAlignment="1">
      <alignment horizontal="center"/>
    </xf>
    <xf numFmtId="0" fontId="78" fillId="0" borderId="114" xfId="17" applyFont="1" applyBorder="1" applyAlignment="1">
      <alignment horizontal="left" vertical="top" wrapText="1"/>
    </xf>
    <xf numFmtId="0" fontId="11" fillId="3" borderId="114" xfId="0" applyFont="1" applyFill="1" applyBorder="1" applyAlignment="1">
      <alignment horizontal="center"/>
    </xf>
    <xf numFmtId="0" fontId="11" fillId="3" borderId="114" xfId="1093" applyFill="1" applyBorder="1" applyAlignment="1">
      <alignment horizontal="left" vertical="top" wrapText="1"/>
    </xf>
    <xf numFmtId="0" fontId="11" fillId="3" borderId="114" xfId="17" applyFont="1" applyFill="1" applyBorder="1" applyAlignment="1">
      <alignment horizontal="left" vertical="top" wrapText="1"/>
    </xf>
    <xf numFmtId="0" fontId="11" fillId="0" borderId="114" xfId="17" applyFont="1" applyBorder="1" applyAlignment="1">
      <alignment vertical="top" wrapText="1"/>
    </xf>
    <xf numFmtId="0" fontId="11" fillId="0" borderId="114" xfId="1094" applyBorder="1" applyAlignment="1">
      <alignment horizontal="center" wrapText="1"/>
    </xf>
    <xf numFmtId="0" fontId="11" fillId="3" borderId="114" xfId="1093" applyFill="1" applyBorder="1" applyAlignment="1">
      <alignment vertical="top" wrapText="1"/>
    </xf>
    <xf numFmtId="0" fontId="11" fillId="0" borderId="114" xfId="1095" applyBorder="1" applyAlignment="1">
      <alignment horizontal="center"/>
    </xf>
    <xf numFmtId="0" fontId="57" fillId="0" borderId="114" xfId="0" applyFont="1" applyBorder="1" applyAlignment="1">
      <alignment vertical="top" wrapText="1"/>
    </xf>
    <xf numFmtId="0" fontId="57" fillId="0" borderId="114" xfId="0" applyFont="1" applyBorder="1" applyAlignment="1">
      <alignment horizontal="center"/>
    </xf>
    <xf numFmtId="0" fontId="78" fillId="0" borderId="114" xfId="0" applyFont="1" applyBorder="1" applyAlignment="1">
      <alignment horizontal="left" wrapText="1"/>
    </xf>
    <xf numFmtId="0" fontId="78" fillId="0" borderId="114" xfId="0" applyFont="1" applyBorder="1" applyAlignment="1">
      <alignment horizontal="left" vertical="center" wrapText="1"/>
    </xf>
    <xf numFmtId="0" fontId="292" fillId="0" borderId="0" xfId="0" applyFont="1" applyAlignment="1">
      <alignment wrapText="1"/>
    </xf>
    <xf numFmtId="0" fontId="11" fillId="0" borderId="114" xfId="17" applyFont="1" applyBorder="1" applyAlignment="1">
      <alignment horizontal="left" vertical="center" wrapText="1"/>
    </xf>
    <xf numFmtId="0" fontId="11" fillId="0" borderId="114" xfId="17" applyFont="1" applyBorder="1" applyAlignment="1">
      <alignment horizontal="center" wrapText="1"/>
    </xf>
    <xf numFmtId="3" fontId="11" fillId="0" borderId="114" xfId="17" applyNumberFormat="1" applyFont="1" applyBorder="1" applyAlignment="1">
      <alignment horizontal="center" wrapText="1"/>
    </xf>
    <xf numFmtId="0" fontId="11" fillId="0" borderId="116" xfId="17" applyFont="1" applyBorder="1" applyAlignment="1">
      <alignment horizontal="left" vertical="top" wrapText="1"/>
    </xf>
    <xf numFmtId="188" fontId="11" fillId="0" borderId="114" xfId="0" applyNumberFormat="1" applyFont="1" applyBorder="1" applyAlignment="1">
      <alignment horizontal="center"/>
    </xf>
    <xf numFmtId="0" fontId="0" fillId="0" borderId="114" xfId="0" applyBorder="1" applyAlignment="1">
      <alignment vertical="top" wrapText="1"/>
    </xf>
    <xf numFmtId="0" fontId="78" fillId="0" borderId="114" xfId="0" applyFont="1" applyBorder="1" applyAlignment="1">
      <alignment vertical="center" wrapText="1"/>
    </xf>
    <xf numFmtId="0" fontId="78" fillId="0" borderId="114" xfId="0" applyFont="1" applyBorder="1" applyAlignment="1">
      <alignment wrapText="1"/>
    </xf>
    <xf numFmtId="0" fontId="0" fillId="3" borderId="114" xfId="0" applyFill="1" applyBorder="1" applyAlignment="1">
      <alignment horizontal="left" vertical="top" wrapText="1"/>
    </xf>
    <xf numFmtId="0" fontId="293" fillId="0" borderId="114" xfId="0" applyFont="1" applyBorder="1" applyAlignment="1">
      <alignment vertical="top" wrapText="1"/>
    </xf>
    <xf numFmtId="0" fontId="0" fillId="3" borderId="114" xfId="1093" applyFont="1" applyFill="1" applyBorder="1" applyAlignment="1">
      <alignment horizontal="left" vertical="top" wrapText="1"/>
    </xf>
    <xf numFmtId="0" fontId="0" fillId="0" borderId="0" xfId="0" applyAlignment="1">
      <alignment wrapText="1"/>
    </xf>
    <xf numFmtId="0" fontId="11" fillId="0" borderId="114" xfId="995" applyBorder="1" applyAlignment="1">
      <alignment horizontal="left" vertical="center" wrapText="1"/>
    </xf>
    <xf numFmtId="0" fontId="11" fillId="0" borderId="114" xfId="995" applyBorder="1" applyAlignment="1">
      <alignment horizontal="center" wrapText="1"/>
    </xf>
    <xf numFmtId="1" fontId="11" fillId="0" borderId="114" xfId="995" applyNumberFormat="1" applyBorder="1" applyAlignment="1">
      <alignment horizontal="center"/>
    </xf>
    <xf numFmtId="0" fontId="13" fillId="0" borderId="114" xfId="995" applyFont="1" applyBorder="1" applyAlignment="1">
      <alignment vertical="top" wrapText="1"/>
    </xf>
    <xf numFmtId="0" fontId="11" fillId="44" borderId="114" xfId="996" applyFill="1" applyBorder="1" applyAlignment="1">
      <alignment vertical="top" wrapText="1"/>
    </xf>
    <xf numFmtId="0" fontId="11" fillId="0" borderId="114" xfId="140" applyBorder="1" applyAlignment="1">
      <alignment horizontal="left" vertical="center" wrapText="1"/>
    </xf>
    <xf numFmtId="4" fontId="11" fillId="0" borderId="114" xfId="995" applyNumberFormat="1" applyBorder="1" applyAlignment="1">
      <alignment horizontal="left" vertical="top" wrapText="1"/>
    </xf>
    <xf numFmtId="49" fontId="11" fillId="0" borderId="114" xfId="995" applyNumberFormat="1" applyBorder="1" applyAlignment="1">
      <alignment horizontal="left" vertical="top" wrapText="1"/>
    </xf>
    <xf numFmtId="49" fontId="11" fillId="0" borderId="114" xfId="0" applyNumberFormat="1" applyFont="1" applyBorder="1" applyAlignment="1">
      <alignment horizontal="left" vertical="center" wrapText="1"/>
    </xf>
    <xf numFmtId="0" fontId="78" fillId="0" borderId="114" xfId="0" applyFont="1" applyBorder="1" applyAlignment="1">
      <alignment vertical="top" wrapText="1"/>
    </xf>
    <xf numFmtId="49" fontId="0" fillId="3" borderId="114" xfId="0" applyNumberFormat="1" applyFill="1" applyBorder="1" applyAlignment="1">
      <alignment horizontal="left" vertical="top" wrapText="1"/>
    </xf>
    <xf numFmtId="0" fontId="11" fillId="0" borderId="114" xfId="17" applyFont="1" applyBorder="1" applyAlignment="1">
      <alignment horizontal="center" vertical="center" wrapText="1"/>
    </xf>
    <xf numFmtId="0" fontId="11" fillId="0" borderId="114" xfId="0" applyFont="1" applyBorder="1" applyAlignment="1">
      <alignment horizontal="center" vertical="center"/>
    </xf>
    <xf numFmtId="1" fontId="81" fillId="0" borderId="114" xfId="200" applyNumberFormat="1" applyFont="1" applyBorder="1" applyAlignment="1">
      <alignment horizontal="center" wrapText="1"/>
    </xf>
    <xf numFmtId="4" fontId="11" fillId="3" borderId="114" xfId="0" applyNumberFormat="1" applyFont="1" applyFill="1" applyBorder="1" applyAlignment="1">
      <alignment horizontal="center"/>
    </xf>
    <xf numFmtId="0" fontId="293" fillId="0" borderId="114" xfId="0" applyFont="1" applyBorder="1" applyAlignment="1">
      <alignment vertical="center" wrapText="1"/>
    </xf>
    <xf numFmtId="4" fontId="11" fillId="3" borderId="114" xfId="0" applyNumberFormat="1" applyFont="1" applyFill="1" applyBorder="1" applyAlignment="1">
      <alignment horizontal="left" vertical="top" wrapText="1"/>
    </xf>
    <xf numFmtId="0" fontId="11" fillId="3" borderId="114" xfId="0" applyFont="1" applyFill="1" applyBorder="1" applyAlignment="1">
      <alignment vertical="center" wrapText="1"/>
    </xf>
    <xf numFmtId="49" fontId="11" fillId="0" borderId="117" xfId="0" applyNumberFormat="1" applyFont="1" applyBorder="1" applyAlignment="1">
      <alignment horizontal="left" vertical="top" wrapText="1"/>
    </xf>
    <xf numFmtId="0" fontId="11" fillId="0" borderId="117" xfId="0" applyFont="1" applyBorder="1" applyAlignment="1">
      <alignment horizontal="center" wrapText="1"/>
    </xf>
    <xf numFmtId="1" fontId="11" fillId="0" borderId="117" xfId="0" applyNumberFormat="1" applyFont="1" applyBorder="1" applyAlignment="1">
      <alignment horizontal="center"/>
    </xf>
    <xf numFmtId="4" fontId="0" fillId="3" borderId="114" xfId="0" applyNumberFormat="1" applyFill="1" applyBorder="1" applyAlignment="1">
      <alignment horizontal="left" vertical="top" wrapText="1"/>
    </xf>
    <xf numFmtId="0" fontId="0" fillId="0" borderId="114" xfId="0" applyBorder="1" applyAlignment="1">
      <alignment vertical="center" wrapText="1"/>
    </xf>
    <xf numFmtId="0" fontId="294" fillId="0" borderId="114" xfId="0" applyFont="1" applyBorder="1" applyAlignment="1">
      <alignment vertical="center" wrapText="1"/>
    </xf>
    <xf numFmtId="0" fontId="11" fillId="3" borderId="114" xfId="0" applyFont="1" applyFill="1" applyBorder="1" applyAlignment="1">
      <alignment vertical="top" wrapText="1"/>
    </xf>
    <xf numFmtId="0" fontId="20" fillId="3" borderId="298" xfId="5" applyFont="1" applyFill="1" applyBorder="1" applyAlignment="1">
      <alignment horizontal="left" vertical="top" wrapText="1"/>
    </xf>
    <xf numFmtId="4" fontId="15" fillId="0" borderId="298" xfId="7" applyNumberFormat="1" applyFont="1" applyBorder="1" applyAlignment="1">
      <alignment horizontal="left" vertical="top" wrapText="1"/>
    </xf>
    <xf numFmtId="4" fontId="15" fillId="3" borderId="298" xfId="5" applyNumberFormat="1" applyFont="1" applyFill="1" applyBorder="1" applyAlignment="1">
      <alignment horizontal="left" wrapText="1"/>
    </xf>
    <xf numFmtId="4" fontId="15" fillId="3" borderId="298" xfId="5" applyNumberFormat="1" applyFont="1" applyFill="1" applyBorder="1" applyAlignment="1">
      <alignment horizontal="right" wrapText="1"/>
    </xf>
    <xf numFmtId="0" fontId="20" fillId="0" borderId="298" xfId="0" applyFont="1" applyBorder="1" applyAlignment="1">
      <alignment horizontal="justify" vertical="top" wrapText="1"/>
    </xf>
    <xf numFmtId="4" fontId="20" fillId="3" borderId="298" xfId="5" applyNumberFormat="1" applyFont="1" applyFill="1" applyBorder="1" applyAlignment="1">
      <alignment horizontal="left" wrapText="1"/>
    </xf>
    <xf numFmtId="4" fontId="20" fillId="3" borderId="298" xfId="5" applyNumberFormat="1" applyFont="1" applyFill="1" applyBorder="1" applyAlignment="1">
      <alignment horizontal="right" wrapText="1"/>
    </xf>
    <xf numFmtId="0" fontId="20" fillId="3" borderId="298" xfId="0" applyFont="1" applyFill="1" applyBorder="1" applyAlignment="1">
      <alignment horizontal="justify" vertical="top" wrapText="1"/>
    </xf>
    <xf numFmtId="49" fontId="11" fillId="0" borderId="114" xfId="17" applyNumberFormat="1" applyFont="1" applyBorder="1" applyAlignment="1">
      <alignment horizontal="center" wrapText="1"/>
    </xf>
    <xf numFmtId="0" fontId="11" fillId="3" borderId="114" xfId="0" applyFont="1" applyFill="1" applyBorder="1"/>
    <xf numFmtId="49" fontId="11" fillId="0" borderId="114" xfId="17" applyNumberFormat="1" applyFont="1" applyBorder="1" applyAlignment="1">
      <alignment horizontal="right" wrapText="1"/>
    </xf>
    <xf numFmtId="0" fontId="15" fillId="3" borderId="298" xfId="5" applyFont="1" applyFill="1" applyBorder="1" applyAlignment="1">
      <alignment horizontal="left" vertical="top" wrapText="1"/>
    </xf>
    <xf numFmtId="0" fontId="15" fillId="3" borderId="298" xfId="0" applyFont="1" applyFill="1" applyBorder="1" applyAlignment="1">
      <alignment horizontal="justify" vertical="top" wrapText="1"/>
    </xf>
    <xf numFmtId="4" fontId="15" fillId="0" borderId="298" xfId="5" applyNumberFormat="1" applyFont="1" applyBorder="1" applyAlignment="1">
      <alignment horizontal="right" wrapText="1"/>
    </xf>
    <xf numFmtId="0" fontId="11" fillId="3" borderId="114" xfId="17" applyFont="1" applyFill="1" applyBorder="1" applyAlignment="1">
      <alignment vertical="top" wrapText="1"/>
    </xf>
    <xf numFmtId="0" fontId="11" fillId="0" borderId="114" xfId="1094" applyBorder="1" applyAlignment="1">
      <alignment vertical="top" wrapText="1"/>
    </xf>
    <xf numFmtId="0" fontId="20" fillId="3" borderId="298" xfId="0" applyFont="1" applyFill="1" applyBorder="1" applyAlignment="1">
      <alignment horizontal="left" wrapText="1"/>
    </xf>
    <xf numFmtId="49" fontId="11" fillId="0" borderId="117" xfId="0" applyNumberFormat="1" applyFont="1" applyBorder="1" applyAlignment="1">
      <alignment horizontal="left" vertical="center" wrapText="1"/>
    </xf>
    <xf numFmtId="0" fontId="15" fillId="3" borderId="298" xfId="7" applyFont="1" applyFill="1" applyBorder="1" applyAlignment="1">
      <alignment horizontal="left" vertical="top" wrapText="1"/>
    </xf>
    <xf numFmtId="4" fontId="20" fillId="3" borderId="298" xfId="7" applyNumberFormat="1" applyFont="1" applyFill="1" applyBorder="1" applyAlignment="1">
      <alignment horizontal="left" wrapText="1"/>
    </xf>
    <xf numFmtId="0" fontId="15" fillId="0" borderId="285" xfId="0" applyFont="1" applyBorder="1" applyAlignment="1">
      <alignment horizontal="justify" vertical="top" wrapText="1" readingOrder="1"/>
    </xf>
    <xf numFmtId="4" fontId="18" fillId="3" borderId="285" xfId="7" applyNumberFormat="1" applyFont="1" applyFill="1" applyBorder="1" applyAlignment="1">
      <alignment horizontal="justify" vertical="top" wrapText="1"/>
    </xf>
    <xf numFmtId="0" fontId="272" fillId="0" borderId="285" xfId="0" applyFont="1" applyBorder="1" applyAlignment="1">
      <alignment horizontal="center" vertical="top" wrapText="1"/>
    </xf>
    <xf numFmtId="0" fontId="15" fillId="0" borderId="285" xfId="0" applyFont="1" applyBorder="1" applyAlignment="1">
      <alignment horizontal="left" vertical="top" wrapText="1" readingOrder="1"/>
    </xf>
    <xf numFmtId="0" fontId="15" fillId="0" borderId="298" xfId="0" applyFont="1" applyBorder="1" applyAlignment="1">
      <alignment horizontal="left" vertical="top" wrapText="1" readingOrder="1"/>
    </xf>
    <xf numFmtId="0" fontId="176" fillId="0" borderId="293" xfId="172" applyFont="1" applyBorder="1" applyAlignment="1">
      <alignment horizontal="center" vertical="top"/>
    </xf>
    <xf numFmtId="4" fontId="53" fillId="0" borderId="299" xfId="172" applyNumberFormat="1" applyFont="1" applyBorder="1" applyAlignment="1">
      <alignment horizontal="left"/>
    </xf>
    <xf numFmtId="4" fontId="176" fillId="0" borderId="299" xfId="172" applyNumberFormat="1" applyFont="1" applyBorder="1"/>
    <xf numFmtId="4" fontId="53" fillId="0" borderId="298" xfId="172" applyNumberFormat="1" applyFont="1" applyBorder="1" applyAlignment="1">
      <alignment horizontal="left"/>
    </xf>
    <xf numFmtId="4" fontId="176" fillId="0" borderId="298" xfId="172" applyNumberFormat="1" applyFont="1" applyBorder="1"/>
    <xf numFmtId="0" fontId="176" fillId="3" borderId="298" xfId="5" applyFont="1" applyFill="1" applyBorder="1" applyAlignment="1">
      <alignment horizontal="left" wrapText="1"/>
    </xf>
    <xf numFmtId="4" fontId="176" fillId="3" borderId="298" xfId="5" applyNumberFormat="1" applyFont="1" applyFill="1" applyBorder="1" applyAlignment="1">
      <alignment wrapText="1"/>
    </xf>
    <xf numFmtId="0" fontId="176" fillId="0" borderId="0" xfId="5" applyFont="1" applyAlignment="1">
      <alignment horizontal="justify" wrapText="1"/>
    </xf>
    <xf numFmtId="0" fontId="176" fillId="0" borderId="306" xfId="172" applyFont="1" applyBorder="1" applyAlignment="1">
      <alignment horizontal="center" vertical="top"/>
    </xf>
    <xf numFmtId="0" fontId="176" fillId="0" borderId="299" xfId="5" applyFont="1" applyBorder="1" applyAlignment="1">
      <alignment horizontal="left" wrapText="1"/>
    </xf>
    <xf numFmtId="4" fontId="176" fillId="0" borderId="299" xfId="5" applyNumberFormat="1" applyFont="1" applyBorder="1" applyAlignment="1">
      <alignment wrapText="1"/>
    </xf>
    <xf numFmtId="0" fontId="176" fillId="0" borderId="0" xfId="172" applyFont="1" applyAlignment="1">
      <alignment horizontal="justify" vertical="top" wrapText="1"/>
    </xf>
    <xf numFmtId="0" fontId="53" fillId="3" borderId="306" xfId="172" applyFont="1" applyFill="1" applyBorder="1" applyAlignment="1">
      <alignment horizontal="justify" vertical="top" wrapText="1"/>
    </xf>
    <xf numFmtId="0" fontId="53" fillId="3" borderId="299" xfId="5" applyFont="1" applyFill="1" applyBorder="1" applyAlignment="1">
      <alignment horizontal="left" wrapText="1"/>
    </xf>
    <xf numFmtId="4" fontId="53" fillId="3" borderId="299" xfId="5" applyNumberFormat="1" applyFont="1" applyFill="1" applyBorder="1" applyAlignment="1">
      <alignment wrapText="1"/>
    </xf>
    <xf numFmtId="0" fontId="53" fillId="0" borderId="299" xfId="5" applyFont="1" applyBorder="1" applyAlignment="1">
      <alignment horizontal="justify" wrapText="1"/>
    </xf>
    <xf numFmtId="4" fontId="24" fillId="0" borderId="298" xfId="7" applyNumberFormat="1" applyFont="1" applyBorder="1" applyAlignment="1">
      <alignment horizontal="justify" vertical="top" wrapText="1"/>
    </xf>
    <xf numFmtId="4" fontId="20" fillId="0" borderId="298" xfId="7" applyNumberFormat="1" applyFont="1" applyBorder="1" applyAlignment="1">
      <alignment horizontal="justify" vertical="top" wrapText="1"/>
    </xf>
    <xf numFmtId="0" fontId="20" fillId="0" borderId="298" xfId="0" applyFont="1" applyBorder="1" applyAlignment="1">
      <alignment horizontal="left" wrapText="1"/>
    </xf>
    <xf numFmtId="4" fontId="23" fillId="0" borderId="298" xfId="0" applyNumberFormat="1" applyFont="1" applyBorder="1" applyAlignment="1">
      <alignment horizontal="right" wrapText="1"/>
    </xf>
    <xf numFmtId="4" fontId="20" fillId="0" borderId="5" xfId="7" applyNumberFormat="1" applyFont="1" applyBorder="1" applyAlignment="1">
      <alignment horizontal="justify" vertical="top" wrapText="1"/>
    </xf>
    <xf numFmtId="0" fontId="20" fillId="0" borderId="5" xfId="0" applyFont="1" applyBorder="1" applyAlignment="1">
      <alignment horizontal="left" wrapText="1"/>
    </xf>
    <xf numFmtId="4" fontId="23" fillId="0" borderId="5" xfId="0" applyNumberFormat="1" applyFont="1" applyBorder="1" applyAlignment="1">
      <alignment horizontal="right" wrapText="1"/>
    </xf>
    <xf numFmtId="0" fontId="53" fillId="0" borderId="287" xfId="0" applyFont="1" applyBorder="1" applyAlignment="1" applyProtection="1">
      <alignment vertical="top" wrapText="1" readingOrder="1"/>
      <protection locked="0"/>
    </xf>
    <xf numFmtId="0" fontId="53" fillId="0" borderId="289" xfId="0" applyFont="1" applyBorder="1" applyAlignment="1" applyProtection="1">
      <alignment vertical="top" wrapText="1" readingOrder="1"/>
      <protection locked="0"/>
    </xf>
    <xf numFmtId="0" fontId="53" fillId="0" borderId="288" xfId="0" applyFont="1" applyBorder="1" applyAlignment="1" applyProtection="1">
      <alignment vertical="top" wrapText="1" readingOrder="1"/>
      <protection locked="0"/>
    </xf>
    <xf numFmtId="0" fontId="53" fillId="0" borderId="287" xfId="0" applyFont="1" applyBorder="1" applyAlignment="1" applyProtection="1">
      <alignment horizontal="justify" vertical="top" wrapText="1" readingOrder="1"/>
      <protection locked="0"/>
    </xf>
    <xf numFmtId="0" fontId="53" fillId="0" borderId="289" xfId="0" applyFont="1" applyBorder="1" applyAlignment="1" applyProtection="1">
      <alignment horizontal="justify" vertical="top" wrapText="1" readingOrder="1"/>
      <protection locked="0"/>
    </xf>
    <xf numFmtId="0" fontId="53" fillId="0" borderId="288" xfId="0" applyFont="1" applyBorder="1" applyAlignment="1" applyProtection="1">
      <alignment horizontal="justify" vertical="top" wrapText="1" readingOrder="1"/>
      <protection locked="0"/>
    </xf>
    <xf numFmtId="4" fontId="15" fillId="0" borderId="5" xfId="0" applyNumberFormat="1" applyFont="1" applyBorder="1" applyAlignment="1">
      <alignment horizontal="right" wrapText="1"/>
    </xf>
    <xf numFmtId="4" fontId="15" fillId="0" borderId="5" xfId="0" applyNumberFormat="1" applyFont="1" applyBorder="1" applyAlignment="1" applyProtection="1">
      <alignment horizontal="right" wrapText="1"/>
      <protection locked="0"/>
    </xf>
    <xf numFmtId="4" fontId="295" fillId="8" borderId="10" xfId="172" applyNumberFormat="1" applyFont="1" applyFill="1" applyBorder="1" applyAlignment="1">
      <alignment horizontal="left" vertical="center" wrapText="1"/>
    </xf>
    <xf numFmtId="188" fontId="15" fillId="0" borderId="44" xfId="0" applyNumberFormat="1" applyFont="1" applyBorder="1" applyAlignment="1">
      <alignment horizontal="right" wrapText="1"/>
    </xf>
    <xf numFmtId="4" fontId="11" fillId="14" borderId="13" xfId="185" applyNumberFormat="1" applyFill="1" applyBorder="1" applyAlignment="1">
      <alignment horizontal="right" wrapText="1"/>
    </xf>
    <xf numFmtId="2" fontId="64" fillId="0" borderId="44" xfId="0" applyNumberFormat="1" applyFont="1" applyBorder="1" applyAlignment="1" applyProtection="1">
      <alignment horizontal="center" wrapText="1"/>
      <protection locked="0"/>
    </xf>
    <xf numFmtId="191" fontId="296" fillId="0" borderId="0" xfId="0" applyNumberFormat="1" applyFont="1" applyAlignment="1">
      <alignment horizontal="right" vertical="top"/>
    </xf>
    <xf numFmtId="191" fontId="297" fillId="14" borderId="277" xfId="0" applyNumberFormat="1" applyFont="1" applyFill="1" applyBorder="1" applyAlignment="1">
      <alignment horizontal="right" vertical="top"/>
    </xf>
    <xf numFmtId="190" fontId="11" fillId="0" borderId="44" xfId="185" applyNumberFormat="1" applyBorder="1" applyAlignment="1">
      <alignment wrapText="1"/>
    </xf>
    <xf numFmtId="190" fontId="11" fillId="0" borderId="44" xfId="0" applyNumberFormat="1" applyFont="1" applyBorder="1" applyAlignment="1">
      <alignment horizontal="right" wrapText="1"/>
    </xf>
    <xf numFmtId="4" fontId="15" fillId="0" borderId="44" xfId="0" applyNumberFormat="1" applyFont="1" applyBorder="1" applyAlignment="1">
      <alignment horizontal="right"/>
    </xf>
    <xf numFmtId="4" fontId="21" fillId="14" borderId="277" xfId="185" applyNumberFormat="1" applyFont="1" applyFill="1" applyBorder="1" applyAlignment="1">
      <alignment horizontal="right" vertical="top" wrapText="1"/>
    </xf>
    <xf numFmtId="4" fontId="11" fillId="14" borderId="277" xfId="185" applyNumberFormat="1" applyFill="1" applyBorder="1" applyAlignment="1">
      <alignment horizontal="left" vertical="top" wrapText="1"/>
    </xf>
    <xf numFmtId="4" fontId="24" fillId="0" borderId="44" xfId="0" applyNumberFormat="1" applyFont="1" applyBorder="1" applyAlignment="1">
      <alignment horizontal="right" wrapText="1"/>
    </xf>
    <xf numFmtId="4" fontId="15" fillId="0" borderId="44" xfId="0" applyNumberFormat="1" applyFont="1" applyBorder="1" applyAlignment="1">
      <alignment horizontal="right" wrapText="1"/>
    </xf>
    <xf numFmtId="190" fontId="15" fillId="0" borderId="0" xfId="0" applyNumberFormat="1" applyFont="1" applyAlignment="1">
      <alignment horizontal="right" wrapText="1"/>
    </xf>
    <xf numFmtId="0" fontId="15" fillId="3" borderId="285" xfId="0" quotePrefix="1" applyFont="1" applyFill="1" applyBorder="1" applyAlignment="1">
      <alignment horizontal="justify" vertical="top" wrapText="1" readingOrder="1"/>
    </xf>
    <xf numFmtId="0" fontId="15" fillId="3" borderId="285" xfId="0" applyFont="1" applyFill="1" applyBorder="1" applyAlignment="1">
      <alignment horizontal="justify" wrapText="1" readingOrder="1"/>
    </xf>
    <xf numFmtId="0" fontId="15" fillId="3" borderId="285" xfId="0" applyFont="1" applyFill="1" applyBorder="1" applyAlignment="1">
      <alignment horizontal="left" wrapText="1" readingOrder="1"/>
    </xf>
    <xf numFmtId="1" fontId="15" fillId="0" borderId="285" xfId="7" applyNumberFormat="1" applyFont="1" applyBorder="1" applyAlignment="1">
      <alignment horizontal="left" wrapText="1"/>
    </xf>
    <xf numFmtId="169" fontId="53" fillId="17" borderId="285" xfId="2" applyNumberFormat="1" applyFont="1" applyFill="1" applyBorder="1" applyAlignment="1">
      <alignment horizontal="right" wrapText="1"/>
    </xf>
    <xf numFmtId="169" fontId="53" fillId="17" borderId="287" xfId="2" applyNumberFormat="1" applyFont="1" applyFill="1" applyBorder="1" applyAlignment="1">
      <alignment horizontal="right" wrapText="1"/>
    </xf>
    <xf numFmtId="227" fontId="13" fillId="20" borderId="45" xfId="0" applyNumberFormat="1" applyFont="1" applyFill="1" applyBorder="1"/>
    <xf numFmtId="169" fontId="15" fillId="0" borderId="49" xfId="0" applyNumberFormat="1" applyFont="1" applyBorder="1" applyAlignment="1">
      <alignment horizontal="right" wrapText="1"/>
    </xf>
    <xf numFmtId="4" fontId="298" fillId="8" borderId="10" xfId="172" applyNumberFormat="1" applyFont="1" applyFill="1" applyBorder="1" applyAlignment="1">
      <alignment horizontal="left" vertical="center" wrapText="1"/>
    </xf>
    <xf numFmtId="4" fontId="20" fillId="3" borderId="298" xfId="1" applyNumberFormat="1" applyFont="1" applyFill="1" applyBorder="1" applyAlignment="1">
      <alignment horizontal="right" wrapText="1"/>
    </xf>
    <xf numFmtId="4" fontId="20" fillId="0" borderId="298" xfId="5" applyNumberFormat="1" applyFont="1" applyBorder="1" applyAlignment="1">
      <alignment horizontal="right" wrapText="1"/>
    </xf>
    <xf numFmtId="169" fontId="15" fillId="3" borderId="302" xfId="2" applyNumberFormat="1" applyFont="1" applyFill="1" applyBorder="1" applyAlignment="1">
      <alignment horizontal="right" wrapText="1"/>
    </xf>
    <xf numFmtId="2" fontId="20" fillId="0" borderId="298" xfId="1" applyNumberFormat="1" applyFont="1" applyBorder="1" applyAlignment="1">
      <alignment horizontal="left" wrapText="1"/>
    </xf>
    <xf numFmtId="4" fontId="20" fillId="0" borderId="298" xfId="7" quotePrefix="1" applyNumberFormat="1" applyFont="1" applyBorder="1" applyAlignment="1">
      <alignment horizontal="justify" vertical="top" wrapText="1"/>
    </xf>
    <xf numFmtId="0" fontId="15" fillId="0" borderId="298" xfId="5" applyFont="1" applyBorder="1" applyAlignment="1">
      <alignment horizontal="left" vertical="top" wrapText="1"/>
    </xf>
    <xf numFmtId="0" fontId="52" fillId="0" borderId="298" xfId="5" applyFont="1" applyBorder="1" applyAlignment="1">
      <alignment horizontal="left" vertical="top" wrapText="1"/>
    </xf>
    <xf numFmtId="4" fontId="52" fillId="0" borderId="298" xfId="7" quotePrefix="1" applyNumberFormat="1" applyFont="1" applyBorder="1" applyAlignment="1" applyProtection="1">
      <alignment horizontal="justify" vertical="top" wrapText="1"/>
      <protection locked="0"/>
    </xf>
    <xf numFmtId="4" fontId="52" fillId="0" borderId="298" xfId="7" applyNumberFormat="1" applyFont="1" applyBorder="1" applyAlignment="1" applyProtection="1">
      <alignment horizontal="justify" vertical="top" wrapText="1"/>
      <protection locked="0"/>
    </xf>
    <xf numFmtId="2" fontId="52" fillId="0" borderId="298" xfId="1" applyNumberFormat="1" applyFont="1" applyBorder="1" applyAlignment="1">
      <alignment horizontal="left" wrapText="1"/>
    </xf>
    <xf numFmtId="4" fontId="52" fillId="0" borderId="298" xfId="5" applyNumberFormat="1" applyFont="1" applyBorder="1" applyAlignment="1">
      <alignment horizontal="right" wrapText="1"/>
    </xf>
    <xf numFmtId="0" fontId="52" fillId="0" borderId="298" xfId="0" applyFont="1" applyBorder="1" applyAlignment="1">
      <alignment horizontal="left" vertical="top" wrapText="1"/>
    </xf>
    <xf numFmtId="0" fontId="20" fillId="0" borderId="298" xfId="5" applyFont="1" applyBorder="1" applyAlignment="1">
      <alignment horizontal="left" vertical="top" wrapText="1"/>
    </xf>
    <xf numFmtId="169" fontId="20" fillId="3" borderId="302" xfId="0" applyNumberFormat="1" applyFont="1" applyFill="1" applyBorder="1" applyAlignment="1">
      <alignment horizontal="right" wrapText="1"/>
    </xf>
    <xf numFmtId="4" fontId="23" fillId="8" borderId="9" xfId="0" applyNumberFormat="1" applyFont="1" applyFill="1" applyBorder="1" applyAlignment="1">
      <alignment horizontal="left" vertical="center" wrapText="1"/>
    </xf>
    <xf numFmtId="4" fontId="23" fillId="7" borderId="10" xfId="0" applyNumberFormat="1" applyFont="1" applyFill="1" applyBorder="1" applyAlignment="1" applyProtection="1">
      <alignment horizontal="right" wrapText="1"/>
      <protection locked="0"/>
    </xf>
    <xf numFmtId="4" fontId="52" fillId="3" borderId="313" xfId="5" applyNumberFormat="1" applyFont="1" applyFill="1" applyBorder="1" applyAlignment="1" applyProtection="1">
      <alignment horizontal="justify" vertical="top" wrapText="1"/>
      <protection locked="0"/>
    </xf>
    <xf numFmtId="0" fontId="15" fillId="0" borderId="314" xfId="3" applyFont="1" applyBorder="1" applyAlignment="1">
      <alignment horizontal="left" wrapText="1"/>
    </xf>
    <xf numFmtId="4" fontId="15" fillId="0" borderId="314" xfId="7" applyNumberFormat="1" applyFont="1" applyBorder="1" applyAlignment="1">
      <alignment horizontal="right" wrapText="1"/>
    </xf>
    <xf numFmtId="2" fontId="15" fillId="3" borderId="315" xfId="0" applyNumberFormat="1" applyFont="1" applyFill="1" applyBorder="1" applyAlignment="1">
      <alignment horizontal="left" vertical="top" wrapText="1"/>
    </xf>
    <xf numFmtId="169" fontId="20" fillId="3" borderId="316" xfId="0" applyNumberFormat="1" applyFont="1" applyFill="1" applyBorder="1" applyAlignment="1">
      <alignment horizontal="right" wrapText="1"/>
    </xf>
    <xf numFmtId="4" fontId="52" fillId="3" borderId="317" xfId="5" applyNumberFormat="1" applyFont="1" applyFill="1" applyBorder="1" applyAlignment="1" applyProtection="1">
      <alignment horizontal="justify" vertical="top" wrapText="1"/>
      <protection locked="0"/>
    </xf>
    <xf numFmtId="4" fontId="52" fillId="3" borderId="318" xfId="5" applyNumberFormat="1" applyFont="1" applyFill="1" applyBorder="1" applyAlignment="1" applyProtection="1">
      <alignment horizontal="justify" vertical="top" wrapText="1"/>
      <protection locked="0"/>
    </xf>
    <xf numFmtId="4" fontId="56" fillId="3" borderId="317" xfId="5" applyNumberFormat="1" applyFont="1" applyFill="1" applyBorder="1" applyAlignment="1" applyProtection="1">
      <alignment horizontal="justify" vertical="top" wrapText="1"/>
      <protection locked="0"/>
    </xf>
    <xf numFmtId="0" fontId="15" fillId="0" borderId="319" xfId="3" applyFont="1" applyBorder="1" applyAlignment="1">
      <alignment horizontal="left" wrapText="1"/>
    </xf>
    <xf numFmtId="4" fontId="15" fillId="0" borderId="319" xfId="7" applyNumberFormat="1" applyFont="1" applyBorder="1" applyAlignment="1">
      <alignment horizontal="right" wrapText="1"/>
    </xf>
    <xf numFmtId="169" fontId="20" fillId="3" borderId="320" xfId="0" applyNumberFormat="1" applyFont="1" applyFill="1" applyBorder="1" applyAlignment="1">
      <alignment horizontal="right" wrapText="1"/>
    </xf>
    <xf numFmtId="4" fontId="52" fillId="3" borderId="321" xfId="5" applyNumberFormat="1" applyFont="1" applyFill="1" applyBorder="1" applyAlignment="1" applyProtection="1">
      <alignment horizontal="justify" vertical="top" wrapText="1"/>
      <protection locked="0"/>
    </xf>
    <xf numFmtId="4" fontId="56" fillId="3" borderId="321" xfId="5" applyNumberFormat="1" applyFont="1" applyFill="1" applyBorder="1" applyAlignment="1" applyProtection="1">
      <alignment horizontal="justify" vertical="top" wrapText="1"/>
      <protection locked="0"/>
    </xf>
    <xf numFmtId="2" fontId="15" fillId="3" borderId="322" xfId="0" applyNumberFormat="1" applyFont="1" applyFill="1" applyBorder="1" applyAlignment="1">
      <alignment horizontal="left" vertical="justify" wrapText="1"/>
    </xf>
    <xf numFmtId="0" fontId="15" fillId="0" borderId="322" xfId="3" applyFont="1" applyBorder="1" applyAlignment="1">
      <alignment horizontal="left" wrapText="1"/>
    </xf>
    <xf numFmtId="4" fontId="15" fillId="0" borderId="322" xfId="7" applyNumberFormat="1" applyFont="1" applyBorder="1" applyAlignment="1">
      <alignment horizontal="right" wrapText="1"/>
    </xf>
    <xf numFmtId="4" fontId="15" fillId="3" borderId="322" xfId="0" applyNumberFormat="1" applyFont="1" applyFill="1" applyBorder="1" applyAlignment="1">
      <alignment wrapText="1"/>
    </xf>
    <xf numFmtId="169" fontId="20" fillId="3" borderId="323" xfId="0" applyNumberFormat="1" applyFont="1" applyFill="1" applyBorder="1" applyAlignment="1">
      <alignment horizontal="right" wrapText="1"/>
    </xf>
    <xf numFmtId="0" fontId="52" fillId="3" borderId="322" xfId="7" applyFont="1" applyFill="1" applyBorder="1" applyAlignment="1">
      <alignment horizontal="left" vertical="top" wrapText="1"/>
    </xf>
    <xf numFmtId="4" fontId="52" fillId="3" borderId="322" xfId="7" applyNumberFormat="1" applyFont="1" applyFill="1" applyBorder="1" applyAlignment="1" applyProtection="1">
      <alignment horizontal="justify" vertical="top" wrapText="1"/>
      <protection locked="0"/>
    </xf>
    <xf numFmtId="4" fontId="52" fillId="3" borderId="322" xfId="7" applyNumberFormat="1" applyFont="1" applyFill="1" applyBorder="1" applyAlignment="1" applyProtection="1">
      <alignment wrapText="1"/>
      <protection locked="0"/>
    </xf>
    <xf numFmtId="4" fontId="52" fillId="3" borderId="322" xfId="0" applyNumberFormat="1" applyFont="1" applyFill="1" applyBorder="1" applyAlignment="1">
      <alignment horizontal="right" wrapText="1"/>
    </xf>
    <xf numFmtId="0" fontId="52" fillId="3" borderId="324" xfId="7" applyFont="1" applyFill="1" applyBorder="1" applyAlignment="1">
      <alignment horizontal="left" vertical="top" wrapText="1"/>
    </xf>
    <xf numFmtId="169" fontId="15" fillId="0" borderId="325" xfId="5" applyNumberFormat="1" applyFont="1" applyBorder="1" applyAlignment="1">
      <alignment horizontal="right" wrapText="1"/>
    </xf>
    <xf numFmtId="4" fontId="12" fillId="7" borderId="10" xfId="0" applyNumberFormat="1" applyFont="1" applyFill="1" applyBorder="1" applyAlignment="1" applyProtection="1">
      <alignment horizontal="right" wrapText="1"/>
      <protection locked="0"/>
    </xf>
    <xf numFmtId="2" fontId="15" fillId="3" borderId="5" xfId="0" applyNumberFormat="1" applyFont="1" applyFill="1" applyBorder="1" applyAlignment="1">
      <alignment horizontal="left" vertical="top" wrapText="1"/>
    </xf>
    <xf numFmtId="4" fontId="15" fillId="3" borderId="5" xfId="0" applyNumberFormat="1" applyFont="1" applyFill="1" applyBorder="1" applyAlignment="1">
      <alignment horizontal="right" wrapText="1"/>
    </xf>
    <xf numFmtId="2" fontId="20" fillId="3" borderId="39" xfId="0" applyNumberFormat="1" applyFont="1" applyFill="1" applyBorder="1" applyAlignment="1">
      <alignment horizontal="left" vertical="top" wrapText="1"/>
    </xf>
    <xf numFmtId="2" fontId="20" fillId="3" borderId="5" xfId="0" applyNumberFormat="1" applyFont="1" applyFill="1" applyBorder="1" applyAlignment="1">
      <alignment horizontal="left" vertical="justify" wrapText="1"/>
    </xf>
    <xf numFmtId="0" fontId="23" fillId="7" borderId="10" xfId="0" applyFont="1" applyFill="1" applyBorder="1" applyAlignment="1">
      <alignment horizontal="right" vertical="center" wrapText="1"/>
    </xf>
    <xf numFmtId="0" fontId="15" fillId="3" borderId="322" xfId="0" applyFont="1" applyFill="1" applyBorder="1" applyAlignment="1">
      <alignment horizontal="left" vertical="top" wrapText="1"/>
    </xf>
    <xf numFmtId="0" fontId="15" fillId="3" borderId="326" xfId="0" applyFont="1" applyFill="1" applyBorder="1" applyAlignment="1">
      <alignment horizontal="left" wrapText="1"/>
    </xf>
    <xf numFmtId="4" fontId="15" fillId="3" borderId="326" xfId="0" applyNumberFormat="1" applyFont="1" applyFill="1" applyBorder="1" applyAlignment="1">
      <alignment horizontal="right" wrapText="1"/>
    </xf>
    <xf numFmtId="0" fontId="20" fillId="3" borderId="322" xfId="0" applyFont="1" applyFill="1" applyBorder="1" applyAlignment="1">
      <alignment horizontal="justify" vertical="top" wrapText="1"/>
    </xf>
    <xf numFmtId="0" fontId="20" fillId="3" borderId="326" xfId="0" applyFont="1" applyFill="1" applyBorder="1" applyAlignment="1">
      <alignment horizontal="left" wrapText="1"/>
    </xf>
    <xf numFmtId="4" fontId="20" fillId="3" borderId="326" xfId="0" applyNumberFormat="1" applyFont="1" applyFill="1" applyBorder="1" applyAlignment="1">
      <alignment horizontal="right" wrapText="1"/>
    </xf>
    <xf numFmtId="0" fontId="20" fillId="3" borderId="322" xfId="0" applyFont="1" applyFill="1" applyBorder="1" applyAlignment="1">
      <alignment horizontal="left" vertical="top" wrapText="1"/>
    </xf>
    <xf numFmtId="169" fontId="15" fillId="3" borderId="323" xfId="0" applyNumberFormat="1" applyFont="1" applyFill="1" applyBorder="1" applyAlignment="1">
      <alignment horizontal="right" wrapText="1"/>
    </xf>
    <xf numFmtId="4" fontId="15" fillId="3" borderId="326" xfId="0" applyNumberFormat="1" applyFont="1" applyFill="1" applyBorder="1" applyAlignment="1">
      <alignment wrapText="1"/>
    </xf>
    <xf numFmtId="169" fontId="15" fillId="3" borderId="325" xfId="2" applyNumberFormat="1" applyFont="1" applyFill="1" applyBorder="1" applyAlignment="1">
      <alignment horizontal="right" wrapText="1"/>
    </xf>
    <xf numFmtId="0" fontId="15" fillId="0" borderId="322" xfId="7" applyFont="1" applyBorder="1" applyAlignment="1">
      <alignment horizontal="left" vertical="top" wrapText="1"/>
    </xf>
    <xf numFmtId="4" fontId="15" fillId="0" borderId="322" xfId="0" applyNumberFormat="1" applyFont="1" applyBorder="1" applyAlignment="1">
      <alignment wrapText="1"/>
    </xf>
    <xf numFmtId="0" fontId="20" fillId="0" borderId="322" xfId="0" applyFont="1" applyBorder="1" applyAlignment="1">
      <alignment horizontal="left" vertical="top" wrapText="1"/>
    </xf>
    <xf numFmtId="0" fontId="20" fillId="0" borderId="0" xfId="0" applyFont="1" applyAlignment="1">
      <alignment horizontal="justify" vertical="center" wrapText="1"/>
    </xf>
    <xf numFmtId="0" fontId="20" fillId="0" borderId="0" xfId="0" applyFont="1" applyAlignment="1">
      <alignment vertical="center" wrapText="1"/>
    </xf>
    <xf numFmtId="0" fontId="20" fillId="0" borderId="0" xfId="0" applyFont="1" applyAlignment="1">
      <alignment horizontal="right" vertical="center" wrapText="1"/>
    </xf>
    <xf numFmtId="4" fontId="20" fillId="0" borderId="323" xfId="0" applyNumberFormat="1" applyFont="1" applyBorder="1" applyAlignment="1">
      <alignment horizontal="right" wrapText="1"/>
    </xf>
    <xf numFmtId="0" fontId="15" fillId="0" borderId="322" xfId="0" applyFont="1" applyBorder="1" applyAlignment="1">
      <alignment horizontal="left" vertical="top" wrapText="1"/>
    </xf>
    <xf numFmtId="0" fontId="23" fillId="0" borderId="11" xfId="0" applyFont="1" applyBorder="1" applyAlignment="1">
      <alignment horizontal="left" vertical="top" wrapText="1"/>
    </xf>
    <xf numFmtId="0" fontId="15" fillId="0" borderId="5" xfId="5" applyFont="1" applyBorder="1" applyAlignment="1">
      <alignment horizontal="left" wrapText="1"/>
    </xf>
    <xf numFmtId="4" fontId="15" fillId="0" borderId="5" xfId="0" applyNumberFormat="1" applyFont="1" applyBorder="1" applyAlignment="1">
      <alignment wrapText="1"/>
    </xf>
    <xf numFmtId="0" fontId="20" fillId="0" borderId="0" xfId="0" applyFont="1"/>
    <xf numFmtId="0" fontId="23" fillId="0" borderId="0" xfId="0" applyFont="1" applyAlignment="1">
      <alignment wrapText="1"/>
    </xf>
    <xf numFmtId="0" fontId="299" fillId="0" borderId="0" xfId="0" applyFont="1" applyAlignment="1">
      <alignment wrapText="1"/>
    </xf>
    <xf numFmtId="4" fontId="20" fillId="0" borderId="322" xfId="5" applyNumberFormat="1" applyFont="1" applyBorder="1" applyAlignment="1">
      <alignment horizontal="left" wrapText="1"/>
    </xf>
    <xf numFmtId="4" fontId="20" fillId="0" borderId="322" xfId="5" applyNumberFormat="1" applyFont="1" applyBorder="1" applyAlignment="1">
      <alignment horizontal="right" wrapText="1"/>
    </xf>
    <xf numFmtId="0" fontId="15" fillId="0" borderId="322" xfId="5" applyFont="1" applyBorder="1" applyAlignment="1">
      <alignment horizontal="left" vertical="top" wrapText="1"/>
    </xf>
    <xf numFmtId="169" fontId="20" fillId="3" borderId="323" xfId="2" applyNumberFormat="1" applyFont="1" applyFill="1" applyBorder="1" applyAlignment="1">
      <alignment horizontal="right" wrapText="1"/>
    </xf>
    <xf numFmtId="0" fontId="0" fillId="20" borderId="156" xfId="0" applyFill="1" applyBorder="1" applyAlignment="1">
      <alignment horizontal="center"/>
    </xf>
    <xf numFmtId="0" fontId="0" fillId="20" borderId="156" xfId="0" applyFill="1" applyBorder="1" applyAlignment="1">
      <alignment horizontal="right"/>
    </xf>
    <xf numFmtId="4" fontId="0" fillId="20" borderId="156" xfId="0" applyNumberFormat="1" applyFill="1" applyBorder="1"/>
    <xf numFmtId="49" fontId="31" fillId="0" borderId="114" xfId="200" applyNumberFormat="1" applyFont="1" applyBorder="1" applyAlignment="1">
      <alignment horizontal="center" wrapText="1"/>
    </xf>
    <xf numFmtId="4" fontId="31" fillId="0" borderId="114" xfId="200" applyNumberFormat="1" applyFont="1" applyBorder="1" applyAlignment="1" applyProtection="1">
      <alignment wrapText="1"/>
      <protection locked="0"/>
    </xf>
    <xf numFmtId="4" fontId="31" fillId="0" borderId="114" xfId="200" applyNumberFormat="1" applyFont="1" applyBorder="1" applyAlignment="1">
      <alignment wrapText="1"/>
    </xf>
    <xf numFmtId="4" fontId="31" fillId="0" borderId="114" xfId="0" applyNumberFormat="1" applyFont="1" applyBorder="1"/>
    <xf numFmtId="4" fontId="0" fillId="0" borderId="114" xfId="0" applyNumberFormat="1" applyBorder="1" applyProtection="1">
      <protection locked="0"/>
    </xf>
    <xf numFmtId="0" fontId="31" fillId="3" borderId="114" xfId="1093" applyFont="1" applyFill="1" applyBorder="1" applyAlignment="1">
      <alignment vertical="top" wrapText="1"/>
    </xf>
    <xf numFmtId="0" fontId="31" fillId="0" borderId="114" xfId="1095" applyFont="1" applyBorder="1" applyAlignment="1">
      <alignment horizontal="center"/>
    </xf>
    <xf numFmtId="2" fontId="0" fillId="0" borderId="114" xfId="0" applyNumberFormat="1" applyBorder="1" applyProtection="1">
      <protection locked="0"/>
    </xf>
    <xf numFmtId="0" fontId="31" fillId="0" borderId="114" xfId="0" applyFont="1" applyBorder="1" applyAlignment="1">
      <alignment horizontal="center"/>
    </xf>
    <xf numFmtId="49" fontId="31" fillId="3" borderId="114" xfId="0" applyNumberFormat="1" applyFont="1" applyFill="1" applyBorder="1" applyAlignment="1">
      <alignment horizontal="left" vertical="top" wrapText="1"/>
    </xf>
    <xf numFmtId="0" fontId="167" fillId="0" borderId="114" xfId="0" applyFont="1" applyBorder="1" applyAlignment="1">
      <alignment horizontal="center"/>
    </xf>
    <xf numFmtId="4" fontId="169" fillId="0" borderId="114" xfId="0" applyNumberFormat="1" applyFont="1" applyBorder="1"/>
    <xf numFmtId="2" fontId="169" fillId="0" borderId="114" xfId="0" applyNumberFormat="1" applyFont="1" applyBorder="1"/>
    <xf numFmtId="0" fontId="31" fillId="3" borderId="114" xfId="1093" applyFont="1" applyFill="1" applyBorder="1" applyAlignment="1">
      <alignment horizontal="left" vertical="top" wrapText="1"/>
    </xf>
    <xf numFmtId="0" fontId="31" fillId="3" borderId="114" xfId="17" applyFont="1" applyFill="1" applyBorder="1" applyAlignment="1">
      <alignment horizontal="left" vertical="top" wrapText="1"/>
    </xf>
    <xf numFmtId="0" fontId="31" fillId="0" borderId="114" xfId="0" applyFont="1" applyBorder="1" applyAlignment="1">
      <alignment vertical="center" wrapText="1"/>
    </xf>
    <xf numFmtId="0" fontId="31" fillId="0" borderId="114" xfId="0" applyFont="1" applyBorder="1" applyAlignment="1">
      <alignment vertical="top" wrapText="1"/>
    </xf>
    <xf numFmtId="0" fontId="300" fillId="0" borderId="114" xfId="0" applyFont="1" applyBorder="1" applyAlignment="1">
      <alignment horizontal="center" wrapText="1"/>
    </xf>
    <xf numFmtId="2" fontId="11" fillId="0" borderId="114" xfId="0" applyNumberFormat="1" applyFont="1" applyBorder="1" applyAlignment="1" applyProtection="1">
      <alignment vertical="center" wrapText="1"/>
      <protection locked="0"/>
    </xf>
    <xf numFmtId="40" fontId="11" fillId="0" borderId="114" xfId="0" applyNumberFormat="1" applyFont="1" applyBorder="1" applyAlignment="1">
      <alignment horizontal="center" wrapText="1"/>
    </xf>
    <xf numFmtId="2" fontId="11" fillId="0" borderId="114" xfId="0" applyNumberFormat="1" applyFont="1" applyBorder="1" applyAlignment="1">
      <alignment horizontal="right" wrapText="1"/>
    </xf>
    <xf numFmtId="4" fontId="11" fillId="0" borderId="114" xfId="0" applyNumberFormat="1" applyFont="1" applyBorder="1" applyAlignment="1" applyProtection="1">
      <alignment wrapText="1"/>
      <protection locked="0"/>
    </xf>
    <xf numFmtId="0" fontId="31" fillId="3" borderId="114" xfId="1093" applyFont="1" applyFill="1" applyBorder="1" applyAlignment="1">
      <alignment horizontal="justify" vertical="center" wrapText="1"/>
    </xf>
    <xf numFmtId="220" fontId="0" fillId="0" borderId="114" xfId="0" applyNumberFormat="1" applyBorder="1" applyAlignment="1">
      <alignment horizontal="justify" vertical="top" wrapText="1"/>
    </xf>
    <xf numFmtId="0" fontId="31" fillId="0" borderId="114" xfId="17" applyFont="1" applyBorder="1" applyAlignment="1">
      <alignment horizontal="center" wrapText="1"/>
    </xf>
    <xf numFmtId="49" fontId="31" fillId="0" borderId="114" xfId="0" applyNumberFormat="1" applyFont="1" applyBorder="1" applyAlignment="1">
      <alignment horizontal="center"/>
    </xf>
    <xf numFmtId="0" fontId="169" fillId="0" borderId="114" xfId="0" applyFont="1" applyBorder="1" applyAlignment="1">
      <alignment wrapText="1"/>
    </xf>
    <xf numFmtId="0" fontId="31" fillId="3" borderId="114" xfId="0" applyFont="1" applyFill="1" applyBorder="1" applyAlignment="1">
      <alignment horizontal="center" wrapText="1"/>
    </xf>
    <xf numFmtId="0" fontId="0" fillId="0" borderId="114" xfId="0" applyBorder="1" applyAlignment="1">
      <alignment horizontal="center" wrapText="1"/>
    </xf>
    <xf numFmtId="2" fontId="0" fillId="0" borderId="114" xfId="0" applyNumberFormat="1" applyBorder="1" applyAlignment="1">
      <alignment horizontal="right" wrapText="1"/>
    </xf>
    <xf numFmtId="4" fontId="0" fillId="0" borderId="114" xfId="0" applyNumberFormat="1" applyBorder="1" applyAlignment="1" applyProtection="1">
      <alignment horizontal="right" wrapText="1"/>
      <protection locked="0"/>
    </xf>
    <xf numFmtId="2" fontId="0" fillId="0" borderId="114" xfId="0" applyNumberFormat="1" applyBorder="1" applyAlignment="1" applyProtection="1">
      <alignment horizontal="right" wrapText="1"/>
      <protection locked="0"/>
    </xf>
    <xf numFmtId="4" fontId="0" fillId="0" borderId="114" xfId="0" applyNumberFormat="1" applyBorder="1"/>
    <xf numFmtId="0" fontId="13" fillId="0" borderId="114" xfId="0" applyFont="1" applyBorder="1" applyAlignment="1">
      <alignment horizontal="center" vertical="top" wrapText="1"/>
    </xf>
    <xf numFmtId="2" fontId="301" fillId="0" borderId="114" xfId="0" applyNumberFormat="1" applyFont="1" applyBorder="1" applyAlignment="1">
      <alignment horizontal="right" shrinkToFit="1"/>
    </xf>
    <xf numFmtId="0" fontId="302" fillId="0" borderId="114" xfId="0" applyFont="1" applyBorder="1" applyAlignment="1">
      <alignment horizontal="center" vertical="top" wrapText="1"/>
    </xf>
    <xf numFmtId="40" fontId="0" fillId="0" borderId="114" xfId="0" applyNumberFormat="1" applyBorder="1" applyAlignment="1">
      <alignment horizontal="center" wrapText="1"/>
    </xf>
    <xf numFmtId="220" fontId="11" fillId="0" borderId="114" xfId="0" applyNumberFormat="1" applyFont="1" applyBorder="1" applyAlignment="1">
      <alignment horizontal="center" wrapText="1"/>
    </xf>
    <xf numFmtId="2" fontId="11" fillId="0" borderId="114" xfId="0" applyNumberFormat="1" applyFont="1" applyBorder="1" applyAlignment="1">
      <alignment horizontal="right" shrinkToFit="1"/>
    </xf>
    <xf numFmtId="2" fontId="96" fillId="0" borderId="114" xfId="0" applyNumberFormat="1" applyFont="1" applyBorder="1" applyAlignment="1" applyProtection="1">
      <alignment vertical="center" wrapText="1"/>
      <protection locked="0"/>
    </xf>
    <xf numFmtId="220" fontId="11" fillId="0" borderId="114" xfId="0" applyNumberFormat="1" applyFont="1" applyBorder="1" applyAlignment="1">
      <alignment horizontal="justify" vertical="top" wrapText="1"/>
    </xf>
    <xf numFmtId="2" fontId="11" fillId="0" borderId="114" xfId="0" applyNumberFormat="1" applyFont="1" applyBorder="1" applyAlignment="1" applyProtection="1">
      <alignment horizontal="right" wrapText="1"/>
      <protection locked="0"/>
    </xf>
    <xf numFmtId="0" fontId="15" fillId="3" borderId="114" xfId="0" applyFont="1" applyFill="1" applyBorder="1" applyAlignment="1">
      <alignment horizontal="left" vertical="top" wrapText="1"/>
    </xf>
    <xf numFmtId="49" fontId="13" fillId="0" borderId="311" xfId="0" applyNumberFormat="1" applyFont="1" applyBorder="1" applyAlignment="1">
      <alignment horizontal="left" vertical="top" wrapText="1"/>
    </xf>
    <xf numFmtId="49" fontId="13" fillId="0" borderId="116" xfId="0" applyNumberFormat="1" applyFont="1" applyBorder="1" applyAlignment="1">
      <alignment horizontal="center" vertical="top"/>
    </xf>
    <xf numFmtId="49" fontId="13" fillId="0" borderId="146" xfId="0" applyNumberFormat="1" applyFont="1" applyBorder="1" applyAlignment="1">
      <alignment horizontal="center" vertical="top"/>
    </xf>
    <xf numFmtId="49" fontId="31" fillId="3" borderId="116" xfId="0" applyNumberFormat="1" applyFont="1" applyFill="1" applyBorder="1" applyAlignment="1">
      <alignment horizontal="center"/>
    </xf>
    <xf numFmtId="49" fontId="31" fillId="3" borderId="146" xfId="0" applyNumberFormat="1" applyFont="1" applyFill="1" applyBorder="1" applyAlignment="1">
      <alignment horizontal="center"/>
    </xf>
    <xf numFmtId="49" fontId="13" fillId="0" borderId="311" xfId="0" applyNumberFormat="1" applyFont="1" applyBorder="1" applyAlignment="1">
      <alignment horizontal="center" vertical="top"/>
    </xf>
    <xf numFmtId="49" fontId="13" fillId="0" borderId="148" xfId="0" applyNumberFormat="1" applyFont="1" applyBorder="1" applyAlignment="1">
      <alignment horizontal="center" vertical="top"/>
    </xf>
    <xf numFmtId="4" fontId="303" fillId="0" borderId="47" xfId="5" applyNumberFormat="1" applyFont="1" applyBorder="1" applyAlignment="1">
      <alignment horizontal="right" wrapText="1"/>
    </xf>
    <xf numFmtId="4" fontId="15" fillId="0" borderId="322" xfId="0" applyNumberFormat="1" applyFont="1" applyBorder="1" applyAlignment="1">
      <alignment horizontal="right" wrapText="1"/>
    </xf>
    <xf numFmtId="0" fontId="303" fillId="0" borderId="322" xfId="9" applyFont="1" applyBorder="1" applyAlignment="1">
      <alignment horizontal="justify" vertical="top" wrapText="1"/>
    </xf>
    <xf numFmtId="0" fontId="303" fillId="0" borderId="322" xfId="0" applyFont="1" applyBorder="1" applyAlignment="1">
      <alignment horizontal="left" vertical="center" wrapText="1"/>
    </xf>
    <xf numFmtId="4" fontId="303" fillId="0" borderId="322" xfId="0" applyNumberFormat="1" applyFont="1" applyBorder="1" applyAlignment="1">
      <alignment horizontal="right" wrapText="1"/>
    </xf>
    <xf numFmtId="4" fontId="15" fillId="3" borderId="322" xfId="0" applyNumberFormat="1" applyFont="1" applyFill="1" applyBorder="1" applyAlignment="1" applyProtection="1">
      <alignment wrapText="1"/>
      <protection locked="0"/>
    </xf>
    <xf numFmtId="2" fontId="305" fillId="0" borderId="0" xfId="1" applyNumberFormat="1" applyFont="1" applyAlignment="1">
      <alignment vertical="top" wrapText="1"/>
    </xf>
    <xf numFmtId="0" fontId="303" fillId="0" borderId="47" xfId="3" applyFont="1" applyBorder="1" applyAlignment="1">
      <alignment horizontal="justify" vertical="top" wrapText="1"/>
    </xf>
    <xf numFmtId="0" fontId="20" fillId="0" borderId="322" xfId="7" applyFont="1" applyBorder="1" applyAlignment="1">
      <alignment horizontal="left" vertical="top" wrapText="1"/>
    </xf>
    <xf numFmtId="0" fontId="15" fillId="0" borderId="322" xfId="3" applyFont="1" applyBorder="1" applyAlignment="1">
      <alignment horizontal="justify" vertical="top" wrapText="1"/>
    </xf>
    <xf numFmtId="4" fontId="15" fillId="0" borderId="322" xfId="5" applyNumberFormat="1" applyFont="1" applyBorder="1" applyAlignment="1">
      <alignment horizontal="right" wrapText="1"/>
    </xf>
    <xf numFmtId="0" fontId="303" fillId="0" borderId="47" xfId="5" applyFont="1" applyBorder="1" applyAlignment="1">
      <alignment horizontal="left" vertical="top" wrapText="1"/>
    </xf>
    <xf numFmtId="0" fontId="303" fillId="0" borderId="47" xfId="3" applyFont="1" applyBorder="1" applyAlignment="1">
      <alignment horizontal="left" wrapText="1"/>
    </xf>
    <xf numFmtId="169" fontId="303" fillId="0" borderId="78" xfId="5" applyNumberFormat="1" applyFont="1" applyBorder="1" applyAlignment="1">
      <alignment horizontal="right" wrapText="1"/>
    </xf>
    <xf numFmtId="0" fontId="303" fillId="0" borderId="47" xfId="7" applyFont="1" applyBorder="1" applyAlignment="1">
      <alignment horizontal="left" vertical="top" wrapText="1"/>
    </xf>
    <xf numFmtId="0" fontId="303" fillId="0" borderId="47" xfId="5" applyFont="1" applyBorder="1" applyAlignment="1">
      <alignment horizontal="left" wrapText="1"/>
    </xf>
    <xf numFmtId="0" fontId="306" fillId="0" borderId="322" xfId="5" applyFont="1" applyBorder="1" applyAlignment="1">
      <alignment horizontal="left" vertical="top" wrapText="1"/>
    </xf>
    <xf numFmtId="0" fontId="306" fillId="0" borderId="322" xfId="3" applyFont="1" applyBorder="1" applyAlignment="1">
      <alignment horizontal="justify" vertical="top" wrapText="1"/>
    </xf>
    <xf numFmtId="0" fontId="306" fillId="0" borderId="322" xfId="3" applyFont="1" applyBorder="1" applyAlignment="1">
      <alignment horizontal="left" wrapText="1"/>
    </xf>
    <xf numFmtId="4" fontId="306" fillId="0" borderId="322" xfId="5" applyNumberFormat="1" applyFont="1" applyBorder="1" applyAlignment="1">
      <alignment horizontal="right" wrapText="1"/>
    </xf>
    <xf numFmtId="4" fontId="306" fillId="0" borderId="322" xfId="0" applyNumberFormat="1" applyFont="1" applyBorder="1" applyAlignment="1" applyProtection="1">
      <alignment wrapText="1"/>
      <protection locked="0"/>
    </xf>
    <xf numFmtId="169" fontId="306" fillId="0" borderId="325" xfId="5" applyNumberFormat="1" applyFont="1" applyBorder="1" applyAlignment="1">
      <alignment horizontal="right" wrapText="1"/>
    </xf>
    <xf numFmtId="0" fontId="306" fillId="0" borderId="322" xfId="5" applyFont="1" applyBorder="1" applyAlignment="1">
      <alignment horizontal="left" wrapText="1"/>
    </xf>
    <xf numFmtId="0" fontId="307" fillId="0" borderId="322" xfId="7" applyFont="1" applyBorder="1" applyAlignment="1">
      <alignment horizontal="left" vertical="top" wrapText="1"/>
    </xf>
    <xf numFmtId="0" fontId="307" fillId="0" borderId="322" xfId="5" applyFont="1" applyBorder="1" applyAlignment="1">
      <alignment horizontal="left" wrapText="1"/>
    </xf>
    <xf numFmtId="4" fontId="307" fillId="0" borderId="322" xfId="5" applyNumberFormat="1" applyFont="1" applyBorder="1" applyAlignment="1">
      <alignment horizontal="right" wrapText="1"/>
    </xf>
    <xf numFmtId="4" fontId="307" fillId="0" borderId="322" xfId="0" applyNumberFormat="1" applyFont="1" applyBorder="1" applyAlignment="1" applyProtection="1">
      <alignment wrapText="1"/>
      <protection locked="0"/>
    </xf>
    <xf numFmtId="169" fontId="307" fillId="0" borderId="325" xfId="5" applyNumberFormat="1" applyFont="1" applyBorder="1" applyAlignment="1">
      <alignment horizontal="right" wrapText="1"/>
    </xf>
    <xf numFmtId="2" fontId="305" fillId="0" borderId="0" xfId="1" applyNumberFormat="1" applyFont="1" applyAlignment="1" applyProtection="1">
      <alignment vertical="top" wrapText="1"/>
      <protection locked="0"/>
    </xf>
    <xf numFmtId="0" fontId="308" fillId="0" borderId="322" xfId="0" applyFont="1" applyBorder="1" applyAlignment="1">
      <alignment horizontal="left" vertical="top" wrapText="1"/>
    </xf>
    <xf numFmtId="0" fontId="307" fillId="0" borderId="0" xfId="0" applyFont="1" applyAlignment="1">
      <alignment horizontal="justify" vertical="top" wrapText="1"/>
    </xf>
    <xf numFmtId="0" fontId="307" fillId="0" borderId="322" xfId="42300" applyFont="1" applyBorder="1" applyAlignment="1">
      <alignment horizontal="left" wrapText="1"/>
    </xf>
    <xf numFmtId="0" fontId="15" fillId="0" borderId="322" xfId="0" applyFont="1" applyBorder="1" applyAlignment="1">
      <alignment horizontal="justify" vertical="top" wrapText="1"/>
    </xf>
    <xf numFmtId="0" fontId="15" fillId="0" borderId="322" xfId="0" applyFont="1" applyBorder="1" applyAlignment="1">
      <alignment horizontal="left" wrapText="1"/>
    </xf>
    <xf numFmtId="4" fontId="12" fillId="3" borderId="322" xfId="0" applyNumberFormat="1" applyFont="1" applyFill="1" applyBorder="1" applyAlignment="1">
      <alignment horizontal="left" wrapText="1"/>
    </xf>
    <xf numFmtId="0" fontId="303" fillId="0" borderId="322" xfId="7" applyFont="1" applyBorder="1" applyAlignment="1">
      <alignment horizontal="left" vertical="top" wrapText="1"/>
    </xf>
    <xf numFmtId="4" fontId="303" fillId="0" borderId="322" xfId="7" applyNumberFormat="1" applyFont="1" applyBorder="1" applyAlignment="1">
      <alignment horizontal="justify" vertical="top" wrapText="1"/>
    </xf>
    <xf numFmtId="0" fontId="303" fillId="0" borderId="322" xfId="42300" applyFont="1" applyBorder="1" applyAlignment="1">
      <alignment horizontal="left" wrapText="1"/>
    </xf>
    <xf numFmtId="4" fontId="303" fillId="0" borderId="322" xfId="5" applyNumberFormat="1" applyFont="1" applyBorder="1" applyAlignment="1">
      <alignment horizontal="right" wrapText="1"/>
    </xf>
    <xf numFmtId="4" fontId="303" fillId="0" borderId="322" xfId="0" applyNumberFormat="1" applyFont="1" applyBorder="1" applyAlignment="1" applyProtection="1">
      <alignment wrapText="1"/>
      <protection locked="0"/>
    </xf>
    <xf numFmtId="0" fontId="15" fillId="3" borderId="322" xfId="3" applyFont="1" applyFill="1" applyBorder="1" applyAlignment="1">
      <alignment horizontal="justify" vertical="top" wrapText="1"/>
    </xf>
    <xf numFmtId="2" fontId="303" fillId="0" borderId="322" xfId="0" applyNumberFormat="1" applyFont="1" applyBorder="1" applyAlignment="1">
      <alignment horizontal="justify" vertical="top" wrapText="1"/>
    </xf>
    <xf numFmtId="4" fontId="303" fillId="0" borderId="0" xfId="7" applyNumberFormat="1" applyFont="1" applyAlignment="1">
      <alignment horizontal="left" wrapText="1"/>
    </xf>
    <xf numFmtId="4" fontId="303" fillId="0" borderId="322" xfId="7" applyNumberFormat="1" applyFont="1" applyBorder="1" applyAlignment="1">
      <alignment horizontal="right" wrapText="1"/>
    </xf>
    <xf numFmtId="4" fontId="303" fillId="3" borderId="322" xfId="0" applyNumberFormat="1" applyFont="1" applyFill="1" applyBorder="1" applyAlignment="1" applyProtection="1">
      <alignment wrapText="1"/>
      <protection locked="0"/>
    </xf>
    <xf numFmtId="169" fontId="303" fillId="0" borderId="325" xfId="5" applyNumberFormat="1" applyFont="1" applyBorder="1" applyAlignment="1">
      <alignment horizontal="right" wrapText="1"/>
    </xf>
    <xf numFmtId="4" fontId="303" fillId="3" borderId="322" xfId="7" applyNumberFormat="1" applyFont="1" applyFill="1" applyBorder="1" applyAlignment="1">
      <alignment horizontal="right" wrapText="1"/>
    </xf>
    <xf numFmtId="2" fontId="303" fillId="3" borderId="322" xfId="0" applyNumberFormat="1" applyFont="1" applyFill="1" applyBorder="1" applyAlignment="1" applyProtection="1">
      <alignment horizontal="justify" vertical="top" wrapText="1"/>
      <protection locked="0"/>
    </xf>
    <xf numFmtId="0" fontId="303" fillId="0" borderId="322" xfId="0" applyFont="1" applyBorder="1" applyAlignment="1">
      <alignment horizontal="left" vertical="top" wrapText="1"/>
    </xf>
    <xf numFmtId="0" fontId="303" fillId="3" borderId="322" xfId="7" applyFont="1" applyFill="1" applyBorder="1" applyAlignment="1">
      <alignment horizontal="left" vertical="top" wrapText="1"/>
    </xf>
    <xf numFmtId="2" fontId="303" fillId="0" borderId="0" xfId="1" quotePrefix="1" applyNumberFormat="1" applyFont="1" applyAlignment="1">
      <alignment vertical="top" wrapText="1"/>
    </xf>
    <xf numFmtId="4" fontId="303" fillId="3" borderId="322" xfId="7" applyNumberFormat="1" applyFont="1" applyFill="1" applyBorder="1" applyAlignment="1">
      <alignment horizontal="left" wrapText="1"/>
    </xf>
    <xf numFmtId="2" fontId="303" fillId="0" borderId="0" xfId="1" applyNumberFormat="1" applyFont="1" applyAlignment="1" applyProtection="1">
      <alignment vertical="top" wrapText="1"/>
      <protection locked="0"/>
    </xf>
    <xf numFmtId="4" fontId="303" fillId="3" borderId="322" xfId="7" applyNumberFormat="1" applyFont="1" applyFill="1" applyBorder="1" applyAlignment="1">
      <alignment horizontal="justify" vertical="top" wrapText="1"/>
    </xf>
    <xf numFmtId="2" fontId="303" fillId="0" borderId="0" xfId="1" applyNumberFormat="1" applyFont="1" applyAlignment="1">
      <alignment vertical="top" wrapText="1"/>
    </xf>
    <xf numFmtId="0" fontId="303" fillId="0" borderId="5" xfId="0" applyFont="1" applyBorder="1" applyAlignment="1">
      <alignment horizontal="left" vertical="justify" wrapText="1"/>
    </xf>
    <xf numFmtId="0" fontId="303" fillId="0" borderId="5" xfId="0" applyFont="1" applyBorder="1" applyAlignment="1">
      <alignment horizontal="left" wrapText="1"/>
    </xf>
    <xf numFmtId="4" fontId="303" fillId="0" borderId="5" xfId="7" applyNumberFormat="1" applyFont="1" applyBorder="1" applyAlignment="1">
      <alignment horizontal="right" wrapText="1"/>
    </xf>
    <xf numFmtId="169" fontId="303" fillId="0" borderId="23" xfId="5" applyNumberFormat="1" applyFont="1" applyBorder="1" applyAlignment="1">
      <alignment horizontal="right" wrapText="1"/>
    </xf>
    <xf numFmtId="2" fontId="303" fillId="0" borderId="104" xfId="1" applyNumberFormat="1" applyFont="1" applyBorder="1" applyAlignment="1" applyProtection="1">
      <alignment vertical="top" wrapText="1"/>
      <protection locked="0"/>
    </xf>
    <xf numFmtId="0" fontId="306" fillId="0" borderId="0" xfId="0" applyFont="1" applyAlignment="1">
      <alignment wrapText="1"/>
    </xf>
    <xf numFmtId="0" fontId="15" fillId="3" borderId="322" xfId="0" applyFont="1" applyFill="1" applyBorder="1" applyAlignment="1">
      <alignment horizontal="left" wrapText="1"/>
    </xf>
    <xf numFmtId="0" fontId="20" fillId="3" borderId="322" xfId="0" applyFont="1" applyFill="1" applyBorder="1" applyAlignment="1">
      <alignment horizontal="left" wrapText="1"/>
    </xf>
    <xf numFmtId="4" fontId="20" fillId="3" borderId="322" xfId="7" applyNumberFormat="1" applyFont="1" applyFill="1" applyBorder="1" applyAlignment="1">
      <alignment horizontal="right" wrapText="1"/>
    </xf>
    <xf numFmtId="0" fontId="15" fillId="3" borderId="322" xfId="0" applyFont="1" applyFill="1" applyBorder="1" applyAlignment="1">
      <alignment horizontal="justify" vertical="top" wrapText="1"/>
    </xf>
    <xf numFmtId="169" fontId="15" fillId="3" borderId="323" xfId="2" applyNumberFormat="1" applyFont="1" applyFill="1" applyBorder="1" applyAlignment="1">
      <alignment horizontal="right" wrapText="1"/>
    </xf>
    <xf numFmtId="4" fontId="15" fillId="3" borderId="322" xfId="0" applyNumberFormat="1" applyFont="1" applyFill="1" applyBorder="1" applyAlignment="1">
      <alignment horizontal="right" wrapText="1"/>
    </xf>
    <xf numFmtId="0" fontId="306" fillId="0" borderId="0" xfId="0" applyFont="1" applyAlignment="1">
      <alignment vertical="top" wrapText="1"/>
    </xf>
    <xf numFmtId="0" fontId="303" fillId="0" borderId="322" xfId="0" applyFont="1" applyBorder="1" applyAlignment="1">
      <alignment horizontal="justify" vertical="top" wrapText="1"/>
    </xf>
    <xf numFmtId="4" fontId="15" fillId="0" borderId="322" xfId="5" applyNumberFormat="1" applyFont="1" applyBorder="1" applyAlignment="1">
      <alignment horizontal="left" wrapText="1"/>
    </xf>
    <xf numFmtId="4" fontId="15" fillId="0" borderId="322" xfId="1" applyNumberFormat="1" applyFont="1" applyBorder="1" applyAlignment="1">
      <alignment horizontal="right" wrapText="1"/>
    </xf>
    <xf numFmtId="4" fontId="20" fillId="3" borderId="322" xfId="5" applyNumberFormat="1" applyFont="1" applyFill="1" applyBorder="1" applyAlignment="1">
      <alignment horizontal="left" wrapText="1"/>
    </xf>
    <xf numFmtId="4" fontId="20" fillId="3" borderId="322" xfId="1" applyNumberFormat="1" applyFont="1" applyFill="1" applyBorder="1" applyAlignment="1">
      <alignment horizontal="right" wrapText="1"/>
    </xf>
    <xf numFmtId="0" fontId="303" fillId="3" borderId="322" xfId="0" applyFont="1" applyFill="1" applyBorder="1" applyAlignment="1">
      <alignment horizontal="left" vertical="top" wrapText="1"/>
    </xf>
    <xf numFmtId="0" fontId="20" fillId="0" borderId="322" xfId="5" applyFont="1" applyBorder="1" applyAlignment="1">
      <alignment horizontal="left" vertical="top" wrapText="1"/>
    </xf>
    <xf numFmtId="169" fontId="12" fillId="3" borderId="323" xfId="0" applyNumberFormat="1" applyFont="1" applyFill="1" applyBorder="1" applyAlignment="1">
      <alignment horizontal="right" wrapText="1"/>
    </xf>
    <xf numFmtId="0" fontId="303" fillId="3" borderId="322" xfId="0" applyFont="1" applyFill="1" applyBorder="1" applyAlignment="1">
      <alignment horizontal="left" vertical="center" wrapText="1"/>
    </xf>
    <xf numFmtId="0" fontId="303" fillId="3" borderId="0" xfId="1" applyFont="1" applyFill="1" applyAlignment="1" applyProtection="1">
      <alignment wrapText="1"/>
      <protection locked="0"/>
    </xf>
    <xf numFmtId="169" fontId="23" fillId="3" borderId="323" xfId="0" applyNumberFormat="1" applyFont="1" applyFill="1" applyBorder="1" applyAlignment="1">
      <alignment horizontal="right" wrapText="1"/>
    </xf>
    <xf numFmtId="0" fontId="303" fillId="0" borderId="0" xfId="5" applyFont="1" applyAlignment="1">
      <alignment horizontal="left" vertical="top" wrapText="1"/>
    </xf>
    <xf numFmtId="0" fontId="305" fillId="0" borderId="322" xfId="1" applyFont="1" applyBorder="1" applyAlignment="1">
      <alignment horizontal="left" vertical="top" wrapText="1"/>
    </xf>
    <xf numFmtId="0" fontId="20" fillId="0" borderId="322" xfId="0" applyFont="1" applyBorder="1" applyAlignment="1">
      <alignment horizontal="justify" vertical="top" wrapText="1"/>
    </xf>
    <xf numFmtId="0" fontId="303" fillId="0" borderId="322" xfId="1" applyFont="1" applyBorder="1" applyAlignment="1">
      <alignment horizontal="left" vertical="top" wrapText="1"/>
    </xf>
    <xf numFmtId="0" fontId="20" fillId="3" borderId="322" xfId="5" applyFont="1" applyFill="1" applyBorder="1" applyAlignment="1">
      <alignment horizontal="left" vertical="top" wrapText="1"/>
    </xf>
    <xf numFmtId="0" fontId="303" fillId="0" borderId="322" xfId="1" applyFont="1" applyBorder="1" applyAlignment="1">
      <alignment vertical="top" wrapText="1"/>
    </xf>
    <xf numFmtId="4" fontId="20" fillId="0" borderId="322" xfId="7" applyNumberFormat="1" applyFont="1" applyBorder="1" applyAlignment="1">
      <alignment horizontal="left" vertical="top" wrapText="1"/>
    </xf>
    <xf numFmtId="0" fontId="15" fillId="3" borderId="322" xfId="5" applyFont="1" applyFill="1" applyBorder="1" applyAlignment="1">
      <alignment horizontal="left" vertical="top" wrapText="1"/>
    </xf>
    <xf numFmtId="4" fontId="15" fillId="0" borderId="322" xfId="7" applyNumberFormat="1" applyFont="1" applyBorder="1" applyAlignment="1">
      <alignment horizontal="left" vertical="top" wrapText="1"/>
    </xf>
    <xf numFmtId="4" fontId="15" fillId="0" borderId="322" xfId="0" applyNumberFormat="1" applyFont="1" applyBorder="1" applyAlignment="1" applyProtection="1">
      <alignment wrapText="1"/>
      <protection locked="0"/>
    </xf>
    <xf numFmtId="4" fontId="15" fillId="3" borderId="322" xfId="5" applyNumberFormat="1" applyFont="1" applyFill="1" applyBorder="1" applyAlignment="1">
      <alignment horizontal="left" wrapText="1"/>
    </xf>
    <xf numFmtId="4" fontId="15" fillId="3" borderId="322" xfId="5" applyNumberFormat="1" applyFont="1" applyFill="1" applyBorder="1" applyAlignment="1">
      <alignment horizontal="right" wrapText="1"/>
    </xf>
    <xf numFmtId="0" fontId="20" fillId="0" borderId="322" xfId="1" applyFont="1" applyBorder="1" applyAlignment="1">
      <alignment vertical="top" wrapText="1"/>
    </xf>
    <xf numFmtId="0" fontId="303" fillId="0" borderId="322" xfId="5" applyFont="1" applyBorder="1" applyAlignment="1">
      <alignment horizontal="left" vertical="top" wrapText="1"/>
    </xf>
    <xf numFmtId="4" fontId="303" fillId="0" borderId="322" xfId="7" quotePrefix="1" applyNumberFormat="1" applyFont="1" applyBorder="1" applyAlignment="1">
      <alignment horizontal="justify" vertical="top" wrapText="1"/>
    </xf>
    <xf numFmtId="2" fontId="306" fillId="0" borderId="322" xfId="1" applyNumberFormat="1" applyFont="1" applyBorder="1" applyAlignment="1">
      <alignment horizontal="left" wrapText="1"/>
    </xf>
    <xf numFmtId="4" fontId="306" fillId="0" borderId="322" xfId="0" applyNumberFormat="1" applyFont="1" applyBorder="1" applyAlignment="1">
      <alignment wrapText="1"/>
    </xf>
    <xf numFmtId="4" fontId="306" fillId="0" borderId="322" xfId="5" applyNumberFormat="1" applyFont="1" applyBorder="1" applyAlignment="1">
      <alignment horizontal="left" wrapText="1"/>
    </xf>
    <xf numFmtId="0" fontId="303" fillId="3" borderId="322" xfId="5" applyFont="1" applyFill="1" applyBorder="1" applyAlignment="1">
      <alignment horizontal="left" vertical="top" wrapText="1"/>
    </xf>
    <xf numFmtId="0" fontId="306" fillId="0" borderId="322" xfId="0" applyFont="1" applyBorder="1" applyAlignment="1">
      <alignment horizontal="left" wrapText="1"/>
    </xf>
    <xf numFmtId="4" fontId="306" fillId="3" borderId="322" xfId="0" applyNumberFormat="1" applyFont="1" applyFill="1" applyBorder="1" applyAlignment="1" applyProtection="1">
      <alignment wrapText="1"/>
      <protection locked="0"/>
    </xf>
    <xf numFmtId="0" fontId="303" fillId="3" borderId="5" xfId="5" applyFont="1" applyFill="1" applyBorder="1" applyAlignment="1">
      <alignment horizontal="left" vertical="top" wrapText="1"/>
    </xf>
    <xf numFmtId="0" fontId="303" fillId="0" borderId="5" xfId="0" applyFont="1" applyBorder="1" applyAlignment="1">
      <alignment horizontal="justify" vertical="top" wrapText="1"/>
    </xf>
    <xf numFmtId="0" fontId="306" fillId="0" borderId="5" xfId="0" applyFont="1" applyBorder="1" applyAlignment="1">
      <alignment horizontal="left" wrapText="1"/>
    </xf>
    <xf numFmtId="4" fontId="306" fillId="0" borderId="5" xfId="5" applyNumberFormat="1" applyFont="1" applyBorder="1" applyAlignment="1">
      <alignment horizontal="right" wrapText="1"/>
    </xf>
    <xf numFmtId="4" fontId="306" fillId="3" borderId="5" xfId="0" applyNumberFormat="1" applyFont="1" applyFill="1" applyBorder="1" applyAlignment="1" applyProtection="1">
      <alignment wrapText="1"/>
      <protection locked="0"/>
    </xf>
    <xf numFmtId="169" fontId="306" fillId="0" borderId="85" xfId="5" applyNumberFormat="1" applyFont="1" applyBorder="1" applyAlignment="1">
      <alignment horizontal="right" wrapText="1"/>
    </xf>
    <xf numFmtId="0" fontId="303" fillId="0" borderId="0" xfId="1" applyFont="1" applyAlignment="1" applyProtection="1">
      <alignment wrapText="1"/>
      <protection locked="0"/>
    </xf>
    <xf numFmtId="4" fontId="303" fillId="0" borderId="47" xfId="7" applyNumberFormat="1" applyFont="1" applyBorder="1" applyAlignment="1">
      <alignment horizontal="right" wrapText="1"/>
    </xf>
    <xf numFmtId="0" fontId="303" fillId="0" borderId="0" xfId="1" applyFont="1" applyAlignment="1">
      <alignment wrapText="1"/>
    </xf>
    <xf numFmtId="0" fontId="20" fillId="3" borderId="322" xfId="7" applyFont="1" applyFill="1" applyBorder="1" applyAlignment="1">
      <alignment horizontal="left" vertical="top" wrapText="1"/>
    </xf>
    <xf numFmtId="4" fontId="15" fillId="0" borderId="322" xfId="7" applyNumberFormat="1" applyFont="1" applyBorder="1" applyAlignment="1">
      <alignment horizontal="justify" vertical="top" wrapText="1"/>
    </xf>
    <xf numFmtId="0" fontId="303" fillId="0" borderId="0" xfId="1" applyFont="1" applyAlignment="1" applyProtection="1">
      <alignment vertical="top" wrapText="1"/>
      <protection locked="0"/>
    </xf>
    <xf numFmtId="4" fontId="11" fillId="3" borderId="114" xfId="17" applyNumberFormat="1" applyFont="1" applyFill="1" applyBorder="1" applyAlignment="1" applyProtection="1">
      <alignment horizontal="center" wrapText="1"/>
      <protection locked="0"/>
    </xf>
    <xf numFmtId="0" fontId="310" fillId="0" borderId="0" xfId="0" applyFont="1" applyAlignment="1">
      <alignment wrapText="1"/>
    </xf>
    <xf numFmtId="0" fontId="0" fillId="0" borderId="0" xfId="185" applyFont="1" applyAlignment="1">
      <alignment horizontal="left" vertical="top" wrapText="1"/>
    </xf>
    <xf numFmtId="2" fontId="264" fillId="0" borderId="278" xfId="185" applyNumberFormat="1" applyFont="1" applyBorder="1" applyAlignment="1">
      <alignment horizontal="right"/>
    </xf>
    <xf numFmtId="2" fontId="22" fillId="0" borderId="114" xfId="0" applyNumberFormat="1" applyFont="1" applyBorder="1" applyAlignment="1">
      <alignment horizontal="right" wrapText="1"/>
    </xf>
    <xf numFmtId="4" fontId="20" fillId="3" borderId="322" xfId="7" applyNumberFormat="1" applyFont="1" applyFill="1" applyBorder="1" applyAlignment="1">
      <alignment horizontal="left" wrapText="1"/>
    </xf>
    <xf numFmtId="0" fontId="312" fillId="0" borderId="101" xfId="172" applyFont="1" applyBorder="1" applyAlignment="1">
      <alignment horizontal="left" vertical="top"/>
    </xf>
    <xf numFmtId="0" fontId="312" fillId="0" borderId="89" xfId="14" applyFont="1" applyBorder="1" applyAlignment="1">
      <alignment horizontal="justify" vertical="top" wrapText="1"/>
    </xf>
    <xf numFmtId="0" fontId="312" fillId="0" borderId="89" xfId="5" applyFont="1" applyBorder="1" applyAlignment="1">
      <alignment horizontal="left"/>
    </xf>
    <xf numFmtId="4" fontId="312" fillId="0" borderId="89" xfId="12" applyNumberFormat="1" applyFont="1" applyBorder="1"/>
    <xf numFmtId="190" fontId="312" fillId="0" borderId="90" xfId="172" applyNumberFormat="1" applyFont="1" applyBorder="1"/>
    <xf numFmtId="0" fontId="312" fillId="0" borderId="89" xfId="172" applyFont="1" applyBorder="1" applyAlignment="1">
      <alignment horizontal="justify" vertical="top" wrapText="1"/>
    </xf>
    <xf numFmtId="4" fontId="312" fillId="0" borderId="89" xfId="172" applyNumberFormat="1" applyFont="1" applyBorder="1" applyAlignment="1">
      <alignment horizontal="left"/>
    </xf>
    <xf numFmtId="4" fontId="312" fillId="0" borderId="89" xfId="172" applyNumberFormat="1" applyFont="1" applyBorder="1"/>
    <xf numFmtId="190" fontId="312" fillId="0" borderId="90" xfId="5" applyNumberFormat="1" applyFont="1" applyBorder="1" applyAlignment="1">
      <alignment wrapText="1"/>
    </xf>
    <xf numFmtId="2" fontId="264" fillId="0" borderId="278" xfId="185" applyNumberFormat="1" applyFont="1" applyBorder="1" applyAlignment="1">
      <alignment horizontal="right" wrapText="1"/>
    </xf>
    <xf numFmtId="0" fontId="15" fillId="0" borderId="327" xfId="0" applyFont="1" applyBorder="1" applyAlignment="1">
      <alignment horizontal="left" vertical="top" wrapText="1"/>
    </xf>
    <xf numFmtId="0" fontId="15" fillId="0" borderId="322" xfId="10" applyFont="1" applyBorder="1" applyAlignment="1">
      <alignment horizontal="left" wrapText="1"/>
    </xf>
    <xf numFmtId="4" fontId="15" fillId="0" borderId="322" xfId="10" applyNumberFormat="1" applyFont="1" applyBorder="1" applyAlignment="1">
      <alignment horizontal="right" wrapText="1"/>
    </xf>
    <xf numFmtId="4" fontId="24" fillId="0" borderId="322" xfId="10" applyNumberFormat="1" applyFont="1" applyBorder="1" applyAlignment="1" applyProtection="1">
      <alignment horizontal="right" wrapText="1"/>
      <protection locked="0"/>
    </xf>
    <xf numFmtId="169" fontId="11" fillId="0" borderId="325" xfId="5" applyNumberFormat="1" applyBorder="1" applyAlignment="1">
      <alignment wrapText="1"/>
    </xf>
    <xf numFmtId="0" fontId="20" fillId="0" borderId="0" xfId="0" applyFont="1" applyAlignment="1">
      <alignment horizontal="justify" vertical="center"/>
    </xf>
    <xf numFmtId="4" fontId="12" fillId="2" borderId="310" xfId="0" quotePrefix="1" applyNumberFormat="1" applyFont="1" applyFill="1" applyBorder="1" applyAlignment="1">
      <alignment wrapText="1"/>
    </xf>
    <xf numFmtId="4" fontId="17" fillId="4" borderId="328" xfId="0" quotePrefix="1" applyNumberFormat="1" applyFont="1" applyFill="1" applyBorder="1" applyAlignment="1">
      <alignment wrapText="1"/>
    </xf>
    <xf numFmtId="0" fontId="53" fillId="0" borderId="328" xfId="0" applyFont="1" applyBorder="1" applyAlignment="1" applyProtection="1">
      <alignment vertical="top" wrapText="1" readingOrder="1"/>
      <protection locked="0"/>
    </xf>
    <xf numFmtId="0" fontId="53" fillId="0" borderId="328" xfId="0" applyFont="1" applyBorder="1" applyAlignment="1" applyProtection="1">
      <alignment horizontal="justify" vertical="top" wrapText="1" readingOrder="1"/>
      <protection locked="0"/>
    </xf>
    <xf numFmtId="4" fontId="303" fillId="0" borderId="322" xfId="0" applyNumberFormat="1" applyFont="1" applyBorder="1" applyAlignment="1">
      <alignment wrapText="1"/>
    </xf>
    <xf numFmtId="4" fontId="23" fillId="0" borderId="326" xfId="0" applyNumberFormat="1" applyFont="1" applyBorder="1" applyAlignment="1">
      <alignment horizontal="right" wrapText="1"/>
    </xf>
    <xf numFmtId="4" fontId="12" fillId="0" borderId="326" xfId="0" applyNumberFormat="1" applyFont="1" applyBorder="1" applyAlignment="1">
      <alignment wrapText="1"/>
    </xf>
    <xf numFmtId="4" fontId="12" fillId="3" borderId="326" xfId="1" applyNumberFormat="1" applyFont="1" applyFill="1" applyBorder="1" applyAlignment="1">
      <alignment wrapText="1"/>
    </xf>
    <xf numFmtId="4" fontId="12" fillId="3" borderId="326" xfId="0" applyNumberFormat="1" applyFont="1" applyFill="1" applyBorder="1" applyAlignment="1">
      <alignment wrapText="1"/>
    </xf>
    <xf numFmtId="4" fontId="15" fillId="3" borderId="322" xfId="7" applyNumberFormat="1" applyFont="1" applyFill="1" applyBorder="1" applyAlignment="1">
      <alignment wrapText="1"/>
    </xf>
    <xf numFmtId="4" fontId="23" fillId="0" borderId="322" xfId="0" applyNumberFormat="1" applyFont="1" applyBorder="1" applyAlignment="1">
      <alignment horizontal="right" wrapText="1"/>
    </xf>
    <xf numFmtId="4" fontId="12" fillId="5" borderId="322" xfId="0" applyNumberFormat="1" applyFont="1" applyFill="1" applyBorder="1" applyAlignment="1">
      <alignment wrapText="1"/>
    </xf>
    <xf numFmtId="4" fontId="12" fillId="0" borderId="322" xfId="0" applyNumberFormat="1" applyFont="1" applyBorder="1" applyAlignment="1">
      <alignment wrapText="1"/>
    </xf>
    <xf numFmtId="4" fontId="15" fillId="17" borderId="322" xfId="0" applyNumberFormat="1" applyFont="1" applyFill="1" applyBorder="1" applyAlignment="1">
      <alignment wrapText="1"/>
    </xf>
    <xf numFmtId="4" fontId="15" fillId="3" borderId="326" xfId="8" applyNumberFormat="1" applyFont="1" applyFill="1" applyBorder="1" applyAlignment="1">
      <alignment wrapText="1"/>
    </xf>
    <xf numFmtId="4" fontId="12" fillId="3" borderId="322" xfId="0" applyNumberFormat="1" applyFont="1" applyFill="1" applyBorder="1" applyAlignment="1">
      <alignment wrapText="1"/>
    </xf>
    <xf numFmtId="4" fontId="15" fillId="0" borderId="322" xfId="2" applyNumberFormat="1" applyFont="1" applyBorder="1" applyAlignment="1">
      <alignment wrapText="1"/>
    </xf>
    <xf numFmtId="4" fontId="20" fillId="3" borderId="322" xfId="0" applyNumberFormat="1" applyFont="1" applyFill="1" applyBorder="1" applyAlignment="1">
      <alignment horizontal="right" wrapText="1"/>
    </xf>
    <xf numFmtId="4" fontId="23" fillId="3" borderId="326" xfId="0" applyNumberFormat="1" applyFont="1" applyFill="1" applyBorder="1" applyAlignment="1">
      <alignment horizontal="right" wrapText="1"/>
    </xf>
    <xf numFmtId="0" fontId="12" fillId="7" borderId="156" xfId="5" applyFont="1" applyFill="1" applyBorder="1" applyAlignment="1">
      <alignment horizontal="justify" vertical="top" wrapText="1"/>
    </xf>
    <xf numFmtId="4" fontId="15" fillId="0" borderId="322" xfId="5" applyNumberFormat="1" applyFont="1" applyBorder="1" applyAlignment="1">
      <alignment wrapText="1"/>
    </xf>
    <xf numFmtId="4" fontId="15" fillId="7" borderId="156" xfId="5" applyNumberFormat="1" applyFont="1" applyFill="1" applyBorder="1" applyAlignment="1">
      <alignment horizontal="right" wrapText="1"/>
    </xf>
    <xf numFmtId="2" fontId="15" fillId="3" borderId="329" xfId="0" applyNumberFormat="1" applyFont="1" applyFill="1" applyBorder="1" applyAlignment="1">
      <alignment horizontal="left" vertical="justify" wrapText="1"/>
    </xf>
    <xf numFmtId="4" fontId="15" fillId="3" borderId="330" xfId="2" applyNumberFormat="1" applyFont="1" applyFill="1" applyBorder="1" applyAlignment="1">
      <alignment wrapText="1"/>
    </xf>
    <xf numFmtId="4" fontId="17" fillId="15" borderId="331" xfId="0" quotePrefix="1" applyNumberFormat="1" applyFont="1" applyFill="1" applyBorder="1" applyAlignment="1">
      <alignment horizontal="right" wrapText="1"/>
    </xf>
    <xf numFmtId="4" fontId="17" fillId="4" borderId="328" xfId="0" quotePrefix="1" applyNumberFormat="1" applyFont="1" applyFill="1" applyBorder="1" applyAlignment="1" applyProtection="1">
      <alignment wrapText="1"/>
      <protection locked="0"/>
    </xf>
    <xf numFmtId="4" fontId="12" fillId="14" borderId="322" xfId="0" applyNumberFormat="1" applyFont="1" applyFill="1" applyBorder="1" applyAlignment="1" applyProtection="1">
      <alignment wrapText="1"/>
      <protection locked="0"/>
    </xf>
    <xf numFmtId="4" fontId="12" fillId="46" borderId="322" xfId="0" applyNumberFormat="1" applyFont="1" applyFill="1" applyBorder="1" applyAlignment="1" applyProtection="1">
      <alignment wrapText="1"/>
      <protection locked="0"/>
    </xf>
    <xf numFmtId="4" fontId="12" fillId="8" borderId="10" xfId="41617" applyNumberFormat="1" applyFont="1" applyFill="1" applyBorder="1" applyAlignment="1" applyProtection="1">
      <alignment horizontal="left" vertical="center" wrapText="1"/>
      <protection locked="0"/>
    </xf>
    <xf numFmtId="4" fontId="15" fillId="0" borderId="322" xfId="12" applyNumberFormat="1" applyFont="1" applyBorder="1" applyProtection="1">
      <protection locked="0"/>
    </xf>
    <xf numFmtId="4" fontId="24" fillId="0" borderId="322" xfId="5" applyNumberFormat="1" applyFont="1" applyBorder="1" applyAlignment="1" applyProtection="1">
      <alignment wrapText="1"/>
      <protection locked="0"/>
    </xf>
    <xf numFmtId="4" fontId="15" fillId="0" borderId="322" xfId="5" applyNumberFormat="1" applyFont="1" applyBorder="1" applyAlignment="1" applyProtection="1">
      <alignment wrapText="1"/>
      <protection locked="0"/>
    </xf>
    <xf numFmtId="4" fontId="15" fillId="0" borderId="322" xfId="41617" applyNumberFormat="1" applyFont="1" applyBorder="1" applyProtection="1">
      <protection locked="0"/>
    </xf>
    <xf numFmtId="4" fontId="24" fillId="0" borderId="322" xfId="41617" applyNumberFormat="1" applyFont="1" applyBorder="1" applyProtection="1">
      <protection locked="0"/>
    </xf>
    <xf numFmtId="4" fontId="312" fillId="0" borderId="322" xfId="12" applyNumberFormat="1" applyFont="1" applyBorder="1" applyProtection="1">
      <protection locked="0"/>
    </xf>
    <xf numFmtId="4" fontId="312" fillId="0" borderId="322" xfId="41617" applyNumberFormat="1" applyFont="1" applyBorder="1" applyProtection="1">
      <protection locked="0"/>
    </xf>
    <xf numFmtId="4" fontId="15" fillId="0" borderId="322" xfId="41617" applyNumberFormat="1" applyFont="1" applyBorder="1" applyAlignment="1" applyProtection="1">
      <alignment horizontal="center"/>
      <protection locked="0"/>
    </xf>
    <xf numFmtId="4" fontId="11" fillId="0" borderId="322" xfId="14" applyNumberFormat="1" applyFont="1" applyBorder="1" applyAlignment="1" applyProtection="1">
      <alignment horizontal="center" vertical="center"/>
      <protection locked="0"/>
    </xf>
    <xf numFmtId="4" fontId="15" fillId="0" borderId="5" xfId="41617" applyNumberFormat="1" applyFont="1" applyBorder="1" applyProtection="1">
      <protection locked="0"/>
    </xf>
    <xf numFmtId="4" fontId="15" fillId="0" borderId="328" xfId="41617" applyNumberFormat="1" applyFont="1" applyBorder="1" applyProtection="1">
      <protection locked="0"/>
    </xf>
    <xf numFmtId="4" fontId="15" fillId="0" borderId="326" xfId="41617" applyNumberFormat="1" applyFont="1" applyBorder="1" applyProtection="1">
      <protection locked="0"/>
    </xf>
    <xf numFmtId="4" fontId="15" fillId="0" borderId="12" xfId="41617" applyNumberFormat="1" applyFont="1" applyBorder="1" applyProtection="1">
      <protection locked="0"/>
    </xf>
    <xf numFmtId="4" fontId="15" fillId="0" borderId="51" xfId="41617" applyNumberFormat="1" applyFont="1" applyBorder="1" applyProtection="1">
      <protection locked="0"/>
    </xf>
    <xf numFmtId="4" fontId="24" fillId="0" borderId="12" xfId="41617" applyNumberFormat="1" applyFont="1" applyBorder="1" applyProtection="1">
      <protection locked="0"/>
    </xf>
    <xf numFmtId="4" fontId="24" fillId="3" borderId="12" xfId="41617" applyNumberFormat="1" applyFont="1" applyFill="1" applyBorder="1" applyProtection="1">
      <protection locked="0"/>
    </xf>
    <xf numFmtId="4" fontId="24" fillId="3" borderId="322" xfId="41617" applyNumberFormat="1" applyFont="1" applyFill="1" applyBorder="1" applyProtection="1">
      <protection locked="0"/>
    </xf>
    <xf numFmtId="188" fontId="15" fillId="0" borderId="322" xfId="41617" applyNumberFormat="1" applyFont="1" applyBorder="1" applyProtection="1">
      <protection locked="0"/>
    </xf>
    <xf numFmtId="2" fontId="11" fillId="0" borderId="15" xfId="0" applyNumberFormat="1" applyFont="1" applyBorder="1" applyAlignment="1" applyProtection="1">
      <alignment horizontal="right" wrapText="1"/>
      <protection locked="0"/>
    </xf>
    <xf numFmtId="2" fontId="11" fillId="14" borderId="13" xfId="185" applyNumberFormat="1" applyFill="1" applyBorder="1" applyAlignment="1" applyProtection="1">
      <alignment horizontal="left" vertical="top" wrapText="1"/>
      <protection locked="0"/>
    </xf>
    <xf numFmtId="2" fontId="21" fillId="0" borderId="0" xfId="17" applyNumberFormat="1" applyFont="1" applyAlignment="1" applyProtection="1">
      <alignment horizontal="right" wrapText="1"/>
      <protection locked="0"/>
    </xf>
    <xf numFmtId="190" fontId="17" fillId="14" borderId="13" xfId="0" applyNumberFormat="1" applyFont="1" applyFill="1" applyBorder="1" applyAlignment="1" applyProtection="1">
      <alignment wrapText="1"/>
      <protection locked="0"/>
    </xf>
    <xf numFmtId="2" fontId="0" fillId="0" borderId="0" xfId="0" applyNumberFormat="1" applyAlignment="1" applyProtection="1">
      <alignment horizontal="right" wrapText="1"/>
      <protection locked="0"/>
    </xf>
    <xf numFmtId="2" fontId="21" fillId="0" borderId="15" xfId="0" applyNumberFormat="1" applyFont="1" applyBorder="1" applyAlignment="1" applyProtection="1">
      <alignment horizontal="right"/>
      <protection locked="0"/>
    </xf>
    <xf numFmtId="2" fontId="11" fillId="14" borderId="13" xfId="0" applyNumberFormat="1" applyFont="1" applyFill="1" applyBorder="1" applyAlignment="1" applyProtection="1">
      <alignment wrapText="1"/>
      <protection locked="0"/>
    </xf>
    <xf numFmtId="2" fontId="257" fillId="0" borderId="322" xfId="0" applyNumberFormat="1" applyFont="1" applyBorder="1" applyAlignment="1" applyProtection="1">
      <alignment horizontal="right" vertical="top" wrapText="1" readingOrder="1"/>
      <protection locked="0"/>
    </xf>
    <xf numFmtId="2" fontId="21" fillId="0" borderId="322" xfId="0" applyNumberFormat="1" applyFont="1" applyBorder="1" applyAlignment="1" applyProtection="1">
      <alignment horizontal="right" vertical="top" wrapText="1" readingOrder="1"/>
      <protection locked="0"/>
    </xf>
    <xf numFmtId="2" fontId="257" fillId="0" borderId="322" xfId="0" applyNumberFormat="1" applyFont="1" applyBorder="1" applyAlignment="1" applyProtection="1">
      <alignment horizontal="right" wrapText="1" readingOrder="1"/>
      <protection locked="0"/>
    </xf>
    <xf numFmtId="2" fontId="21" fillId="0" borderId="322" xfId="0" applyNumberFormat="1" applyFont="1" applyBorder="1" applyAlignment="1" applyProtection="1">
      <alignment horizontal="right" wrapText="1" readingOrder="1"/>
      <protection locked="0"/>
    </xf>
    <xf numFmtId="2" fontId="21" fillId="0" borderId="15" xfId="185" applyNumberFormat="1" applyFont="1" applyBorder="1" applyAlignment="1" applyProtection="1">
      <alignment horizontal="right" wrapText="1"/>
      <protection locked="0"/>
    </xf>
    <xf numFmtId="2" fontId="11" fillId="14" borderId="13" xfId="185" applyNumberFormat="1" applyFill="1" applyBorder="1" applyAlignment="1" applyProtection="1">
      <alignment horizontal="center" vertical="top" wrapText="1"/>
      <protection locked="0"/>
    </xf>
    <xf numFmtId="2" fontId="11" fillId="14" borderId="13" xfId="185" applyNumberFormat="1" applyFill="1" applyBorder="1" applyAlignment="1" applyProtection="1">
      <alignment horizontal="right"/>
      <protection locked="0"/>
    </xf>
    <xf numFmtId="2" fontId="11" fillId="14" borderId="13" xfId="0" applyNumberFormat="1" applyFont="1" applyFill="1" applyBorder="1" applyProtection="1">
      <protection locked="0"/>
    </xf>
    <xf numFmtId="2" fontId="182" fillId="0" borderId="0" xfId="185" applyNumberFormat="1" applyFont="1" applyAlignment="1" applyProtection="1">
      <alignment horizontal="left" wrapText="1"/>
      <protection locked="0"/>
    </xf>
    <xf numFmtId="1" fontId="21" fillId="14" borderId="156" xfId="185" applyNumberFormat="1" applyFont="1" applyFill="1" applyBorder="1" applyAlignment="1" applyProtection="1">
      <alignment horizontal="left" vertical="top" wrapText="1"/>
      <protection locked="0"/>
    </xf>
    <xf numFmtId="2" fontId="313" fillId="0" borderId="0" xfId="0" applyNumberFormat="1" applyFont="1" applyAlignment="1" applyProtection="1">
      <alignment horizontal="right"/>
      <protection locked="0"/>
    </xf>
    <xf numFmtId="2" fontId="314" fillId="0" borderId="0" xfId="0" applyNumberFormat="1" applyFont="1" applyAlignment="1" applyProtection="1">
      <alignment horizontal="center" wrapText="1"/>
      <protection locked="0"/>
    </xf>
    <xf numFmtId="2" fontId="11" fillId="14" borderId="156" xfId="185" applyNumberFormat="1" applyFill="1" applyBorder="1" applyAlignment="1" applyProtection="1">
      <alignment horizontal="left" vertical="top" wrapText="1"/>
      <protection locked="0"/>
    </xf>
    <xf numFmtId="2" fontId="11" fillId="0" borderId="0" xfId="185" applyNumberFormat="1" applyProtection="1">
      <protection locked="0"/>
    </xf>
    <xf numFmtId="2" fontId="0" fillId="0" borderId="0" xfId="185" applyNumberFormat="1" applyFont="1" applyProtection="1">
      <protection locked="0"/>
    </xf>
    <xf numFmtId="2" fontId="11" fillId="0" borderId="161" xfId="185" applyNumberFormat="1" applyBorder="1" applyProtection="1">
      <protection locked="0"/>
    </xf>
    <xf numFmtId="2" fontId="11" fillId="0" borderId="44" xfId="185" applyNumberFormat="1" applyBorder="1" applyProtection="1">
      <protection locked="0"/>
    </xf>
    <xf numFmtId="4" fontId="17" fillId="4" borderId="328" xfId="0" quotePrefix="1" applyNumberFormat="1" applyFont="1" applyFill="1" applyBorder="1" applyAlignment="1" applyProtection="1">
      <alignment horizontal="right" wrapText="1"/>
      <protection locked="0"/>
    </xf>
    <xf numFmtId="4" fontId="15" fillId="3" borderId="322" xfId="0" applyNumberFormat="1" applyFont="1" applyFill="1" applyBorder="1" applyAlignment="1" applyProtection="1">
      <alignment horizontal="right" wrapText="1"/>
      <protection locked="0"/>
    </xf>
    <xf numFmtId="4" fontId="15" fillId="15" borderId="322" xfId="0" applyNumberFormat="1" applyFont="1" applyFill="1" applyBorder="1" applyAlignment="1" applyProtection="1">
      <alignment horizontal="right" wrapText="1"/>
      <protection locked="0"/>
    </xf>
    <xf numFmtId="4" fontId="53" fillId="20" borderId="322" xfId="0" applyNumberFormat="1" applyFont="1" applyFill="1" applyBorder="1" applyAlignment="1" applyProtection="1">
      <alignment horizontal="right" wrapText="1"/>
      <protection locked="0"/>
    </xf>
    <xf numFmtId="4" fontId="53" fillId="3" borderId="322" xfId="0" applyNumberFormat="1" applyFont="1" applyFill="1" applyBorder="1" applyAlignment="1" applyProtection="1">
      <alignment horizontal="right" wrapText="1"/>
      <protection locked="0"/>
    </xf>
    <xf numFmtId="4" fontId="15" fillId="0" borderId="322" xfId="7" applyNumberFormat="1" applyFont="1" applyBorder="1" applyAlignment="1" applyProtection="1">
      <alignment horizontal="right" wrapText="1"/>
      <protection locked="0"/>
    </xf>
    <xf numFmtId="0" fontId="15" fillId="3" borderId="322" xfId="0" applyFont="1" applyFill="1" applyBorder="1" applyAlignment="1" applyProtection="1">
      <alignment horizontal="justify" vertical="top" wrapText="1" readingOrder="1"/>
      <protection locked="0"/>
    </xf>
    <xf numFmtId="4" fontId="15" fillId="0" borderId="322" xfId="7" applyNumberFormat="1" applyFont="1" applyBorder="1" applyAlignment="1" applyProtection="1">
      <alignment horizontal="right" vertical="center" wrapText="1"/>
      <protection locked="0"/>
    </xf>
    <xf numFmtId="4" fontId="15" fillId="0" borderId="322" xfId="7" applyNumberFormat="1" applyFont="1" applyBorder="1" applyAlignment="1" applyProtection="1">
      <alignment horizontal="center" wrapText="1"/>
      <protection locked="0"/>
    </xf>
    <xf numFmtId="0" fontId="15" fillId="3" borderId="322" xfId="0" applyFont="1" applyFill="1" applyBorder="1" applyAlignment="1" applyProtection="1">
      <alignment horizontal="center" vertical="top" wrapText="1" readingOrder="1"/>
      <protection locked="0"/>
    </xf>
    <xf numFmtId="4" fontId="15" fillId="0" borderId="322" xfId="7" applyNumberFormat="1" applyFont="1" applyBorder="1" applyAlignment="1" applyProtection="1">
      <alignment horizontal="center" vertical="center" wrapText="1"/>
      <protection locked="0"/>
    </xf>
    <xf numFmtId="4" fontId="15" fillId="0" borderId="322" xfId="5" applyNumberFormat="1" applyFont="1" applyBorder="1" applyAlignment="1" applyProtection="1">
      <alignment horizontal="center" wrapText="1"/>
      <protection locked="0"/>
    </xf>
    <xf numFmtId="0" fontId="15" fillId="0" borderId="322" xfId="0" applyFont="1" applyBorder="1" applyAlignment="1" applyProtection="1">
      <alignment horizontal="center" vertical="top" wrapText="1" readingOrder="1"/>
      <protection locked="0"/>
    </xf>
    <xf numFmtId="4" fontId="53" fillId="17" borderId="322" xfId="0" applyNumberFormat="1" applyFont="1" applyFill="1" applyBorder="1" applyAlignment="1" applyProtection="1">
      <alignment horizontal="right" wrapText="1"/>
      <protection locked="0"/>
    </xf>
    <xf numFmtId="4" fontId="15" fillId="0" borderId="322" xfId="5" applyNumberFormat="1" applyFont="1" applyBorder="1" applyAlignment="1" applyProtection="1">
      <alignment horizontal="right" wrapText="1"/>
      <protection locked="0"/>
    </xf>
    <xf numFmtId="4" fontId="15" fillId="3" borderId="322" xfId="7" applyNumberFormat="1" applyFont="1" applyFill="1" applyBorder="1" applyAlignment="1" applyProtection="1">
      <alignment horizontal="right" wrapText="1"/>
      <protection locked="0"/>
    </xf>
    <xf numFmtId="4" fontId="53" fillId="3" borderId="322" xfId="0" applyNumberFormat="1" applyFont="1" applyFill="1" applyBorder="1" applyAlignment="1" applyProtection="1">
      <alignment horizontal="center" wrapText="1"/>
      <protection locked="0"/>
    </xf>
    <xf numFmtId="4" fontId="15" fillId="15" borderId="322" xfId="7" applyNumberFormat="1" applyFont="1" applyFill="1" applyBorder="1" applyAlignment="1" applyProtection="1">
      <alignment horizontal="right" wrapText="1"/>
      <protection locked="0"/>
    </xf>
    <xf numFmtId="0" fontId="52" fillId="0" borderId="326" xfId="0" applyFont="1" applyBorder="1" applyAlignment="1" applyProtection="1">
      <alignment horizontal="center" wrapText="1"/>
      <protection locked="0"/>
    </xf>
    <xf numFmtId="7" fontId="24" fillId="0" borderId="330" xfId="0" applyNumberFormat="1" applyFont="1" applyBorder="1" applyAlignment="1" applyProtection="1">
      <alignment horizontal="center"/>
      <protection locked="0"/>
    </xf>
    <xf numFmtId="7" fontId="24" fillId="0" borderId="322" xfId="0" applyNumberFormat="1" applyFont="1" applyBorder="1" applyAlignment="1" applyProtection="1">
      <alignment horizontal="center"/>
      <protection locked="0"/>
    </xf>
    <xf numFmtId="7" fontId="24" fillId="0" borderId="322" xfId="0" applyNumberFormat="1" applyFont="1" applyBorder="1" applyAlignment="1" applyProtection="1">
      <alignment horizontal="right"/>
      <protection locked="0"/>
    </xf>
    <xf numFmtId="7" fontId="24" fillId="0" borderId="330" xfId="0" applyNumberFormat="1" applyFont="1" applyBorder="1" applyAlignment="1" applyProtection="1">
      <alignment horizontal="right"/>
      <protection locked="0"/>
    </xf>
    <xf numFmtId="0" fontId="24" fillId="0" borderId="322" xfId="41360" applyFont="1" applyBorder="1" applyAlignment="1" applyProtection="1">
      <alignment horizontal="justify" vertical="top" wrapText="1"/>
      <protection locked="0"/>
    </xf>
    <xf numFmtId="0" fontId="24" fillId="0" borderId="322" xfId="41360" applyFont="1" applyBorder="1" applyAlignment="1" applyProtection="1">
      <alignment horizontal="center" vertical="top" wrapText="1"/>
      <protection locked="0"/>
    </xf>
    <xf numFmtId="7" fontId="24" fillId="0" borderId="326" xfId="0" applyNumberFormat="1" applyFont="1" applyBorder="1" applyAlignment="1" applyProtection="1">
      <alignment horizontal="center"/>
      <protection locked="0"/>
    </xf>
    <xf numFmtId="0" fontId="20" fillId="3" borderId="322" xfId="0" applyFont="1" applyFill="1" applyBorder="1" applyAlignment="1" applyProtection="1">
      <alignment horizontal="center" vertical="top" wrapText="1" readingOrder="1"/>
      <protection locked="0"/>
    </xf>
    <xf numFmtId="4" fontId="17" fillId="3" borderId="328" xfId="0" quotePrefix="1" applyNumberFormat="1" applyFont="1" applyFill="1" applyBorder="1" applyAlignment="1" applyProtection="1">
      <alignment horizontal="right" wrapText="1"/>
      <protection locked="0"/>
    </xf>
    <xf numFmtId="4" fontId="15" fillId="3" borderId="330" xfId="2" applyNumberFormat="1" applyFont="1" applyFill="1" applyBorder="1" applyAlignment="1" applyProtection="1">
      <alignment horizontal="right" wrapText="1"/>
      <protection locked="0"/>
    </xf>
    <xf numFmtId="2" fontId="15" fillId="3" borderId="322" xfId="0" applyNumberFormat="1" applyFont="1" applyFill="1" applyBorder="1" applyAlignment="1" applyProtection="1">
      <alignment horizontal="left" vertical="justify" wrapText="1"/>
      <protection locked="0"/>
    </xf>
    <xf numFmtId="4" fontId="15" fillId="3" borderId="330" xfId="0" applyNumberFormat="1" applyFont="1" applyFill="1" applyBorder="1" applyAlignment="1" applyProtection="1">
      <alignment horizontal="right" wrapText="1"/>
      <protection locked="0"/>
    </xf>
    <xf numFmtId="4" fontId="15" fillId="3" borderId="332" xfId="0" applyNumberFormat="1" applyFont="1" applyFill="1" applyBorder="1" applyAlignment="1" applyProtection="1">
      <alignment horizontal="right" wrapText="1"/>
      <protection locked="0"/>
    </xf>
    <xf numFmtId="4" fontId="17" fillId="4" borderId="307" xfId="2" applyNumberFormat="1" applyFont="1" applyFill="1" applyBorder="1" applyAlignment="1" applyProtection="1">
      <alignment horizontal="center" wrapText="1"/>
      <protection locked="0"/>
    </xf>
    <xf numFmtId="4" fontId="17" fillId="7" borderId="61" xfId="41617" applyNumberFormat="1" applyFont="1" applyFill="1" applyBorder="1" applyAlignment="1" applyProtection="1">
      <alignment horizontal="right" vertical="center" wrapText="1"/>
      <protection locked="0"/>
    </xf>
    <xf numFmtId="4" fontId="176" fillId="0" borderId="322" xfId="5" applyNumberFormat="1" applyFont="1" applyBorder="1" applyAlignment="1" applyProtection="1">
      <alignment wrapText="1"/>
      <protection locked="0"/>
    </xf>
    <xf numFmtId="4" fontId="176" fillId="0" borderId="326" xfId="5" applyNumberFormat="1" applyFont="1" applyBorder="1" applyAlignment="1" applyProtection="1">
      <alignment wrapText="1"/>
      <protection locked="0"/>
    </xf>
    <xf numFmtId="4" fontId="176" fillId="0" borderId="12" xfId="41617" applyNumberFormat="1" applyFont="1" applyBorder="1" applyProtection="1">
      <protection locked="0"/>
    </xf>
    <xf numFmtId="4" fontId="176" fillId="0" borderId="326" xfId="41617" applyNumberFormat="1" applyFont="1" applyBorder="1" applyProtection="1">
      <protection locked="0"/>
    </xf>
    <xf numFmtId="4" fontId="176" fillId="0" borderId="322" xfId="41617" applyNumberFormat="1" applyFont="1" applyBorder="1" applyProtection="1">
      <protection locked="0"/>
    </xf>
    <xf numFmtId="4" fontId="53" fillId="0" borderId="322" xfId="1304" applyNumberFormat="1" applyFont="1" applyBorder="1" applyAlignment="1" applyProtection="1">
      <alignment horizontal="right"/>
      <protection locked="0"/>
    </xf>
    <xf numFmtId="4" fontId="53" fillId="3" borderId="322" xfId="1304" applyNumberFormat="1" applyFont="1" applyFill="1" applyBorder="1" applyAlignment="1" applyProtection="1">
      <alignment horizontal="right"/>
      <protection locked="0"/>
    </xf>
    <xf numFmtId="4" fontId="53" fillId="3" borderId="326" xfId="1304" applyNumberFormat="1" applyFont="1" applyFill="1" applyBorder="1" applyAlignment="1" applyProtection="1">
      <alignment horizontal="right"/>
      <protection locked="0"/>
    </xf>
    <xf numFmtId="4" fontId="53" fillId="0" borderId="326" xfId="1304" applyNumberFormat="1" applyFont="1" applyBorder="1" applyAlignment="1" applyProtection="1">
      <alignment horizontal="right"/>
      <protection locked="0"/>
    </xf>
    <xf numFmtId="4" fontId="53" fillId="0" borderId="322" xfId="1304" applyNumberFormat="1" applyFont="1" applyBorder="1" applyProtection="1">
      <protection locked="0"/>
    </xf>
    <xf numFmtId="4" fontId="53" fillId="0" borderId="333" xfId="1304" applyNumberFormat="1" applyFont="1" applyBorder="1" applyProtection="1">
      <protection locked="0"/>
    </xf>
    <xf numFmtId="0" fontId="15" fillId="0" borderId="324" xfId="10" applyFont="1" applyBorder="1" applyAlignment="1" applyProtection="1">
      <alignment wrapText="1"/>
      <protection locked="0"/>
    </xf>
    <xf numFmtId="0" fontId="0" fillId="20" borderId="13" xfId="0" applyFill="1" applyBorder="1"/>
    <xf numFmtId="49" fontId="13" fillId="20" borderId="13" xfId="17" applyNumberFormat="1" applyFont="1" applyFill="1" applyBorder="1" applyAlignment="1">
      <alignment horizontal="left" vertical="center" wrapText="1"/>
    </xf>
    <xf numFmtId="0" fontId="12" fillId="2" borderId="1" xfId="0" applyFont="1" applyFill="1" applyBorder="1" applyAlignment="1">
      <alignment horizontal="center" vertical="top" wrapText="1"/>
    </xf>
    <xf numFmtId="0" fontId="12" fillId="2" borderId="3" xfId="0" applyFont="1" applyFill="1" applyBorder="1" applyAlignment="1">
      <alignment horizontal="center" vertical="top" wrapText="1"/>
    </xf>
    <xf numFmtId="169" fontId="12" fillId="2" borderId="28" xfId="0" quotePrefix="1" applyNumberFormat="1" applyFont="1" applyFill="1" applyBorder="1" applyAlignment="1">
      <alignment horizontal="right" vertical="center" wrapText="1"/>
    </xf>
    <xf numFmtId="169" fontId="12" fillId="2" borderId="29" xfId="0" quotePrefix="1" applyNumberFormat="1" applyFont="1" applyFill="1" applyBorder="1" applyAlignment="1">
      <alignment horizontal="right" vertical="center" wrapText="1"/>
    </xf>
    <xf numFmtId="0" fontId="15" fillId="0" borderId="77" xfId="0" applyFont="1" applyBorder="1" applyAlignment="1">
      <alignment horizontal="center" vertical="top" wrapText="1"/>
    </xf>
    <xf numFmtId="0" fontId="15" fillId="0" borderId="5" xfId="0" applyFont="1" applyBorder="1" applyAlignment="1">
      <alignment horizontal="center" vertical="top" wrapText="1"/>
    </xf>
    <xf numFmtId="0" fontId="15" fillId="0" borderId="12" xfId="0" applyFont="1" applyBorder="1" applyAlignment="1">
      <alignment horizontal="center" vertical="top" wrapText="1"/>
    </xf>
    <xf numFmtId="0" fontId="12" fillId="2" borderId="309" xfId="0" applyFont="1" applyFill="1" applyBorder="1" applyAlignment="1">
      <alignment horizontal="center" vertical="top" wrapText="1"/>
    </xf>
    <xf numFmtId="169" fontId="12" fillId="2" borderId="311" xfId="0" quotePrefix="1" applyNumberFormat="1" applyFont="1" applyFill="1" applyBorder="1" applyAlignment="1">
      <alignment horizontal="right" vertical="center" wrapText="1"/>
    </xf>
    <xf numFmtId="169" fontId="12" fillId="2" borderId="116" xfId="0" quotePrefix="1" applyNumberFormat="1" applyFont="1" applyFill="1" applyBorder="1" applyAlignment="1">
      <alignment horizontal="right" vertical="center" wrapText="1"/>
    </xf>
    <xf numFmtId="169" fontId="12" fillId="2" borderId="28" xfId="0" quotePrefix="1" applyNumberFormat="1" applyFont="1" applyFill="1" applyBorder="1" applyAlignment="1">
      <alignment horizontal="center" vertical="center" wrapText="1"/>
    </xf>
    <xf numFmtId="169" fontId="12" fillId="2" borderId="29" xfId="0" quotePrefix="1" applyNumberFormat="1" applyFont="1" applyFill="1" applyBorder="1" applyAlignment="1">
      <alignment horizontal="center" vertical="center" wrapText="1"/>
    </xf>
    <xf numFmtId="0" fontId="12" fillId="2" borderId="96" xfId="0" applyFont="1" applyFill="1" applyBorder="1" applyAlignment="1">
      <alignment horizontal="center" vertical="top" wrapText="1"/>
    </xf>
    <xf numFmtId="0" fontId="12" fillId="2" borderId="100" xfId="0" applyFont="1" applyFill="1" applyBorder="1" applyAlignment="1">
      <alignment horizontal="center" vertical="top" wrapText="1"/>
    </xf>
    <xf numFmtId="169" fontId="12" fillId="2" borderId="99" xfId="0" quotePrefix="1" applyNumberFormat="1" applyFont="1" applyFill="1" applyBorder="1" applyAlignment="1">
      <alignment horizontal="center" vertical="center" wrapText="1"/>
    </xf>
    <xf numFmtId="0" fontId="12" fillId="2" borderId="303" xfId="0" applyFont="1" applyFill="1" applyBorder="1" applyAlignment="1">
      <alignment horizontal="center" vertical="top" wrapText="1"/>
    </xf>
    <xf numFmtId="169" fontId="12" fillId="2" borderId="305" xfId="0" quotePrefix="1" applyNumberFormat="1" applyFont="1" applyFill="1" applyBorder="1" applyAlignment="1">
      <alignment horizontal="center" vertical="center" wrapText="1"/>
    </xf>
    <xf numFmtId="2" fontId="13" fillId="4" borderId="14" xfId="0" quotePrefix="1" applyNumberFormat="1" applyFont="1" applyFill="1" applyBorder="1" applyAlignment="1">
      <alignment horizontal="left" vertical="center" wrapText="1"/>
    </xf>
    <xf numFmtId="2" fontId="13" fillId="4" borderId="156" xfId="0" quotePrefix="1" applyNumberFormat="1" applyFont="1" applyFill="1" applyBorder="1" applyAlignment="1">
      <alignment horizontal="left" vertical="center" wrapText="1"/>
    </xf>
    <xf numFmtId="2" fontId="13" fillId="4" borderId="45" xfId="0" quotePrefix="1" applyNumberFormat="1" applyFont="1" applyFill="1" applyBorder="1" applyAlignment="1">
      <alignment horizontal="left" vertical="center" wrapText="1"/>
    </xf>
    <xf numFmtId="2" fontId="17" fillId="15" borderId="65" xfId="0" applyNumberFormat="1" applyFont="1" applyFill="1" applyBorder="1" applyAlignment="1">
      <alignment horizontal="center" vertical="center" wrapText="1"/>
    </xf>
    <xf numFmtId="2" fontId="17" fillId="15" borderId="74" xfId="0" applyNumberFormat="1" applyFont="1" applyFill="1" applyBorder="1" applyAlignment="1">
      <alignment horizontal="center" vertical="center" wrapText="1"/>
    </xf>
    <xf numFmtId="2" fontId="17" fillId="15" borderId="75" xfId="0" applyNumberFormat="1" applyFont="1" applyFill="1" applyBorder="1" applyAlignment="1">
      <alignment horizontal="center" vertical="center" wrapText="1"/>
    </xf>
    <xf numFmtId="0" fontId="13" fillId="0" borderId="0" xfId="0" applyFont="1" applyAlignment="1">
      <alignment horizontal="center"/>
    </xf>
    <xf numFmtId="0" fontId="0" fillId="0" borderId="0" xfId="0" applyAlignment="1">
      <alignment horizontal="center"/>
    </xf>
  </cellXfs>
  <cellStyles count="42301">
    <cellStyle name="_BMS" xfId="7265" xr:uid="{232F6F2A-8E77-4B42-8DF1-79064FCE2E81}"/>
    <cellStyle name="_BMS_OTP banka-42hr7-p349-3-Valentić" xfId="7266" xr:uid="{C81BE17C-797E-4047-BAF4-958B69EF7DAB}"/>
    <cellStyle name="_DGC-UDOB-025-08  ELLABO - HOTEL MARIJAN" xfId="6676" xr:uid="{16FE3D9C-A812-4BBE-BFB3-555DEB5E3004}"/>
    <cellStyle name="_Enel-42hr6-p271-1-1" xfId="7267" xr:uid="{D8A65DCD-2728-480B-AFAD-1B298D8479EF}"/>
    <cellStyle name="_HOTEL LONE" xfId="47" xr:uid="{00000000-0005-0000-0000-000000000000}"/>
    <cellStyle name="_HOTEL LONE 2" xfId="48" xr:uid="{00000000-0005-0000-0000-000001000000}"/>
    <cellStyle name="_Hotel Marjan - TROŠKOVNIK" xfId="6677" xr:uid="{BCDB9235-BB49-4922-878B-7570416E33AA}"/>
    <cellStyle name="_naslovnica" xfId="7268" xr:uid="{F938E10F-C3E5-4778-8413-8A83FE118DB2}"/>
    <cellStyle name="_primjer ponude novi" xfId="7269" xr:uid="{EF52396B-879B-449A-ABA7-EDF31C55340E}"/>
    <cellStyle name="_Procjena opremanja Busevec - Lekenik" xfId="6678" xr:uid="{DD2FBDC1-2CA8-449C-85D8-057EC87B94DA}"/>
    <cellStyle name="_STAMBENI DIO" xfId="6679" xr:uid="{0BF278EB-4091-4B4F-B6B3-2ABB31AF087B}"/>
    <cellStyle name="_STAMBENI DIO_02_FPZ_borongaj_69 -TENDER_TROŠKOVNIK_ELEKTRO_FAZA_1U_L" xfId="6680" xr:uid="{D6DC953C-5A47-47DC-9AD2-FCEA8273114B}"/>
    <cellStyle name="_Stipić-42hr6-p271-4" xfId="7270" xr:uid="{B9AE6E55-2E96-46E9-ABBD-9E288E8A8B36}"/>
    <cellStyle name="_STRUJA" xfId="7271" xr:uid="{4661F529-55F5-4D6E-AEA3-CD44ADBCE679}"/>
    <cellStyle name="_STRUJA_OTP banka-42hr7-p349-3-Valentić" xfId="7272" xr:uid="{87D9C06C-E977-40EB-9C8B-0B3528633B37}"/>
    <cellStyle name="_troškovnik" xfId="6681" xr:uid="{3C1A6AC0-8FBD-42C5-AD6D-94A08ACB045D}"/>
    <cellStyle name="20 % – Poudarek1" xfId="6682" xr:uid="{36E33FB6-BC20-426C-ADC3-166D3F04885D}"/>
    <cellStyle name="20 % – Poudarek2" xfId="6683" xr:uid="{BE44E26C-652E-4126-A285-77667E240035}"/>
    <cellStyle name="20 % – Poudarek3" xfId="6684" xr:uid="{9B6E61F1-DC50-4024-863F-7EE5ACCC7039}"/>
    <cellStyle name="20 % – Poudarek4" xfId="6685" xr:uid="{4AFA90D8-8D61-4C48-919C-9A01A03CE510}"/>
    <cellStyle name="20 % – Poudarek5" xfId="6686" xr:uid="{6F567884-EF63-435E-A325-8BED0121ACD6}"/>
    <cellStyle name="20 % – Poudarek6" xfId="6687" xr:uid="{3A3568C5-E4F3-4BC8-972F-EC49E13A9D81}"/>
    <cellStyle name="20 % - Accent1" xfId="204" xr:uid="{BA90B29F-D946-4F91-827C-EBDE5C8F99E8}"/>
    <cellStyle name="20 % - Accent2" xfId="205" xr:uid="{ECE8D3D9-0BAC-4F4A-BE06-13AE9CD7152E}"/>
    <cellStyle name="20 % - Accent3" xfId="206" xr:uid="{29B79501-0CF5-4D1C-8413-73B4011C2B02}"/>
    <cellStyle name="20 % - Accent4" xfId="207" xr:uid="{969FA25C-FB39-41DA-863D-8430911C3E67}"/>
    <cellStyle name="20 % - Accent5" xfId="208" xr:uid="{A260BC72-A76A-46AE-A850-0FE3DDAB241F}"/>
    <cellStyle name="20 % - Accent6" xfId="209" xr:uid="{5A7533B2-585C-4809-A311-DD6C3D6CB21A}"/>
    <cellStyle name="20% - Accent1 10" xfId="210" xr:uid="{1393BCFF-898A-41CC-8AA9-BF8BFE4668C0}"/>
    <cellStyle name="20% - Accent1 11" xfId="211" xr:uid="{54DC801B-7786-4624-BCF8-77B690571796}"/>
    <cellStyle name="20% - Accent1 12" xfId="212" xr:uid="{B914B931-CB83-4C56-A4AF-984C6AA9A6AF}"/>
    <cellStyle name="20% - Accent1 13" xfId="213" xr:uid="{F346A817-FBF3-491A-8EA9-FF5C1C2F0275}"/>
    <cellStyle name="20% - Accent1 14" xfId="214" xr:uid="{84E8A80B-1A06-49C8-9245-582778382FDB}"/>
    <cellStyle name="20% - Accent1 15" xfId="215" xr:uid="{282FD082-4B7C-4983-9AE3-584797323C77}"/>
    <cellStyle name="20% - Accent1 16" xfId="216" xr:uid="{97D37E44-EE2D-4624-993D-2E85267EE2A6}"/>
    <cellStyle name="20% - Accent1 2" xfId="217" xr:uid="{9740C4DA-06E8-4230-8901-F7DBC25AC25D}"/>
    <cellStyle name="20% - Accent1 2 10" xfId="1338" xr:uid="{DA5BA098-3A54-4E47-AD40-67F79CBA63B5}"/>
    <cellStyle name="20% - Accent1 2 11" xfId="1339" xr:uid="{EB5B8FEB-4CA8-40E6-9464-90B384A8EE5E}"/>
    <cellStyle name="20% - Accent1 2 12" xfId="1340" xr:uid="{01754DEA-AF3A-4EF4-BC93-E66C3C4575E1}"/>
    <cellStyle name="20% - Accent1 2 13" xfId="1341" xr:uid="{6CFA6632-7092-48D7-8E19-0F0B15411F17}"/>
    <cellStyle name="20% - Accent1 2 14" xfId="1342" xr:uid="{30E21460-4161-4050-9941-7A6B4CD701FF}"/>
    <cellStyle name="20% - Accent1 2 15" xfId="2287" xr:uid="{04BC26E2-4762-4F50-BB0C-4813E54B13E5}"/>
    <cellStyle name="20% - Accent1 2 15 2" xfId="2288" xr:uid="{9D9F5CF7-28A1-4995-9DD9-2E8D5DDF6FD3}"/>
    <cellStyle name="20% - Accent1 2 16" xfId="2289" xr:uid="{5E36374D-05D9-476B-A78E-B5749953DEA8}"/>
    <cellStyle name="20% - Accent1 2 17" xfId="2290" xr:uid="{2159F55E-93C2-453F-AEDB-5FB543915859}"/>
    <cellStyle name="20% - Accent1 2 18" xfId="2291" xr:uid="{597EC0FF-712F-4592-A05D-5D6AA29A9C05}"/>
    <cellStyle name="20% - Accent1 2 19" xfId="2292" xr:uid="{A845AB4D-E361-48D6-9501-ADB2417DCF78}"/>
    <cellStyle name="20% - Accent1 2 2" xfId="1343" xr:uid="{DC41F590-E254-4C6B-B6C7-6EB741BFA37E}"/>
    <cellStyle name="20% - Accent1 2 20" xfId="2293" xr:uid="{6BE670F8-EB16-4242-A4FF-E0767BF6E6B3}"/>
    <cellStyle name="20% - Accent1 2 21" xfId="2294" xr:uid="{5CB75DDB-521D-459F-BADB-9BBA7927A299}"/>
    <cellStyle name="20% - Accent1 2 22" xfId="2295" xr:uid="{D3FD25C2-FAEC-4B68-BEB9-C914B4C545D8}"/>
    <cellStyle name="20% - Accent1 2 23" xfId="2296" xr:uid="{262028CC-8204-4892-AC53-95E490828211}"/>
    <cellStyle name="20% - Accent1 2 24" xfId="2297" xr:uid="{B0BFF844-BA2F-4D7F-8D2D-7D99CC8E9386}"/>
    <cellStyle name="20% - Accent1 2 25" xfId="2298" xr:uid="{B4219450-8649-437C-A301-F45A5FD345BF}"/>
    <cellStyle name="20% - Accent1 2 26" xfId="2299" xr:uid="{E6C341B0-B14D-4BDD-87B3-5AB8F945A6FF}"/>
    <cellStyle name="20% - Accent1 2 27" xfId="2300" xr:uid="{6F4490F4-8D1C-4F50-9D5F-0417185A012E}"/>
    <cellStyle name="20% - Accent1 2 28" xfId="2301" xr:uid="{0ACC0847-0F10-4D48-A6B0-F8160D86415A}"/>
    <cellStyle name="20% - Accent1 2 29" xfId="2302" xr:uid="{20FACCE9-5C08-4D09-B71D-48087E699975}"/>
    <cellStyle name="20% - Accent1 2 3" xfId="1344" xr:uid="{01324389-600E-4410-965E-55F83F119EA0}"/>
    <cellStyle name="20% - Accent1 2 30" xfId="2303" xr:uid="{4AC5994D-21F6-4B55-A244-92F8B9B0832F}"/>
    <cellStyle name="20% - Accent1 2 31" xfId="2304" xr:uid="{4A91C94B-2591-41C1-B370-C3FBB5DA765C}"/>
    <cellStyle name="20% - Accent1 2 32" xfId="2305" xr:uid="{77E9C013-FECB-4731-BF28-BDC4D6A28B69}"/>
    <cellStyle name="20% - Accent1 2 33" xfId="2306" xr:uid="{703877F9-8187-4A2A-9B8B-472561E0D217}"/>
    <cellStyle name="20% - Accent1 2 34" xfId="2307" xr:uid="{65629BCE-EC38-45BB-A3FD-1FFB9ACC5A43}"/>
    <cellStyle name="20% - Accent1 2 35" xfId="2308" xr:uid="{1F1A2EA8-1A8D-40CC-BE78-9CD61DA3261D}"/>
    <cellStyle name="20% - Accent1 2 36" xfId="2309" xr:uid="{75FFC93B-6F66-4CAB-86AE-563BBA41C226}"/>
    <cellStyle name="20% - Accent1 2 37" xfId="2310" xr:uid="{037CA16B-A844-4CAC-AFE8-296D66132A4A}"/>
    <cellStyle name="20% - Accent1 2 38" xfId="2311" xr:uid="{4D83FD48-6DC3-4144-80D0-5B98E3B40CC0}"/>
    <cellStyle name="20% - Accent1 2 38 2" xfId="15860" xr:uid="{4D257CFE-2B3B-4814-82E5-A76007C06B0D}"/>
    <cellStyle name="20% - Accent1 2 39" xfId="2312" xr:uid="{631702C2-4BA1-4A18-9ED5-8E6E419A1A30}"/>
    <cellStyle name="20% - Accent1 2 4" xfId="1345" xr:uid="{260CB138-A772-4B9C-9D5B-A700E32207F5}"/>
    <cellStyle name="20% - Accent1 2 40" xfId="2313" xr:uid="{72D543D9-F4EE-444D-8B66-6582BCF78672}"/>
    <cellStyle name="20% - Accent1 2 41" xfId="2314" xr:uid="{D14CAF04-10FA-4919-B5AF-F5F39A1DA186}"/>
    <cellStyle name="20% - Accent1 2 42" xfId="2315" xr:uid="{37FDFB81-DD5B-4E8D-AF85-552C65B67D61}"/>
    <cellStyle name="20% - Accent1 2 43" xfId="2316" xr:uid="{4CDBE51B-F108-465D-8653-C90EF1D73A03}"/>
    <cellStyle name="20% - Accent1 2 44" xfId="2317" xr:uid="{B7092A49-81CA-4BDE-A909-C7FDFF343F85}"/>
    <cellStyle name="20% - Accent1 2 45" xfId="2318" xr:uid="{C08DFE49-55CE-45BC-8BCD-1231DFAC4B3C}"/>
    <cellStyle name="20% - Accent1 2 46" xfId="2319" xr:uid="{68C97D28-97B1-4D2F-9DF6-1BB6CE601833}"/>
    <cellStyle name="20% - Accent1 2 47" xfId="2320" xr:uid="{D858E151-DDA0-4966-904B-D29F6CC20530}"/>
    <cellStyle name="20% - Accent1 2 48" xfId="2321" xr:uid="{B7B7237C-DC43-48B3-A59C-9BB2A79AF72B}"/>
    <cellStyle name="20% - Accent1 2 49" xfId="2322" xr:uid="{DEBCFCF1-946D-4F38-BA26-0A7CBB9A8489}"/>
    <cellStyle name="20% - Accent1 2 5" xfId="1346" xr:uid="{F895D41B-05D7-4411-8705-B0B4501C18A4}"/>
    <cellStyle name="20% - Accent1 2 50" xfId="7273" xr:uid="{264BB3E6-83D3-42C8-A510-890CBF6D7D7E}"/>
    <cellStyle name="20% - Accent1 2 51" xfId="1337" xr:uid="{7A7B24D9-EC8E-4021-9D5F-EA11C269798F}"/>
    <cellStyle name="20% - Accent1 2 6" xfId="1347" xr:uid="{ABD5C3C6-4ED6-4984-9912-8E5000BA08F2}"/>
    <cellStyle name="20% - Accent1 2 7" xfId="1348" xr:uid="{6EA7E480-3E6E-4E69-80DD-324EB832E1D1}"/>
    <cellStyle name="20% - Accent1 2 8" xfId="1349" xr:uid="{31ECD2A2-2402-43BC-8E3C-9E646C66587C}"/>
    <cellStyle name="20% - Accent1 2 9" xfId="1350" xr:uid="{3E70CB8F-32FF-4AED-B977-0D08D3EE3800}"/>
    <cellStyle name="20% - Accent1 3" xfId="218" xr:uid="{3507F3DD-A333-4CE2-A796-4388B592932E}"/>
    <cellStyle name="20% - Accent1 3 10" xfId="1352" xr:uid="{BFD2BBFA-2FCE-4105-9BF2-477EFD174CC3}"/>
    <cellStyle name="20% - Accent1 3 11" xfId="2323" xr:uid="{7A5E5824-AE49-4D2E-9505-FFBB048A5C9B}"/>
    <cellStyle name="20% - Accent1 3 11 2" xfId="6688" xr:uid="{C158D336-E978-471A-B12B-E3F173F373BC}"/>
    <cellStyle name="20% - Accent1 3 12" xfId="2324" xr:uid="{33D122D0-8F44-4EA0-BFAC-EFB0AF562314}"/>
    <cellStyle name="20% - Accent1 3 13" xfId="2325" xr:uid="{70AE756A-78FC-4D65-8BA5-360C6347C666}"/>
    <cellStyle name="20% - Accent1 3 14" xfId="2326" xr:uid="{FF3A1C07-2A06-4D53-8954-0D90B340B49D}"/>
    <cellStyle name="20% - Accent1 3 15" xfId="2327" xr:uid="{B3F378C4-771C-40B3-9527-7BBF85B78E08}"/>
    <cellStyle name="20% - Accent1 3 16" xfId="2328" xr:uid="{F902AB58-923C-497D-B66B-541A26BCB46C}"/>
    <cellStyle name="20% - Accent1 3 17" xfId="2329" xr:uid="{949C3162-DB28-4C89-8F50-9970C758C561}"/>
    <cellStyle name="20% - Accent1 3 18" xfId="2330" xr:uid="{117D9C51-360B-41BF-AB7E-0E495A4B8553}"/>
    <cellStyle name="20% - Accent1 3 19" xfId="2331" xr:uid="{1C8F9696-C449-42CD-8A99-72C88F1F3220}"/>
    <cellStyle name="20% - Accent1 3 2" xfId="1353" xr:uid="{B56698BD-96A1-4A46-9F24-10619BB051A5}"/>
    <cellStyle name="20% - Accent1 3 20" xfId="2332" xr:uid="{5B6C1A26-AD44-4186-A017-8E0E3C609ABF}"/>
    <cellStyle name="20% - Accent1 3 21" xfId="2333" xr:uid="{76F6F93E-376F-4A6D-AF92-0E66C9C35C00}"/>
    <cellStyle name="20% - Accent1 3 22" xfId="2334" xr:uid="{6D6AD292-C9FB-423D-9836-C916051A4123}"/>
    <cellStyle name="20% - Accent1 3 23" xfId="2335" xr:uid="{C3B771F6-6967-42DA-8CA7-38B1ECBD5ED5}"/>
    <cellStyle name="20% - Accent1 3 24" xfId="2336" xr:uid="{2469D64A-D7A5-4786-B9B6-00716E60823C}"/>
    <cellStyle name="20% - Accent1 3 25" xfId="2337" xr:uid="{23480E98-D2AE-49B4-9D9A-66DC6522F658}"/>
    <cellStyle name="20% - Accent1 3 26" xfId="2338" xr:uid="{F362F684-EADD-4535-B913-202138B88CEB}"/>
    <cellStyle name="20% - Accent1 3 27" xfId="2339" xr:uid="{B334424A-D335-470D-8DD3-36AB40FA8220}"/>
    <cellStyle name="20% - Accent1 3 28" xfId="2340" xr:uid="{886CDDBE-C4FE-4A8D-A936-FF162AAED0BF}"/>
    <cellStyle name="20% - Accent1 3 29" xfId="2341" xr:uid="{1AD29C48-1EE0-4B6C-BC80-F5C888700ADF}"/>
    <cellStyle name="20% - Accent1 3 3" xfId="1354" xr:uid="{25BA1470-381E-4EA9-A792-722C8FDC9B66}"/>
    <cellStyle name="20% - Accent1 3 30" xfId="2342" xr:uid="{710918BF-1B75-4646-B7C9-F80CEA6B8311}"/>
    <cellStyle name="20% - Accent1 3 31" xfId="2343" xr:uid="{3FBA0E33-B127-476B-A8BE-37CC24AA831C}"/>
    <cellStyle name="20% - Accent1 3 32" xfId="1351" xr:uid="{A1BB074E-A189-4544-AA41-524C3BC47D46}"/>
    <cellStyle name="20% - Accent1 3 4" xfId="1355" xr:uid="{15DE7156-EE47-49E2-BCEA-7D988254C4FF}"/>
    <cellStyle name="20% - Accent1 3 5" xfId="1356" xr:uid="{83009334-ECF0-40FF-B075-F804D5616B7E}"/>
    <cellStyle name="20% - Accent1 3 6" xfId="1357" xr:uid="{931AA4AD-E971-482A-8A3E-385CBC9653DD}"/>
    <cellStyle name="20% - Accent1 3 7" xfId="1358" xr:uid="{AEE9ABE2-EE45-4E22-9140-9923319579F4}"/>
    <cellStyle name="20% - Accent1 3 8" xfId="1359" xr:uid="{15964B0D-807C-4F7B-89B9-BD2DA24CADB0}"/>
    <cellStyle name="20% - Accent1 3 9" xfId="1360" xr:uid="{AEDDE352-D67C-4D32-8684-2341898B5FB9}"/>
    <cellStyle name="20% - Accent1 4" xfId="219" xr:uid="{53135B12-E639-416B-BC13-F7D5B6A42D57}"/>
    <cellStyle name="20% - Accent1 4 10" xfId="2344" xr:uid="{8D80F899-A922-4CE0-BE85-594C14ED76AB}"/>
    <cellStyle name="20% - Accent1 4 11" xfId="2345" xr:uid="{A240599A-5457-41BF-B667-71E79BDD9FAE}"/>
    <cellStyle name="20% - Accent1 4 12" xfId="2346" xr:uid="{DAB299D0-9079-4320-AD7D-F3D6FF089B22}"/>
    <cellStyle name="20% - Accent1 4 13" xfId="2347" xr:uid="{DF0BF6A5-8342-4697-BCE6-8A2533E8221B}"/>
    <cellStyle name="20% - Accent1 4 14" xfId="2348" xr:uid="{CF6BE98C-8D4B-4C4B-A14D-2061CB2DCCF8}"/>
    <cellStyle name="20% - Accent1 4 15" xfId="2349" xr:uid="{BF7996B8-B2B4-4ACF-B0E8-9CCEA3903AD3}"/>
    <cellStyle name="20% - Accent1 4 16" xfId="2350" xr:uid="{1C77FE1A-79CE-4784-AFFD-04A555951D8A}"/>
    <cellStyle name="20% - Accent1 4 17" xfId="2351" xr:uid="{457E5C2F-4D17-4FF0-89C7-BDA1EBD65DCE}"/>
    <cellStyle name="20% - Accent1 4 18" xfId="2352" xr:uid="{EB8CB0F7-6F9D-40DA-A26F-E7FFDB5C8FD2}"/>
    <cellStyle name="20% - Accent1 4 19" xfId="2353" xr:uid="{4DA793FC-EBBD-45F7-8E55-C1A1D9B4603D}"/>
    <cellStyle name="20% - Accent1 4 2" xfId="1362" xr:uid="{05D0CE87-EC84-4642-871B-27545099943D}"/>
    <cellStyle name="20% - Accent1 4 20" xfId="2354" xr:uid="{51BEF2AF-3387-4A6D-852E-F9F239F022C4}"/>
    <cellStyle name="20% - Accent1 4 21" xfId="2355" xr:uid="{DB83E777-E448-4261-AF51-DFAF6B57CE75}"/>
    <cellStyle name="20% - Accent1 4 22" xfId="2356" xr:uid="{55170A27-9B95-4723-AD73-6C54A6F48258}"/>
    <cellStyle name="20% - Accent1 4 23" xfId="2357" xr:uid="{B8F1B073-EC5C-48B9-9B0A-5F5427D83F34}"/>
    <cellStyle name="20% - Accent1 4 24" xfId="2358" xr:uid="{C9BDEA78-DE76-4089-9C64-EB90158FD53B}"/>
    <cellStyle name="20% - Accent1 4 25" xfId="2359" xr:uid="{69A84B71-0890-4CB0-A1E3-CF392509770E}"/>
    <cellStyle name="20% - Accent1 4 26" xfId="2360" xr:uid="{CF5C6089-86F4-4CC2-8CA4-277B4485158A}"/>
    <cellStyle name="20% - Accent1 4 27" xfId="2361" xr:uid="{2FB7FE2C-AEC5-4A9D-B422-1CA8C553C749}"/>
    <cellStyle name="20% - Accent1 4 28" xfId="2362" xr:uid="{EB9216B9-5023-44B4-A6AE-F50DD47606C3}"/>
    <cellStyle name="20% - Accent1 4 29" xfId="1361" xr:uid="{ACB7B6CE-355C-4C7B-9D4C-BF9343BE99C8}"/>
    <cellStyle name="20% - Accent1 4 3" xfId="1363" xr:uid="{4BC0B989-F1A2-4D0F-8D4D-A39CAAD22E14}"/>
    <cellStyle name="20% - Accent1 4 4" xfId="1364" xr:uid="{7E968803-A030-436D-979C-CAB8DFC08759}"/>
    <cellStyle name="20% - Accent1 4 5" xfId="1365" xr:uid="{F41F8D5F-11EF-4F38-B2C9-72865D031156}"/>
    <cellStyle name="20% - Accent1 4 6" xfId="1366" xr:uid="{3D9980B7-DCB2-4122-AEC9-4134C8835237}"/>
    <cellStyle name="20% - Accent1 4 7" xfId="1367" xr:uid="{7930BB05-78CF-41CF-B843-13AE9D7A0A77}"/>
    <cellStyle name="20% - Accent1 4 8" xfId="2363" xr:uid="{F3E8C679-73C6-45D9-80A1-181B2ED18E25}"/>
    <cellStyle name="20% - Accent1 4 8 2" xfId="6689" xr:uid="{FF1D028C-98C5-4306-9E4C-2E6C8958ECD4}"/>
    <cellStyle name="20% - Accent1 4 9" xfId="2364" xr:uid="{8AD629DD-D642-4E00-98B4-F741B48CA29B}"/>
    <cellStyle name="20% - Accent1 5" xfId="220" xr:uid="{4592A4ED-1950-4A25-B82E-FFF7B673FE73}"/>
    <cellStyle name="20% - Accent1 5 2" xfId="15861" xr:uid="{EE873308-D3FC-4BFB-BCC2-1DF7650EFF98}"/>
    <cellStyle name="20% - Accent1 6" xfId="221" xr:uid="{0E1D4A15-820B-431D-B20C-54499AAFF55E}"/>
    <cellStyle name="20% - Accent1 7" xfId="222" xr:uid="{5FA146A7-4550-4BCE-AC39-86E420C29857}"/>
    <cellStyle name="20% - Accent1 8" xfId="223" xr:uid="{FFA98216-BDEF-49C5-A5A7-EDEC8375BECC}"/>
    <cellStyle name="20% - Accent1 9" xfId="224" xr:uid="{38DB52A8-73B5-480B-9588-6404A2F5AAC2}"/>
    <cellStyle name="20% - Accent2 10" xfId="225" xr:uid="{3394AA73-EE8D-448D-8198-ABBE7C4960CD}"/>
    <cellStyle name="20% - Accent2 11" xfId="226" xr:uid="{1D5E512E-89F2-4B20-9D65-44BBE4AC3E73}"/>
    <cellStyle name="20% - Accent2 12" xfId="227" xr:uid="{988AEB26-865E-497B-8E74-0F14DF375842}"/>
    <cellStyle name="20% - Accent2 13" xfId="228" xr:uid="{9EA88EBA-20E9-4AF2-9F7D-11F6AC9444D3}"/>
    <cellStyle name="20% - Accent2 14" xfId="229" xr:uid="{AEEB726F-E568-41E0-B31C-DA470DECD056}"/>
    <cellStyle name="20% - Accent2 15" xfId="230" xr:uid="{85462F79-3E07-4F1A-B611-40FB2434AA55}"/>
    <cellStyle name="20% - Accent2 16" xfId="231" xr:uid="{A027FE27-9C98-4407-BDA0-D9EE4A7B179B}"/>
    <cellStyle name="20% - Accent2 2" xfId="232" xr:uid="{9FCF71FB-A4EE-4CD1-9C97-A029DF6D6B98}"/>
    <cellStyle name="20% - Accent2 2 10" xfId="1369" xr:uid="{02BACCB6-F49F-49F8-B213-E7396CF5D2B4}"/>
    <cellStyle name="20% - Accent2 2 11" xfId="1370" xr:uid="{5DD9C155-63D7-4366-950F-75D3F4636A4C}"/>
    <cellStyle name="20% - Accent2 2 12" xfId="1371" xr:uid="{A7EC9661-3581-44C0-B589-9FF241AC5477}"/>
    <cellStyle name="20% - Accent2 2 13" xfId="1372" xr:uid="{CA611E6D-E649-4DAD-867E-EDE41982B9C0}"/>
    <cellStyle name="20% - Accent2 2 14" xfId="1373" xr:uid="{26FA867E-6A27-42F0-A396-9088FA893368}"/>
    <cellStyle name="20% - Accent2 2 15" xfId="2365" xr:uid="{D617C858-0970-4768-9D52-42953291F845}"/>
    <cellStyle name="20% - Accent2 2 15 2" xfId="2366" xr:uid="{B4195591-6CC1-4E8C-B77B-6C1284C5FE84}"/>
    <cellStyle name="20% - Accent2 2 16" xfId="2367" xr:uid="{E50E6621-43FF-45E6-86D8-601D03E879A0}"/>
    <cellStyle name="20% - Accent2 2 17" xfId="2368" xr:uid="{0FBE56F0-C3DC-4B14-8D56-01CA4C2AB709}"/>
    <cellStyle name="20% - Accent2 2 18" xfId="2369" xr:uid="{FFF18A7A-9AA8-451A-AF83-7D6F7F2EBF89}"/>
    <cellStyle name="20% - Accent2 2 19" xfId="2370" xr:uid="{3D36573A-62CB-4FA3-B025-EF3C91631B23}"/>
    <cellStyle name="20% - Accent2 2 2" xfId="1374" xr:uid="{451985E0-5897-4215-B5FA-9D7BE2B08790}"/>
    <cellStyle name="20% - Accent2 2 20" xfId="2371" xr:uid="{0368CC61-0A21-4318-9E62-57325D0A61E3}"/>
    <cellStyle name="20% - Accent2 2 21" xfId="2372" xr:uid="{F8C347E0-B457-42F9-BB64-82B6543719AE}"/>
    <cellStyle name="20% - Accent2 2 22" xfId="2373" xr:uid="{43EB1518-3C39-4F05-ACF8-645EFBAEF665}"/>
    <cellStyle name="20% - Accent2 2 23" xfId="2374" xr:uid="{86E0AD57-528E-4322-AC08-F2837BC6DA06}"/>
    <cellStyle name="20% - Accent2 2 24" xfId="2375" xr:uid="{CE5AE170-14A0-434F-856A-30F23970A004}"/>
    <cellStyle name="20% - Accent2 2 25" xfId="2376" xr:uid="{F9ECD1A5-C3FB-4DFB-8B0A-68C83AC64132}"/>
    <cellStyle name="20% - Accent2 2 26" xfId="2377" xr:uid="{41C5D6B8-9337-40C7-BC6A-1B89BA16A196}"/>
    <cellStyle name="20% - Accent2 2 27" xfId="2378" xr:uid="{12E26502-6224-4DE5-8713-7B2FB54E16A3}"/>
    <cellStyle name="20% - Accent2 2 28" xfId="2379" xr:uid="{202C4D3B-F2A7-4470-8914-924CA5AEC16A}"/>
    <cellStyle name="20% - Accent2 2 29" xfId="2380" xr:uid="{5D6C400B-60C1-498B-9E1D-977C6B1B337C}"/>
    <cellStyle name="20% - Accent2 2 3" xfId="1375" xr:uid="{5CD85822-5B52-45E8-A49B-F84F60F1D1E5}"/>
    <cellStyle name="20% - Accent2 2 30" xfId="2381" xr:uid="{A4EAA528-7861-498D-BFBC-5BD49177D7D0}"/>
    <cellStyle name="20% - Accent2 2 31" xfId="2382" xr:uid="{A08F73BD-CF09-490C-B7DA-6FA93E6C51F6}"/>
    <cellStyle name="20% - Accent2 2 32" xfId="2383" xr:uid="{A19759ED-733D-4E4A-BC39-105C052FAB0C}"/>
    <cellStyle name="20% - Accent2 2 33" xfId="2384" xr:uid="{ED190CA2-F433-48A4-BF77-07843C4651C3}"/>
    <cellStyle name="20% - Accent2 2 34" xfId="2385" xr:uid="{A37BC00F-0466-4619-8C6B-84D97F5C14AF}"/>
    <cellStyle name="20% - Accent2 2 35" xfId="2386" xr:uid="{51579FEF-D6C1-44E2-A722-D33B655454AC}"/>
    <cellStyle name="20% - Accent2 2 36" xfId="2387" xr:uid="{554DD584-CD9B-4196-91DF-0C4922FB0346}"/>
    <cellStyle name="20% - Accent2 2 37" xfId="2388" xr:uid="{05AEFF2A-DAFF-48B0-A69F-71A2B37BFFCC}"/>
    <cellStyle name="20% - Accent2 2 38" xfId="2389" xr:uid="{D61C7B70-6087-4A07-9743-E73830B644BA}"/>
    <cellStyle name="20% - Accent2 2 38 2" xfId="15862" xr:uid="{B41E31A3-ED7F-466A-8A42-241CB491BCB5}"/>
    <cellStyle name="20% - Accent2 2 39" xfId="2390" xr:uid="{63FFC093-4178-4334-A764-C7AA955AC299}"/>
    <cellStyle name="20% - Accent2 2 4" xfId="1376" xr:uid="{CDB5390B-FFF3-4AAF-81CB-21F88A73BCA0}"/>
    <cellStyle name="20% - Accent2 2 40" xfId="2391" xr:uid="{E6B384DE-5B22-4D3A-A762-7DE0FC607D62}"/>
    <cellStyle name="20% - Accent2 2 41" xfId="2392" xr:uid="{94B92A07-740D-44CA-B242-D1088B3E87D0}"/>
    <cellStyle name="20% - Accent2 2 42" xfId="2393" xr:uid="{BDE13FC8-8914-4336-A33F-89E9B329C593}"/>
    <cellStyle name="20% - Accent2 2 43" xfId="2394" xr:uid="{C31B3CD2-684E-4F80-B4A2-50B4F9556789}"/>
    <cellStyle name="20% - Accent2 2 44" xfId="2395" xr:uid="{AF9440B1-D473-4C45-AA62-0D134564BBF8}"/>
    <cellStyle name="20% - Accent2 2 45" xfId="2396" xr:uid="{F40DC617-61E7-4F47-89F3-6FA7A4AF9501}"/>
    <cellStyle name="20% - Accent2 2 46" xfId="2397" xr:uid="{CEC62390-B825-40F9-8589-9C1A24F03012}"/>
    <cellStyle name="20% - Accent2 2 47" xfId="2398" xr:uid="{C4A37E90-AFED-4DA8-906A-94F22A52490C}"/>
    <cellStyle name="20% - Accent2 2 48" xfId="2399" xr:uid="{75693331-CF56-43A6-905B-70A66209076D}"/>
    <cellStyle name="20% - Accent2 2 49" xfId="2400" xr:uid="{F704B3E6-CDFD-4D9A-AF7A-8B952814AE5C}"/>
    <cellStyle name="20% - Accent2 2 5" xfId="1377" xr:uid="{AD2E0224-DBF2-4717-8DB2-461A8EAE4263}"/>
    <cellStyle name="20% - Accent2 2 50" xfId="7274" xr:uid="{2F939D55-8489-4DB8-AA78-E7BBF5CC1221}"/>
    <cellStyle name="20% - Accent2 2 51" xfId="1368" xr:uid="{4C52AB2B-CFB3-4550-ADBC-11EF95669338}"/>
    <cellStyle name="20% - Accent2 2 6" xfId="1378" xr:uid="{3E91AEA4-73EF-4053-BFB2-C3300BE199E6}"/>
    <cellStyle name="20% - Accent2 2 7" xfId="1379" xr:uid="{9185D34B-BE0A-4F7A-9CF3-59088E51961A}"/>
    <cellStyle name="20% - Accent2 2 8" xfId="1380" xr:uid="{C2423FEA-C5BF-4432-9DC7-497921A97797}"/>
    <cellStyle name="20% - Accent2 2 9" xfId="1381" xr:uid="{2DBC7314-89E4-42B6-B46F-7471F707282D}"/>
    <cellStyle name="20% - Accent2 3" xfId="233" xr:uid="{9F423021-17D0-4273-BB59-48AA705ADFE6}"/>
    <cellStyle name="20% - Accent2 3 10" xfId="1383" xr:uid="{210C0268-6399-422D-837C-E6C0B33BC3C4}"/>
    <cellStyle name="20% - Accent2 3 11" xfId="2401" xr:uid="{50C86FC0-08ED-4612-B1A0-B679455B9DE6}"/>
    <cellStyle name="20% - Accent2 3 11 2" xfId="6690" xr:uid="{FF614C86-903E-4D2F-81C2-7EAA0EC11A70}"/>
    <cellStyle name="20% - Accent2 3 12" xfId="2402" xr:uid="{C7C1B787-5422-43BC-A0CA-FA149514B37D}"/>
    <cellStyle name="20% - Accent2 3 13" xfId="2403" xr:uid="{BB23E651-7C36-4C39-A436-154505CD2EA9}"/>
    <cellStyle name="20% - Accent2 3 14" xfId="2404" xr:uid="{1DB7C4C7-A341-4A39-8A14-501A6991FF77}"/>
    <cellStyle name="20% - Accent2 3 15" xfId="2405" xr:uid="{836AB5F1-E4CC-4146-98FA-2EBDAEB3DB00}"/>
    <cellStyle name="20% - Accent2 3 16" xfId="2406" xr:uid="{445A5E4F-2CA9-4DCA-B330-6F60E79688BB}"/>
    <cellStyle name="20% - Accent2 3 17" xfId="2407" xr:uid="{BACFC190-062A-410D-A79B-52D3B66070E9}"/>
    <cellStyle name="20% - Accent2 3 18" xfId="2408" xr:uid="{46CF41FD-4789-41C1-A155-80B63A69AEF7}"/>
    <cellStyle name="20% - Accent2 3 19" xfId="2409" xr:uid="{1E9EB289-127D-4CD2-AC91-95287FEC04FB}"/>
    <cellStyle name="20% - Accent2 3 2" xfId="1384" xr:uid="{827C344F-B508-4D2F-AB40-A9CD5A3ABB61}"/>
    <cellStyle name="20% - Accent2 3 20" xfId="2410" xr:uid="{DE507BF7-60F5-403A-9013-231C6E61BEE5}"/>
    <cellStyle name="20% - Accent2 3 21" xfId="2411" xr:uid="{205C5725-2FA5-4F74-8465-F2EDFAFE83FB}"/>
    <cellStyle name="20% - Accent2 3 22" xfId="2412" xr:uid="{7B6EDFA6-85FA-4BD3-9D8B-605967BF44D2}"/>
    <cellStyle name="20% - Accent2 3 23" xfId="2413" xr:uid="{948F5953-DFBB-48DE-9D2F-3A95AA259520}"/>
    <cellStyle name="20% - Accent2 3 24" xfId="2414" xr:uid="{37E0BEFB-91F5-4419-A75B-F665B04E1754}"/>
    <cellStyle name="20% - Accent2 3 25" xfId="2415" xr:uid="{BDB3DFB5-CB3F-431D-8394-19FFD3CBCF7C}"/>
    <cellStyle name="20% - Accent2 3 26" xfId="2416" xr:uid="{EAB73251-4B1C-4F9D-A61F-D50CC58BF3AE}"/>
    <cellStyle name="20% - Accent2 3 27" xfId="2417" xr:uid="{4B6EEB19-BB29-47A6-B1B1-6616904503E1}"/>
    <cellStyle name="20% - Accent2 3 28" xfId="2418" xr:uid="{A340496F-ED51-4754-8DE0-8E64CD0B1A2A}"/>
    <cellStyle name="20% - Accent2 3 29" xfId="2419" xr:uid="{0B132973-D387-4B10-888F-454A458597D9}"/>
    <cellStyle name="20% - Accent2 3 3" xfId="1385" xr:uid="{CFBF08A3-C8CC-43B0-A0D6-1FEB12B05E4E}"/>
    <cellStyle name="20% - Accent2 3 30" xfId="2420" xr:uid="{3084CDFB-A58E-445E-87D0-F740356CD127}"/>
    <cellStyle name="20% - Accent2 3 31" xfId="2421" xr:uid="{96D743DA-31D6-4737-B03E-08C8523B3753}"/>
    <cellStyle name="20% - Accent2 3 32" xfId="1382" xr:uid="{137C2F7D-B107-4C5E-B9FB-3692F9576E46}"/>
    <cellStyle name="20% - Accent2 3 4" xfId="1386" xr:uid="{83D32C35-C453-44E9-98A6-B023FE0C4100}"/>
    <cellStyle name="20% - Accent2 3 5" xfId="1387" xr:uid="{C11379F8-7F34-4220-9215-D616A52A59D7}"/>
    <cellStyle name="20% - Accent2 3 6" xfId="1388" xr:uid="{2772FEB9-CF5E-466D-B4D0-26712784D9CE}"/>
    <cellStyle name="20% - Accent2 3 7" xfId="1389" xr:uid="{872FBEE0-364A-4F27-83AD-A0AEEE09E133}"/>
    <cellStyle name="20% - Accent2 3 8" xfId="1390" xr:uid="{281FE78F-0010-49FE-A079-0D09F4FB3742}"/>
    <cellStyle name="20% - Accent2 3 9" xfId="1391" xr:uid="{838FCC5C-A372-4276-9D66-6CC03F5996CB}"/>
    <cellStyle name="20% - Accent2 4" xfId="234" xr:uid="{CEFCB971-4864-4B87-9021-8BAD1A6C66DC}"/>
    <cellStyle name="20% - Accent2 4 10" xfId="2422" xr:uid="{1BAB6A75-8137-4076-BA4C-947019B289AB}"/>
    <cellStyle name="20% - Accent2 4 11" xfId="2423" xr:uid="{5353AE9A-58A8-495E-B555-AC7D5F3B3D6B}"/>
    <cellStyle name="20% - Accent2 4 12" xfId="2424" xr:uid="{58EC8479-5719-413F-9FDE-84ACCBFC4471}"/>
    <cellStyle name="20% - Accent2 4 13" xfId="2425" xr:uid="{40C37C22-E981-4210-B75A-7552C1362204}"/>
    <cellStyle name="20% - Accent2 4 14" xfId="2426" xr:uid="{72B69FFC-9DBA-4DAD-800F-00A9AC2BC9A2}"/>
    <cellStyle name="20% - Accent2 4 15" xfId="2427" xr:uid="{6C6DE892-4174-4058-B924-09C5BE094717}"/>
    <cellStyle name="20% - Accent2 4 16" xfId="2428" xr:uid="{2C1219F6-7711-42C9-BC4A-FC13008A64A7}"/>
    <cellStyle name="20% - Accent2 4 17" xfId="2429" xr:uid="{FB4906D8-9D8B-4B7F-80F5-260305EBA999}"/>
    <cellStyle name="20% - Accent2 4 18" xfId="2430" xr:uid="{ACFC261A-015C-453D-A66C-65F2708485DE}"/>
    <cellStyle name="20% - Accent2 4 19" xfId="2431" xr:uid="{4BEA05A6-A8E1-4900-821A-D7208546D5DE}"/>
    <cellStyle name="20% - Accent2 4 2" xfId="1393" xr:uid="{7A4EE696-D772-48BD-B0C8-7AB28A7EEA62}"/>
    <cellStyle name="20% - Accent2 4 20" xfId="2432" xr:uid="{64F68085-750D-45A0-8954-8AF73BDA036D}"/>
    <cellStyle name="20% - Accent2 4 21" xfId="2433" xr:uid="{77F69559-AFC0-409A-930C-1E988E1C35BF}"/>
    <cellStyle name="20% - Accent2 4 22" xfId="2434" xr:uid="{7CF244FC-1455-4A2C-B55C-490D26B1EE48}"/>
    <cellStyle name="20% - Accent2 4 23" xfId="2435" xr:uid="{B4FA5E0B-4793-4022-8FB2-C357BEA7A736}"/>
    <cellStyle name="20% - Accent2 4 24" xfId="2436" xr:uid="{B7AA9832-ECD8-420B-8C53-C8E7ED308E41}"/>
    <cellStyle name="20% - Accent2 4 25" xfId="2437" xr:uid="{155F7EA4-82FA-446C-BC60-76E1564D8895}"/>
    <cellStyle name="20% - Accent2 4 26" xfId="2438" xr:uid="{B49DD99B-2503-4703-B413-3A6E5FEE9845}"/>
    <cellStyle name="20% - Accent2 4 27" xfId="2439" xr:uid="{FE9310E8-3E2F-477D-BC5D-4490BF3A60C9}"/>
    <cellStyle name="20% - Accent2 4 28" xfId="2440" xr:uid="{8566CE99-8F37-4C76-A0EB-80DFA3164358}"/>
    <cellStyle name="20% - Accent2 4 29" xfId="1392" xr:uid="{1527D3E0-74B3-4768-AD26-346BF888A948}"/>
    <cellStyle name="20% - Accent2 4 3" xfId="1394" xr:uid="{6D3521BC-3C96-43AD-BD9C-39544A033DF0}"/>
    <cellStyle name="20% - Accent2 4 4" xfId="1395" xr:uid="{64CC9973-66C2-400B-AA32-AFFD2F54FB70}"/>
    <cellStyle name="20% - Accent2 4 5" xfId="1396" xr:uid="{68170280-A730-4E78-9729-65F597996812}"/>
    <cellStyle name="20% - Accent2 4 6" xfId="1397" xr:uid="{3375E2DA-9899-4B8C-A6D8-593FE160065E}"/>
    <cellStyle name="20% - Accent2 4 7" xfId="1398" xr:uid="{8E143237-29E1-4046-A337-767DEB4345AF}"/>
    <cellStyle name="20% - Accent2 4 8" xfId="2441" xr:uid="{B3514DFD-AC18-4CE1-91AA-0B8D095854D2}"/>
    <cellStyle name="20% - Accent2 4 8 2" xfId="6691" xr:uid="{94586953-330A-4265-BC8C-9811CBF6338D}"/>
    <cellStyle name="20% - Accent2 4 9" xfId="2442" xr:uid="{6531D7F2-6757-43EE-8857-0CCC9A89F506}"/>
    <cellStyle name="20% - Accent2 5" xfId="235" xr:uid="{3D76812F-292C-4B24-A561-9FAAF51354BB}"/>
    <cellStyle name="20% - Accent2 5 2" xfId="15863" xr:uid="{8EEC08DE-CD98-4040-9FA6-A0D9BAC2FA59}"/>
    <cellStyle name="20% - Accent2 6" xfId="236" xr:uid="{541BB061-8B1F-4F0B-9B93-6CB7F6F102F6}"/>
    <cellStyle name="20% - Accent2 7" xfId="237" xr:uid="{A39D7540-FEB2-49D7-962F-643BE0C17E5D}"/>
    <cellStyle name="20% - Accent2 8" xfId="238" xr:uid="{C9058275-92BC-46C0-9DA2-0FC873936C61}"/>
    <cellStyle name="20% - Accent2 9" xfId="239" xr:uid="{E5697B08-F2E5-4A58-986D-AE399D6CD869}"/>
    <cellStyle name="20% - Accent3 10" xfId="240" xr:uid="{14748A23-E60B-40D1-894F-B6449151BD24}"/>
    <cellStyle name="20% - Accent3 11" xfId="241" xr:uid="{D0697C8B-6C26-460B-B685-C5456D49BB6C}"/>
    <cellStyle name="20% - Accent3 12" xfId="242" xr:uid="{33E2A0DF-3EDF-423F-B5A7-24C4B275B625}"/>
    <cellStyle name="20% - Accent3 13" xfId="243" xr:uid="{B9159DD4-48BE-4C8C-8F7A-E9EE95182262}"/>
    <cellStyle name="20% - Accent3 14" xfId="244" xr:uid="{6883E3DA-228D-4BC2-9FC6-1C945DF02425}"/>
    <cellStyle name="20% - Accent3 15" xfId="245" xr:uid="{16B03CE8-34CD-468E-9027-E7757A152B9F}"/>
    <cellStyle name="20% - Accent3 16" xfId="246" xr:uid="{86473A61-CB27-401E-97D5-C6EAE99CF29C}"/>
    <cellStyle name="20% - Accent3 2" xfId="247" xr:uid="{6ECD1878-AFB8-499A-961A-74E178A9D87F}"/>
    <cellStyle name="20% - Accent3 2 10" xfId="1400" xr:uid="{0D6A3BE0-78FA-494D-B593-474D6F7156EE}"/>
    <cellStyle name="20% - Accent3 2 11" xfId="1401" xr:uid="{F3F77388-6A8D-40CE-973D-500661B10B6F}"/>
    <cellStyle name="20% - Accent3 2 12" xfId="1402" xr:uid="{5ED4A8E8-3C72-43E9-86BA-88ADD9186BE8}"/>
    <cellStyle name="20% - Accent3 2 13" xfId="1403" xr:uid="{E612DA9F-6D65-4DE9-8B8C-15F6B72029E0}"/>
    <cellStyle name="20% - Accent3 2 14" xfId="1404" xr:uid="{E9F323DF-4F68-4597-AB90-89D91A5B8152}"/>
    <cellStyle name="20% - Accent3 2 15" xfId="2443" xr:uid="{A34FEFC0-51D4-4AD5-BD4C-9002E09D3013}"/>
    <cellStyle name="20% - Accent3 2 15 2" xfId="2444" xr:uid="{EC92A970-4905-4533-81AD-2A274D5EE01C}"/>
    <cellStyle name="20% - Accent3 2 16" xfId="2445" xr:uid="{9A7D312D-4258-4649-B8C4-6DD449177927}"/>
    <cellStyle name="20% - Accent3 2 17" xfId="2446" xr:uid="{31E0A95D-9F8B-4DB6-B968-434A620C4E7E}"/>
    <cellStyle name="20% - Accent3 2 18" xfId="2447" xr:uid="{BAE8BD9C-E1B6-44DE-BF1F-9FA1653FB762}"/>
    <cellStyle name="20% - Accent3 2 19" xfId="2448" xr:uid="{0C3E3DC1-DE90-4A32-9845-1A774011B555}"/>
    <cellStyle name="20% - Accent3 2 2" xfId="1405" xr:uid="{48A9A32F-7624-4A21-9F71-F0A968211FF6}"/>
    <cellStyle name="20% - Accent3 2 20" xfId="2449" xr:uid="{BBC64B8F-2B40-4727-8230-FB2356B63F89}"/>
    <cellStyle name="20% - Accent3 2 21" xfId="2450" xr:uid="{EE758338-0C40-41F5-BDA1-C6B54BFDA8C8}"/>
    <cellStyle name="20% - Accent3 2 22" xfId="2451" xr:uid="{2AD922C4-1E9E-4185-8D10-B28B9C2F3D8F}"/>
    <cellStyle name="20% - Accent3 2 23" xfId="2452" xr:uid="{EB44EBF3-CC51-42D8-BCB8-78B0AAABA148}"/>
    <cellStyle name="20% - Accent3 2 24" xfId="2453" xr:uid="{AA02D45C-C7C4-439C-A48A-5D0268C7556B}"/>
    <cellStyle name="20% - Accent3 2 25" xfId="2454" xr:uid="{2E9E4E84-748A-4E50-911A-8FA5BC1940B1}"/>
    <cellStyle name="20% - Accent3 2 26" xfId="2455" xr:uid="{36804598-104F-4FD1-BE69-48AFA2BCDAAC}"/>
    <cellStyle name="20% - Accent3 2 27" xfId="2456" xr:uid="{16CA7286-BDD0-47FE-A264-D40E6665BA41}"/>
    <cellStyle name="20% - Accent3 2 28" xfId="2457" xr:uid="{C67C647E-3597-49B9-899B-1D32B5350A76}"/>
    <cellStyle name="20% - Accent3 2 29" xfId="2458" xr:uid="{EE106BEF-24E9-4BE1-B93C-201D8B5155C3}"/>
    <cellStyle name="20% - Accent3 2 3" xfId="1406" xr:uid="{597A0029-5A0A-42FA-B276-A6A981F0FBE0}"/>
    <cellStyle name="20% - Accent3 2 30" xfId="2459" xr:uid="{FCBF0A8B-4A61-4263-9ECE-8239BDE322F3}"/>
    <cellStyle name="20% - Accent3 2 31" xfId="2460" xr:uid="{4EE91BB1-B66F-40DC-9D27-5808F4367677}"/>
    <cellStyle name="20% - Accent3 2 32" xfId="2461" xr:uid="{7DEC273F-F667-446C-A9B4-E478AE70BCA9}"/>
    <cellStyle name="20% - Accent3 2 33" xfId="2462" xr:uid="{2E7C6EA8-B20B-4ACB-BFE0-D905667ED3D4}"/>
    <cellStyle name="20% - Accent3 2 34" xfId="2463" xr:uid="{3F125666-9900-4749-B8EE-DAA3A1CB9420}"/>
    <cellStyle name="20% - Accent3 2 35" xfId="2464" xr:uid="{E7123484-F3D0-4BF8-AD80-E8847A29B89A}"/>
    <cellStyle name="20% - Accent3 2 36" xfId="2465" xr:uid="{B8B0AB27-773F-47DB-B488-423C6BB48578}"/>
    <cellStyle name="20% - Accent3 2 37" xfId="2466" xr:uid="{62462EDF-1603-4437-8356-6C1E9B3532BA}"/>
    <cellStyle name="20% - Accent3 2 38" xfId="2467" xr:uid="{6DD50576-E918-4E2E-AB18-F4D062EDC7F2}"/>
    <cellStyle name="20% - Accent3 2 38 2" xfId="15864" xr:uid="{F6E83643-E28F-43F0-8F9B-15C91AD485D8}"/>
    <cellStyle name="20% - Accent3 2 39" xfId="2468" xr:uid="{C906015B-7ECB-43F4-9492-672D3777557E}"/>
    <cellStyle name="20% - Accent3 2 4" xfId="1407" xr:uid="{16A792BD-20B9-4327-9781-B19EB306AFE6}"/>
    <cellStyle name="20% - Accent3 2 40" xfId="2469" xr:uid="{97ACA147-52B5-4165-8C0E-4F47DF842701}"/>
    <cellStyle name="20% - Accent3 2 41" xfId="2470" xr:uid="{D8292010-57AF-4E99-9873-FCD7AD48556F}"/>
    <cellStyle name="20% - Accent3 2 42" xfId="2471" xr:uid="{A64E9FC0-F21A-4DBD-86A0-ACEE84A8CE39}"/>
    <cellStyle name="20% - Accent3 2 43" xfId="2472" xr:uid="{7E59E1B0-0E45-4EC1-ABC9-761668355398}"/>
    <cellStyle name="20% - Accent3 2 44" xfId="2473" xr:uid="{8EDBED84-C058-424A-8324-546491A9636F}"/>
    <cellStyle name="20% - Accent3 2 45" xfId="2474" xr:uid="{53137850-2AF7-4348-AA6F-478AB68C521D}"/>
    <cellStyle name="20% - Accent3 2 46" xfId="2475" xr:uid="{B8FDE41A-23E8-473F-89AC-81C659F88BB7}"/>
    <cellStyle name="20% - Accent3 2 47" xfId="2476" xr:uid="{E439255C-AC23-4025-BD70-762E452FBF73}"/>
    <cellStyle name="20% - Accent3 2 48" xfId="2477" xr:uid="{F0756466-6A29-4F5C-B8CB-3CBF9873FA43}"/>
    <cellStyle name="20% - Accent3 2 49" xfId="2478" xr:uid="{C60DCFDB-FA98-4799-80D4-F60A76CE796F}"/>
    <cellStyle name="20% - Accent3 2 5" xfId="1408" xr:uid="{D0CE3580-DA03-4A36-81C7-E34F37D8E229}"/>
    <cellStyle name="20% - Accent3 2 50" xfId="7275" xr:uid="{68751999-CCCA-443F-B972-1729D95CF689}"/>
    <cellStyle name="20% - Accent3 2 51" xfId="1399" xr:uid="{190219D5-F601-422D-8F1D-BCB3290363EC}"/>
    <cellStyle name="20% - Accent3 2 6" xfId="1409" xr:uid="{34846CA6-DA97-4B9F-BD60-FBBF30A3839F}"/>
    <cellStyle name="20% - Accent3 2 7" xfId="1410" xr:uid="{69C9D869-9A11-436C-B33B-80D40616E318}"/>
    <cellStyle name="20% - Accent3 2 8" xfId="1411" xr:uid="{E6E53269-EB24-4803-B0B6-59109531BAB6}"/>
    <cellStyle name="20% - Accent3 2 9" xfId="1412" xr:uid="{682B3764-A4C4-4F6E-99AC-AAF369DAC6B4}"/>
    <cellStyle name="20% - Accent3 3" xfId="248" xr:uid="{89D0AEC0-E077-416A-AB3B-F988E7257336}"/>
    <cellStyle name="20% - Accent3 3 10" xfId="1414" xr:uid="{16858D52-8B76-4151-8877-1A1348E31A5E}"/>
    <cellStyle name="20% - Accent3 3 11" xfId="2479" xr:uid="{E1E18949-EA24-4098-BE5C-C16BABA7588D}"/>
    <cellStyle name="20% - Accent3 3 11 2" xfId="6692" xr:uid="{C9926C93-5460-4A70-91B8-76D49D2C2C39}"/>
    <cellStyle name="20% - Accent3 3 12" xfId="2480" xr:uid="{3F617DE3-1E1E-4636-A80E-8CBCC69B9BD9}"/>
    <cellStyle name="20% - Accent3 3 13" xfId="2481" xr:uid="{64C3BB4A-45BF-4E2C-BFC5-4B81E632BB42}"/>
    <cellStyle name="20% - Accent3 3 14" xfId="2482" xr:uid="{31290F9D-9380-4E1F-AD04-652426AA0FAB}"/>
    <cellStyle name="20% - Accent3 3 15" xfId="2483" xr:uid="{58DF54AE-C569-4360-95E6-ECB845BB680B}"/>
    <cellStyle name="20% - Accent3 3 16" xfId="2484" xr:uid="{DD443291-6A66-4206-9C2D-845D816034AB}"/>
    <cellStyle name="20% - Accent3 3 17" xfId="2485" xr:uid="{23E0C58F-D65F-4DEF-9A9E-178BAA38B00D}"/>
    <cellStyle name="20% - Accent3 3 18" xfId="2486" xr:uid="{010325FC-A055-45F9-A7A8-9E57636E8B64}"/>
    <cellStyle name="20% - Accent3 3 19" xfId="2487" xr:uid="{CB4EFD3F-B5A4-407B-A862-ADA6F6BCE7AB}"/>
    <cellStyle name="20% - Accent3 3 2" xfId="1415" xr:uid="{0931AC83-034B-4886-B2B5-53309DD21905}"/>
    <cellStyle name="20% - Accent3 3 20" xfId="2488" xr:uid="{60AAB604-73BF-4377-BE87-9451F8B69E44}"/>
    <cellStyle name="20% - Accent3 3 21" xfId="2489" xr:uid="{FD201236-46AA-47EC-B182-646B8C2081C5}"/>
    <cellStyle name="20% - Accent3 3 22" xfId="2490" xr:uid="{31E9A0FC-5842-4AE3-8FDE-EE9445C5C3AD}"/>
    <cellStyle name="20% - Accent3 3 23" xfId="2491" xr:uid="{BCF90B41-B737-4E90-960E-BC4F58274960}"/>
    <cellStyle name="20% - Accent3 3 24" xfId="2492" xr:uid="{32C6F76F-2C03-4282-AF49-12AE3AA99B56}"/>
    <cellStyle name="20% - Accent3 3 25" xfId="2493" xr:uid="{8A10C2C2-46A7-4287-8E9F-7DDA61AE846E}"/>
    <cellStyle name="20% - Accent3 3 26" xfId="2494" xr:uid="{23BF407A-AA05-4124-998C-8FB4DE722644}"/>
    <cellStyle name="20% - Accent3 3 27" xfId="2495" xr:uid="{4F934C3C-5CBE-4A03-9A28-624EA64F8163}"/>
    <cellStyle name="20% - Accent3 3 28" xfId="2496" xr:uid="{D8F65212-CD98-4C01-B5A7-C35AE96FDC7A}"/>
    <cellStyle name="20% - Accent3 3 29" xfId="2497" xr:uid="{2988A8F8-F86C-4542-8109-73CC8DFDD506}"/>
    <cellStyle name="20% - Accent3 3 3" xfId="1416" xr:uid="{E82C8E95-010D-43FF-B546-A660721F0C17}"/>
    <cellStyle name="20% - Accent3 3 30" xfId="2498" xr:uid="{A43AEB69-9DFB-45D2-A212-4B156373B4DA}"/>
    <cellStyle name="20% - Accent3 3 31" xfId="2499" xr:uid="{58311611-7BA5-4770-8023-5843B6A27583}"/>
    <cellStyle name="20% - Accent3 3 32" xfId="1413" xr:uid="{335F3A26-15C6-4A48-9ABE-C0969261A0D4}"/>
    <cellStyle name="20% - Accent3 3 4" xfId="1417" xr:uid="{41F262AB-BB7C-4A29-8B15-332EAB3578DE}"/>
    <cellStyle name="20% - Accent3 3 5" xfId="1418" xr:uid="{DB943955-3B77-428B-B2FE-C2B687075A09}"/>
    <cellStyle name="20% - Accent3 3 6" xfId="1419" xr:uid="{98317B0A-9C1D-4E1A-82B7-2B45840B95AF}"/>
    <cellStyle name="20% - Accent3 3 7" xfId="1420" xr:uid="{5F007198-8C21-4A28-BAE2-A6A3599BEC77}"/>
    <cellStyle name="20% - Accent3 3 8" xfId="1421" xr:uid="{AD5719ED-B400-4628-86BD-3A0BE4708D18}"/>
    <cellStyle name="20% - Accent3 3 9" xfId="1422" xr:uid="{62CADF12-138D-4C87-B255-27078F9D1648}"/>
    <cellStyle name="20% - Accent3 4" xfId="249" xr:uid="{73685F81-6C08-4B27-8D3E-F9F69796E172}"/>
    <cellStyle name="20% - Accent3 4 10" xfId="2500" xr:uid="{9FF509C7-DE67-4033-A097-FA708BD9DE63}"/>
    <cellStyle name="20% - Accent3 4 11" xfId="2501" xr:uid="{554A7309-3AC7-4B07-941F-1FCB936C3E2A}"/>
    <cellStyle name="20% - Accent3 4 12" xfId="2502" xr:uid="{FC09A324-206C-4E65-B39B-740026C8507C}"/>
    <cellStyle name="20% - Accent3 4 13" xfId="2503" xr:uid="{99835AC9-ADC9-41F4-B5B5-20355BDB8D3E}"/>
    <cellStyle name="20% - Accent3 4 14" xfId="2504" xr:uid="{4CC4FCD2-1A60-49B1-A1DA-CF6EC9DA5FA6}"/>
    <cellStyle name="20% - Accent3 4 15" xfId="2505" xr:uid="{FF326D70-2EF3-418C-8294-1D029FF1513A}"/>
    <cellStyle name="20% - Accent3 4 16" xfId="2506" xr:uid="{73273AFF-2A63-4329-BA36-257CE132063B}"/>
    <cellStyle name="20% - Accent3 4 17" xfId="2507" xr:uid="{24F71B24-82C8-434E-A47E-AF3F1F3836A6}"/>
    <cellStyle name="20% - Accent3 4 18" xfId="2508" xr:uid="{C66B174C-B932-4FD5-86FD-ED51C9F19A00}"/>
    <cellStyle name="20% - Accent3 4 19" xfId="2509" xr:uid="{2AA5ACCB-3539-432D-A3BE-3523B027D789}"/>
    <cellStyle name="20% - Accent3 4 2" xfId="1424" xr:uid="{E7876686-3534-4D8E-BF37-FEE5418B4647}"/>
    <cellStyle name="20% - Accent3 4 20" xfId="2510" xr:uid="{0EA22F68-BADB-4E95-A6BB-90BF6C580DAD}"/>
    <cellStyle name="20% - Accent3 4 21" xfId="2511" xr:uid="{094F8D69-F7FE-49D7-BE08-E7DB03B8212A}"/>
    <cellStyle name="20% - Accent3 4 22" xfId="2512" xr:uid="{2384DE55-41C0-4129-BCBD-4A4B004F409B}"/>
    <cellStyle name="20% - Accent3 4 23" xfId="2513" xr:uid="{E328E1EF-B312-4245-9080-A5C9DADB7E19}"/>
    <cellStyle name="20% - Accent3 4 24" xfId="2514" xr:uid="{D0BE1258-AB49-4CAC-ADBA-41B02E7DB0BA}"/>
    <cellStyle name="20% - Accent3 4 25" xfId="2515" xr:uid="{0A1F10EC-B644-48C2-BB23-30FE4C603F9A}"/>
    <cellStyle name="20% - Accent3 4 26" xfId="2516" xr:uid="{30B5B3E6-7DDB-40A3-94ED-D4788C67594C}"/>
    <cellStyle name="20% - Accent3 4 27" xfId="2517" xr:uid="{CEF1AEED-0749-4CF0-9AA5-A91863FFE689}"/>
    <cellStyle name="20% - Accent3 4 28" xfId="2518" xr:uid="{076F0422-91B3-4C72-9C59-70A5CCBA2B23}"/>
    <cellStyle name="20% - Accent3 4 29" xfId="1423" xr:uid="{2260A997-EE93-4885-97A7-968D46734FA6}"/>
    <cellStyle name="20% - Accent3 4 3" xfId="1425" xr:uid="{C57D65F2-0A76-4F1A-93DE-8610A5429187}"/>
    <cellStyle name="20% - Accent3 4 4" xfId="1426" xr:uid="{4BC2BC64-DF1E-4D9A-9254-7F4AB417D203}"/>
    <cellStyle name="20% - Accent3 4 5" xfId="1427" xr:uid="{126935AA-CF45-4F7B-A04D-0434EB2BA056}"/>
    <cellStyle name="20% - Accent3 4 6" xfId="1428" xr:uid="{B6DEDA3A-866D-4AFF-975F-6E9D049372BC}"/>
    <cellStyle name="20% - Accent3 4 7" xfId="1429" xr:uid="{9EFC76CF-E9A0-4EC9-81AE-DC47A5BF3DE1}"/>
    <cellStyle name="20% - Accent3 4 8" xfId="2519" xr:uid="{BA710E72-DFF0-4FD6-9218-BD04D0CCAA17}"/>
    <cellStyle name="20% - Accent3 4 8 2" xfId="6693" xr:uid="{5E8FCFB9-0A6D-4F25-876F-D0933A17F452}"/>
    <cellStyle name="20% - Accent3 4 9" xfId="2520" xr:uid="{944CB122-2BB1-4C28-9B83-8EB1D29C3C5F}"/>
    <cellStyle name="20% - Accent3 5" xfId="250" xr:uid="{5581DF00-072C-43C8-9309-168CE3B6AC74}"/>
    <cellStyle name="20% - Accent3 5 2" xfId="15865" xr:uid="{3AFF8568-F919-4AAC-BE50-C23301874221}"/>
    <cellStyle name="20% - Accent3 6" xfId="251" xr:uid="{E597CB62-E0E7-433F-B8CA-8628A804F0B4}"/>
    <cellStyle name="20% - Accent3 7" xfId="252" xr:uid="{57D64B8E-C45D-4307-B731-29EEE9052E4E}"/>
    <cellStyle name="20% - Accent3 8" xfId="253" xr:uid="{5212A85C-088B-4376-AF1B-D1544923BC79}"/>
    <cellStyle name="20% - Accent3 9" xfId="254" xr:uid="{4F760181-9DAD-4ABD-8055-DEA9C5BBF2BE}"/>
    <cellStyle name="20% - Accent4 10" xfId="255" xr:uid="{74CA87E9-35CC-4A65-B08B-9CE98A58557A}"/>
    <cellStyle name="20% - Accent4 11" xfId="256" xr:uid="{43074BF5-D24E-44E2-9E0A-BEE634DA3EE2}"/>
    <cellStyle name="20% - Accent4 12" xfId="257" xr:uid="{BEA2488C-4806-414E-8412-CA840E97D4DE}"/>
    <cellStyle name="20% - Accent4 13" xfId="258" xr:uid="{28A8968B-8871-4A08-8F92-EC3921B37138}"/>
    <cellStyle name="20% - Accent4 14" xfId="259" xr:uid="{80249D4A-9D60-47CB-8BCF-E807516B565E}"/>
    <cellStyle name="20% - Accent4 15" xfId="260" xr:uid="{7E110B19-C42E-4426-9117-1B064C0CEDC5}"/>
    <cellStyle name="20% - Accent4 16" xfId="261" xr:uid="{E7BB3F90-4587-4FF0-AFC3-9127A6AD6451}"/>
    <cellStyle name="20% - Accent4 2" xfId="262" xr:uid="{643EA21A-D83E-4988-87BA-9283B8A4E82A}"/>
    <cellStyle name="20% - Accent4 2 10" xfId="1431" xr:uid="{D7EF0F64-0F11-44DF-831D-1D04BF68EA3A}"/>
    <cellStyle name="20% - Accent4 2 11" xfId="1432" xr:uid="{AF3A5664-B1CA-4665-AE67-C92720990DCF}"/>
    <cellStyle name="20% - Accent4 2 12" xfId="1433" xr:uid="{30CC2DC5-FD5E-4AA6-B321-092A025A2900}"/>
    <cellStyle name="20% - Accent4 2 13" xfId="1434" xr:uid="{FF1C6A4F-B861-4A74-8B22-020B3F3DB733}"/>
    <cellStyle name="20% - Accent4 2 14" xfId="1435" xr:uid="{4E7AADB5-E78B-4CB5-B720-03A8CBA4FBDF}"/>
    <cellStyle name="20% - Accent4 2 15" xfId="2521" xr:uid="{1E2F6001-B8D5-4DF7-B40E-4FFDADD62232}"/>
    <cellStyle name="20% - Accent4 2 15 2" xfId="2522" xr:uid="{8BB9643E-3607-4865-AD0E-CE874DE1BF2C}"/>
    <cellStyle name="20% - Accent4 2 16" xfId="2523" xr:uid="{22081599-2C12-46D5-AAA5-59012E6E555A}"/>
    <cellStyle name="20% - Accent4 2 17" xfId="2524" xr:uid="{B924C297-4204-4BE7-AA7D-A86CD495FFDA}"/>
    <cellStyle name="20% - Accent4 2 18" xfId="2525" xr:uid="{DF9B84D6-56F6-4834-BE9E-82958601AFC4}"/>
    <cellStyle name="20% - Accent4 2 19" xfId="2526" xr:uid="{2A3CCF24-9719-4742-8F23-898C3D67D367}"/>
    <cellStyle name="20% - Accent4 2 2" xfId="1436" xr:uid="{406B16F3-0E16-4AA0-91D2-069667C90761}"/>
    <cellStyle name="20% - Accent4 2 20" xfId="2527" xr:uid="{CDF27089-87E1-48D6-825F-A272FD98659D}"/>
    <cellStyle name="20% - Accent4 2 21" xfId="2528" xr:uid="{F91A84C8-897B-4F5F-8FF1-63C39E6CA5D5}"/>
    <cellStyle name="20% - Accent4 2 22" xfId="2529" xr:uid="{33E8A469-91E0-455B-BC32-893F90DCBD1D}"/>
    <cellStyle name="20% - Accent4 2 23" xfId="2530" xr:uid="{EE61A765-3A31-494F-8525-BA845E721ADF}"/>
    <cellStyle name="20% - Accent4 2 24" xfId="2531" xr:uid="{293B7E3D-A4BE-4F42-B069-381022DF46E8}"/>
    <cellStyle name="20% - Accent4 2 25" xfId="2532" xr:uid="{FAFF17C6-F803-4A10-AFF9-2F683B076A68}"/>
    <cellStyle name="20% - Accent4 2 26" xfId="2533" xr:uid="{423C76F9-6FAC-4814-ACF2-493B75E51E55}"/>
    <cellStyle name="20% - Accent4 2 27" xfId="2534" xr:uid="{BB8F4AE3-79EE-45FA-AD56-F175CED8988B}"/>
    <cellStyle name="20% - Accent4 2 28" xfId="2535" xr:uid="{76E06A97-7647-40FD-86B3-94900D5794EF}"/>
    <cellStyle name="20% - Accent4 2 29" xfId="2536" xr:uid="{70C1FC43-8458-4FCB-8169-DD018F9770E3}"/>
    <cellStyle name="20% - Accent4 2 3" xfId="1437" xr:uid="{EB4D83CC-0432-4DCE-9BF1-77A4873351D3}"/>
    <cellStyle name="20% - Accent4 2 30" xfId="2537" xr:uid="{8D0E9A0E-D8C7-4D2E-A10A-292B1300FC55}"/>
    <cellStyle name="20% - Accent4 2 31" xfId="2538" xr:uid="{20C3A21F-ED1E-4575-84B8-F0E1BFB57C12}"/>
    <cellStyle name="20% - Accent4 2 32" xfId="2539" xr:uid="{59DD4277-B34E-462D-8CD9-98C86CD8A181}"/>
    <cellStyle name="20% - Accent4 2 33" xfId="2540" xr:uid="{307FB6A1-F41F-4A30-8410-B306AE3E083E}"/>
    <cellStyle name="20% - Accent4 2 34" xfId="2541" xr:uid="{789B399C-A5B1-40C6-8A84-1BCA94D01472}"/>
    <cellStyle name="20% - Accent4 2 35" xfId="2542" xr:uid="{20D40112-FADC-4990-95A5-19D17F4708C7}"/>
    <cellStyle name="20% - Accent4 2 36" xfId="2543" xr:uid="{0793839C-C28E-4092-9CDC-E2CF95547113}"/>
    <cellStyle name="20% - Accent4 2 37" xfId="2544" xr:uid="{AE7F033D-6CE6-4D54-B642-EE837FD32C06}"/>
    <cellStyle name="20% - Accent4 2 38" xfId="2545" xr:uid="{1A37DD69-B77B-4420-BFB6-AE5113D7EDF2}"/>
    <cellStyle name="20% - Accent4 2 38 2" xfId="15866" xr:uid="{6F61F6B3-0743-4538-840E-EEB405CEDF22}"/>
    <cellStyle name="20% - Accent4 2 39" xfId="2546" xr:uid="{B23E2013-F818-43A8-87CD-3E0114BBCAAE}"/>
    <cellStyle name="20% - Accent4 2 4" xfId="1438" xr:uid="{DA2CE62D-8E4B-4542-A97A-8B20A2C708E4}"/>
    <cellStyle name="20% - Accent4 2 40" xfId="2547" xr:uid="{3A6CC1A9-EC0C-4946-B54E-F2EFFFCF1EA8}"/>
    <cellStyle name="20% - Accent4 2 41" xfId="2548" xr:uid="{AEA8DFAE-8B6F-4AA1-B91F-C5512758792A}"/>
    <cellStyle name="20% - Accent4 2 42" xfId="2549" xr:uid="{8790F529-1560-4880-84CB-B308707E7AB9}"/>
    <cellStyle name="20% - Accent4 2 43" xfId="2550" xr:uid="{36E46BC0-B4C9-49CD-BD57-0A252B1262FF}"/>
    <cellStyle name="20% - Accent4 2 44" xfId="2551" xr:uid="{4DAFBAF3-A1E0-42AD-BAB9-DE2BED45BF8A}"/>
    <cellStyle name="20% - Accent4 2 45" xfId="2552" xr:uid="{0BBBA94D-8E8A-4968-84F4-D3058C14353E}"/>
    <cellStyle name="20% - Accent4 2 46" xfId="2553" xr:uid="{BDBEA3A4-5BBB-4EB3-9DA4-5BA6D4E5554B}"/>
    <cellStyle name="20% - Accent4 2 47" xfId="2554" xr:uid="{6F9185D5-526C-4079-9683-D4E0F348FA58}"/>
    <cellStyle name="20% - Accent4 2 48" xfId="2555" xr:uid="{171658C0-C8DB-4DFD-B10A-81130965C015}"/>
    <cellStyle name="20% - Accent4 2 49" xfId="2556" xr:uid="{2A3BFCEF-7B59-42C9-AFC0-69DBEE00E045}"/>
    <cellStyle name="20% - Accent4 2 5" xfId="1439" xr:uid="{BEE41F47-BA97-4772-8D72-47447EA30BFA}"/>
    <cellStyle name="20% - Accent4 2 50" xfId="7276" xr:uid="{1FF1D651-D257-4670-8017-C2471F432EC0}"/>
    <cellStyle name="20% - Accent4 2 51" xfId="1430" xr:uid="{D11BA677-E10E-4FD2-B3BB-C0155728A026}"/>
    <cellStyle name="20% - Accent4 2 6" xfId="1440" xr:uid="{CDF5A7EC-BBE5-44AF-954A-94E64263D3DB}"/>
    <cellStyle name="20% - Accent4 2 7" xfId="1441" xr:uid="{C0C1636B-4D78-447C-AB89-20A960C71A28}"/>
    <cellStyle name="20% - Accent4 2 8" xfId="1442" xr:uid="{5F24332D-978E-40A0-A544-31435DA39CFC}"/>
    <cellStyle name="20% - Accent4 2 9" xfId="1443" xr:uid="{5E81E6D9-7E54-44C1-A8F4-2AD6145D90C6}"/>
    <cellStyle name="20% - Accent4 3" xfId="263" xr:uid="{04963B04-28EF-4C6F-9A99-B397CAA301F7}"/>
    <cellStyle name="20% - Accent4 3 10" xfId="1445" xr:uid="{4AFC2369-6C60-4452-840B-D99468A47C41}"/>
    <cellStyle name="20% - Accent4 3 11" xfId="2557" xr:uid="{AC6E8C4A-FD9E-4577-86DC-92F968875C3C}"/>
    <cellStyle name="20% - Accent4 3 11 2" xfId="6694" xr:uid="{295189D9-88C5-42FD-A8CA-7C62E131DB0A}"/>
    <cellStyle name="20% - Accent4 3 12" xfId="2558" xr:uid="{ECD5C83A-19C3-4B8B-A289-2627E0C33101}"/>
    <cellStyle name="20% - Accent4 3 13" xfId="2559" xr:uid="{034D4BDB-8228-4040-811D-D8CBDA189B63}"/>
    <cellStyle name="20% - Accent4 3 14" xfId="2560" xr:uid="{FCF01101-CD1B-462D-9D03-5D042AAE0F64}"/>
    <cellStyle name="20% - Accent4 3 15" xfId="2561" xr:uid="{30368A37-A786-4578-BAE6-0E5F6BBBAC66}"/>
    <cellStyle name="20% - Accent4 3 16" xfId="2562" xr:uid="{1D9DBDF7-52D7-45D8-B4FE-7A8526F3523D}"/>
    <cellStyle name="20% - Accent4 3 17" xfId="2563" xr:uid="{8275D65E-AE91-4231-8793-71D9974980F1}"/>
    <cellStyle name="20% - Accent4 3 18" xfId="2564" xr:uid="{2D81395F-F6E9-49AB-B077-CAADD183BD42}"/>
    <cellStyle name="20% - Accent4 3 19" xfId="2565" xr:uid="{2FF19470-5224-413F-B61E-98EAC9008891}"/>
    <cellStyle name="20% - Accent4 3 2" xfId="1446" xr:uid="{0CBEBC6A-FEA3-4652-96BC-030A3CB24178}"/>
    <cellStyle name="20% - Accent4 3 20" xfId="2566" xr:uid="{D96D786A-A5D0-48DC-9646-9A56A498D81F}"/>
    <cellStyle name="20% - Accent4 3 21" xfId="2567" xr:uid="{213AA339-D371-4007-A542-AE5E8C247B7B}"/>
    <cellStyle name="20% - Accent4 3 22" xfId="2568" xr:uid="{8C576AEA-5A00-4739-86EA-43594C570A2C}"/>
    <cellStyle name="20% - Accent4 3 23" xfId="2569" xr:uid="{E5B1C41C-E1CE-4AB4-B43B-F482DA9F21D4}"/>
    <cellStyle name="20% - Accent4 3 24" xfId="2570" xr:uid="{69EA4DFD-9C37-4CB4-9B40-A7BE8EDDE189}"/>
    <cellStyle name="20% - Accent4 3 25" xfId="2571" xr:uid="{C907134C-4C60-4CF2-8F2C-940972F912A2}"/>
    <cellStyle name="20% - Accent4 3 26" xfId="2572" xr:uid="{2F35E9FA-1744-4DBD-967E-30BF6A235338}"/>
    <cellStyle name="20% - Accent4 3 27" xfId="2573" xr:uid="{9EA9849E-408A-4321-B4FB-DC01EFD9FDE0}"/>
    <cellStyle name="20% - Accent4 3 28" xfId="2574" xr:uid="{347C09D1-0421-40B6-9B3A-1F8C4043A9B9}"/>
    <cellStyle name="20% - Accent4 3 29" xfId="2575" xr:uid="{90DF6910-A52D-40B3-8DB8-FC87EB5AB32A}"/>
    <cellStyle name="20% - Accent4 3 3" xfId="1447" xr:uid="{AB3A3343-463D-41D8-9A7B-C6763B9F8339}"/>
    <cellStyle name="20% - Accent4 3 30" xfId="2576" xr:uid="{78769476-6C2D-4910-B332-F68D249027F9}"/>
    <cellStyle name="20% - Accent4 3 31" xfId="2577" xr:uid="{A4DD2360-78A8-4FF0-BA50-127A1F533588}"/>
    <cellStyle name="20% - Accent4 3 32" xfId="1444" xr:uid="{30BA802C-0C83-458B-A6DD-B56F609988A5}"/>
    <cellStyle name="20% - Accent4 3 4" xfId="1448" xr:uid="{7D9D7755-1498-49DC-8E2D-531FFF4FEFBA}"/>
    <cellStyle name="20% - Accent4 3 5" xfId="1449" xr:uid="{03419960-B128-4D0C-90A1-26BD9143F9F4}"/>
    <cellStyle name="20% - Accent4 3 6" xfId="1450" xr:uid="{8219F803-1A0B-4DD8-8CB6-52FF3D8A07D5}"/>
    <cellStyle name="20% - Accent4 3 7" xfId="1451" xr:uid="{7500D136-D17A-4F31-B962-A85F5FE3BA17}"/>
    <cellStyle name="20% - Accent4 3 8" xfId="1452" xr:uid="{FD0B712F-C9FC-4DF8-BD2A-E39AA5971B77}"/>
    <cellStyle name="20% - Accent4 3 9" xfId="1453" xr:uid="{FACF122E-A8EB-4377-8854-9A0E8B052164}"/>
    <cellStyle name="20% - Accent4 4" xfId="264" xr:uid="{C76ABA6F-9028-46B1-A37B-B6C83E858DC8}"/>
    <cellStyle name="20% - Accent4 4 10" xfId="2578" xr:uid="{BD17E5FC-09EF-4AFF-B370-ECCC3A604696}"/>
    <cellStyle name="20% - Accent4 4 11" xfId="2579" xr:uid="{140ADE2D-1202-4B8E-A84A-08DD2F45F779}"/>
    <cellStyle name="20% - Accent4 4 12" xfId="2580" xr:uid="{8FAB33A5-43A8-4435-BA12-2A9F07BB2F6F}"/>
    <cellStyle name="20% - Accent4 4 13" xfId="2581" xr:uid="{17070C06-0CCB-4365-AB23-A9A7D374531A}"/>
    <cellStyle name="20% - Accent4 4 14" xfId="2582" xr:uid="{F7E12C9B-8FF4-4C2C-B9E8-04E8600C74F6}"/>
    <cellStyle name="20% - Accent4 4 15" xfId="2583" xr:uid="{ABA51668-59A7-4EA0-BD05-D97B864C8BDB}"/>
    <cellStyle name="20% - Accent4 4 16" xfId="2584" xr:uid="{35FE77F5-13DA-4D57-9FED-B9BEF6C3A08E}"/>
    <cellStyle name="20% - Accent4 4 17" xfId="2585" xr:uid="{F6DD8D70-85F8-4DA5-9539-690D766324B8}"/>
    <cellStyle name="20% - Accent4 4 18" xfId="2586" xr:uid="{3C45824A-B3E5-4D27-947E-F2AA2C52745E}"/>
    <cellStyle name="20% - Accent4 4 19" xfId="2587" xr:uid="{7C72FC29-CBAD-4E47-82F1-3325F71FF00F}"/>
    <cellStyle name="20% - Accent4 4 2" xfId="1455" xr:uid="{16310621-B047-4D32-8AC5-C272F235A747}"/>
    <cellStyle name="20% - Accent4 4 20" xfId="2588" xr:uid="{D7E6BF13-C849-4CFB-A73B-8A71B763817B}"/>
    <cellStyle name="20% - Accent4 4 21" xfId="2589" xr:uid="{3194F83E-09EB-42E0-874C-7517385401C7}"/>
    <cellStyle name="20% - Accent4 4 22" xfId="2590" xr:uid="{4171ED13-5AFF-4B16-8D59-27833776E23B}"/>
    <cellStyle name="20% - Accent4 4 23" xfId="2591" xr:uid="{AF1D5C19-7717-4399-8D39-E46C54931EE0}"/>
    <cellStyle name="20% - Accent4 4 24" xfId="2592" xr:uid="{BB4DD43A-982A-430A-BB16-1B74F8C7112F}"/>
    <cellStyle name="20% - Accent4 4 25" xfId="2593" xr:uid="{AD62CCC2-2B58-4040-88CA-836088E37F14}"/>
    <cellStyle name="20% - Accent4 4 26" xfId="2594" xr:uid="{AF417528-C2C8-49FF-B498-767ABFD9923E}"/>
    <cellStyle name="20% - Accent4 4 27" xfId="2595" xr:uid="{BF327947-8C8F-4AED-A1D9-17DB787C2AA2}"/>
    <cellStyle name="20% - Accent4 4 28" xfId="2596" xr:uid="{F993E633-B49D-4DFF-85FA-1DA7465E9650}"/>
    <cellStyle name="20% - Accent4 4 29" xfId="1454" xr:uid="{E1C4B2EE-9336-45C1-A1CD-CC2E4BB2AEC4}"/>
    <cellStyle name="20% - Accent4 4 3" xfId="1456" xr:uid="{25B950C6-1EDD-428C-B2D9-7C1FE6E897E9}"/>
    <cellStyle name="20% - Accent4 4 4" xfId="1457" xr:uid="{610CE929-EB8E-4F5B-8D1F-37B051AFFAFE}"/>
    <cellStyle name="20% - Accent4 4 5" xfId="1458" xr:uid="{7E180E6D-3D54-4B3E-AA1A-EA7259C0D852}"/>
    <cellStyle name="20% - Accent4 4 6" xfId="1459" xr:uid="{671919A6-996C-4D36-AC8B-3143DD75F9F1}"/>
    <cellStyle name="20% - Accent4 4 7" xfId="1460" xr:uid="{A3569158-BC01-4FDC-95DA-05217F8DF4F7}"/>
    <cellStyle name="20% - Accent4 4 8" xfId="2597" xr:uid="{0FDFAD5E-9721-4A19-AFDF-D2DA8FCA843A}"/>
    <cellStyle name="20% - Accent4 4 8 2" xfId="6695" xr:uid="{EF34E0BB-5FAB-4244-9FF4-0E8240F21E8E}"/>
    <cellStyle name="20% - Accent4 4 9" xfId="2598" xr:uid="{4FF1CDC2-CB93-4517-B5D5-7A77008989E8}"/>
    <cellStyle name="20% - Accent4 5" xfId="265" xr:uid="{FD71F942-52B7-48F4-8AFA-90C1E8622671}"/>
    <cellStyle name="20% - Accent4 5 2" xfId="15867" xr:uid="{6D196812-1C3A-4166-A689-8ACD756463E8}"/>
    <cellStyle name="20% - Accent4 6" xfId="266" xr:uid="{B3D34999-92C9-44B9-B367-06E2B0214D48}"/>
    <cellStyle name="20% - Accent4 7" xfId="267" xr:uid="{B6D75E24-9843-4CF3-B158-6CB8FFC05447}"/>
    <cellStyle name="20% - Accent4 8" xfId="268" xr:uid="{594CA068-A5F4-4C80-9E42-80A7BDB9043B}"/>
    <cellStyle name="20% - Accent4 9" xfId="269" xr:uid="{7852F745-D3C7-4898-9BF7-A93A2D8185E5}"/>
    <cellStyle name="20% - Accent5 10" xfId="270" xr:uid="{C613403E-7D1E-4A07-88DD-21F46A63A9D4}"/>
    <cellStyle name="20% - Accent5 11" xfId="271" xr:uid="{761A941A-C208-4748-82A7-11F30BA42A74}"/>
    <cellStyle name="20% - Accent5 12" xfId="272" xr:uid="{548B14E6-7B2F-4C9A-8AE7-A2770AFF5C07}"/>
    <cellStyle name="20% - Accent5 13" xfId="273" xr:uid="{3F268FDB-A876-447F-9A37-8B2881C33400}"/>
    <cellStyle name="20% - Accent5 14" xfId="274" xr:uid="{5CCA65A5-5DBE-4130-BAF8-1625F9F60F8E}"/>
    <cellStyle name="20% - Accent5 15" xfId="275" xr:uid="{1AA76220-9937-42CF-B629-B1DB8A6F7AE0}"/>
    <cellStyle name="20% - Accent5 16" xfId="276" xr:uid="{0DBC34DD-5C10-4552-8B9B-FF3C712DA343}"/>
    <cellStyle name="20% - Accent5 2" xfId="277" xr:uid="{194DB701-36B5-45B0-901A-0691F6293F7D}"/>
    <cellStyle name="20% - Accent5 2 10" xfId="1462" xr:uid="{B37062AD-726D-41BD-8C84-2C174FC90244}"/>
    <cellStyle name="20% - Accent5 2 11" xfId="1463" xr:uid="{CDA47601-99DF-4133-BB63-041EF6AF49BB}"/>
    <cellStyle name="20% - Accent5 2 12" xfId="1464" xr:uid="{AA058A60-CD07-4AE3-A10A-ABD8CD70D2AA}"/>
    <cellStyle name="20% - Accent5 2 13" xfId="1465" xr:uid="{2D3D485A-1ADF-460E-95EE-FEAF85A578AF}"/>
    <cellStyle name="20% - Accent5 2 14" xfId="1466" xr:uid="{F007B9B9-3E35-4ABA-B198-9DAFE29BCAF3}"/>
    <cellStyle name="20% - Accent5 2 15" xfId="2599" xr:uid="{E5EC528C-6BA9-443F-895E-3A0ECE2A320A}"/>
    <cellStyle name="20% - Accent5 2 15 2" xfId="2600" xr:uid="{6F8FF5CF-D38C-40BF-A2C4-1B7C8E211143}"/>
    <cellStyle name="20% - Accent5 2 16" xfId="2601" xr:uid="{BADDA202-C1A5-4F6A-A354-B9E18D4A0B04}"/>
    <cellStyle name="20% - Accent5 2 17" xfId="2602" xr:uid="{EBF44D5B-8FA9-4D33-95A9-C90B702E7678}"/>
    <cellStyle name="20% - Accent5 2 18" xfId="2603" xr:uid="{399CC6B1-9C3E-43DE-AA39-CE28701180B4}"/>
    <cellStyle name="20% - Accent5 2 19" xfId="2604" xr:uid="{AA9B6BF6-D422-4E43-BA33-E916CA079869}"/>
    <cellStyle name="20% - Accent5 2 2" xfId="1467" xr:uid="{8C376427-6B97-456E-AFB6-5DFBF3651D21}"/>
    <cellStyle name="20% - Accent5 2 20" xfId="2605" xr:uid="{A5F63202-22F6-4B06-B9F7-8C8EB758275B}"/>
    <cellStyle name="20% - Accent5 2 21" xfId="2606" xr:uid="{531EF691-A0DC-4BF7-95A6-82868B6AB433}"/>
    <cellStyle name="20% - Accent5 2 22" xfId="2607" xr:uid="{788C4E05-82D8-4EFF-944C-408BAC975025}"/>
    <cellStyle name="20% - Accent5 2 23" xfId="2608" xr:uid="{C39C3CA9-26C1-40B2-A119-23C7B618296D}"/>
    <cellStyle name="20% - Accent5 2 24" xfId="2609" xr:uid="{16DDF3DB-717D-4B90-B333-3EAA62264B69}"/>
    <cellStyle name="20% - Accent5 2 25" xfId="2610" xr:uid="{16808101-237F-4D61-9D7C-6BFD24172E48}"/>
    <cellStyle name="20% - Accent5 2 26" xfId="2611" xr:uid="{D299DF74-38C5-4C23-A3AC-112FA3AAAA62}"/>
    <cellStyle name="20% - Accent5 2 27" xfId="2612" xr:uid="{5DC93D8C-7AAF-4675-BF89-423739B2B5F6}"/>
    <cellStyle name="20% - Accent5 2 28" xfId="2613" xr:uid="{E3A3911B-0047-4536-B7C6-531DF19579FF}"/>
    <cellStyle name="20% - Accent5 2 29" xfId="2614" xr:uid="{CF2109C8-CEA5-40EA-81FA-913C36D50F49}"/>
    <cellStyle name="20% - Accent5 2 3" xfId="1468" xr:uid="{FB5560B4-5C1D-40CB-B07D-C0AB457FA123}"/>
    <cellStyle name="20% - Accent5 2 30" xfId="2615" xr:uid="{CB024B8E-1C56-4D96-B449-BD6ACE94DA0F}"/>
    <cellStyle name="20% - Accent5 2 31" xfId="2616" xr:uid="{A57C6418-BD0A-4C17-B918-2A89BCD6A895}"/>
    <cellStyle name="20% - Accent5 2 32" xfId="2617" xr:uid="{FD6A503D-5F23-44ED-95E7-19F349B5B745}"/>
    <cellStyle name="20% - Accent5 2 33" xfId="2618" xr:uid="{5EE79A5D-54E4-48F0-A6AC-683D941D7D98}"/>
    <cellStyle name="20% - Accent5 2 34" xfId="2619" xr:uid="{86B88E6C-3ACF-47C4-A309-AAE818A4A947}"/>
    <cellStyle name="20% - Accent5 2 35" xfId="2620" xr:uid="{ED8071C3-8464-4761-AA2F-00462DCCEFAF}"/>
    <cellStyle name="20% - Accent5 2 36" xfId="2621" xr:uid="{B1C07B57-9695-403F-BD59-D719A693663B}"/>
    <cellStyle name="20% - Accent5 2 37" xfId="2622" xr:uid="{FCBECC05-6806-4952-8712-5B6EEE825447}"/>
    <cellStyle name="20% - Accent5 2 38" xfId="2623" xr:uid="{463A5329-1792-4F32-B88C-5586DBDB6ADD}"/>
    <cellStyle name="20% - Accent5 2 39" xfId="2624" xr:uid="{A0BC61C0-87E7-4868-8587-63AFEA0D3804}"/>
    <cellStyle name="20% - Accent5 2 4" xfId="1469" xr:uid="{EE1A8952-5A35-434D-8C43-34F35969690B}"/>
    <cellStyle name="20% - Accent5 2 40" xfId="2625" xr:uid="{F70DE3C1-B0D5-455F-A57F-82BAB631FC35}"/>
    <cellStyle name="20% - Accent5 2 41" xfId="2626" xr:uid="{B0BBC96F-0BE0-4B6D-B5C8-27721C076954}"/>
    <cellStyle name="20% - Accent5 2 42" xfId="2627" xr:uid="{9AF08BCC-AE71-422C-BE0A-98E1BD76BFED}"/>
    <cellStyle name="20% - Accent5 2 43" xfId="2628" xr:uid="{077E64F0-43C0-4B9B-B83D-CFC6E0DDF8FB}"/>
    <cellStyle name="20% - Accent5 2 44" xfId="2629" xr:uid="{03F88820-4EC8-4B70-B6F6-61A767AFCC31}"/>
    <cellStyle name="20% - Accent5 2 45" xfId="2630" xr:uid="{0BEC5701-8CB9-4C1E-87D9-6235FA4DDA8A}"/>
    <cellStyle name="20% - Accent5 2 46" xfId="2631" xr:uid="{6239863B-9BD3-46AA-926C-FEEF5502A3AC}"/>
    <cellStyle name="20% - Accent5 2 47" xfId="2632" xr:uid="{5892740D-FF66-4896-AAA3-D7F51DB42934}"/>
    <cellStyle name="20% - Accent5 2 48" xfId="2633" xr:uid="{7A0B7954-9E2C-45BC-97E7-385D2B755763}"/>
    <cellStyle name="20% - Accent5 2 49" xfId="2634" xr:uid="{B5B5FE93-CBCA-48D2-B3A4-14E89E1AFAB3}"/>
    <cellStyle name="20% - Accent5 2 5" xfId="1470" xr:uid="{62CABE41-72ED-4E2E-B758-E716BE338AE1}"/>
    <cellStyle name="20% - Accent5 2 50" xfId="1461" xr:uid="{6F0629EA-F95B-459D-8D75-D9E12127AB08}"/>
    <cellStyle name="20% - Accent5 2 6" xfId="1471" xr:uid="{2B96D353-496F-477B-A091-7479802BC186}"/>
    <cellStyle name="20% - Accent5 2 7" xfId="1472" xr:uid="{3BEF7B98-4814-4544-994F-2DD79F850443}"/>
    <cellStyle name="20% - Accent5 2 8" xfId="1473" xr:uid="{97F5EBB1-8767-4B5E-AB00-887067AC5AB2}"/>
    <cellStyle name="20% - Accent5 2 9" xfId="1474" xr:uid="{C6E13B52-B72F-4323-960A-11EA8E10902F}"/>
    <cellStyle name="20% - Accent5 3" xfId="278" xr:uid="{38A2D8E0-C771-41A3-A5AD-774F705E3A82}"/>
    <cellStyle name="20% - Accent5 3 10" xfId="1476" xr:uid="{49A078B8-31C1-4CF1-9267-731BFF8D4C01}"/>
    <cellStyle name="20% - Accent5 3 11" xfId="2635" xr:uid="{5729EE29-6EBC-4A44-90F7-F828E07ED42C}"/>
    <cellStyle name="20% - Accent5 3 11 2" xfId="6696" xr:uid="{29BDD11E-98AD-4365-832A-83ACE9037B86}"/>
    <cellStyle name="20% - Accent5 3 12" xfId="2636" xr:uid="{8991C00E-E886-4181-AC1A-F50668116054}"/>
    <cellStyle name="20% - Accent5 3 13" xfId="2637" xr:uid="{3A3E2528-440C-482B-BED0-3D6DE53947BB}"/>
    <cellStyle name="20% - Accent5 3 14" xfId="2638" xr:uid="{C7016122-B011-4833-8084-2AA2E7F421AF}"/>
    <cellStyle name="20% - Accent5 3 15" xfId="2639" xr:uid="{FB490553-0C8A-4907-9D83-9137C438F282}"/>
    <cellStyle name="20% - Accent5 3 16" xfId="2640" xr:uid="{E3279F4B-2CF4-417D-9226-1085B17D677A}"/>
    <cellStyle name="20% - Accent5 3 17" xfId="2641" xr:uid="{DD4B5777-175C-47DD-8E68-88B760251BFE}"/>
    <cellStyle name="20% - Accent5 3 18" xfId="2642" xr:uid="{53F5D617-5D02-46D5-84AA-2669625AA68B}"/>
    <cellStyle name="20% - Accent5 3 19" xfId="2643" xr:uid="{DF541D14-A95F-4A61-9748-EC9F5BCC8886}"/>
    <cellStyle name="20% - Accent5 3 2" xfId="1477" xr:uid="{55943BB5-F462-4325-A0A2-D24CCBCFF5EE}"/>
    <cellStyle name="20% - Accent5 3 20" xfId="2644" xr:uid="{901ACBC6-9E5A-4C28-9FA0-783CF1FE4E73}"/>
    <cellStyle name="20% - Accent5 3 21" xfId="2645" xr:uid="{41D05E91-7E0A-4184-B10D-C961DA2EA6E2}"/>
    <cellStyle name="20% - Accent5 3 22" xfId="2646" xr:uid="{394499D7-3980-4610-BCE3-5BEA40A6191A}"/>
    <cellStyle name="20% - Accent5 3 23" xfId="2647" xr:uid="{FCDA13B2-55A5-4057-857D-80782115662C}"/>
    <cellStyle name="20% - Accent5 3 24" xfId="2648" xr:uid="{97F08AA4-AD84-4165-99E0-F867E8FBEB41}"/>
    <cellStyle name="20% - Accent5 3 25" xfId="2649" xr:uid="{088BB66B-E9FB-48F3-8377-21BD0AB813EC}"/>
    <cellStyle name="20% - Accent5 3 26" xfId="2650" xr:uid="{CF6EF691-AD9F-4829-8BD3-AB10845030B5}"/>
    <cellStyle name="20% - Accent5 3 27" xfId="2651" xr:uid="{E84FB604-3B50-4F65-9AB4-136101CA63AC}"/>
    <cellStyle name="20% - Accent5 3 28" xfId="2652" xr:uid="{0816D034-296D-4472-9E56-E0AC2AACF24F}"/>
    <cellStyle name="20% - Accent5 3 29" xfId="2653" xr:uid="{25AA40C9-C9BB-4FA4-B632-DADBB3B771A6}"/>
    <cellStyle name="20% - Accent5 3 3" xfId="1478" xr:uid="{E3873730-714D-4BAB-907D-B8C84CA09A40}"/>
    <cellStyle name="20% - Accent5 3 30" xfId="2654" xr:uid="{6DEA5A80-3E25-4F91-A5A5-7C97E39E03DE}"/>
    <cellStyle name="20% - Accent5 3 31" xfId="2655" xr:uid="{5C343DCD-D539-4C83-BD14-E393BD233984}"/>
    <cellStyle name="20% - Accent5 3 32" xfId="1475" xr:uid="{67F782BC-BAA7-4CCF-951E-3EF981ACA5F1}"/>
    <cellStyle name="20% - Accent5 3 4" xfId="1479" xr:uid="{F1424596-B56A-4C67-A090-64C5D05E1A7F}"/>
    <cellStyle name="20% - Accent5 3 5" xfId="1480" xr:uid="{464FB230-9B81-4A18-8E10-E46E2D2EE765}"/>
    <cellStyle name="20% - Accent5 3 6" xfId="1481" xr:uid="{6E600310-AD69-42C2-9922-E22EB41F6D37}"/>
    <cellStyle name="20% - Accent5 3 7" xfId="1482" xr:uid="{1788E0D4-484B-4284-A900-BFDEE8F947DA}"/>
    <cellStyle name="20% - Accent5 3 8" xfId="1483" xr:uid="{3AADB231-F6F3-4BFA-903F-6CA1324A7DF5}"/>
    <cellStyle name="20% - Accent5 3 9" xfId="1484" xr:uid="{5A977C51-EA2B-4F48-A4CB-ED238979B401}"/>
    <cellStyle name="20% - Accent5 4" xfId="279" xr:uid="{8A0C2668-F2D2-4D95-9177-7A20CCE3CF37}"/>
    <cellStyle name="20% - Accent5 4 10" xfId="2656" xr:uid="{C42CD918-899F-48E6-8E04-A91F0D9BBF9E}"/>
    <cellStyle name="20% - Accent5 4 11" xfId="2657" xr:uid="{2E886EDF-FD5D-4CAB-ABD9-BA4E82BD8265}"/>
    <cellStyle name="20% - Accent5 4 12" xfId="2658" xr:uid="{C9E1C135-E49E-46C5-97CD-28E7F1DDC350}"/>
    <cellStyle name="20% - Accent5 4 13" xfId="2659" xr:uid="{335E9A8B-69B2-49EF-9EB6-3ED977328835}"/>
    <cellStyle name="20% - Accent5 4 14" xfId="2660" xr:uid="{032ED5D7-9327-483E-99D3-10DAE882C85B}"/>
    <cellStyle name="20% - Accent5 4 15" xfId="2661" xr:uid="{18A50B64-90BE-49C6-AEF8-F052331F7486}"/>
    <cellStyle name="20% - Accent5 4 16" xfId="2662" xr:uid="{713E2EFD-EEF4-41C4-8501-650391E6F9B9}"/>
    <cellStyle name="20% - Accent5 4 17" xfId="2663" xr:uid="{C34296B9-C944-423D-B970-9ACA6D6A6A0E}"/>
    <cellStyle name="20% - Accent5 4 18" xfId="2664" xr:uid="{9200B9B9-0EE4-4DB9-B4DB-D9BBF406A27D}"/>
    <cellStyle name="20% - Accent5 4 19" xfId="2665" xr:uid="{51E7ACE4-E938-4451-AE17-B99DE6C41500}"/>
    <cellStyle name="20% - Accent5 4 2" xfId="1486" xr:uid="{E990A546-54EB-415B-B271-8CD9F789079C}"/>
    <cellStyle name="20% - Accent5 4 20" xfId="2666" xr:uid="{D2A88563-C68C-4662-8554-244BF9DC8B11}"/>
    <cellStyle name="20% - Accent5 4 21" xfId="2667" xr:uid="{E562829E-3788-4DD2-B19E-D3F0ED875CA3}"/>
    <cellStyle name="20% - Accent5 4 22" xfId="2668" xr:uid="{F8ED4F51-279A-480B-96B4-1FF28D9ECDE5}"/>
    <cellStyle name="20% - Accent5 4 23" xfId="2669" xr:uid="{E83C5906-3720-47C1-96F7-989CCA4CB017}"/>
    <cellStyle name="20% - Accent5 4 24" xfId="2670" xr:uid="{8FB7453A-FA63-4DAA-A88C-E3B5BAD74E45}"/>
    <cellStyle name="20% - Accent5 4 25" xfId="2671" xr:uid="{92BBB064-CFC3-4D92-A2F1-B7EEDE406D91}"/>
    <cellStyle name="20% - Accent5 4 26" xfId="2672" xr:uid="{90AF3200-D0C6-4C85-807A-D4325B063602}"/>
    <cellStyle name="20% - Accent5 4 27" xfId="2673" xr:uid="{5B524C3A-FB1D-4A00-B7C8-6104938900E6}"/>
    <cellStyle name="20% - Accent5 4 28" xfId="2674" xr:uid="{495366B4-3736-4BE3-B534-F8A1331DE31B}"/>
    <cellStyle name="20% - Accent5 4 29" xfId="1485" xr:uid="{0DED0C4D-C07E-4390-9F13-E935114CC111}"/>
    <cellStyle name="20% - Accent5 4 3" xfId="1487" xr:uid="{9C7EEFAE-06F3-42CB-AF64-BE989BD45160}"/>
    <cellStyle name="20% - Accent5 4 4" xfId="1488" xr:uid="{07947B47-8A63-4325-9977-93573736B1C1}"/>
    <cellStyle name="20% - Accent5 4 5" xfId="1489" xr:uid="{B91C55E2-94CB-4ED7-B38E-30EA82CCD76A}"/>
    <cellStyle name="20% - Accent5 4 6" xfId="1490" xr:uid="{C6B6A4FF-ED00-4566-A8C8-4AE0C06686B1}"/>
    <cellStyle name="20% - Accent5 4 7" xfId="1491" xr:uid="{3613FE73-F384-4258-A414-71958A7A349B}"/>
    <cellStyle name="20% - Accent5 4 8" xfId="2675" xr:uid="{E638E46A-8CDA-4C58-8509-5A2ABA761CEA}"/>
    <cellStyle name="20% - Accent5 4 8 2" xfId="6697" xr:uid="{9316A80D-547D-4745-ABE2-6BED65970A86}"/>
    <cellStyle name="20% - Accent5 4 9" xfId="2676" xr:uid="{877157E0-AAEA-475A-80DC-2A7A41884BD6}"/>
    <cellStyle name="20% - Accent5 5" xfId="280" xr:uid="{06B40464-F2B2-4ED8-89B8-E225C3B2BD47}"/>
    <cellStyle name="20% - Accent5 6" xfId="281" xr:uid="{EB06AE5A-E0B0-45C5-9725-D609BB7C4AB0}"/>
    <cellStyle name="20% - Accent5 7" xfId="282" xr:uid="{8E8127FE-F691-41CC-AFF1-EE3A9B52970B}"/>
    <cellStyle name="20% - Accent5 8" xfId="283" xr:uid="{6570706B-3135-4DB0-8585-2D2FDCECAAD3}"/>
    <cellStyle name="20% - Accent5 9" xfId="284" xr:uid="{85EA0D60-38E1-47BC-9DC8-B5814200CD0A}"/>
    <cellStyle name="20% - Accent6 10" xfId="285" xr:uid="{097216FC-3290-4279-8D97-C4C30C9FC27E}"/>
    <cellStyle name="20% - Accent6 11" xfId="286" xr:uid="{0AAE9392-21DF-4A22-ABB5-446BD39B1007}"/>
    <cellStyle name="20% - Accent6 12" xfId="287" xr:uid="{96F83D90-D819-49BA-8BCF-36B8A24E0FBF}"/>
    <cellStyle name="20% - Accent6 13" xfId="288" xr:uid="{1F3E0623-504D-4D1D-BD21-D673643FFC23}"/>
    <cellStyle name="20% - Accent6 14" xfId="289" xr:uid="{1F6A0D85-F76A-45FA-AA98-E43ABABB8D90}"/>
    <cellStyle name="20% - Accent6 15" xfId="290" xr:uid="{409F8A10-2F25-4F47-94AB-FE87E731321E}"/>
    <cellStyle name="20% - Accent6 16" xfId="291" xr:uid="{E66CFFD8-D5F1-48DA-BDA0-D1941821496C}"/>
    <cellStyle name="20% - Accent6 2" xfId="292" xr:uid="{1FE0DF0C-94F0-4E5A-8881-7B7F35CBE9A0}"/>
    <cellStyle name="20% - Accent6 2 10" xfId="1493" xr:uid="{65596041-CD7F-4B72-B833-95AF1C7673CD}"/>
    <cellStyle name="20% - Accent6 2 11" xfId="1494" xr:uid="{28B1B506-D933-480B-99B9-6740F34BD800}"/>
    <cellStyle name="20% - Accent6 2 12" xfId="1495" xr:uid="{A7A5E386-3BB8-42DE-B61C-B66379F0B58C}"/>
    <cellStyle name="20% - Accent6 2 13" xfId="1496" xr:uid="{ED3F1C46-3355-475B-915C-BFB29B38F902}"/>
    <cellStyle name="20% - Accent6 2 14" xfId="1497" xr:uid="{D5EC24A0-42EA-49D2-B152-D997B2B5EA42}"/>
    <cellStyle name="20% - Accent6 2 15" xfId="2677" xr:uid="{C09AA40E-8896-4BE9-A590-764C292CBDBE}"/>
    <cellStyle name="20% - Accent6 2 15 2" xfId="2678" xr:uid="{F065247A-A3FD-4507-8E4A-FF7F5D10D2BB}"/>
    <cellStyle name="20% - Accent6 2 16" xfId="2679" xr:uid="{C660835D-5F0C-4AF4-9677-43A56460F2D5}"/>
    <cellStyle name="20% - Accent6 2 17" xfId="2680" xr:uid="{F3504D6E-A16D-43E9-AD2E-7F67686CAF1C}"/>
    <cellStyle name="20% - Accent6 2 18" xfId="2681" xr:uid="{75566A75-62CE-40DA-885C-2EDD381EF49A}"/>
    <cellStyle name="20% - Accent6 2 19" xfId="2682" xr:uid="{1DF5B278-50A8-436F-81A0-C17432F267DF}"/>
    <cellStyle name="20% - Accent6 2 2" xfId="1498" xr:uid="{C56C6594-3DD4-42D6-8785-71216AA696A5}"/>
    <cellStyle name="20% - Accent6 2 20" xfId="2683" xr:uid="{FF59AEFB-8E78-4A27-BA0B-DB0A1F071D25}"/>
    <cellStyle name="20% - Accent6 2 21" xfId="2684" xr:uid="{BA75AE1F-CA1F-4805-90C5-CD9794F2F452}"/>
    <cellStyle name="20% - Accent6 2 22" xfId="2685" xr:uid="{30B509F9-1DEF-4904-918F-8000BCE85EBA}"/>
    <cellStyle name="20% - Accent6 2 23" xfId="2686" xr:uid="{5980A6CF-3382-4437-9D9F-A5CC2DFC7D46}"/>
    <cellStyle name="20% - Accent6 2 24" xfId="2687" xr:uid="{07D68B03-1636-4266-A207-F21DDF7CE614}"/>
    <cellStyle name="20% - Accent6 2 25" xfId="2688" xr:uid="{0C3E995F-EAA7-46B9-8E6F-18D17423D3A7}"/>
    <cellStyle name="20% - Accent6 2 26" xfId="2689" xr:uid="{3B85B04C-EFAD-413F-AF97-E1498FBFE0D9}"/>
    <cellStyle name="20% - Accent6 2 27" xfId="2690" xr:uid="{FE33B0AF-298F-435A-9B6D-549D6CDC088F}"/>
    <cellStyle name="20% - Accent6 2 28" xfId="2691" xr:uid="{2B20929C-BD04-4773-B28D-F658C1B16F35}"/>
    <cellStyle name="20% - Accent6 2 29" xfId="2692" xr:uid="{CD8163B4-A05E-46A2-B2C1-6094E2B05ADA}"/>
    <cellStyle name="20% - Accent6 2 3" xfId="1499" xr:uid="{076968BE-FF33-4D56-8226-9B406D5D9DD2}"/>
    <cellStyle name="20% - Accent6 2 30" xfId="2693" xr:uid="{6437FFED-8C14-4081-BDA7-3BDD30BB2171}"/>
    <cellStyle name="20% - Accent6 2 31" xfId="2694" xr:uid="{6AB55506-8255-4FE5-A88C-4DA70D659928}"/>
    <cellStyle name="20% - Accent6 2 32" xfId="2695" xr:uid="{B8C0C9F8-02E0-4869-8F40-928B90372C4C}"/>
    <cellStyle name="20% - Accent6 2 33" xfId="2696" xr:uid="{F3EBF02E-A9A6-4A03-BB99-DE5E1393A574}"/>
    <cellStyle name="20% - Accent6 2 34" xfId="2697" xr:uid="{10CFC85D-560D-4AB5-9870-99A00767BBBB}"/>
    <cellStyle name="20% - Accent6 2 35" xfId="2698" xr:uid="{1FB35701-4DA1-4219-ABAB-273000E92A69}"/>
    <cellStyle name="20% - Accent6 2 36" xfId="2699" xr:uid="{3844E015-C971-4A9E-A4BA-7978858452F2}"/>
    <cellStyle name="20% - Accent6 2 37" xfId="2700" xr:uid="{0FEDEE2A-EE55-42B9-BA62-C246FD88E9AA}"/>
    <cellStyle name="20% - Accent6 2 38" xfId="2701" xr:uid="{ABE9C923-F36A-4B73-BA63-8B05372588C0}"/>
    <cellStyle name="20% - Accent6 2 38 2" xfId="15868" xr:uid="{5A4B75DA-7370-4CDB-8699-0D4B24309BEA}"/>
    <cellStyle name="20% - Accent6 2 39" xfId="2702" xr:uid="{F45D98BF-1CC2-4400-BC98-94678DB56438}"/>
    <cellStyle name="20% - Accent6 2 4" xfId="1500" xr:uid="{2F7995E6-3E5F-45D9-913D-20613FDBC2E2}"/>
    <cellStyle name="20% - Accent6 2 40" xfId="2703" xr:uid="{EA233E34-1C60-42F1-9732-F96A39149309}"/>
    <cellStyle name="20% - Accent6 2 41" xfId="2704" xr:uid="{3CB87250-1FF9-4330-A5AD-316A843B9127}"/>
    <cellStyle name="20% - Accent6 2 42" xfId="2705" xr:uid="{D1D8DFC8-27D1-4B58-B473-E009851435B1}"/>
    <cellStyle name="20% - Accent6 2 43" xfId="2706" xr:uid="{08480537-ADF7-49A4-A4CE-4AE60DCB7F72}"/>
    <cellStyle name="20% - Accent6 2 44" xfId="2707" xr:uid="{BF0F89A7-A5E6-4203-8E2D-9ADBEF208712}"/>
    <cellStyle name="20% - Accent6 2 45" xfId="2708" xr:uid="{AF1C25E7-ABF7-4E8A-9FE9-478E91658426}"/>
    <cellStyle name="20% - Accent6 2 46" xfId="2709" xr:uid="{9ED88A6E-92B5-4032-9FC9-52B84FF892D1}"/>
    <cellStyle name="20% - Accent6 2 47" xfId="2710" xr:uid="{C1DD0A35-B64D-4E24-A1F4-31B6E6CE3DFD}"/>
    <cellStyle name="20% - Accent6 2 48" xfId="2711" xr:uid="{13DF8D9E-46C5-47A9-B2AD-E2198CEFDA11}"/>
    <cellStyle name="20% - Accent6 2 49" xfId="2712" xr:uid="{36C88D63-8324-4F0C-85EE-EB7119ECE859}"/>
    <cellStyle name="20% - Accent6 2 5" xfId="1501" xr:uid="{7A410541-9C0F-4F75-A7EA-C5C2B8CDFD7D}"/>
    <cellStyle name="20% - Accent6 2 50" xfId="1492" xr:uid="{AD44EED9-1447-46EC-A389-C79CBDD2017A}"/>
    <cellStyle name="20% - Accent6 2 6" xfId="1502" xr:uid="{2CA0C9C6-E940-4FE1-8DD7-4D04C2266549}"/>
    <cellStyle name="20% - Accent6 2 7" xfId="1503" xr:uid="{3939683B-ED65-40AC-8CF4-81F65A7FADE3}"/>
    <cellStyle name="20% - Accent6 2 8" xfId="1504" xr:uid="{31A03AFE-26BC-4FDE-9924-097B47BDEC70}"/>
    <cellStyle name="20% - Accent6 2 9" xfId="1505" xr:uid="{344A79D5-8FE0-4CE1-864F-5535C586EC4F}"/>
    <cellStyle name="20% - Accent6 3" xfId="293" xr:uid="{A9247AB0-FCB9-477B-B7CE-4C14217541E5}"/>
    <cellStyle name="20% - Accent6 3 10" xfId="1507" xr:uid="{A085066E-0D35-4473-B984-F1CA09D14EE9}"/>
    <cellStyle name="20% - Accent6 3 11" xfId="2713" xr:uid="{145D5F68-4FE2-4C41-9D93-7B6AC0E92B5D}"/>
    <cellStyle name="20% - Accent6 3 11 2" xfId="6698" xr:uid="{F77C69F2-48DF-442E-A059-8DF907D0A48D}"/>
    <cellStyle name="20% - Accent6 3 12" xfId="2714" xr:uid="{E66BB1DE-F462-4B09-8374-1DE50234A495}"/>
    <cellStyle name="20% - Accent6 3 13" xfId="2715" xr:uid="{9BD73733-0B22-4B86-AAD8-9DBDC4DFC34F}"/>
    <cellStyle name="20% - Accent6 3 14" xfId="2716" xr:uid="{67C1FED5-AF07-4F24-A755-7C3FFBA2199B}"/>
    <cellStyle name="20% - Accent6 3 15" xfId="2717" xr:uid="{C306CBFC-B065-400E-B811-810CCB866886}"/>
    <cellStyle name="20% - Accent6 3 16" xfId="2718" xr:uid="{1F7AD57D-297C-42A4-AF84-B34528B7DDEF}"/>
    <cellStyle name="20% - Accent6 3 17" xfId="2719" xr:uid="{1C2028FD-1851-482B-BFD7-487125A9667D}"/>
    <cellStyle name="20% - Accent6 3 18" xfId="2720" xr:uid="{046CED30-74AE-4A6E-9273-157611199865}"/>
    <cellStyle name="20% - Accent6 3 19" xfId="2721" xr:uid="{4F6C4750-CBE3-4E25-BFAC-E9E1029EBED0}"/>
    <cellStyle name="20% - Accent6 3 2" xfId="1508" xr:uid="{248265FF-49D1-4373-9333-84E7DC92E516}"/>
    <cellStyle name="20% - Accent6 3 20" xfId="2722" xr:uid="{B88F134A-B91C-4F6A-9A82-7359910AC80F}"/>
    <cellStyle name="20% - Accent6 3 21" xfId="2723" xr:uid="{B5A8EE43-730E-4E79-AF9A-430D21BC94B0}"/>
    <cellStyle name="20% - Accent6 3 22" xfId="2724" xr:uid="{E5A74AD2-7A85-4BAC-B1BF-23EE593CE496}"/>
    <cellStyle name="20% - Accent6 3 23" xfId="2725" xr:uid="{BFA01F5F-9217-4177-A776-AF1B4C363A2D}"/>
    <cellStyle name="20% - Accent6 3 24" xfId="2726" xr:uid="{8DB4BDD1-ABC4-4F69-8F09-3CB142EC693F}"/>
    <cellStyle name="20% - Accent6 3 25" xfId="2727" xr:uid="{6BB08AD6-30DF-4C91-8365-D45247C7592D}"/>
    <cellStyle name="20% - Accent6 3 26" xfId="2728" xr:uid="{1DC462DC-2F0F-42DA-92CE-0A7CE37E5324}"/>
    <cellStyle name="20% - Accent6 3 27" xfId="2729" xr:uid="{8D770EA0-3E50-4F83-9BBE-F8415D762F6C}"/>
    <cellStyle name="20% - Accent6 3 28" xfId="2730" xr:uid="{79D9BCC0-36FA-4D38-B2D6-1EBA244B1B6A}"/>
    <cellStyle name="20% - Accent6 3 29" xfId="2731" xr:uid="{A2D7137C-0F29-4C35-B219-B436CD444EB9}"/>
    <cellStyle name="20% - Accent6 3 3" xfId="1509" xr:uid="{10EE365C-835F-4824-8B18-F8D930046C89}"/>
    <cellStyle name="20% - Accent6 3 30" xfId="2732" xr:uid="{E5BF058F-B3F5-489D-8E5F-8A349A9B521C}"/>
    <cellStyle name="20% - Accent6 3 31" xfId="2733" xr:uid="{6CAF25EC-7C2C-442E-963B-60D38C95C95C}"/>
    <cellStyle name="20% - Accent6 3 32" xfId="1506" xr:uid="{03745882-718F-464C-AF97-2E1827928AA5}"/>
    <cellStyle name="20% - Accent6 3 4" xfId="1510" xr:uid="{26218BE8-FA7C-4700-BCCA-0E288B1BD621}"/>
    <cellStyle name="20% - Accent6 3 5" xfId="1511" xr:uid="{414E73F2-B7A1-4503-80A8-16A9EF8019BF}"/>
    <cellStyle name="20% - Accent6 3 6" xfId="1512" xr:uid="{38AC7806-700E-4C30-A586-3DED78D90F1D}"/>
    <cellStyle name="20% - Accent6 3 7" xfId="1513" xr:uid="{6415580A-BF71-4F61-9FFF-534BD10420D5}"/>
    <cellStyle name="20% - Accent6 3 8" xfId="1514" xr:uid="{E06F0909-2132-405A-A8D1-F612469E0E1C}"/>
    <cellStyle name="20% - Accent6 3 9" xfId="1515" xr:uid="{4F549B3A-9761-4746-AD50-0F041381418F}"/>
    <cellStyle name="20% - Accent6 4" xfId="294" xr:uid="{DD564873-CAAC-42B9-893A-0C5AAF6BD97D}"/>
    <cellStyle name="20% - Accent6 4 10" xfId="2734" xr:uid="{D1624030-557D-46D3-A0BC-C80CCCACF91C}"/>
    <cellStyle name="20% - Accent6 4 11" xfId="2735" xr:uid="{242F8083-288F-4957-A923-AD03C2102DEB}"/>
    <cellStyle name="20% - Accent6 4 12" xfId="2736" xr:uid="{B6FA8A4F-ED54-4392-8C62-EC39CD9FF7D4}"/>
    <cellStyle name="20% - Accent6 4 13" xfId="2737" xr:uid="{A5B252BE-0AEF-4B48-B475-094DC7ED381D}"/>
    <cellStyle name="20% - Accent6 4 14" xfId="2738" xr:uid="{0ED84F10-5877-4663-A82D-7B1527D37CE5}"/>
    <cellStyle name="20% - Accent6 4 15" xfId="2739" xr:uid="{E77089BD-F08C-4E95-997B-ADD31EE7DB1A}"/>
    <cellStyle name="20% - Accent6 4 16" xfId="2740" xr:uid="{2A236745-A115-46A2-ADE0-4D34CE5DC2B8}"/>
    <cellStyle name="20% - Accent6 4 17" xfId="2741" xr:uid="{C7BA138F-90BE-4B54-8CA0-20E39ECF9180}"/>
    <cellStyle name="20% - Accent6 4 18" xfId="2742" xr:uid="{EA20B6C2-16E5-421C-BD0F-288158ED9A29}"/>
    <cellStyle name="20% - Accent6 4 19" xfId="2743" xr:uid="{7DFA4CBF-080E-400A-8841-FE0EA4576B5D}"/>
    <cellStyle name="20% - Accent6 4 2" xfId="1517" xr:uid="{45CBBE89-7DAA-4445-B647-A461064B2BBD}"/>
    <cellStyle name="20% - Accent6 4 20" xfId="2744" xr:uid="{83FFD845-FC04-4E4F-B4D5-B046BC6BBBE1}"/>
    <cellStyle name="20% - Accent6 4 21" xfId="2745" xr:uid="{D76B53E9-D454-4271-B8A5-9F5193619A93}"/>
    <cellStyle name="20% - Accent6 4 22" xfId="2746" xr:uid="{BF110AAE-ACD6-4218-BE82-D56D00E6A5B4}"/>
    <cellStyle name="20% - Accent6 4 23" xfId="2747" xr:uid="{31D38ACD-5C9C-40F8-869B-E085D1BBFC1A}"/>
    <cellStyle name="20% - Accent6 4 24" xfId="2748" xr:uid="{45D50689-290E-4F24-AEFF-519782F7649E}"/>
    <cellStyle name="20% - Accent6 4 25" xfId="2749" xr:uid="{5A7DA0EF-C1B6-4CD3-8C9C-1BDC77392864}"/>
    <cellStyle name="20% - Accent6 4 26" xfId="2750" xr:uid="{6F240F13-C33D-481E-A7C1-8CEC55EA4F7C}"/>
    <cellStyle name="20% - Accent6 4 27" xfId="2751" xr:uid="{3E624FDD-2274-46C3-BFE0-DEFD726FD431}"/>
    <cellStyle name="20% - Accent6 4 28" xfId="2752" xr:uid="{2F6BD262-803F-4884-979B-C41AF2BA6AFB}"/>
    <cellStyle name="20% - Accent6 4 29" xfId="1516" xr:uid="{06AAA6EF-AEA4-47C7-8783-08A34C1D4C5A}"/>
    <cellStyle name="20% - Accent6 4 3" xfId="1518" xr:uid="{5673D749-368B-4EDA-94B1-82DBBC195840}"/>
    <cellStyle name="20% - Accent6 4 4" xfId="1519" xr:uid="{0F56E1A3-D634-4859-AE3D-5213D3CEAC02}"/>
    <cellStyle name="20% - Accent6 4 5" xfId="1520" xr:uid="{EF5F532F-7A93-4B6C-8AAB-B624655FB6C7}"/>
    <cellStyle name="20% - Accent6 4 6" xfId="1521" xr:uid="{2C3794D2-7226-4331-B98B-F711BD7F9912}"/>
    <cellStyle name="20% - Accent6 4 7" xfId="1522" xr:uid="{48D3ED20-3043-491C-A5EE-512AEA9D2550}"/>
    <cellStyle name="20% - Accent6 4 8" xfId="2753" xr:uid="{0B4815CD-699F-4454-B037-5352137AB52E}"/>
    <cellStyle name="20% - Accent6 4 8 2" xfId="6699" xr:uid="{EFC648B0-C061-4497-B8BB-C0E2F1B19014}"/>
    <cellStyle name="20% - Accent6 4 9" xfId="2754" xr:uid="{E83C6945-C7E3-4153-8A7D-0A9CAB7F5D57}"/>
    <cellStyle name="20% - Accent6 5" xfId="295" xr:uid="{D6F9C6DA-936D-4CD5-BDC6-9DB57B4515EC}"/>
    <cellStyle name="20% - Accent6 5 2" xfId="15869" xr:uid="{8EEA87B1-6622-4EAB-B932-39BE3B02DA35}"/>
    <cellStyle name="20% - Accent6 6" xfId="296" xr:uid="{D2F98727-A6B7-4CC6-930A-BF9D4F3DF4AE}"/>
    <cellStyle name="20% - Accent6 7" xfId="297" xr:uid="{ECF5C860-89BF-4892-AC14-9806216C54D3}"/>
    <cellStyle name="20% - Accent6 8" xfId="298" xr:uid="{6A9C4E3A-5109-4B79-A2F5-C43C746186E6}"/>
    <cellStyle name="20% - Accent6 9" xfId="299" xr:uid="{44F97101-27AC-443D-9043-276D2799864F}"/>
    <cellStyle name="20% - Akzent1" xfId="2755" xr:uid="{D59DC155-DA7E-4C44-97C2-819FDF9D6771}"/>
    <cellStyle name="20% - Akzent1 2" xfId="6700" xr:uid="{84A9EA1E-5F50-4248-AA82-A741BDECFA74}"/>
    <cellStyle name="20% - Akzent2" xfId="2756" xr:uid="{E0E91C7E-F64E-44F6-9EDE-1F416F1AD966}"/>
    <cellStyle name="20% - Akzent2 2" xfId="6701" xr:uid="{6AE90BB7-F9BD-4D90-8C21-2150328A294F}"/>
    <cellStyle name="20% - Akzent3" xfId="2757" xr:uid="{F64183F9-02DB-413B-B579-A8C9263DF10A}"/>
    <cellStyle name="20% - Akzent3 2" xfId="6702" xr:uid="{867FF52E-1464-41AF-8412-39BA08D6684B}"/>
    <cellStyle name="20% - Akzent4" xfId="2758" xr:uid="{77E46F7C-C5D5-4D27-B705-22D74B14A171}"/>
    <cellStyle name="20% - Akzent4 2" xfId="6703" xr:uid="{C3DEDD99-F715-4D78-8F35-D048B4EC5C3C}"/>
    <cellStyle name="20% - Akzent5" xfId="2759" xr:uid="{3FC7DA62-74E0-4DDE-A557-BA862F9BA197}"/>
    <cellStyle name="20% - Akzent5 2" xfId="6704" xr:uid="{67B72B8C-F369-46F6-B2AF-668EF1379F34}"/>
    <cellStyle name="20% - Akzent6" xfId="2760" xr:uid="{82D45789-33E1-4BC3-BED7-71592E0C63FE}"/>
    <cellStyle name="20% - Akzent6 2" xfId="6705" xr:uid="{2ECAD1AF-A356-49E4-AA2E-DEC07057B973}"/>
    <cellStyle name="20% - Colore 1" xfId="300" xr:uid="{573E5ADA-6A93-4A24-9B8F-B7046280F8A4}"/>
    <cellStyle name="20% - Colore 2" xfId="301" xr:uid="{4C2B62A1-E0E4-401A-B008-B748BE1115DD}"/>
    <cellStyle name="20% - Colore 3" xfId="302" xr:uid="{5FA6D8CE-A3DE-4053-9A29-D680EDF54FED}"/>
    <cellStyle name="20% - Colore 4" xfId="303" xr:uid="{66B6CEF6-F624-480F-8751-4E1B91D56849}"/>
    <cellStyle name="20% - Colore 5" xfId="304" xr:uid="{E22085E6-EDF2-4803-9915-E89821FC92F8}"/>
    <cellStyle name="20% - Colore 6" xfId="305" xr:uid="{229E47BB-2D3B-4E8B-A0A2-5FCF7410F72F}"/>
    <cellStyle name="20% - Isticanje1 10" xfId="10850" xr:uid="{ECE98C4B-9AB7-4E26-921A-E18922A5A8E3}"/>
    <cellStyle name="20% - Isticanje1 10 2" xfId="28729" xr:uid="{80EC6416-DF52-4BCE-8F03-297EC7C26223}"/>
    <cellStyle name="20% - Isticanje1 11" xfId="21533" xr:uid="{A8E597B7-E866-4E18-A84E-6AC38ED3DD3B}"/>
    <cellStyle name="20% - Isticanje1 12" xfId="1303" xr:uid="{59DF3476-739E-49AE-B042-42157228C5B1}"/>
    <cellStyle name="20% - Isticanje1 2" xfId="6661" xr:uid="{64776B8A-A9B6-4485-BB37-7E9CB55C73B7}"/>
    <cellStyle name="20% - Isticanje1 2 2" xfId="6707" xr:uid="{9DD4D2D2-E935-461C-B285-48086A648A54}"/>
    <cellStyle name="20% - Isticanje1 2 3" xfId="6706" xr:uid="{7BAD90FD-8A8B-4C33-9A8A-E05E9CB0ED54}"/>
    <cellStyle name="20% - Isticanje1 2 4" xfId="8271" xr:uid="{88E21370-CF8A-442C-A353-AC236AD9BA3C}"/>
    <cellStyle name="20% - Isticanje1 2 4 2" xfId="9581" xr:uid="{DD38DE8A-76DA-44CB-A757-8BD890607AEB}"/>
    <cellStyle name="20% - Isticanje1 2 4 2 2" xfId="15620" xr:uid="{5B8F7C4F-FF7A-4CDE-A744-89C7B349B691}"/>
    <cellStyle name="20% - Isticanje1 2 4 2 2 2" xfId="26335" xr:uid="{62D912FA-26BE-4692-A6A9-598B12C0582B}"/>
    <cellStyle name="20% - Isticanje1 2 4 2 3" xfId="13253" xr:uid="{7DC9BC0F-8924-47B4-BD90-9BFB667BE70A}"/>
    <cellStyle name="20% - Isticanje1 2 4 2 3 2" xfId="31018" xr:uid="{C1E43F2D-EC79-4D9B-B47D-B0313D76FB6D}"/>
    <cellStyle name="20% - Isticanje1 2 4 2 4" xfId="23968" xr:uid="{0AEBDC80-037E-4F49-96DD-76BA0F1291A9}"/>
    <cellStyle name="20% - Isticanje1 2 4 3" xfId="10773" xr:uid="{C98ED94A-1226-4A69-9A47-3B6E2641F545}"/>
    <cellStyle name="20% - Isticanje1 2 4 3 2" xfId="14437" xr:uid="{4C30AC9C-4377-409D-89E2-6FDD52CB9A93}"/>
    <cellStyle name="20% - Isticanje1 2 4 3 2 2" xfId="32202" xr:uid="{DD19F50E-3041-493B-9F99-BBB23586D4FF}"/>
    <cellStyle name="20% - Isticanje1 2 4 3 3" xfId="25152" xr:uid="{03F78775-36D0-4568-8629-6614F691967C}"/>
    <cellStyle name="20% - Isticanje1 2 4 4" xfId="12013" xr:uid="{1E187D8C-A28E-4FA6-B15E-FC528B1D8C75}"/>
    <cellStyle name="20% - Isticanje1 2 4 4 2" xfId="29835" xr:uid="{D1DD512B-E815-45DB-AF58-F00A94BCD0B8}"/>
    <cellStyle name="20% - Isticanje1 2 4 5" xfId="22728" xr:uid="{BDB2BEB7-965A-4004-8B66-BB725F42DAD0}"/>
    <cellStyle name="20% - Isticanje1 2 5" xfId="8994" xr:uid="{3EE3AD8D-7006-40EB-A69F-6710BB99E11D}"/>
    <cellStyle name="20% - Isticanje1 2 5 2" xfId="15053" xr:uid="{8CB98D5B-39DF-4F52-AD99-AED1B116BD54}"/>
    <cellStyle name="20% - Isticanje1 2 5 2 2" xfId="25768" xr:uid="{F52618E2-B071-49A1-BB00-29FB0B0C83ED}"/>
    <cellStyle name="20% - Isticanje1 2 5 3" xfId="12666" xr:uid="{759BF6B4-2CB3-46B6-BEC1-18565A94309A}"/>
    <cellStyle name="20% - Isticanje1 2 5 3 2" xfId="30451" xr:uid="{8EC5718D-0B6C-4DE1-8ED0-0DA02B1C8002}"/>
    <cellStyle name="20% - Isticanje1 2 5 4" xfId="23381" xr:uid="{1F658EDC-1060-4E5C-88B0-FEC180208EE0}"/>
    <cellStyle name="20% - Isticanje1 2 6" xfId="10206" xr:uid="{5ED4BC67-9260-4EC4-820D-11A4357E0D96}"/>
    <cellStyle name="20% - Isticanje1 2 6 2" xfId="13870" xr:uid="{D033C7DA-8374-4709-879D-24261BDA3833}"/>
    <cellStyle name="20% - Isticanje1 2 6 2 2" xfId="31635" xr:uid="{7AC1D641-67F3-4588-BE38-7B7747215501}"/>
    <cellStyle name="20% - Isticanje1 2 6 3" xfId="24585" xr:uid="{A1FD8CA2-9ACB-4FA9-B9BF-0224CFADE002}"/>
    <cellStyle name="20% - Isticanje1 2 7" xfId="11426" xr:uid="{5D53531D-225A-4031-9B28-F2D4C83D3B7A}"/>
    <cellStyle name="20% - Isticanje1 2 7 2" xfId="29268" xr:uid="{4FCC93FD-DADA-4C6E-ADB0-0A03F263ACB2}"/>
    <cellStyle name="20% - Isticanje1 2 8" xfId="22126" xr:uid="{07835D08-1123-4CF8-8957-9ABC9C7C0F32}"/>
    <cellStyle name="20% - Isticanje1 3" xfId="6708" xr:uid="{E96310D9-BD29-4114-97ED-7391E53FB24A}"/>
    <cellStyle name="20% - Isticanje1 4" xfId="6709" xr:uid="{163B9BB3-0714-442B-B019-CB6A9DF58309}"/>
    <cellStyle name="20% - Isticanje1 5" xfId="6710" xr:uid="{8AB597CD-8E58-4D73-B474-438FE7EF1781}"/>
    <cellStyle name="20% - Isticanje1 6" xfId="7931" xr:uid="{21FCF54F-03C8-41D6-A0FC-91DEEAABD161}"/>
    <cellStyle name="20% - Isticanje1 6 2" xfId="9304" xr:uid="{D2FD49E6-62A4-46C8-919A-B62C4F416E64}"/>
    <cellStyle name="20% - Isticanje1 6 2 2" xfId="15343" xr:uid="{193335B7-DB7A-485C-8271-81D2D70DB77B}"/>
    <cellStyle name="20% - Isticanje1 6 2 2 2" xfId="26058" xr:uid="{D9086574-4C44-468D-B2FE-C8403E0636F9}"/>
    <cellStyle name="20% - Isticanje1 6 2 3" xfId="12976" xr:uid="{E20E1CE6-B072-493B-8450-02A3B6F3CD6A}"/>
    <cellStyle name="20% - Isticanje1 6 2 3 2" xfId="30741" xr:uid="{3EBC4F46-8075-4115-B577-ACA058030642}"/>
    <cellStyle name="20% - Isticanje1 6 2 4" xfId="23691" xr:uid="{9C5D5B88-9C75-4E3A-8E82-8571AF6CE7D5}"/>
    <cellStyle name="20% - Isticanje1 6 3" xfId="10496" xr:uid="{352E0C78-4BE1-433D-9DCA-CC1BFAF2E956}"/>
    <cellStyle name="20% - Isticanje1 6 3 2" xfId="14160" xr:uid="{4A2C337D-B141-4376-8466-3FC0F681BDC0}"/>
    <cellStyle name="20% - Isticanje1 6 3 2 2" xfId="31925" xr:uid="{0F6EEF56-0EE9-44DE-A50B-5EFC8FB12E15}"/>
    <cellStyle name="20% - Isticanje1 6 3 3" xfId="24875" xr:uid="{BF5002B8-ACF0-483E-B257-FCE20515DFD1}"/>
    <cellStyle name="20% - Isticanje1 6 4" xfId="11736" xr:uid="{4AC70441-1B76-4400-B4D8-9618B2C7B202}"/>
    <cellStyle name="20% - Isticanje1 6 4 2" xfId="29558" xr:uid="{5887E728-BEBD-42C3-A625-DC10A408FD09}"/>
    <cellStyle name="20% - Isticanje1 6 5" xfId="22451" xr:uid="{D6783B90-A0ED-4B68-B1B8-4A95D0569A54}"/>
    <cellStyle name="20% - Isticanje1 7" xfId="8419" xr:uid="{E954CFF5-3B45-4084-B8A0-E9DAC1FE0A09}"/>
    <cellStyle name="20% - Isticanje1 7 2" xfId="14515" xr:uid="{E4511C42-82E3-4F18-849E-F045A7794980}"/>
    <cellStyle name="20% - Isticanje1 7 2 2" xfId="25230" xr:uid="{CF7A8DDC-297C-4398-8C1B-BCB45ECCB8C6}"/>
    <cellStyle name="20% - Isticanje1 7 3" xfId="12091" xr:uid="{8EA8F286-489C-4296-AF2E-1BD71AA54A24}"/>
    <cellStyle name="20% - Isticanje1 7 3 2" xfId="29913" xr:uid="{205F7B09-3251-4439-A9D3-44A640F17D61}"/>
    <cellStyle name="20% - Isticanje1 7 4" xfId="22806" xr:uid="{E66201A1-C17F-441F-8B24-C73D38E80480}"/>
    <cellStyle name="20% - Isticanje1 8" xfId="9659" xr:uid="{7C7C4D60-F051-4F68-8FC3-E60E048200E8}"/>
    <cellStyle name="20% - Isticanje1 8 2" xfId="13331" xr:uid="{BD299801-19DF-46C7-8271-C6AFAE184304}"/>
    <cellStyle name="20% - Isticanje1 8 2 2" xfId="31096" xr:uid="{A46EEF64-D81F-4623-873E-45552762B12A}"/>
    <cellStyle name="20% - Isticanje1 8 3" xfId="24046" xr:uid="{3DC9F956-530C-45F2-9725-CF85C3CA8A46}"/>
    <cellStyle name="20% - Isticanje1 9" xfId="15731" xr:uid="{884BF814-5858-4030-9E6B-ADD9A3AE13CC}"/>
    <cellStyle name="20% - Isticanje1 9 2" xfId="26412" xr:uid="{7E50049F-95B0-4F56-B69E-24D34AE27FDB}"/>
    <cellStyle name="20% - Isticanje2 10" xfId="10851" xr:uid="{9B7DA2B9-A9DF-4371-AE9A-D1D6AD133EA7}"/>
    <cellStyle name="20% - Isticanje2 10 2" xfId="28730" xr:uid="{7E91CE43-A31F-4EBC-8FF4-3AF146D9139B}"/>
    <cellStyle name="20% - Isticanje2 11" xfId="21534" xr:uid="{BADFAC83-7D59-4485-B20D-60261421AD3B}"/>
    <cellStyle name="20% - Isticanje2 12" xfId="1308" xr:uid="{1FE8D97F-B2AB-4794-B21B-C2BDDFC1BB12}"/>
    <cellStyle name="20% - Isticanje2 2" xfId="6663" xr:uid="{98C99115-68C7-4021-B340-187B9C637C0A}"/>
    <cellStyle name="20% - Isticanje2 2 2" xfId="6712" xr:uid="{48E9D621-6A94-4769-87C3-6F180D695C0C}"/>
    <cellStyle name="20% - Isticanje2 2 3" xfId="6711" xr:uid="{1BBC0774-BE7D-4DEA-A1AC-804C2C2CD302}"/>
    <cellStyle name="20% - Isticanje2 2 4" xfId="8273" xr:uid="{7566B38B-1BB8-404F-A0F4-A1E24813FAA7}"/>
    <cellStyle name="20% - Isticanje2 2 4 2" xfId="9583" xr:uid="{9D670CE5-826B-4CAF-99D5-66590408E530}"/>
    <cellStyle name="20% - Isticanje2 2 4 2 2" xfId="15622" xr:uid="{DF9B8535-9A05-40D1-97F7-6DED0850B95C}"/>
    <cellStyle name="20% - Isticanje2 2 4 2 2 2" xfId="26337" xr:uid="{FFDE7242-FFD3-43AD-BDAF-AB96A72A0F0E}"/>
    <cellStyle name="20% - Isticanje2 2 4 2 3" xfId="13255" xr:uid="{C1639687-4000-4086-A46F-E75E89EE3437}"/>
    <cellStyle name="20% - Isticanje2 2 4 2 3 2" xfId="31020" xr:uid="{6E3C4959-650F-486D-B4AD-24C57E166D5F}"/>
    <cellStyle name="20% - Isticanje2 2 4 2 4" xfId="23970" xr:uid="{DD0DECE2-2B3A-4352-9B1E-A0E7F5AB6CEB}"/>
    <cellStyle name="20% - Isticanje2 2 4 3" xfId="10775" xr:uid="{34077313-48C6-41D1-B9BA-92E1C66B643D}"/>
    <cellStyle name="20% - Isticanje2 2 4 3 2" xfId="14439" xr:uid="{05A2F884-E300-453D-8244-D99CC35B4755}"/>
    <cellStyle name="20% - Isticanje2 2 4 3 2 2" xfId="32204" xr:uid="{2EA98BB6-AF22-48C4-A42D-45D8FAA9081C}"/>
    <cellStyle name="20% - Isticanje2 2 4 3 3" xfId="25154" xr:uid="{5F7A8E66-4D95-4677-ADDA-952425064B02}"/>
    <cellStyle name="20% - Isticanje2 2 4 4" xfId="12015" xr:uid="{07C4F359-D44C-4DB7-8F4C-3690A93B9D25}"/>
    <cellStyle name="20% - Isticanje2 2 4 4 2" xfId="29837" xr:uid="{65984E30-B267-4331-8829-02E95A41566F}"/>
    <cellStyle name="20% - Isticanje2 2 4 5" xfId="22730" xr:uid="{2D44741A-44D4-4D31-A8C6-F512B5AF633A}"/>
    <cellStyle name="20% - Isticanje2 2 5" xfId="8996" xr:uid="{63CC2CF3-7850-448D-AB4C-9C2B16DA32F3}"/>
    <cellStyle name="20% - Isticanje2 2 5 2" xfId="15055" xr:uid="{F9E439BD-1796-441C-99E9-382C5B91764D}"/>
    <cellStyle name="20% - Isticanje2 2 5 2 2" xfId="25770" xr:uid="{E0A283D3-3DFA-4EEE-83DC-2CAE49B232FF}"/>
    <cellStyle name="20% - Isticanje2 2 5 3" xfId="12668" xr:uid="{91CFC915-04E3-4F2B-8EC1-17CCE74A5670}"/>
    <cellStyle name="20% - Isticanje2 2 5 3 2" xfId="30453" xr:uid="{4D1A9C18-0946-4503-AF16-314B73B4EE11}"/>
    <cellStyle name="20% - Isticanje2 2 5 4" xfId="23383" xr:uid="{8EBDAB6A-2793-4DB5-B301-6B95AE42C60D}"/>
    <cellStyle name="20% - Isticanje2 2 6" xfId="10208" xr:uid="{6F18972C-AB55-4A8F-A886-F581264F5654}"/>
    <cellStyle name="20% - Isticanje2 2 6 2" xfId="13872" xr:uid="{C9406CFB-B900-4168-BD0A-FB14D7DF878C}"/>
    <cellStyle name="20% - Isticanje2 2 6 2 2" xfId="31637" xr:uid="{A04BEDBB-1512-401E-8D21-B6626C778EAC}"/>
    <cellStyle name="20% - Isticanje2 2 6 3" xfId="24587" xr:uid="{EBDD8BCD-DADF-408C-BEB1-11FF105BBECD}"/>
    <cellStyle name="20% - Isticanje2 2 7" xfId="11428" xr:uid="{EAB49FFA-F10C-4A0E-9CEC-3DAF6BDDA0FD}"/>
    <cellStyle name="20% - Isticanje2 2 7 2" xfId="29270" xr:uid="{E1966278-0A3F-46DF-BA86-7A4462650305}"/>
    <cellStyle name="20% - Isticanje2 2 8" xfId="22128" xr:uid="{877FF076-5347-40B0-A7A9-B5DCF39ED25F}"/>
    <cellStyle name="20% - Isticanje2 3" xfId="6713" xr:uid="{A3A9ECF5-DCC7-48D4-8D4F-E5255DA24586}"/>
    <cellStyle name="20% - Isticanje2 4" xfId="6714" xr:uid="{894318FC-5AA4-42C9-8333-82E85501BA07}"/>
    <cellStyle name="20% - Isticanje2 5" xfId="6715" xr:uid="{3A25BCA0-E085-4001-8947-C5354D78EAC7}"/>
    <cellStyle name="20% - Isticanje2 6" xfId="7933" xr:uid="{6974394D-8584-4525-8AEE-8B78A0B697BE}"/>
    <cellStyle name="20% - Isticanje2 6 2" xfId="9306" xr:uid="{5851224A-9B8D-42FF-BB70-5BC27E1F0F0B}"/>
    <cellStyle name="20% - Isticanje2 6 2 2" xfId="15345" xr:uid="{D5134DE9-7932-46D6-BDE6-4063A7CDE09C}"/>
    <cellStyle name="20% - Isticanje2 6 2 2 2" xfId="26060" xr:uid="{4D9E4428-8D2C-407C-AAD6-71718D50F83E}"/>
    <cellStyle name="20% - Isticanje2 6 2 3" xfId="12978" xr:uid="{CD85B8D4-1186-4438-8731-C0FF8A8326C5}"/>
    <cellStyle name="20% - Isticanje2 6 2 3 2" xfId="30743" xr:uid="{B9CBBA3D-F664-4857-8A2D-69D25830B595}"/>
    <cellStyle name="20% - Isticanje2 6 2 4" xfId="23693" xr:uid="{0305811D-9302-4FDA-B965-C8658C53E22D}"/>
    <cellStyle name="20% - Isticanje2 6 3" xfId="10498" xr:uid="{F606C1BA-8C78-4809-8013-5AAF7CB9AE1E}"/>
    <cellStyle name="20% - Isticanje2 6 3 2" xfId="14162" xr:uid="{606F7778-7E83-4D93-A7B9-4A1BB70ADD7C}"/>
    <cellStyle name="20% - Isticanje2 6 3 2 2" xfId="31927" xr:uid="{A5286269-025B-4951-9521-641E9BFFA6A7}"/>
    <cellStyle name="20% - Isticanje2 6 3 3" xfId="24877" xr:uid="{33D74E90-AAB8-4EE7-8500-B0B72CE76C39}"/>
    <cellStyle name="20% - Isticanje2 6 4" xfId="11738" xr:uid="{53EB92B6-6FB6-4D60-8D17-F2EA4B2CB210}"/>
    <cellStyle name="20% - Isticanje2 6 4 2" xfId="29560" xr:uid="{D00EB475-43DE-4440-B887-F0270B5C5DBF}"/>
    <cellStyle name="20% - Isticanje2 6 5" xfId="22453" xr:uid="{FD1672D8-11BB-4268-A2C1-F72E0BD9063B}"/>
    <cellStyle name="20% - Isticanje2 7" xfId="8420" xr:uid="{DEF5D035-FBCB-476F-BF0E-7F61E3E60F38}"/>
    <cellStyle name="20% - Isticanje2 7 2" xfId="14516" xr:uid="{D85DAFF6-B194-4F79-AD41-9F03FE6BC6CB}"/>
    <cellStyle name="20% - Isticanje2 7 2 2" xfId="25231" xr:uid="{0713E49D-23A7-4163-A305-AA07F272503C}"/>
    <cellStyle name="20% - Isticanje2 7 3" xfId="12092" xr:uid="{D7AFB476-9ACC-4646-911C-F199E21DC6D3}"/>
    <cellStyle name="20% - Isticanje2 7 3 2" xfId="29914" xr:uid="{E45CEF95-744D-47C1-8E82-474F512FF26D}"/>
    <cellStyle name="20% - Isticanje2 7 4" xfId="22807" xr:uid="{D7C6D6E0-36FE-49F6-9329-9577E501B805}"/>
    <cellStyle name="20% - Isticanje2 8" xfId="9660" xr:uid="{CF2F3941-C5D3-4550-A47F-21FB2ADDA1CF}"/>
    <cellStyle name="20% - Isticanje2 8 2" xfId="13332" xr:uid="{D0B10032-897E-4830-8576-067E1E81FCDA}"/>
    <cellStyle name="20% - Isticanje2 8 2 2" xfId="31097" xr:uid="{BA95C202-E302-4BF2-8902-D43815EFAAC7}"/>
    <cellStyle name="20% - Isticanje2 8 3" xfId="24047" xr:uid="{817921CB-1CBC-4435-91AF-CF7E36486B46}"/>
    <cellStyle name="20% - Isticanje2 9" xfId="15733" xr:uid="{6BDBEF1C-F093-4F7B-9E65-5DBAEC43AA5A}"/>
    <cellStyle name="20% - Isticanje2 9 2" xfId="26413" xr:uid="{7900E98A-3C8E-4260-9C84-7D9B0F5EE26D}"/>
    <cellStyle name="20% - Isticanje3 10" xfId="10853" xr:uid="{A7CF3B16-AFE2-4327-BF5A-5C721C0234DA}"/>
    <cellStyle name="20% - Isticanje3 10 2" xfId="28732" xr:uid="{BAC5381F-D30C-4C03-910D-030DCB6CA356}"/>
    <cellStyle name="20% - Isticanje3 11" xfId="21536" xr:uid="{D9E1E7C4-17D6-400D-8921-B800D823CD1B}"/>
    <cellStyle name="20% - Isticanje3 12" xfId="1311" xr:uid="{2667E23C-B9A8-47BC-BF35-52B004CFCA26}"/>
    <cellStyle name="20% - Isticanje3 2" xfId="6665" xr:uid="{EAC7B5BE-B904-4B27-98B3-604584EB1BD2}"/>
    <cellStyle name="20% - Isticanje3 2 2" xfId="6717" xr:uid="{014B3E03-87AC-4F08-8E47-56DE0E93A343}"/>
    <cellStyle name="20% - Isticanje3 2 3" xfId="6716" xr:uid="{291CBEF5-741E-446B-8155-BAB522D8373F}"/>
    <cellStyle name="20% - Isticanje3 2 4" xfId="8275" xr:uid="{73F05DF4-BD6E-450E-9E99-BA78140723CB}"/>
    <cellStyle name="20% - Isticanje3 2 4 2" xfId="9585" xr:uid="{C6701CC9-48FF-488F-928D-794356BB292F}"/>
    <cellStyle name="20% - Isticanje3 2 4 2 2" xfId="15624" xr:uid="{BEABDD39-6236-4C80-83EC-259E6DFBAA6E}"/>
    <cellStyle name="20% - Isticanje3 2 4 2 2 2" xfId="26339" xr:uid="{601297F2-7180-4C53-830A-851C4994D541}"/>
    <cellStyle name="20% - Isticanje3 2 4 2 3" xfId="13257" xr:uid="{4A679A8D-9B5D-4FA8-BAA8-EBF535AB926B}"/>
    <cellStyle name="20% - Isticanje3 2 4 2 3 2" xfId="31022" xr:uid="{161BDC00-6A20-48B9-B87E-EE4596AF97FB}"/>
    <cellStyle name="20% - Isticanje3 2 4 2 4" xfId="23972" xr:uid="{82C8F12E-4981-4E11-83A5-7D12A7472119}"/>
    <cellStyle name="20% - Isticanje3 2 4 3" xfId="10777" xr:uid="{1F24E88E-D1C5-4531-9542-ACEE7332A23E}"/>
    <cellStyle name="20% - Isticanje3 2 4 3 2" xfId="14441" xr:uid="{7F8AE9F2-B5AF-4B97-B67A-E66A3F77E2C1}"/>
    <cellStyle name="20% - Isticanje3 2 4 3 2 2" xfId="32206" xr:uid="{F7E2D58F-C6D7-4BAF-89F0-3806413A82B6}"/>
    <cellStyle name="20% - Isticanje3 2 4 3 3" xfId="25156" xr:uid="{6F3AD9E4-8636-4B46-AC1A-E27A7B3AE5C1}"/>
    <cellStyle name="20% - Isticanje3 2 4 4" xfId="12017" xr:uid="{15F94CBC-383F-4DAF-AF90-D47CABBEECB6}"/>
    <cellStyle name="20% - Isticanje3 2 4 4 2" xfId="29839" xr:uid="{60F79FDA-940B-4AB0-83DC-3E8A1DCF3CB0}"/>
    <cellStyle name="20% - Isticanje3 2 4 5" xfId="22732" xr:uid="{A314809D-92C8-4ACC-917F-A27634175B95}"/>
    <cellStyle name="20% - Isticanje3 2 5" xfId="8998" xr:uid="{6F317836-B96A-4919-A607-0098BDC30813}"/>
    <cellStyle name="20% - Isticanje3 2 5 2" xfId="15057" xr:uid="{EA8A9C92-A52C-41AF-B3E7-46D0F7A985BA}"/>
    <cellStyle name="20% - Isticanje3 2 5 2 2" xfId="25772" xr:uid="{5C8A7DF9-8C82-4370-92AA-8F8BC9B37CD0}"/>
    <cellStyle name="20% - Isticanje3 2 5 3" xfId="12670" xr:uid="{EC3E3ABA-86DB-44E2-B362-F1546F2F369E}"/>
    <cellStyle name="20% - Isticanje3 2 5 3 2" xfId="30455" xr:uid="{29FE986C-9F93-4CAD-B04B-8EF89B1932D6}"/>
    <cellStyle name="20% - Isticanje3 2 5 4" xfId="23385" xr:uid="{553BEE82-FA4E-4AD4-AB64-30C5119ED4A0}"/>
    <cellStyle name="20% - Isticanje3 2 6" xfId="10210" xr:uid="{DDDE24F7-3880-4A69-B21D-04BF684F7552}"/>
    <cellStyle name="20% - Isticanje3 2 6 2" xfId="13874" xr:uid="{E0EAD417-1639-4FE7-9C2F-8F819718B1DF}"/>
    <cellStyle name="20% - Isticanje3 2 6 2 2" xfId="31639" xr:uid="{E665F33F-F0B9-4F4A-B2EB-171B42E3322B}"/>
    <cellStyle name="20% - Isticanje3 2 6 3" xfId="24589" xr:uid="{2A1AA064-794F-4EF1-8F34-9D85FA715056}"/>
    <cellStyle name="20% - Isticanje3 2 7" xfId="11430" xr:uid="{1EF1BAD0-3873-4D80-A10C-7B306221A907}"/>
    <cellStyle name="20% - Isticanje3 2 7 2" xfId="29272" xr:uid="{29071741-178A-4543-957E-C9E1069D1E92}"/>
    <cellStyle name="20% - Isticanje3 2 8" xfId="22130" xr:uid="{1882826A-6235-4450-9694-F8E5F1FC754F}"/>
    <cellStyle name="20% - Isticanje3 3" xfId="6718" xr:uid="{579559FF-D081-4EF0-B161-F48056B777D0}"/>
    <cellStyle name="20% - Isticanje3 4" xfId="6719" xr:uid="{E8478914-9A56-44A7-9210-07F280C97397}"/>
    <cellStyle name="20% - Isticanje3 5" xfId="6720" xr:uid="{96165407-823A-464A-A499-107E8924ABEA}"/>
    <cellStyle name="20% - Isticanje3 6" xfId="7935" xr:uid="{3A730DF7-ED57-4C71-83EF-A4E0102486BF}"/>
    <cellStyle name="20% - Isticanje3 6 2" xfId="9308" xr:uid="{33268AA6-A645-4E52-BB3B-9834C0C3DE95}"/>
    <cellStyle name="20% - Isticanje3 6 2 2" xfId="15347" xr:uid="{137E7D59-B9A1-47DD-B244-965BE1A4891A}"/>
    <cellStyle name="20% - Isticanje3 6 2 2 2" xfId="26062" xr:uid="{020ECEA7-9B62-4EAA-AEF8-7AAC95320646}"/>
    <cellStyle name="20% - Isticanje3 6 2 3" xfId="12980" xr:uid="{C6B37916-7FC1-4FE1-8206-98C2596FED98}"/>
    <cellStyle name="20% - Isticanje3 6 2 3 2" xfId="30745" xr:uid="{FE1C34CF-8C11-40F1-B69B-5F02F10FFEBC}"/>
    <cellStyle name="20% - Isticanje3 6 2 4" xfId="23695" xr:uid="{12738B30-5ABA-4EF9-AA2A-84041EC8747F}"/>
    <cellStyle name="20% - Isticanje3 6 3" xfId="10500" xr:uid="{695F611D-CACE-4A7D-ADAD-56C402A55933}"/>
    <cellStyle name="20% - Isticanje3 6 3 2" xfId="14164" xr:uid="{4A40165A-41EB-4253-9950-8C757CB95297}"/>
    <cellStyle name="20% - Isticanje3 6 3 2 2" xfId="31929" xr:uid="{9C71EBA8-93F3-44F9-B565-6F5356DCEFE5}"/>
    <cellStyle name="20% - Isticanje3 6 3 3" xfId="24879" xr:uid="{FAD04764-9BD7-4063-8003-54684153A586}"/>
    <cellStyle name="20% - Isticanje3 6 4" xfId="11740" xr:uid="{2416E7D5-3A8D-4AFD-BAA5-B80057B5053D}"/>
    <cellStyle name="20% - Isticanje3 6 4 2" xfId="29562" xr:uid="{32B8E87C-E3C9-4E21-8A66-6D52704D9406}"/>
    <cellStyle name="20% - Isticanje3 6 5" xfId="22455" xr:uid="{85411CE9-7939-4C4C-BE8A-68C3456A67FC}"/>
    <cellStyle name="20% - Isticanje3 7" xfId="8422" xr:uid="{B8959FFB-E4D3-494F-BF75-BCD2D16A5843}"/>
    <cellStyle name="20% - Isticanje3 7 2" xfId="14518" xr:uid="{2A5DA3F4-1737-4D15-982C-378DDCB18C6A}"/>
    <cellStyle name="20% - Isticanje3 7 2 2" xfId="25233" xr:uid="{DCF0F217-C58C-4030-9715-AE3F6FAE3454}"/>
    <cellStyle name="20% - Isticanje3 7 3" xfId="12094" xr:uid="{53189FF1-A154-48DF-8DD5-D19FA6AFB68B}"/>
    <cellStyle name="20% - Isticanje3 7 3 2" xfId="29916" xr:uid="{816423FD-8A23-49A2-B00D-62A8F3214375}"/>
    <cellStyle name="20% - Isticanje3 7 4" xfId="22809" xr:uid="{B4D2637D-559D-40B3-B19F-1F06B7EDB447}"/>
    <cellStyle name="20% - Isticanje3 8" xfId="9662" xr:uid="{42F78F8D-5C36-4102-B238-3093A20975C4}"/>
    <cellStyle name="20% - Isticanje3 8 2" xfId="13334" xr:uid="{87268679-1F87-42D2-B9B4-1025295DA45C}"/>
    <cellStyle name="20% - Isticanje3 8 2 2" xfId="31099" xr:uid="{89ACC498-E5B0-4157-AECF-526CE1D2E8C3}"/>
    <cellStyle name="20% - Isticanje3 8 3" xfId="24049" xr:uid="{13C2F3E8-F20C-41FA-A6D8-28AF57466B8D}"/>
    <cellStyle name="20% - Isticanje3 9" xfId="15736" xr:uid="{A699ABEB-6C50-4E27-A361-83BA25C48270}"/>
    <cellStyle name="20% - Isticanje3 9 2" xfId="26415" xr:uid="{BE917903-97AA-441D-90E3-0532A497AA10}"/>
    <cellStyle name="20% - Isticanje4 10" xfId="10855" xr:uid="{EFBC48A2-2539-4262-AF65-8BA0F0D75EA5}"/>
    <cellStyle name="20% - Isticanje4 10 2" xfId="28734" xr:uid="{2660376E-FDF0-4017-996B-F008BFEAA65A}"/>
    <cellStyle name="20% - Isticanje4 11" xfId="21538" xr:uid="{C9417307-0052-4BB9-881A-9607939A78B5}"/>
    <cellStyle name="20% - Isticanje4 12" xfId="1314" xr:uid="{EBB95C45-5B85-410B-BA96-124F29A7178A}"/>
    <cellStyle name="20% - Isticanje4 2" xfId="6667" xr:uid="{C5E15C4A-638C-430D-92C8-7D1618F92020}"/>
    <cellStyle name="20% - Isticanje4 2 2" xfId="6722" xr:uid="{49AC7C2F-9491-47A7-BBB2-98AC3A26C8AE}"/>
    <cellStyle name="20% - Isticanje4 2 3" xfId="6721" xr:uid="{26BAB04B-69FD-4CA1-B7FC-A6C6AA3412AE}"/>
    <cellStyle name="20% - Isticanje4 2 4" xfId="8277" xr:uid="{E663E488-AB08-473E-B21B-6FE1A84A10B9}"/>
    <cellStyle name="20% - Isticanje4 2 4 2" xfId="9587" xr:uid="{A44A18C6-C84F-4B56-8D8F-25E62E23E04E}"/>
    <cellStyle name="20% - Isticanje4 2 4 2 2" xfId="15626" xr:uid="{61D90C04-B235-499D-B5AF-F2AFB1ACC85B}"/>
    <cellStyle name="20% - Isticanje4 2 4 2 2 2" xfId="26341" xr:uid="{2B000C1A-D72B-4BD8-9B39-BC5D1D949583}"/>
    <cellStyle name="20% - Isticanje4 2 4 2 3" xfId="13259" xr:uid="{B6E3AF28-C01C-4CEB-B539-2E1F428E889F}"/>
    <cellStyle name="20% - Isticanje4 2 4 2 3 2" xfId="31024" xr:uid="{BE6EF0A0-9F16-4532-BAC9-4E40CD7BAC50}"/>
    <cellStyle name="20% - Isticanje4 2 4 2 4" xfId="23974" xr:uid="{FCAB8813-CF6F-417C-ABE9-5FF5E3DD4EB4}"/>
    <cellStyle name="20% - Isticanje4 2 4 3" xfId="10779" xr:uid="{45EBEE6F-BABE-48FA-A3DC-EDB27D8C4336}"/>
    <cellStyle name="20% - Isticanje4 2 4 3 2" xfId="14443" xr:uid="{D1FC408B-CBA2-4E49-B0FD-4696DDDEB55A}"/>
    <cellStyle name="20% - Isticanje4 2 4 3 2 2" xfId="32208" xr:uid="{8847A1EB-5EBD-4F3C-B29C-33DB06B82AF5}"/>
    <cellStyle name="20% - Isticanje4 2 4 3 3" xfId="25158" xr:uid="{2C088FFC-DB9F-45FD-AF64-5BBF068ADF2E}"/>
    <cellStyle name="20% - Isticanje4 2 4 4" xfId="12019" xr:uid="{7CC87455-08A4-4925-B02D-660EE0F3F5D0}"/>
    <cellStyle name="20% - Isticanje4 2 4 4 2" xfId="29841" xr:uid="{7D3E0EF0-A59C-49D7-B533-B6947BA5B325}"/>
    <cellStyle name="20% - Isticanje4 2 4 5" xfId="22734" xr:uid="{0733683B-9730-4E1F-903E-629CA02A568D}"/>
    <cellStyle name="20% - Isticanje4 2 5" xfId="9000" xr:uid="{DF834076-1695-4C6F-8111-1A5751FB1C0A}"/>
    <cellStyle name="20% - Isticanje4 2 5 2" xfId="15059" xr:uid="{DE664DEE-B8A2-4348-90C0-C7FE3452024D}"/>
    <cellStyle name="20% - Isticanje4 2 5 2 2" xfId="25774" xr:uid="{D81F900D-41C3-40CA-A346-1606FED041CA}"/>
    <cellStyle name="20% - Isticanje4 2 5 3" xfId="12672" xr:uid="{7E18CD71-EDF2-4ACD-992F-8F077BFBCA43}"/>
    <cellStyle name="20% - Isticanje4 2 5 3 2" xfId="30457" xr:uid="{769F5C63-6939-4D73-A899-DFC8748E0773}"/>
    <cellStyle name="20% - Isticanje4 2 5 4" xfId="23387" xr:uid="{59A94A3F-7A83-4842-A288-A8E6299038B9}"/>
    <cellStyle name="20% - Isticanje4 2 6" xfId="10212" xr:uid="{2F611119-6989-4E7B-A5EA-17344DEE047D}"/>
    <cellStyle name="20% - Isticanje4 2 6 2" xfId="13876" xr:uid="{73C6DB25-D137-4ED0-B175-51542B6AF447}"/>
    <cellStyle name="20% - Isticanje4 2 6 2 2" xfId="31641" xr:uid="{F1FEB095-8ACA-424A-BC73-726E68AA8E58}"/>
    <cellStyle name="20% - Isticanje4 2 6 3" xfId="24591" xr:uid="{616AD918-EB87-45AD-B504-60858DFA4CA4}"/>
    <cellStyle name="20% - Isticanje4 2 7" xfId="11432" xr:uid="{3A1B1CCB-8826-49FB-891A-9E45654BB3B5}"/>
    <cellStyle name="20% - Isticanje4 2 7 2" xfId="29274" xr:uid="{064E6EB1-6D14-4CED-8BE8-61DE5D66ADA9}"/>
    <cellStyle name="20% - Isticanje4 2 8" xfId="22132" xr:uid="{CFA0807D-4D50-4593-A91E-55C23F5FFE12}"/>
    <cellStyle name="20% - Isticanje4 3" xfId="6723" xr:uid="{B538570E-1B82-4180-AF68-4EA7A1401D89}"/>
    <cellStyle name="20% - Isticanje4 4" xfId="6724" xr:uid="{95027340-6581-45F9-998F-913BF4D1926B}"/>
    <cellStyle name="20% - Isticanje4 5" xfId="6725" xr:uid="{0FC248F4-B4D3-4172-8B0D-B1AFC57D2F95}"/>
    <cellStyle name="20% - Isticanje4 6" xfId="7937" xr:uid="{6FD27EF8-5B7F-4FC8-AA13-FC36796F67BF}"/>
    <cellStyle name="20% - Isticanje4 6 2" xfId="9310" xr:uid="{27689EA1-1B24-4D5F-8BD4-06E330B9829D}"/>
    <cellStyle name="20% - Isticanje4 6 2 2" xfId="15349" xr:uid="{9D136896-37EC-4A0B-8D00-C259DDB7D64F}"/>
    <cellStyle name="20% - Isticanje4 6 2 2 2" xfId="26064" xr:uid="{44DED4D4-98DF-4522-8EFA-48C57993A4C9}"/>
    <cellStyle name="20% - Isticanje4 6 2 3" xfId="12982" xr:uid="{7205E69A-4B61-496D-A3E4-4751A1C06FF8}"/>
    <cellStyle name="20% - Isticanje4 6 2 3 2" xfId="30747" xr:uid="{300FE185-2B7F-428F-845A-AC76854BB56D}"/>
    <cellStyle name="20% - Isticanje4 6 2 4" xfId="23697" xr:uid="{C008580B-818B-4521-8538-5746883B5AD5}"/>
    <cellStyle name="20% - Isticanje4 6 3" xfId="10502" xr:uid="{07840A3A-1300-454D-97CA-7E2A95889951}"/>
    <cellStyle name="20% - Isticanje4 6 3 2" xfId="14166" xr:uid="{85CA2539-C949-4B7E-9E4B-0B3AA0C159ED}"/>
    <cellStyle name="20% - Isticanje4 6 3 2 2" xfId="31931" xr:uid="{6768B731-034B-4CBD-A81E-B82AF2D235ED}"/>
    <cellStyle name="20% - Isticanje4 6 3 3" xfId="24881" xr:uid="{E30BEAFE-E67E-4F3F-AE83-3E83E6880FEB}"/>
    <cellStyle name="20% - Isticanje4 6 4" xfId="11742" xr:uid="{7AC3597A-BA42-4886-B49C-7DD5E1FC905A}"/>
    <cellStyle name="20% - Isticanje4 6 4 2" xfId="29564" xr:uid="{C116A932-4740-481C-AB81-FD31233F3BB0}"/>
    <cellStyle name="20% - Isticanje4 6 5" xfId="22457" xr:uid="{012F8BDF-B268-4F72-9013-69A371143B40}"/>
    <cellStyle name="20% - Isticanje4 7" xfId="8424" xr:uid="{E0642AE8-0EDA-455E-879E-01D22E833C53}"/>
    <cellStyle name="20% - Isticanje4 7 2" xfId="14520" xr:uid="{29266CBD-ED74-43CF-B2D3-4F1C88F33A94}"/>
    <cellStyle name="20% - Isticanje4 7 2 2" xfId="25235" xr:uid="{CB4CD72D-C41A-4E84-AA64-CE41A16C5846}"/>
    <cellStyle name="20% - Isticanje4 7 3" xfId="12096" xr:uid="{FF69BC57-2997-4D4D-9CE7-F849E6B4D21C}"/>
    <cellStyle name="20% - Isticanje4 7 3 2" xfId="29918" xr:uid="{85D6D75E-EEC1-42F1-9FA9-B56F5DEB5DC2}"/>
    <cellStyle name="20% - Isticanje4 7 4" xfId="22811" xr:uid="{39C00836-D2DD-4ECA-8C62-8038115193B6}"/>
    <cellStyle name="20% - Isticanje4 8" xfId="9664" xr:uid="{07DEF89D-29A9-4348-90B7-EE86C5C26EA5}"/>
    <cellStyle name="20% - Isticanje4 8 2" xfId="13336" xr:uid="{B2D0C409-A702-44CA-9C81-4223A541B873}"/>
    <cellStyle name="20% - Isticanje4 8 2 2" xfId="31101" xr:uid="{68B9730B-1E3E-4D57-8F04-B69FEF759595}"/>
    <cellStyle name="20% - Isticanje4 8 3" xfId="24051" xr:uid="{3138C2D7-93FC-4DF6-B205-2DC7F1E1CF83}"/>
    <cellStyle name="20% - Isticanje4 9" xfId="15739" xr:uid="{DE625682-C14F-4D0A-B085-5A55B6B56C44}"/>
    <cellStyle name="20% - Isticanje4 9 2" xfId="26417" xr:uid="{E7438669-F6F7-4ABC-A915-7C58C16C4FDC}"/>
    <cellStyle name="20% - Isticanje5 10" xfId="10857" xr:uid="{4F946F8E-F902-40A4-B808-A7EC28B52B29}"/>
    <cellStyle name="20% - Isticanje5 10 2" xfId="28736" xr:uid="{0449A305-CA03-4BC6-820B-0C35847AD4A0}"/>
    <cellStyle name="20% - Isticanje5 11" xfId="21540" xr:uid="{D9DFA83B-3937-4DC7-9998-64067B95A87B}"/>
    <cellStyle name="20% - Isticanje5 12" xfId="1317" xr:uid="{9B8D76CD-DDAD-4092-8FF1-CBE45095DC8D}"/>
    <cellStyle name="20% - Isticanje5 2" xfId="6669" xr:uid="{72DE1943-1D86-40F4-B287-3FEDCD34A953}"/>
    <cellStyle name="20% - Isticanje5 2 2" xfId="6727" xr:uid="{BE0BA801-0EE0-422E-A1A7-29AECD90FAF9}"/>
    <cellStyle name="20% - Isticanje5 2 3" xfId="6726" xr:uid="{43BCF9EB-197C-401E-B465-7CC74BF6404C}"/>
    <cellStyle name="20% - Isticanje5 2 4" xfId="8279" xr:uid="{8D5105DF-07F7-4406-AEC1-A2731E1E4941}"/>
    <cellStyle name="20% - Isticanje5 2 4 2" xfId="9589" xr:uid="{8946E934-3FE7-45A1-9A22-B34813E4E26F}"/>
    <cellStyle name="20% - Isticanje5 2 4 2 2" xfId="15628" xr:uid="{6EE530F5-22CA-40B6-91C1-B55D84259738}"/>
    <cellStyle name="20% - Isticanje5 2 4 2 2 2" xfId="26343" xr:uid="{E39C7467-49CB-4A29-AA4E-D0025917CA7F}"/>
    <cellStyle name="20% - Isticanje5 2 4 2 3" xfId="13261" xr:uid="{65FEE629-EFB0-4411-B4C6-FAFF546C1E52}"/>
    <cellStyle name="20% - Isticanje5 2 4 2 3 2" xfId="31026" xr:uid="{47ACA878-6FD4-4FC0-A3AF-FBD13A62290F}"/>
    <cellStyle name="20% - Isticanje5 2 4 2 4" xfId="23976" xr:uid="{A5EC06D2-626E-4A14-954B-6FFF41BA16E0}"/>
    <cellStyle name="20% - Isticanje5 2 4 3" xfId="10781" xr:uid="{742D3E6C-C740-441E-9602-DF07652F6B9D}"/>
    <cellStyle name="20% - Isticanje5 2 4 3 2" xfId="14445" xr:uid="{C2B2C7B6-0699-40AE-8171-AF60BC2530C9}"/>
    <cellStyle name="20% - Isticanje5 2 4 3 2 2" xfId="32210" xr:uid="{8DD12339-5C46-4A7D-B7C8-C38748E37587}"/>
    <cellStyle name="20% - Isticanje5 2 4 3 3" xfId="25160" xr:uid="{10F8B28A-8676-4DD7-B7BE-95CA289A03BE}"/>
    <cellStyle name="20% - Isticanje5 2 4 4" xfId="12021" xr:uid="{579AE14B-9DAA-4B42-9621-5CAF97798E3D}"/>
    <cellStyle name="20% - Isticanje5 2 4 4 2" xfId="29843" xr:uid="{8EA021CB-B78A-447A-9CE3-45D373BF79B8}"/>
    <cellStyle name="20% - Isticanje5 2 4 5" xfId="22736" xr:uid="{D1789344-70AE-48E3-B94B-C569C67D88C9}"/>
    <cellStyle name="20% - Isticanje5 2 5" xfId="9002" xr:uid="{53AD5E34-85EC-4453-B4C9-57BD474C4E53}"/>
    <cellStyle name="20% - Isticanje5 2 5 2" xfId="15061" xr:uid="{27DA3439-F8F3-4616-8CE4-1FD072FEC900}"/>
    <cellStyle name="20% - Isticanje5 2 5 2 2" xfId="25776" xr:uid="{6F4239CB-0F48-4A2A-88CC-3AE021239B69}"/>
    <cellStyle name="20% - Isticanje5 2 5 3" xfId="12674" xr:uid="{3798E079-C85A-4518-8F16-76BD29BCB4CD}"/>
    <cellStyle name="20% - Isticanje5 2 5 3 2" xfId="30459" xr:uid="{6BD93728-1B23-49BD-AD4A-421D84DB1A95}"/>
    <cellStyle name="20% - Isticanje5 2 5 4" xfId="23389" xr:uid="{F1A1D501-6A82-4679-9506-2245DCE473D1}"/>
    <cellStyle name="20% - Isticanje5 2 6" xfId="10214" xr:uid="{E5F995D2-64D0-4876-A6C8-D4AC4D7C364F}"/>
    <cellStyle name="20% - Isticanje5 2 6 2" xfId="13878" xr:uid="{3872BFD2-3940-413B-AC1A-D7468E7C52E9}"/>
    <cellStyle name="20% - Isticanje5 2 6 2 2" xfId="31643" xr:uid="{2D522D95-548A-4C2D-B316-F87E8306BB62}"/>
    <cellStyle name="20% - Isticanje5 2 6 3" xfId="24593" xr:uid="{9C67A3FF-CBC0-4331-A0CE-21DEA5B3245B}"/>
    <cellStyle name="20% - Isticanje5 2 7" xfId="11434" xr:uid="{452347B5-D0E8-428F-A9EF-CF28FF2CFB76}"/>
    <cellStyle name="20% - Isticanje5 2 7 2" xfId="29276" xr:uid="{C0033CEB-AC02-4093-B39D-E53B0F4FA8A8}"/>
    <cellStyle name="20% - Isticanje5 2 8" xfId="22134" xr:uid="{FB02F095-DCC8-43BA-A332-3C07235BA4DC}"/>
    <cellStyle name="20% - Isticanje5 3" xfId="6728" xr:uid="{D15EF754-16D0-4FD3-8F45-20A91BF88B92}"/>
    <cellStyle name="20% - Isticanje5 4" xfId="6729" xr:uid="{03E3294C-0128-4C04-953A-873CCE4C4E05}"/>
    <cellStyle name="20% - Isticanje5 5" xfId="6730" xr:uid="{D9E9DC93-1B77-4D73-9F0D-D187C5FA60F9}"/>
    <cellStyle name="20% - Isticanje5 6" xfId="7939" xr:uid="{3F138971-AE66-490B-911F-BA79B8E4930F}"/>
    <cellStyle name="20% - Isticanje5 6 2" xfId="9312" xr:uid="{D12E2403-B9C8-452C-BB38-85B90CFFBDD7}"/>
    <cellStyle name="20% - Isticanje5 6 2 2" xfId="15351" xr:uid="{4034DEE3-CB66-4030-9DEB-D02313EFE221}"/>
    <cellStyle name="20% - Isticanje5 6 2 2 2" xfId="26066" xr:uid="{80C1D469-5CDE-4E4F-9EF6-DFD67CD7A1C8}"/>
    <cellStyle name="20% - Isticanje5 6 2 3" xfId="12984" xr:uid="{8076D848-592D-4977-A0BF-708D65B69538}"/>
    <cellStyle name="20% - Isticanje5 6 2 3 2" xfId="30749" xr:uid="{B910A6E8-FA6C-4F8F-AC9E-A0D495D300AA}"/>
    <cellStyle name="20% - Isticanje5 6 2 4" xfId="23699" xr:uid="{E40EEC0B-940B-40BE-AB93-F5397DD42A20}"/>
    <cellStyle name="20% - Isticanje5 6 3" xfId="10504" xr:uid="{BB5CD88D-BCBB-4641-934A-B78799F8C42A}"/>
    <cellStyle name="20% - Isticanje5 6 3 2" xfId="14168" xr:uid="{02A31F86-E01D-41CD-8452-46476F8A878F}"/>
    <cellStyle name="20% - Isticanje5 6 3 2 2" xfId="31933" xr:uid="{B5AEA651-1D98-4F8E-B5E4-76EDC5F1FAFB}"/>
    <cellStyle name="20% - Isticanje5 6 3 3" xfId="24883" xr:uid="{3BDA42EA-FB33-4CFA-A53E-8C9FEC0F0A6F}"/>
    <cellStyle name="20% - Isticanje5 6 4" xfId="11744" xr:uid="{5BC0503C-038D-446C-A044-7497736E855D}"/>
    <cellStyle name="20% - Isticanje5 6 4 2" xfId="29566" xr:uid="{7D3D4B07-9184-46EB-918C-2FB34BD80813}"/>
    <cellStyle name="20% - Isticanje5 6 5" xfId="22459" xr:uid="{2B10494D-576E-4E3A-BDEA-C8AEFD9BB14A}"/>
    <cellStyle name="20% - Isticanje5 7" xfId="8426" xr:uid="{36F8AB86-C0EA-4D4D-9067-9B23B1DD2E90}"/>
    <cellStyle name="20% - Isticanje5 7 2" xfId="14522" xr:uid="{1808B88E-4727-40A1-8777-0AFECCC98506}"/>
    <cellStyle name="20% - Isticanje5 7 2 2" xfId="25237" xr:uid="{A25B982E-2E55-4E25-B1F7-3F4911EFBF5F}"/>
    <cellStyle name="20% - Isticanje5 7 3" xfId="12098" xr:uid="{1237AAD9-96A9-4195-A898-EAB40FC4378C}"/>
    <cellStyle name="20% - Isticanje5 7 3 2" xfId="29920" xr:uid="{C445E2B3-ABF5-40C2-9CC2-AE9EFE57064B}"/>
    <cellStyle name="20% - Isticanje5 7 4" xfId="22813" xr:uid="{E954F22F-E44A-4884-9895-3EC17E4AEAF4}"/>
    <cellStyle name="20% - Isticanje5 8" xfId="9666" xr:uid="{D3181A26-B777-4C57-AB1F-77C8A948D98E}"/>
    <cellStyle name="20% - Isticanje5 8 2" xfId="13338" xr:uid="{864574B7-7557-4EFD-A306-2F9A6B57D6B2}"/>
    <cellStyle name="20% - Isticanje5 8 2 2" xfId="31103" xr:uid="{73D202A7-17B2-4EFE-B7BF-688BDB396C78}"/>
    <cellStyle name="20% - Isticanje5 8 3" xfId="24053" xr:uid="{2EA39EBE-2164-4A2B-928E-8CEABC4F7C0F}"/>
    <cellStyle name="20% - Isticanje5 9" xfId="15742" xr:uid="{67798630-685B-44ED-B399-E9A03BA02D56}"/>
    <cellStyle name="20% - Isticanje5 9 2" xfId="26419" xr:uid="{164532DC-FAFA-4482-A07B-A736C175564D}"/>
    <cellStyle name="20% - Isticanje6 10" xfId="10859" xr:uid="{0EFFDBE5-4078-4FC9-B545-ADB9B7217355}"/>
    <cellStyle name="20% - Isticanje6 10 2" xfId="28738" xr:uid="{AD8A5E97-9D44-40E7-BD7C-E5FE5AEA31EA}"/>
    <cellStyle name="20% - Isticanje6 11" xfId="21542" xr:uid="{06AE96CA-F5F9-47FC-85A1-6830215B6168}"/>
    <cellStyle name="20% - Isticanje6 12" xfId="1320" xr:uid="{E6271205-60FB-4EE0-A4FA-B6428E3117BF}"/>
    <cellStyle name="20% - Isticanje6 2" xfId="6671" xr:uid="{C7D7F2CC-FA2E-43C1-BC83-9AAA7E74DB6C}"/>
    <cellStyle name="20% - Isticanje6 2 2" xfId="6732" xr:uid="{C96995E5-A165-4EDA-85E3-6EEC024A5923}"/>
    <cellStyle name="20% - Isticanje6 2 3" xfId="6731" xr:uid="{6DCEFBE6-DB2D-4E90-B4DB-89B7EC04693A}"/>
    <cellStyle name="20% - Isticanje6 2 4" xfId="8281" xr:uid="{9421C1F8-E2EB-4714-89E6-D1AEBB4D116F}"/>
    <cellStyle name="20% - Isticanje6 2 4 2" xfId="9591" xr:uid="{C8298A54-111F-4ACA-B391-C6E44DD71534}"/>
    <cellStyle name="20% - Isticanje6 2 4 2 2" xfId="15630" xr:uid="{3F2FF380-1C3E-4C5C-8DEC-AB9F38745AF3}"/>
    <cellStyle name="20% - Isticanje6 2 4 2 2 2" xfId="26345" xr:uid="{088C64BA-10D3-452C-92A4-B1900AFC6184}"/>
    <cellStyle name="20% - Isticanje6 2 4 2 3" xfId="13263" xr:uid="{D28F3A14-F850-4C15-B92A-2898450D3C2D}"/>
    <cellStyle name="20% - Isticanje6 2 4 2 3 2" xfId="31028" xr:uid="{D4F50A4B-BF04-49A1-B732-9A7D62C08617}"/>
    <cellStyle name="20% - Isticanje6 2 4 2 4" xfId="23978" xr:uid="{9048116F-A6BC-4477-BE4A-A08492144B0D}"/>
    <cellStyle name="20% - Isticanje6 2 4 3" xfId="10783" xr:uid="{1231A2AC-C329-4F94-8AF2-E889E5D956B9}"/>
    <cellStyle name="20% - Isticanje6 2 4 3 2" xfId="14447" xr:uid="{A69FA8F0-A011-4B75-A5FD-74A410D41A36}"/>
    <cellStyle name="20% - Isticanje6 2 4 3 2 2" xfId="32212" xr:uid="{64EB2A28-216A-4322-AB2E-72F9A2F8EAD1}"/>
    <cellStyle name="20% - Isticanje6 2 4 3 3" xfId="25162" xr:uid="{DA5142BD-7267-4791-BA06-F6FE56138656}"/>
    <cellStyle name="20% - Isticanje6 2 4 4" xfId="12023" xr:uid="{E67ED10D-82B8-445D-9E0E-544B6127E707}"/>
    <cellStyle name="20% - Isticanje6 2 4 4 2" xfId="29845" xr:uid="{860D6965-FD1C-404D-A83B-1890DD3DAD59}"/>
    <cellStyle name="20% - Isticanje6 2 4 5" xfId="22738" xr:uid="{A381EF69-F264-47AE-A6FE-7AF10A1FA8D6}"/>
    <cellStyle name="20% - Isticanje6 2 5" xfId="9004" xr:uid="{119D6541-2238-4C78-82F3-AD71227ECA95}"/>
    <cellStyle name="20% - Isticanje6 2 5 2" xfId="15063" xr:uid="{93214E02-01E8-4F9D-8382-132E7ABC9188}"/>
    <cellStyle name="20% - Isticanje6 2 5 2 2" xfId="25778" xr:uid="{11A4F812-C6E7-4208-AD97-37224AEAE21C}"/>
    <cellStyle name="20% - Isticanje6 2 5 3" xfId="12676" xr:uid="{2835E3D9-4813-42BB-8D51-84F9CC07B69B}"/>
    <cellStyle name="20% - Isticanje6 2 5 3 2" xfId="30461" xr:uid="{734456A8-A639-43D2-9A4B-4F528C565558}"/>
    <cellStyle name="20% - Isticanje6 2 5 4" xfId="23391" xr:uid="{ACCF300D-1EBD-49FA-8EF5-B83E8B64606B}"/>
    <cellStyle name="20% - Isticanje6 2 6" xfId="10216" xr:uid="{20B60860-23D6-4F2B-B334-EF95344F13FB}"/>
    <cellStyle name="20% - Isticanje6 2 6 2" xfId="13880" xr:uid="{727089D2-FBDF-4304-95CC-F10ADEFEF04B}"/>
    <cellStyle name="20% - Isticanje6 2 6 2 2" xfId="31645" xr:uid="{96616E2C-F998-4C39-8745-7070C2A01229}"/>
    <cellStyle name="20% - Isticanje6 2 6 3" xfId="24595" xr:uid="{7C60369F-D083-4EA5-924F-76138D4AEF27}"/>
    <cellStyle name="20% - Isticanje6 2 7" xfId="11436" xr:uid="{4D6F4B4E-A977-414B-AF39-4E38999781CC}"/>
    <cellStyle name="20% - Isticanje6 2 7 2" xfId="29278" xr:uid="{4E58C309-470D-4870-96DC-4F09E9442A41}"/>
    <cellStyle name="20% - Isticanje6 2 8" xfId="22136" xr:uid="{42C53F30-3EDF-4D56-B5A3-7285B21742BC}"/>
    <cellStyle name="20% - Isticanje6 3" xfId="6733" xr:uid="{1EAA9A18-0C17-4CF8-ADE6-61DF0DC6B745}"/>
    <cellStyle name="20% - Isticanje6 4" xfId="6734" xr:uid="{511F83D2-590E-4C8A-A800-C7F01622F3FA}"/>
    <cellStyle name="20% - Isticanje6 5" xfId="6735" xr:uid="{BDDECB1E-CE0E-4DB4-B000-87E862D506B3}"/>
    <cellStyle name="20% - Isticanje6 6" xfId="7941" xr:uid="{17E7A627-9FF9-434D-B84A-A5EF12B47C50}"/>
    <cellStyle name="20% - Isticanje6 6 2" xfId="9314" xr:uid="{AB83A30C-519B-43D7-95EA-C5186FD96B1F}"/>
    <cellStyle name="20% - Isticanje6 6 2 2" xfId="15353" xr:uid="{45DD6CB0-0D0B-461D-AF62-6F208BBF730B}"/>
    <cellStyle name="20% - Isticanje6 6 2 2 2" xfId="26068" xr:uid="{61D3FD05-9C86-4D89-A1F3-9641025A304A}"/>
    <cellStyle name="20% - Isticanje6 6 2 3" xfId="12986" xr:uid="{43503347-F757-4397-959D-7B92287DA277}"/>
    <cellStyle name="20% - Isticanje6 6 2 3 2" xfId="30751" xr:uid="{365659B9-0E93-4DF8-BDAE-F60E6C98076D}"/>
    <cellStyle name="20% - Isticanje6 6 2 4" xfId="23701" xr:uid="{102FE557-B3FA-421C-89E1-04E0351BD0AA}"/>
    <cellStyle name="20% - Isticanje6 6 3" xfId="10506" xr:uid="{18DCC729-CCFE-4FA1-A515-920670599B8A}"/>
    <cellStyle name="20% - Isticanje6 6 3 2" xfId="14170" xr:uid="{33E04C35-17A9-4AB8-8A58-A5328B6024F9}"/>
    <cellStyle name="20% - Isticanje6 6 3 2 2" xfId="31935" xr:uid="{6F04D066-A696-4E35-B2AA-33C53D80895D}"/>
    <cellStyle name="20% - Isticanje6 6 3 3" xfId="24885" xr:uid="{95229D49-524B-475B-8212-345A739D9F25}"/>
    <cellStyle name="20% - Isticanje6 6 4" xfId="11746" xr:uid="{1049F4A9-3B40-448B-B6A0-680F28B77103}"/>
    <cellStyle name="20% - Isticanje6 6 4 2" xfId="29568" xr:uid="{CDF23DFF-A950-4CBD-B9F4-8DCCD7025619}"/>
    <cellStyle name="20% - Isticanje6 6 5" xfId="22461" xr:uid="{2709360E-FCDC-4511-B1E1-C865BC5AFFDD}"/>
    <cellStyle name="20% - Isticanje6 7" xfId="8428" xr:uid="{023A675D-B596-46F5-A62F-C5EB091ECF58}"/>
    <cellStyle name="20% - Isticanje6 7 2" xfId="14524" xr:uid="{4726BF54-2E60-4A7D-A0F0-6376C98C7906}"/>
    <cellStyle name="20% - Isticanje6 7 2 2" xfId="25239" xr:uid="{8EBEC8ED-79FD-4ED3-9F25-003F5F5A8B4D}"/>
    <cellStyle name="20% - Isticanje6 7 3" xfId="12100" xr:uid="{9A99ED47-D750-4586-BADA-80F269CFF95F}"/>
    <cellStyle name="20% - Isticanje6 7 3 2" xfId="29922" xr:uid="{2646031C-D62C-4ED7-81FB-2D316BC5CCA1}"/>
    <cellStyle name="20% - Isticanje6 7 4" xfId="22815" xr:uid="{5F6BC407-C912-4868-B2F4-A4EF772D9E5F}"/>
    <cellStyle name="20% - Isticanje6 8" xfId="9668" xr:uid="{C6B911DF-95D4-4258-958C-764C600C6ED0}"/>
    <cellStyle name="20% - Isticanje6 8 2" xfId="13340" xr:uid="{6FF7FC4A-E1F7-40C0-9C33-3624DCE3ACE6}"/>
    <cellStyle name="20% - Isticanje6 8 2 2" xfId="31105" xr:uid="{CFE9C279-DF02-4052-9836-03048632B40F}"/>
    <cellStyle name="20% - Isticanje6 8 3" xfId="24055" xr:uid="{BE340E4B-96D3-4528-8AA3-7A72339C8250}"/>
    <cellStyle name="20% - Isticanje6 9" xfId="15745" xr:uid="{BE1E5075-F222-47D7-B35D-59A83D67BC33}"/>
    <cellStyle name="20% - Isticanje6 9 2" xfId="26421" xr:uid="{CA0AF373-47AF-4AA0-A594-E62CF74E31F8}"/>
    <cellStyle name="40 % – Poudarek1" xfId="6736" xr:uid="{D1F7C15B-612C-4DFE-AC82-269381A1A8F6}"/>
    <cellStyle name="40 % – Poudarek2" xfId="6737" xr:uid="{AA7086A7-2C51-4174-B113-DFE3ED549117}"/>
    <cellStyle name="40 % – Poudarek3" xfId="6738" xr:uid="{740B30C9-A76A-4694-894A-9C1D4705A592}"/>
    <cellStyle name="40 % – Poudarek4" xfId="6739" xr:uid="{BE578B50-53E7-48C6-B011-8208AE869435}"/>
    <cellStyle name="40 % – Poudarek5" xfId="6740" xr:uid="{DCC04FFB-F613-4EC3-AC3E-C6106446486D}"/>
    <cellStyle name="40 % – Poudarek6" xfId="6741" xr:uid="{14D68974-244A-4256-B42C-8DCC7FC0A778}"/>
    <cellStyle name="40 % - Accent1" xfId="306" xr:uid="{BCCB4BBB-7EF1-4959-8927-30A2A92A7C74}"/>
    <cellStyle name="40 % - Accent2" xfId="307" xr:uid="{4A57C3C0-5FB6-41EC-A40D-3EFA0AA6E45C}"/>
    <cellStyle name="40 % - Accent3" xfId="308" xr:uid="{526AA5F9-1D17-48C1-A9BF-0056C0E84F70}"/>
    <cellStyle name="40 % - Accent4" xfId="309" xr:uid="{3CF1251F-AF05-4AEC-AA99-C6149EB6FFAF}"/>
    <cellStyle name="40 % - Accent5" xfId="310" xr:uid="{F95DB3FD-6476-480B-86D4-8732E8EF2981}"/>
    <cellStyle name="40 % - Accent6" xfId="311" xr:uid="{4F1FB3B7-694E-411A-855F-89B9CFA13840}"/>
    <cellStyle name="40% - Accent1 10" xfId="312" xr:uid="{F06128C4-8958-4759-B69A-DFE6345CD017}"/>
    <cellStyle name="40% - Accent1 11" xfId="313" xr:uid="{763C0498-56FE-4986-9367-35B5236D2FD2}"/>
    <cellStyle name="40% - Accent1 12" xfId="314" xr:uid="{86FE2AEF-82D4-4B62-8FD0-C034A17F6958}"/>
    <cellStyle name="40% - Accent1 13" xfId="315" xr:uid="{B53C6ED8-313B-4EAF-8093-CC623C696D34}"/>
    <cellStyle name="40% - Accent1 14" xfId="316" xr:uid="{6E3433EC-DB38-4931-B713-DF3E2D100E4D}"/>
    <cellStyle name="40% - Accent1 15" xfId="317" xr:uid="{9783018B-DE2D-4F8D-A026-FE365FC542EC}"/>
    <cellStyle name="40% - Accent1 16" xfId="318" xr:uid="{E6A3AAB9-FD9B-4EFF-A017-5D2CE593ADAE}"/>
    <cellStyle name="40% - Accent1 2" xfId="319" xr:uid="{BC9722A6-682B-4B4B-8AFB-752F81A11CA0}"/>
    <cellStyle name="40% - Accent1 2 10" xfId="1524" xr:uid="{9A4FA065-F7FE-4A62-96D3-E3EBB8CA98FA}"/>
    <cellStyle name="40% - Accent1 2 11" xfId="1525" xr:uid="{9C39C52E-4630-4E2A-B368-5BC0690E0498}"/>
    <cellStyle name="40% - Accent1 2 12" xfId="1526" xr:uid="{0FFF19FA-9114-4B54-9AF8-7531CE0ED310}"/>
    <cellStyle name="40% - Accent1 2 13" xfId="1527" xr:uid="{6F41CD83-2B0A-494B-AB91-00DE2BF58761}"/>
    <cellStyle name="40% - Accent1 2 14" xfId="1528" xr:uid="{7A06888F-5270-44DF-9DD6-6244B6806E0B}"/>
    <cellStyle name="40% - Accent1 2 15" xfId="2761" xr:uid="{83549713-CEB3-4DF8-B3CC-DB441046CEF2}"/>
    <cellStyle name="40% - Accent1 2 15 2" xfId="2762" xr:uid="{70E08F20-4570-4163-977E-88D04E2EA063}"/>
    <cellStyle name="40% - Accent1 2 16" xfId="2763" xr:uid="{908437AE-C867-4B0A-8F81-3EC732CAEC94}"/>
    <cellStyle name="40% - Accent1 2 17" xfId="2764" xr:uid="{9DF70934-6DC1-4CA8-BB5F-3572C09B1E78}"/>
    <cellStyle name="40% - Accent1 2 18" xfId="2765" xr:uid="{C23A37CD-21F7-4E89-8273-173CDA8693F7}"/>
    <cellStyle name="40% - Accent1 2 19" xfId="2766" xr:uid="{342A58C9-2933-4498-B88D-ED0581D7E3F9}"/>
    <cellStyle name="40% - Accent1 2 2" xfId="1529" xr:uid="{12BC1F63-03F0-4FD8-8DDB-E37DA10F0805}"/>
    <cellStyle name="40% - Accent1 2 20" xfId="2767" xr:uid="{5F33172F-EBBB-4568-9596-215C09F9602B}"/>
    <cellStyle name="40% - Accent1 2 21" xfId="2768" xr:uid="{8BC7F954-2846-4198-9ED2-3438BEA517F6}"/>
    <cellStyle name="40% - Accent1 2 22" xfId="2769" xr:uid="{A39C8749-667E-4FB0-AFC6-E5B919B891D9}"/>
    <cellStyle name="40% - Accent1 2 23" xfId="2770" xr:uid="{9C2DCF78-196F-4A47-A211-FC6CD3D0DF54}"/>
    <cellStyle name="40% - Accent1 2 24" xfId="2771" xr:uid="{AA6112FE-3E8C-4C9F-ACF1-8C1F907A077A}"/>
    <cellStyle name="40% - Accent1 2 25" xfId="2772" xr:uid="{2E1989CE-7F55-4E61-AC25-EDA5339A227A}"/>
    <cellStyle name="40% - Accent1 2 26" xfId="2773" xr:uid="{B9BBAB2B-1463-49D1-958D-C69F1B397ED4}"/>
    <cellStyle name="40% - Accent1 2 27" xfId="2774" xr:uid="{0F09F162-A4D6-472F-85AE-94E2C6DA66FE}"/>
    <cellStyle name="40% - Accent1 2 28" xfId="2775" xr:uid="{3465E9FE-037B-4056-9F70-22DDF1B0907B}"/>
    <cellStyle name="40% - Accent1 2 29" xfId="2776" xr:uid="{2CDC6B6C-B6BE-47E4-A39C-2DCB446D8049}"/>
    <cellStyle name="40% - Accent1 2 3" xfId="1530" xr:uid="{343CB832-0D78-4F81-98F6-B6EFF2E3311D}"/>
    <cellStyle name="40% - Accent1 2 30" xfId="2777" xr:uid="{63E81754-0300-467F-91AD-980F3EA57464}"/>
    <cellStyle name="40% - Accent1 2 31" xfId="2778" xr:uid="{26F6EB34-4B2C-4C01-8B7F-6378F4A8A730}"/>
    <cellStyle name="40% - Accent1 2 32" xfId="2779" xr:uid="{E0424862-40CE-4B50-AA3A-0F67F25424C0}"/>
    <cellStyle name="40% - Accent1 2 33" xfId="2780" xr:uid="{5850BBEB-CA9B-4EF0-8F6C-63FC76FF9DA5}"/>
    <cellStyle name="40% - Accent1 2 34" xfId="2781" xr:uid="{3C002B4A-0FD0-4F95-B923-30A60B88CCBA}"/>
    <cellStyle name="40% - Accent1 2 35" xfId="2782" xr:uid="{39201EA9-2EA3-4854-B7F9-9BFC0F52262C}"/>
    <cellStyle name="40% - Accent1 2 36" xfId="2783" xr:uid="{B21D6CB7-AC38-42CD-AAB4-548E4BA34287}"/>
    <cellStyle name="40% - Accent1 2 37" xfId="2784" xr:uid="{8D19E6AF-17EA-47E6-BC99-F13D8795123C}"/>
    <cellStyle name="40% - Accent1 2 38" xfId="2785" xr:uid="{57DDABED-D192-4FBB-98EE-2A8794BC8988}"/>
    <cellStyle name="40% - Accent1 2 38 2" xfId="15870" xr:uid="{B7BABFFD-3AE3-4A34-BB94-2C75C6B4EF95}"/>
    <cellStyle name="40% - Accent1 2 39" xfId="2786" xr:uid="{9F77F077-EF2C-48B2-8A84-C773ECECA34D}"/>
    <cellStyle name="40% - Accent1 2 4" xfId="1531" xr:uid="{F785EB0B-08CA-48C9-9B02-F10C8030821F}"/>
    <cellStyle name="40% - Accent1 2 40" xfId="2787" xr:uid="{49D9AADE-B23E-43ED-B4CD-E66935F9C604}"/>
    <cellStyle name="40% - Accent1 2 41" xfId="2788" xr:uid="{4B878F9D-D3F0-430A-8F1F-53915DE682EE}"/>
    <cellStyle name="40% - Accent1 2 42" xfId="2789" xr:uid="{EA3E2A12-EE12-4796-84FC-14A08CCD95B1}"/>
    <cellStyle name="40% - Accent1 2 43" xfId="2790" xr:uid="{10BA31B5-284E-4E3C-95A2-0EA8FB0FF686}"/>
    <cellStyle name="40% - Accent1 2 44" xfId="2791" xr:uid="{2DC0379E-9B4A-4345-AE37-5F4B0574144E}"/>
    <cellStyle name="40% - Accent1 2 45" xfId="2792" xr:uid="{8F6C9F3B-3BF8-4997-B6BB-1DE7118B0DFE}"/>
    <cellStyle name="40% - Accent1 2 46" xfId="2793" xr:uid="{73D0C521-9EAB-42C4-B69E-33780228BF4D}"/>
    <cellStyle name="40% - Accent1 2 47" xfId="2794" xr:uid="{4F10C1D0-DD6E-4087-8D94-92B4113BD369}"/>
    <cellStyle name="40% - Accent1 2 48" xfId="2795" xr:uid="{584AAC23-6643-4E0B-8FDB-8A3FED6CEA73}"/>
    <cellStyle name="40% - Accent1 2 49" xfId="2796" xr:uid="{AE8DAFC9-10FC-4B10-A49A-EC3B72B361AB}"/>
    <cellStyle name="40% - Accent1 2 5" xfId="1532" xr:uid="{B914E70F-21B5-44CE-82AD-60890989A63D}"/>
    <cellStyle name="40% - Accent1 2 50" xfId="7277" xr:uid="{E25AEE1C-EA17-4DC4-BD42-8D1BD0A52723}"/>
    <cellStyle name="40% - Accent1 2 51" xfId="1523" xr:uid="{AC92F523-1BC3-4727-B7D1-987B5FBD1FD6}"/>
    <cellStyle name="40% - Accent1 2 6" xfId="1533" xr:uid="{C78A8F0F-4841-4B16-B0D2-C69CA7A29ADC}"/>
    <cellStyle name="40% - Accent1 2 7" xfId="1534" xr:uid="{9822B830-98E6-451E-8D26-E8F12D7E20D6}"/>
    <cellStyle name="40% - Accent1 2 8" xfId="1535" xr:uid="{D2C0CFAC-568A-432B-A0DD-99118E217494}"/>
    <cellStyle name="40% - Accent1 2 9" xfId="1536" xr:uid="{9CB97646-DA0D-4D4A-B0EB-F553A7F76E10}"/>
    <cellStyle name="40% - Accent1 3" xfId="320" xr:uid="{D1D42408-852E-4A2D-B1CA-2FB46F1DB415}"/>
    <cellStyle name="40% - Accent1 3 10" xfId="1538" xr:uid="{1FBB3177-528B-4B7D-8D50-0580C3AA54B4}"/>
    <cellStyle name="40% - Accent1 3 11" xfId="2797" xr:uid="{AC2D016B-68DF-40D3-B8B5-F18DB4E29898}"/>
    <cellStyle name="40% - Accent1 3 11 2" xfId="6742" xr:uid="{151D57EB-2926-4768-9CBB-7FFF2086AE90}"/>
    <cellStyle name="40% - Accent1 3 12" xfId="2798" xr:uid="{C41D30CE-549F-4401-8579-7D2D32FFE0BB}"/>
    <cellStyle name="40% - Accent1 3 13" xfId="2799" xr:uid="{EAA6E84F-4BB3-445F-8470-BBC443A57BA8}"/>
    <cellStyle name="40% - Accent1 3 14" xfId="2800" xr:uid="{E213FC45-0863-4BC3-9E42-6CA6E558632B}"/>
    <cellStyle name="40% - Accent1 3 15" xfId="2801" xr:uid="{51925FA0-E46B-4874-9080-02D39E238BD2}"/>
    <cellStyle name="40% - Accent1 3 16" xfId="2802" xr:uid="{EC8AA4A9-C469-4BEF-80A4-78C37FF177A6}"/>
    <cellStyle name="40% - Accent1 3 17" xfId="2803" xr:uid="{774DC1D7-C994-4170-8420-936897030DA5}"/>
    <cellStyle name="40% - Accent1 3 18" xfId="2804" xr:uid="{98ED6965-E0F8-4A6F-97F5-6F1DF8D7AAE8}"/>
    <cellStyle name="40% - Accent1 3 19" xfId="2805" xr:uid="{A2D7DD56-FCF7-4188-9BAD-B2F9A50E1180}"/>
    <cellStyle name="40% - Accent1 3 2" xfId="1539" xr:uid="{7F22B213-C5D7-400E-8A96-4F26B8A56D83}"/>
    <cellStyle name="40% - Accent1 3 20" xfId="2806" xr:uid="{BDCA8125-E9E7-4E1E-8690-6A679C64D294}"/>
    <cellStyle name="40% - Accent1 3 21" xfId="2807" xr:uid="{3E750CFE-7D2B-4CE6-ACCB-00EC2FFBA2CE}"/>
    <cellStyle name="40% - Accent1 3 22" xfId="2808" xr:uid="{33C4F8BB-5DCC-48F6-9A29-610B81AEA2D8}"/>
    <cellStyle name="40% - Accent1 3 23" xfId="2809" xr:uid="{2B8795A2-DC08-4308-9D29-3931F4D71047}"/>
    <cellStyle name="40% - Accent1 3 24" xfId="2810" xr:uid="{9D5B39F9-83C3-4EB9-A3B0-A703311B985C}"/>
    <cellStyle name="40% - Accent1 3 25" xfId="2811" xr:uid="{A631B8E8-ADCF-4C47-9513-DF80D3FAEC6F}"/>
    <cellStyle name="40% - Accent1 3 26" xfId="2812" xr:uid="{BBB1352F-1AEF-4C41-B6DE-B0DE03714EE0}"/>
    <cellStyle name="40% - Accent1 3 27" xfId="2813" xr:uid="{9DB95A09-4F70-407C-96E6-06E5C7F19130}"/>
    <cellStyle name="40% - Accent1 3 28" xfId="2814" xr:uid="{EE4DDC39-45CA-44CC-A3C1-9417340A478F}"/>
    <cellStyle name="40% - Accent1 3 29" xfId="2815" xr:uid="{00206D13-1EAD-4D0A-A7AC-CCCAEFBCDB7C}"/>
    <cellStyle name="40% - Accent1 3 3" xfId="1540" xr:uid="{6B14A03E-DBAF-4228-B407-900892E4B280}"/>
    <cellStyle name="40% - Accent1 3 30" xfId="2816" xr:uid="{1B4F1A66-B251-4DE0-8DA6-DCA28495769F}"/>
    <cellStyle name="40% - Accent1 3 31" xfId="2817" xr:uid="{8E9FEE8E-090E-453D-B82C-A3E6ABA49AB5}"/>
    <cellStyle name="40% - Accent1 3 32" xfId="1537" xr:uid="{ACA16142-0EB9-4D72-8753-762E95C71381}"/>
    <cellStyle name="40% - Accent1 3 4" xfId="1541" xr:uid="{5EB86DDC-A39F-4B0F-BFE2-2E7A97C472D1}"/>
    <cellStyle name="40% - Accent1 3 5" xfId="1542" xr:uid="{621BC57D-7922-4E56-A17D-AA05845A862F}"/>
    <cellStyle name="40% - Accent1 3 6" xfId="1543" xr:uid="{3653185E-CE50-4935-88ED-1D36334647C9}"/>
    <cellStyle name="40% - Accent1 3 7" xfId="1544" xr:uid="{087D11A2-E94E-43D6-8C6C-932F3A1650CD}"/>
    <cellStyle name="40% - Accent1 3 8" xfId="1545" xr:uid="{907EE6D4-C334-4C8E-824B-325B457EC322}"/>
    <cellStyle name="40% - Accent1 3 9" xfId="1546" xr:uid="{28EE1E6B-D18A-4A58-A97E-B47F550615D3}"/>
    <cellStyle name="40% - Accent1 4" xfId="321" xr:uid="{A1B330F5-24EA-481D-9C9E-0C5166860B2C}"/>
    <cellStyle name="40% - Accent1 4 10" xfId="2818" xr:uid="{1557630F-0C18-4FC7-8845-2A73F1C999A1}"/>
    <cellStyle name="40% - Accent1 4 11" xfId="2819" xr:uid="{DE835C5A-454C-4B93-8168-49E6BEE67862}"/>
    <cellStyle name="40% - Accent1 4 12" xfId="2820" xr:uid="{58A488D4-7B40-4329-A244-575FC37428F2}"/>
    <cellStyle name="40% - Accent1 4 13" xfId="2821" xr:uid="{8A35001A-C7B8-4007-9BF8-F2B828164294}"/>
    <cellStyle name="40% - Accent1 4 14" xfId="2822" xr:uid="{9251B51E-ED2B-4FA0-8EC8-E2A05DA32D22}"/>
    <cellStyle name="40% - Accent1 4 15" xfId="2823" xr:uid="{811D7EBA-C6BF-4250-AFA6-88928137F9D0}"/>
    <cellStyle name="40% - Accent1 4 16" xfId="2824" xr:uid="{2B499C58-76C7-4CBF-9794-6950F49BD07B}"/>
    <cellStyle name="40% - Accent1 4 17" xfId="2825" xr:uid="{584AD33D-BD88-4804-8303-4A3D25415DBC}"/>
    <cellStyle name="40% - Accent1 4 18" xfId="2826" xr:uid="{B13C42B1-1207-437A-BA03-538DA2012F2F}"/>
    <cellStyle name="40% - Accent1 4 19" xfId="2827" xr:uid="{3D09FB81-231A-4376-8FAC-CA151A04180D}"/>
    <cellStyle name="40% - Accent1 4 2" xfId="1548" xr:uid="{00851877-0CE3-4E05-95BD-9DD057CBFD00}"/>
    <cellStyle name="40% - Accent1 4 20" xfId="2828" xr:uid="{63446B40-72D9-4616-BE3D-FF93BDF088C6}"/>
    <cellStyle name="40% - Accent1 4 21" xfId="2829" xr:uid="{244CA0F4-AB03-43CF-82BC-CDE6D0A39651}"/>
    <cellStyle name="40% - Accent1 4 22" xfId="2830" xr:uid="{F4A2E037-BF74-4E5D-8A95-3EDCDCF90887}"/>
    <cellStyle name="40% - Accent1 4 23" xfId="2831" xr:uid="{2B11B920-03D9-48E8-A443-6B5A5A2E8C88}"/>
    <cellStyle name="40% - Accent1 4 24" xfId="2832" xr:uid="{2FFE078A-0539-4C1B-A747-9E9E0FE7259E}"/>
    <cellStyle name="40% - Accent1 4 25" xfId="2833" xr:uid="{EA062EE8-D920-4EC8-9057-E9798EBC62D7}"/>
    <cellStyle name="40% - Accent1 4 26" xfId="2834" xr:uid="{DBA7328F-98E0-4B6A-8536-C8FB3638E2D3}"/>
    <cellStyle name="40% - Accent1 4 27" xfId="2835" xr:uid="{FFCA1EEB-4A74-4496-9BB3-75878B9E14B9}"/>
    <cellStyle name="40% - Accent1 4 28" xfId="2836" xr:uid="{A31BEB75-6E4D-4E8F-8F7D-223782DAFB45}"/>
    <cellStyle name="40% - Accent1 4 29" xfId="1547" xr:uid="{6F14959D-C456-4236-A5D6-54C1954B388D}"/>
    <cellStyle name="40% - Accent1 4 3" xfId="1549" xr:uid="{291BC5B4-9922-4CBE-BB2F-50B81A5635FC}"/>
    <cellStyle name="40% - Accent1 4 4" xfId="1550" xr:uid="{7051DA2A-DAE7-410B-BB8E-4F478078C30A}"/>
    <cellStyle name="40% - Accent1 4 5" xfId="1551" xr:uid="{C6AAA7BC-3C27-4F64-B815-F7F4145E47EA}"/>
    <cellStyle name="40% - Accent1 4 6" xfId="1552" xr:uid="{F25E60DC-A2A2-418A-8AA2-BDC15644F292}"/>
    <cellStyle name="40% - Accent1 4 7" xfId="1553" xr:uid="{9131BE34-563E-42F9-B85F-8AB0FE3757A5}"/>
    <cellStyle name="40% - Accent1 4 8" xfId="2837" xr:uid="{0EA5AA42-1AAF-4640-A7FC-80D81917314A}"/>
    <cellStyle name="40% - Accent1 4 8 2" xfId="6743" xr:uid="{BC95CC2E-D913-4B50-ACB2-F372352EB428}"/>
    <cellStyle name="40% - Accent1 4 9" xfId="2838" xr:uid="{D506098A-5354-44ED-847C-2DC8D3E4F7B3}"/>
    <cellStyle name="40% - Accent1 5" xfId="322" xr:uid="{A1EC03A1-E029-4BE4-A154-E2FF425C5A9C}"/>
    <cellStyle name="40% - Accent1 5 2" xfId="15871" xr:uid="{CA83BAB3-73CD-4F37-B885-9B3398BB2A33}"/>
    <cellStyle name="40% - Accent1 6" xfId="323" xr:uid="{226ACB44-1227-474B-8730-F15FFD229B16}"/>
    <cellStyle name="40% - Accent1 7" xfId="324" xr:uid="{DC594A7D-FC8E-464D-8F87-03BD1375C1D8}"/>
    <cellStyle name="40% - Accent1 8" xfId="325" xr:uid="{D2D16F6F-6722-432F-AAEC-D6E78FC430A4}"/>
    <cellStyle name="40% - Accent1 9" xfId="326" xr:uid="{7E5FA0B7-4EF5-4271-AADA-2E8FC45CFB9A}"/>
    <cellStyle name="40% - Accent2 10" xfId="327" xr:uid="{9E29E83B-CAB5-4CB2-B005-2A8C3B133CDC}"/>
    <cellStyle name="40% - Accent2 11" xfId="328" xr:uid="{C54D1D78-592B-4C28-A7D7-58CF8C6E7FF0}"/>
    <cellStyle name="40% - Accent2 12" xfId="329" xr:uid="{459BDED1-DF61-4A65-AA89-CDBC58EA8C11}"/>
    <cellStyle name="40% - Accent2 13" xfId="330" xr:uid="{190F90F4-D2B7-476E-B084-760B0E6C5639}"/>
    <cellStyle name="40% - Accent2 14" xfId="331" xr:uid="{801A0A08-406D-494D-A13E-2EB6127FB823}"/>
    <cellStyle name="40% - Accent2 15" xfId="332" xr:uid="{29D79DA5-3493-4BDB-8074-3368856659F7}"/>
    <cellStyle name="40% - Accent2 16" xfId="333" xr:uid="{52333809-EE82-49EB-95D9-6BBD3F30CF9A}"/>
    <cellStyle name="40% - Accent2 2" xfId="334" xr:uid="{28555A1B-16CB-44C7-BC05-A855E76C0C05}"/>
    <cellStyle name="40% - Accent2 2 10" xfId="1555" xr:uid="{4A3C24A1-5A1B-484B-ABDB-1B275CB0C97D}"/>
    <cellStyle name="40% - Accent2 2 11" xfId="1556" xr:uid="{610F41C1-D698-4B2B-842D-4B435B5AB531}"/>
    <cellStyle name="40% - Accent2 2 12" xfId="1557" xr:uid="{DE86415F-E190-4781-95EB-4D5FAE12B810}"/>
    <cellStyle name="40% - Accent2 2 13" xfId="1558" xr:uid="{E2C028D5-5B57-442A-97E9-28E33C43E601}"/>
    <cellStyle name="40% - Accent2 2 14" xfId="1559" xr:uid="{A8D5C915-0E89-4B81-8C89-1F83B3D2A9B3}"/>
    <cellStyle name="40% - Accent2 2 15" xfId="2839" xr:uid="{01EA4895-DFCD-45DC-8E79-4DCB322A324E}"/>
    <cellStyle name="40% - Accent2 2 15 2" xfId="2840" xr:uid="{5C0679DA-ACDE-4178-B1BA-8ADE0C252B4A}"/>
    <cellStyle name="40% - Accent2 2 16" xfId="2841" xr:uid="{8E5DF66F-C2A2-4558-B22E-E710FA26C3A3}"/>
    <cellStyle name="40% - Accent2 2 17" xfId="2842" xr:uid="{E590B2AD-7D08-47A0-8B66-9BA8AF376436}"/>
    <cellStyle name="40% - Accent2 2 18" xfId="2843" xr:uid="{3EBD24E3-CFF5-4A79-9D27-955D52C3C358}"/>
    <cellStyle name="40% - Accent2 2 19" xfId="2844" xr:uid="{DA4DD96A-5922-4F01-A769-0B685A42136D}"/>
    <cellStyle name="40% - Accent2 2 2" xfId="1560" xr:uid="{E1257B21-3149-493E-8FB2-486A324ADEED}"/>
    <cellStyle name="40% - Accent2 2 20" xfId="2845" xr:uid="{83403AF1-0533-447D-870B-9233645C9CAA}"/>
    <cellStyle name="40% - Accent2 2 21" xfId="2846" xr:uid="{1573C796-7003-4FBF-9313-331E80AB2F8E}"/>
    <cellStyle name="40% - Accent2 2 22" xfId="2847" xr:uid="{048AC664-C632-4C0C-A0FB-097B9D4D4D95}"/>
    <cellStyle name="40% - Accent2 2 23" xfId="2848" xr:uid="{081CF95D-F8EA-4880-8D42-9E98F967C0C6}"/>
    <cellStyle name="40% - Accent2 2 24" xfId="2849" xr:uid="{0E897F2B-F85E-4D59-B9D7-8B347FD385DA}"/>
    <cellStyle name="40% - Accent2 2 25" xfId="2850" xr:uid="{D284D609-8CAE-49E5-8C72-11D92D5D6478}"/>
    <cellStyle name="40% - Accent2 2 26" xfId="2851" xr:uid="{132A776A-ED0B-4873-B277-FBF5D36F092C}"/>
    <cellStyle name="40% - Accent2 2 27" xfId="2852" xr:uid="{0961597F-DB2E-4833-A78E-0A6BE1BE7A89}"/>
    <cellStyle name="40% - Accent2 2 28" xfId="2853" xr:uid="{D2F228E4-5A43-45A0-9280-4DC78D35DCDF}"/>
    <cellStyle name="40% - Accent2 2 29" xfId="2854" xr:uid="{D8956406-CDBF-4C99-9DCD-3A7B2805CE97}"/>
    <cellStyle name="40% - Accent2 2 3" xfId="1561" xr:uid="{5B541EAB-0924-4F85-AC53-EBDB1D0BF90E}"/>
    <cellStyle name="40% - Accent2 2 30" xfId="2855" xr:uid="{CDFFA7A0-D1B3-4674-882F-8BB6D0097D60}"/>
    <cellStyle name="40% - Accent2 2 31" xfId="2856" xr:uid="{A810D89D-D616-4B7B-B245-C11100ADC557}"/>
    <cellStyle name="40% - Accent2 2 32" xfId="2857" xr:uid="{17726269-1D21-4865-B47C-48B6CD2B19DC}"/>
    <cellStyle name="40% - Accent2 2 33" xfId="2858" xr:uid="{DB9700A1-2F2A-4E66-BBB7-80C27A52F16A}"/>
    <cellStyle name="40% - Accent2 2 34" xfId="2859" xr:uid="{F0D6DE6F-9E65-4AEC-BCB5-658C2DD751B0}"/>
    <cellStyle name="40% - Accent2 2 35" xfId="2860" xr:uid="{B558226B-33AD-48E1-9431-277F6B6EBD39}"/>
    <cellStyle name="40% - Accent2 2 36" xfId="2861" xr:uid="{050AA9AF-19C2-4F1E-9609-0C085DD9D10B}"/>
    <cellStyle name="40% - Accent2 2 37" xfId="2862" xr:uid="{8773D6F4-FF20-40F7-BD54-E5BC4CF2D050}"/>
    <cellStyle name="40% - Accent2 2 38" xfId="2863" xr:uid="{D69F65B1-0C85-414C-898E-CE5F6F0E5790}"/>
    <cellStyle name="40% - Accent2 2 39" xfId="2864" xr:uid="{84ABFC83-B023-448C-AC9E-5E24955924E5}"/>
    <cellStyle name="40% - Accent2 2 4" xfId="1562" xr:uid="{892E1C1F-9C6A-44BD-8603-48E8D1FC10CE}"/>
    <cellStyle name="40% - Accent2 2 40" xfId="2865" xr:uid="{63BDBE65-A993-41D0-8B74-A1716FC15A58}"/>
    <cellStyle name="40% - Accent2 2 41" xfId="2866" xr:uid="{A8436047-7131-48D9-9185-92E1E693D942}"/>
    <cellStyle name="40% - Accent2 2 42" xfId="2867" xr:uid="{55F893D3-2D73-41CA-B06D-C2EEE93E103A}"/>
    <cellStyle name="40% - Accent2 2 43" xfId="2868" xr:uid="{1BDE5FC5-68DB-4ED0-92D0-441B2B9C7E0A}"/>
    <cellStyle name="40% - Accent2 2 44" xfId="2869" xr:uid="{9E6D1E6B-F93C-4B47-B586-FB2FCC716589}"/>
    <cellStyle name="40% - Accent2 2 45" xfId="2870" xr:uid="{4EBE817C-C216-4C0E-B7BA-D8625BBE87D2}"/>
    <cellStyle name="40% - Accent2 2 46" xfId="2871" xr:uid="{C8BD12B1-D53E-463B-B38D-6A46719E91E1}"/>
    <cellStyle name="40% - Accent2 2 47" xfId="2872" xr:uid="{D9E9A22F-65E4-4B97-8A20-6C07D3084FC2}"/>
    <cellStyle name="40% - Accent2 2 48" xfId="2873" xr:uid="{9CF73BED-1C69-4254-A9F6-50D9D3B1FE13}"/>
    <cellStyle name="40% - Accent2 2 49" xfId="2874" xr:uid="{946A6B99-9A9A-4932-80BF-25DD70263682}"/>
    <cellStyle name="40% - Accent2 2 5" xfId="1563" xr:uid="{66A10728-37B9-4485-AD10-9A511754E20B}"/>
    <cellStyle name="40% - Accent2 2 50" xfId="1554" xr:uid="{65A30889-6B51-42CE-AF9D-B005C3DE7707}"/>
    <cellStyle name="40% - Accent2 2 6" xfId="1564" xr:uid="{69D51823-D747-4C70-AD9D-FB55FB8567BD}"/>
    <cellStyle name="40% - Accent2 2 7" xfId="1565" xr:uid="{AB3DEA2C-73BE-44FB-908C-D4BFBDB08DFE}"/>
    <cellStyle name="40% - Accent2 2 8" xfId="1566" xr:uid="{C9FC5536-CE9C-4337-B8E6-F07A9DB42B77}"/>
    <cellStyle name="40% - Accent2 2 9" xfId="1567" xr:uid="{A1F22DE3-BEE6-4182-9B42-12CE2962221F}"/>
    <cellStyle name="40% - Accent2 3" xfId="335" xr:uid="{942CA1B1-24D3-458F-BD22-F423DC72AD8A}"/>
    <cellStyle name="40% - Accent2 3 10" xfId="1569" xr:uid="{252AF585-772F-4883-A7E0-1FCFDC1C4EE3}"/>
    <cellStyle name="40% - Accent2 3 11" xfId="2875" xr:uid="{DF197AA0-259B-46B4-A7E2-6A6FF082DF52}"/>
    <cellStyle name="40% - Accent2 3 11 2" xfId="6744" xr:uid="{B5657D4B-4D5B-4075-AC31-02F0FBBC1020}"/>
    <cellStyle name="40% - Accent2 3 12" xfId="2876" xr:uid="{A74F5648-125E-471F-943D-50DFAC07DE93}"/>
    <cellStyle name="40% - Accent2 3 13" xfId="2877" xr:uid="{80D4FB8B-80CE-464E-A8BB-82C4764EFDA4}"/>
    <cellStyle name="40% - Accent2 3 14" xfId="2878" xr:uid="{E1A57398-A4B2-40F3-A858-3B9D3A3F5F37}"/>
    <cellStyle name="40% - Accent2 3 15" xfId="2879" xr:uid="{5EFBA240-5A99-4B4A-8A83-BB885FE9EAD3}"/>
    <cellStyle name="40% - Accent2 3 16" xfId="2880" xr:uid="{400D1501-17A8-4833-89CE-8C5DB4FFA28E}"/>
    <cellStyle name="40% - Accent2 3 17" xfId="2881" xr:uid="{1F5CA4B4-308F-4315-970B-593589E03AA6}"/>
    <cellStyle name="40% - Accent2 3 18" xfId="2882" xr:uid="{FCCFE71A-9DC7-4737-9EC5-C539A35B431C}"/>
    <cellStyle name="40% - Accent2 3 19" xfId="2883" xr:uid="{2A842B0B-8696-4C79-A88B-24AD17236544}"/>
    <cellStyle name="40% - Accent2 3 2" xfId="1570" xr:uid="{A82823A6-05F3-4F64-AC5E-BB9DD47102D5}"/>
    <cellStyle name="40% - Accent2 3 20" xfId="2884" xr:uid="{3BED7BB5-FD5F-452E-81AB-37A56E33E9E3}"/>
    <cellStyle name="40% - Accent2 3 21" xfId="2885" xr:uid="{BA886466-2FB3-4E30-918F-A5A176CDA012}"/>
    <cellStyle name="40% - Accent2 3 22" xfId="2886" xr:uid="{E841662F-5A8F-4EFB-9B5D-411C65A29F0D}"/>
    <cellStyle name="40% - Accent2 3 23" xfId="2887" xr:uid="{1740DE89-6D5D-41A2-A8FB-90B1A3BDCCDF}"/>
    <cellStyle name="40% - Accent2 3 24" xfId="2888" xr:uid="{A663232A-5E35-4D1A-B4D6-100C7E30C21F}"/>
    <cellStyle name="40% - Accent2 3 25" xfId="2889" xr:uid="{0C582773-402C-47EE-8556-7F87CB5B81A2}"/>
    <cellStyle name="40% - Accent2 3 26" xfId="2890" xr:uid="{F8FEE018-0334-4014-9A4F-66964F0E0AC5}"/>
    <cellStyle name="40% - Accent2 3 27" xfId="2891" xr:uid="{40A0D7AC-CE41-4940-8886-5E773D2D00F4}"/>
    <cellStyle name="40% - Accent2 3 28" xfId="2892" xr:uid="{A4EDE9F3-FA9B-497D-B4D4-120CA25CF83E}"/>
    <cellStyle name="40% - Accent2 3 29" xfId="2893" xr:uid="{91F76E67-DDDB-4E69-9334-2688D42A8683}"/>
    <cellStyle name="40% - Accent2 3 3" xfId="1571" xr:uid="{9A965ADC-A6F2-45CF-9BF9-550C7631412B}"/>
    <cellStyle name="40% - Accent2 3 30" xfId="2894" xr:uid="{260C659B-B7C6-4F7A-9F73-1C571A7DB52D}"/>
    <cellStyle name="40% - Accent2 3 31" xfId="2895" xr:uid="{8696C9C0-602D-40CF-8646-85E7BCA14E5A}"/>
    <cellStyle name="40% - Accent2 3 32" xfId="1568" xr:uid="{216986D7-B9D5-427B-BBC7-2B408B0A5E02}"/>
    <cellStyle name="40% - Accent2 3 4" xfId="1572" xr:uid="{E678AF28-1D28-4C11-9B60-6E5637348BB3}"/>
    <cellStyle name="40% - Accent2 3 5" xfId="1573" xr:uid="{24A8561A-5A31-4355-A3D8-BBFBC8C69F6D}"/>
    <cellStyle name="40% - Accent2 3 6" xfId="1574" xr:uid="{1A0C3A55-1B5A-4CD2-93DB-3605FB5F1E72}"/>
    <cellStyle name="40% - Accent2 3 7" xfId="1575" xr:uid="{7FC98591-F5A9-4D2B-BB0E-61C67DA278A1}"/>
    <cellStyle name="40% - Accent2 3 8" xfId="1576" xr:uid="{BD57DE82-557E-4DFD-BA2B-D97438B59A9A}"/>
    <cellStyle name="40% - Accent2 3 9" xfId="1577" xr:uid="{7C8B7868-5333-46E0-93F9-C7C46AE7A1D2}"/>
    <cellStyle name="40% - Accent2 4" xfId="336" xr:uid="{7E6158A4-31E9-405C-A7BB-22446DAD5BA4}"/>
    <cellStyle name="40% - Accent2 4 10" xfId="2896" xr:uid="{6B62F154-97CB-458F-A734-58EF32D8AEC8}"/>
    <cellStyle name="40% - Accent2 4 11" xfId="2897" xr:uid="{38A4CE66-C7DE-440E-925C-D30D25871B27}"/>
    <cellStyle name="40% - Accent2 4 12" xfId="2898" xr:uid="{40E79A8C-E3FA-4412-ABB1-094A216BCF5E}"/>
    <cellStyle name="40% - Accent2 4 13" xfId="2899" xr:uid="{2B6991BC-998F-4012-92AD-44B6929385A5}"/>
    <cellStyle name="40% - Accent2 4 14" xfId="2900" xr:uid="{04B11D13-24AB-4134-85F1-347E5759109A}"/>
    <cellStyle name="40% - Accent2 4 15" xfId="2901" xr:uid="{EACEBB37-DC72-4B18-96E6-5D71D22A614B}"/>
    <cellStyle name="40% - Accent2 4 16" xfId="2902" xr:uid="{F52F3678-D729-4A37-97DB-7D5870A824F8}"/>
    <cellStyle name="40% - Accent2 4 17" xfId="2903" xr:uid="{C539EAF5-2369-4B93-94D0-287EA7F38065}"/>
    <cellStyle name="40% - Accent2 4 18" xfId="2904" xr:uid="{7769DA5D-C2CE-485B-83A9-7BFB87DBF214}"/>
    <cellStyle name="40% - Accent2 4 19" xfId="2905" xr:uid="{8E46B6DA-0D5E-4E61-A5D8-4945D6572189}"/>
    <cellStyle name="40% - Accent2 4 2" xfId="1579" xr:uid="{20F7A9F9-D2A1-42BD-8C29-04960AF9CF11}"/>
    <cellStyle name="40% - Accent2 4 20" xfId="2906" xr:uid="{19CF65A7-F95F-444E-B71A-BCE579E8C765}"/>
    <cellStyle name="40% - Accent2 4 21" xfId="2907" xr:uid="{DCC898DF-6DD6-45CE-8BF8-3F152A395644}"/>
    <cellStyle name="40% - Accent2 4 22" xfId="2908" xr:uid="{9A34AF15-724F-4B89-B911-4DBD40939F8D}"/>
    <cellStyle name="40% - Accent2 4 23" xfId="2909" xr:uid="{CDD6DAAF-EC30-46F0-8C02-F063B603E6D2}"/>
    <cellStyle name="40% - Accent2 4 24" xfId="2910" xr:uid="{A71D6C7B-A46A-4F56-85BA-320D543FE8FF}"/>
    <cellStyle name="40% - Accent2 4 25" xfId="2911" xr:uid="{3B4E2585-3013-47D2-A18B-1A4D865C9F60}"/>
    <cellStyle name="40% - Accent2 4 26" xfId="2912" xr:uid="{34AF2B07-FD52-443D-894E-AD1C78F1CAF2}"/>
    <cellStyle name="40% - Accent2 4 27" xfId="2913" xr:uid="{D2A571E6-5772-451F-8339-680B98E2DAD7}"/>
    <cellStyle name="40% - Accent2 4 28" xfId="2914" xr:uid="{D24304C3-0868-4182-8906-63F3600ECF77}"/>
    <cellStyle name="40% - Accent2 4 29" xfId="1578" xr:uid="{B18D13DC-1CCF-45A3-8A70-45EBA5FA9F6F}"/>
    <cellStyle name="40% - Accent2 4 3" xfId="1580" xr:uid="{76E7C1D0-9154-47BE-825F-0CC71A372CBA}"/>
    <cellStyle name="40% - Accent2 4 4" xfId="1581" xr:uid="{27CEAA52-1A02-47DE-90B3-8678FE57A034}"/>
    <cellStyle name="40% - Accent2 4 5" xfId="1582" xr:uid="{4C12DED9-9D1B-40F8-8E24-F781032149F8}"/>
    <cellStyle name="40% - Accent2 4 6" xfId="1583" xr:uid="{2F8740CB-31ED-4BBE-A62B-C506B8B0B9A7}"/>
    <cellStyle name="40% - Accent2 4 7" xfId="1584" xr:uid="{BA4CB864-103F-4316-94C2-0F4A97C5D40E}"/>
    <cellStyle name="40% - Accent2 4 8" xfId="2915" xr:uid="{963F277E-99AD-41AA-B49C-D73B05610D80}"/>
    <cellStyle name="40% - Accent2 4 8 2" xfId="6745" xr:uid="{B2503E67-020A-421D-88F7-363609DFBE08}"/>
    <cellStyle name="40% - Accent2 4 9" xfId="2916" xr:uid="{9B3E463F-B74F-45A4-BFD9-9A797D93F073}"/>
    <cellStyle name="40% - Accent2 5" xfId="337" xr:uid="{7A90D832-FCBC-4F7C-BCDB-448DF2A1CBFF}"/>
    <cellStyle name="40% - Accent2 6" xfId="338" xr:uid="{1E9AA26C-13CA-4DFA-9762-168466E142E0}"/>
    <cellStyle name="40% - Accent2 7" xfId="339" xr:uid="{8882D897-9D7B-4159-B34E-15F7A2BDB577}"/>
    <cellStyle name="40% - Accent2 8" xfId="340" xr:uid="{D868326E-0DD7-4EE9-91C1-7088DF655AF7}"/>
    <cellStyle name="40% - Accent2 9" xfId="341" xr:uid="{D69FC573-39E2-42A0-8987-B5A4B1EE55C5}"/>
    <cellStyle name="40% - Accent3 10" xfId="342" xr:uid="{859AB47D-3F10-4375-9CF2-E6E979B7870A}"/>
    <cellStyle name="40% - Accent3 11" xfId="343" xr:uid="{C2B1D6B6-346C-46D4-ABD1-50B3D7F354AB}"/>
    <cellStyle name="40% - Accent3 12" xfId="344" xr:uid="{FE13A7DC-1D60-4DBC-AB53-9A88040D64C9}"/>
    <cellStyle name="40% - Accent3 13" xfId="345" xr:uid="{C6759C24-9671-4BBF-950F-934699F088ED}"/>
    <cellStyle name="40% - Accent3 14" xfId="346" xr:uid="{124BE410-C62E-46EA-A995-C2AD7CB154A2}"/>
    <cellStyle name="40% - Accent3 15" xfId="347" xr:uid="{44D7F410-AB89-4189-8038-D4CD3345E82F}"/>
    <cellStyle name="40% - Accent3 16" xfId="348" xr:uid="{C3322388-3149-4A63-98E6-F7D48C991302}"/>
    <cellStyle name="40% - Accent3 2" xfId="349" xr:uid="{5F5D712B-5C52-4D48-909C-1FF6ABF9DDAF}"/>
    <cellStyle name="40% - Accent3 2 10" xfId="1586" xr:uid="{4DABF7D3-19B2-41EB-91B3-262531695898}"/>
    <cellStyle name="40% - Accent3 2 11" xfId="1587" xr:uid="{43B0E9DB-24AD-4CE6-AD51-D19758616AB4}"/>
    <cellStyle name="40% - Accent3 2 12" xfId="1588" xr:uid="{FF0BF3C8-B9FA-486A-8266-79F116F86727}"/>
    <cellStyle name="40% - Accent3 2 13" xfId="1589" xr:uid="{D672FD2D-B46F-4127-A913-22F69ACF24B7}"/>
    <cellStyle name="40% - Accent3 2 14" xfId="1590" xr:uid="{450CC1C2-7A3D-4E5B-9414-F568C97CD374}"/>
    <cellStyle name="40% - Accent3 2 15" xfId="2917" xr:uid="{29F755C6-3390-415C-BAE0-697EEBC867DE}"/>
    <cellStyle name="40% - Accent3 2 15 2" xfId="2918" xr:uid="{77D327B1-C9CF-4AEC-80AD-AA0E07D6F1C1}"/>
    <cellStyle name="40% - Accent3 2 16" xfId="2919" xr:uid="{542045C3-16CF-4B96-820F-A5AB79193B3F}"/>
    <cellStyle name="40% - Accent3 2 17" xfId="2920" xr:uid="{A4F32B14-8E04-406A-A344-C5D0F81C2B83}"/>
    <cellStyle name="40% - Accent3 2 18" xfId="2921" xr:uid="{C33ADE16-5EE2-45BA-B8A1-7DDBA0DE983D}"/>
    <cellStyle name="40% - Accent3 2 19" xfId="2922" xr:uid="{7ACA7418-CD08-4FC4-AEE7-BF76FD3EE697}"/>
    <cellStyle name="40% - Accent3 2 2" xfId="1591" xr:uid="{67FF398E-7854-49E2-BAB7-EB820C29EAA0}"/>
    <cellStyle name="40% - Accent3 2 20" xfId="2923" xr:uid="{CDF05B7F-DE22-4E7A-AC9C-31431611937C}"/>
    <cellStyle name="40% - Accent3 2 21" xfId="2924" xr:uid="{9B725BD2-564D-45CD-B10D-67F0EF5E6B53}"/>
    <cellStyle name="40% - Accent3 2 22" xfId="2925" xr:uid="{23AEFE40-EBD3-4DFD-A63E-D3E94E10DA1B}"/>
    <cellStyle name="40% - Accent3 2 23" xfId="2926" xr:uid="{BE5C210D-8989-4ACD-8F01-06E9160D5BE2}"/>
    <cellStyle name="40% - Accent3 2 24" xfId="2927" xr:uid="{569BBB91-9CDF-49D2-8D4F-7E29A73C7BAB}"/>
    <cellStyle name="40% - Accent3 2 25" xfId="2928" xr:uid="{9A484713-250C-4588-912E-EF2E18AAB8DE}"/>
    <cellStyle name="40% - Accent3 2 26" xfId="2929" xr:uid="{4ABD108C-0BB5-4459-98FE-31F8CA634B1E}"/>
    <cellStyle name="40% - Accent3 2 27" xfId="2930" xr:uid="{B6646EE6-5EC7-4335-9760-A09FD4C95141}"/>
    <cellStyle name="40% - Accent3 2 28" xfId="2931" xr:uid="{1563997A-A9DD-442D-AB1E-4ABB9F441D6F}"/>
    <cellStyle name="40% - Accent3 2 29" xfId="2932" xr:uid="{8830A0B7-2F47-40FC-849A-049EACDD1209}"/>
    <cellStyle name="40% - Accent3 2 3" xfId="1592" xr:uid="{10D43102-42D2-4CC6-8442-721F41291251}"/>
    <cellStyle name="40% - Accent3 2 30" xfId="2933" xr:uid="{093E1905-7C59-4D86-876F-03B86604FA11}"/>
    <cellStyle name="40% - Accent3 2 31" xfId="2934" xr:uid="{56114CD1-1F6F-4BD8-9C2B-5A19B56D38BC}"/>
    <cellStyle name="40% - Accent3 2 32" xfId="2935" xr:uid="{11BB03B9-D680-49E9-8909-45D14A607DB8}"/>
    <cellStyle name="40% - Accent3 2 33" xfId="2936" xr:uid="{18A56833-326A-4D3A-AD58-AFABDF4C1980}"/>
    <cellStyle name="40% - Accent3 2 34" xfId="2937" xr:uid="{E046DBFA-932E-4EBD-A9CF-8441839DF5B3}"/>
    <cellStyle name="40% - Accent3 2 35" xfId="2938" xr:uid="{605AE698-DBCC-4BBE-A160-ADD327961B91}"/>
    <cellStyle name="40% - Accent3 2 36" xfId="2939" xr:uid="{371CA6F8-FD9B-44F5-88DD-491BB0DBEFC4}"/>
    <cellStyle name="40% - Accent3 2 37" xfId="2940" xr:uid="{A48EE26E-A7E4-4984-AACE-AADAF2991C08}"/>
    <cellStyle name="40% - Accent3 2 38" xfId="2941" xr:uid="{30C155D2-B4E4-44B1-A4B5-47D7A8C060DA}"/>
    <cellStyle name="40% - Accent3 2 38 2" xfId="15872" xr:uid="{722530A4-6C60-4859-BC57-4A4412D28EBC}"/>
    <cellStyle name="40% - Accent3 2 39" xfId="2942" xr:uid="{D76F9FF6-5820-4BD8-B55B-5ABCAA2B738F}"/>
    <cellStyle name="40% - Accent3 2 4" xfId="1593" xr:uid="{B449FAF3-DD0F-4297-BE64-FE073FA0571C}"/>
    <cellStyle name="40% - Accent3 2 40" xfId="2943" xr:uid="{B8310AD3-F015-43E4-99E0-541130A015FD}"/>
    <cellStyle name="40% - Accent3 2 41" xfId="2944" xr:uid="{93DE4B42-3332-457B-A466-B3EF155694E4}"/>
    <cellStyle name="40% - Accent3 2 42" xfId="2945" xr:uid="{2A671E48-61A8-4486-BF89-6D02AAF6F959}"/>
    <cellStyle name="40% - Accent3 2 43" xfId="2946" xr:uid="{96BD2DDA-24DD-4C1E-A4F2-FCE779B7877F}"/>
    <cellStyle name="40% - Accent3 2 44" xfId="2947" xr:uid="{4715FCF6-99E3-485B-998D-CC613817A4A9}"/>
    <cellStyle name="40% - Accent3 2 45" xfId="2948" xr:uid="{229A594E-6DD1-40FB-AE76-AC0E8DF088D1}"/>
    <cellStyle name="40% - Accent3 2 46" xfId="2949" xr:uid="{843732C7-AF5F-4207-BA9A-042AA3DC7C04}"/>
    <cellStyle name="40% - Accent3 2 47" xfId="2950" xr:uid="{A971B71E-E69E-49E4-A887-A819B0534E86}"/>
    <cellStyle name="40% - Accent3 2 48" xfId="2951" xr:uid="{5FA54DE7-A37D-48FC-B1C4-9C141C99DE55}"/>
    <cellStyle name="40% - Accent3 2 49" xfId="2952" xr:uid="{D19044BA-F859-44EE-A5CB-D58022D9DE03}"/>
    <cellStyle name="40% - Accent3 2 5" xfId="1594" xr:uid="{D2921597-C668-4434-B576-D86E77DE1E01}"/>
    <cellStyle name="40% - Accent3 2 50" xfId="7278" xr:uid="{B4007A79-3E66-45FB-BBCC-FD752CCB3BAD}"/>
    <cellStyle name="40% - Accent3 2 51" xfId="1585" xr:uid="{6EAA5602-5568-486E-ADA0-D23A0D7A8042}"/>
    <cellStyle name="40% - Accent3 2 6" xfId="1595" xr:uid="{BB3DAE12-E8E6-425C-8EF2-1ECF5F234943}"/>
    <cellStyle name="40% - Accent3 2 7" xfId="1596" xr:uid="{9E4A342A-B20D-4148-9ABD-549FA63A9B22}"/>
    <cellStyle name="40% - Accent3 2 8" xfId="1597" xr:uid="{6FC603BB-C037-4B5E-BD25-0148D89FD788}"/>
    <cellStyle name="40% - Accent3 2 9" xfId="1598" xr:uid="{E0197573-2952-4E29-9F16-B23231F4D2D3}"/>
    <cellStyle name="40% - Accent3 3" xfId="350" xr:uid="{C9586C9F-280D-402D-92FB-D88749B84157}"/>
    <cellStyle name="40% - Accent3 3 10" xfId="1600" xr:uid="{9689AC38-C0A2-4189-9804-CEFE61488F58}"/>
    <cellStyle name="40% - Accent3 3 11" xfId="2953" xr:uid="{0EBC36B4-C3DB-4CBA-9602-C5396EFE627C}"/>
    <cellStyle name="40% - Accent3 3 11 2" xfId="6746" xr:uid="{AB828CAE-4874-46B6-AB3A-0B77926BBFA0}"/>
    <cellStyle name="40% - Accent3 3 12" xfId="2954" xr:uid="{C2B94FD4-1DD9-4323-8298-6926A50074AB}"/>
    <cellStyle name="40% - Accent3 3 13" xfId="2955" xr:uid="{2FACD301-D6DA-4785-81C5-182D8BB0968D}"/>
    <cellStyle name="40% - Accent3 3 14" xfId="2956" xr:uid="{F858D298-28EB-4F96-90A1-E1D26B9CE3B7}"/>
    <cellStyle name="40% - Accent3 3 15" xfId="2957" xr:uid="{7ECB76D7-1840-4D63-B015-CFF36B13A804}"/>
    <cellStyle name="40% - Accent3 3 16" xfId="2958" xr:uid="{0D091280-9B86-4E17-BC14-63B7AD7DAAE3}"/>
    <cellStyle name="40% - Accent3 3 17" xfId="2959" xr:uid="{BBB02E23-CD27-4476-88D5-74B0AD7F37F1}"/>
    <cellStyle name="40% - Accent3 3 18" xfId="2960" xr:uid="{EE0550BF-927E-4C26-B80A-F0B7ACAA1093}"/>
    <cellStyle name="40% - Accent3 3 19" xfId="2961" xr:uid="{B5EB83F3-BC51-4FA0-839B-A5CABD342659}"/>
    <cellStyle name="40% - Accent3 3 2" xfId="1601" xr:uid="{2EF64ACB-DE5C-4A77-A106-118757B8C154}"/>
    <cellStyle name="40% - Accent3 3 20" xfId="2962" xr:uid="{04371BC5-3A53-40B7-BDE4-E510278B8CD3}"/>
    <cellStyle name="40% - Accent3 3 21" xfId="2963" xr:uid="{BDF11BAE-6D71-4CB2-AE02-5A625A13B76D}"/>
    <cellStyle name="40% - Accent3 3 22" xfId="2964" xr:uid="{C570211D-BAC3-4C0A-8143-48CCD5C5512B}"/>
    <cellStyle name="40% - Accent3 3 23" xfId="2965" xr:uid="{9C4B355F-D569-4D21-B765-CB0BBF53D727}"/>
    <cellStyle name="40% - Accent3 3 24" xfId="2966" xr:uid="{DE437058-1357-4616-A857-F96FE7BE6A23}"/>
    <cellStyle name="40% - Accent3 3 25" xfId="2967" xr:uid="{C1A58A82-B3AA-4DD4-A309-5328B6066673}"/>
    <cellStyle name="40% - Accent3 3 26" xfId="2968" xr:uid="{6F61168A-0113-4D64-B2B3-793F0854EBE4}"/>
    <cellStyle name="40% - Accent3 3 27" xfId="2969" xr:uid="{661D3237-113B-4527-8B03-AC3F98A1BB04}"/>
    <cellStyle name="40% - Accent3 3 28" xfId="2970" xr:uid="{266EABCF-9AFF-4301-92D3-C976C1C9E85A}"/>
    <cellStyle name="40% - Accent3 3 29" xfId="2971" xr:uid="{8B8AEE87-0230-4A8D-BA05-6DDF453CE12D}"/>
    <cellStyle name="40% - Accent3 3 3" xfId="1602" xr:uid="{86028297-DB69-42B9-86E2-384859C1FB84}"/>
    <cellStyle name="40% - Accent3 3 30" xfId="2972" xr:uid="{5DD00151-F5B8-47B0-98D4-E7CB1BC01B22}"/>
    <cellStyle name="40% - Accent3 3 31" xfId="2973" xr:uid="{BFD99512-3691-41B7-9595-EA901E2220B4}"/>
    <cellStyle name="40% - Accent3 3 32" xfId="1599" xr:uid="{E394CC32-5796-4999-8C51-CE4036F8DCB4}"/>
    <cellStyle name="40% - Accent3 3 4" xfId="1603" xr:uid="{34617DFB-3CE5-4EA0-8F27-FC9C25197E0D}"/>
    <cellStyle name="40% - Accent3 3 5" xfId="1604" xr:uid="{7C61064F-F2AE-439A-AFF0-1A54A564828F}"/>
    <cellStyle name="40% - Accent3 3 6" xfId="1605" xr:uid="{ED32FA1D-1B78-4ABD-9486-DF509E3466FA}"/>
    <cellStyle name="40% - Accent3 3 7" xfId="1606" xr:uid="{4B19E033-8EC2-455A-B5E1-99C057EC44D2}"/>
    <cellStyle name="40% - Accent3 3 8" xfId="1607" xr:uid="{ABF20659-F55E-467E-98BD-A3AEC83DDAAD}"/>
    <cellStyle name="40% - Accent3 3 9" xfId="1608" xr:uid="{946D74BE-8DD5-4668-9B62-F56AAE57B076}"/>
    <cellStyle name="40% - Accent3 4" xfId="351" xr:uid="{F7E93C2D-014F-412C-94D4-5FD88D755299}"/>
    <cellStyle name="40% - Accent3 4 10" xfId="2974" xr:uid="{85B2E02E-47E5-4CCC-8757-17D2FAB4C9A2}"/>
    <cellStyle name="40% - Accent3 4 11" xfId="2975" xr:uid="{01E854F3-8CD2-4464-AD33-975D2029A0B3}"/>
    <cellStyle name="40% - Accent3 4 12" xfId="2976" xr:uid="{39C78FF4-5ED3-479F-8DB5-683D4E81D3EB}"/>
    <cellStyle name="40% - Accent3 4 13" xfId="2977" xr:uid="{9B6E204C-DFB8-498C-9E07-EDDDB907114A}"/>
    <cellStyle name="40% - Accent3 4 14" xfId="2978" xr:uid="{1D0E6AF7-2EB9-4D84-B2E5-3808A9C12135}"/>
    <cellStyle name="40% - Accent3 4 15" xfId="2979" xr:uid="{C74554B7-436D-4CDD-A8F8-4BDD5030D388}"/>
    <cellStyle name="40% - Accent3 4 16" xfId="2980" xr:uid="{374158D0-F65E-4FA7-81A1-6A87FC57443A}"/>
    <cellStyle name="40% - Accent3 4 17" xfId="2981" xr:uid="{B509ADAD-FB1B-454A-AAB7-6AD3991F2A71}"/>
    <cellStyle name="40% - Accent3 4 18" xfId="2982" xr:uid="{D82EB5A0-8FC1-444E-8153-C537E0F948F1}"/>
    <cellStyle name="40% - Accent3 4 19" xfId="2983" xr:uid="{F42D6EAC-B354-455D-B714-C70E27DE772F}"/>
    <cellStyle name="40% - Accent3 4 2" xfId="1610" xr:uid="{27F70B0F-A5C6-4051-A645-936326715931}"/>
    <cellStyle name="40% - Accent3 4 20" xfId="2984" xr:uid="{7F649BA5-DCE2-4AA9-84FF-841B60F37FE0}"/>
    <cellStyle name="40% - Accent3 4 21" xfId="2985" xr:uid="{8BDE7D66-FC19-4911-9F92-DF736AA7E1C7}"/>
    <cellStyle name="40% - Accent3 4 22" xfId="2986" xr:uid="{BBBC8930-C1E4-4DE4-B451-7988F312E351}"/>
    <cellStyle name="40% - Accent3 4 23" xfId="2987" xr:uid="{A60EEA21-7AA0-44AC-BC1D-08620E5F42AA}"/>
    <cellStyle name="40% - Accent3 4 24" xfId="2988" xr:uid="{556292FB-757E-455A-A042-768125FC630E}"/>
    <cellStyle name="40% - Accent3 4 25" xfId="2989" xr:uid="{74A0E228-CA6B-425C-84CA-4CF5FCCA9762}"/>
    <cellStyle name="40% - Accent3 4 26" xfId="2990" xr:uid="{E49753DB-6702-4453-89B7-9A6186AB9655}"/>
    <cellStyle name="40% - Accent3 4 27" xfId="2991" xr:uid="{EF1B3691-FB98-455B-8D8F-0837FE70AB8A}"/>
    <cellStyle name="40% - Accent3 4 28" xfId="2992" xr:uid="{32D77EFC-543D-46B8-819F-2CE1F2F8D575}"/>
    <cellStyle name="40% - Accent3 4 29" xfId="1609" xr:uid="{A7DDDA10-7C4B-4FCD-99C2-8B17D6F231F0}"/>
    <cellStyle name="40% - Accent3 4 3" xfId="1611" xr:uid="{52CED7E2-2D73-4FE9-B70B-A379CF0DC7D1}"/>
    <cellStyle name="40% - Accent3 4 4" xfId="1612" xr:uid="{A27A8546-3754-4C3E-8078-C325597F1D32}"/>
    <cellStyle name="40% - Accent3 4 5" xfId="1613" xr:uid="{7DB18EAC-B2BE-4F45-BC98-5951846FD08D}"/>
    <cellStyle name="40% - Accent3 4 6" xfId="1614" xr:uid="{022A5C0B-42BB-4B76-8FC0-F9DB53CF6BAD}"/>
    <cellStyle name="40% - Accent3 4 7" xfId="1615" xr:uid="{4EE85C2F-3B51-4E74-B796-14ED1F08013D}"/>
    <cellStyle name="40% - Accent3 4 8" xfId="2993" xr:uid="{98F14F97-E0FF-443E-AC1F-BB81E00F9DD8}"/>
    <cellStyle name="40% - Accent3 4 8 2" xfId="6747" xr:uid="{21942336-C293-47F1-A10E-9ED518B0F78D}"/>
    <cellStyle name="40% - Accent3 4 9" xfId="2994" xr:uid="{3B97C14E-BF83-40BA-8D48-CA02201070C1}"/>
    <cellStyle name="40% - Accent3 5" xfId="352" xr:uid="{5F96D924-F90B-4621-989B-B6F818384617}"/>
    <cellStyle name="40% - Accent3 5 2" xfId="15873" xr:uid="{4C35AAA5-6AEE-4F0E-8D49-94D24B78F822}"/>
    <cellStyle name="40% - Accent3 6" xfId="353" xr:uid="{C2CD5325-F696-44B9-BAA4-FFDA9F2ECB5F}"/>
    <cellStyle name="40% - Accent3 7" xfId="354" xr:uid="{FE10C3A4-E46D-4025-9FDA-2E97E016B52A}"/>
    <cellStyle name="40% - Accent3 8" xfId="355" xr:uid="{30B1CFA7-A410-4CB8-8F35-B2610A11CA48}"/>
    <cellStyle name="40% - Accent3 9" xfId="356" xr:uid="{18C7FF00-7561-49F8-8CCA-79C8F564C007}"/>
    <cellStyle name="40% - Accent4 10" xfId="357" xr:uid="{4AE41B74-5184-49BA-9E61-727B3627A80D}"/>
    <cellStyle name="40% - Accent4 11" xfId="358" xr:uid="{38BCF2BA-8556-4DE6-AB4C-A2D8BB701F73}"/>
    <cellStyle name="40% - Accent4 12" xfId="359" xr:uid="{710A7108-C77D-4A98-9857-A5391258E956}"/>
    <cellStyle name="40% - Accent4 13" xfId="360" xr:uid="{3447E077-6FAE-4DAA-A94F-5B77B7D5E4D5}"/>
    <cellStyle name="40% - Accent4 14" xfId="361" xr:uid="{034835A8-20C0-4807-A258-8021CBCB27D6}"/>
    <cellStyle name="40% - Accent4 15" xfId="362" xr:uid="{9E99EBD3-724B-44F2-BB97-A8508267F9F4}"/>
    <cellStyle name="40% - Accent4 16" xfId="363" xr:uid="{F0279AD4-1C6C-4BB3-9E0A-33778FFD5DDE}"/>
    <cellStyle name="40% - Accent4 2" xfId="364" xr:uid="{92325214-1D85-450A-B2B4-604CA1CD28E6}"/>
    <cellStyle name="40% - Accent4 2 10" xfId="1617" xr:uid="{93A333DE-F516-4B7A-9A90-06DC88027903}"/>
    <cellStyle name="40% - Accent4 2 11" xfId="1618" xr:uid="{18982B41-498E-4A3C-8736-2619A3160F3B}"/>
    <cellStyle name="40% - Accent4 2 12" xfId="1619" xr:uid="{11305591-D842-4E12-B990-EA53A49F852E}"/>
    <cellStyle name="40% - Accent4 2 13" xfId="1620" xr:uid="{0B93BE39-1CFC-4E43-A053-082612D9B734}"/>
    <cellStyle name="40% - Accent4 2 14" xfId="1621" xr:uid="{D0EE908C-51D2-4AE9-BC5E-699F883DABD6}"/>
    <cellStyle name="40% - Accent4 2 15" xfId="2995" xr:uid="{6B16D226-FBEB-4A9F-9D5F-9A4674283A00}"/>
    <cellStyle name="40% - Accent4 2 15 2" xfId="2996" xr:uid="{E71CF2BE-F0DC-49B6-B424-F34794658300}"/>
    <cellStyle name="40% - Accent4 2 16" xfId="2997" xr:uid="{30C191AC-4B1E-41BB-8B6C-ED4E0DC0D5D8}"/>
    <cellStyle name="40% - Accent4 2 17" xfId="2998" xr:uid="{643BDAB8-317F-4DFD-9826-03C1315F69A3}"/>
    <cellStyle name="40% - Accent4 2 18" xfId="2999" xr:uid="{46333081-F6C8-4ACE-ACEC-AFE7E4569A45}"/>
    <cellStyle name="40% - Accent4 2 19" xfId="3000" xr:uid="{3B0E2A78-8100-4EED-9C05-E35A7A70238B}"/>
    <cellStyle name="40% - Accent4 2 2" xfId="1622" xr:uid="{2F61E707-F668-4E98-9F32-6A1DBBD2A2E5}"/>
    <cellStyle name="40% - Accent4 2 20" xfId="3001" xr:uid="{CC154F89-A201-43F1-9846-D3C268F26456}"/>
    <cellStyle name="40% - Accent4 2 21" xfId="3002" xr:uid="{56DA511D-9D33-4881-B605-D2FF9871CD15}"/>
    <cellStyle name="40% - Accent4 2 22" xfId="3003" xr:uid="{54B72F18-286D-4DA8-8B38-4C1D8BFF0F0F}"/>
    <cellStyle name="40% - Accent4 2 23" xfId="3004" xr:uid="{15884222-7163-42B7-9C37-0C3F60D7A673}"/>
    <cellStyle name="40% - Accent4 2 24" xfId="3005" xr:uid="{63DD3000-DC25-4C76-B25D-9E09734FCBC0}"/>
    <cellStyle name="40% - Accent4 2 25" xfId="3006" xr:uid="{6EFD9E78-E1CA-4A1F-B0CA-54789DA748DF}"/>
    <cellStyle name="40% - Accent4 2 26" xfId="3007" xr:uid="{AFE1DB7F-6999-4D1A-B9FD-CA821D83AED7}"/>
    <cellStyle name="40% - Accent4 2 27" xfId="3008" xr:uid="{A84CD5EE-3824-4C29-A3C3-D550B221FE41}"/>
    <cellStyle name="40% - Accent4 2 28" xfId="3009" xr:uid="{F7162582-1BEF-452F-92D0-AA2FDA79BA4E}"/>
    <cellStyle name="40% - Accent4 2 29" xfId="3010" xr:uid="{7E07AD4E-E39C-4EC3-9249-199DB71B827A}"/>
    <cellStyle name="40% - Accent4 2 3" xfId="1623" xr:uid="{B5265DD8-8342-4DD3-9974-149CE9272A05}"/>
    <cellStyle name="40% - Accent4 2 30" xfId="3011" xr:uid="{00004284-A594-42E4-B4F6-FBE08878FD42}"/>
    <cellStyle name="40% - Accent4 2 31" xfId="3012" xr:uid="{4E415671-FF44-48E0-8907-821F2B61173B}"/>
    <cellStyle name="40% - Accent4 2 32" xfId="3013" xr:uid="{B7A90605-60D5-4BCB-9434-DF42916086BE}"/>
    <cellStyle name="40% - Accent4 2 33" xfId="3014" xr:uid="{617B0079-C0DD-4AF1-B6E4-6B3192FDF403}"/>
    <cellStyle name="40% - Accent4 2 34" xfId="3015" xr:uid="{C1CBC0A8-51E4-46AB-AFC3-B5C8DF10C9F9}"/>
    <cellStyle name="40% - Accent4 2 35" xfId="3016" xr:uid="{B3E05472-8269-439F-8A76-A44F71CF27E9}"/>
    <cellStyle name="40% - Accent4 2 36" xfId="3017" xr:uid="{4B2B8527-FD24-4E86-A04B-F7BC0FCF1E21}"/>
    <cellStyle name="40% - Accent4 2 37" xfId="3018" xr:uid="{8647080E-6370-4884-B0EC-70AB3E7C96F5}"/>
    <cellStyle name="40% - Accent4 2 38" xfId="3019" xr:uid="{D62476DF-2E7F-44EA-97AE-E08574743822}"/>
    <cellStyle name="40% - Accent4 2 38 2" xfId="15874" xr:uid="{8BF325FA-C8AC-4848-BB24-41BFB22A0B35}"/>
    <cellStyle name="40% - Accent4 2 39" xfId="3020" xr:uid="{449CECE4-89C7-421F-91FD-A9C795A3806F}"/>
    <cellStyle name="40% - Accent4 2 4" xfId="1624" xr:uid="{46B0CAB3-7447-46F3-A0B6-F87C9B117B6A}"/>
    <cellStyle name="40% - Accent4 2 40" xfId="3021" xr:uid="{AFF7FAFD-9CFD-412D-BF73-1B176DA21FF2}"/>
    <cellStyle name="40% - Accent4 2 41" xfId="3022" xr:uid="{5F699234-F012-4CF6-BCDC-F2D775B9F6E1}"/>
    <cellStyle name="40% - Accent4 2 42" xfId="3023" xr:uid="{45D3AE83-AF44-4871-B2A5-75E15EAD1BB2}"/>
    <cellStyle name="40% - Accent4 2 43" xfId="3024" xr:uid="{0E567C91-FA2A-4257-8129-773C3E1E26CE}"/>
    <cellStyle name="40% - Accent4 2 44" xfId="3025" xr:uid="{A02D2698-040C-4AEE-A4CE-B11A0915D7CD}"/>
    <cellStyle name="40% - Accent4 2 45" xfId="3026" xr:uid="{3D03C991-D4DD-4FC9-9D86-624DDC64BA7A}"/>
    <cellStyle name="40% - Accent4 2 46" xfId="3027" xr:uid="{92217193-5C9B-4FBC-84B4-53E07C250A25}"/>
    <cellStyle name="40% - Accent4 2 47" xfId="3028" xr:uid="{8BBA6B34-8E85-4B7C-BE89-73F4E74FCADC}"/>
    <cellStyle name="40% - Accent4 2 48" xfId="3029" xr:uid="{DD39CAAD-C8F1-401A-B34B-05189FE4236C}"/>
    <cellStyle name="40% - Accent4 2 49" xfId="3030" xr:uid="{F122B3FF-85F9-435A-9353-994DA5A843EC}"/>
    <cellStyle name="40% - Accent4 2 5" xfId="1625" xr:uid="{7E1FE3BD-6CF3-4ADD-BA90-6CD00F297DF9}"/>
    <cellStyle name="40% - Accent4 2 50" xfId="7279" xr:uid="{6E2704C6-7336-4A05-AEE1-DD2B7C15F5B3}"/>
    <cellStyle name="40% - Accent4 2 51" xfId="1616" xr:uid="{55B8E923-8559-48D9-B713-AD4E87AD0DAE}"/>
    <cellStyle name="40% - Accent4 2 6" xfId="1626" xr:uid="{035E9FCB-5CA1-4E31-8579-A6E23F7E17DC}"/>
    <cellStyle name="40% - Accent4 2 7" xfId="1627" xr:uid="{9D108E35-3700-4A93-99F4-A3F9D388B0B8}"/>
    <cellStyle name="40% - Accent4 2 8" xfId="1628" xr:uid="{CA8224E6-9AEC-4CE2-801F-042B6730C75C}"/>
    <cellStyle name="40% - Accent4 2 9" xfId="1629" xr:uid="{40033C3E-B4F5-474A-AFEB-87D10299C236}"/>
    <cellStyle name="40% - Accent4 3" xfId="365" xr:uid="{E61478EC-23D4-456C-A145-0AEC31EFB578}"/>
    <cellStyle name="40% - Accent4 3 10" xfId="1631" xr:uid="{A5759EC9-29ED-4C34-AD06-EDCDD1EDEDEE}"/>
    <cellStyle name="40% - Accent4 3 11" xfId="3031" xr:uid="{07ABA3C8-8F62-477F-BBCC-240A1CC02980}"/>
    <cellStyle name="40% - Accent4 3 11 2" xfId="6748" xr:uid="{65945A11-91A8-4DBF-AFC3-197C97260187}"/>
    <cellStyle name="40% - Accent4 3 12" xfId="3032" xr:uid="{18EFDF40-8586-4B58-9779-9258E2B84760}"/>
    <cellStyle name="40% - Accent4 3 13" xfId="3033" xr:uid="{BB2B0684-CAD2-4E42-AA35-6082834FDE9A}"/>
    <cellStyle name="40% - Accent4 3 14" xfId="3034" xr:uid="{432D80FF-B128-43E6-B081-42A117E5BABF}"/>
    <cellStyle name="40% - Accent4 3 15" xfId="3035" xr:uid="{6D4A9696-3A3A-476E-A66B-F6CC396A7016}"/>
    <cellStyle name="40% - Accent4 3 16" xfId="3036" xr:uid="{19851F05-0DA1-42E5-8266-0DF8C12143FD}"/>
    <cellStyle name="40% - Accent4 3 17" xfId="3037" xr:uid="{638E98DE-068D-4198-9322-5B7B4C30DE5D}"/>
    <cellStyle name="40% - Accent4 3 18" xfId="3038" xr:uid="{55870F2E-C137-4615-96CD-F3A98A4996D2}"/>
    <cellStyle name="40% - Accent4 3 19" xfId="3039" xr:uid="{30FF4A39-FF74-4BC4-8F76-3B8D7A1771E4}"/>
    <cellStyle name="40% - Accent4 3 2" xfId="1632" xr:uid="{83EC1B3E-76E5-42E0-BD70-7DAD97F14246}"/>
    <cellStyle name="40% - Accent4 3 20" xfId="3040" xr:uid="{D0AADDB4-CF31-49D0-9B6C-FDF6E29D176A}"/>
    <cellStyle name="40% - Accent4 3 21" xfId="3041" xr:uid="{22FF9544-7658-4658-8ADE-42E185737CFF}"/>
    <cellStyle name="40% - Accent4 3 22" xfId="3042" xr:uid="{D8F5EFE4-40D5-49DF-A6E5-6136A2984FF5}"/>
    <cellStyle name="40% - Accent4 3 23" xfId="3043" xr:uid="{D3E4BF2A-1B32-4468-9DBD-339D33BA3259}"/>
    <cellStyle name="40% - Accent4 3 24" xfId="3044" xr:uid="{5A6AF8CE-0524-404C-8E61-868F75225F65}"/>
    <cellStyle name="40% - Accent4 3 25" xfId="3045" xr:uid="{6DA31617-AAD5-4030-B841-51F55C801C5D}"/>
    <cellStyle name="40% - Accent4 3 26" xfId="3046" xr:uid="{795EA4E7-026E-4B33-BAC1-D34D0479889D}"/>
    <cellStyle name="40% - Accent4 3 27" xfId="3047" xr:uid="{D719D245-06C4-477C-9EE2-41239A73E49B}"/>
    <cellStyle name="40% - Accent4 3 28" xfId="3048" xr:uid="{F114D820-0190-4301-BDCF-5549F10B886C}"/>
    <cellStyle name="40% - Accent4 3 29" xfId="3049" xr:uid="{9259A327-CDB1-4179-ADFE-4BFCA97E6F9F}"/>
    <cellStyle name="40% - Accent4 3 3" xfId="1633" xr:uid="{67CF4BA9-B026-41F4-8F3C-A9C6194D81E4}"/>
    <cellStyle name="40% - Accent4 3 30" xfId="3050" xr:uid="{B970C80E-CC4B-4905-B2BE-96826B8B81AF}"/>
    <cellStyle name="40% - Accent4 3 31" xfId="3051" xr:uid="{0A84187A-9D62-4126-989A-0DDADCD19718}"/>
    <cellStyle name="40% - Accent4 3 32" xfId="1630" xr:uid="{65E161A2-4479-4DDF-B23B-5E5B59FCE0D8}"/>
    <cellStyle name="40% - Accent4 3 4" xfId="1634" xr:uid="{35C74757-44F7-4A8F-BD6C-3C81D817B177}"/>
    <cellStyle name="40% - Accent4 3 5" xfId="1635" xr:uid="{15B3012C-317D-4F89-8FE1-92E4BA1204BD}"/>
    <cellStyle name="40% - Accent4 3 6" xfId="1636" xr:uid="{A9F6EFEF-EF40-4922-BECB-2AD53F56BCFC}"/>
    <cellStyle name="40% - Accent4 3 7" xfId="1637" xr:uid="{BB4DF960-28D9-4E85-9DB5-ADE9B8A6F344}"/>
    <cellStyle name="40% - Accent4 3 8" xfId="1638" xr:uid="{81B69B0A-9DE0-48E5-AD99-00EAAF73BA5C}"/>
    <cellStyle name="40% - Accent4 3 9" xfId="1639" xr:uid="{458E06C0-8E9D-4DC2-96A3-B460FF28A7B1}"/>
    <cellStyle name="40% - Accent4 4" xfId="366" xr:uid="{B6985014-2279-4B87-9EF3-CF7DF509F901}"/>
    <cellStyle name="40% - Accent4 4 10" xfId="3052" xr:uid="{C543753F-0039-4F23-99C8-4155DEC3B840}"/>
    <cellStyle name="40% - Accent4 4 11" xfId="3053" xr:uid="{99E7E10F-E5BB-4D22-819B-C99DD853E73C}"/>
    <cellStyle name="40% - Accent4 4 12" xfId="3054" xr:uid="{690DE9F3-1D2D-4D6B-9851-96A5DB92C458}"/>
    <cellStyle name="40% - Accent4 4 13" xfId="3055" xr:uid="{54BFB8CC-1136-423F-9571-A41E6D9AF32E}"/>
    <cellStyle name="40% - Accent4 4 14" xfId="3056" xr:uid="{3332E9AD-E07E-4899-B223-3DE82727CD4F}"/>
    <cellStyle name="40% - Accent4 4 15" xfId="3057" xr:uid="{F015EB84-37B9-4D83-B0B4-1DF2FD0F6B1A}"/>
    <cellStyle name="40% - Accent4 4 16" xfId="3058" xr:uid="{AB0240E5-1684-440C-8A89-B0AB9175DC5B}"/>
    <cellStyle name="40% - Accent4 4 17" xfId="3059" xr:uid="{EB98D1BB-96EC-45C5-B52C-B5B8AC34EB1A}"/>
    <cellStyle name="40% - Accent4 4 18" xfId="3060" xr:uid="{56FCF00A-41D6-406F-B484-3511839BA38D}"/>
    <cellStyle name="40% - Accent4 4 19" xfId="3061" xr:uid="{16E78BEA-D2C5-4741-B6CD-DEF85BAA2EBF}"/>
    <cellStyle name="40% - Accent4 4 2" xfId="1641" xr:uid="{BDBEB7F9-AD13-4277-A6C3-6CE21A5599A5}"/>
    <cellStyle name="40% - Accent4 4 20" xfId="3062" xr:uid="{FB17D646-39BA-4F90-874F-ACC8A8459088}"/>
    <cellStyle name="40% - Accent4 4 21" xfId="3063" xr:uid="{9D24B0A1-5B2C-4900-945C-163913DEB79C}"/>
    <cellStyle name="40% - Accent4 4 22" xfId="3064" xr:uid="{A6CA0157-E6B5-476C-95B7-132F9E3C958A}"/>
    <cellStyle name="40% - Accent4 4 23" xfId="3065" xr:uid="{1F36864C-018C-4699-BD55-81F2BE61AAFD}"/>
    <cellStyle name="40% - Accent4 4 24" xfId="3066" xr:uid="{31A9D7A6-368E-415A-AC63-55DA3EE8CC07}"/>
    <cellStyle name="40% - Accent4 4 25" xfId="3067" xr:uid="{FC966DF5-0114-44DD-82CC-8DA419A4A980}"/>
    <cellStyle name="40% - Accent4 4 26" xfId="3068" xr:uid="{75399677-E536-4406-A555-574070618E18}"/>
    <cellStyle name="40% - Accent4 4 27" xfId="3069" xr:uid="{BF0C97C4-A513-48CF-A33E-F20FBFC3B7AA}"/>
    <cellStyle name="40% - Accent4 4 28" xfId="3070" xr:uid="{21146195-B7DE-4EAA-9E2D-9F1C84A907D0}"/>
    <cellStyle name="40% - Accent4 4 29" xfId="1640" xr:uid="{96C8FEB3-FEDE-44EC-826B-5D07E03907BB}"/>
    <cellStyle name="40% - Accent4 4 3" xfId="1642" xr:uid="{8C433F60-3913-4161-9E76-00AEDFE1B0B6}"/>
    <cellStyle name="40% - Accent4 4 4" xfId="1643" xr:uid="{78CFBE0D-0BB3-4780-9F47-A0803A269662}"/>
    <cellStyle name="40% - Accent4 4 5" xfId="1644" xr:uid="{C4071D53-100F-4DAA-97F0-22B9B6C8E268}"/>
    <cellStyle name="40% - Accent4 4 6" xfId="1645" xr:uid="{FE5A0843-E67C-468C-89D6-0570ECAB87C8}"/>
    <cellStyle name="40% - Accent4 4 7" xfId="1646" xr:uid="{F98C96CC-6259-44A0-8578-387778F4866F}"/>
    <cellStyle name="40% - Accent4 4 8" xfId="3071" xr:uid="{85C855F1-2429-4CB2-92F9-DB2D2AFB7E54}"/>
    <cellStyle name="40% - Accent4 4 8 2" xfId="6749" xr:uid="{4DE5A901-6443-46DC-9933-BC03689C83A0}"/>
    <cellStyle name="40% - Accent4 4 9" xfId="3072" xr:uid="{B4BCEB90-5085-4898-B8FF-B8A2A09584BB}"/>
    <cellStyle name="40% - Accent4 5" xfId="367" xr:uid="{E558796B-979E-487A-B89C-2C5C482F5676}"/>
    <cellStyle name="40% - Accent4 5 2" xfId="15875" xr:uid="{5D8D250A-05D7-49FE-B7CB-DBFDB5A4E53F}"/>
    <cellStyle name="40% - Accent4 6" xfId="368" xr:uid="{9EB85EA1-3C28-4DF3-879D-085A496B6035}"/>
    <cellStyle name="40% - Accent4 7" xfId="369" xr:uid="{3A25DD7E-66BD-4B8D-92C6-227D9D028505}"/>
    <cellStyle name="40% - Accent4 8" xfId="370" xr:uid="{F3753996-2C1A-4E9A-A61D-E964C88B936F}"/>
    <cellStyle name="40% - Accent4 9" xfId="371" xr:uid="{499CF961-BDD4-4D7E-81F9-247CD2BAFA2C}"/>
    <cellStyle name="40% - Accent5 10" xfId="372" xr:uid="{BC3A4D26-8269-43F8-95B7-41B606960093}"/>
    <cellStyle name="40% - Accent5 11" xfId="373" xr:uid="{848F974C-AE03-4DF8-98E9-033A5C37BD5A}"/>
    <cellStyle name="40% - Accent5 12" xfId="374" xr:uid="{F24DD0D7-82B8-4ECD-B22A-CBE06C720913}"/>
    <cellStyle name="40% - Accent5 13" xfId="375" xr:uid="{89F24206-A4CD-414F-BFE4-4777EA0471A3}"/>
    <cellStyle name="40% - Accent5 14" xfId="376" xr:uid="{FB9B8AAD-D0A0-4731-85B8-871469E8EAB0}"/>
    <cellStyle name="40% - Accent5 15" xfId="377" xr:uid="{43A69867-DBC5-48FB-9A6E-C6CF19AFDB2C}"/>
    <cellStyle name="40% - Accent5 16" xfId="378" xr:uid="{7BAEC69F-D946-48AC-ABAC-FEE88C020F86}"/>
    <cellStyle name="40% - Accent5 2" xfId="379" xr:uid="{0558B78D-7870-4F88-AF69-8C207AD7D126}"/>
    <cellStyle name="40% - Accent5 2 10" xfId="1648" xr:uid="{0F553448-3C48-4538-80F5-04F00BB13EBE}"/>
    <cellStyle name="40% - Accent5 2 11" xfId="1649" xr:uid="{4814F1E5-FFD3-4C14-B5BC-1876A79614F7}"/>
    <cellStyle name="40% - Accent5 2 12" xfId="1650" xr:uid="{15C8E3DB-9DEF-4113-8BA5-80E7F1642A42}"/>
    <cellStyle name="40% - Accent5 2 13" xfId="1651" xr:uid="{E50C3BE1-CD9A-42D8-8AFB-F260FA04337C}"/>
    <cellStyle name="40% - Accent5 2 14" xfId="1652" xr:uid="{67FF312B-7E74-443F-9C5D-10120795E174}"/>
    <cellStyle name="40% - Accent5 2 15" xfId="3073" xr:uid="{762E7E9C-816F-4569-884C-524F704996AC}"/>
    <cellStyle name="40% - Accent5 2 15 2" xfId="3074" xr:uid="{E216395A-E945-46DC-87A6-CBD216E81C60}"/>
    <cellStyle name="40% - Accent5 2 16" xfId="3075" xr:uid="{C5B98727-B9FF-4788-A5C8-4DD22222F0D9}"/>
    <cellStyle name="40% - Accent5 2 17" xfId="3076" xr:uid="{47A953E6-6BE4-4868-9CC8-BEEACA046DA0}"/>
    <cellStyle name="40% - Accent5 2 18" xfId="3077" xr:uid="{6C09589B-2E3F-4FE0-8170-C6663D2FE034}"/>
    <cellStyle name="40% - Accent5 2 19" xfId="3078" xr:uid="{69BEA8BB-4138-4CD7-8D66-951A783949BC}"/>
    <cellStyle name="40% - Accent5 2 2" xfId="1653" xr:uid="{8E5B70F9-9788-476C-8B18-35A9339F7A90}"/>
    <cellStyle name="40% - Accent5 2 20" xfId="3079" xr:uid="{BF29BCC1-00B2-47C2-BAAD-7C4BD07D3738}"/>
    <cellStyle name="40% - Accent5 2 21" xfId="3080" xr:uid="{10A7787F-DD23-4E1E-84C2-15FF0813C35A}"/>
    <cellStyle name="40% - Accent5 2 22" xfId="3081" xr:uid="{87D2290B-BA8E-4814-8A6A-1D8A4E9FE284}"/>
    <cellStyle name="40% - Accent5 2 23" xfId="3082" xr:uid="{5FA9421D-25AC-42BD-978E-F2B4BFC6A465}"/>
    <cellStyle name="40% - Accent5 2 24" xfId="3083" xr:uid="{706324FB-42DC-4F87-B2A8-3997DD902C73}"/>
    <cellStyle name="40% - Accent5 2 25" xfId="3084" xr:uid="{CD0E7047-F4E2-4A53-A8A7-66E936DBF6E8}"/>
    <cellStyle name="40% - Accent5 2 26" xfId="3085" xr:uid="{5EA6A43E-049B-480D-BB4F-09EC09D98D01}"/>
    <cellStyle name="40% - Accent5 2 27" xfId="3086" xr:uid="{B5ACFB1B-46CF-425D-BB9A-B3A7CAFDDFDC}"/>
    <cellStyle name="40% - Accent5 2 28" xfId="3087" xr:uid="{0F6440E9-0E8B-4D5F-9351-1FF2C6B1E099}"/>
    <cellStyle name="40% - Accent5 2 29" xfId="3088" xr:uid="{5D3F8798-0311-4B70-B856-A3E2EA7AA384}"/>
    <cellStyle name="40% - Accent5 2 3" xfId="1654" xr:uid="{62C2F06B-4C9D-4F7F-94F7-4C1E976DEE59}"/>
    <cellStyle name="40% - Accent5 2 30" xfId="3089" xr:uid="{32F83D1B-2972-4D0C-9C7D-00401EA21475}"/>
    <cellStyle name="40% - Accent5 2 31" xfId="3090" xr:uid="{88C451C8-079D-4BE2-9B33-81528864811D}"/>
    <cellStyle name="40% - Accent5 2 32" xfId="3091" xr:uid="{72DCE6E2-EFFB-4677-9645-8E2957F511F0}"/>
    <cellStyle name="40% - Accent5 2 33" xfId="3092" xr:uid="{45A95A54-8EFE-4B40-8ECF-61A9631169D7}"/>
    <cellStyle name="40% - Accent5 2 34" xfId="3093" xr:uid="{358204E6-734A-4EC7-8A5F-0DC1EC0B87AA}"/>
    <cellStyle name="40% - Accent5 2 35" xfId="3094" xr:uid="{3981AD92-25FD-4CEF-84CC-E77A4A1D0789}"/>
    <cellStyle name="40% - Accent5 2 36" xfId="3095" xr:uid="{B8F9079A-D913-415B-AEBA-ABBA3DB5EFC9}"/>
    <cellStyle name="40% - Accent5 2 37" xfId="3096" xr:uid="{CBF5CB40-55E0-46CF-BA46-C8582A811B6C}"/>
    <cellStyle name="40% - Accent5 2 38" xfId="3097" xr:uid="{50797C5E-8558-4C97-8D53-0976418D3AE0}"/>
    <cellStyle name="40% - Accent5 2 38 2" xfId="15876" xr:uid="{C667C4A2-7061-4D95-AA6D-28EFE6E4EBBE}"/>
    <cellStyle name="40% - Accent5 2 39" xfId="3098" xr:uid="{2B05CF5A-8853-4DE9-9BDA-B428FDD070CF}"/>
    <cellStyle name="40% - Accent5 2 4" xfId="1655" xr:uid="{EADAFDA6-64FB-4832-89C1-44AFC6B10A54}"/>
    <cellStyle name="40% - Accent5 2 40" xfId="3099" xr:uid="{26600CA6-C818-413F-933B-F50FE0879270}"/>
    <cellStyle name="40% - Accent5 2 41" xfId="3100" xr:uid="{BFE8AECD-AFC5-423A-8AD4-45CF59934077}"/>
    <cellStyle name="40% - Accent5 2 42" xfId="3101" xr:uid="{2264D1FD-9C67-4234-9811-FFD2C2790B4B}"/>
    <cellStyle name="40% - Accent5 2 43" xfId="3102" xr:uid="{F24A7BC6-0ED0-4495-B40E-B8CDEF80F747}"/>
    <cellStyle name="40% - Accent5 2 44" xfId="3103" xr:uid="{F2E3613E-1EE2-41EA-9D7C-C5CBAC034A2B}"/>
    <cellStyle name="40% - Accent5 2 45" xfId="3104" xr:uid="{C0DBF7F1-C47C-4EA6-A7A3-C5FF5FC70152}"/>
    <cellStyle name="40% - Accent5 2 46" xfId="3105" xr:uid="{A74252F2-7B6E-40EB-8DD3-42D852445824}"/>
    <cellStyle name="40% - Accent5 2 47" xfId="3106" xr:uid="{C9B91342-051C-4FB7-BFDA-E6B541D66500}"/>
    <cellStyle name="40% - Accent5 2 48" xfId="3107" xr:uid="{03A04A17-53C1-4306-BCEA-E78FE73D8D3A}"/>
    <cellStyle name="40% - Accent5 2 49" xfId="3108" xr:uid="{16EF8C58-3D09-4B6C-8D66-8F6D669CCC9C}"/>
    <cellStyle name="40% - Accent5 2 5" xfId="1656" xr:uid="{9C9D1C68-1E1D-4BD7-9ABE-B041F1759724}"/>
    <cellStyle name="40% - Accent5 2 50" xfId="1647" xr:uid="{737BD821-28B7-499E-9815-1829EABE1817}"/>
    <cellStyle name="40% - Accent5 2 6" xfId="1657" xr:uid="{99E5BE98-7514-492A-9917-DC6B5AFDF420}"/>
    <cellStyle name="40% - Accent5 2 7" xfId="1658" xr:uid="{2931E46B-D76B-45B7-AF5A-F218EB9E16BB}"/>
    <cellStyle name="40% - Accent5 2 8" xfId="1659" xr:uid="{FAA8179E-5AB4-4596-BF39-C5BA6FE089F6}"/>
    <cellStyle name="40% - Accent5 2 9" xfId="1660" xr:uid="{124557EF-81D0-4AA4-8019-86755F864663}"/>
    <cellStyle name="40% - Accent5 3" xfId="380" xr:uid="{AB10F55E-1D62-4B1E-97F4-E8E5372DEAD6}"/>
    <cellStyle name="40% - Accent5 3 10" xfId="1662" xr:uid="{AD9C8EB7-58E4-4C34-B7D6-B18B0964B3C8}"/>
    <cellStyle name="40% - Accent5 3 11" xfId="3109" xr:uid="{F52D2E1E-DE3C-44A4-ABFF-EF8B0D643B44}"/>
    <cellStyle name="40% - Accent5 3 12" xfId="3110" xr:uid="{92D154B9-E290-4339-A955-3415FE52CCEB}"/>
    <cellStyle name="40% - Accent5 3 13" xfId="3111" xr:uid="{F16B5603-1CB6-4801-BB86-6A228246EE66}"/>
    <cellStyle name="40% - Accent5 3 14" xfId="3112" xr:uid="{DDE6C570-2184-40FD-9B81-4095AE2EF738}"/>
    <cellStyle name="40% - Accent5 3 15" xfId="3113" xr:uid="{0A97CA48-3A1D-46D2-9F16-4736052160EB}"/>
    <cellStyle name="40% - Accent5 3 16" xfId="3114" xr:uid="{0DA7F46D-F08C-4530-AD2C-7F47169147A5}"/>
    <cellStyle name="40% - Accent5 3 17" xfId="3115" xr:uid="{51637433-2980-4B27-8566-21881CEA929A}"/>
    <cellStyle name="40% - Accent5 3 18" xfId="3116" xr:uid="{47F51964-9195-43E2-9FCC-9A607F9E40A9}"/>
    <cellStyle name="40% - Accent5 3 19" xfId="3117" xr:uid="{E86AB83E-5EBA-4AFC-87E3-B49C7E00E032}"/>
    <cellStyle name="40% - Accent5 3 2" xfId="1663" xr:uid="{9359D762-BB79-4DE6-BAC6-74D90896CD1E}"/>
    <cellStyle name="40% - Accent5 3 20" xfId="3118" xr:uid="{AE1410FC-8867-4313-B5B5-4AB4B06361BB}"/>
    <cellStyle name="40% - Accent5 3 21" xfId="3119" xr:uid="{68408A70-9B5E-46C9-8DE2-73F29C8F15AB}"/>
    <cellStyle name="40% - Accent5 3 22" xfId="3120" xr:uid="{2016E9CA-B1C2-48CA-95FB-C62543DDE085}"/>
    <cellStyle name="40% - Accent5 3 23" xfId="3121" xr:uid="{EF2BE2F5-A072-478F-8A96-1607CA7DBC1E}"/>
    <cellStyle name="40% - Accent5 3 24" xfId="3122" xr:uid="{DAF7CECE-2091-4A3C-9FE1-6C4BD1AC4072}"/>
    <cellStyle name="40% - Accent5 3 25" xfId="3123" xr:uid="{CC08DE02-1FC6-49CF-BA3E-E6A4D2404CBD}"/>
    <cellStyle name="40% - Accent5 3 26" xfId="3124" xr:uid="{A0AA3C54-F205-4E3D-92AA-3EADA8AA003B}"/>
    <cellStyle name="40% - Accent5 3 27" xfId="3125" xr:uid="{98066A42-5512-4E84-9D89-66E444B0EB07}"/>
    <cellStyle name="40% - Accent5 3 28" xfId="3126" xr:uid="{097EEAB6-274A-4819-B31A-1072E78AFFAF}"/>
    <cellStyle name="40% - Accent5 3 29" xfId="3127" xr:uid="{82CD1EF5-6A13-4052-B6B9-599A306CED42}"/>
    <cellStyle name="40% - Accent5 3 3" xfId="1664" xr:uid="{8C902756-2AC4-4FB1-9834-DA73CC1AB963}"/>
    <cellStyle name="40% - Accent5 3 30" xfId="3128" xr:uid="{E70BF040-4D0A-475A-A70F-0B1B60A72091}"/>
    <cellStyle name="40% - Accent5 3 31" xfId="3129" xr:uid="{2EF523BA-3720-4BE4-B183-EDA122941C8D}"/>
    <cellStyle name="40% - Accent5 3 32" xfId="1661" xr:uid="{C2C8CEB4-6AE9-428E-B5BB-154E3181A851}"/>
    <cellStyle name="40% - Accent5 3 4" xfId="1665" xr:uid="{C569A1BF-6E55-4496-955A-C77C20DC357E}"/>
    <cellStyle name="40% - Accent5 3 5" xfId="1666" xr:uid="{15AA4DDD-7807-4119-B8EA-004DDD0E7A30}"/>
    <cellStyle name="40% - Accent5 3 6" xfId="1667" xr:uid="{010041FF-9408-412C-B8CE-1AED892ECFA0}"/>
    <cellStyle name="40% - Accent5 3 7" xfId="1668" xr:uid="{0C1DCEA7-42F4-4CA2-B0BD-038DC4042009}"/>
    <cellStyle name="40% - Accent5 3 8" xfId="1669" xr:uid="{8B5013F3-6E08-4CC9-ADC2-8BC63756AF55}"/>
    <cellStyle name="40% - Accent5 3 9" xfId="1670" xr:uid="{D27ED17D-E599-4C20-B90F-A9ACFFC8F2A8}"/>
    <cellStyle name="40% - Accent5 4" xfId="381" xr:uid="{E6808BF6-F2D8-4F5C-9153-0F0E363214B0}"/>
    <cellStyle name="40% - Accent5 4 10" xfId="3130" xr:uid="{5BFAD469-A2E1-4615-8349-87A931DA4DD2}"/>
    <cellStyle name="40% - Accent5 4 11" xfId="3131" xr:uid="{D8B07E0D-144D-4846-A895-D89282C17F54}"/>
    <cellStyle name="40% - Accent5 4 12" xfId="3132" xr:uid="{616EB2CE-E6CC-43FE-BEBA-1F421B9B9D57}"/>
    <cellStyle name="40% - Accent5 4 13" xfId="3133" xr:uid="{1366F7F9-E904-4F12-B3F1-CF314F6EE49E}"/>
    <cellStyle name="40% - Accent5 4 14" xfId="3134" xr:uid="{70D6BC22-7E05-40DE-AD0F-439F6A4BB5B6}"/>
    <cellStyle name="40% - Accent5 4 15" xfId="3135" xr:uid="{E4384763-2A84-4BEA-8183-7612A3F343B3}"/>
    <cellStyle name="40% - Accent5 4 16" xfId="3136" xr:uid="{B17F34C9-F4AA-4216-8727-6DF168179180}"/>
    <cellStyle name="40% - Accent5 4 17" xfId="3137" xr:uid="{C461FB8D-DB10-45A0-85C2-55EA91CE07DC}"/>
    <cellStyle name="40% - Accent5 4 18" xfId="3138" xr:uid="{735E2A20-6D35-4691-A5FD-97D4C6A0476A}"/>
    <cellStyle name="40% - Accent5 4 19" xfId="3139" xr:uid="{11971D67-DB88-4709-B0DC-DC3B2B4E0031}"/>
    <cellStyle name="40% - Accent5 4 2" xfId="1672" xr:uid="{A0EC8B41-D201-4893-B359-73475F9B43E4}"/>
    <cellStyle name="40% - Accent5 4 20" xfId="3140" xr:uid="{229FB99E-C6FE-4A8D-868B-7029ECF1AF97}"/>
    <cellStyle name="40% - Accent5 4 21" xfId="3141" xr:uid="{414BBE3A-7630-4C06-A413-997C4E3144DB}"/>
    <cellStyle name="40% - Accent5 4 22" xfId="3142" xr:uid="{B89E289F-85BA-46BF-93B1-2DD5B21AC3E4}"/>
    <cellStyle name="40% - Accent5 4 23" xfId="3143" xr:uid="{EDC6B181-00EC-47D5-9CCF-E4BF6C6F23C2}"/>
    <cellStyle name="40% - Accent5 4 24" xfId="3144" xr:uid="{B8C46976-86DE-4C7D-82EB-B89043943FB7}"/>
    <cellStyle name="40% - Accent5 4 25" xfId="3145" xr:uid="{9A88AB6F-7A0C-40E9-9B7F-C7CC34617170}"/>
    <cellStyle name="40% - Accent5 4 26" xfId="3146" xr:uid="{29ACC129-2A96-497A-80E5-212D22B9D87A}"/>
    <cellStyle name="40% - Accent5 4 27" xfId="3147" xr:uid="{44900684-CD60-426C-9D07-330B18C88B97}"/>
    <cellStyle name="40% - Accent5 4 28" xfId="3148" xr:uid="{A14E65BB-8454-4844-AFDC-6B2F394DF090}"/>
    <cellStyle name="40% - Accent5 4 29" xfId="1671" xr:uid="{6EA15C60-CA2A-477F-8320-1858B3CC797E}"/>
    <cellStyle name="40% - Accent5 4 3" xfId="1673" xr:uid="{7F058411-26DB-47E8-9BDD-74591D19FBD2}"/>
    <cellStyle name="40% - Accent5 4 4" xfId="1674" xr:uid="{1099337F-F75A-4B82-9465-6BB4FEA7D75C}"/>
    <cellStyle name="40% - Accent5 4 5" xfId="1675" xr:uid="{524E057A-3ACD-4635-A3DA-B1B442DACE73}"/>
    <cellStyle name="40% - Accent5 4 6" xfId="1676" xr:uid="{9D10CF8F-F8A5-4A4D-9B58-D28C41450131}"/>
    <cellStyle name="40% - Accent5 4 7" xfId="1677" xr:uid="{3258E8A5-D2D4-48B8-9789-6738F1A66AD1}"/>
    <cellStyle name="40% - Accent5 4 8" xfId="3149" xr:uid="{AA816573-0E21-4624-A457-873AAA5FAF7A}"/>
    <cellStyle name="40% - Accent5 4 8 2" xfId="6750" xr:uid="{F76FF7D4-7DF0-4A9B-842D-44942E100CFA}"/>
    <cellStyle name="40% - Accent5 4 9" xfId="3150" xr:uid="{32F7E4DE-827B-4891-81E1-E347B998C156}"/>
    <cellStyle name="40% - Accent5 5" xfId="382" xr:uid="{6B0A11CB-9AB3-43E8-83E8-ADE7A7F93507}"/>
    <cellStyle name="40% - Accent5 5 2" xfId="15877" xr:uid="{2C5E57E0-9852-487C-8BC1-6CFA480C266A}"/>
    <cellStyle name="40% - Accent5 6" xfId="383" xr:uid="{C1053261-BA75-434A-B421-489F42FBB24B}"/>
    <cellStyle name="40% - Accent5 7" xfId="384" xr:uid="{B70421BF-89AB-4550-B4D9-666C753D61DF}"/>
    <cellStyle name="40% - Accent5 8" xfId="385" xr:uid="{0413FA66-AED9-426D-A0E1-2A64F05DB3AC}"/>
    <cellStyle name="40% - Accent5 9" xfId="386" xr:uid="{DC48BA8E-A0B3-4549-9CF3-1D492C654041}"/>
    <cellStyle name="40% - Accent6 10" xfId="387" xr:uid="{73557A4D-07BC-4607-95DD-81AAE3A02B4D}"/>
    <cellStyle name="40% - Accent6 11" xfId="388" xr:uid="{C2CD949D-61F4-4BA1-8AFF-C2DB8B408919}"/>
    <cellStyle name="40% - Accent6 12" xfId="389" xr:uid="{CCCC23E5-396E-4193-9AD8-98AB5A006339}"/>
    <cellStyle name="40% - Accent6 13" xfId="390" xr:uid="{3805B5AC-BF24-487C-B875-1E4817762564}"/>
    <cellStyle name="40% - Accent6 14" xfId="391" xr:uid="{F5A4F990-3F9E-41C7-A6B7-111012674901}"/>
    <cellStyle name="40% - Accent6 15" xfId="392" xr:uid="{19E50E20-6078-471C-AC16-CCE9C15093E0}"/>
    <cellStyle name="40% - Accent6 16" xfId="393" xr:uid="{C33A32B1-2BB6-47AF-99F8-E02627A0311D}"/>
    <cellStyle name="40% - Accent6 2" xfId="394" xr:uid="{88C41B78-F370-40E5-9A5E-2C6DC454617D}"/>
    <cellStyle name="40% - Accent6 2 10" xfId="1679" xr:uid="{7E0957D2-0D59-4C7A-94F6-B4E80DC1567B}"/>
    <cellStyle name="40% - Accent6 2 11" xfId="1680" xr:uid="{1597B9A6-62A7-46FB-9BA6-F5BB82D53D35}"/>
    <cellStyle name="40% - Accent6 2 12" xfId="1681" xr:uid="{5F510CE1-CA6F-4400-B200-F2F6642B01CA}"/>
    <cellStyle name="40% - Accent6 2 13" xfId="1682" xr:uid="{14C4CE14-FA25-421A-BF83-331F99171CB8}"/>
    <cellStyle name="40% - Accent6 2 14" xfId="1683" xr:uid="{1ACB71A2-0BB2-49B8-9B8D-7C272591C7BD}"/>
    <cellStyle name="40% - Accent6 2 15" xfId="3151" xr:uid="{4BBA8226-F9B4-441C-932B-77A095D673F4}"/>
    <cellStyle name="40% - Accent6 2 15 2" xfId="3152" xr:uid="{27FDC70A-B919-4512-A73E-093D60747B0B}"/>
    <cellStyle name="40% - Accent6 2 16" xfId="3153" xr:uid="{F498EFF7-1AA7-46F8-B8B3-7733229B2453}"/>
    <cellStyle name="40% - Accent6 2 17" xfId="3154" xr:uid="{EE14C11A-DE5C-4701-9DC9-80BD0D71BACF}"/>
    <cellStyle name="40% - Accent6 2 18" xfId="3155" xr:uid="{E6C0F8DC-B0F7-4FFA-AE60-26448EEF6B54}"/>
    <cellStyle name="40% - Accent6 2 19" xfId="3156" xr:uid="{6EC945B2-2078-47E7-83BB-A64F2CC3B980}"/>
    <cellStyle name="40% - Accent6 2 2" xfId="1684" xr:uid="{F94B906B-76FF-4FDE-B8D6-413FFA6826A5}"/>
    <cellStyle name="40% - Accent6 2 20" xfId="3157" xr:uid="{2E50006A-F27B-4FA4-A42E-4F633B86C707}"/>
    <cellStyle name="40% - Accent6 2 21" xfId="3158" xr:uid="{AD50B92D-8B78-46FD-95AF-1450905CDED2}"/>
    <cellStyle name="40% - Accent6 2 22" xfId="3159" xr:uid="{D52939F6-827C-44C6-9EDB-F64527E2E3FC}"/>
    <cellStyle name="40% - Accent6 2 23" xfId="3160" xr:uid="{A8962BCB-5F35-442D-89DC-FB40FE14C5E0}"/>
    <cellStyle name="40% - Accent6 2 24" xfId="3161" xr:uid="{DEB1BCD2-2229-4C42-8CE2-90A7FBDB4CAD}"/>
    <cellStyle name="40% - Accent6 2 25" xfId="3162" xr:uid="{B8068DF7-72FF-4A8E-957F-007C3DF9866B}"/>
    <cellStyle name="40% - Accent6 2 26" xfId="3163" xr:uid="{259E8995-3E61-432C-91AA-79674C2702CD}"/>
    <cellStyle name="40% - Accent6 2 27" xfId="3164" xr:uid="{7781B7B9-B765-4F8F-8F32-370AA826D524}"/>
    <cellStyle name="40% - Accent6 2 28" xfId="3165" xr:uid="{AF4A83E9-0D74-4C8C-997D-A59DB91E1A65}"/>
    <cellStyle name="40% - Accent6 2 29" xfId="3166" xr:uid="{60375C43-7203-4516-806E-F88DD5A2B111}"/>
    <cellStyle name="40% - Accent6 2 3" xfId="1685" xr:uid="{CBB06A0A-BC8F-4645-B2D7-A3FEF4EB2967}"/>
    <cellStyle name="40% - Accent6 2 30" xfId="3167" xr:uid="{7AF86EC7-FD8F-4154-8F0A-8DC8DFE8AD55}"/>
    <cellStyle name="40% - Accent6 2 31" xfId="3168" xr:uid="{191AE684-73C8-4282-BF09-8686A8C5E02B}"/>
    <cellStyle name="40% - Accent6 2 32" xfId="3169" xr:uid="{512F7A91-AC53-4F39-BF2B-EE222FE9F370}"/>
    <cellStyle name="40% - Accent6 2 33" xfId="3170" xr:uid="{7D48D179-D25F-4575-9A30-FED0575F72A9}"/>
    <cellStyle name="40% - Accent6 2 34" xfId="3171" xr:uid="{4B458805-7562-48F3-8CF2-5908945BF05E}"/>
    <cellStyle name="40% - Accent6 2 35" xfId="3172" xr:uid="{CE8BB1E7-B3AD-4F03-A546-79CDE19410F5}"/>
    <cellStyle name="40% - Accent6 2 36" xfId="3173" xr:uid="{0D5C8284-0BB6-42B0-AF0C-B823C33FFE60}"/>
    <cellStyle name="40% - Accent6 2 37" xfId="3174" xr:uid="{DCA697D2-BB06-42B7-B163-ECF6962622E6}"/>
    <cellStyle name="40% - Accent6 2 38" xfId="3175" xr:uid="{6140E0BE-CBF0-43E1-96B4-9C6D5558F051}"/>
    <cellStyle name="40% - Accent6 2 38 2" xfId="15878" xr:uid="{9B990E19-B625-441A-ABFE-BB2F3439F0E2}"/>
    <cellStyle name="40% - Accent6 2 39" xfId="3176" xr:uid="{86FA6E3B-DC48-449E-883C-74425A118F0C}"/>
    <cellStyle name="40% - Accent6 2 4" xfId="1686" xr:uid="{FBEF7679-E083-41BD-8D68-392900EBC077}"/>
    <cellStyle name="40% - Accent6 2 40" xfId="3177" xr:uid="{CEFB4377-9D0B-4BF0-A992-C20AB00D502A}"/>
    <cellStyle name="40% - Accent6 2 41" xfId="3178" xr:uid="{B7A30DE4-0A45-4B29-AF66-5902CB596AC0}"/>
    <cellStyle name="40% - Accent6 2 42" xfId="3179" xr:uid="{8478C22B-164D-4FD2-A58D-ADC7003FBB6E}"/>
    <cellStyle name="40% - Accent6 2 43" xfId="3180" xr:uid="{B85A2875-67EC-4120-9B3A-94A38C45C6C2}"/>
    <cellStyle name="40% - Accent6 2 44" xfId="3181" xr:uid="{C5A265C6-9E63-4A50-9C3E-B5EF454BCD4D}"/>
    <cellStyle name="40% - Accent6 2 45" xfId="3182" xr:uid="{B02AE15E-A3B3-4545-94CC-92F9C3DE20E7}"/>
    <cellStyle name="40% - Accent6 2 46" xfId="3183" xr:uid="{D704FB74-7A3F-4753-AFEB-CFD80868EBC7}"/>
    <cellStyle name="40% - Accent6 2 47" xfId="3184" xr:uid="{3EDF5603-2A49-40B1-9393-43333FA2FC60}"/>
    <cellStyle name="40% - Accent6 2 48" xfId="3185" xr:uid="{3DC994FE-B1C5-4AF1-B9AD-345F95BB5BC3}"/>
    <cellStyle name="40% - Accent6 2 49" xfId="3186" xr:uid="{0A6B1795-6F22-4049-B2D3-83035CD3DF97}"/>
    <cellStyle name="40% - Accent6 2 5" xfId="1687" xr:uid="{EBEB1583-497F-4DD9-A4EC-BA2BFEA9D188}"/>
    <cellStyle name="40% - Accent6 2 50" xfId="7280" xr:uid="{0E25007F-A434-4053-ACED-F1F10B87FE10}"/>
    <cellStyle name="40% - Accent6 2 51" xfId="1678" xr:uid="{F273AB2E-F959-4E66-AABF-FFFAD75B063F}"/>
    <cellStyle name="40% - Accent6 2 6" xfId="1688" xr:uid="{BE51CE42-4FC6-4936-A3EF-BA4977EF1DB7}"/>
    <cellStyle name="40% - Accent6 2 7" xfId="1689" xr:uid="{2476E2BC-4F63-4EA8-AA33-84C0073DC4C6}"/>
    <cellStyle name="40% - Accent6 2 8" xfId="1690" xr:uid="{42A05B4B-FA49-4297-B739-E60F766AE6A0}"/>
    <cellStyle name="40% - Accent6 2 9" xfId="1691" xr:uid="{4BF91872-A6EA-472F-ABC4-920D6E00463F}"/>
    <cellStyle name="40% - Accent6 3" xfId="395" xr:uid="{C73E1249-92A8-48AD-977B-CB585973E7D1}"/>
    <cellStyle name="40% - Accent6 3 10" xfId="1693" xr:uid="{DC8FDB5E-A529-41E1-8D9E-2147FA03F4F3}"/>
    <cellStyle name="40% - Accent6 3 11" xfId="3187" xr:uid="{71E740FF-8D80-436B-8868-AD03040566D6}"/>
    <cellStyle name="40% - Accent6 3 11 2" xfId="6751" xr:uid="{DA4C3DE1-F801-4D88-9773-726BEA7403A3}"/>
    <cellStyle name="40% - Accent6 3 12" xfId="3188" xr:uid="{BF48A807-B7AE-4DEB-A7C7-C40221DE7AA3}"/>
    <cellStyle name="40% - Accent6 3 13" xfId="3189" xr:uid="{6E2E3084-33F3-43CF-8692-EFDAD1C08ACE}"/>
    <cellStyle name="40% - Accent6 3 14" xfId="3190" xr:uid="{0F32F10B-D598-45AB-B785-6A6218FD7810}"/>
    <cellStyle name="40% - Accent6 3 15" xfId="3191" xr:uid="{4170F7F9-F571-4683-BCCB-83CB8B12A4AA}"/>
    <cellStyle name="40% - Accent6 3 16" xfId="3192" xr:uid="{012AB876-FC0D-46AA-96D4-CBE0E7C96018}"/>
    <cellStyle name="40% - Accent6 3 17" xfId="3193" xr:uid="{91CDE573-849B-49F9-AE96-2437987A0E7E}"/>
    <cellStyle name="40% - Accent6 3 18" xfId="3194" xr:uid="{AB6A3E8B-D63C-48C7-89BE-27A06B6795EA}"/>
    <cellStyle name="40% - Accent6 3 19" xfId="3195" xr:uid="{41F14565-737A-4982-9DB8-3BDDF0E4E7B7}"/>
    <cellStyle name="40% - Accent6 3 2" xfId="1694" xr:uid="{C353982D-6ECB-4C8B-9596-CB96AEA61BB3}"/>
    <cellStyle name="40% - Accent6 3 20" xfId="3196" xr:uid="{6B5D868D-49E4-459E-BB19-B872B610E052}"/>
    <cellStyle name="40% - Accent6 3 21" xfId="3197" xr:uid="{364FB132-27AF-47F6-A1E0-3C9679A4C0BA}"/>
    <cellStyle name="40% - Accent6 3 22" xfId="3198" xr:uid="{79C62CEF-8E82-4C3E-ACA5-A971F245FC9C}"/>
    <cellStyle name="40% - Accent6 3 23" xfId="3199" xr:uid="{59C84D3B-AEC6-4445-8141-3FE993D69C80}"/>
    <cellStyle name="40% - Accent6 3 24" xfId="3200" xr:uid="{ABD06363-7FC2-4FB9-BB2D-5B0480AD7B13}"/>
    <cellStyle name="40% - Accent6 3 25" xfId="3201" xr:uid="{E43209A9-FA47-4F5B-9C87-0587959D6F5D}"/>
    <cellStyle name="40% - Accent6 3 26" xfId="3202" xr:uid="{66B33CD6-04B7-4F07-9469-ED52A387E3BD}"/>
    <cellStyle name="40% - Accent6 3 27" xfId="3203" xr:uid="{8B931FCE-BA9A-4AD8-8176-D4085D5079AE}"/>
    <cellStyle name="40% - Accent6 3 28" xfId="3204" xr:uid="{837F5C45-B257-4AF3-9AE3-7F5B7080D6D2}"/>
    <cellStyle name="40% - Accent6 3 29" xfId="3205" xr:uid="{8420C1BD-CBC9-450E-9D73-2379A8FE64A0}"/>
    <cellStyle name="40% - Accent6 3 3" xfId="1695" xr:uid="{964BDA95-3E28-43BD-A1F7-7C1A4594A989}"/>
    <cellStyle name="40% - Accent6 3 30" xfId="3206" xr:uid="{EB5AB700-1EA7-4B95-8152-8F1A7DEA89F1}"/>
    <cellStyle name="40% - Accent6 3 31" xfId="3207" xr:uid="{2A64193B-0C89-4CEA-9030-1614D11625AC}"/>
    <cellStyle name="40% - Accent6 3 32" xfId="1692" xr:uid="{1FB0F726-E7D8-4B0E-9535-57BB8CEA8482}"/>
    <cellStyle name="40% - Accent6 3 4" xfId="1696" xr:uid="{95E13A54-F8C1-404A-9701-4780282911F3}"/>
    <cellStyle name="40% - Accent6 3 5" xfId="1697" xr:uid="{AE4C716F-A4EA-4F28-A3E4-1D09F4F95809}"/>
    <cellStyle name="40% - Accent6 3 6" xfId="1698" xr:uid="{D2B59037-0B52-44D2-A6DA-ED5408DF1977}"/>
    <cellStyle name="40% - Accent6 3 7" xfId="1699" xr:uid="{3C2E83B9-4FF3-435B-A328-67D2DDCC4F73}"/>
    <cellStyle name="40% - Accent6 3 8" xfId="1700" xr:uid="{72A7EBBE-3850-4244-836F-78605AC9BBA4}"/>
    <cellStyle name="40% - Accent6 3 9" xfId="1701" xr:uid="{8A917FB7-BD62-4507-8655-0A91B571BC6D}"/>
    <cellStyle name="40% - Accent6 4" xfId="396" xr:uid="{418A2C69-795B-4E74-BC47-D9D6D5E56249}"/>
    <cellStyle name="40% - Accent6 4 10" xfId="3208" xr:uid="{E33BB900-99A8-48BC-98E2-FC04040C217E}"/>
    <cellStyle name="40% - Accent6 4 11" xfId="3209" xr:uid="{B8041A93-3F14-4DF7-AECE-04A59EFAE495}"/>
    <cellStyle name="40% - Accent6 4 12" xfId="3210" xr:uid="{2D98087B-7C67-4DB1-B1B7-AE80FFE50C40}"/>
    <cellStyle name="40% - Accent6 4 13" xfId="3211" xr:uid="{5D55DCD6-F278-4514-8D4E-8D8D9C34C502}"/>
    <cellStyle name="40% - Accent6 4 14" xfId="3212" xr:uid="{B23A9335-F283-4325-85AE-5F21A50DB1C4}"/>
    <cellStyle name="40% - Accent6 4 15" xfId="3213" xr:uid="{55F7C091-0CEF-43B1-91B6-BF7B0FE8B2D6}"/>
    <cellStyle name="40% - Accent6 4 16" xfId="3214" xr:uid="{376BFFC1-7F15-4669-89B9-09378A8C9E3F}"/>
    <cellStyle name="40% - Accent6 4 17" xfId="3215" xr:uid="{B0444020-EB2E-4608-AB97-7E58F1FBE75F}"/>
    <cellStyle name="40% - Accent6 4 18" xfId="3216" xr:uid="{B130C9B8-0D6D-4776-ACA4-C1146AF3B328}"/>
    <cellStyle name="40% - Accent6 4 19" xfId="3217" xr:uid="{7B4A10DC-9512-4605-B3B7-115937121E5D}"/>
    <cellStyle name="40% - Accent6 4 2" xfId="1703" xr:uid="{30198B95-185E-4F6C-A409-A59E3101E481}"/>
    <cellStyle name="40% - Accent6 4 20" xfId="3218" xr:uid="{3B4CCD7B-8CCB-4F7D-8F90-6A100E9524C1}"/>
    <cellStyle name="40% - Accent6 4 21" xfId="3219" xr:uid="{B10B16EE-C07C-4852-9A78-2E6E04ACB5AD}"/>
    <cellStyle name="40% - Accent6 4 22" xfId="3220" xr:uid="{4B5D4C77-4301-4E26-8559-9E58BC61AB2C}"/>
    <cellStyle name="40% - Accent6 4 23" xfId="3221" xr:uid="{9C7ACBB5-45BA-4C28-8890-2455FBD3C96B}"/>
    <cellStyle name="40% - Accent6 4 24" xfId="3222" xr:uid="{4C62185F-743B-4BF2-B47A-0BAAFB230207}"/>
    <cellStyle name="40% - Accent6 4 25" xfId="3223" xr:uid="{FF39F48A-B5D8-463D-B618-7EFD988292D0}"/>
    <cellStyle name="40% - Accent6 4 26" xfId="3224" xr:uid="{8C78AA6F-C89B-4ED2-AA02-D8CF8E8669D1}"/>
    <cellStyle name="40% - Accent6 4 27" xfId="3225" xr:uid="{CC4CD51B-EBA0-4DF8-A165-7FD4608E4C6B}"/>
    <cellStyle name="40% - Accent6 4 28" xfId="3226" xr:uid="{F5A678CC-527C-4A43-AA85-E859D1ED207B}"/>
    <cellStyle name="40% - Accent6 4 29" xfId="1702" xr:uid="{22C229C0-4E61-48C1-B5F2-FDC7F4065375}"/>
    <cellStyle name="40% - Accent6 4 3" xfId="1704" xr:uid="{CA2A0C0A-93AA-4D67-ABFF-FA814767643E}"/>
    <cellStyle name="40% - Accent6 4 4" xfId="1705" xr:uid="{1D221256-458D-4657-8138-5FD22101E778}"/>
    <cellStyle name="40% - Accent6 4 5" xfId="1706" xr:uid="{375D2945-1DF6-4A4C-BA83-08A76B1747B9}"/>
    <cellStyle name="40% - Accent6 4 6" xfId="1707" xr:uid="{48409D6D-48A8-4866-B311-788334BD335E}"/>
    <cellStyle name="40% - Accent6 4 7" xfId="1708" xr:uid="{D59DF442-8C5A-438C-B7A6-9F97AA585660}"/>
    <cellStyle name="40% - Accent6 4 8" xfId="3227" xr:uid="{4811024C-FE68-44EB-B80D-40562EB6B0B8}"/>
    <cellStyle name="40% - Accent6 4 8 2" xfId="6752" xr:uid="{248A3CAA-569F-4427-9848-1FBCCE174742}"/>
    <cellStyle name="40% - Accent6 4 9" xfId="3228" xr:uid="{3830C147-9F67-4708-89D4-6BB597287DA8}"/>
    <cellStyle name="40% - Accent6 5" xfId="397" xr:uid="{AFCBBED4-C492-4DE9-960F-B0860FDB064F}"/>
    <cellStyle name="40% - Accent6 5 2" xfId="15879" xr:uid="{E0F32AD6-F9BC-49E9-9DFD-98725000197C}"/>
    <cellStyle name="40% - Accent6 6" xfId="398" xr:uid="{5AA3D858-F85A-4D31-B98E-C7A9C7E4DBC7}"/>
    <cellStyle name="40% - Accent6 7" xfId="399" xr:uid="{FC4FBA82-9FBF-4AE9-B3BD-C126C232DC68}"/>
    <cellStyle name="40% - Accent6 8" xfId="400" xr:uid="{648D319E-5CF4-40D1-905E-A8AD6A1AD757}"/>
    <cellStyle name="40% - Accent6 9" xfId="401" xr:uid="{C12E5FA1-A897-4085-B367-36A64E38732A}"/>
    <cellStyle name="40% - Akzent1" xfId="3229" xr:uid="{81C4E05B-3EE2-4E11-AD6B-8B76CF06B2CC}"/>
    <cellStyle name="40% - Akzent1 2" xfId="6753" xr:uid="{02C1BC7A-31BC-439F-BBB6-A487CCFBC742}"/>
    <cellStyle name="40% - Akzent2" xfId="3230" xr:uid="{3F4EF24C-6A22-4DCD-B7FD-C2C4C18D1B6B}"/>
    <cellStyle name="40% - Akzent2 2" xfId="6754" xr:uid="{033DD8A5-9C83-494E-B17A-F8079FCE6152}"/>
    <cellStyle name="40% - Akzent3" xfId="3231" xr:uid="{B1CD576D-4C01-4B5B-9B1F-9DB6CEAC69AA}"/>
    <cellStyle name="40% - Akzent3 2" xfId="6755" xr:uid="{5DB96218-DC3F-404B-B879-718139CBF97A}"/>
    <cellStyle name="40% - Akzent4" xfId="3232" xr:uid="{C942D1F6-4C3E-483E-A51E-5EC036077AE1}"/>
    <cellStyle name="40% - Akzent4 2" xfId="6756" xr:uid="{477BC870-679A-4B9E-8E35-17CCD91F3695}"/>
    <cellStyle name="40% - Akzent5" xfId="3233" xr:uid="{29BD152E-28FD-4B92-B4BB-CAA84D730A96}"/>
    <cellStyle name="40% - Akzent5 2" xfId="6757" xr:uid="{8DCCB835-7678-4803-96EB-145E5FD8E183}"/>
    <cellStyle name="40% - Akzent6" xfId="3234" xr:uid="{2578311F-D0D3-4FF2-88F8-228CFE5408C6}"/>
    <cellStyle name="40% - Akzent6 2" xfId="6758" xr:uid="{4328045A-D93B-4DB7-855B-0340BE16E6A7}"/>
    <cellStyle name="40% - Colore 1" xfId="402" xr:uid="{15548352-B90B-4856-BF4E-401BC72174DA}"/>
    <cellStyle name="40% - Colore 2" xfId="403" xr:uid="{840B9F52-5205-4821-802F-E698D456C23C}"/>
    <cellStyle name="40% - Colore 3" xfId="404" xr:uid="{E65A9A28-F0C6-41DE-B567-6DDE0E901AF8}"/>
    <cellStyle name="40% - Colore 4" xfId="405" xr:uid="{E5CBDED7-44A1-4B4D-8848-DCA58F7B950F}"/>
    <cellStyle name="40% - Colore 5" xfId="406" xr:uid="{21903658-CBBB-4952-A081-3ABECECC5022}"/>
    <cellStyle name="40% - Colore 6" xfId="407" xr:uid="{1C741275-342E-4B2A-BACB-4C05D15F7265}"/>
    <cellStyle name="40% - Isticanje1 2" xfId="49" xr:uid="{00000000-0005-0000-0000-000002000000}"/>
    <cellStyle name="40% - Isticanje1 2 2" xfId="50" xr:uid="{00000000-0005-0000-0000-000003000000}"/>
    <cellStyle name="40% - Isticanje1 2 2 2" xfId="6759" xr:uid="{CB99F7DA-8CFA-40F8-8FA1-08FB79CDC787}"/>
    <cellStyle name="40% - Isticanje1 2 2 2 2" xfId="41386" xr:uid="{39158922-2DEE-4E6D-B845-2B208C50687F}"/>
    <cellStyle name="40% - Isticanje1 2 3" xfId="8286" xr:uid="{55B60770-4194-45F9-A467-467D829035F3}"/>
    <cellStyle name="40% - Isticanje1 2 3 2" xfId="9596" xr:uid="{BBFBA46E-C48F-4FB5-9987-D6E9865581A9}"/>
    <cellStyle name="40% - Isticanje1 2 3 2 2" xfId="15635" xr:uid="{DD2F10CD-8992-413B-82C9-F03BE24C3955}"/>
    <cellStyle name="40% - Isticanje1 2 3 2 2 2" xfId="26350" xr:uid="{18B8C815-16D9-4EC6-859F-171C2DF6F581}"/>
    <cellStyle name="40% - Isticanje1 2 3 2 3" xfId="13268" xr:uid="{48838A81-D3E8-4A7B-8BC4-48B1F7B7EFEA}"/>
    <cellStyle name="40% - Isticanje1 2 3 2 3 2" xfId="31033" xr:uid="{FE39CB6A-1F15-4D89-BFEC-D22D15EBE31E}"/>
    <cellStyle name="40% - Isticanje1 2 3 2 4" xfId="23983" xr:uid="{F3112B06-C5A9-4958-9A2B-BCA390468CB1}"/>
    <cellStyle name="40% - Isticanje1 2 3 3" xfId="10788" xr:uid="{FA5FD5A8-F330-4261-85F3-9D554167DF6D}"/>
    <cellStyle name="40% - Isticanje1 2 3 3 2" xfId="14452" xr:uid="{51626F85-11C5-4A28-A322-10758E1B0C9D}"/>
    <cellStyle name="40% - Isticanje1 2 3 3 2 2" xfId="32217" xr:uid="{A9045E1B-22D6-4820-934A-F11C63D05221}"/>
    <cellStyle name="40% - Isticanje1 2 3 3 3" xfId="25167" xr:uid="{D2326766-8335-49CC-9219-2800350BC67A}"/>
    <cellStyle name="40% - Isticanje1 2 3 4" xfId="12028" xr:uid="{BE95A734-778B-4CD6-8316-1E4024D923A3}"/>
    <cellStyle name="40% - Isticanje1 2 3 4 2" xfId="29850" xr:uid="{42733CA2-5CA4-4888-80DB-7AA649CDED84}"/>
    <cellStyle name="40% - Isticanje1 2 3 5" xfId="22743" xr:uid="{E54018E9-2C65-45CF-9921-24F07DB7ADB5}"/>
    <cellStyle name="40% - Isticanje1 2 3 6" xfId="41385" xr:uid="{D6D4B658-3BAC-4E06-BAF9-77213BD8EAF0}"/>
    <cellStyle name="40% - Isticanje1 2 4" xfId="3235" xr:uid="{FC17D252-ED21-4594-AC2F-85E0BCE74663}"/>
    <cellStyle name="40% - Isticanje1 3" xfId="6662" xr:uid="{55510D3B-D1EB-48B0-8A52-3D941E0CC74B}"/>
    <cellStyle name="40% - Isticanje1 3 2" xfId="8272" xr:uid="{0DA03D66-3663-4D82-B0BD-3D434AC489A7}"/>
    <cellStyle name="40% - Isticanje1 3 2 2" xfId="9582" xr:uid="{825D2EE8-6CE0-4B72-966F-7D76AC703858}"/>
    <cellStyle name="40% - Isticanje1 3 2 2 2" xfId="15621" xr:uid="{DA8672A1-DCEE-4238-9DED-80A806E71047}"/>
    <cellStyle name="40% - Isticanje1 3 2 2 2 2" xfId="26336" xr:uid="{2ED8C348-90F8-4A9D-B520-8EFF4F153377}"/>
    <cellStyle name="40% - Isticanje1 3 2 2 3" xfId="13254" xr:uid="{C7F1635A-3D64-42F7-A2B5-CF9AF4F435D0}"/>
    <cellStyle name="40% - Isticanje1 3 2 2 3 2" xfId="31019" xr:uid="{18D4EB0A-C42D-468C-81C8-449D6772101D}"/>
    <cellStyle name="40% - Isticanje1 3 2 2 4" xfId="23969" xr:uid="{1408F345-244D-4925-89BE-8C01FF2A900B}"/>
    <cellStyle name="40% - Isticanje1 3 2 3" xfId="10774" xr:uid="{F6A0F815-FF85-42BC-A8B8-731B1E7C8F2F}"/>
    <cellStyle name="40% - Isticanje1 3 2 3 2" xfId="14438" xr:uid="{B513B4D0-10D2-43AF-9729-E747EF292240}"/>
    <cellStyle name="40% - Isticanje1 3 2 3 2 2" xfId="32203" xr:uid="{B4E59B33-BCA5-4E2D-9AD8-BF9ABB0DE414}"/>
    <cellStyle name="40% - Isticanje1 3 2 3 3" xfId="25153" xr:uid="{D649C145-B5C7-4EEB-87A3-11E3C0275D25}"/>
    <cellStyle name="40% - Isticanje1 3 2 4" xfId="12014" xr:uid="{4C69DF33-CAB1-48F4-BEC7-B73CA33D5CC8}"/>
    <cellStyle name="40% - Isticanje1 3 2 4 2" xfId="29836" xr:uid="{93EC96C6-D0C0-469E-AC7E-9FC9C76955E1}"/>
    <cellStyle name="40% - Isticanje1 3 2 5" xfId="22729" xr:uid="{6AE31CAF-0C6A-422B-AB94-5361D2345D3F}"/>
    <cellStyle name="40% - Isticanje1 3 3" xfId="8995" xr:uid="{2B8CF9E5-E121-4792-A9DB-7B3F085A3792}"/>
    <cellStyle name="40% - Isticanje1 3 3 2" xfId="15054" xr:uid="{F6874624-1067-4EBE-AD63-39D23D82C64D}"/>
    <cellStyle name="40% - Isticanje1 3 3 2 2" xfId="25769" xr:uid="{4841FB60-0DCE-464C-B989-B4C5B9D5FFE9}"/>
    <cellStyle name="40% - Isticanje1 3 3 3" xfId="12667" xr:uid="{C1C01598-7DFC-4C5E-B077-7932AD67A1FF}"/>
    <cellStyle name="40% - Isticanje1 3 3 3 2" xfId="30452" xr:uid="{8D0117D1-D5F2-4AD7-B743-C666E0F05470}"/>
    <cellStyle name="40% - Isticanje1 3 3 4" xfId="23382" xr:uid="{85A04E49-5833-42A8-8D2F-88391E82AAB7}"/>
    <cellStyle name="40% - Isticanje1 3 4" xfId="10207" xr:uid="{59F61106-4DAB-47E2-A42C-1B1A0ACC8D8D}"/>
    <cellStyle name="40% - Isticanje1 3 4 2" xfId="13871" xr:uid="{F719A0F4-15B0-4DDF-B15A-125F9B48329D}"/>
    <cellStyle name="40% - Isticanje1 3 4 2 2" xfId="31636" xr:uid="{03A43FF2-89C4-4333-955A-19ABF1840814}"/>
    <cellStyle name="40% - Isticanje1 3 4 3" xfId="24586" xr:uid="{88C365F0-E9AC-4E64-BCC4-0900D12E35A7}"/>
    <cellStyle name="40% - Isticanje1 3 5" xfId="11427" xr:uid="{C522C09B-20CE-4410-BE12-365863C8EEB0}"/>
    <cellStyle name="40% - Isticanje1 3 5 2" xfId="29269" xr:uid="{7BB6E4E1-409D-4E5F-B8C1-B46815A0645F}"/>
    <cellStyle name="40% - Isticanje1 3 6" xfId="22127" xr:uid="{5B8DDADB-F5B8-409A-804B-0EE7FFF6E3EB}"/>
    <cellStyle name="40% - Isticanje1 4" xfId="7932" xr:uid="{138DFEF6-29CD-4FDB-B458-82247305976A}"/>
    <cellStyle name="40% - Isticanje1 4 2" xfId="9305" xr:uid="{FE680FA2-1FD2-43A9-9485-8AA33FB911EB}"/>
    <cellStyle name="40% - Isticanje1 4 2 2" xfId="15344" xr:uid="{C673BE42-C896-47C3-AEC0-5A7F7CA8AF05}"/>
    <cellStyle name="40% - Isticanje1 4 2 2 2" xfId="26059" xr:uid="{3DBC23FF-66F2-4FFF-A0F6-39BFFDB7F7CF}"/>
    <cellStyle name="40% - Isticanje1 4 2 3" xfId="12977" xr:uid="{0D731775-B26F-4EAB-9611-185A95F86E59}"/>
    <cellStyle name="40% - Isticanje1 4 2 3 2" xfId="30742" xr:uid="{CA89E774-A8AF-40B8-876C-D4B5D9DE013C}"/>
    <cellStyle name="40% - Isticanje1 4 2 4" xfId="23692" xr:uid="{E1F9A3BF-E7C4-4E86-9D0C-ACB4065AE45B}"/>
    <cellStyle name="40% - Isticanje1 4 3" xfId="10497" xr:uid="{DA191D1C-8CB7-4A0D-9713-AD1C6A2A799E}"/>
    <cellStyle name="40% - Isticanje1 4 3 2" xfId="14161" xr:uid="{F2919746-0C5E-4B79-9F45-A7A8984C4492}"/>
    <cellStyle name="40% - Isticanje1 4 3 2 2" xfId="31926" xr:uid="{A7204358-3CCF-4D31-B5DA-46566EDDA027}"/>
    <cellStyle name="40% - Isticanje1 4 3 3" xfId="24876" xr:uid="{56233EE7-18FF-4EB1-83BE-618DD64A66A5}"/>
    <cellStyle name="40% - Isticanje1 4 4" xfId="11737" xr:uid="{B4C54C7D-D7FB-4395-A5CC-E6CC6F45C1A0}"/>
    <cellStyle name="40% - Isticanje1 4 4 2" xfId="29559" xr:uid="{FF77395E-35E5-4738-8F75-D9CA876FE74C}"/>
    <cellStyle name="40% - Isticanje1 4 5" xfId="22452" xr:uid="{72EFFD58-A09D-4863-9681-79BBEB01709E}"/>
    <cellStyle name="40% - Isticanje1 5" xfId="3236" xr:uid="{10F0888D-FC2D-41B2-B566-B84E210E3BB6}"/>
    <cellStyle name="40% - Isticanje2 10" xfId="10852" xr:uid="{CF375843-65D6-4B4F-B493-14DD4AAE7AC5}"/>
    <cellStyle name="40% - Isticanje2 10 2" xfId="28731" xr:uid="{BCEED31D-5C55-429E-A3E5-F035AA5E7D1B}"/>
    <cellStyle name="40% - Isticanje2 11" xfId="21535" xr:uid="{D388D301-6F25-4405-A976-3E45E1050928}"/>
    <cellStyle name="40% - Isticanje2 12" xfId="1309" xr:uid="{6BF4BC09-735B-4D69-AC3E-F1C48D2B55C3}"/>
    <cellStyle name="40% - Isticanje2 2" xfId="6664" xr:uid="{7123CA56-27FA-462A-B05C-0840EF8B4A96}"/>
    <cellStyle name="40% - Isticanje2 2 2" xfId="6761" xr:uid="{BDBB9D70-54EE-4035-A86E-3C4A79D15F6B}"/>
    <cellStyle name="40% - Isticanje2 2 3" xfId="6760" xr:uid="{B5265BDE-642B-4717-A70B-118C6059E339}"/>
    <cellStyle name="40% - Isticanje2 2 4" xfId="8274" xr:uid="{1BBBBB5B-C610-4D04-A94E-870B6DBC9B33}"/>
    <cellStyle name="40% - Isticanje2 2 4 2" xfId="9584" xr:uid="{7818DD87-91B1-4C23-B834-97BFA3A94C48}"/>
    <cellStyle name="40% - Isticanje2 2 4 2 2" xfId="15623" xr:uid="{C4FD8892-5B2D-49B8-BAC3-802180E271B9}"/>
    <cellStyle name="40% - Isticanje2 2 4 2 2 2" xfId="26338" xr:uid="{A742F517-1828-4891-AA98-5E949EF8993C}"/>
    <cellStyle name="40% - Isticanje2 2 4 2 3" xfId="13256" xr:uid="{083DD8E5-4FDC-4058-98B9-B9B36348180E}"/>
    <cellStyle name="40% - Isticanje2 2 4 2 3 2" xfId="31021" xr:uid="{B58D25FC-01CA-4717-A494-4F03AB8D7434}"/>
    <cellStyle name="40% - Isticanje2 2 4 2 4" xfId="23971" xr:uid="{04F27003-D70B-48CC-83E5-61474C6D0D8A}"/>
    <cellStyle name="40% - Isticanje2 2 4 3" xfId="10776" xr:uid="{6D048668-6950-423A-ACFF-8D64175B7DE8}"/>
    <cellStyle name="40% - Isticanje2 2 4 3 2" xfId="14440" xr:uid="{4588C788-77A8-4DF6-B7A7-748A1476099E}"/>
    <cellStyle name="40% - Isticanje2 2 4 3 2 2" xfId="32205" xr:uid="{F275E455-3AE9-4733-B036-FD163BC8F832}"/>
    <cellStyle name="40% - Isticanje2 2 4 3 3" xfId="25155" xr:uid="{555455F7-FDC7-4241-A203-5CCE6E28C6CA}"/>
    <cellStyle name="40% - Isticanje2 2 4 4" xfId="12016" xr:uid="{1146C7A9-F540-4CD9-8572-A99FBDD9FF75}"/>
    <cellStyle name="40% - Isticanje2 2 4 4 2" xfId="29838" xr:uid="{0D1FC115-7B01-44D7-A5F6-47462722363E}"/>
    <cellStyle name="40% - Isticanje2 2 4 5" xfId="22731" xr:uid="{B63B02B2-D00B-444D-8A54-7A4A498F7407}"/>
    <cellStyle name="40% - Isticanje2 2 5" xfId="8997" xr:uid="{28B0BB90-6B80-48FB-B108-838759AF1F9E}"/>
    <cellStyle name="40% - Isticanje2 2 5 2" xfId="15056" xr:uid="{79174797-9051-4942-9FCE-798FAF6F8529}"/>
    <cellStyle name="40% - Isticanje2 2 5 2 2" xfId="25771" xr:uid="{87669981-E21F-4955-8EBB-CF4ECAAACA79}"/>
    <cellStyle name="40% - Isticanje2 2 5 3" xfId="12669" xr:uid="{BAC441B0-068B-4E0E-B3AD-F5FC1B277506}"/>
    <cellStyle name="40% - Isticanje2 2 5 3 2" xfId="30454" xr:uid="{E0494E65-3F9D-40C5-929F-0188EC84E736}"/>
    <cellStyle name="40% - Isticanje2 2 5 4" xfId="23384" xr:uid="{4E03555D-BD43-4C2D-A54F-CF937D928271}"/>
    <cellStyle name="40% - Isticanje2 2 6" xfId="10209" xr:uid="{A64611B2-661C-40E9-9DED-93A302B5C8B1}"/>
    <cellStyle name="40% - Isticanje2 2 6 2" xfId="13873" xr:uid="{F807F26F-D075-4B7B-AE06-590FB9F95D04}"/>
    <cellStyle name="40% - Isticanje2 2 6 2 2" xfId="31638" xr:uid="{58B8DBE2-21AA-4040-AFB6-8B764A9BD2BC}"/>
    <cellStyle name="40% - Isticanje2 2 6 3" xfId="24588" xr:uid="{71D538D3-9543-47E7-BEB4-7ACDC1998705}"/>
    <cellStyle name="40% - Isticanje2 2 7" xfId="11429" xr:uid="{AF530B07-297B-49D5-93D3-8479B8215D00}"/>
    <cellStyle name="40% - Isticanje2 2 7 2" xfId="29271" xr:uid="{A7269B5B-327E-4A79-A335-96734268FADE}"/>
    <cellStyle name="40% - Isticanje2 2 8" xfId="22129" xr:uid="{78FB24A4-6BD6-4956-82DF-4C7723671460}"/>
    <cellStyle name="40% - Isticanje2 3" xfId="6762" xr:uid="{442146AB-62B8-45CE-806A-710DE5B51CE6}"/>
    <cellStyle name="40% - Isticanje2 4" xfId="6763" xr:uid="{176F04B5-045B-4641-BF8F-9D4BD22C1296}"/>
    <cellStyle name="40% - Isticanje2 5" xfId="6764" xr:uid="{476F05D2-17B3-4001-86B2-FE0209729CA3}"/>
    <cellStyle name="40% - Isticanje2 6" xfId="7934" xr:uid="{157F7501-A808-4726-ACD9-1F3CB6B9081F}"/>
    <cellStyle name="40% - Isticanje2 6 2" xfId="9307" xr:uid="{33E30535-BAF1-4582-9A45-6E025C4DCD1C}"/>
    <cellStyle name="40% - Isticanje2 6 2 2" xfId="15346" xr:uid="{92135526-73C4-46A3-95E7-7B6CCCD5469F}"/>
    <cellStyle name="40% - Isticanje2 6 2 2 2" xfId="26061" xr:uid="{216A3FA5-3E5F-4667-8436-75D0E0B9E1C8}"/>
    <cellStyle name="40% - Isticanje2 6 2 3" xfId="12979" xr:uid="{0323C809-C8DD-424C-9EF7-7C33B48EC67A}"/>
    <cellStyle name="40% - Isticanje2 6 2 3 2" xfId="30744" xr:uid="{6894D797-B577-43CD-95CB-A67AF35AF134}"/>
    <cellStyle name="40% - Isticanje2 6 2 4" xfId="23694" xr:uid="{3805CCAE-3568-4B10-AC26-9322CBC938CF}"/>
    <cellStyle name="40% - Isticanje2 6 3" xfId="10499" xr:uid="{8AE48994-E35E-48A9-8CA1-7432D54F81AE}"/>
    <cellStyle name="40% - Isticanje2 6 3 2" xfId="14163" xr:uid="{400645DB-65B7-430D-9BA4-2E72525A4D54}"/>
    <cellStyle name="40% - Isticanje2 6 3 2 2" xfId="31928" xr:uid="{27429AFA-5750-4596-9654-097DFB4872F0}"/>
    <cellStyle name="40% - Isticanje2 6 3 3" xfId="24878" xr:uid="{F6857B31-D659-4182-BDAB-93649974B288}"/>
    <cellStyle name="40% - Isticanje2 6 4" xfId="11739" xr:uid="{0C986350-19DB-485D-A192-06670F784A31}"/>
    <cellStyle name="40% - Isticanje2 6 4 2" xfId="29561" xr:uid="{0A973A05-236F-4BAF-BB53-BF72479D5E51}"/>
    <cellStyle name="40% - Isticanje2 6 5" xfId="22454" xr:uid="{4A4482BF-CEDA-41AE-8FC3-055A35445498}"/>
    <cellStyle name="40% - Isticanje2 7" xfId="8421" xr:uid="{4788C820-996A-431D-9DC4-5F14857F382F}"/>
    <cellStyle name="40% - Isticanje2 7 2" xfId="14517" xr:uid="{BC2FD32D-0AE6-463C-B4ED-D1ABBBFF2FDC}"/>
    <cellStyle name="40% - Isticanje2 7 2 2" xfId="25232" xr:uid="{176B7799-01E2-440E-871C-752EED362824}"/>
    <cellStyle name="40% - Isticanje2 7 3" xfId="12093" xr:uid="{EC83F7BC-84C8-4015-B557-77B4C9C9E0E0}"/>
    <cellStyle name="40% - Isticanje2 7 3 2" xfId="29915" xr:uid="{4F594495-4C9C-458F-AB6A-5D9E35CFD69D}"/>
    <cellStyle name="40% - Isticanje2 7 4" xfId="22808" xr:uid="{5A88AEF9-9274-4CBF-A077-DD0F907E2FA1}"/>
    <cellStyle name="40% - Isticanje2 8" xfId="9661" xr:uid="{A4B96491-15EC-4F79-ABEA-A07CFA36AC52}"/>
    <cellStyle name="40% - Isticanje2 8 2" xfId="13333" xr:uid="{92B13259-A115-4841-9EBF-2E471C558EFA}"/>
    <cellStyle name="40% - Isticanje2 8 2 2" xfId="31098" xr:uid="{4F5F4BE0-905A-4B3C-97FD-A62BEC52AEF2}"/>
    <cellStyle name="40% - Isticanje2 8 3" xfId="24048" xr:uid="{4223DEF1-EA3D-4878-8212-5DB902114E04}"/>
    <cellStyle name="40% - Isticanje2 9" xfId="15734" xr:uid="{3FB1B847-2C1B-44B0-AF39-2E1A2848C843}"/>
    <cellStyle name="40% - Isticanje2 9 2" xfId="26414" xr:uid="{6045C4C8-637D-4776-AD93-986EB6147CBB}"/>
    <cellStyle name="40% - Isticanje3 10" xfId="10854" xr:uid="{FB4F250C-E443-4B0A-A6A4-0D6E55949B7E}"/>
    <cellStyle name="40% - Isticanje3 10 2" xfId="28733" xr:uid="{282F71AF-9E02-4750-8713-69F97F13732B}"/>
    <cellStyle name="40% - Isticanje3 11" xfId="21537" xr:uid="{EC577B03-A00D-44AF-855D-E643BD228520}"/>
    <cellStyle name="40% - Isticanje3 12" xfId="1312" xr:uid="{4E9CC056-C1B4-4218-81BB-3D258C968237}"/>
    <cellStyle name="40% - Isticanje3 2" xfId="6666" xr:uid="{60E258DF-61AB-470D-B2FD-6A493B428F02}"/>
    <cellStyle name="40% - Isticanje3 2 2" xfId="6766" xr:uid="{35241A26-AB29-4C7C-A2F4-5E647B0E6D8E}"/>
    <cellStyle name="40% - Isticanje3 2 3" xfId="6765" xr:uid="{DD6D3CBA-F3BB-4E1E-9041-E2C38AD15973}"/>
    <cellStyle name="40% - Isticanje3 2 4" xfId="8276" xr:uid="{6B5E26E7-9E2F-40B0-823D-623CF38AE4BD}"/>
    <cellStyle name="40% - Isticanje3 2 4 2" xfId="9586" xr:uid="{78FF48D6-4BB4-4959-818C-CA39596D9C15}"/>
    <cellStyle name="40% - Isticanje3 2 4 2 2" xfId="15625" xr:uid="{F05637C2-2907-4605-941F-9BA07C68CD42}"/>
    <cellStyle name="40% - Isticanje3 2 4 2 2 2" xfId="26340" xr:uid="{547A5574-24E2-44B8-8375-C8C36897609F}"/>
    <cellStyle name="40% - Isticanje3 2 4 2 3" xfId="13258" xr:uid="{5734BEDC-E7A0-4D9D-BED3-497717869127}"/>
    <cellStyle name="40% - Isticanje3 2 4 2 3 2" xfId="31023" xr:uid="{8C7D8255-BE0B-4D7C-A4ED-41DB55EB424A}"/>
    <cellStyle name="40% - Isticanje3 2 4 2 4" xfId="23973" xr:uid="{75FEED03-DB34-42B0-9A20-D6B4AB6C6487}"/>
    <cellStyle name="40% - Isticanje3 2 4 3" xfId="10778" xr:uid="{C308BBC0-E481-415A-B170-F2C526E2D878}"/>
    <cellStyle name="40% - Isticanje3 2 4 3 2" xfId="14442" xr:uid="{02826F70-EBDC-4547-999A-969A4D8F26B0}"/>
    <cellStyle name="40% - Isticanje3 2 4 3 2 2" xfId="32207" xr:uid="{29982ACE-5078-4395-A707-6640C2A919CA}"/>
    <cellStyle name="40% - Isticanje3 2 4 3 3" xfId="25157" xr:uid="{B152A003-ABED-4EC6-BC6C-9836106BDC8C}"/>
    <cellStyle name="40% - Isticanje3 2 4 4" xfId="12018" xr:uid="{70BDC1A4-5DB8-4386-8700-31BDCCF02BC7}"/>
    <cellStyle name="40% - Isticanje3 2 4 4 2" xfId="29840" xr:uid="{A6B6C8EE-D0B8-4010-ADA8-D3CE2B8F06FD}"/>
    <cellStyle name="40% - Isticanje3 2 4 5" xfId="22733" xr:uid="{D48BB8B4-69C1-453A-B82A-06820267A9B8}"/>
    <cellStyle name="40% - Isticanje3 2 5" xfId="8999" xr:uid="{08A49C42-A7A7-4E9F-8B0D-695A9FB6DBEA}"/>
    <cellStyle name="40% - Isticanje3 2 5 2" xfId="15058" xr:uid="{33AAB81F-D23D-405A-BAD4-27D6BCAB3C09}"/>
    <cellStyle name="40% - Isticanje3 2 5 2 2" xfId="25773" xr:uid="{A37D1C13-4081-456B-B12F-806B982B36C0}"/>
    <cellStyle name="40% - Isticanje3 2 5 3" xfId="12671" xr:uid="{0DD6F8A5-6639-4498-A033-E5A60D8B870D}"/>
    <cellStyle name="40% - Isticanje3 2 5 3 2" xfId="30456" xr:uid="{4B438AC8-6FE9-426B-B9DC-7BE146CD4FCF}"/>
    <cellStyle name="40% - Isticanje3 2 5 4" xfId="23386" xr:uid="{4E065E02-B94E-4E27-9D6F-85C193F9B6BE}"/>
    <cellStyle name="40% - Isticanje3 2 6" xfId="10211" xr:uid="{A7484385-0AE9-4AAB-A38D-0910B46D38FA}"/>
    <cellStyle name="40% - Isticanje3 2 6 2" xfId="13875" xr:uid="{F73D9E1F-0BD5-4374-914F-D8B4AD2FFF66}"/>
    <cellStyle name="40% - Isticanje3 2 6 2 2" xfId="31640" xr:uid="{AF678C62-47B7-42EE-BD10-68E7EFA8EA14}"/>
    <cellStyle name="40% - Isticanje3 2 6 3" xfId="24590" xr:uid="{90596DD9-25DC-4CDF-A026-5050B9E7F6BE}"/>
    <cellStyle name="40% - Isticanje3 2 7" xfId="11431" xr:uid="{D4EDC1AA-942B-4E93-8B56-F72325A80B22}"/>
    <cellStyle name="40% - Isticanje3 2 7 2" xfId="29273" xr:uid="{6AFB72D6-E303-4CCF-A329-8BC8383C8FE0}"/>
    <cellStyle name="40% - Isticanje3 2 8" xfId="22131" xr:uid="{67BD3F3E-FE97-40B4-8851-BF2E6FBDCA87}"/>
    <cellStyle name="40% - Isticanje3 3" xfId="6767" xr:uid="{2FE6E849-FEA1-4167-B458-2BAE4980B7E8}"/>
    <cellStyle name="40% - Isticanje3 4" xfId="6768" xr:uid="{9257D11B-24E3-4C09-8DF0-CCED90EF8B21}"/>
    <cellStyle name="40% - Isticanje3 5" xfId="6769" xr:uid="{091110A7-9F90-4B15-8A24-8F809B59850B}"/>
    <cellStyle name="40% - Isticanje3 6" xfId="7936" xr:uid="{8CA74944-FDAB-4682-8E84-A304AD6499C9}"/>
    <cellStyle name="40% - Isticanje3 6 2" xfId="9309" xr:uid="{2C2AA7EB-BB10-4BFD-9B69-5A4A6834321A}"/>
    <cellStyle name="40% - Isticanje3 6 2 2" xfId="15348" xr:uid="{1892A2EC-BCD8-4795-BAE7-8CD59E0D4420}"/>
    <cellStyle name="40% - Isticanje3 6 2 2 2" xfId="26063" xr:uid="{4B8CD031-5E0F-44BD-8EA6-36F61E1E1EEB}"/>
    <cellStyle name="40% - Isticanje3 6 2 3" xfId="12981" xr:uid="{1A7B3A1B-5DA2-4447-B063-77E3F39E9169}"/>
    <cellStyle name="40% - Isticanje3 6 2 3 2" xfId="30746" xr:uid="{56E58BCD-C098-4E0D-B741-1E199BD3E3AF}"/>
    <cellStyle name="40% - Isticanje3 6 2 4" xfId="23696" xr:uid="{7515B46F-1582-4B71-A02C-9DFA3E27A3A1}"/>
    <cellStyle name="40% - Isticanje3 6 3" xfId="10501" xr:uid="{767A5156-5FFB-485A-BC08-3098FF41D78C}"/>
    <cellStyle name="40% - Isticanje3 6 3 2" xfId="14165" xr:uid="{E6F970D4-5D28-4AD8-A147-E42CDECA13D2}"/>
    <cellStyle name="40% - Isticanje3 6 3 2 2" xfId="31930" xr:uid="{4384776F-A209-4E13-85C4-5359FB0BFF75}"/>
    <cellStyle name="40% - Isticanje3 6 3 3" xfId="24880" xr:uid="{8BF409B8-20B0-42D4-A2C4-E57BEC7C7DF0}"/>
    <cellStyle name="40% - Isticanje3 6 4" xfId="11741" xr:uid="{9ACC0A53-74DA-424C-A738-A8DD759D61C5}"/>
    <cellStyle name="40% - Isticanje3 6 4 2" xfId="29563" xr:uid="{CC6DCE16-2139-49AB-ADE0-D2DC54AE544A}"/>
    <cellStyle name="40% - Isticanje3 6 5" xfId="22456" xr:uid="{C5BAE81D-08C8-4468-8948-8C2CB8C3EB9C}"/>
    <cellStyle name="40% - Isticanje3 7" xfId="8423" xr:uid="{C41E3928-7CEA-4787-A486-ACC8D147C5CA}"/>
    <cellStyle name="40% - Isticanje3 7 2" xfId="14519" xr:uid="{87EB2D84-FE9E-49D0-A820-F35B3874F6A0}"/>
    <cellStyle name="40% - Isticanje3 7 2 2" xfId="25234" xr:uid="{9C20CA3C-9958-4701-943B-804D63267B31}"/>
    <cellStyle name="40% - Isticanje3 7 3" xfId="12095" xr:uid="{9448DEB7-93AF-48D7-9D36-F9040DDD09AD}"/>
    <cellStyle name="40% - Isticanje3 7 3 2" xfId="29917" xr:uid="{90295963-A2D9-43CD-86CE-1DC9668A3950}"/>
    <cellStyle name="40% - Isticanje3 7 4" xfId="22810" xr:uid="{7B15CD7E-7CA1-4CD3-913D-4C0328EB9CF9}"/>
    <cellStyle name="40% - Isticanje3 8" xfId="9663" xr:uid="{3B60B117-60B5-411A-806C-C0A25A7FC4C2}"/>
    <cellStyle name="40% - Isticanje3 8 2" xfId="13335" xr:uid="{82DCD801-66D3-4E69-8849-B9AE75346FA9}"/>
    <cellStyle name="40% - Isticanje3 8 2 2" xfId="31100" xr:uid="{FB17011D-5A80-44B6-A6FB-C7012F842AEF}"/>
    <cellStyle name="40% - Isticanje3 8 3" xfId="24050" xr:uid="{6DC48A38-0180-4A66-A873-1301F97561A6}"/>
    <cellStyle name="40% - Isticanje3 9" xfId="15737" xr:uid="{6C317DF1-1E06-45CC-94E7-67E033176AD5}"/>
    <cellStyle name="40% - Isticanje3 9 2" xfId="26416" xr:uid="{06B8D31F-308F-4131-ABC2-F5626C6FD0F0}"/>
    <cellStyle name="40% - Isticanje4 10" xfId="10856" xr:uid="{171D343F-512C-4C96-8BBB-9BBCC7C5AA25}"/>
    <cellStyle name="40% - Isticanje4 10 2" xfId="28735" xr:uid="{09FC2C17-9405-45D3-92BC-4BA73C2DDCD2}"/>
    <cellStyle name="40% - Isticanje4 11" xfId="21539" xr:uid="{2E1C54DB-9A29-4FF1-9604-A8C10F6647C4}"/>
    <cellStyle name="40% - Isticanje4 12" xfId="1315" xr:uid="{4C130416-E7C8-48D1-9415-0F0C57D47EED}"/>
    <cellStyle name="40% - Isticanje4 2" xfId="6668" xr:uid="{D26CB4D2-B90C-412C-A4B5-B98A9A7BE6E1}"/>
    <cellStyle name="40% - Isticanje4 2 2" xfId="6771" xr:uid="{B6D0F31B-B4C3-4A0D-B68A-7147577F1DA1}"/>
    <cellStyle name="40% - Isticanje4 2 3" xfId="6770" xr:uid="{F7CD7383-79EE-40D0-A79A-6556E1E9D53B}"/>
    <cellStyle name="40% - Isticanje4 2 4" xfId="8278" xr:uid="{380AB4BF-0CB5-4E90-89A2-FA1507CF033A}"/>
    <cellStyle name="40% - Isticanje4 2 4 2" xfId="9588" xr:uid="{0D24470B-81BB-4C3C-A696-264AB66FEFCE}"/>
    <cellStyle name="40% - Isticanje4 2 4 2 2" xfId="15627" xr:uid="{64594E78-967A-439C-8DA7-FD3C5D18F7EC}"/>
    <cellStyle name="40% - Isticanje4 2 4 2 2 2" xfId="26342" xr:uid="{E3D38170-6DAD-4B41-AED5-867D9DF991D8}"/>
    <cellStyle name="40% - Isticanje4 2 4 2 3" xfId="13260" xr:uid="{BD656621-C28F-4705-BAD0-BDCC42E94AB3}"/>
    <cellStyle name="40% - Isticanje4 2 4 2 3 2" xfId="31025" xr:uid="{FA571FD5-9979-4631-BBDE-5209FB0C8846}"/>
    <cellStyle name="40% - Isticanje4 2 4 2 4" xfId="23975" xr:uid="{7A276597-C396-47BF-8B45-8F56054244DE}"/>
    <cellStyle name="40% - Isticanje4 2 4 3" xfId="10780" xr:uid="{1746CA25-D47C-4102-ABBF-AA748C3E596B}"/>
    <cellStyle name="40% - Isticanje4 2 4 3 2" xfId="14444" xr:uid="{71DD649E-150B-46DB-9C76-62CDF18B0BFA}"/>
    <cellStyle name="40% - Isticanje4 2 4 3 2 2" xfId="32209" xr:uid="{136BE7A0-7674-4ADC-A1ED-0C0925D542BE}"/>
    <cellStyle name="40% - Isticanje4 2 4 3 3" xfId="25159" xr:uid="{FC938EFD-0496-42DE-900F-8B902E6880B5}"/>
    <cellStyle name="40% - Isticanje4 2 4 4" xfId="12020" xr:uid="{6FAFCD65-BC7C-4EA3-9944-F96B68E34F20}"/>
    <cellStyle name="40% - Isticanje4 2 4 4 2" xfId="29842" xr:uid="{2CC2FE58-E97D-40BD-BC6E-8362F539DC3E}"/>
    <cellStyle name="40% - Isticanje4 2 4 5" xfId="22735" xr:uid="{59F51097-A495-48B0-8964-81C87C4D294D}"/>
    <cellStyle name="40% - Isticanje4 2 5" xfId="9001" xr:uid="{C7B0AF49-7D78-4306-B568-E37DFBCF1F7A}"/>
    <cellStyle name="40% - Isticanje4 2 5 2" xfId="15060" xr:uid="{B5AD8BB6-4AA4-4A25-B2B4-7A19C80FCFBD}"/>
    <cellStyle name="40% - Isticanje4 2 5 2 2" xfId="25775" xr:uid="{1A5613D3-3F84-41AF-BB43-A161BDA85BEA}"/>
    <cellStyle name="40% - Isticanje4 2 5 3" xfId="12673" xr:uid="{B25C21A9-86CE-42E7-8091-11026237C9EA}"/>
    <cellStyle name="40% - Isticanje4 2 5 3 2" xfId="30458" xr:uid="{A85BB39D-0C0F-4A5E-85BE-FEA0F94DA5E6}"/>
    <cellStyle name="40% - Isticanje4 2 5 4" xfId="23388" xr:uid="{2A3EDF99-687B-4381-9507-434D35B69712}"/>
    <cellStyle name="40% - Isticanje4 2 6" xfId="10213" xr:uid="{F898F615-E17F-45B9-9EBC-E5E6CEAA9F10}"/>
    <cellStyle name="40% - Isticanje4 2 6 2" xfId="13877" xr:uid="{1BC7DDA6-C66B-4E80-939E-7148461109AC}"/>
    <cellStyle name="40% - Isticanje4 2 6 2 2" xfId="31642" xr:uid="{9CE2E45D-0212-458D-94E5-FB7C76139278}"/>
    <cellStyle name="40% - Isticanje4 2 6 3" xfId="24592" xr:uid="{CE9CD0DF-8DF7-4704-B643-D8034AE9AB4B}"/>
    <cellStyle name="40% - Isticanje4 2 7" xfId="11433" xr:uid="{B7318046-BDA0-4251-82EF-F9521F05F9C8}"/>
    <cellStyle name="40% - Isticanje4 2 7 2" xfId="29275" xr:uid="{4E1BFDE8-9DEC-4914-92A3-B9BF7733AAB4}"/>
    <cellStyle name="40% - Isticanje4 2 8" xfId="22133" xr:uid="{1F25BF66-D724-47CA-B20D-4E002D63974A}"/>
    <cellStyle name="40% - Isticanje4 3" xfId="6772" xr:uid="{672BCE9A-0B18-469E-922F-D24C2AC55145}"/>
    <cellStyle name="40% - Isticanje4 4" xfId="6773" xr:uid="{5DDABCB8-1930-45E7-89D9-539E82F652B9}"/>
    <cellStyle name="40% - Isticanje4 5" xfId="6774" xr:uid="{9BDE4036-A82E-4A6D-8D3B-25E3334C0E1B}"/>
    <cellStyle name="40% - Isticanje4 6" xfId="7938" xr:uid="{163BCAB0-08CF-4FC5-8B0C-D9FF7242BC0C}"/>
    <cellStyle name="40% - Isticanje4 6 2" xfId="9311" xr:uid="{78821808-36B1-4811-858C-355F4A82AE14}"/>
    <cellStyle name="40% - Isticanje4 6 2 2" xfId="15350" xr:uid="{BD2EA4DB-C37A-42BD-B569-3E28417546C1}"/>
    <cellStyle name="40% - Isticanje4 6 2 2 2" xfId="26065" xr:uid="{94CA975D-4448-4958-9BB4-F6B694AE0237}"/>
    <cellStyle name="40% - Isticanje4 6 2 3" xfId="12983" xr:uid="{1ECE6BDE-1DB6-4FB9-8A11-7A5989F9C7E5}"/>
    <cellStyle name="40% - Isticanje4 6 2 3 2" xfId="30748" xr:uid="{5030901B-6D29-421E-8DE6-FE0223CB41A5}"/>
    <cellStyle name="40% - Isticanje4 6 2 4" xfId="23698" xr:uid="{B2724527-1848-4738-BAE4-F2B642C6FD0E}"/>
    <cellStyle name="40% - Isticanje4 6 3" xfId="10503" xr:uid="{8B708732-927F-4A95-8848-4C61741E6E98}"/>
    <cellStyle name="40% - Isticanje4 6 3 2" xfId="14167" xr:uid="{83DC8E4B-B35A-4D55-91E3-BDB872AB6EE9}"/>
    <cellStyle name="40% - Isticanje4 6 3 2 2" xfId="31932" xr:uid="{6ECAC4A0-F504-4990-AF87-96E51DB79E0F}"/>
    <cellStyle name="40% - Isticanje4 6 3 3" xfId="24882" xr:uid="{449B3A24-F8EA-4716-963B-7486A851303A}"/>
    <cellStyle name="40% - Isticanje4 6 4" xfId="11743" xr:uid="{D2881BFE-0B12-4B5D-B580-7C2884A52E1E}"/>
    <cellStyle name="40% - Isticanje4 6 4 2" xfId="29565" xr:uid="{BD2845AE-711F-45DF-966A-3E68D17C98CE}"/>
    <cellStyle name="40% - Isticanje4 6 5" xfId="22458" xr:uid="{0CB6B7B3-14C4-4C32-86A5-DED537A9B731}"/>
    <cellStyle name="40% - Isticanje4 7" xfId="8425" xr:uid="{E8B705D4-A1C6-474D-8F10-1AE58E5BFE86}"/>
    <cellStyle name="40% - Isticanje4 7 2" xfId="14521" xr:uid="{40079926-A5FC-4E43-85E7-DBCE1BD84E83}"/>
    <cellStyle name="40% - Isticanje4 7 2 2" xfId="25236" xr:uid="{15EA5A52-3170-4482-B4D1-984F47AF3FE8}"/>
    <cellStyle name="40% - Isticanje4 7 3" xfId="12097" xr:uid="{D1B3B8D0-0526-4AA9-9629-E985F5E909C1}"/>
    <cellStyle name="40% - Isticanje4 7 3 2" xfId="29919" xr:uid="{2598508E-13A9-4DDA-ABEE-A41686144BB5}"/>
    <cellStyle name="40% - Isticanje4 7 4" xfId="22812" xr:uid="{544AED0F-0973-4602-8C44-21586B267DAD}"/>
    <cellStyle name="40% - Isticanje4 8" xfId="9665" xr:uid="{256DE69F-6E2A-419F-8725-B38978180F30}"/>
    <cellStyle name="40% - Isticanje4 8 2" xfId="13337" xr:uid="{926DAE22-5F88-44F4-A170-699F949A3FCF}"/>
    <cellStyle name="40% - Isticanje4 8 2 2" xfId="31102" xr:uid="{72A5C02F-77F5-47D6-80E0-C8894499D80B}"/>
    <cellStyle name="40% - Isticanje4 8 3" xfId="24052" xr:uid="{74CAAD10-CAC0-4A36-98D5-9ADA5BAE802E}"/>
    <cellStyle name="40% - Isticanje4 9" xfId="15740" xr:uid="{8D000E2E-C6E2-48E4-B9D5-4DC6CF01F690}"/>
    <cellStyle name="40% - Isticanje4 9 2" xfId="26418" xr:uid="{6200CCEF-5692-4C6F-B06E-3C65D631C220}"/>
    <cellStyle name="40% - Isticanje5 10" xfId="15743" xr:uid="{4EF376C3-A63D-4B12-A525-CF0B180A3451}"/>
    <cellStyle name="40% - Isticanje5 10 2" xfId="26420" xr:uid="{F43CAFB3-73A6-405A-A863-9F556B634627}"/>
    <cellStyle name="40% - Isticanje5 11" xfId="10858" xr:uid="{7BA85829-98E1-4FFE-BE93-79091C404C33}"/>
    <cellStyle name="40% - Isticanje5 11 2" xfId="28737" xr:uid="{0A6EA875-6FC9-44EA-BF35-0FDAF78214C5}"/>
    <cellStyle name="40% - Isticanje5 12" xfId="21541" xr:uid="{A677942B-DFEF-45E2-88C0-0BB2BF9BF75F}"/>
    <cellStyle name="40% - Isticanje5 13" xfId="1318" xr:uid="{D9438E04-31AD-486C-895C-61AC082D7121}"/>
    <cellStyle name="40% - Isticanje5 2" xfId="6670" xr:uid="{1544D49E-B3E8-47DF-897C-D0B846123221}"/>
    <cellStyle name="40% - Isticanje5 2 2" xfId="6776" xr:uid="{548ADDB8-D1E4-4066-A215-875215953AEF}"/>
    <cellStyle name="40% - Isticanje5 2 3" xfId="6775" xr:uid="{9BB34DF6-5DF3-4837-B6EE-DD1166CF5C29}"/>
    <cellStyle name="40% - Isticanje5 2 4" xfId="8280" xr:uid="{196D610B-40DE-4C02-894A-4250C2952F3B}"/>
    <cellStyle name="40% - Isticanje5 2 4 2" xfId="9590" xr:uid="{496A523F-7358-403E-9800-653B34CAC538}"/>
    <cellStyle name="40% - Isticanje5 2 4 2 2" xfId="15629" xr:uid="{00013A3E-4A1D-4C15-8B0D-88ECA55B2059}"/>
    <cellStyle name="40% - Isticanje5 2 4 2 2 2" xfId="26344" xr:uid="{3208403D-BA8F-49E9-864C-2CF4D70EF4B4}"/>
    <cellStyle name="40% - Isticanje5 2 4 2 3" xfId="13262" xr:uid="{304DC5B9-61E6-42EA-93DE-12C2A5E472E1}"/>
    <cellStyle name="40% - Isticanje5 2 4 2 3 2" xfId="31027" xr:uid="{E5DEBD6D-27C9-444D-AC08-D09CE1F67B7A}"/>
    <cellStyle name="40% - Isticanje5 2 4 2 4" xfId="23977" xr:uid="{AAF4F519-F803-44D8-AC93-DD83B8FE28A7}"/>
    <cellStyle name="40% - Isticanje5 2 4 3" xfId="10782" xr:uid="{C10112A8-5EDC-4428-BA26-9B70B808EA23}"/>
    <cellStyle name="40% - Isticanje5 2 4 3 2" xfId="14446" xr:uid="{ED737518-D2D9-475A-A088-EFCC5962143A}"/>
    <cellStyle name="40% - Isticanje5 2 4 3 2 2" xfId="32211" xr:uid="{512B664E-4760-4BA2-81C5-A2390974412E}"/>
    <cellStyle name="40% - Isticanje5 2 4 3 3" xfId="25161" xr:uid="{ABA6DF2B-F80F-4CA2-B680-056C506A133A}"/>
    <cellStyle name="40% - Isticanje5 2 4 4" xfId="12022" xr:uid="{2AD62F4A-3521-4D87-BF77-84EA4B48F904}"/>
    <cellStyle name="40% - Isticanje5 2 4 4 2" xfId="29844" xr:uid="{59267652-7D56-4B09-BD43-8597AC27C151}"/>
    <cellStyle name="40% - Isticanje5 2 4 5" xfId="22737" xr:uid="{A8DA8A68-26D9-4C9B-A82D-F7B318DD74EE}"/>
    <cellStyle name="40% - Isticanje5 2 5" xfId="9003" xr:uid="{072DA259-4A0F-4FE8-A09B-085FC4BC9AB9}"/>
    <cellStyle name="40% - Isticanje5 2 5 2" xfId="15062" xr:uid="{66F1576D-23B3-4A5D-9885-5C8FC65623CB}"/>
    <cellStyle name="40% - Isticanje5 2 5 2 2" xfId="25777" xr:uid="{2C0A9D27-A342-417D-84EF-0B75D7CC2EB8}"/>
    <cellStyle name="40% - Isticanje5 2 5 3" xfId="12675" xr:uid="{B3838FD4-7DB6-46F6-ADCC-56DB83E580D6}"/>
    <cellStyle name="40% - Isticanje5 2 5 3 2" xfId="30460" xr:uid="{8FA49A7E-36D2-4342-B308-5C8061009FD2}"/>
    <cellStyle name="40% - Isticanje5 2 5 4" xfId="23390" xr:uid="{EDCA6050-24EC-4467-B214-F484E20A78CF}"/>
    <cellStyle name="40% - Isticanje5 2 6" xfId="10215" xr:uid="{E6D2617F-E17C-4E4A-991E-961AC00E0DB9}"/>
    <cellStyle name="40% - Isticanje5 2 6 2" xfId="13879" xr:uid="{43279200-15DF-44C4-BA33-D1AFE736B0D4}"/>
    <cellStyle name="40% - Isticanje5 2 6 2 2" xfId="31644" xr:uid="{A667AB78-13AC-4FB1-8FE2-C9B916362706}"/>
    <cellStyle name="40% - Isticanje5 2 6 3" xfId="24594" xr:uid="{CC015C07-2922-4FDF-A22A-9AF5A0F12273}"/>
    <cellStyle name="40% - Isticanje5 2 7" xfId="11435" xr:uid="{CBAB56E9-2185-45E0-B5C5-E891B7A13871}"/>
    <cellStyle name="40% - Isticanje5 2 7 2" xfId="29277" xr:uid="{D9321F97-34ED-41D0-BBE8-FFC0318E67C8}"/>
    <cellStyle name="40% - Isticanje5 2 8" xfId="22135" xr:uid="{D78B5314-7D90-42B3-AFAF-1DF4B8B697FE}"/>
    <cellStyle name="40% - Isticanje5 3" xfId="6777" xr:uid="{37137074-AC7E-40DD-AE3E-1FC17CA3D13C}"/>
    <cellStyle name="40% - Isticanje5 4" xfId="6778" xr:uid="{2B7B48DA-89FC-4201-9AEB-BC74CE488468}"/>
    <cellStyle name="40% - Isticanje5 5" xfId="6779" xr:uid="{3A9CDEE9-BE53-4C32-BCDF-F56E9C199FEB}"/>
    <cellStyle name="40% - Isticanje5 6" xfId="6780" xr:uid="{FD0E54EE-7ADD-49DF-94C2-16E9A8760556}"/>
    <cellStyle name="40% - Isticanje5 7" xfId="7940" xr:uid="{F8907684-57BF-46A7-9528-BBB8AD9EA1EB}"/>
    <cellStyle name="40% - Isticanje5 7 2" xfId="9313" xr:uid="{7AC4DC1E-C1BD-48D8-98E4-E60EC051D72B}"/>
    <cellStyle name="40% - Isticanje5 7 2 2" xfId="15352" xr:uid="{DC5849B9-C446-4C5D-BED7-5BE7DD44C3ED}"/>
    <cellStyle name="40% - Isticanje5 7 2 2 2" xfId="26067" xr:uid="{7C2D25CB-C082-40C2-A048-B44E6636D013}"/>
    <cellStyle name="40% - Isticanje5 7 2 3" xfId="12985" xr:uid="{2BA0758E-B5DA-4718-ADE1-D2748F345E2F}"/>
    <cellStyle name="40% - Isticanje5 7 2 3 2" xfId="30750" xr:uid="{3670E94D-072E-4E6D-8D08-5611DA124985}"/>
    <cellStyle name="40% - Isticanje5 7 2 4" xfId="23700" xr:uid="{AD316B82-9560-41FA-882F-567A456C5ED3}"/>
    <cellStyle name="40% - Isticanje5 7 3" xfId="10505" xr:uid="{7267BCE6-0E08-42E3-9B35-C7B991E981E9}"/>
    <cellStyle name="40% - Isticanje5 7 3 2" xfId="14169" xr:uid="{341F9D22-74BF-43E9-9EB4-3ED117CBF801}"/>
    <cellStyle name="40% - Isticanje5 7 3 2 2" xfId="31934" xr:uid="{202F1245-C4CC-47D7-AD70-EE59DD81CEFA}"/>
    <cellStyle name="40% - Isticanje5 7 3 3" xfId="24884" xr:uid="{611007BC-6459-41F0-AE43-DE6E0A78E72D}"/>
    <cellStyle name="40% - Isticanje5 7 4" xfId="11745" xr:uid="{954EB081-C564-406C-BBAF-582DD12C84B1}"/>
    <cellStyle name="40% - Isticanje5 7 4 2" xfId="29567" xr:uid="{ADFD3C84-9AEA-4262-9002-6DA800522CFD}"/>
    <cellStyle name="40% - Isticanje5 7 5" xfId="22460" xr:uid="{14AE7775-E7A0-42B3-BD3E-FB05CB3DDBEC}"/>
    <cellStyle name="40% - Isticanje5 8" xfId="8427" xr:uid="{92E2A4F4-B0D4-44BA-A316-7C6EE8272498}"/>
    <cellStyle name="40% - Isticanje5 8 2" xfId="14523" xr:uid="{D1A5C324-57EA-4D7C-97DB-0384AC89CB26}"/>
    <cellStyle name="40% - Isticanje5 8 2 2" xfId="25238" xr:uid="{71DF2332-0331-49E4-9F8A-09D098350E4D}"/>
    <cellStyle name="40% - Isticanje5 8 3" xfId="12099" xr:uid="{4B2EE0D9-4A14-4E28-ACEA-7557DEF8231B}"/>
    <cellStyle name="40% - Isticanje5 8 3 2" xfId="29921" xr:uid="{447816F2-55E7-40C2-A1EF-A93A68894920}"/>
    <cellStyle name="40% - Isticanje5 8 4" xfId="22814" xr:uid="{A957316D-4B4E-447C-862A-6DCDFDC84685}"/>
    <cellStyle name="40% - Isticanje5 9" xfId="9667" xr:uid="{7910DFE2-73FB-4850-885C-2086D802FE56}"/>
    <cellStyle name="40% - Isticanje5 9 2" xfId="13339" xr:uid="{67B31D2D-E303-492E-934A-17A554FF9D96}"/>
    <cellStyle name="40% - Isticanje5 9 2 2" xfId="31104" xr:uid="{AD1B3CFB-96E9-4B1D-B0D6-FE91DA78E7A4}"/>
    <cellStyle name="40% - Isticanje5 9 3" xfId="24054" xr:uid="{E024FF38-F08D-4C6C-8CD4-6B6D289CD90F}"/>
    <cellStyle name="40% - Isticanje6 10" xfId="10860" xr:uid="{4896D450-F4FF-41B6-A00C-DA34C4CBC8F2}"/>
    <cellStyle name="40% - Isticanje6 10 2" xfId="28739" xr:uid="{24205154-0DC4-41DC-863F-8CA49DCC9FD8}"/>
    <cellStyle name="40% - Isticanje6 11" xfId="21543" xr:uid="{9998C8BC-AB48-4D9C-BCC8-FECE398CFA5C}"/>
    <cellStyle name="40% - Isticanje6 12" xfId="1321" xr:uid="{6DC6DD79-FD2B-4C26-BA7A-7A925C1C5A5A}"/>
    <cellStyle name="40% - Isticanje6 2" xfId="6672" xr:uid="{CAD5E91A-6C98-405C-865F-A849ECEA428B}"/>
    <cellStyle name="40% - Isticanje6 2 2" xfId="6782" xr:uid="{27D6C9DA-5934-44CE-BDDB-8233F772A24A}"/>
    <cellStyle name="40% - Isticanje6 2 3" xfId="6781" xr:uid="{0FC571EB-62D9-4684-B79F-395537D95C25}"/>
    <cellStyle name="40% - Isticanje6 2 4" xfId="8282" xr:uid="{A44152DC-54AD-43FA-9068-DD8B2633FB1D}"/>
    <cellStyle name="40% - Isticanje6 2 4 2" xfId="9592" xr:uid="{314C3AA5-6D40-409B-9CAB-3170ADB06FFE}"/>
    <cellStyle name="40% - Isticanje6 2 4 2 2" xfId="15631" xr:uid="{6766E45C-5479-4E2B-ABFD-1F6B35712A83}"/>
    <cellStyle name="40% - Isticanje6 2 4 2 2 2" xfId="26346" xr:uid="{74EAC97A-2397-4A6F-B76F-4AC1C2D57A14}"/>
    <cellStyle name="40% - Isticanje6 2 4 2 3" xfId="13264" xr:uid="{BC4FF0DC-3ACB-44F3-9D72-A0FA9C4EF692}"/>
    <cellStyle name="40% - Isticanje6 2 4 2 3 2" xfId="31029" xr:uid="{6077A140-D0C7-45E6-9347-0884BACFA09A}"/>
    <cellStyle name="40% - Isticanje6 2 4 2 4" xfId="23979" xr:uid="{1B092643-7932-4E12-B4FE-07D6DD5FF930}"/>
    <cellStyle name="40% - Isticanje6 2 4 3" xfId="10784" xr:uid="{274A4516-4AF2-44A1-A0D8-B5AF5198B784}"/>
    <cellStyle name="40% - Isticanje6 2 4 3 2" xfId="14448" xr:uid="{55E1F723-2947-4013-BB94-546DCB5F1B3B}"/>
    <cellStyle name="40% - Isticanje6 2 4 3 2 2" xfId="32213" xr:uid="{8AB4CD53-17CF-41AB-9273-F16647E5763D}"/>
    <cellStyle name="40% - Isticanje6 2 4 3 3" xfId="25163" xr:uid="{B184FB1C-558E-4224-92A8-EE2FA2698B93}"/>
    <cellStyle name="40% - Isticanje6 2 4 4" xfId="12024" xr:uid="{EA7932D0-E67E-4231-B71D-6C3E42292C49}"/>
    <cellStyle name="40% - Isticanje6 2 4 4 2" xfId="29846" xr:uid="{517C4D26-A1AB-4E60-B031-5DED03909C96}"/>
    <cellStyle name="40% - Isticanje6 2 4 5" xfId="22739" xr:uid="{AE7FCDD8-44F1-4C7E-B33E-06F6B9F1798F}"/>
    <cellStyle name="40% - Isticanje6 2 5" xfId="9005" xr:uid="{33F82BCE-9A12-47A6-A33F-F9F48E6D0BFD}"/>
    <cellStyle name="40% - Isticanje6 2 5 2" xfId="15064" xr:uid="{150FCEDB-A09A-412A-9F6A-48B3C9D60526}"/>
    <cellStyle name="40% - Isticanje6 2 5 2 2" xfId="25779" xr:uid="{5B65D8B4-A3F5-4CBC-A87B-1CE63F690825}"/>
    <cellStyle name="40% - Isticanje6 2 5 3" xfId="12677" xr:uid="{17B09BD5-E01E-46C9-9874-F3B2816BC54E}"/>
    <cellStyle name="40% - Isticanje6 2 5 3 2" xfId="30462" xr:uid="{DDC2695D-A008-40B8-B509-8A72DD29DF7F}"/>
    <cellStyle name="40% - Isticanje6 2 5 4" xfId="23392" xr:uid="{C81E2C9F-5AB8-458C-A1B0-53F542AFF453}"/>
    <cellStyle name="40% - Isticanje6 2 6" xfId="10217" xr:uid="{C614ECC1-187C-4CCC-93A0-72FF405B6143}"/>
    <cellStyle name="40% - Isticanje6 2 6 2" xfId="13881" xr:uid="{079140CE-39E0-49DE-94B6-51E483065385}"/>
    <cellStyle name="40% - Isticanje6 2 6 2 2" xfId="31646" xr:uid="{F1CAB9C7-DCFD-47C0-9DD9-0DD8203006FF}"/>
    <cellStyle name="40% - Isticanje6 2 6 3" xfId="24596" xr:uid="{32DA97D9-EA9E-4B4E-995B-B7B271E15A90}"/>
    <cellStyle name="40% - Isticanje6 2 7" xfId="11437" xr:uid="{521C2820-212F-4EDC-8B0F-DE77F75374B3}"/>
    <cellStyle name="40% - Isticanje6 2 7 2" xfId="29279" xr:uid="{4DFB1177-6FA9-4767-9CC1-0F1C56E97281}"/>
    <cellStyle name="40% - Isticanje6 2 8" xfId="22137" xr:uid="{30815F16-96DA-4377-871E-19A8AB811AC1}"/>
    <cellStyle name="40% - Isticanje6 3" xfId="6783" xr:uid="{46F7EC3C-26B9-4C1E-8490-545D223FD2A9}"/>
    <cellStyle name="40% - Isticanje6 4" xfId="6784" xr:uid="{3A9965F4-1C50-48F5-911B-3140278C4BBC}"/>
    <cellStyle name="40% - Isticanje6 5" xfId="6785" xr:uid="{BF415FA9-4384-4475-B890-FEE4DA8C0FD3}"/>
    <cellStyle name="40% - Isticanje6 6" xfId="7942" xr:uid="{00162D1C-8A8D-4C87-A210-87E0A67B6408}"/>
    <cellStyle name="40% - Isticanje6 6 2" xfId="9315" xr:uid="{925C7841-0993-44BF-8808-9A4E700AFD6A}"/>
    <cellStyle name="40% - Isticanje6 6 2 2" xfId="15354" xr:uid="{C6115B1F-C606-499D-B186-B4D98147BE92}"/>
    <cellStyle name="40% - Isticanje6 6 2 2 2" xfId="26069" xr:uid="{3ED047CC-5BA3-4FAC-878A-DE109BC508B1}"/>
    <cellStyle name="40% - Isticanje6 6 2 3" xfId="12987" xr:uid="{F0141310-3DBF-4463-8434-738EBD0E48B0}"/>
    <cellStyle name="40% - Isticanje6 6 2 3 2" xfId="30752" xr:uid="{66231A1A-A0CC-41D2-995F-6D45A0E49570}"/>
    <cellStyle name="40% - Isticanje6 6 2 4" xfId="23702" xr:uid="{8A377316-DC2F-4757-9D41-BEF1881861DE}"/>
    <cellStyle name="40% - Isticanje6 6 3" xfId="10507" xr:uid="{1EB0B814-6ED0-40F4-BA0D-465262055C2D}"/>
    <cellStyle name="40% - Isticanje6 6 3 2" xfId="14171" xr:uid="{4F1D5F9B-B9C4-4242-AE9F-1436BDCC98C6}"/>
    <cellStyle name="40% - Isticanje6 6 3 2 2" xfId="31936" xr:uid="{AE2D3024-804D-4649-93AD-9AEB642959F6}"/>
    <cellStyle name="40% - Isticanje6 6 3 3" xfId="24886" xr:uid="{1B84F53D-8476-404B-B16A-13A6F94ECCBB}"/>
    <cellStyle name="40% - Isticanje6 6 4" xfId="11747" xr:uid="{53BEF668-D0CC-4034-93C8-BDB7EF0108FF}"/>
    <cellStyle name="40% - Isticanje6 6 4 2" xfId="29569" xr:uid="{ED2C5DF4-5A22-4B6B-88A4-B2C9CDBA12AE}"/>
    <cellStyle name="40% - Isticanje6 6 5" xfId="22462" xr:uid="{6F5FD5FB-2003-4422-A1B7-795553451C36}"/>
    <cellStyle name="40% - Isticanje6 7" xfId="8429" xr:uid="{3A57616E-52B9-4914-ABF8-B9445DEC5F6B}"/>
    <cellStyle name="40% - Isticanje6 7 2" xfId="14525" xr:uid="{324BA09E-9075-4FA2-B413-6E9721E454DA}"/>
    <cellStyle name="40% - Isticanje6 7 2 2" xfId="25240" xr:uid="{08A96E8C-CCD8-4F99-A600-9754AA3175AB}"/>
    <cellStyle name="40% - Isticanje6 7 3" xfId="12101" xr:uid="{0F05592A-20B2-4077-A90C-0C631DF95D08}"/>
    <cellStyle name="40% - Isticanje6 7 3 2" xfId="29923" xr:uid="{D4647CBD-9C3F-491A-A64D-3F4C6277868A}"/>
    <cellStyle name="40% - Isticanje6 7 4" xfId="22816" xr:uid="{90B0DBD8-EA9E-4DEE-BD89-8EC0DF8488D9}"/>
    <cellStyle name="40% - Isticanje6 8" xfId="9669" xr:uid="{66B3BB6E-35EC-4142-8C5D-5AD3C3CA6074}"/>
    <cellStyle name="40% - Isticanje6 8 2" xfId="13341" xr:uid="{0AFE621E-5F00-4D5D-AD1E-F9035E55503C}"/>
    <cellStyle name="40% - Isticanje6 8 2 2" xfId="31106" xr:uid="{2835B70F-29FF-42FB-82D3-839D777EBF53}"/>
    <cellStyle name="40% - Isticanje6 8 3" xfId="24056" xr:uid="{CD8DFBF3-9C2D-4DB3-8982-0B9A058CE773}"/>
    <cellStyle name="40% - Isticanje6 9" xfId="15746" xr:uid="{1F56ED1B-1470-4411-826C-ECC29E99D8A2}"/>
    <cellStyle name="40% - Isticanje6 9 2" xfId="26422" xr:uid="{B0FF0909-77FB-4ECD-AA2E-6030E83EDEA1}"/>
    <cellStyle name="40% - Naglasak1" xfId="51" xr:uid="{00000000-0005-0000-0000-000004000000}"/>
    <cellStyle name="40% - Naglasak1 2" xfId="6786" xr:uid="{5959AAF3-B8E1-44A5-A92B-1F3B532CF0AB}"/>
    <cellStyle name="40% - Naglasak1 2 2" xfId="6787" xr:uid="{567D5521-96F8-452F-8579-10EFCD581FB3}"/>
    <cellStyle name="40% - Naglasak1 2 3" xfId="41387" xr:uid="{F4CA25E8-E418-479F-BBC4-F8585AF349FD}"/>
    <cellStyle name="40% - Naglasak1 3" xfId="6788" xr:uid="{D743DDB1-1090-48A8-9B2B-4F8F7EDE1A92}"/>
    <cellStyle name="40% - Naglasak1 4" xfId="6789" xr:uid="{96B57951-4E55-4B4A-AFB6-E3E6BBB1E7E9}"/>
    <cellStyle name="60 % – Poudarek1" xfId="6790" xr:uid="{4679A179-CD69-465B-951F-7A4BED0BDB28}"/>
    <cellStyle name="60 % – Poudarek2" xfId="6791" xr:uid="{125FFB8D-A5F1-41AA-8105-F2F5597ED7B7}"/>
    <cellStyle name="60 % – Poudarek3" xfId="6792" xr:uid="{0DC3C639-2583-4805-8DEB-3DE10B1CDAD4}"/>
    <cellStyle name="60 % – Poudarek4" xfId="6793" xr:uid="{1BDE669B-E12A-4162-B5CB-C43B71C8A9C6}"/>
    <cellStyle name="60 % – Poudarek5" xfId="6794" xr:uid="{C8BCCEA1-5D79-47A7-B2EC-878111853F7C}"/>
    <cellStyle name="60 % – Poudarek6" xfId="6795" xr:uid="{8F33B943-B1AD-4CD4-8017-2244C8BD10F6}"/>
    <cellStyle name="60 % - Accent1" xfId="408" xr:uid="{A0302FFA-FB24-474B-A792-4BC54D5AA352}"/>
    <cellStyle name="60 % - Accent2" xfId="409" xr:uid="{60529D94-486A-4DA0-A3BA-88487A19C4C0}"/>
    <cellStyle name="60 % - Accent3" xfId="410" xr:uid="{A2362206-DA3D-4117-AE83-67707E0EDAAB}"/>
    <cellStyle name="60 % - Accent4" xfId="411" xr:uid="{0BFEF191-8922-40CE-BD50-EED2A454BE85}"/>
    <cellStyle name="60 % - Accent5" xfId="412" xr:uid="{D6EB49D7-004A-453F-A3A3-F0B5920A916C}"/>
    <cellStyle name="60 % - Accent6" xfId="413" xr:uid="{827BC7DC-AC6A-41FA-B36A-A53666642BCD}"/>
    <cellStyle name="60% - Accent1 10" xfId="414" xr:uid="{40F41B3F-8117-499D-82E4-D198B0A61F36}"/>
    <cellStyle name="60% - Accent1 11" xfId="415" xr:uid="{3BB542E4-E0A2-4AFE-9618-D1250F53F577}"/>
    <cellStyle name="60% - Accent1 12" xfId="416" xr:uid="{023BD595-7972-4CF0-9FB6-B9572DEE743A}"/>
    <cellStyle name="60% - Accent1 13" xfId="417" xr:uid="{94E19472-A2FC-4F93-8B2B-76AAC3338B8B}"/>
    <cellStyle name="60% - Accent1 14" xfId="418" xr:uid="{34CB7CAE-B3FD-42A4-A0BB-31AF54252A06}"/>
    <cellStyle name="60% - Accent1 15" xfId="419" xr:uid="{5B676F68-3DA4-4370-9004-411FD130D449}"/>
    <cellStyle name="60% - Accent1 2" xfId="420" xr:uid="{41088D4E-BD51-4B4A-9882-DAED4B774591}"/>
    <cellStyle name="60% - Accent1 2 10" xfId="15880" xr:uid="{EE1E2D1D-CA46-4434-9C5B-EFF26300D443}"/>
    <cellStyle name="60% - Accent1 2 11" xfId="15881" xr:uid="{92780778-3727-4DFC-B8FD-34C31D2DC039}"/>
    <cellStyle name="60% - Accent1 2 12" xfId="15882" xr:uid="{BBD93713-A481-46DA-B8F3-F3C96AB19BED}"/>
    <cellStyle name="60% - Accent1 2 13" xfId="15883" xr:uid="{48B04BD4-8CF1-450A-AEFD-9970B88F68E4}"/>
    <cellStyle name="60% - Accent1 2 14" xfId="15884" xr:uid="{2595B0DF-47D1-4D81-9733-4F2A536F4F72}"/>
    <cellStyle name="60% - Accent1 2 15" xfId="15885" xr:uid="{85322A19-90E3-41F7-8EF0-FF6AAA45A940}"/>
    <cellStyle name="60% - Accent1 2 16" xfId="15886" xr:uid="{74A9A65D-305F-4891-94B6-152E095841CB}"/>
    <cellStyle name="60% - Accent1 2 17" xfId="15887" xr:uid="{B1344B50-482D-4C88-A522-4F7D88BB1758}"/>
    <cellStyle name="60% - Accent1 2 18" xfId="15888" xr:uid="{30578F1D-2C31-4DD9-9377-626C3BFAB243}"/>
    <cellStyle name="60% - Accent1 2 19" xfId="15889" xr:uid="{0A735C10-1778-4992-9899-9E7F92B66BC3}"/>
    <cellStyle name="60% - Accent1 2 2" xfId="3237" xr:uid="{FF3FBC21-9B58-4E3D-AF83-9838ACD7B7A9}"/>
    <cellStyle name="60% - Accent1 2 2 2" xfId="15890" xr:uid="{4549B043-045F-4376-B25B-5850942D2454}"/>
    <cellStyle name="60% - Accent1 2 20" xfId="15891" xr:uid="{45466DD6-E1BE-46D0-A8F9-8C323A34F4E1}"/>
    <cellStyle name="60% - Accent1 2 21" xfId="15892" xr:uid="{10A5C8BA-B75F-41C8-9BFA-78E2471958D2}"/>
    <cellStyle name="60% - Accent1 2 22" xfId="15893" xr:uid="{24A5D958-AB56-428E-91A8-85303BC7BD36}"/>
    <cellStyle name="60% - Accent1 2 23" xfId="15894" xr:uid="{1EC5BA62-BBA2-4D69-9C95-A8819B34FD28}"/>
    <cellStyle name="60% - Accent1 2 24" xfId="15895" xr:uid="{B3215492-FCE6-4FB0-9D3E-E8A74A4D7345}"/>
    <cellStyle name="60% - Accent1 2 25" xfId="15896" xr:uid="{2D05F88F-A999-4C96-BD53-43A49BBAADAD}"/>
    <cellStyle name="60% - Accent1 2 26" xfId="15897" xr:uid="{54AF154E-7E6B-435F-BF05-03BF11581A76}"/>
    <cellStyle name="60% - Accent1 2 27" xfId="15898" xr:uid="{137AB08A-AE4E-47C2-8F83-AA1E40FE0AA8}"/>
    <cellStyle name="60% - Accent1 2 28" xfId="15899" xr:uid="{4A7020E2-9993-4333-B529-AC2F75DA27A5}"/>
    <cellStyle name="60% - Accent1 2 29" xfId="15900" xr:uid="{99C60BD4-D2EE-41C4-AF51-2B0D52F5F99E}"/>
    <cellStyle name="60% - Accent1 2 3" xfId="7281" xr:uid="{A9EC5DD7-71B2-4815-ADA8-2B00847CCF3F}"/>
    <cellStyle name="60% - Accent1 2 3 2" xfId="15901" xr:uid="{83E05F73-8933-4EEA-A3B1-F7628993D344}"/>
    <cellStyle name="60% - Accent1 2 30" xfId="15902" xr:uid="{41FA3DEA-988C-44DE-9131-403A6E33FB77}"/>
    <cellStyle name="60% - Accent1 2 31" xfId="15903" xr:uid="{A28F864A-9461-4158-98AC-1B15E1A04EF4}"/>
    <cellStyle name="60% - Accent1 2 32" xfId="15904" xr:uid="{2FBFEC8E-7C0A-4B8D-818E-45C86A0BCF95}"/>
    <cellStyle name="60% - Accent1 2 33" xfId="15905" xr:uid="{15845653-B57E-452F-97F1-C34B4B86F841}"/>
    <cellStyle name="60% - Accent1 2 34" xfId="15906" xr:uid="{B3737D0D-457A-42EB-944E-83DAB5C09FF3}"/>
    <cellStyle name="60% - Accent1 2 35" xfId="15907" xr:uid="{E0C7BAEC-08D7-41B4-8B99-F698E9AB6873}"/>
    <cellStyle name="60% - Accent1 2 36" xfId="15908" xr:uid="{661DA819-1FD6-492A-9761-E67116491351}"/>
    <cellStyle name="60% - Accent1 2 37" xfId="15909" xr:uid="{7FDA6D13-CA17-455F-A28D-DB8A8FEE8EDE}"/>
    <cellStyle name="60% - Accent1 2 38" xfId="15910" xr:uid="{D6A776BE-EE98-4466-AECA-87A31D590229}"/>
    <cellStyle name="60% - Accent1 2 39" xfId="1709" xr:uid="{C70D88FE-2386-4954-AC5A-8B776093D44E}"/>
    <cellStyle name="60% - Accent1 2 4" xfId="15911" xr:uid="{B52BCE88-18EE-4F30-98C6-4CD830B9535A}"/>
    <cellStyle name="60% - Accent1 2 5" xfId="15912" xr:uid="{1101D399-E65D-42F0-8B74-7887797E5443}"/>
    <cellStyle name="60% - Accent1 2 6" xfId="15913" xr:uid="{837C1A7A-83FF-42C8-BF45-0B7D06C73768}"/>
    <cellStyle name="60% - Accent1 2 7" xfId="15914" xr:uid="{2CAE1A96-48F9-4741-9446-7466FBD8EB63}"/>
    <cellStyle name="60% - Accent1 2 8" xfId="15915" xr:uid="{34CFDCF0-0AA7-4863-875D-004327B6455A}"/>
    <cellStyle name="60% - Accent1 2 9" xfId="15916" xr:uid="{681158C1-EBD1-44C0-AF1A-C86BA5DE975C}"/>
    <cellStyle name="60% - Accent1 3" xfId="421" xr:uid="{9348704E-CC1A-4585-9375-4335E037259B}"/>
    <cellStyle name="60% - Accent1 3 10" xfId="1711" xr:uid="{F85727DD-B44C-48A8-B05C-501AB79E721C}"/>
    <cellStyle name="60% - Accent1 3 11" xfId="3238" xr:uid="{DB222C20-A1BA-46ED-B5B9-DC9458694300}"/>
    <cellStyle name="60% - Accent1 3 11 2" xfId="6796" xr:uid="{E1F50E0D-6F8B-4A90-A7EB-C99F0183BB8C}"/>
    <cellStyle name="60% - Accent1 3 12" xfId="3239" xr:uid="{1AF3FEAF-E2DF-4E5E-95FA-34F6BB5E47EC}"/>
    <cellStyle name="60% - Accent1 3 13" xfId="3240" xr:uid="{A1FCC381-3114-41F0-B367-166F12F6A3DF}"/>
    <cellStyle name="60% - Accent1 3 14" xfId="3241" xr:uid="{602AC174-E47C-4068-B56E-FC69686330EB}"/>
    <cellStyle name="60% - Accent1 3 15" xfId="3242" xr:uid="{08686205-A073-4578-9D61-A67C7F4FDF67}"/>
    <cellStyle name="60% - Accent1 3 16" xfId="3243" xr:uid="{475073CA-E0F5-4351-AE2D-940E7AE4201C}"/>
    <cellStyle name="60% - Accent1 3 17" xfId="3244" xr:uid="{45142C1B-E7BD-4B21-A0CF-172AC89E6EDD}"/>
    <cellStyle name="60% - Accent1 3 18" xfId="3245" xr:uid="{B26CF9D5-6F00-4E49-9686-438180DA3C0D}"/>
    <cellStyle name="60% - Accent1 3 19" xfId="3246" xr:uid="{C007E400-B019-4CDE-BF47-6F8A87D85E1B}"/>
    <cellStyle name="60% - Accent1 3 2" xfId="1712" xr:uid="{E27F3377-92D8-451F-9534-A3DD3F1C50D6}"/>
    <cellStyle name="60% - Accent1 3 20" xfId="3247" xr:uid="{88296DF6-607B-4083-99DA-59017C7331AE}"/>
    <cellStyle name="60% - Accent1 3 21" xfId="3248" xr:uid="{D9FA07A2-C417-4ADD-B2B2-0ABC155B0FA6}"/>
    <cellStyle name="60% - Accent1 3 22" xfId="3249" xr:uid="{71357560-2E49-4635-98F0-AC98E883529C}"/>
    <cellStyle name="60% - Accent1 3 23" xfId="3250" xr:uid="{5F9234D9-C550-4F34-85F9-27932A88C812}"/>
    <cellStyle name="60% - Accent1 3 24" xfId="3251" xr:uid="{603AC685-E928-4CF3-9B2F-E419F8EB2F36}"/>
    <cellStyle name="60% - Accent1 3 25" xfId="3252" xr:uid="{A385F049-64CC-4A4F-B778-7C382247886C}"/>
    <cellStyle name="60% - Accent1 3 26" xfId="3253" xr:uid="{B3B09858-CD4F-4508-9172-250F9311E43C}"/>
    <cellStyle name="60% - Accent1 3 27" xfId="3254" xr:uid="{6807FD36-6C40-456A-BABC-900295810AD5}"/>
    <cellStyle name="60% - Accent1 3 28" xfId="3255" xr:uid="{302096CF-F976-43EF-96FE-F86DABE7D0D4}"/>
    <cellStyle name="60% - Accent1 3 29" xfId="3256" xr:uid="{51CA35D7-F939-43E9-AFE7-D118D550B8E5}"/>
    <cellStyle name="60% - Accent1 3 3" xfId="1713" xr:uid="{8B2897B4-A68A-49A0-A34E-4C2E8B25DCDC}"/>
    <cellStyle name="60% - Accent1 3 30" xfId="3257" xr:uid="{6B991627-490F-4514-A435-9D193490079B}"/>
    <cellStyle name="60% - Accent1 3 31" xfId="3258" xr:uid="{26D7DDCB-E1F9-41C2-9FD0-2CD163DBD9EB}"/>
    <cellStyle name="60% - Accent1 3 32" xfId="1710" xr:uid="{3716E2B9-C1A9-4D2E-B38B-7BFABDADE509}"/>
    <cellStyle name="60% - Accent1 3 4" xfId="1714" xr:uid="{539B8FF6-6416-4058-9515-493EAB6A6651}"/>
    <cellStyle name="60% - Accent1 3 5" xfId="1715" xr:uid="{90AA9731-A478-49BE-9D85-11F738F7AC6C}"/>
    <cellStyle name="60% - Accent1 3 6" xfId="1716" xr:uid="{904C920C-8411-4AEF-83A5-56868DA9A1B1}"/>
    <cellStyle name="60% - Accent1 3 7" xfId="1717" xr:uid="{84F0EB0F-94B6-4F57-B520-7A2DE7E44F8E}"/>
    <cellStyle name="60% - Accent1 3 8" xfId="1718" xr:uid="{E4D7E5AB-23BD-4EFE-9A4B-BBFFC15067AF}"/>
    <cellStyle name="60% - Accent1 3 9" xfId="1719" xr:uid="{123F63C7-3A9F-4DE0-8BFF-AA79D03D7A54}"/>
    <cellStyle name="60% - Accent1 4" xfId="422" xr:uid="{7715C17A-DA37-497C-9D7D-CD1997F29ACA}"/>
    <cellStyle name="60% - Accent1 4 10" xfId="3259" xr:uid="{112A193A-FB29-4059-AC9B-9CB25EF048C0}"/>
    <cellStyle name="60% - Accent1 4 11" xfId="3260" xr:uid="{1C4B4244-BFD0-4713-8821-D197F7CE3CD1}"/>
    <cellStyle name="60% - Accent1 4 12" xfId="3261" xr:uid="{8502FC30-6B6B-47C0-AF3D-6B0C7C18654C}"/>
    <cellStyle name="60% - Accent1 4 13" xfId="3262" xr:uid="{C1C089AD-6E14-4A2A-9D59-566745C5E9F8}"/>
    <cellStyle name="60% - Accent1 4 14" xfId="3263" xr:uid="{54A9142D-96DC-495C-9988-DCBB11D9299F}"/>
    <cellStyle name="60% - Accent1 4 15" xfId="3264" xr:uid="{C026689E-8C35-469E-A57E-6A151A899742}"/>
    <cellStyle name="60% - Accent1 4 16" xfId="3265" xr:uid="{349BCAD7-076E-4212-BE83-33A199A46AF6}"/>
    <cellStyle name="60% - Accent1 4 17" xfId="3266" xr:uid="{CD254AE1-A641-41CB-8800-FE4E959592FF}"/>
    <cellStyle name="60% - Accent1 4 18" xfId="3267" xr:uid="{96CEF0C0-3999-44DD-8FDD-17E455664979}"/>
    <cellStyle name="60% - Accent1 4 19" xfId="3268" xr:uid="{A93C7863-A0B0-4DA7-96E5-098C120CBCD1}"/>
    <cellStyle name="60% - Accent1 4 2" xfId="1721" xr:uid="{80DD96BB-00DD-4423-87A3-76E2C76D1DE3}"/>
    <cellStyle name="60% - Accent1 4 20" xfId="3269" xr:uid="{E8519C41-5C47-40AF-8170-8737160F2508}"/>
    <cellStyle name="60% - Accent1 4 21" xfId="3270" xr:uid="{64E7032D-0C49-414E-B006-B3D7D9A0A8E8}"/>
    <cellStyle name="60% - Accent1 4 22" xfId="3271" xr:uid="{DEF5CCB5-A515-4D81-BE79-6D8E38E0B36F}"/>
    <cellStyle name="60% - Accent1 4 23" xfId="3272" xr:uid="{697A4C72-D000-47F4-85F8-0269C3B162D5}"/>
    <cellStyle name="60% - Accent1 4 24" xfId="3273" xr:uid="{06557EE6-AC43-4F4B-82A5-BACEA62F651F}"/>
    <cellStyle name="60% - Accent1 4 25" xfId="3274" xr:uid="{7608D853-B480-45A0-BB5F-959DB4641C7A}"/>
    <cellStyle name="60% - Accent1 4 26" xfId="3275" xr:uid="{A5D6F26C-EFD7-443F-8A6F-31346EAC70C4}"/>
    <cellStyle name="60% - Accent1 4 27" xfId="3276" xr:uid="{BEAE1E86-983C-4A31-8D8E-AE53C2603B79}"/>
    <cellStyle name="60% - Accent1 4 28" xfId="3277" xr:uid="{E6990FC0-0F57-4DD4-9706-8E75F67D27EB}"/>
    <cellStyle name="60% - Accent1 4 29" xfId="1720" xr:uid="{7AE3D736-EDA3-4652-8C6F-8E2FE46F5339}"/>
    <cellStyle name="60% - Accent1 4 3" xfId="1722" xr:uid="{E3125EF4-1DC6-4D63-A4E6-F3B60FA61B1A}"/>
    <cellStyle name="60% - Accent1 4 4" xfId="1723" xr:uid="{38D382E1-EE51-4425-97F6-F4EE029D3B7F}"/>
    <cellStyle name="60% - Accent1 4 5" xfId="1724" xr:uid="{2A572D5D-79EC-47B3-9793-905364CD210B}"/>
    <cellStyle name="60% - Accent1 4 6" xfId="1725" xr:uid="{C6E07EF2-AD7D-4F82-A68B-416E572DDDA1}"/>
    <cellStyle name="60% - Accent1 4 7" xfId="1726" xr:uid="{1ECAC433-9623-425F-8727-65C450C05EA4}"/>
    <cellStyle name="60% - Accent1 4 8" xfId="3278" xr:uid="{D8C42410-C0E9-4119-B4C9-60EABCE72A8F}"/>
    <cellStyle name="60% - Accent1 4 8 2" xfId="6797" xr:uid="{1C39D7B9-CEFB-4700-9E21-E98E1661A128}"/>
    <cellStyle name="60% - Accent1 4 9" xfId="3279" xr:uid="{7411A84B-9E69-42E5-B075-78B3D061EEC5}"/>
    <cellStyle name="60% - Accent1 5" xfId="423" xr:uid="{4AB9F0AD-0CE9-40AB-902D-7A2D6809ABE3}"/>
    <cellStyle name="60% - Accent1 5 2" xfId="15917" xr:uid="{DB7F4581-7059-4828-BF42-3B31BA093823}"/>
    <cellStyle name="60% - Accent1 6" xfId="424" xr:uid="{0E04E584-192A-4A26-A50D-4C65AC2A6059}"/>
    <cellStyle name="60% - Accent1 7" xfId="425" xr:uid="{5583CA09-C23F-4369-AA06-82CED36C6E06}"/>
    <cellStyle name="60% - Accent1 8" xfId="426" xr:uid="{7B33B7D9-F07A-4FFE-A98D-7FB6329CC3E5}"/>
    <cellStyle name="60% - Accent1 9" xfId="427" xr:uid="{BC112A97-C40C-462B-B949-7C4A471F0061}"/>
    <cellStyle name="60% - Accent2 10" xfId="428" xr:uid="{15F07A78-A0BD-4B26-B168-039B0A59B64B}"/>
    <cellStyle name="60% - Accent2 11" xfId="429" xr:uid="{39099CCB-52FA-481A-9DC9-96A42FFA94E8}"/>
    <cellStyle name="60% - Accent2 12" xfId="430" xr:uid="{0BB9CB0F-2D0E-42B6-B7D9-81FB4667624F}"/>
    <cellStyle name="60% - Accent2 13" xfId="431" xr:uid="{A54F80A9-EE81-49F3-9226-CC1203A3AE03}"/>
    <cellStyle name="60% - Accent2 14" xfId="432" xr:uid="{C4A5D0E9-D141-4F9B-BA21-783F094B0187}"/>
    <cellStyle name="60% - Accent2 15" xfId="433" xr:uid="{5AA9F99D-7421-4410-A55C-21F44EB4A870}"/>
    <cellStyle name="60% - Accent2 2" xfId="434" xr:uid="{DC2BE583-6F8E-40C0-9351-BE8CBE23D665}"/>
    <cellStyle name="60% - Accent2 2 10" xfId="15918" xr:uid="{CB248473-FBBA-41F3-B62F-28729E6A176B}"/>
    <cellStyle name="60% - Accent2 2 11" xfId="15919" xr:uid="{FA9D24C9-C38E-4845-BDA8-C231F8397CEF}"/>
    <cellStyle name="60% - Accent2 2 12" xfId="15920" xr:uid="{352CCA9E-0A73-412A-A31A-D88892BF46E4}"/>
    <cellStyle name="60% - Accent2 2 13" xfId="15921" xr:uid="{C4BA79A4-10BF-46F7-8F55-BCD512C17497}"/>
    <cellStyle name="60% - Accent2 2 14" xfId="15922" xr:uid="{220D9CF6-49BB-4E6E-A272-D93C04DAF419}"/>
    <cellStyle name="60% - Accent2 2 15" xfId="15923" xr:uid="{6DA1AF54-110B-4231-B795-D620E13C8CAC}"/>
    <cellStyle name="60% - Accent2 2 16" xfId="15924" xr:uid="{CA513D8B-8A9F-43A2-814E-FA9784F9C3D1}"/>
    <cellStyle name="60% - Accent2 2 17" xfId="15925" xr:uid="{5E7155B9-0912-446E-A86C-C2E0F44CD4CD}"/>
    <cellStyle name="60% - Accent2 2 18" xfId="15926" xr:uid="{D5C2299C-73AC-49C6-B5F8-8F37F5C9920F}"/>
    <cellStyle name="60% - Accent2 2 19" xfId="15927" xr:uid="{9CB1A132-929C-4301-BED6-8C19DFDC7E2F}"/>
    <cellStyle name="60% - Accent2 2 2" xfId="3280" xr:uid="{B6897C85-8F23-4DA6-A069-FEF65C72677D}"/>
    <cellStyle name="60% - Accent2 2 2 2" xfId="15928" xr:uid="{CBB836A3-1E57-4E82-BD94-036ACEF0BD7A}"/>
    <cellStyle name="60% - Accent2 2 20" xfId="15929" xr:uid="{9F3CE5EF-D972-413D-9641-1B72A8B63C40}"/>
    <cellStyle name="60% - Accent2 2 21" xfId="15930" xr:uid="{E3B66C86-4932-416E-A23B-A461B6B23B96}"/>
    <cellStyle name="60% - Accent2 2 22" xfId="15931" xr:uid="{C425E833-95CE-4C25-A293-5C3F2E160875}"/>
    <cellStyle name="60% - Accent2 2 23" xfId="15932" xr:uid="{3A6C6F91-1700-4BCB-A1DF-0AE14426C15A}"/>
    <cellStyle name="60% - Accent2 2 24" xfId="15933" xr:uid="{EA3C3FA7-FCE8-4CC6-96D3-F9927B1C548C}"/>
    <cellStyle name="60% - Accent2 2 25" xfId="15934" xr:uid="{DBE1AAE0-D769-45D8-9AFF-E89918149F9A}"/>
    <cellStyle name="60% - Accent2 2 26" xfId="15935" xr:uid="{C13A9343-9A25-4FB3-AAEC-2B886E26290E}"/>
    <cellStyle name="60% - Accent2 2 27" xfId="15936" xr:uid="{492014A1-BA6A-4585-BB61-FA7A843FB6D9}"/>
    <cellStyle name="60% - Accent2 2 28" xfId="15937" xr:uid="{0EA51FDB-85B1-4A9E-A639-71B36D1F97DF}"/>
    <cellStyle name="60% - Accent2 2 29" xfId="15938" xr:uid="{C9A6A399-BACB-4A00-BAC0-99E6373C0FCF}"/>
    <cellStyle name="60% - Accent2 2 3" xfId="15939" xr:uid="{87FD92CD-DF0B-488F-8C2E-AC02168361B1}"/>
    <cellStyle name="60% - Accent2 2 30" xfId="15940" xr:uid="{7C08904D-A299-43EC-AC68-26FE91485751}"/>
    <cellStyle name="60% - Accent2 2 31" xfId="15941" xr:uid="{A5DE2B84-EE8B-4F83-A12F-1D4C2FE455BF}"/>
    <cellStyle name="60% - Accent2 2 32" xfId="15942" xr:uid="{F183B1D5-E151-4894-97AF-6E974C3075EE}"/>
    <cellStyle name="60% - Accent2 2 33" xfId="15943" xr:uid="{F3646607-34AF-4925-9490-5AA7532CB083}"/>
    <cellStyle name="60% - Accent2 2 34" xfId="15944" xr:uid="{71B4E5CC-44E4-4307-82E9-E4A819CAE3C6}"/>
    <cellStyle name="60% - Accent2 2 35" xfId="15945" xr:uid="{FA1A5D7C-045B-4FD9-B565-F7D8E1BA01D5}"/>
    <cellStyle name="60% - Accent2 2 36" xfId="15946" xr:uid="{1B915894-710A-42D6-A8C6-8FAB00131249}"/>
    <cellStyle name="60% - Accent2 2 37" xfId="15947" xr:uid="{5019BE40-057F-48EC-AAED-17AD838763F7}"/>
    <cellStyle name="60% - Accent2 2 38" xfId="15948" xr:uid="{3F2AEE2B-8720-47CD-A021-014D7884BF03}"/>
    <cellStyle name="60% - Accent2 2 39" xfId="1727" xr:uid="{617A4B59-3B81-497B-AA9B-73CF7158A807}"/>
    <cellStyle name="60% - Accent2 2 4" xfId="15949" xr:uid="{96C28757-997A-4680-BAB1-FCEB1F656F71}"/>
    <cellStyle name="60% - Accent2 2 5" xfId="15950" xr:uid="{F4D51F18-196C-421B-9FEC-AFAACFCF18E7}"/>
    <cellStyle name="60% - Accent2 2 6" xfId="15951" xr:uid="{C77E2193-AB79-4CDC-8DC1-35E3E9751A11}"/>
    <cellStyle name="60% - Accent2 2 7" xfId="15952" xr:uid="{DA64BC69-9454-4274-BCB0-DCB482FCE6CE}"/>
    <cellStyle name="60% - Accent2 2 8" xfId="15953" xr:uid="{068825BF-3ADF-4D69-9D36-B987563B9854}"/>
    <cellStyle name="60% - Accent2 2 9" xfId="15954" xr:uid="{EF8FFAA4-DAB2-41E7-8DB8-58786D5C5459}"/>
    <cellStyle name="60% - Accent2 3" xfId="435" xr:uid="{BC5A5D6A-8EAF-4FC3-899C-464D50C98548}"/>
    <cellStyle name="60% - Accent2 3 10" xfId="1729" xr:uid="{C5BD4BC6-701C-40D1-A4CA-7940B28756F1}"/>
    <cellStyle name="60% - Accent2 3 11" xfId="3281" xr:uid="{DB0356D1-DFDB-46EC-A359-609F139E5613}"/>
    <cellStyle name="60% - Accent2 3 11 2" xfId="6798" xr:uid="{44BB0C08-72F0-4916-BD0E-1B57A1025D2E}"/>
    <cellStyle name="60% - Accent2 3 12" xfId="3282" xr:uid="{1332F52D-267E-464E-93DE-6119855930C7}"/>
    <cellStyle name="60% - Accent2 3 13" xfId="3283" xr:uid="{163FFA58-17BD-46CB-8E9F-EFBC1A9EFABE}"/>
    <cellStyle name="60% - Accent2 3 14" xfId="3284" xr:uid="{72477EF9-60FB-4101-99AD-4456848B2646}"/>
    <cellStyle name="60% - Accent2 3 15" xfId="3285" xr:uid="{97F8617C-ECA7-4718-9E1E-C3C031CFCEA0}"/>
    <cellStyle name="60% - Accent2 3 16" xfId="3286" xr:uid="{B16705C5-2505-40C7-98F7-88BA2674272A}"/>
    <cellStyle name="60% - Accent2 3 17" xfId="3287" xr:uid="{47C7B682-58E7-40BC-8C38-1914B5448136}"/>
    <cellStyle name="60% - Accent2 3 18" xfId="3288" xr:uid="{346326C8-289D-4E24-9BFC-20ED55422D0C}"/>
    <cellStyle name="60% - Accent2 3 19" xfId="3289" xr:uid="{BE9BB6D0-C55C-4B87-B9B8-90538ABFA4D0}"/>
    <cellStyle name="60% - Accent2 3 2" xfId="1730" xr:uid="{04FAAEC2-7BFC-45FE-B457-DE053A6065E5}"/>
    <cellStyle name="60% - Accent2 3 20" xfId="3290" xr:uid="{53E86BD5-3FC7-4671-B29B-5CB05AF44441}"/>
    <cellStyle name="60% - Accent2 3 21" xfId="3291" xr:uid="{F2EBEA0A-E8DD-42C6-ADD6-D3425A2C07B2}"/>
    <cellStyle name="60% - Accent2 3 22" xfId="3292" xr:uid="{5498B3BC-0FC0-44EC-B5E3-0E2F78C5499F}"/>
    <cellStyle name="60% - Accent2 3 23" xfId="3293" xr:uid="{69714BF2-4E42-472B-9FCC-CC325EBF0E4C}"/>
    <cellStyle name="60% - Accent2 3 24" xfId="3294" xr:uid="{9AADC57A-8623-40CC-A051-6A302B867498}"/>
    <cellStyle name="60% - Accent2 3 25" xfId="3295" xr:uid="{4C4D9D98-391B-47CD-BBAA-9A9C4E5E19AA}"/>
    <cellStyle name="60% - Accent2 3 26" xfId="3296" xr:uid="{D9C23FE0-7632-4414-8DAB-0AE8B2201565}"/>
    <cellStyle name="60% - Accent2 3 27" xfId="3297" xr:uid="{CC8E4438-49AF-4C6D-BE5F-5D83EB3477ED}"/>
    <cellStyle name="60% - Accent2 3 28" xfId="3298" xr:uid="{9FACF8D3-5C4A-44B1-A728-226D1C981BB5}"/>
    <cellStyle name="60% - Accent2 3 29" xfId="3299" xr:uid="{A0459DFD-BC6B-40CB-9364-0E1F7419ECB5}"/>
    <cellStyle name="60% - Accent2 3 3" xfId="1731" xr:uid="{578C631E-BDE0-41FB-BD19-6267D1BC57E0}"/>
    <cellStyle name="60% - Accent2 3 30" xfId="3300" xr:uid="{B88C0BB5-3F56-4BFE-AD84-E6A3BDC0C355}"/>
    <cellStyle name="60% - Accent2 3 31" xfId="3301" xr:uid="{2B0C8BB7-AC12-44A1-80A3-5FC795B7FD65}"/>
    <cellStyle name="60% - Accent2 3 32" xfId="1728" xr:uid="{D1A0E31E-8645-4A02-A56F-6808FF88DF39}"/>
    <cellStyle name="60% - Accent2 3 4" xfId="1732" xr:uid="{F216D21F-2A5C-40C9-965C-66162EFB05F3}"/>
    <cellStyle name="60% - Accent2 3 5" xfId="1733" xr:uid="{C462450C-60A1-4F7B-8FF0-FD9FF9B07B7A}"/>
    <cellStyle name="60% - Accent2 3 6" xfId="1734" xr:uid="{EEF271D5-866D-409C-ADFA-006B3E581829}"/>
    <cellStyle name="60% - Accent2 3 7" xfId="1735" xr:uid="{40C40A6A-7272-4415-A6CB-2BB7D33B3E99}"/>
    <cellStyle name="60% - Accent2 3 8" xfId="1736" xr:uid="{7EABCBB2-021E-4C87-AE9D-B21FA0221623}"/>
    <cellStyle name="60% - Accent2 3 9" xfId="1737" xr:uid="{B250D7BE-4874-41D1-953C-DC0D241F7FFD}"/>
    <cellStyle name="60% - Accent2 4" xfId="436" xr:uid="{F94888D6-6208-477C-83B7-FE09E68A81FE}"/>
    <cellStyle name="60% - Accent2 4 10" xfId="3302" xr:uid="{4E719186-1738-453B-8673-90CEB86283C1}"/>
    <cellStyle name="60% - Accent2 4 11" xfId="3303" xr:uid="{19976A1E-4D6F-4BB9-8628-CF100A1D0BB5}"/>
    <cellStyle name="60% - Accent2 4 12" xfId="3304" xr:uid="{585FFFBC-3044-4B33-9CF4-1D3176FA896A}"/>
    <cellStyle name="60% - Accent2 4 13" xfId="3305" xr:uid="{C8E2A301-37EC-4AC3-A9EF-7397057F4615}"/>
    <cellStyle name="60% - Accent2 4 14" xfId="3306" xr:uid="{4AB39754-25FC-430C-ADD1-F0401C923BE8}"/>
    <cellStyle name="60% - Accent2 4 15" xfId="3307" xr:uid="{B760F8E8-2109-4924-8AA3-48E513D8CB04}"/>
    <cellStyle name="60% - Accent2 4 16" xfId="3308" xr:uid="{4E2291AD-2628-4B29-9C8F-A53FF2DFB27E}"/>
    <cellStyle name="60% - Accent2 4 17" xfId="3309" xr:uid="{38179D89-3611-467A-AB60-D73F7AC2CBE8}"/>
    <cellStyle name="60% - Accent2 4 18" xfId="3310" xr:uid="{AEA2ECEA-2B0C-49F7-9C0D-61E0F9418071}"/>
    <cellStyle name="60% - Accent2 4 19" xfId="3311" xr:uid="{7EE7DC8F-622B-47D9-95F0-844E6D93BDDC}"/>
    <cellStyle name="60% - Accent2 4 2" xfId="1739" xr:uid="{CF92287F-2548-49E2-A4A7-E83C111202FD}"/>
    <cellStyle name="60% - Accent2 4 20" xfId="3312" xr:uid="{713D05D1-0F37-49B7-9C9C-CBACC87B0264}"/>
    <cellStyle name="60% - Accent2 4 21" xfId="3313" xr:uid="{172AE696-6916-459B-9D77-6884B8D99978}"/>
    <cellStyle name="60% - Accent2 4 22" xfId="3314" xr:uid="{BF9FCE22-8F20-4A1F-9AE2-7A6C40FE2A0D}"/>
    <cellStyle name="60% - Accent2 4 23" xfId="3315" xr:uid="{35B1115F-1FDD-48C2-97A5-304D8BAE1DE4}"/>
    <cellStyle name="60% - Accent2 4 24" xfId="3316" xr:uid="{0792F6CA-ECD6-4894-8FBB-A1DF2A66097F}"/>
    <cellStyle name="60% - Accent2 4 25" xfId="3317" xr:uid="{E1609786-6B0C-4E56-A1B7-46A18ACF16B4}"/>
    <cellStyle name="60% - Accent2 4 26" xfId="3318" xr:uid="{9A02D060-81DF-4FEA-B26E-BB95FF76A54D}"/>
    <cellStyle name="60% - Accent2 4 27" xfId="3319" xr:uid="{CB6A013F-495B-4F22-BB19-1F98A4301F57}"/>
    <cellStyle name="60% - Accent2 4 28" xfId="3320" xr:uid="{E9247670-70CF-4E8F-BF6A-A3C04B2A2278}"/>
    <cellStyle name="60% - Accent2 4 29" xfId="1738" xr:uid="{7044FDA3-1AAD-4119-97B9-1F507D7F18BE}"/>
    <cellStyle name="60% - Accent2 4 3" xfId="1740" xr:uid="{C7098CB1-5D9C-4B27-9101-B7940F8A1E1B}"/>
    <cellStyle name="60% - Accent2 4 4" xfId="1741" xr:uid="{2D45A3A4-6A47-4FF2-81A0-0AB353A2041A}"/>
    <cellStyle name="60% - Accent2 4 5" xfId="1742" xr:uid="{62D6791A-1656-43DD-A5F2-F5BBE5A5E19B}"/>
    <cellStyle name="60% - Accent2 4 6" xfId="1743" xr:uid="{6C587CDF-D235-4545-AA1E-B7DBD12B4084}"/>
    <cellStyle name="60% - Accent2 4 7" xfId="1744" xr:uid="{FA617F72-A16E-452D-8DF1-A46FB79B23F8}"/>
    <cellStyle name="60% - Accent2 4 8" xfId="3321" xr:uid="{4136027F-1745-42CB-9773-A054F9BE5FF8}"/>
    <cellStyle name="60% - Accent2 4 8 2" xfId="6799" xr:uid="{60F73B17-EB8F-4C7B-B67E-22EA2664F724}"/>
    <cellStyle name="60% - Accent2 4 9" xfId="3322" xr:uid="{6258634B-5AC9-441F-B43D-4BB3A56EAC2B}"/>
    <cellStyle name="60% - Accent2 5" xfId="437" xr:uid="{67D5E0D8-CA31-4866-8578-656045C69953}"/>
    <cellStyle name="60% - Accent2 5 2" xfId="15955" xr:uid="{08E0B70D-5C83-4520-A7A3-4F3C40E08B61}"/>
    <cellStyle name="60% - Accent2 6" xfId="438" xr:uid="{EB20D277-61AE-4498-B380-822A0EA74106}"/>
    <cellStyle name="60% - Accent2 7" xfId="439" xr:uid="{270690F6-FA41-4F7D-A712-0056D084BA6B}"/>
    <cellStyle name="60% - Accent2 8" xfId="440" xr:uid="{36AFDB80-1A70-4D6D-8F5D-661AB67D46CB}"/>
    <cellStyle name="60% - Accent2 9" xfId="441" xr:uid="{3A9B2FB2-CB46-44C3-AAFB-3D31DE333FE3}"/>
    <cellStyle name="60% - Accent3 10" xfId="442" xr:uid="{D270EBE8-AF3F-4955-9E74-90A90A84CF63}"/>
    <cellStyle name="60% - Accent3 11" xfId="443" xr:uid="{D680D070-83CC-4B4B-8EFF-56EDCE0C7B29}"/>
    <cellStyle name="60% - Accent3 12" xfId="444" xr:uid="{DE94C90F-3CFB-4B8C-B78F-4B37B303885A}"/>
    <cellStyle name="60% - Accent3 13" xfId="445" xr:uid="{85031770-9683-443E-9432-5FB1A2F1AC43}"/>
    <cellStyle name="60% - Accent3 14" xfId="446" xr:uid="{B37F4687-B3AB-4FAE-9F90-860D18B5902D}"/>
    <cellStyle name="60% - Accent3 15" xfId="447" xr:uid="{87B9AAA5-2AB2-496D-8456-5D6C9FE35B2F}"/>
    <cellStyle name="60% - Accent3 2" xfId="448" xr:uid="{66C5F538-6DD1-4781-BA22-D820E396102A}"/>
    <cellStyle name="60% - Accent3 2 10" xfId="15956" xr:uid="{4B3D4D51-CC57-4DA6-95E1-16DF9B15B334}"/>
    <cellStyle name="60% - Accent3 2 11" xfId="15957" xr:uid="{4C0FA1C4-DAD7-4E8A-BA9B-5A5CD2366ADD}"/>
    <cellStyle name="60% - Accent3 2 12" xfId="15958" xr:uid="{562A693E-E363-43B2-9400-A70130ED0E1F}"/>
    <cellStyle name="60% - Accent3 2 13" xfId="15959" xr:uid="{3A000A8F-834D-4228-8BF6-589871997A0F}"/>
    <cellStyle name="60% - Accent3 2 14" xfId="15960" xr:uid="{D2329D6A-20E2-42D1-88D0-C27035C8BF03}"/>
    <cellStyle name="60% - Accent3 2 15" xfId="15961" xr:uid="{82BCE7CE-6B1F-4BAE-9927-9ED692B1DF7D}"/>
    <cellStyle name="60% - Accent3 2 16" xfId="15962" xr:uid="{A0C974E9-E81F-41EA-8EC7-43B6416D98D0}"/>
    <cellStyle name="60% - Accent3 2 17" xfId="15963" xr:uid="{12EB9B20-585B-490F-AB3F-14E40F896137}"/>
    <cellStyle name="60% - Accent3 2 18" xfId="15964" xr:uid="{CDDB8272-5AF5-4BE6-8D9A-F928C5DD2F7F}"/>
    <cellStyle name="60% - Accent3 2 19" xfId="15965" xr:uid="{B790E9EE-6FFD-4FAE-AB3C-03D818E1875B}"/>
    <cellStyle name="60% - Accent3 2 2" xfId="3323" xr:uid="{1E0A8930-837C-4EE7-A915-C45E06A19C2F}"/>
    <cellStyle name="60% - Accent3 2 2 2" xfId="15966" xr:uid="{CAA68218-A759-4AFC-AAFA-AB4958E38B31}"/>
    <cellStyle name="60% - Accent3 2 20" xfId="15967" xr:uid="{0E861A47-9E08-46C4-9344-BA3B9F6E17DD}"/>
    <cellStyle name="60% - Accent3 2 21" xfId="15968" xr:uid="{B3AC882F-C74D-4231-88B8-EAB52D9C9D6A}"/>
    <cellStyle name="60% - Accent3 2 22" xfId="15969" xr:uid="{66EE2A47-6B1E-4F6F-B379-C8F803435DAF}"/>
    <cellStyle name="60% - Accent3 2 23" xfId="15970" xr:uid="{2B754403-4538-4034-869C-7799FBB22716}"/>
    <cellStyle name="60% - Accent3 2 24" xfId="15971" xr:uid="{16C884C6-4281-4A82-B159-26ABDE02A11B}"/>
    <cellStyle name="60% - Accent3 2 25" xfId="15972" xr:uid="{7B224452-92D1-4497-AA31-FB0CBFD67E73}"/>
    <cellStyle name="60% - Accent3 2 26" xfId="15973" xr:uid="{41D57636-05FB-4E24-AE50-4488BB2C8CCF}"/>
    <cellStyle name="60% - Accent3 2 27" xfId="15974" xr:uid="{99A903CC-1800-4F6D-932A-7D5B159F8520}"/>
    <cellStyle name="60% - Accent3 2 28" xfId="15975" xr:uid="{EBD37A78-D3B2-4DEB-B8F8-E8772D1C95DE}"/>
    <cellStyle name="60% - Accent3 2 29" xfId="15976" xr:uid="{F29C4E3D-E5A6-4AF5-B29F-269DD5BEDAE4}"/>
    <cellStyle name="60% - Accent3 2 3" xfId="7282" xr:uid="{977CEE6E-2200-4AF0-BFAE-EF90B00D00CD}"/>
    <cellStyle name="60% - Accent3 2 3 2" xfId="15977" xr:uid="{3B5DAB78-8FC9-412E-A682-8C54732DC9EC}"/>
    <cellStyle name="60% - Accent3 2 30" xfId="15978" xr:uid="{4FBB48D2-86D5-49E9-99D6-2310AE24A566}"/>
    <cellStyle name="60% - Accent3 2 31" xfId="15979" xr:uid="{A36EB276-7117-4EAE-ADBA-277055C297A2}"/>
    <cellStyle name="60% - Accent3 2 32" xfId="15980" xr:uid="{2595E296-0D31-4A40-A62C-4EB67645D959}"/>
    <cellStyle name="60% - Accent3 2 33" xfId="15981" xr:uid="{E096A3B6-7E21-4964-984A-C718F0FB6EAB}"/>
    <cellStyle name="60% - Accent3 2 34" xfId="15982" xr:uid="{2116A8A6-A714-4134-8EF5-A4B8E915CDE6}"/>
    <cellStyle name="60% - Accent3 2 35" xfId="15983" xr:uid="{DEC1947C-E7BE-46DB-972F-F2093036CDF4}"/>
    <cellStyle name="60% - Accent3 2 36" xfId="15984" xr:uid="{C33A04A2-1593-4CD1-B69A-E40CAF59B797}"/>
    <cellStyle name="60% - Accent3 2 37" xfId="15985" xr:uid="{5B1E7A86-1AE2-4690-80A4-F73DA215770F}"/>
    <cellStyle name="60% - Accent3 2 38" xfId="15986" xr:uid="{B74C10D5-C57F-49E8-9017-D5466596F507}"/>
    <cellStyle name="60% - Accent3 2 39" xfId="1745" xr:uid="{E3A32052-AE83-45EF-B063-25226AFDBD8D}"/>
    <cellStyle name="60% - Accent3 2 4" xfId="15987" xr:uid="{82BB1E6A-F70B-47C9-B79C-47F5CAF3ED4B}"/>
    <cellStyle name="60% - Accent3 2 5" xfId="15988" xr:uid="{9995EF4A-D1FC-448C-8AE9-6343885FE684}"/>
    <cellStyle name="60% - Accent3 2 6" xfId="15989" xr:uid="{237D2245-8109-4C67-821E-2C74FA457AF7}"/>
    <cellStyle name="60% - Accent3 2 7" xfId="15990" xr:uid="{51EB0CFB-ACCB-463A-81A5-E7FA29BBD0E3}"/>
    <cellStyle name="60% - Accent3 2 8" xfId="15991" xr:uid="{122D6948-B5B3-4CF3-B265-84CEF8F92659}"/>
    <cellStyle name="60% - Accent3 2 9" xfId="15992" xr:uid="{ADB82BEE-072A-43F9-864E-47E631142848}"/>
    <cellStyle name="60% - Accent3 3" xfId="449" xr:uid="{418B68AE-EF56-41B8-8E1E-9BCF73B55708}"/>
    <cellStyle name="60% - Accent3 3 10" xfId="1747" xr:uid="{7B15C6C0-C53F-401B-9420-A560DD316822}"/>
    <cellStyle name="60% - Accent3 3 11" xfId="3324" xr:uid="{25B54124-2D68-4850-A44C-3634C0E75ACE}"/>
    <cellStyle name="60% - Accent3 3 11 2" xfId="6800" xr:uid="{1A918063-A270-4CDB-8B8C-D82E2F4613CF}"/>
    <cellStyle name="60% - Accent3 3 12" xfId="3325" xr:uid="{27EDCE7C-9F6D-4C7B-96C5-923BAB5AB6C1}"/>
    <cellStyle name="60% - Accent3 3 13" xfId="3326" xr:uid="{C7A2E0F1-6941-4D7D-9569-8C759A2E27B8}"/>
    <cellStyle name="60% - Accent3 3 14" xfId="3327" xr:uid="{9640B2E4-022A-43A7-8997-4E17F24C7075}"/>
    <cellStyle name="60% - Accent3 3 15" xfId="3328" xr:uid="{96A8411B-3AC0-470B-93BF-4DEA8984F32F}"/>
    <cellStyle name="60% - Accent3 3 16" xfId="3329" xr:uid="{DE9E2ACB-33AD-42EA-9301-F81A17D1446D}"/>
    <cellStyle name="60% - Accent3 3 17" xfId="3330" xr:uid="{2B7D93B0-8516-469D-8F4F-61D57AFF027B}"/>
    <cellStyle name="60% - Accent3 3 18" xfId="3331" xr:uid="{DCC67399-6753-405C-BA55-6BEE81D3268F}"/>
    <cellStyle name="60% - Accent3 3 19" xfId="3332" xr:uid="{C26FAF55-B4EB-480E-BD05-F9CEB66432A2}"/>
    <cellStyle name="60% - Accent3 3 2" xfId="1748" xr:uid="{BF41C39E-B708-4D0C-86EF-45B73450549B}"/>
    <cellStyle name="60% - Accent3 3 20" xfId="3333" xr:uid="{349CC4EA-4DFE-4FB3-9B64-367E96E996BB}"/>
    <cellStyle name="60% - Accent3 3 21" xfId="3334" xr:uid="{D5977BDD-06D5-46B6-BF7E-07CD7C0CA384}"/>
    <cellStyle name="60% - Accent3 3 22" xfId="3335" xr:uid="{73AB74F5-DE75-45FD-A631-B6F643AFB57E}"/>
    <cellStyle name="60% - Accent3 3 23" xfId="3336" xr:uid="{57BAAA59-3498-440B-80B9-33E5A34B1A7E}"/>
    <cellStyle name="60% - Accent3 3 24" xfId="3337" xr:uid="{CFBD4A3F-3A40-49E4-A484-DE3969A6E8EA}"/>
    <cellStyle name="60% - Accent3 3 25" xfId="3338" xr:uid="{FF18B59F-D6EA-4E9D-A1A3-82C585DE9D71}"/>
    <cellStyle name="60% - Accent3 3 26" xfId="3339" xr:uid="{3CEC919B-EDDB-458E-937B-5BB8A1B5A162}"/>
    <cellStyle name="60% - Accent3 3 27" xfId="3340" xr:uid="{E98F1574-0AAB-4791-BBFD-C794E3DCF752}"/>
    <cellStyle name="60% - Accent3 3 28" xfId="3341" xr:uid="{BF2642F3-93E6-4E00-8E7E-36277169A01E}"/>
    <cellStyle name="60% - Accent3 3 29" xfId="3342" xr:uid="{8CDD7769-7A12-4575-B418-631E6D8EA02C}"/>
    <cellStyle name="60% - Accent3 3 3" xfId="1749" xr:uid="{E2CF2559-1A33-42F6-9223-5736C60D8D76}"/>
    <cellStyle name="60% - Accent3 3 30" xfId="3343" xr:uid="{C8990BD2-F9C5-4E0D-8B25-AAA9E5FFABE5}"/>
    <cellStyle name="60% - Accent3 3 31" xfId="3344" xr:uid="{1A4525F2-9859-4F23-A747-9B87DD69A470}"/>
    <cellStyle name="60% - Accent3 3 32" xfId="1746" xr:uid="{AF1822B3-FB85-4F06-A40F-2DF29DC61F05}"/>
    <cellStyle name="60% - Accent3 3 4" xfId="1750" xr:uid="{D32EDD05-A19B-452C-B91D-DE5297E8D88D}"/>
    <cellStyle name="60% - Accent3 3 5" xfId="1751" xr:uid="{70707CC1-A457-4EEB-A38E-127F9868CDA1}"/>
    <cellStyle name="60% - Accent3 3 6" xfId="1752" xr:uid="{6F39DA4E-16F2-4692-85F5-968128F5AAA4}"/>
    <cellStyle name="60% - Accent3 3 7" xfId="1753" xr:uid="{743FBF5C-F0A4-41D6-A4D1-FA8954719454}"/>
    <cellStyle name="60% - Accent3 3 8" xfId="1754" xr:uid="{AB77DD2A-12A7-4165-808C-16D48D172DAD}"/>
    <cellStyle name="60% - Accent3 3 9" xfId="1755" xr:uid="{C471C775-C324-4B5B-834E-BF5040E3FA89}"/>
    <cellStyle name="60% - Accent3 4" xfId="450" xr:uid="{2DAAD715-8949-4C0F-B261-1BEFCC91EB40}"/>
    <cellStyle name="60% - Accent3 4 10" xfId="3345" xr:uid="{F5CBFEDD-126B-4D8E-AB4F-3AA1B331366C}"/>
    <cellStyle name="60% - Accent3 4 11" xfId="3346" xr:uid="{C1D0FA2D-FCF4-408F-AF5C-BB7C1064F764}"/>
    <cellStyle name="60% - Accent3 4 12" xfId="3347" xr:uid="{E0BAB4FA-8D42-4687-B6F3-CABF36954224}"/>
    <cellStyle name="60% - Accent3 4 13" xfId="3348" xr:uid="{6FB5D3D6-819E-451B-8F23-5F96CAAADA09}"/>
    <cellStyle name="60% - Accent3 4 14" xfId="3349" xr:uid="{BF131865-56CB-4D9E-BEC9-255272EF02CE}"/>
    <cellStyle name="60% - Accent3 4 15" xfId="3350" xr:uid="{6C8EA344-5AD2-45DC-8BEB-AE5C832B54F9}"/>
    <cellStyle name="60% - Accent3 4 16" xfId="3351" xr:uid="{FD619FA6-9343-421C-B343-5CD650742E39}"/>
    <cellStyle name="60% - Accent3 4 17" xfId="3352" xr:uid="{17C225A2-1437-4615-9123-F4DB53755657}"/>
    <cellStyle name="60% - Accent3 4 18" xfId="3353" xr:uid="{8FA5B10D-418C-4380-9B02-6C4DA05C8BFA}"/>
    <cellStyle name="60% - Accent3 4 19" xfId="3354" xr:uid="{FAF3BF48-370B-4950-B664-75DCD8038EB4}"/>
    <cellStyle name="60% - Accent3 4 2" xfId="1757" xr:uid="{BE6E2597-A5D1-4919-8632-18BA2A07A520}"/>
    <cellStyle name="60% - Accent3 4 20" xfId="3355" xr:uid="{C21F177C-FBBB-4483-9332-A742A353E3A6}"/>
    <cellStyle name="60% - Accent3 4 21" xfId="3356" xr:uid="{37C4D70E-798C-4ACA-9D9D-BF323564BD33}"/>
    <cellStyle name="60% - Accent3 4 22" xfId="3357" xr:uid="{D80A72FC-9138-4304-A20B-9B6DB94D5A08}"/>
    <cellStyle name="60% - Accent3 4 23" xfId="3358" xr:uid="{C083DDDF-35F9-4495-A300-3672BFF407BB}"/>
    <cellStyle name="60% - Accent3 4 24" xfId="3359" xr:uid="{B825803A-C4C9-4268-93A9-FCA0D309D8CF}"/>
    <cellStyle name="60% - Accent3 4 25" xfId="3360" xr:uid="{78ED88A8-1DC9-4AF2-AA72-38521DF5E0DB}"/>
    <cellStyle name="60% - Accent3 4 26" xfId="3361" xr:uid="{83A0335B-84DB-4860-B43D-49CD67E1FC06}"/>
    <cellStyle name="60% - Accent3 4 27" xfId="3362" xr:uid="{783D572A-9C52-4774-9350-7DB225D6BC6D}"/>
    <cellStyle name="60% - Accent3 4 28" xfId="3363" xr:uid="{814F2C22-9DC6-4DF5-9A4D-01CC38C2AA39}"/>
    <cellStyle name="60% - Accent3 4 29" xfId="1756" xr:uid="{4EBC8781-BF66-4230-907D-2486ABADAB3E}"/>
    <cellStyle name="60% - Accent3 4 3" xfId="1758" xr:uid="{28251893-00A7-4821-A3B4-51C23E6D7879}"/>
    <cellStyle name="60% - Accent3 4 4" xfId="1759" xr:uid="{1CA97758-E0CA-4AC2-8C02-2DB4B472DC9A}"/>
    <cellStyle name="60% - Accent3 4 5" xfId="1760" xr:uid="{F74C5AC5-3D16-45B8-83A6-8D8DDBEDD766}"/>
    <cellStyle name="60% - Accent3 4 6" xfId="1761" xr:uid="{12F7BEAD-9A1C-4BEE-95DC-E4FA2991FDB4}"/>
    <cellStyle name="60% - Accent3 4 7" xfId="1762" xr:uid="{9E291EAF-F0AB-40D2-B34C-95141A9A92B9}"/>
    <cellStyle name="60% - Accent3 4 8" xfId="3364" xr:uid="{E500DFD3-667E-476C-A00B-FA2FE5B9218D}"/>
    <cellStyle name="60% - Accent3 4 8 2" xfId="6801" xr:uid="{BCEA4CD4-6B27-49C0-8C4C-9BF10B3364C4}"/>
    <cellStyle name="60% - Accent3 4 9" xfId="3365" xr:uid="{A5824160-FCEF-4D8C-AD8F-5B56214B0FCD}"/>
    <cellStyle name="60% - Accent3 5" xfId="451" xr:uid="{62CC5E69-D89E-4D3C-B919-B12A2116E5A1}"/>
    <cellStyle name="60% - Accent3 5 2" xfId="16000" xr:uid="{A7CF8861-87BD-4B28-8052-FE58383D0E4C}"/>
    <cellStyle name="60% - Accent3 6" xfId="452" xr:uid="{883E2F09-7861-4CBC-B375-2469BD53BC43}"/>
    <cellStyle name="60% - Accent3 7" xfId="453" xr:uid="{E37AA010-A0F7-4B9E-91DE-9D6867A9EA03}"/>
    <cellStyle name="60% - Accent3 8" xfId="454" xr:uid="{6DDAA37D-DEF0-4073-B385-F1920BE6C145}"/>
    <cellStyle name="60% - Accent3 9" xfId="455" xr:uid="{32549F08-C54B-4BCC-8CBF-473816E14F95}"/>
    <cellStyle name="60% - Accent4 10" xfId="456" xr:uid="{AD38ADBF-39E5-40F7-820D-C8AE3ADE2FE6}"/>
    <cellStyle name="60% - Accent4 11" xfId="457" xr:uid="{58A7B524-6F5E-42F6-8D20-CA765EA86005}"/>
    <cellStyle name="60% - Accent4 12" xfId="458" xr:uid="{0CC3C9CC-DE0F-46D5-8271-5C85B45C3D0A}"/>
    <cellStyle name="60% - Accent4 13" xfId="459" xr:uid="{26E54D6D-EBF1-45F0-860F-CA006B907B89}"/>
    <cellStyle name="60% - Accent4 14" xfId="460" xr:uid="{0F3464E2-4619-4A16-A8BF-72EBF833CF80}"/>
    <cellStyle name="60% - Accent4 15" xfId="461" xr:uid="{870C5B3E-4AC0-42ED-AA7B-343CAE5049D1}"/>
    <cellStyle name="60% - Accent4 2" xfId="462" xr:uid="{4834E84F-75A6-40CA-AD79-47E15E3C33EA}"/>
    <cellStyle name="60% - Accent4 2 10" xfId="16002" xr:uid="{FC2035A6-CC0C-42D1-8619-29970B5733E6}"/>
    <cellStyle name="60% - Accent4 2 11" xfId="16003" xr:uid="{2FF8194D-7D3D-4584-B5C3-695B0764D37E}"/>
    <cellStyle name="60% - Accent4 2 12" xfId="16004" xr:uid="{AEE83183-10F2-46EC-B440-241100934431}"/>
    <cellStyle name="60% - Accent4 2 13" xfId="16005" xr:uid="{57704E0A-26F2-49EB-8C2F-BA0B7A0EE430}"/>
    <cellStyle name="60% - Accent4 2 14" xfId="16006" xr:uid="{C6B1E784-B14C-44FC-AF2C-9965DAE0C33D}"/>
    <cellStyle name="60% - Accent4 2 15" xfId="16007" xr:uid="{DE6277C4-4758-44E4-9E12-1AF68517296E}"/>
    <cellStyle name="60% - Accent4 2 16" xfId="16008" xr:uid="{E3732D46-CEF1-4C50-88ED-F5E3EE94D434}"/>
    <cellStyle name="60% - Accent4 2 17" xfId="16009" xr:uid="{4FFBAFDC-B2CE-4760-82AF-D44A606A09EE}"/>
    <cellStyle name="60% - Accent4 2 18" xfId="16010" xr:uid="{0CD19DAB-E195-4E52-BFEA-C98A0DC1F1CE}"/>
    <cellStyle name="60% - Accent4 2 19" xfId="16011" xr:uid="{962941C6-9475-467D-AB66-A2068DD41220}"/>
    <cellStyle name="60% - Accent4 2 2" xfId="3366" xr:uid="{CC1F3E23-912A-4565-9FDE-6F089697DB88}"/>
    <cellStyle name="60% - Accent4 2 2 2" xfId="16012" xr:uid="{5F964062-6C34-49F0-95D8-AD0AAA9FB223}"/>
    <cellStyle name="60% - Accent4 2 20" xfId="16013" xr:uid="{E0292326-47CC-4E71-A9C4-8AFA441740DA}"/>
    <cellStyle name="60% - Accent4 2 21" xfId="16014" xr:uid="{84440651-1FF9-4294-BC62-8C3C7965DA0E}"/>
    <cellStyle name="60% - Accent4 2 22" xfId="16015" xr:uid="{C1679929-4C08-42A5-9993-3B6B85B71510}"/>
    <cellStyle name="60% - Accent4 2 23" xfId="16016" xr:uid="{2EA2E536-EA8F-4A21-ACAF-BDE432CF5B94}"/>
    <cellStyle name="60% - Accent4 2 24" xfId="16017" xr:uid="{8E3B069D-E1A1-4FB0-86A5-992229C0510D}"/>
    <cellStyle name="60% - Accent4 2 25" xfId="16018" xr:uid="{81573687-16BF-42E9-9EBC-A1CA00309CD5}"/>
    <cellStyle name="60% - Accent4 2 26" xfId="16019" xr:uid="{C11A0765-DDCB-4D94-AAC7-4B17FD5FD181}"/>
    <cellStyle name="60% - Accent4 2 27" xfId="16020" xr:uid="{6D934F59-A916-43E0-BDB5-E0AD35AFB6B4}"/>
    <cellStyle name="60% - Accent4 2 28" xfId="16021" xr:uid="{6ACD7EE3-2958-4681-9BFA-A6AA9C7DBF78}"/>
    <cellStyle name="60% - Accent4 2 29" xfId="16022" xr:uid="{2669DEF9-F5EF-4F6B-BF13-E63E43E0E939}"/>
    <cellStyle name="60% - Accent4 2 3" xfId="7283" xr:uid="{183E9AD1-C890-4D92-8BA3-44E3D1A512A6}"/>
    <cellStyle name="60% - Accent4 2 3 2" xfId="16023" xr:uid="{1F7B4DC2-1BB6-4568-91BA-1B6793F32244}"/>
    <cellStyle name="60% - Accent4 2 30" xfId="16024" xr:uid="{8DF458F2-1656-42F8-B28F-2543E1234FA8}"/>
    <cellStyle name="60% - Accent4 2 31" xfId="16025" xr:uid="{208CA260-F746-45C5-8D41-CB0D56D0AB56}"/>
    <cellStyle name="60% - Accent4 2 32" xfId="16026" xr:uid="{D4053A20-0D00-4D76-9933-B741041E68C8}"/>
    <cellStyle name="60% - Accent4 2 33" xfId="16027" xr:uid="{CFAEC877-A3CC-4FD2-83AE-2AAEA9995863}"/>
    <cellStyle name="60% - Accent4 2 34" xfId="16028" xr:uid="{BA661400-72AD-4B5A-83C4-18BDB15E87F2}"/>
    <cellStyle name="60% - Accent4 2 35" xfId="16029" xr:uid="{5CD948BC-1896-404C-B2E0-0863AEC90B4D}"/>
    <cellStyle name="60% - Accent4 2 36" xfId="16030" xr:uid="{3AF92D41-ABD7-45D9-B761-0352B3B43DD7}"/>
    <cellStyle name="60% - Accent4 2 37" xfId="16031" xr:uid="{1DD6A378-1246-4125-BFA8-6EF006A3A177}"/>
    <cellStyle name="60% - Accent4 2 38" xfId="16032" xr:uid="{D5C5961A-2B7A-4B59-B4B5-A82391AFCBDA}"/>
    <cellStyle name="60% - Accent4 2 39" xfId="1763" xr:uid="{DA2F5231-94FB-4682-96E3-586322C53888}"/>
    <cellStyle name="60% - Accent4 2 4" xfId="16033" xr:uid="{CCBB31AB-DA4F-465C-A486-7CB32A729A72}"/>
    <cellStyle name="60% - Accent4 2 5" xfId="16034" xr:uid="{EE2C198A-146B-455A-9F2E-534C6B07FEAA}"/>
    <cellStyle name="60% - Accent4 2 6" xfId="16035" xr:uid="{4E2BAD52-3D2E-4D15-97F1-AD6E80D7EA56}"/>
    <cellStyle name="60% - Accent4 2 7" xfId="16036" xr:uid="{8DFB5118-6BB3-4011-A95B-32E60901B2F3}"/>
    <cellStyle name="60% - Accent4 2 8" xfId="16037" xr:uid="{EC51EF03-2B7F-4F3E-938B-0DC6DB08A2BB}"/>
    <cellStyle name="60% - Accent4 2 9" xfId="16038" xr:uid="{1C252EF1-21F2-4241-8499-F81B7C862BD7}"/>
    <cellStyle name="60% - Accent4 3" xfId="463" xr:uid="{8AB6B808-BC1D-4EDA-BB3F-BE5C42EBE0F9}"/>
    <cellStyle name="60% - Accent4 3 10" xfId="1765" xr:uid="{EDC3CECF-91B3-4624-9A60-DFFD567526D8}"/>
    <cellStyle name="60% - Accent4 3 11" xfId="3367" xr:uid="{9835D1A6-F663-4B42-B952-52AE7A2DC6C2}"/>
    <cellStyle name="60% - Accent4 3 11 2" xfId="6802" xr:uid="{89CA6628-D3E3-463E-99D3-60466738DFF1}"/>
    <cellStyle name="60% - Accent4 3 12" xfId="3368" xr:uid="{45C16993-C09B-4B43-9B08-7ACDAD38744A}"/>
    <cellStyle name="60% - Accent4 3 13" xfId="3369" xr:uid="{65E4363C-BC6E-4C22-8267-5D844202CD03}"/>
    <cellStyle name="60% - Accent4 3 14" xfId="3370" xr:uid="{D003A792-29AE-49FE-BB9F-D33148F75A11}"/>
    <cellStyle name="60% - Accent4 3 15" xfId="3371" xr:uid="{A4D69180-714D-4833-BAC1-F7AAEA57B656}"/>
    <cellStyle name="60% - Accent4 3 16" xfId="3372" xr:uid="{154B0854-09ED-49C1-A9DC-9064687D0EE7}"/>
    <cellStyle name="60% - Accent4 3 17" xfId="3373" xr:uid="{6004619D-306C-4141-8E72-7AFB19411123}"/>
    <cellStyle name="60% - Accent4 3 18" xfId="3374" xr:uid="{5ECFD0A9-FD99-4E87-9575-4299070E4658}"/>
    <cellStyle name="60% - Accent4 3 19" xfId="3375" xr:uid="{EFE7A5E1-EF30-4496-BD25-935C488C6D90}"/>
    <cellStyle name="60% - Accent4 3 2" xfId="1766" xr:uid="{023ACC3A-ED5C-4BFF-8122-CE7EC4EB42FD}"/>
    <cellStyle name="60% - Accent4 3 20" xfId="3376" xr:uid="{5A1566C2-620F-48DF-8228-7869C448481E}"/>
    <cellStyle name="60% - Accent4 3 21" xfId="3377" xr:uid="{3CB33F5C-DBEB-47C5-BD7A-9BEA2815015A}"/>
    <cellStyle name="60% - Accent4 3 22" xfId="3378" xr:uid="{E03C7AE1-1E78-4D88-8C8D-69ED8510048A}"/>
    <cellStyle name="60% - Accent4 3 23" xfId="3379" xr:uid="{1339C82D-E4F7-41FD-B796-6DC2D99CECDF}"/>
    <cellStyle name="60% - Accent4 3 24" xfId="3380" xr:uid="{A6E6D10D-18DF-403B-ACFD-29AA7551187E}"/>
    <cellStyle name="60% - Accent4 3 25" xfId="3381" xr:uid="{DF2772CA-D33C-417F-B8EE-C5B90E1490E9}"/>
    <cellStyle name="60% - Accent4 3 26" xfId="3382" xr:uid="{7F9A7E99-A954-4D3A-B195-8DBEBD06F817}"/>
    <cellStyle name="60% - Accent4 3 27" xfId="3383" xr:uid="{4E7E8A91-C7D9-4839-9554-9D83DA86C420}"/>
    <cellStyle name="60% - Accent4 3 28" xfId="3384" xr:uid="{BA4C914C-2BBB-4CB7-B32F-8DEA05B0E312}"/>
    <cellStyle name="60% - Accent4 3 29" xfId="3385" xr:uid="{5169D8A3-EEF9-44A3-93E6-1F321DF3C78E}"/>
    <cellStyle name="60% - Accent4 3 3" xfId="1767" xr:uid="{F409F18B-17C7-435C-BBFD-3D2BF48CB551}"/>
    <cellStyle name="60% - Accent4 3 30" xfId="3386" xr:uid="{3C1C1CFE-E247-43F8-8926-F7B1A99440C6}"/>
    <cellStyle name="60% - Accent4 3 31" xfId="3387" xr:uid="{044B9923-E366-4234-B351-464991CF8D87}"/>
    <cellStyle name="60% - Accent4 3 32" xfId="1764" xr:uid="{807EB9FE-2E6A-48F1-B8E2-0480ED123F66}"/>
    <cellStyle name="60% - Accent4 3 4" xfId="1768" xr:uid="{963921B3-D266-4B52-9B51-A8F8EBCF7869}"/>
    <cellStyle name="60% - Accent4 3 5" xfId="1769" xr:uid="{5BF253F2-6FD6-4507-BE54-D7C88B14D1A0}"/>
    <cellStyle name="60% - Accent4 3 6" xfId="1770" xr:uid="{05F5DA66-A286-409B-BEE3-0A2F26819CB9}"/>
    <cellStyle name="60% - Accent4 3 7" xfId="1771" xr:uid="{34733E67-9761-48B8-9D3F-44FAE8FCA019}"/>
    <cellStyle name="60% - Accent4 3 8" xfId="1772" xr:uid="{3F405C8A-3ECC-4D02-B335-58262A6677A1}"/>
    <cellStyle name="60% - Accent4 3 9" xfId="1773" xr:uid="{CB5B3972-DA76-488D-A29C-89B358AA3544}"/>
    <cellStyle name="60% - Accent4 4" xfId="464" xr:uid="{B31C3D7B-4E19-4D1E-BF6E-4CAFF62A141D}"/>
    <cellStyle name="60% - Accent4 4 10" xfId="3388" xr:uid="{8E0A97EE-F950-488D-864C-795BD42BB2DC}"/>
    <cellStyle name="60% - Accent4 4 11" xfId="3389" xr:uid="{C83F2452-96A2-4C29-A712-FA5CA8AB5D75}"/>
    <cellStyle name="60% - Accent4 4 12" xfId="3390" xr:uid="{9E53EF14-77B9-4599-A136-06777040D55D}"/>
    <cellStyle name="60% - Accent4 4 13" xfId="3391" xr:uid="{A72E68E7-D6EA-4F2A-B4C1-C4BE8F511392}"/>
    <cellStyle name="60% - Accent4 4 14" xfId="3392" xr:uid="{8EB3785A-EB0D-4406-B08E-633D0816106B}"/>
    <cellStyle name="60% - Accent4 4 15" xfId="3393" xr:uid="{80A8A2CF-681A-4517-A698-3DB364F23F29}"/>
    <cellStyle name="60% - Accent4 4 16" xfId="3394" xr:uid="{34848986-CAE5-44F8-B09C-1BD55E8AC839}"/>
    <cellStyle name="60% - Accent4 4 17" xfId="3395" xr:uid="{59436EEE-28A1-4B40-990A-454D5BA22C28}"/>
    <cellStyle name="60% - Accent4 4 18" xfId="3396" xr:uid="{7A20D89B-0033-418C-9842-082D1F49E047}"/>
    <cellStyle name="60% - Accent4 4 19" xfId="3397" xr:uid="{485DA17B-5F83-4433-85AB-B08F5076A5E1}"/>
    <cellStyle name="60% - Accent4 4 2" xfId="1775" xr:uid="{4CE9DD31-0DE0-4A0B-9F6A-B2699D1C711F}"/>
    <cellStyle name="60% - Accent4 4 20" xfId="3398" xr:uid="{B1050D8F-CB03-4F45-9B3E-A67A9E717AC2}"/>
    <cellStyle name="60% - Accent4 4 21" xfId="3399" xr:uid="{F8F021F7-BE58-47BE-A032-986E6292F287}"/>
    <cellStyle name="60% - Accent4 4 22" xfId="3400" xr:uid="{227590D9-A15A-48DB-BB77-42CE93A30280}"/>
    <cellStyle name="60% - Accent4 4 23" xfId="3401" xr:uid="{4BB910E9-4BB3-4F90-9C2D-3C1764BDA764}"/>
    <cellStyle name="60% - Accent4 4 24" xfId="3402" xr:uid="{007AABCD-B337-4BC1-A56C-08AB8AE14D75}"/>
    <cellStyle name="60% - Accent4 4 25" xfId="3403" xr:uid="{E54AF2CB-D9EA-4C12-A576-1F778839C5E1}"/>
    <cellStyle name="60% - Accent4 4 26" xfId="3404" xr:uid="{19AF9FBE-CAFD-4F5D-A969-1CC36FF23D17}"/>
    <cellStyle name="60% - Accent4 4 27" xfId="3405" xr:uid="{B41F4593-39B8-4551-87A0-EDE037A79331}"/>
    <cellStyle name="60% - Accent4 4 28" xfId="3406" xr:uid="{C1DD5DE0-BB46-456E-BA21-07DF0E56594B}"/>
    <cellStyle name="60% - Accent4 4 29" xfId="1774" xr:uid="{68EECDA0-1070-4042-830C-B4FA5F9A6150}"/>
    <cellStyle name="60% - Accent4 4 3" xfId="1776" xr:uid="{4CAC3E26-67CC-4E74-B651-F73895C91326}"/>
    <cellStyle name="60% - Accent4 4 4" xfId="1777" xr:uid="{9DBFD241-5296-4A8B-BF7D-7E302C335EA9}"/>
    <cellStyle name="60% - Accent4 4 5" xfId="1778" xr:uid="{AE47800A-3CEB-4C57-977F-18D732B0DA33}"/>
    <cellStyle name="60% - Accent4 4 6" xfId="1779" xr:uid="{23CBB566-143D-42A3-B93C-59B6844C2EE4}"/>
    <cellStyle name="60% - Accent4 4 7" xfId="1780" xr:uid="{8DC33195-217D-496B-A02E-D0109FD8F41C}"/>
    <cellStyle name="60% - Accent4 4 8" xfId="3407" xr:uid="{3E929D1A-AD52-44AD-853C-434C511B0CBD}"/>
    <cellStyle name="60% - Accent4 4 8 2" xfId="6803" xr:uid="{3C2C2988-CC2C-4678-B46E-C8F8DE140B64}"/>
    <cellStyle name="60% - Accent4 4 9" xfId="3408" xr:uid="{E8E42D94-2D06-4A6D-A8BA-8E739F698666}"/>
    <cellStyle name="60% - Accent4 5" xfId="465" xr:uid="{07C66434-1B97-4B71-B690-17C9F038D286}"/>
    <cellStyle name="60% - Accent4 5 2" xfId="16063" xr:uid="{54DB5908-CB69-4F30-BDAF-62A9CAD047BD}"/>
    <cellStyle name="60% - Accent4 6" xfId="466" xr:uid="{DCB83DC3-4D63-4E41-9430-12CD00FD1289}"/>
    <cellStyle name="60% - Accent4 7" xfId="467" xr:uid="{43639DCB-7D97-499D-9CE3-7E0FA3B2731F}"/>
    <cellStyle name="60% - Accent4 8" xfId="468" xr:uid="{4E85A2DF-9CEC-426D-A0E7-2D6AC4D6911E}"/>
    <cellStyle name="60% - Accent4 9" xfId="469" xr:uid="{990D8F0C-5809-4404-8E48-1ECBD2B0E9A2}"/>
    <cellStyle name="60% - Accent5 10" xfId="470" xr:uid="{FB2803AB-5ECE-4C32-B19D-EFE6E2BF864F}"/>
    <cellStyle name="60% - Accent5 11" xfId="471" xr:uid="{7134F770-E842-42DA-BAEB-9FF6374092D4}"/>
    <cellStyle name="60% - Accent5 12" xfId="472" xr:uid="{04BDE76D-8177-43C3-B360-C3B755B8A57F}"/>
    <cellStyle name="60% - Accent5 13" xfId="473" xr:uid="{72D76342-039D-42D4-9FAE-E9FA215CB517}"/>
    <cellStyle name="60% - Accent5 14" xfId="474" xr:uid="{61B8ED41-745B-4BB1-A3A4-665749B2801D}"/>
    <cellStyle name="60% - Accent5 15" xfId="475" xr:uid="{D6BF42B8-73DD-4AB0-A9D7-FC7090569F50}"/>
    <cellStyle name="60% - Accent5 2" xfId="476" xr:uid="{0F1359DF-4F3F-4028-9758-0C684D528563}"/>
    <cellStyle name="60% - Accent5 2 10" xfId="16065" xr:uid="{0F0D2229-2413-47F4-A83B-AADBCAF99E1F}"/>
    <cellStyle name="60% - Accent5 2 11" xfId="16066" xr:uid="{716CF656-EFB6-404A-A84A-4E7316EF58B3}"/>
    <cellStyle name="60% - Accent5 2 12" xfId="16067" xr:uid="{EC62D3AA-F669-40CB-A576-E97DEA519E48}"/>
    <cellStyle name="60% - Accent5 2 13" xfId="16068" xr:uid="{CB313BA0-E55F-403A-83E7-CBECB62C3543}"/>
    <cellStyle name="60% - Accent5 2 14" xfId="16069" xr:uid="{5A021368-2E50-4C8A-9174-912224D80420}"/>
    <cellStyle name="60% - Accent5 2 15" xfId="16070" xr:uid="{F08FA215-282D-4CD1-B681-DCC9B7590699}"/>
    <cellStyle name="60% - Accent5 2 16" xfId="16071" xr:uid="{A21E3C9E-A80B-4776-BADE-4100C624B9BF}"/>
    <cellStyle name="60% - Accent5 2 17" xfId="16072" xr:uid="{2BC8F0AD-4C12-439E-8C7C-2C94C8F496FD}"/>
    <cellStyle name="60% - Accent5 2 18" xfId="16073" xr:uid="{B1D5F5BD-3F82-406F-A06E-E4567C88CECC}"/>
    <cellStyle name="60% - Accent5 2 19" xfId="16074" xr:uid="{9151E6B8-CB2F-436D-A0CD-B570712B7009}"/>
    <cellStyle name="60% - Accent5 2 2" xfId="3409" xr:uid="{3C96FB78-1CCB-49B9-BF73-1D4101D3FD61}"/>
    <cellStyle name="60% - Accent5 2 2 2" xfId="16075" xr:uid="{49D9C67C-2DE1-440A-8669-E482005293DD}"/>
    <cellStyle name="60% - Accent5 2 20" xfId="16076" xr:uid="{014F257A-AF58-4188-BD4F-92E0AD977F55}"/>
    <cellStyle name="60% - Accent5 2 21" xfId="16077" xr:uid="{6E1C2F0F-F66F-441F-81D5-261309C646E9}"/>
    <cellStyle name="60% - Accent5 2 22" xfId="16078" xr:uid="{45B003A5-1A5F-43D0-8E32-1770C52944B2}"/>
    <cellStyle name="60% - Accent5 2 23" xfId="16079" xr:uid="{F52E69AF-67CF-4CE7-9209-87EA2B81FFA1}"/>
    <cellStyle name="60% - Accent5 2 24" xfId="16080" xr:uid="{83E3D28F-F331-43D0-92AC-A57C2B312221}"/>
    <cellStyle name="60% - Accent5 2 25" xfId="16081" xr:uid="{400E7880-0F32-4B1E-ADEF-6B47A5EA9AC2}"/>
    <cellStyle name="60% - Accent5 2 26" xfId="16082" xr:uid="{0D8DE2A3-B87A-4236-829C-F706648C53C1}"/>
    <cellStyle name="60% - Accent5 2 27" xfId="16083" xr:uid="{447CACF4-2224-43B9-9B57-B6DD0402274D}"/>
    <cellStyle name="60% - Accent5 2 28" xfId="16084" xr:uid="{1EF5C0C9-D6CC-4EA2-BE8A-EE905E202856}"/>
    <cellStyle name="60% - Accent5 2 29" xfId="16085" xr:uid="{E5481BDC-B927-412D-944B-0439CA91A744}"/>
    <cellStyle name="60% - Accent5 2 3" xfId="15753" xr:uid="{E9CDA3F9-B51F-4E1A-9E13-C54CBF464439}"/>
    <cellStyle name="60% - Accent5 2 3 2" xfId="16086" xr:uid="{C8C840AC-60D6-4D1F-869B-F5C6181A05D3}"/>
    <cellStyle name="60% - Accent5 2 30" xfId="16087" xr:uid="{5F7BE435-A524-4BA1-A9AB-5B7D982A29F8}"/>
    <cellStyle name="60% - Accent5 2 31" xfId="16088" xr:uid="{2865FF69-D1DC-4E1E-801C-1A6641839066}"/>
    <cellStyle name="60% - Accent5 2 32" xfId="16089" xr:uid="{0C7F1666-5440-4DBD-B9BD-655E5A83F41C}"/>
    <cellStyle name="60% - Accent5 2 33" xfId="16090" xr:uid="{31122CA0-11D5-4B36-8414-CD18A1C66C58}"/>
    <cellStyle name="60% - Accent5 2 34" xfId="16091" xr:uid="{209921DB-A076-4272-8EF6-C8F29C33F4C5}"/>
    <cellStyle name="60% - Accent5 2 35" xfId="16092" xr:uid="{9C8E7374-C453-4FB3-A07C-C5E6FC6007EB}"/>
    <cellStyle name="60% - Accent5 2 36" xfId="16093" xr:uid="{81BDD681-DE19-4F63-9DF0-FF2217F5324E}"/>
    <cellStyle name="60% - Accent5 2 37" xfId="16094" xr:uid="{C22ABC21-88AD-4E82-9129-07CD82908566}"/>
    <cellStyle name="60% - Accent5 2 38" xfId="16095" xr:uid="{F9E1523D-6B26-48D0-B49D-88FA4B22304A}"/>
    <cellStyle name="60% - Accent5 2 39" xfId="1781" xr:uid="{2634753F-1F19-48C0-BCE2-03BF53D0D27F}"/>
    <cellStyle name="60% - Accent5 2 4" xfId="16096" xr:uid="{8CF308BE-AF31-48B5-BCF2-806EB9FEF620}"/>
    <cellStyle name="60% - Accent5 2 5" xfId="16097" xr:uid="{1E20B3E6-2196-464F-8BA7-06572D2B3C9A}"/>
    <cellStyle name="60% - Accent5 2 6" xfId="16098" xr:uid="{8A3A9289-4D57-424F-85F6-77B65FC740D1}"/>
    <cellStyle name="60% - Accent5 2 7" xfId="16099" xr:uid="{2E77B565-B058-4AE4-880A-699C600A17F9}"/>
    <cellStyle name="60% - Accent5 2 8" xfId="16100" xr:uid="{1F9E6325-64C6-49E0-A1DF-F8D41AB2E0EA}"/>
    <cellStyle name="60% - Accent5 2 9" xfId="16101" xr:uid="{44F200E1-D7FE-45BE-B5F0-9EF7339E3AD5}"/>
    <cellStyle name="60% - Accent5 3" xfId="477" xr:uid="{6E87EF6B-5ABE-4627-91E3-62C7D5A8DCC2}"/>
    <cellStyle name="60% - Accent5 3 10" xfId="1783" xr:uid="{BA5165B6-8928-4646-96F0-6365EF947537}"/>
    <cellStyle name="60% - Accent5 3 11" xfId="3410" xr:uid="{4D08929D-4077-4FC5-A506-221BF40A0EAE}"/>
    <cellStyle name="60% - Accent5 3 11 2" xfId="6804" xr:uid="{BC768F11-D54B-40DE-AEB5-9ED3182C6F7D}"/>
    <cellStyle name="60% - Accent5 3 12" xfId="3411" xr:uid="{1F62886E-1D6F-4839-ABB2-83828353092C}"/>
    <cellStyle name="60% - Accent5 3 13" xfId="3412" xr:uid="{4BA707FF-F56E-49CB-B9F9-E042DDB59DF1}"/>
    <cellStyle name="60% - Accent5 3 14" xfId="3413" xr:uid="{B66DC12C-F2F3-4A59-9DC8-7FF91915BEA0}"/>
    <cellStyle name="60% - Accent5 3 15" xfId="3414" xr:uid="{F9A0E7AF-28E7-4428-AE89-B3DD56A344CC}"/>
    <cellStyle name="60% - Accent5 3 16" xfId="3415" xr:uid="{278ED905-F3B8-4539-85DD-7E029B913230}"/>
    <cellStyle name="60% - Accent5 3 17" xfId="3416" xr:uid="{7E5E421B-C4D2-418E-9966-4A9583356E43}"/>
    <cellStyle name="60% - Accent5 3 18" xfId="3417" xr:uid="{63DC53CA-5FD1-4031-9FB2-CC48609F0C27}"/>
    <cellStyle name="60% - Accent5 3 19" xfId="3418" xr:uid="{0BFCEA3D-44FF-45E2-AF47-9BB40D6D7314}"/>
    <cellStyle name="60% - Accent5 3 2" xfId="1784" xr:uid="{65209AA3-A669-4671-BA8A-0EEF4F812EB4}"/>
    <cellStyle name="60% - Accent5 3 20" xfId="3419" xr:uid="{5BC9A2F9-5DE5-4565-A942-F991DDF8BC87}"/>
    <cellStyle name="60% - Accent5 3 21" xfId="3420" xr:uid="{13D064E4-ABA2-4E24-995B-FA16EFBAC135}"/>
    <cellStyle name="60% - Accent5 3 22" xfId="3421" xr:uid="{A5B75E1F-F1FF-4085-898C-A2E72998B0BC}"/>
    <cellStyle name="60% - Accent5 3 23" xfId="3422" xr:uid="{657806F2-6646-4920-8BCF-163C72B98127}"/>
    <cellStyle name="60% - Accent5 3 24" xfId="3423" xr:uid="{D4272EDC-B575-4348-A641-1A9F555CB961}"/>
    <cellStyle name="60% - Accent5 3 25" xfId="3424" xr:uid="{76D3378B-8800-4730-871C-A7136E0F2454}"/>
    <cellStyle name="60% - Accent5 3 26" xfId="3425" xr:uid="{7031F386-CA9B-49CC-AA47-13C2DE3A8B31}"/>
    <cellStyle name="60% - Accent5 3 27" xfId="3426" xr:uid="{C639BB3E-C7AD-4908-B2B7-9817B4687172}"/>
    <cellStyle name="60% - Accent5 3 28" xfId="3427" xr:uid="{A8EA2517-ECCA-4D5D-B976-20512F542BBF}"/>
    <cellStyle name="60% - Accent5 3 29" xfId="3428" xr:uid="{786D6031-CBF0-46D8-83C1-DFFCE4B7D93A}"/>
    <cellStyle name="60% - Accent5 3 3" xfId="1785" xr:uid="{918D6950-BB8C-48D5-A544-BFCAE44DC286}"/>
    <cellStyle name="60% - Accent5 3 30" xfId="3429" xr:uid="{0008E641-799A-4D8E-80DB-C6F29F71483D}"/>
    <cellStyle name="60% - Accent5 3 31" xfId="3430" xr:uid="{62FABC23-B876-4416-8959-2C6341DDF369}"/>
    <cellStyle name="60% - Accent5 3 32" xfId="1782" xr:uid="{D9191619-F0AC-44DA-B25A-B59C1DB7FBD5}"/>
    <cellStyle name="60% - Accent5 3 4" xfId="1786" xr:uid="{A6ACEA50-7D96-4DDB-AE5B-37753ACB882A}"/>
    <cellStyle name="60% - Accent5 3 5" xfId="1787" xr:uid="{1C75ADFE-D472-4B6E-87EA-15614A97797E}"/>
    <cellStyle name="60% - Accent5 3 6" xfId="1788" xr:uid="{D86CF183-6B64-44A7-8E4F-3DBC45B59108}"/>
    <cellStyle name="60% - Accent5 3 7" xfId="1789" xr:uid="{FBE3C90A-FE55-48AA-AC38-9101C3959AC9}"/>
    <cellStyle name="60% - Accent5 3 8" xfId="1790" xr:uid="{DBF61C49-62E3-494B-A650-285CE69ADE49}"/>
    <cellStyle name="60% - Accent5 3 9" xfId="1791" xr:uid="{BE6C1E50-891B-4491-B501-734727C8BA99}"/>
    <cellStyle name="60% - Accent5 4" xfId="478" xr:uid="{29BAC32D-3607-4E06-B614-8E9F151401DC}"/>
    <cellStyle name="60% - Accent5 4 10" xfId="3431" xr:uid="{46CF370B-0BB2-4463-82AB-C78AA18F663D}"/>
    <cellStyle name="60% - Accent5 4 11" xfId="3432" xr:uid="{081227A6-FF35-4AE1-9D2A-46F2A3D18991}"/>
    <cellStyle name="60% - Accent5 4 12" xfId="3433" xr:uid="{B6A8EBDE-E006-406B-85C0-B5576BEEEDBF}"/>
    <cellStyle name="60% - Accent5 4 13" xfId="3434" xr:uid="{10CFA93E-7509-46DA-835E-F1DF93656D49}"/>
    <cellStyle name="60% - Accent5 4 14" xfId="3435" xr:uid="{C450C5F8-B324-4C80-9C23-AC624F3F8967}"/>
    <cellStyle name="60% - Accent5 4 15" xfId="3436" xr:uid="{83E96A29-5DE3-4B22-89AA-AD872F760AC4}"/>
    <cellStyle name="60% - Accent5 4 16" xfId="3437" xr:uid="{FD555CC6-C0B1-4C8F-9D5E-AAB19F4A991B}"/>
    <cellStyle name="60% - Accent5 4 17" xfId="3438" xr:uid="{472CEEA3-69F5-4702-BDB3-0032C7AC9B70}"/>
    <cellStyle name="60% - Accent5 4 18" xfId="3439" xr:uid="{9AE534CA-614F-4A7B-B0C0-8D58C97FD9A4}"/>
    <cellStyle name="60% - Accent5 4 19" xfId="3440" xr:uid="{8F03A725-8350-425D-812D-F77BFB2ED854}"/>
    <cellStyle name="60% - Accent5 4 2" xfId="1793" xr:uid="{0EA51CD9-2A35-4F75-9C96-7107B3561570}"/>
    <cellStyle name="60% - Accent5 4 20" xfId="3441" xr:uid="{C1064C29-4A61-468E-80A9-5CB0184F7E7E}"/>
    <cellStyle name="60% - Accent5 4 21" xfId="3442" xr:uid="{A7E4A4D1-8C9F-4C2B-95ED-5712F9D31657}"/>
    <cellStyle name="60% - Accent5 4 22" xfId="3443" xr:uid="{E1204081-A4A7-4118-9EF2-748368C26FD4}"/>
    <cellStyle name="60% - Accent5 4 23" xfId="3444" xr:uid="{AA533730-A9BD-468D-99B4-F712F1D0785C}"/>
    <cellStyle name="60% - Accent5 4 24" xfId="3445" xr:uid="{FDC4FFEC-CA1B-412A-AC6E-16218D10D354}"/>
    <cellStyle name="60% - Accent5 4 25" xfId="3446" xr:uid="{38A4A4DE-A8D5-4459-9D4B-6D89D18BBD99}"/>
    <cellStyle name="60% - Accent5 4 26" xfId="3447" xr:uid="{8B015846-F47A-4087-96D7-8E355C79E861}"/>
    <cellStyle name="60% - Accent5 4 27" xfId="3448" xr:uid="{2416EC35-532A-4DEE-B530-DA434F83F1B1}"/>
    <cellStyle name="60% - Accent5 4 28" xfId="3449" xr:uid="{65323605-03D0-40CD-8945-FAB4742E5E4E}"/>
    <cellStyle name="60% - Accent5 4 29" xfId="1792" xr:uid="{51CAA632-20FD-4311-A102-8717E58C90B1}"/>
    <cellStyle name="60% - Accent5 4 3" xfId="1794" xr:uid="{26F52855-B4FA-4DD5-ABA2-262EF3A74224}"/>
    <cellStyle name="60% - Accent5 4 4" xfId="1795" xr:uid="{5920B971-01ED-404D-BCBE-4DA7DAAACE6A}"/>
    <cellStyle name="60% - Accent5 4 5" xfId="1796" xr:uid="{5113ACE7-D9F2-4558-8E7C-10E2FD70F3E5}"/>
    <cellStyle name="60% - Accent5 4 6" xfId="1797" xr:uid="{26CB1090-BE8C-4CD3-9838-3AE202527840}"/>
    <cellStyle name="60% - Accent5 4 7" xfId="1798" xr:uid="{C5F4904F-DDFC-4795-9127-7D3F4E793850}"/>
    <cellStyle name="60% - Accent5 4 8" xfId="3450" xr:uid="{9B39F0EA-42C9-4B0E-9BA3-5DAB0C2EB4C2}"/>
    <cellStyle name="60% - Accent5 4 8 2" xfId="6805" xr:uid="{28DFB665-83EE-4030-B983-12CC6C103121}"/>
    <cellStyle name="60% - Accent5 4 9" xfId="3451" xr:uid="{148FE480-D6C9-49AB-8194-BDACEFDEEC15}"/>
    <cellStyle name="60% - Accent5 5" xfId="479" xr:uid="{068BF863-2DC3-4079-B57F-17202A4B828C}"/>
    <cellStyle name="60% - Accent5 5 2" xfId="16122" xr:uid="{3B156744-097F-42B8-9FB2-7D15AC882282}"/>
    <cellStyle name="60% - Accent5 6" xfId="480" xr:uid="{30B39915-4EF1-4BE9-AB75-13EF73F3E0E5}"/>
    <cellStyle name="60% - Accent5 7" xfId="481" xr:uid="{76FDE33A-6A7F-4DC3-9676-EB2129E08856}"/>
    <cellStyle name="60% - Accent5 8" xfId="482" xr:uid="{D2B66CCF-BA85-42E7-AC6B-4C704267AA88}"/>
    <cellStyle name="60% - Accent5 9" xfId="483" xr:uid="{8F654654-4944-4385-B087-E0D1E253CB1A}"/>
    <cellStyle name="60% - Accent6 10" xfId="484" xr:uid="{3C07AD11-75DC-4F28-BEFC-45CBDED20533}"/>
    <cellStyle name="60% - Accent6 11" xfId="485" xr:uid="{84D671E9-D471-438B-B01D-0A9222670B02}"/>
    <cellStyle name="60% - Accent6 12" xfId="486" xr:uid="{75007788-1300-46A3-90F4-610F82CC675E}"/>
    <cellStyle name="60% - Accent6 13" xfId="487" xr:uid="{18DDEDD2-82F0-414B-902A-5BD40BEFECCE}"/>
    <cellStyle name="60% - Accent6 14" xfId="488" xr:uid="{E9294185-E09E-4F2A-BE10-2BED9CB36E87}"/>
    <cellStyle name="60% - Accent6 15" xfId="489" xr:uid="{30F73041-E30E-4F7D-B744-DB6B9652AA46}"/>
    <cellStyle name="60% - Accent6 2" xfId="490" xr:uid="{A66E6555-3A38-4EEC-B800-9D871B9B4FB4}"/>
    <cellStyle name="60% - Accent6 2 10" xfId="16123" xr:uid="{730428F6-AE9C-4E14-B4BE-B553C7E8A3EB}"/>
    <cellStyle name="60% - Accent6 2 11" xfId="16124" xr:uid="{97403D0C-265A-47B5-A6FA-7673CCBCAA50}"/>
    <cellStyle name="60% - Accent6 2 12" xfId="16125" xr:uid="{1FB2B995-8EC4-4A3E-B02F-1756198F1DD2}"/>
    <cellStyle name="60% - Accent6 2 13" xfId="16126" xr:uid="{AF60E8D4-C657-44D8-8286-DB233187DEC9}"/>
    <cellStyle name="60% - Accent6 2 14" xfId="16127" xr:uid="{5688B83A-D320-4563-8E72-22E8FDD59748}"/>
    <cellStyle name="60% - Accent6 2 15" xfId="16128" xr:uid="{DA59A684-BB85-483B-8128-B0D0A1AD6EAC}"/>
    <cellStyle name="60% - Accent6 2 16" xfId="16129" xr:uid="{BCF4D77F-5D47-4E0A-8903-D20BB511365E}"/>
    <cellStyle name="60% - Accent6 2 17" xfId="16130" xr:uid="{712478D0-9F88-4252-B9D7-BF06569A3262}"/>
    <cellStyle name="60% - Accent6 2 18" xfId="16131" xr:uid="{57C249B1-74D6-4EBD-8324-61CBAEEF5CB7}"/>
    <cellStyle name="60% - Accent6 2 19" xfId="16132" xr:uid="{A61043C0-8F4D-49D5-9365-F10CE91BC3E2}"/>
    <cellStyle name="60% - Accent6 2 2" xfId="3452" xr:uid="{00BBDC8C-7912-4235-8967-260F86DB2BA7}"/>
    <cellStyle name="60% - Accent6 2 2 2" xfId="16133" xr:uid="{E5BF439E-5587-4271-9F15-F5121753B5CF}"/>
    <cellStyle name="60% - Accent6 2 20" xfId="16134" xr:uid="{4B75D151-7A69-4A36-A60C-4042D74AEC66}"/>
    <cellStyle name="60% - Accent6 2 21" xfId="16135" xr:uid="{A982C388-53A9-42B2-A64F-F39EBCACE140}"/>
    <cellStyle name="60% - Accent6 2 22" xfId="16136" xr:uid="{097B0508-59BA-425D-9185-B66771F4746D}"/>
    <cellStyle name="60% - Accent6 2 23" xfId="16137" xr:uid="{2542765B-4660-4919-84A7-490028F021E9}"/>
    <cellStyle name="60% - Accent6 2 24" xfId="16138" xr:uid="{B635C66B-2709-4773-AF1C-7776F1EB9DBB}"/>
    <cellStyle name="60% - Accent6 2 25" xfId="16139" xr:uid="{F68ABAB9-5F0E-4A36-B4B3-003CD3099C9B}"/>
    <cellStyle name="60% - Accent6 2 26" xfId="16140" xr:uid="{DBA279BD-300B-4266-AD70-B7A57C6C9E74}"/>
    <cellStyle name="60% - Accent6 2 27" xfId="16141" xr:uid="{57B56DA5-EB89-4A6D-9E7D-26D9DB56D79F}"/>
    <cellStyle name="60% - Accent6 2 28" xfId="16142" xr:uid="{4EB6A268-56C4-4B9A-B5D0-43855B7B8A0E}"/>
    <cellStyle name="60% - Accent6 2 29" xfId="16143" xr:uid="{DCECFB42-AA22-4545-AE6C-A26A9142F620}"/>
    <cellStyle name="60% - Accent6 2 3" xfId="7284" xr:uid="{02714F98-581B-4E47-BBB3-24CF0F17E033}"/>
    <cellStyle name="60% - Accent6 2 3 2" xfId="16144" xr:uid="{2E559525-6938-4BD7-B699-93D9EBB8FA7A}"/>
    <cellStyle name="60% - Accent6 2 30" xfId="16145" xr:uid="{A085485B-DEE0-4E6E-AEE0-8608159552FB}"/>
    <cellStyle name="60% - Accent6 2 31" xfId="16146" xr:uid="{D8E58BB8-F219-411F-8CDE-AD9ECC0B9D1C}"/>
    <cellStyle name="60% - Accent6 2 32" xfId="16147" xr:uid="{6283D436-B2F0-4FC1-9DAC-354261F3B50E}"/>
    <cellStyle name="60% - Accent6 2 33" xfId="16148" xr:uid="{23DA66E6-B248-4EB3-82FC-58F9C7159EF7}"/>
    <cellStyle name="60% - Accent6 2 34" xfId="16149" xr:uid="{9A325505-3424-475E-944E-411420D9CCC6}"/>
    <cellStyle name="60% - Accent6 2 35" xfId="16150" xr:uid="{C95FEB1F-459E-4E4A-BF1C-098A16956A6C}"/>
    <cellStyle name="60% - Accent6 2 36" xfId="16151" xr:uid="{BEFCE159-50E7-47E2-82C4-77BCA4D5813E}"/>
    <cellStyle name="60% - Accent6 2 37" xfId="16152" xr:uid="{171D96D8-83C3-41BA-9092-668D1FE48D3F}"/>
    <cellStyle name="60% - Accent6 2 38" xfId="16153" xr:uid="{45E580AA-44FA-4D22-BC11-DE474E7828A9}"/>
    <cellStyle name="60% - Accent6 2 39" xfId="1799" xr:uid="{C97E30A7-2A40-4A34-AD05-324728E3564E}"/>
    <cellStyle name="60% - Accent6 2 4" xfId="16154" xr:uid="{72ECE13D-16FF-4539-A723-0DB554D10A6C}"/>
    <cellStyle name="60% - Accent6 2 5" xfId="16155" xr:uid="{6510E570-7662-45F3-8086-E762278B87E1}"/>
    <cellStyle name="60% - Accent6 2 6" xfId="16156" xr:uid="{CD81EBBE-2175-481A-B5B3-CCB9C07A19F1}"/>
    <cellStyle name="60% - Accent6 2 7" xfId="16157" xr:uid="{D0E7ECF9-8E5E-40A5-8F63-3B4602FD818F}"/>
    <cellStyle name="60% - Accent6 2 8" xfId="16158" xr:uid="{C4C88967-D567-458F-A458-B4A36FA8343C}"/>
    <cellStyle name="60% - Accent6 2 9" xfId="16159" xr:uid="{F3F4F2E2-A1EB-49B4-BAD1-1F00771DD07A}"/>
    <cellStyle name="60% - Accent6 3" xfId="491" xr:uid="{97C747BD-4E2C-4280-ABD7-0DF9064E5483}"/>
    <cellStyle name="60% - Accent6 3 10" xfId="1801" xr:uid="{6E350F8B-7A8B-4B67-AF75-46418E6C76C0}"/>
    <cellStyle name="60% - Accent6 3 11" xfId="3453" xr:uid="{861FD6AA-E9D8-4A62-9237-095A3497CA34}"/>
    <cellStyle name="60% - Accent6 3 11 2" xfId="6806" xr:uid="{256F7DCB-3D9B-4C76-B891-E142D5B1C61C}"/>
    <cellStyle name="60% - Accent6 3 12" xfId="3454" xr:uid="{EF03D734-84CB-45BE-8D2B-FB7DED55832E}"/>
    <cellStyle name="60% - Accent6 3 13" xfId="3455" xr:uid="{E42855D9-8B9A-4263-9D9A-2C56690D05C3}"/>
    <cellStyle name="60% - Accent6 3 14" xfId="3456" xr:uid="{FD33E41B-77BD-43D5-AB9C-027B81493FDB}"/>
    <cellStyle name="60% - Accent6 3 15" xfId="3457" xr:uid="{25BE4A47-EAFD-4241-B92C-C09C16BD65F4}"/>
    <cellStyle name="60% - Accent6 3 16" xfId="3458" xr:uid="{90C28EBB-42FC-4B02-84E6-1F0914B39BA9}"/>
    <cellStyle name="60% - Accent6 3 17" xfId="3459" xr:uid="{0D73A721-41CC-4F4C-A34A-594F91E0CD02}"/>
    <cellStyle name="60% - Accent6 3 18" xfId="3460" xr:uid="{2D5938D2-4BAE-4861-B2EC-ADE5FA5FCB68}"/>
    <cellStyle name="60% - Accent6 3 19" xfId="3461" xr:uid="{30AA4E39-ED0D-4CDC-BB9A-CB5665E9B41A}"/>
    <cellStyle name="60% - Accent6 3 2" xfId="1802" xr:uid="{1D35CC15-852F-4840-B4F8-0B6207B1FD03}"/>
    <cellStyle name="60% - Accent6 3 20" xfId="3462" xr:uid="{42CA084F-176D-4CF5-A710-16D08A27CADC}"/>
    <cellStyle name="60% - Accent6 3 21" xfId="3463" xr:uid="{DEE300B3-63FB-4DCC-8774-34947FED4362}"/>
    <cellStyle name="60% - Accent6 3 22" xfId="3464" xr:uid="{3B86FF47-B96F-4014-977B-949E14ADBF5A}"/>
    <cellStyle name="60% - Accent6 3 23" xfId="3465" xr:uid="{7E4EA101-6637-41E2-9F16-4C6C75055283}"/>
    <cellStyle name="60% - Accent6 3 24" xfId="3466" xr:uid="{C2ED98FB-632D-4D0D-B896-9C52D839083D}"/>
    <cellStyle name="60% - Accent6 3 25" xfId="3467" xr:uid="{05B6F083-37AE-4538-86DF-D4C39DFF2E07}"/>
    <cellStyle name="60% - Accent6 3 26" xfId="3468" xr:uid="{DBE782E3-C240-4FDE-8316-BC65F3EEB857}"/>
    <cellStyle name="60% - Accent6 3 27" xfId="3469" xr:uid="{F023265D-B4DD-4436-95E0-0C693DA37F61}"/>
    <cellStyle name="60% - Accent6 3 28" xfId="3470" xr:uid="{F426CAE8-FC6F-4856-A664-46FAF817CB4C}"/>
    <cellStyle name="60% - Accent6 3 29" xfId="3471" xr:uid="{B0C8F38D-24B6-4F01-8F47-8EE4B3663867}"/>
    <cellStyle name="60% - Accent6 3 3" xfId="1803" xr:uid="{3D301F5F-85A0-402C-9D12-2D5D61464089}"/>
    <cellStyle name="60% - Accent6 3 30" xfId="3472" xr:uid="{B87C57FA-80DC-4BFB-A1C2-FE21E4091915}"/>
    <cellStyle name="60% - Accent6 3 31" xfId="3473" xr:uid="{FD76B80F-2699-4F67-BA57-9835FE5AEC2E}"/>
    <cellStyle name="60% - Accent6 3 32" xfId="1800" xr:uid="{89E19906-D3EF-48EA-B02D-D51482C749E0}"/>
    <cellStyle name="60% - Accent6 3 4" xfId="1804" xr:uid="{F99ECC4E-E67B-49A2-81CB-0555D3827EE3}"/>
    <cellStyle name="60% - Accent6 3 5" xfId="1805" xr:uid="{EB486123-1EEA-4222-B218-274F22EA7BDB}"/>
    <cellStyle name="60% - Accent6 3 6" xfId="1806" xr:uid="{73D94EEB-8174-4CAB-A498-FA06B1AA0948}"/>
    <cellStyle name="60% - Accent6 3 7" xfId="1807" xr:uid="{3989D40B-9BFC-4A65-919F-D1E2484F4D8F}"/>
    <cellStyle name="60% - Accent6 3 8" xfId="1808" xr:uid="{A7593417-69B6-4EED-8FE4-A42DF957127F}"/>
    <cellStyle name="60% - Accent6 3 9" xfId="1809" xr:uid="{5D421D69-9744-4F82-9BE7-90B7132785F8}"/>
    <cellStyle name="60% - Accent6 4" xfId="492" xr:uid="{CC0003D2-7D08-4D3A-83A3-65DD06CD48ED}"/>
    <cellStyle name="60% - Accent6 4 10" xfId="3474" xr:uid="{0D6F9E93-68A1-4196-B056-1A5A913C5970}"/>
    <cellStyle name="60% - Accent6 4 11" xfId="3475" xr:uid="{FB0A57FE-B0DD-4322-8F4D-693C4B560C34}"/>
    <cellStyle name="60% - Accent6 4 12" xfId="3476" xr:uid="{5EBAB000-8177-4856-AECF-F2A8EBF6D35A}"/>
    <cellStyle name="60% - Accent6 4 13" xfId="3477" xr:uid="{F507FD7A-57B1-4C8D-890C-35C1FF3A4464}"/>
    <cellStyle name="60% - Accent6 4 14" xfId="3478" xr:uid="{CC2166B8-D616-41D3-B575-71D1E6D92431}"/>
    <cellStyle name="60% - Accent6 4 15" xfId="3479" xr:uid="{036FCBF2-868C-4ECC-A128-774C0808147C}"/>
    <cellStyle name="60% - Accent6 4 16" xfId="3480" xr:uid="{4425CB47-4BFB-46E1-A1C1-C227A463BCE6}"/>
    <cellStyle name="60% - Accent6 4 17" xfId="3481" xr:uid="{9D9E973C-007B-4025-9158-6ECAE80A4CE1}"/>
    <cellStyle name="60% - Accent6 4 18" xfId="3482" xr:uid="{6E292E3D-68C8-43EC-9A1E-93E3D00BB0ED}"/>
    <cellStyle name="60% - Accent6 4 19" xfId="3483" xr:uid="{108701BD-14D8-4011-A3D3-AACF5608B292}"/>
    <cellStyle name="60% - Accent6 4 2" xfId="1811" xr:uid="{ED21F144-C18E-47D5-96B9-DE43B1EEE8C3}"/>
    <cellStyle name="60% - Accent6 4 20" xfId="3484" xr:uid="{C47C41B9-22DF-4408-961C-08D3348A26B1}"/>
    <cellStyle name="60% - Accent6 4 21" xfId="3485" xr:uid="{67990E19-24A3-4F93-9A93-B208067AF366}"/>
    <cellStyle name="60% - Accent6 4 22" xfId="3486" xr:uid="{56BA6DC8-9298-4AA3-BB50-63910FB74497}"/>
    <cellStyle name="60% - Accent6 4 23" xfId="3487" xr:uid="{A460B2DB-6271-49BA-985B-5CA0A3E672DF}"/>
    <cellStyle name="60% - Accent6 4 24" xfId="3488" xr:uid="{7E9B1018-0888-4C7D-A4B4-6AE07F017D9A}"/>
    <cellStyle name="60% - Accent6 4 25" xfId="3489" xr:uid="{61BF2806-F773-4DB0-8ECA-599191EC3807}"/>
    <cellStyle name="60% - Accent6 4 26" xfId="3490" xr:uid="{3448535B-31E0-451B-AE7A-08FAD6CC83CD}"/>
    <cellStyle name="60% - Accent6 4 27" xfId="3491" xr:uid="{1966746E-FE36-4A26-AD54-86571AA941A7}"/>
    <cellStyle name="60% - Accent6 4 28" xfId="3492" xr:uid="{3B5E3EFE-251B-41E5-A253-FDCA77A83330}"/>
    <cellStyle name="60% - Accent6 4 29" xfId="1810" xr:uid="{B5ACE92A-2BA8-4C96-BEB9-7EC8E7091662}"/>
    <cellStyle name="60% - Accent6 4 3" xfId="1812" xr:uid="{D21BD8A0-13BB-4821-8935-460CC0977976}"/>
    <cellStyle name="60% - Accent6 4 4" xfId="1813" xr:uid="{B3CDA3C6-C22E-4567-A5BE-A70D40FCCF9D}"/>
    <cellStyle name="60% - Accent6 4 5" xfId="1814" xr:uid="{1ED58212-1E01-4133-A68D-408DE84720B4}"/>
    <cellStyle name="60% - Accent6 4 6" xfId="1815" xr:uid="{D7F342D9-8C24-4890-A119-9FFC982F10CF}"/>
    <cellStyle name="60% - Accent6 4 7" xfId="1816" xr:uid="{4CF0AAD5-9317-46F5-B79C-A43868E2B655}"/>
    <cellStyle name="60% - Accent6 4 8" xfId="3493" xr:uid="{87BBDD49-A945-4326-BEB8-FE22B4BEFFB9}"/>
    <cellStyle name="60% - Accent6 4 8 2" xfId="6807" xr:uid="{0BBB41BF-AB05-4059-893E-6854BE25E51D}"/>
    <cellStyle name="60% - Accent6 4 9" xfId="3494" xr:uid="{287E92A0-C139-48D1-86E6-71BE2790DAC4}"/>
    <cellStyle name="60% - Accent6 5" xfId="493" xr:uid="{37665E27-55E4-42D9-A64E-D4626DBD7EA3}"/>
    <cellStyle name="60% - Accent6 5 2" xfId="16160" xr:uid="{755671B1-15A2-4D97-8455-5D81C90CC15A}"/>
    <cellStyle name="60% - Accent6 6" xfId="494" xr:uid="{70D9636B-C21B-4A53-888E-483762E9F190}"/>
    <cellStyle name="60% - Accent6 7" xfId="495" xr:uid="{D499FDB7-93FE-4632-8CC8-9C9FC4EF1626}"/>
    <cellStyle name="60% - Accent6 8" xfId="496" xr:uid="{52571675-3685-40E4-8E12-7F08BBA2D89C}"/>
    <cellStyle name="60% - Accent6 9" xfId="497" xr:uid="{DA2CAB16-3BAD-4871-A7CF-37AED1C234D4}"/>
    <cellStyle name="60% - Akzent1" xfId="3495" xr:uid="{F8245154-E57B-4F79-8953-6A6AE16E1FF1}"/>
    <cellStyle name="60% - Akzent1 2" xfId="6808" xr:uid="{87C527B0-69DA-473F-BB81-CF22A68CB80E}"/>
    <cellStyle name="60% - Akzent2" xfId="3496" xr:uid="{ECC7BDAE-B7AF-4B72-9C5B-DDF52F37ED8D}"/>
    <cellStyle name="60% - Akzent2 2" xfId="6809" xr:uid="{F7AA38D5-33B9-4745-9201-04F2F6C18169}"/>
    <cellStyle name="60% - Akzent3" xfId="3497" xr:uid="{9B5666A7-3424-44AA-A3AC-B2C44219BEC6}"/>
    <cellStyle name="60% - Akzent3 2" xfId="6810" xr:uid="{79869C23-02B3-4F2C-B14E-5A47F91855CC}"/>
    <cellStyle name="60% - Akzent4" xfId="3498" xr:uid="{15FB71D5-F7DF-4DAF-9550-C00EE5C4E97E}"/>
    <cellStyle name="60% - Akzent4 2" xfId="6811" xr:uid="{F8124D10-196C-432C-8C72-3123B3531052}"/>
    <cellStyle name="60% - Akzent5" xfId="3499" xr:uid="{8105D558-DB97-493B-80DD-74FA51DBC094}"/>
    <cellStyle name="60% - Akzent5 2" xfId="6812" xr:uid="{2B0296FD-D087-4682-9115-5A5333903FEA}"/>
    <cellStyle name="60% - Akzent6" xfId="3500" xr:uid="{CDC5DDD5-E936-4D48-8902-96C331761003}"/>
    <cellStyle name="60% - Akzent6 2" xfId="6813" xr:uid="{5CF9D36D-FD67-4B54-8662-DD0F8F5DE45E}"/>
    <cellStyle name="60% - Colore 1" xfId="498" xr:uid="{604362E0-3EB9-43DA-AE29-745AC92B0F1B}"/>
    <cellStyle name="60% - Colore 2" xfId="499" xr:uid="{7C37141B-9034-4CBC-AA1B-A792428C99F0}"/>
    <cellStyle name="60% - Colore 3" xfId="500" xr:uid="{F8BE2138-2258-477A-99E0-13D4A0312714}"/>
    <cellStyle name="60% - Colore 4" xfId="501" xr:uid="{0FF66EA0-E7DB-439B-8BF3-2BAB05F3FE6B}"/>
    <cellStyle name="60% - Colore 5" xfId="502" xr:uid="{372FB452-916C-4E18-8821-3800572A39C9}"/>
    <cellStyle name="60% - Colore 6" xfId="503" xr:uid="{2CA63108-3F4B-4C51-9B15-ECD3E5DAD1AE}"/>
    <cellStyle name="60% - Isticanje1 2" xfId="6814" xr:uid="{0A0B9CF9-D9FE-42F1-8566-AB29B3A58A8F}"/>
    <cellStyle name="60% - Isticanje1 3" xfId="1330" xr:uid="{32AC304E-91B1-495F-8066-26320A364BBA}"/>
    <cellStyle name="60% - Isticanje2 2" xfId="6815" xr:uid="{6A3FFF2F-4813-4EC2-BAFD-AFEDADC6A03F}"/>
    <cellStyle name="60% - Isticanje2 3" xfId="1331" xr:uid="{7B9AE0D8-C6F6-453C-8585-E719D48E9AD9}"/>
    <cellStyle name="60% - Isticanje3 2" xfId="6816" xr:uid="{3C7CC19C-2396-4C3C-8365-2618945FECE9}"/>
    <cellStyle name="60% - Isticanje3 3" xfId="1332" xr:uid="{5FACCA50-9B56-4224-9CC5-393D16E2DC8F}"/>
    <cellStyle name="60% - Isticanje4 2" xfId="6817" xr:uid="{708681C7-EE0D-4407-AABF-1F6C8135583E}"/>
    <cellStyle name="60% - Isticanje4 3" xfId="1333" xr:uid="{492E19CF-A00E-4356-B6F1-4CAF3E1E2CEE}"/>
    <cellStyle name="60% - Isticanje5 2" xfId="6818" xr:uid="{9E886469-E7A1-41C6-9F3E-921B66F846A9}"/>
    <cellStyle name="60% - Isticanje5 3" xfId="1334" xr:uid="{93E306C2-2887-4C8B-B6A4-417C9BB7D9E7}"/>
    <cellStyle name="60% - Isticanje6 2" xfId="6819" xr:uid="{338BB29A-BF4A-42E4-85DA-98ED8D4EAC87}"/>
    <cellStyle name="60% - Isticanje6 3" xfId="1335" xr:uid="{912E286E-C645-4AC9-8E14-147EA3ACED1B}"/>
    <cellStyle name="A4 Small 210 x 297 mm" xfId="504" xr:uid="{72E2A565-EC9B-49A1-949B-5B423943A99C}"/>
    <cellStyle name="A4 Small 210 x 297 mm 10" xfId="505" xr:uid="{6DD1FFBA-C9F4-4143-9F83-74963E49CE13}"/>
    <cellStyle name="A4 Small 210 x 297 mm 10 2" xfId="506" xr:uid="{7F465046-0FDC-4593-913E-A1760E5EA359}"/>
    <cellStyle name="A4 Small 210 x 297 mm 10 3" xfId="6821" xr:uid="{0864CDC7-A08B-4948-93BF-6935DE98EACA}"/>
    <cellStyle name="A4 Small 210 x 297 mm 10_BURE COMMERCE" xfId="507" xr:uid="{FD1749B3-6C09-43E0-B950-482B9433ED21}"/>
    <cellStyle name="A4 Small 210 x 297 mm 11" xfId="508" xr:uid="{0F92BDE0-8F47-4583-8209-99B725C0A591}"/>
    <cellStyle name="A4 Small 210 x 297 mm 11 2" xfId="509" xr:uid="{2A774292-15E2-4363-965F-79FA8CF947E1}"/>
    <cellStyle name="A4 Small 210 x 297 mm 11 3" xfId="6822" xr:uid="{1A765CEB-02F6-4D43-B71D-0C3B7A1D0D59}"/>
    <cellStyle name="A4 Small 210 x 297 mm 11_BURE COMMERCE" xfId="510" xr:uid="{95067DA1-0F69-41E0-B6A4-09F6E9F12FD7}"/>
    <cellStyle name="A4 Small 210 x 297 mm 12" xfId="511" xr:uid="{0A22D55F-2A1A-4DD3-BC7D-0BE94D6F4F41}"/>
    <cellStyle name="A4 Small 210 x 297 mm 12 2" xfId="512" xr:uid="{02F4D416-8F6B-4726-B811-2ED497E82D6D}"/>
    <cellStyle name="A4 Small 210 x 297 mm 12 3" xfId="6823" xr:uid="{DEE50B4D-C6C9-4C7F-A357-B34E5036D7D3}"/>
    <cellStyle name="A4 Small 210 x 297 mm 12_BURE COMMERCE" xfId="513" xr:uid="{4134E8B4-161D-44A2-AAD5-97D103C8C3A7}"/>
    <cellStyle name="A4 Small 210 x 297 mm 13" xfId="514" xr:uid="{94AAFEE6-E92E-4641-B79B-B45F2ED692BC}"/>
    <cellStyle name="A4 Small 210 x 297 mm 13 2" xfId="515" xr:uid="{12DCC14A-FB66-4EB7-BE7A-015AAA76EB4A}"/>
    <cellStyle name="A4 Small 210 x 297 mm 13 3" xfId="6824" xr:uid="{49C2820E-2822-4761-8759-208018B35FBD}"/>
    <cellStyle name="A4 Small 210 x 297 mm 13_BURE COMMERCE" xfId="516" xr:uid="{8632C879-1FF2-4AC7-AAED-B1DBCD466975}"/>
    <cellStyle name="A4 Small 210 x 297 mm 14" xfId="517" xr:uid="{A58AE793-C0B9-44B3-BB40-1EBE9421520F}"/>
    <cellStyle name="A4 Small 210 x 297 mm 15" xfId="6825" xr:uid="{B001605A-2399-41F6-86E4-5828814C1EED}"/>
    <cellStyle name="A4 Small 210 x 297 mm 16" xfId="6820" xr:uid="{9602DCBC-0CDC-472F-9690-09DE6F6C16E3}"/>
    <cellStyle name="A4 Small 210 x 297 mm 2" xfId="518" xr:uid="{281C1479-9696-4A5E-A47D-2B44C8E73E9F}"/>
    <cellStyle name="A4 Small 210 x 297 mm 2 2" xfId="519" xr:uid="{B68EB6CF-C570-44F7-9335-BEB2F7F9FC1B}"/>
    <cellStyle name="A4 Small 210 x 297 mm 2 3" xfId="6826" xr:uid="{A3B69F6C-E8C8-4F17-90CF-F127D89DE3AE}"/>
    <cellStyle name="A4 Small 210 x 297 mm 2_BURE COMMERCE" xfId="520" xr:uid="{DE2A9A50-F2D0-44CB-9CA8-BF7EB9060238}"/>
    <cellStyle name="A4 Small 210 x 297 mm 3" xfId="521" xr:uid="{D36B630B-58A0-4E8F-A77A-D24E7B6D6F4B}"/>
    <cellStyle name="A4 Small 210 x 297 mm 3 2" xfId="522" xr:uid="{80E890DA-CEE4-4D10-B9E9-4D5E4F4F16C6}"/>
    <cellStyle name="A4 Small 210 x 297 mm 3 3" xfId="6827" xr:uid="{C28F6D7E-F275-4BA6-9F71-2557FC1E56F4}"/>
    <cellStyle name="A4 Small 210 x 297 mm 3_BURE COMMERCE" xfId="523" xr:uid="{A29086B6-F78B-4C70-B30D-A88537C3BA70}"/>
    <cellStyle name="A4 Small 210 x 297 mm 4" xfId="524" xr:uid="{1F489294-F66F-4C0A-A929-B51535603577}"/>
    <cellStyle name="A4 Small 210 x 297 mm 4 2" xfId="525" xr:uid="{7ABB7CFD-23A4-48D3-99DB-A0310A014077}"/>
    <cellStyle name="A4 Small 210 x 297 mm 4 3" xfId="6828" xr:uid="{72C39F10-1A14-4DBF-9D1B-44C71A1BCA80}"/>
    <cellStyle name="A4 Small 210 x 297 mm 4_BURE COMMERCE" xfId="526" xr:uid="{43665B3E-69EF-4BB2-B7CA-B451873EBFE2}"/>
    <cellStyle name="A4 Small 210 x 297 mm 5" xfId="527" xr:uid="{0E68D95D-6BB8-464D-9BD7-71EDC588FF42}"/>
    <cellStyle name="A4 Small 210 x 297 mm 5 2" xfId="528" xr:uid="{CDB5BF22-235A-4837-BADD-972286AB3DEE}"/>
    <cellStyle name="A4 Small 210 x 297 mm 5 3" xfId="6829" xr:uid="{3DE857BA-4A6C-4C3B-88BC-89A3AF502421}"/>
    <cellStyle name="A4 Small 210 x 297 mm 5_BURE COMMERCE" xfId="529" xr:uid="{02390EB6-3ACB-4AC3-8106-E13CD5FE6AA0}"/>
    <cellStyle name="A4 Small 210 x 297 mm 6" xfId="530" xr:uid="{7C243DF8-77D1-403B-A172-FEC0ADB522FA}"/>
    <cellStyle name="A4 Small 210 x 297 mm 6 2" xfId="531" xr:uid="{B64A233D-1EF6-4B83-BC3E-7CB5107A0E36}"/>
    <cellStyle name="A4 Small 210 x 297 mm 6 3" xfId="6830" xr:uid="{9D8A5B2A-16FE-44CB-998C-1B27CF7705D8}"/>
    <cellStyle name="A4 Small 210 x 297 mm 6_BURE COMMERCE" xfId="532" xr:uid="{EFACEC9F-66EC-4631-B426-454B6BDEB69D}"/>
    <cellStyle name="A4 Small 210 x 297 mm 7" xfId="533" xr:uid="{10C8C77D-187C-4794-8C6E-DB4095CC17A7}"/>
    <cellStyle name="A4 Small 210 x 297 mm 7 2" xfId="534" xr:uid="{29A58B17-8995-4BDB-8B55-7DA90FDF593A}"/>
    <cellStyle name="A4 Small 210 x 297 mm 7 3" xfId="6831" xr:uid="{FC6A8805-FBE8-48D0-B085-481089581448}"/>
    <cellStyle name="A4 Small 210 x 297 mm 7_BURE COMMERCE" xfId="535" xr:uid="{F165FE5E-4330-4735-A1D6-D7B924756974}"/>
    <cellStyle name="A4 Small 210 x 297 mm 8" xfId="536" xr:uid="{C9DD7244-AAAE-4A7A-B971-D2CD4A7490F1}"/>
    <cellStyle name="A4 Small 210 x 297 mm 8 2" xfId="537" xr:uid="{2E594593-281D-46D5-AAB3-4A8CD3071B7A}"/>
    <cellStyle name="A4 Small 210 x 297 mm 8 3" xfId="6832" xr:uid="{07648A03-C9FB-4186-8CFA-487FD57428E7}"/>
    <cellStyle name="A4 Small 210 x 297 mm 8_BURE COMMERCE" xfId="538" xr:uid="{5F16ACDF-BD50-43FA-B7F1-E40F971CD071}"/>
    <cellStyle name="A4 Small 210 x 297 mm 9" xfId="539" xr:uid="{CC492185-00AA-4098-84AC-1A6FADE4A54B}"/>
    <cellStyle name="A4 Small 210 x 297 mm 9 2" xfId="540" xr:uid="{8CDCA090-D21B-453B-9728-FB5EFA729535}"/>
    <cellStyle name="A4 Small 210 x 297 mm 9 3" xfId="6833" xr:uid="{020D8C76-471F-45CA-B981-629698C7F366}"/>
    <cellStyle name="A4 Small 210 x 297 mm 9_BURE COMMERCE" xfId="541" xr:uid="{1EFBB0AC-EE79-46AE-AB6C-28CD5B0D6274}"/>
    <cellStyle name="A4 Small 210 x 297 mm_8-PODNO GRIJANJE" xfId="542" xr:uid="{A7BA3ACD-CF45-44FD-ACF1-768347603AA4}"/>
    <cellStyle name="Accent1 - 20%" xfId="6834" xr:uid="{EC702AC7-1AC3-40CA-AD1E-839A190BF3CC}"/>
    <cellStyle name="Accent1 - 40%" xfId="6835" xr:uid="{9AF2F7B3-1B0E-4C45-8B06-CA604DDB97BB}"/>
    <cellStyle name="Accent1 - 60%" xfId="6836" xr:uid="{C0144DED-F3B1-4450-8491-EEF218B33299}"/>
    <cellStyle name="Accent1 10" xfId="543" xr:uid="{2BD165A0-93FF-496D-9C6F-E3690278ABEB}"/>
    <cellStyle name="Accent1 11" xfId="544" xr:uid="{4A77EE51-F75E-40AE-A484-5D3184944365}"/>
    <cellStyle name="Accent1 12" xfId="545" xr:uid="{EE19E28A-933B-4658-BB08-114B2C080D4E}"/>
    <cellStyle name="Accent1 13" xfId="546" xr:uid="{8883230F-E801-4EF1-B752-9853431A6A91}"/>
    <cellStyle name="Accent1 14" xfId="547" xr:uid="{6D0069A1-C7C8-4869-B82A-1D8C74833844}"/>
    <cellStyle name="Accent1 15" xfId="548" xr:uid="{66F26296-6495-46FF-8035-23FC8112AC16}"/>
    <cellStyle name="Accent1 2" xfId="549" xr:uid="{FBB49237-97B5-4C7C-9B5A-5D36632BA2C3}"/>
    <cellStyle name="Accent1 2 10" xfId="16161" xr:uid="{B6CF9636-3820-45E4-A76F-480C2E9334D9}"/>
    <cellStyle name="Accent1 2 11" xfId="16162" xr:uid="{2599C2D1-8A7D-4ED1-AFED-B52EEEDD03F8}"/>
    <cellStyle name="Accent1 2 12" xfId="16163" xr:uid="{3B9F4310-0BCC-4C63-824B-8084E9736D8B}"/>
    <cellStyle name="Accent1 2 13" xfId="16164" xr:uid="{4846EA4C-3AB7-452F-B92E-F835161EE3D4}"/>
    <cellStyle name="Accent1 2 14" xfId="16165" xr:uid="{A8D9A72A-3DDE-4D36-A5A0-3047E4C4A33E}"/>
    <cellStyle name="Accent1 2 15" xfId="16166" xr:uid="{5721C49C-F794-4DCF-960A-0F6051E68210}"/>
    <cellStyle name="Accent1 2 16" xfId="16167" xr:uid="{C3968935-07BE-4180-A114-B388C556919C}"/>
    <cellStyle name="Accent1 2 17" xfId="16168" xr:uid="{99580057-90E9-4D1A-BC61-3298308DDAAA}"/>
    <cellStyle name="Accent1 2 18" xfId="16169" xr:uid="{AD24D85D-3E9C-4DA1-8CA7-94EFD98BB78D}"/>
    <cellStyle name="Accent1 2 19" xfId="16170" xr:uid="{5525BF82-2F74-47FE-8128-01E1E875CF26}"/>
    <cellStyle name="Accent1 2 2" xfId="550" xr:uid="{874CAECC-CB67-414F-A31B-5062194727A2}"/>
    <cellStyle name="Accent1 2 2 2" xfId="16171" xr:uid="{151E3D5B-C758-4D2E-B77A-6C0866DA74D8}"/>
    <cellStyle name="Accent1 2 2 3" xfId="3501" xr:uid="{2436AC1C-E5ED-4ACE-A7A6-2615EB7B195C}"/>
    <cellStyle name="Accent1 2 20" xfId="16172" xr:uid="{6351F8A2-A5AB-4AD2-ADDA-344289AA4C42}"/>
    <cellStyle name="Accent1 2 21" xfId="16173" xr:uid="{E59F5AC1-9761-40D1-B87F-CC6FD17548A8}"/>
    <cellStyle name="Accent1 2 22" xfId="16174" xr:uid="{400956FB-134C-4367-B981-CE2F4A160979}"/>
    <cellStyle name="Accent1 2 23" xfId="16175" xr:uid="{A0AB411B-A1DE-4670-B77E-AD60D60A84B1}"/>
    <cellStyle name="Accent1 2 24" xfId="16176" xr:uid="{BD671C1B-475D-44C8-BA53-EB9DF704795A}"/>
    <cellStyle name="Accent1 2 25" xfId="16177" xr:uid="{29C43340-A5ED-4FF4-B08B-906759EABF6A}"/>
    <cellStyle name="Accent1 2 26" xfId="16178" xr:uid="{F9218375-15C6-44CA-87C8-286ECF9FDC47}"/>
    <cellStyle name="Accent1 2 27" xfId="16179" xr:uid="{7448AF37-81E7-4D70-9551-1CBA41C543DB}"/>
    <cellStyle name="Accent1 2 28" xfId="16180" xr:uid="{C814A1EA-798C-47F0-8EF2-7F65156F35D3}"/>
    <cellStyle name="Accent1 2 29" xfId="16181" xr:uid="{C6C83B93-42E4-4150-81A0-4B51237E678E}"/>
    <cellStyle name="Accent1 2 3" xfId="7285" xr:uid="{CCE2B704-0FFC-42BE-BE44-BD5472749D68}"/>
    <cellStyle name="Accent1 2 3 2" xfId="16182" xr:uid="{80247A28-F91E-4B97-9136-DD32C17D97A3}"/>
    <cellStyle name="Accent1 2 30" xfId="16183" xr:uid="{FFFC5F2D-D2B9-4A3A-A4C7-3C072A7B2775}"/>
    <cellStyle name="Accent1 2 31" xfId="16184" xr:uid="{98D34FC9-570B-4F68-84D8-3590F23CC57D}"/>
    <cellStyle name="Accent1 2 32" xfId="16185" xr:uid="{8B082462-7957-46B6-A4BE-B482E5D5BEDD}"/>
    <cellStyle name="Accent1 2 33" xfId="16186" xr:uid="{2AB40E2C-8066-4649-BD8D-03878860A477}"/>
    <cellStyle name="Accent1 2 34" xfId="16187" xr:uid="{2C9C560A-E627-4C6D-8E43-79E9DDF15379}"/>
    <cellStyle name="Accent1 2 35" xfId="16188" xr:uid="{76ED8582-CD7B-4CFE-8450-ACB84B0F20A0}"/>
    <cellStyle name="Accent1 2 36" xfId="16189" xr:uid="{CF544F20-2F34-4ED3-A301-9191A349E24D}"/>
    <cellStyle name="Accent1 2 37" xfId="16190" xr:uid="{532F63C0-7554-42CD-8C82-35DB399FC9B8}"/>
    <cellStyle name="Accent1 2 38" xfId="16191" xr:uid="{3B8FBFBF-C314-486F-AF32-0ECBEE74BF65}"/>
    <cellStyle name="Accent1 2 4" xfId="16192" xr:uid="{6D89F19F-2EFD-4B69-9D9D-EDFF5E0C5F4F}"/>
    <cellStyle name="Accent1 2 5" xfId="16193" xr:uid="{C5AA310E-E041-4DCB-9ADC-D2DF1C594AE4}"/>
    <cellStyle name="Accent1 2 6" xfId="16194" xr:uid="{4F43DEF8-D946-49E9-942E-B421C73C051E}"/>
    <cellStyle name="Accent1 2 7" xfId="16195" xr:uid="{A922A4BF-1A22-45FA-B5FC-C36861821989}"/>
    <cellStyle name="Accent1 2 8" xfId="16196" xr:uid="{40D1EDD8-D7FC-44D0-A00A-A3FC47AE3E2B}"/>
    <cellStyle name="Accent1 2 9" xfId="16197" xr:uid="{F26D1971-B215-4E41-967D-7A78A8848B34}"/>
    <cellStyle name="Accent1 3" xfId="551" xr:uid="{0FE709DA-EBC4-4D32-B46B-2C35DD261B72}"/>
    <cellStyle name="Accent1 3 10" xfId="1818" xr:uid="{F0157E69-2C5A-41EB-92C2-F34D9F8CEFE9}"/>
    <cellStyle name="Accent1 3 11" xfId="3502" xr:uid="{83DA79CF-243B-4E53-997B-E61D70FCF4FE}"/>
    <cellStyle name="Accent1 3 11 2" xfId="6837" xr:uid="{ACE1F86C-3C1A-4DA3-9A85-88276DAC2103}"/>
    <cellStyle name="Accent1 3 12" xfId="3503" xr:uid="{5FE3BA11-51C4-45B9-806D-59031173E562}"/>
    <cellStyle name="Accent1 3 13" xfId="3504" xr:uid="{7A0B2919-AC60-4B80-8173-B44664165F5B}"/>
    <cellStyle name="Accent1 3 14" xfId="3505" xr:uid="{209C0EA7-DFBF-4593-94F3-53BAEED86AAC}"/>
    <cellStyle name="Accent1 3 15" xfId="3506" xr:uid="{468CFDC6-2111-4D22-8BD4-EAAD3B59B64C}"/>
    <cellStyle name="Accent1 3 16" xfId="3507" xr:uid="{28F2308C-6B5C-4172-8DA5-B8FB2C438B5F}"/>
    <cellStyle name="Accent1 3 17" xfId="3508" xr:uid="{6B409E4C-5A2A-4280-9B40-4660AEA5F9CC}"/>
    <cellStyle name="Accent1 3 18" xfId="3509" xr:uid="{6CDD98C9-C8D9-4B6E-8FFB-FEE0ED814E62}"/>
    <cellStyle name="Accent1 3 19" xfId="3510" xr:uid="{D4ED5B79-2955-4771-8488-7530C5A72490}"/>
    <cellStyle name="Accent1 3 2" xfId="1819" xr:uid="{3E8E46B3-7262-4C52-BF3C-1FA1330C2D0C}"/>
    <cellStyle name="Accent1 3 20" xfId="3511" xr:uid="{404CE667-E169-4F8B-A403-82F2BF95A15D}"/>
    <cellStyle name="Accent1 3 21" xfId="3512" xr:uid="{744F9AD1-52DA-4F45-A02B-DA0A0D9F186C}"/>
    <cellStyle name="Accent1 3 22" xfId="3513" xr:uid="{6EDA03EE-486E-43D9-B018-2D6277274A63}"/>
    <cellStyle name="Accent1 3 23" xfId="3514" xr:uid="{C5DAD534-053C-42E9-91FF-BBD78232FD8D}"/>
    <cellStyle name="Accent1 3 24" xfId="3515" xr:uid="{DE7E741E-FAEF-4B86-B929-473E8FFB0BF4}"/>
    <cellStyle name="Accent1 3 25" xfId="3516" xr:uid="{17D33513-6118-4854-882B-23FB4FB6E696}"/>
    <cellStyle name="Accent1 3 26" xfId="3517" xr:uid="{9EAA3EF8-7AFA-4BE8-A6DC-AE82BC36B948}"/>
    <cellStyle name="Accent1 3 27" xfId="3518" xr:uid="{6D3FFCD5-8E26-46BA-97A9-A59AC2C9DD7B}"/>
    <cellStyle name="Accent1 3 28" xfId="3519" xr:uid="{0A69449E-E629-4B11-8B0B-8300701EEAFF}"/>
    <cellStyle name="Accent1 3 29" xfId="3520" xr:uid="{3FA96C9F-F3A9-4B1A-AF3D-1D5E72516217}"/>
    <cellStyle name="Accent1 3 3" xfId="1820" xr:uid="{278D05CC-A208-45D3-9C6F-DE6A96599E41}"/>
    <cellStyle name="Accent1 3 30" xfId="3521" xr:uid="{D64167FD-2FB9-4673-9463-57669506A08C}"/>
    <cellStyle name="Accent1 3 31" xfId="3522" xr:uid="{35023D0E-59DD-4FE3-BCA3-64DC174EC9BE}"/>
    <cellStyle name="Accent1 3 32" xfId="1817" xr:uid="{A4EDE364-70DB-4801-A408-C28F711E31C8}"/>
    <cellStyle name="Accent1 3 4" xfId="1821" xr:uid="{49E23289-016F-4F9E-84D3-85F85B479176}"/>
    <cellStyle name="Accent1 3 5" xfId="1822" xr:uid="{37EA5AAF-54F6-4A32-80A9-C9FD8A7B1220}"/>
    <cellStyle name="Accent1 3 6" xfId="1823" xr:uid="{5AC87960-C8AB-43A4-B0B8-EF3E0E032754}"/>
    <cellStyle name="Accent1 3 7" xfId="1824" xr:uid="{306A84AA-5562-4577-BF82-80FF3218C8A7}"/>
    <cellStyle name="Accent1 3 8" xfId="1825" xr:uid="{5FCF1D0C-5E35-4C4D-9819-12748416C082}"/>
    <cellStyle name="Accent1 3 9" xfId="1826" xr:uid="{A8142361-8DAD-4A29-AFA7-4B6046B50434}"/>
    <cellStyle name="Accent1 4" xfId="552" xr:uid="{9CF2E992-71EC-451E-B37F-84943E2DE47D}"/>
    <cellStyle name="Accent1 4 10" xfId="3523" xr:uid="{2E6DE9A5-8BA9-489E-839E-F34AF6BDE28B}"/>
    <cellStyle name="Accent1 4 11" xfId="3524" xr:uid="{CD6B5EA8-BCCA-4C76-8445-C9C1C64592AA}"/>
    <cellStyle name="Accent1 4 12" xfId="3525" xr:uid="{258B0B33-4298-4CF0-9916-0989E4D4D92D}"/>
    <cellStyle name="Accent1 4 13" xfId="3526" xr:uid="{2422F3F9-436C-47EC-820B-B32EDC342883}"/>
    <cellStyle name="Accent1 4 14" xfId="3527" xr:uid="{C105693E-4B99-4F0D-A1D6-CDE8DB020800}"/>
    <cellStyle name="Accent1 4 15" xfId="3528" xr:uid="{858E2B62-8543-480F-AC9E-CB554969A9A2}"/>
    <cellStyle name="Accent1 4 16" xfId="3529" xr:uid="{0CDC022F-BE56-4D4D-9971-C113C95DBB24}"/>
    <cellStyle name="Accent1 4 17" xfId="3530" xr:uid="{DA777E7C-07A6-45E0-B94C-FBDCB0912DCB}"/>
    <cellStyle name="Accent1 4 18" xfId="3531" xr:uid="{20EF8085-C876-4B7C-AD62-A41C59419F34}"/>
    <cellStyle name="Accent1 4 19" xfId="3532" xr:uid="{7EA24AE5-0CEF-4786-AFA6-F46FA4AEBE97}"/>
    <cellStyle name="Accent1 4 2" xfId="1828" xr:uid="{BACA051B-D718-4C5B-922F-C74552294700}"/>
    <cellStyle name="Accent1 4 20" xfId="3533" xr:uid="{25D00FF5-67FC-46B9-8908-E5A8BB0863CA}"/>
    <cellStyle name="Accent1 4 21" xfId="3534" xr:uid="{6FB6997C-57D2-4D93-85C0-55FD88069914}"/>
    <cellStyle name="Accent1 4 22" xfId="3535" xr:uid="{B47EF619-0656-4725-9929-3DD77F9EA1C1}"/>
    <cellStyle name="Accent1 4 23" xfId="3536" xr:uid="{CE1C79DF-ED7E-4600-85A8-2CB78368D0C1}"/>
    <cellStyle name="Accent1 4 24" xfId="3537" xr:uid="{D83EEF27-0422-4BA0-B19B-A8752401B836}"/>
    <cellStyle name="Accent1 4 25" xfId="3538" xr:uid="{93E102FB-AE8C-496C-AD49-07070E938FEB}"/>
    <cellStyle name="Accent1 4 26" xfId="3539" xr:uid="{FA87A3DA-FEFE-4B46-9D0A-5D513AF72B7F}"/>
    <cellStyle name="Accent1 4 27" xfId="3540" xr:uid="{6F56664E-5129-4B53-BA48-16730CD49015}"/>
    <cellStyle name="Accent1 4 28" xfId="3541" xr:uid="{1E9EEDA8-FF92-46F6-A9A3-B8C590CC0027}"/>
    <cellStyle name="Accent1 4 29" xfId="1827" xr:uid="{D4906A6D-DEA1-499C-93DC-1435BDEED96C}"/>
    <cellStyle name="Accent1 4 3" xfId="1829" xr:uid="{815F3AD9-E1F0-49A7-9202-16DA63B0B049}"/>
    <cellStyle name="Accent1 4 4" xfId="1830" xr:uid="{B1D8B60D-C817-4907-AC5D-C1A7B019F04E}"/>
    <cellStyle name="Accent1 4 5" xfId="1831" xr:uid="{B1EB0FE6-4191-48DB-A095-CC0F6D7C403D}"/>
    <cellStyle name="Accent1 4 6" xfId="1832" xr:uid="{74E16AD1-9BB8-4C29-9522-B73AF37AD49F}"/>
    <cellStyle name="Accent1 4 7" xfId="1833" xr:uid="{05FD94C3-91BE-440E-B6D2-ACDA2E109EC8}"/>
    <cellStyle name="Accent1 4 8" xfId="3542" xr:uid="{C3B7DAB1-5531-4003-80FB-623BA5A17743}"/>
    <cellStyle name="Accent1 4 8 2" xfId="6838" xr:uid="{11BF3D03-D8D3-4A17-94B3-790043E5DF00}"/>
    <cellStyle name="Accent1 4 9" xfId="3543" xr:uid="{0BFE2D82-CE90-4C75-A075-0E385179258B}"/>
    <cellStyle name="Accent1 5" xfId="553" xr:uid="{AA8FB98B-A4D1-4373-A645-4561A6E74B68}"/>
    <cellStyle name="Accent1 5 2" xfId="16198" xr:uid="{67E45978-0068-4874-B82C-ECD779B848B2}"/>
    <cellStyle name="Accent1 6" xfId="554" xr:uid="{DF92D609-BB67-4F66-B76F-26E112528243}"/>
    <cellStyle name="Accent1 7" xfId="555" xr:uid="{5CD08769-0A9B-4575-B11B-2D862190663B}"/>
    <cellStyle name="Accent1 8" xfId="556" xr:uid="{1110CF7D-305E-4148-9922-2291D39F84FD}"/>
    <cellStyle name="Accent1 9" xfId="557" xr:uid="{3086D975-CB08-443E-9790-5488CE3972B8}"/>
    <cellStyle name="Accent2 - 20%" xfId="6839" xr:uid="{8C41C62E-2498-4DD7-8DA4-5F30612305AC}"/>
    <cellStyle name="Accent2 - 40%" xfId="6840" xr:uid="{A0E8B64B-36A2-487B-803E-B97D3D2EF5B6}"/>
    <cellStyle name="Accent2 - 60%" xfId="6841" xr:uid="{7B0EB0FD-7010-48B1-8DEB-DB4764F2C90D}"/>
    <cellStyle name="Accent2 10" xfId="558" xr:uid="{D3CF73C8-4A78-4C32-81FF-CE4466F4AE04}"/>
    <cellStyle name="Accent2 11" xfId="559" xr:uid="{6E2A914F-801F-4814-A1A4-D110B6295DCD}"/>
    <cellStyle name="Accent2 12" xfId="560" xr:uid="{B815A15C-083A-47DA-9028-7AF81A0489D4}"/>
    <cellStyle name="Accent2 13" xfId="561" xr:uid="{60EE60DC-2845-4702-80C4-93C051169468}"/>
    <cellStyle name="Accent2 14" xfId="562" xr:uid="{2FDB2A94-A6D3-4E6B-8B7D-031ED2F36769}"/>
    <cellStyle name="Accent2 15" xfId="563" xr:uid="{CB288DD6-4C28-411C-A356-81038A171000}"/>
    <cellStyle name="Accent2 2" xfId="564" xr:uid="{FFD8B960-627F-4B0F-85C9-A7C18DC19EF2}"/>
    <cellStyle name="Accent2 2 10" xfId="16199" xr:uid="{37BF9FAD-842F-4A14-B88B-D0458911EB7C}"/>
    <cellStyle name="Accent2 2 11" xfId="16200" xr:uid="{8E77D810-3108-4C5A-A405-258F1968C85D}"/>
    <cellStyle name="Accent2 2 12" xfId="16201" xr:uid="{4A4C1DA0-267C-4F46-B54B-80B01B9DEF61}"/>
    <cellStyle name="Accent2 2 13" xfId="16202" xr:uid="{1BF93A36-FEB7-4B07-BBFD-1B15B90DEFB8}"/>
    <cellStyle name="Accent2 2 14" xfId="16203" xr:uid="{2C6FFB80-3983-4F71-B86B-CF65D24902AF}"/>
    <cellStyle name="Accent2 2 15" xfId="16204" xr:uid="{F0986095-A75A-4FA4-9867-0A9B1BC04241}"/>
    <cellStyle name="Accent2 2 16" xfId="16205" xr:uid="{808D3E78-7E55-4BC7-AE9D-3E0799699F49}"/>
    <cellStyle name="Accent2 2 17" xfId="16206" xr:uid="{8461DB52-B0EF-4AC6-9A84-ED3A09CD3277}"/>
    <cellStyle name="Accent2 2 18" xfId="16207" xr:uid="{84956041-F0C4-4EB0-9AF8-49CE21F45AC4}"/>
    <cellStyle name="Accent2 2 19" xfId="16208" xr:uid="{273E378A-6741-4E22-A168-BFB4BF73FF2B}"/>
    <cellStyle name="Accent2 2 2" xfId="565" xr:uid="{BCC7BE79-FBCC-4CDB-8529-4714E66B5C35}"/>
    <cellStyle name="Accent2 2 2 2" xfId="16209" xr:uid="{963150BB-1C05-4E3D-B9DB-795AF8E4FD04}"/>
    <cellStyle name="Accent2 2 2 3" xfId="3544" xr:uid="{29DC00FD-A22F-45DE-B715-D5C67A87DE59}"/>
    <cellStyle name="Accent2 2 20" xfId="16210" xr:uid="{463EA9EE-5783-4E78-9F01-440ADAB4E2FC}"/>
    <cellStyle name="Accent2 2 21" xfId="16211" xr:uid="{DC20FADA-29EE-47E5-9AA0-F4BB970116A9}"/>
    <cellStyle name="Accent2 2 22" xfId="16212" xr:uid="{DFAD3F98-2A51-4C7E-890D-934E839D09BA}"/>
    <cellStyle name="Accent2 2 23" xfId="16213" xr:uid="{B5801194-E95E-4127-AC31-760AB5030DB4}"/>
    <cellStyle name="Accent2 2 24" xfId="16214" xr:uid="{671755EF-A23E-4622-A3DA-D8F8923B2E1A}"/>
    <cellStyle name="Accent2 2 25" xfId="16215" xr:uid="{4618D73D-4BA0-48D6-B8B6-364538E7BB80}"/>
    <cellStyle name="Accent2 2 26" xfId="16216" xr:uid="{6A7FBD4B-46B3-4787-A6AA-0C3C0490C743}"/>
    <cellStyle name="Accent2 2 27" xfId="16217" xr:uid="{0AE5ACBF-5CE3-4EAA-B271-ED8D493FFBF9}"/>
    <cellStyle name="Accent2 2 28" xfId="16218" xr:uid="{BEB3C4B7-B374-4DD0-A60E-2AE430DD6341}"/>
    <cellStyle name="Accent2 2 29" xfId="16219" xr:uid="{49EC931D-BAD7-4782-9F68-0B1380A148D9}"/>
    <cellStyle name="Accent2 2 3" xfId="16220" xr:uid="{0A45992B-415D-4727-B7C0-16CCC5803196}"/>
    <cellStyle name="Accent2 2 30" xfId="16221" xr:uid="{655A10DE-F8AF-41C4-A889-F1EA4F8E7878}"/>
    <cellStyle name="Accent2 2 31" xfId="16222" xr:uid="{2E4A7FAE-4C6C-47BF-90E7-1923001EBD90}"/>
    <cellStyle name="Accent2 2 32" xfId="16223" xr:uid="{3DDF6D86-99CE-4498-881C-D351D5F649C1}"/>
    <cellStyle name="Accent2 2 33" xfId="16224" xr:uid="{BE4E6D5C-B515-4ED0-8DEB-36B6028F7A1B}"/>
    <cellStyle name="Accent2 2 34" xfId="16225" xr:uid="{ED36EB4D-59A4-4302-B3B4-5A52D6F83243}"/>
    <cellStyle name="Accent2 2 35" xfId="16226" xr:uid="{22AC7304-46DF-497D-98FD-1463370C6D1E}"/>
    <cellStyle name="Accent2 2 36" xfId="16227" xr:uid="{13CCB1A6-338E-42FB-B905-077885569BA9}"/>
    <cellStyle name="Accent2 2 37" xfId="16228" xr:uid="{ECA058BA-26E1-4A3E-96A7-98FA90331CD5}"/>
    <cellStyle name="Accent2 2 38" xfId="16229" xr:uid="{D23E5D21-2F4F-4033-8111-8A40F0669CA5}"/>
    <cellStyle name="Accent2 2 4" xfId="16230" xr:uid="{D8C590E7-4D3F-4229-9D57-9FD2B950B5EA}"/>
    <cellStyle name="Accent2 2 5" xfId="16231" xr:uid="{35D3FD0C-6285-4ED9-B729-567E59C217D1}"/>
    <cellStyle name="Accent2 2 6" xfId="16232" xr:uid="{841B1E47-0657-4300-A1BC-CC1B447547C5}"/>
    <cellStyle name="Accent2 2 7" xfId="16233" xr:uid="{3FA619E7-AD83-4B3A-8760-9A3F42860F36}"/>
    <cellStyle name="Accent2 2 8" xfId="16234" xr:uid="{4EF11476-F1B6-4687-9A9D-51A6D013E372}"/>
    <cellStyle name="Accent2 2 9" xfId="16235" xr:uid="{A21975A0-B644-428A-B0F5-2088BC37A76E}"/>
    <cellStyle name="Accent2 3" xfId="566" xr:uid="{C24DE261-5A47-411A-BE46-6505EAA31932}"/>
    <cellStyle name="Accent2 3 10" xfId="1835" xr:uid="{7DA1A58B-2371-4931-8AF4-D07DD6DDC047}"/>
    <cellStyle name="Accent2 3 11" xfId="3545" xr:uid="{BFFB41F9-EBF5-49A7-8D58-E6E3CE1439F6}"/>
    <cellStyle name="Accent2 3 11 2" xfId="6842" xr:uid="{B826F8D1-7C50-4649-9F30-0973B9894356}"/>
    <cellStyle name="Accent2 3 12" xfId="3546" xr:uid="{5F219506-EEE1-4CBC-8C9A-B1FF23D4CE1D}"/>
    <cellStyle name="Accent2 3 13" xfId="3547" xr:uid="{AD5C402A-1FED-48B6-9D3D-E8DCCDBEB57A}"/>
    <cellStyle name="Accent2 3 14" xfId="3548" xr:uid="{4BD06031-FBA5-4ADE-8973-215772091427}"/>
    <cellStyle name="Accent2 3 15" xfId="3549" xr:uid="{BBCDE529-297E-4594-BDF3-60A1F1017FBF}"/>
    <cellStyle name="Accent2 3 16" xfId="3550" xr:uid="{3AEE78C1-0770-4D9B-8E0B-EE42A154415C}"/>
    <cellStyle name="Accent2 3 17" xfId="3551" xr:uid="{ACD5A892-0635-4654-82A5-56DBE18B4499}"/>
    <cellStyle name="Accent2 3 18" xfId="3552" xr:uid="{59EF0614-634E-43BE-BF32-04F487A26D79}"/>
    <cellStyle name="Accent2 3 19" xfId="3553" xr:uid="{4AE4ADBB-4EA3-4B58-BA05-E14487146832}"/>
    <cellStyle name="Accent2 3 2" xfId="1836" xr:uid="{90F35EF9-13EF-46F2-964F-8CB74CC7A6DE}"/>
    <cellStyle name="Accent2 3 20" xfId="3554" xr:uid="{6F2ABB3E-5304-455F-906E-B9FF18DA136F}"/>
    <cellStyle name="Accent2 3 21" xfId="3555" xr:uid="{8D2E57F1-4B49-4787-9232-E6BC41614739}"/>
    <cellStyle name="Accent2 3 22" xfId="3556" xr:uid="{07B548DF-DAE7-43E1-B53E-D2EF6E2F9C4B}"/>
    <cellStyle name="Accent2 3 23" xfId="3557" xr:uid="{E4B3A93A-4578-43B7-A614-170B375D1311}"/>
    <cellStyle name="Accent2 3 24" xfId="3558" xr:uid="{1879871E-E7E3-4C26-8A35-46EBAE8CCAE4}"/>
    <cellStyle name="Accent2 3 25" xfId="3559" xr:uid="{7152DDD3-1775-498E-A36D-6225CA87FF7D}"/>
    <cellStyle name="Accent2 3 26" xfId="3560" xr:uid="{330BCE87-254B-4942-B755-0612BC825A7B}"/>
    <cellStyle name="Accent2 3 27" xfId="3561" xr:uid="{6E009775-52E2-4F35-AD36-882F6FB0435E}"/>
    <cellStyle name="Accent2 3 28" xfId="3562" xr:uid="{FC16FA8D-C8DD-4C5F-B599-F9623BB5296F}"/>
    <cellStyle name="Accent2 3 29" xfId="3563" xr:uid="{ECD83CD1-9759-4187-BBBF-96AAF71EB5B1}"/>
    <cellStyle name="Accent2 3 3" xfId="1837" xr:uid="{5561F5AE-B1F5-4939-A457-AEF7A89679FA}"/>
    <cellStyle name="Accent2 3 30" xfId="3564" xr:uid="{189C5D4B-6851-4594-89CA-289E6EE25C7F}"/>
    <cellStyle name="Accent2 3 31" xfId="3565" xr:uid="{F178658F-DD1B-4A82-8CFB-57605BC8EECB}"/>
    <cellStyle name="Accent2 3 32" xfId="1834" xr:uid="{85BF915D-9743-4A80-BF16-8517BC4E3BD2}"/>
    <cellStyle name="Accent2 3 4" xfId="1838" xr:uid="{77DEC6A1-C3F0-452C-A80E-9A21B562A10A}"/>
    <cellStyle name="Accent2 3 5" xfId="1839" xr:uid="{24536D5D-0745-4283-9A1D-6303A81382A6}"/>
    <cellStyle name="Accent2 3 6" xfId="1840" xr:uid="{8C9A2069-F435-4938-B0F4-4B9E804F242D}"/>
    <cellStyle name="Accent2 3 7" xfId="1841" xr:uid="{1A556690-650E-4A8C-AE29-92E3DD5254C8}"/>
    <cellStyle name="Accent2 3 8" xfId="1842" xr:uid="{6CF037F1-0418-48AC-A83C-EB6696542C41}"/>
    <cellStyle name="Accent2 3 9" xfId="1843" xr:uid="{76323AF9-C950-4194-9F82-113B275EA921}"/>
    <cellStyle name="Accent2 4" xfId="567" xr:uid="{9E8109C7-C9A3-4884-976E-1583BA00088A}"/>
    <cellStyle name="Accent2 4 10" xfId="3566" xr:uid="{FF387B20-4A01-4C15-A03E-36AA77E2AFB1}"/>
    <cellStyle name="Accent2 4 11" xfId="3567" xr:uid="{1D7C35CF-CE5D-4E4C-95B7-C9E642A9310A}"/>
    <cellStyle name="Accent2 4 12" xfId="3568" xr:uid="{BCFA2070-C6EE-431C-BF05-D2AC3EF96791}"/>
    <cellStyle name="Accent2 4 13" xfId="3569" xr:uid="{3E1A5C51-6169-4007-8077-4A73B2F2311A}"/>
    <cellStyle name="Accent2 4 14" xfId="3570" xr:uid="{0DDB3ED3-D16C-40E5-9F22-66E3BB1CCF28}"/>
    <cellStyle name="Accent2 4 15" xfId="3571" xr:uid="{2962E0C0-1B80-483A-A8F4-06380FEB2677}"/>
    <cellStyle name="Accent2 4 16" xfId="3572" xr:uid="{022D7F23-50FC-48F8-AA6E-7E5F4DE08722}"/>
    <cellStyle name="Accent2 4 17" xfId="3573" xr:uid="{80DA80E0-4E38-4BC8-B4FA-D2E0E3CC0AAD}"/>
    <cellStyle name="Accent2 4 18" xfId="3574" xr:uid="{1910748E-B135-461C-B64C-F038F60FA42B}"/>
    <cellStyle name="Accent2 4 19" xfId="3575" xr:uid="{3FA91F8F-99DA-4032-9E14-E9B1FEEBEAC3}"/>
    <cellStyle name="Accent2 4 2" xfId="1845" xr:uid="{007D3938-F850-4D5B-BF77-D20194280B06}"/>
    <cellStyle name="Accent2 4 20" xfId="3576" xr:uid="{4302BDE2-B32D-4B9F-AD1B-4366D16D24AD}"/>
    <cellStyle name="Accent2 4 21" xfId="3577" xr:uid="{3CDAF17F-7B1A-44AB-B6AE-813BA2801918}"/>
    <cellStyle name="Accent2 4 22" xfId="3578" xr:uid="{8448FE71-96E5-4D04-B861-BBA7AD3E76F2}"/>
    <cellStyle name="Accent2 4 23" xfId="3579" xr:uid="{195F151C-878F-4524-9663-80D7D03E70C8}"/>
    <cellStyle name="Accent2 4 24" xfId="3580" xr:uid="{72CE70BE-878D-4A4A-A829-58447BB2C358}"/>
    <cellStyle name="Accent2 4 25" xfId="3581" xr:uid="{AEC641A7-8F96-4F85-A1A8-341C2B6BA5B9}"/>
    <cellStyle name="Accent2 4 26" xfId="3582" xr:uid="{F47F38EC-E185-4B2D-8B89-9F3DA05593D3}"/>
    <cellStyle name="Accent2 4 27" xfId="3583" xr:uid="{B00AE6B8-F29F-45DE-807A-01C6A2E290F8}"/>
    <cellStyle name="Accent2 4 28" xfId="3584" xr:uid="{0FBFF8B7-CBD5-4025-9E82-F25F205F67B8}"/>
    <cellStyle name="Accent2 4 29" xfId="1844" xr:uid="{77C6529A-99FD-4873-98EE-DEDE15C4DDFF}"/>
    <cellStyle name="Accent2 4 3" xfId="1846" xr:uid="{2EEBFDCF-3AC5-4FBE-8810-DB0AA7088920}"/>
    <cellStyle name="Accent2 4 4" xfId="1847" xr:uid="{B00E418F-308B-469F-9F2D-B5DEF609ACA4}"/>
    <cellStyle name="Accent2 4 5" xfId="1848" xr:uid="{C5FB3CC6-A696-40A1-B7BF-63E35CD02898}"/>
    <cellStyle name="Accent2 4 6" xfId="1849" xr:uid="{556D4FCE-9860-4321-9AC1-8DB7A17B8836}"/>
    <cellStyle name="Accent2 4 7" xfId="1850" xr:uid="{5584D732-27BE-4F07-BBCC-488F9F2FB67A}"/>
    <cellStyle name="Accent2 4 8" xfId="3585" xr:uid="{AA4F40C3-9992-4932-9E62-177D65D6EF93}"/>
    <cellStyle name="Accent2 4 8 2" xfId="6843" xr:uid="{0179D0D9-8B23-4FD5-BB49-D9E13CEFB6AC}"/>
    <cellStyle name="Accent2 4 9" xfId="3586" xr:uid="{EDA8FE27-DA64-416D-8D79-32385BB3F2FA}"/>
    <cellStyle name="Accent2 5" xfId="568" xr:uid="{0D596AE4-21DF-480C-8CC7-2DFFCD5B6568}"/>
    <cellStyle name="Accent2 5 2" xfId="16236" xr:uid="{EF8198EA-E769-4B84-A44B-09C476B6B290}"/>
    <cellStyle name="Accent2 6" xfId="569" xr:uid="{362A1A9B-ACE7-4886-ACDF-779BE3D4E58B}"/>
    <cellStyle name="Accent2 7" xfId="570" xr:uid="{42395570-53A8-4455-BA9E-9A26655AE7A9}"/>
    <cellStyle name="Accent2 8" xfId="571" xr:uid="{91B4C5D5-4FB1-4BEE-B6E5-B847A34E6CA7}"/>
    <cellStyle name="Accent2 9" xfId="572" xr:uid="{CF65F92E-E5B2-4C5B-809A-3AC17CCCAD82}"/>
    <cellStyle name="Accent3 - 20%" xfId="6844" xr:uid="{1BA135A4-96C5-4A9F-8D5C-A9CEE2C4C4C8}"/>
    <cellStyle name="Accent3 - 40%" xfId="6845" xr:uid="{3D181F80-F8F6-4CED-9B40-BFCFB157585F}"/>
    <cellStyle name="Accent3 - 60%" xfId="6846" xr:uid="{0C381E9B-DF69-496F-BDC0-C1887BBD0448}"/>
    <cellStyle name="Accent3 10" xfId="573" xr:uid="{E12ACAD3-40C2-4D3F-BBC9-D37A135BF1A0}"/>
    <cellStyle name="Accent3 11" xfId="574" xr:uid="{BBC27557-8554-4D3A-A22F-A00919F8AA66}"/>
    <cellStyle name="Accent3 12" xfId="575" xr:uid="{B0F5F1BE-EA15-42DD-BA37-F2F72747B08C}"/>
    <cellStyle name="Accent3 13" xfId="576" xr:uid="{A036ADB5-57B9-4941-BF56-1E23197490D0}"/>
    <cellStyle name="Accent3 14" xfId="577" xr:uid="{0A25C177-E297-482D-8EAD-41DB99360E78}"/>
    <cellStyle name="Accent3 15" xfId="578" xr:uid="{A12CF8A7-D488-45AD-82B5-5938EE8A762B}"/>
    <cellStyle name="Accent3 2" xfId="579" xr:uid="{2E0915FD-14D3-4BAB-8EE5-0076CE122177}"/>
    <cellStyle name="Accent3 2 10" xfId="16237" xr:uid="{D0A09033-1592-4BF2-9369-320A37485EE4}"/>
    <cellStyle name="Accent3 2 11" xfId="16238" xr:uid="{6E1EAE7A-3F1A-457A-BE26-7BAFCE28BE77}"/>
    <cellStyle name="Accent3 2 12" xfId="16239" xr:uid="{EC97C536-4678-4F5D-8131-FCB178CD4FAA}"/>
    <cellStyle name="Accent3 2 13" xfId="16240" xr:uid="{85E94477-9BA1-44DE-AB47-ED5E9672963E}"/>
    <cellStyle name="Accent3 2 14" xfId="16241" xr:uid="{64A6AD49-57E6-41F8-97B8-3F82B5154D68}"/>
    <cellStyle name="Accent3 2 15" xfId="16242" xr:uid="{ABA3DF8F-BE11-4A2E-A6E9-5935316178F1}"/>
    <cellStyle name="Accent3 2 16" xfId="16243" xr:uid="{CEE1CD81-85C7-49B7-9C1F-527D44AB568D}"/>
    <cellStyle name="Accent3 2 17" xfId="16244" xr:uid="{3738E654-F79D-450B-ACF6-1790E0A51227}"/>
    <cellStyle name="Accent3 2 18" xfId="16245" xr:uid="{1C2552EC-683C-4416-B196-26F9E177E40A}"/>
    <cellStyle name="Accent3 2 19" xfId="16246" xr:uid="{C9D452D8-9E49-4E5D-94B6-CCFC27C7895B}"/>
    <cellStyle name="Accent3 2 2" xfId="580" xr:uid="{77DF5D4E-ECB1-4E87-8756-D4D2303215F2}"/>
    <cellStyle name="Accent3 2 2 2" xfId="16247" xr:uid="{41C411E3-B108-4531-83DA-1D2805E49BB7}"/>
    <cellStyle name="Accent3 2 2 3" xfId="3587" xr:uid="{A02BC9AB-BE99-4228-80A1-0F78806DFAB3}"/>
    <cellStyle name="Accent3 2 20" xfId="16248" xr:uid="{457E3E5E-6C40-4F5D-8F15-1EEDE4EDF94B}"/>
    <cellStyle name="Accent3 2 21" xfId="16249" xr:uid="{31F17498-20B8-4EA2-8BF3-3DD7E07BFE69}"/>
    <cellStyle name="Accent3 2 22" xfId="16250" xr:uid="{3C5618BC-3F47-4125-9F68-9514E79223F4}"/>
    <cellStyle name="Accent3 2 23" xfId="16251" xr:uid="{D5F66FC4-812F-4BB4-B61C-1F58861494FC}"/>
    <cellStyle name="Accent3 2 24" xfId="16252" xr:uid="{3110059E-B1AF-44BF-9F81-D567E086884B}"/>
    <cellStyle name="Accent3 2 25" xfId="16253" xr:uid="{28E460C4-A1C9-44EC-83F9-FF360A136D07}"/>
    <cellStyle name="Accent3 2 26" xfId="16254" xr:uid="{62538B48-2709-4CA1-918A-FCAA6EB6FCD9}"/>
    <cellStyle name="Accent3 2 27" xfId="16255" xr:uid="{F9924A2D-F066-49CF-9D45-15804AE254DC}"/>
    <cellStyle name="Accent3 2 28" xfId="16256" xr:uid="{8B4121DF-29CF-4573-8FF4-FE97D4F3011B}"/>
    <cellStyle name="Accent3 2 29" xfId="16257" xr:uid="{B0F4E2D9-5A4E-43ED-92AE-0E7D7C6F8F1F}"/>
    <cellStyle name="Accent3 2 3" xfId="16258" xr:uid="{4B6DC62D-AE96-4E95-8A3D-C308A80EC8BC}"/>
    <cellStyle name="Accent3 2 30" xfId="16259" xr:uid="{C7D7FA9B-FB6C-4CCF-9373-B23F454B0656}"/>
    <cellStyle name="Accent3 2 31" xfId="16260" xr:uid="{35575D14-BD43-43F3-8483-1EE5EEC200F2}"/>
    <cellStyle name="Accent3 2 32" xfId="16261" xr:uid="{22A2F0CE-90D0-4F86-BB7E-8403679A74EB}"/>
    <cellStyle name="Accent3 2 33" xfId="16262" xr:uid="{A7AE0862-82FD-44E9-96A8-D50246C2F757}"/>
    <cellStyle name="Accent3 2 34" xfId="16263" xr:uid="{FD1D12A0-C084-477A-BED8-266CB5D904BB}"/>
    <cellStyle name="Accent3 2 35" xfId="16264" xr:uid="{93733081-E94C-4FDF-9F6E-85D5C0AA1514}"/>
    <cellStyle name="Accent3 2 36" xfId="16265" xr:uid="{2BB70551-1F3B-43EB-9668-8B8F2C4CF4A6}"/>
    <cellStyle name="Accent3 2 37" xfId="16266" xr:uid="{34CD011A-B589-4B6B-9A48-D3B486EFFF85}"/>
    <cellStyle name="Accent3 2 38" xfId="16267" xr:uid="{02F3DBC1-895E-4C61-B943-AF69B216802C}"/>
    <cellStyle name="Accent3 2 4" xfId="16268" xr:uid="{2684E38F-46B9-4544-ABA9-27739573DE60}"/>
    <cellStyle name="Accent3 2 5" xfId="16269" xr:uid="{8DE5211B-DEDD-41DF-9169-8FEFF511D67F}"/>
    <cellStyle name="Accent3 2 6" xfId="16270" xr:uid="{26E620A1-939F-45D5-902D-60E941C86CD8}"/>
    <cellStyle name="Accent3 2 7" xfId="16271" xr:uid="{0C90CE98-514B-4FF1-AA86-9BDFBF791C72}"/>
    <cellStyle name="Accent3 2 8" xfId="16272" xr:uid="{DE73BEFE-C5CF-42DB-A0E1-50B3A9A80943}"/>
    <cellStyle name="Accent3 2 9" xfId="16273" xr:uid="{5D763A76-CC17-4D17-BF5F-23DB2EE54FB5}"/>
    <cellStyle name="Accent3 3" xfId="581" xr:uid="{BEA6DD15-E71E-47B0-B337-ABB4C5042CF3}"/>
    <cellStyle name="Accent3 3 10" xfId="1852" xr:uid="{1F938482-9638-438B-879D-7682889BE6F9}"/>
    <cellStyle name="Accent3 3 11" xfId="3588" xr:uid="{1E5DBFA6-7705-468D-A1AF-0F3BBE62687F}"/>
    <cellStyle name="Accent3 3 11 2" xfId="6847" xr:uid="{712AD06E-51D4-4D85-B4A4-5C98211CBACA}"/>
    <cellStyle name="Accent3 3 12" xfId="3589" xr:uid="{F2B01BD0-2280-488E-B0CC-577C2B5D959C}"/>
    <cellStyle name="Accent3 3 13" xfId="3590" xr:uid="{C790FE08-2635-45EF-8D21-058EE53E84CA}"/>
    <cellStyle name="Accent3 3 14" xfId="3591" xr:uid="{C090BDB0-EF9E-410A-A18C-F92D991F0F97}"/>
    <cellStyle name="Accent3 3 15" xfId="3592" xr:uid="{DC1A662F-B40E-4D9F-A703-0457FDE7CCA0}"/>
    <cellStyle name="Accent3 3 16" xfId="3593" xr:uid="{F018F799-0DA9-41BA-B8E2-64253770910B}"/>
    <cellStyle name="Accent3 3 17" xfId="3594" xr:uid="{DD0D575D-9A6C-457A-8427-3A0F181E6A5B}"/>
    <cellStyle name="Accent3 3 18" xfId="3595" xr:uid="{4677D260-E19A-4E90-BC61-F0E6D8E5DDE0}"/>
    <cellStyle name="Accent3 3 19" xfId="3596" xr:uid="{21DA9871-E2CB-4A5B-9DAB-5B522840C5DC}"/>
    <cellStyle name="Accent3 3 2" xfId="1853" xr:uid="{597F616C-945F-46DD-A177-BB106EC86BBE}"/>
    <cellStyle name="Accent3 3 20" xfId="3597" xr:uid="{6C654D91-E1CB-4071-BBC9-EC360F4D2FBE}"/>
    <cellStyle name="Accent3 3 21" xfId="3598" xr:uid="{80ED1984-D2BE-4139-81D5-4B4954223052}"/>
    <cellStyle name="Accent3 3 22" xfId="3599" xr:uid="{ED91B6B9-0EF9-4417-BA0A-2362798B4F04}"/>
    <cellStyle name="Accent3 3 23" xfId="3600" xr:uid="{006337FE-91B1-42FF-8738-C1ACEB4EBD6F}"/>
    <cellStyle name="Accent3 3 24" xfId="3601" xr:uid="{EB182AD2-38BF-404F-9627-CC5C47F38E66}"/>
    <cellStyle name="Accent3 3 25" xfId="3602" xr:uid="{F265A57A-7D70-441F-A913-0F66284F66F7}"/>
    <cellStyle name="Accent3 3 26" xfId="3603" xr:uid="{D196076D-A0C3-483D-9DD1-CB56434EC29C}"/>
    <cellStyle name="Accent3 3 27" xfId="3604" xr:uid="{BE82E278-718A-4B9B-A5AE-D96311EECCA0}"/>
    <cellStyle name="Accent3 3 28" xfId="3605" xr:uid="{82C6F707-3B80-4C5F-B567-1B10BAF895B9}"/>
    <cellStyle name="Accent3 3 29" xfId="3606" xr:uid="{D30B71B6-2780-4800-BF87-DB9624A3ACBC}"/>
    <cellStyle name="Accent3 3 3" xfId="1854" xr:uid="{323210D8-06D9-4869-B290-2C4665B5D292}"/>
    <cellStyle name="Accent3 3 30" xfId="3607" xr:uid="{D73739DD-22F3-4245-AE08-D5C4CEFB720D}"/>
    <cellStyle name="Accent3 3 31" xfId="3608" xr:uid="{67062DC9-5362-4878-B894-BB5C0EB66262}"/>
    <cellStyle name="Accent3 3 32" xfId="1851" xr:uid="{E027571A-539B-4078-AC7A-D49738870597}"/>
    <cellStyle name="Accent3 3 4" xfId="1855" xr:uid="{98BA7E8E-1E20-4C2E-B03B-7C90B4A57019}"/>
    <cellStyle name="Accent3 3 5" xfId="1856" xr:uid="{5CC60A6D-5312-4B76-B6A9-2D79C65003A1}"/>
    <cellStyle name="Accent3 3 6" xfId="1857" xr:uid="{D8614E4A-3D00-4C7A-BBE6-6BE0B36136ED}"/>
    <cellStyle name="Accent3 3 7" xfId="1858" xr:uid="{BBCC2751-D8E4-4B8C-8535-8F33D5CEE2D4}"/>
    <cellStyle name="Accent3 3 8" xfId="1859" xr:uid="{82C960DA-F600-46DB-9CE8-42B6CEE79C56}"/>
    <cellStyle name="Accent3 3 9" xfId="1860" xr:uid="{294860EC-5FD2-4430-B6A6-C55FBB0A60F5}"/>
    <cellStyle name="Accent3 4" xfId="582" xr:uid="{622A1B21-5E8D-4B50-AEFB-BFFA14E491C4}"/>
    <cellStyle name="Accent3 4 10" xfId="3609" xr:uid="{14DFBA6C-8533-42B8-994B-EE571A642CFB}"/>
    <cellStyle name="Accent3 4 11" xfId="3610" xr:uid="{BD9D37C6-A160-4097-A300-3E50D27064AA}"/>
    <cellStyle name="Accent3 4 12" xfId="3611" xr:uid="{373FCF59-E942-473E-8103-FB16D63E1776}"/>
    <cellStyle name="Accent3 4 13" xfId="3612" xr:uid="{25EDF392-9675-415F-B1F8-E4789855E54F}"/>
    <cellStyle name="Accent3 4 14" xfId="3613" xr:uid="{18BB9331-EE06-43E3-A6DE-C6585ACBA95C}"/>
    <cellStyle name="Accent3 4 15" xfId="3614" xr:uid="{8EB34E6B-8007-4603-92AC-578F163E4490}"/>
    <cellStyle name="Accent3 4 16" xfId="3615" xr:uid="{D0E2FF69-3FCF-4184-966F-0784A6C7679A}"/>
    <cellStyle name="Accent3 4 17" xfId="3616" xr:uid="{0B3B0D5E-8B4E-4164-9681-3F1CA2E2EA21}"/>
    <cellStyle name="Accent3 4 18" xfId="3617" xr:uid="{937D31C3-ECBD-4EDB-B085-A5C9F5293179}"/>
    <cellStyle name="Accent3 4 19" xfId="3618" xr:uid="{617EDD08-5F90-48A7-A584-6B6707C0CABD}"/>
    <cellStyle name="Accent3 4 2" xfId="1862" xr:uid="{D7383E1E-61F1-45D3-9AF4-3CB960F9E10E}"/>
    <cellStyle name="Accent3 4 20" xfId="3619" xr:uid="{5ECA6C24-2B42-4C66-AA11-DC7131364309}"/>
    <cellStyle name="Accent3 4 21" xfId="3620" xr:uid="{BD7C3D3A-7B74-4AA5-937F-ED8A1B45C563}"/>
    <cellStyle name="Accent3 4 22" xfId="3621" xr:uid="{E87C39E2-0A0A-4E3A-9CB5-C8D84A88B379}"/>
    <cellStyle name="Accent3 4 23" xfId="3622" xr:uid="{4387DE9E-9FC6-4CCE-AE55-85B82DA42FA9}"/>
    <cellStyle name="Accent3 4 24" xfId="3623" xr:uid="{6D28454C-6DF4-4BC0-8348-2D10CF385D2D}"/>
    <cellStyle name="Accent3 4 25" xfId="3624" xr:uid="{2A246A21-74EB-40F5-ABF2-7FAF453B5C4F}"/>
    <cellStyle name="Accent3 4 26" xfId="3625" xr:uid="{DCC74B3A-1322-49C5-BB9E-E4F9E73C8377}"/>
    <cellStyle name="Accent3 4 27" xfId="3626" xr:uid="{0750F016-29E3-4886-BF29-84EA99BFB2A8}"/>
    <cellStyle name="Accent3 4 28" xfId="3627" xr:uid="{809D95EE-2550-4D97-87D9-9377ABAF15B4}"/>
    <cellStyle name="Accent3 4 29" xfId="1861" xr:uid="{B66079D5-60AD-415C-8678-F861C3AD7C4B}"/>
    <cellStyle name="Accent3 4 3" xfId="1863" xr:uid="{D6750733-2AE9-4CFC-B92A-34D477888B7B}"/>
    <cellStyle name="Accent3 4 4" xfId="1864" xr:uid="{5CAFC1A1-429F-4147-B3DC-DFAE66E22E7E}"/>
    <cellStyle name="Accent3 4 5" xfId="1865" xr:uid="{0D1ADA21-AD88-4F11-ACF3-0A6C0347D01D}"/>
    <cellStyle name="Accent3 4 6" xfId="1866" xr:uid="{0647CEFB-32C3-45DC-A62C-E8C038289E1A}"/>
    <cellStyle name="Accent3 4 7" xfId="1867" xr:uid="{1B10E861-8556-440F-8CD4-7D7A3710F6AF}"/>
    <cellStyle name="Accent3 4 8" xfId="3628" xr:uid="{FD07C18A-83DD-4502-925B-347D59DE37D2}"/>
    <cellStyle name="Accent3 4 8 2" xfId="6848" xr:uid="{46E2A3BC-C809-4121-9D7C-1A7C357F8DD0}"/>
    <cellStyle name="Accent3 4 9" xfId="3629" xr:uid="{68110615-911E-486B-9135-AAB5CF045732}"/>
    <cellStyle name="Accent3 5" xfId="583" xr:uid="{B7E33A96-0B7B-409F-9645-93BDA7F2F7C6}"/>
    <cellStyle name="Accent3 5 2" xfId="16274" xr:uid="{B82F3A74-A0CD-491B-B358-90EA202173DF}"/>
    <cellStyle name="Accent3 6" xfId="584" xr:uid="{BA88BFA1-ADBB-4131-8037-C88648936240}"/>
    <cellStyle name="Accent3 7" xfId="585" xr:uid="{8432B2DE-3EB5-4E13-A53A-45A079A7F759}"/>
    <cellStyle name="Accent3 8" xfId="586" xr:uid="{65900D59-DDE7-44F6-A6E1-A084C7E17683}"/>
    <cellStyle name="Accent3 9" xfId="587" xr:uid="{474AD424-6DE8-4FA4-AD59-9243871CBE87}"/>
    <cellStyle name="Accent4 - 20%" xfId="6849" xr:uid="{3946E294-C482-4ECB-B5A0-5B21AFC581E7}"/>
    <cellStyle name="Accent4 - 40%" xfId="6850" xr:uid="{497FC40D-306C-4ADD-A56F-6B515D89B433}"/>
    <cellStyle name="Accent4 - 60%" xfId="6851" xr:uid="{3D387B50-53DC-4312-999E-7874FE740BCF}"/>
    <cellStyle name="Accent4 10" xfId="588" xr:uid="{8BA4FF32-F968-4D61-9EFA-B553DE6B8A8D}"/>
    <cellStyle name="Accent4 11" xfId="589" xr:uid="{52AD974B-FEDD-4FFB-A10B-7B6D8B8A88B0}"/>
    <cellStyle name="Accent4 12" xfId="590" xr:uid="{E6ED78BA-588C-49C3-9A3C-E9D65100FDBA}"/>
    <cellStyle name="Accent4 13" xfId="591" xr:uid="{7865A3D1-73C1-4235-8092-4D63385F2931}"/>
    <cellStyle name="Accent4 14" xfId="592" xr:uid="{0DAAA77D-68F5-4077-A6C3-5ABFF8D1771F}"/>
    <cellStyle name="Accent4 15" xfId="593" xr:uid="{FEA1D25F-3460-499A-A711-EB4063DDDD8D}"/>
    <cellStyle name="Accent4 2" xfId="594" xr:uid="{E1707FEB-C9F3-4DB0-A5A0-E9C696EF46E2}"/>
    <cellStyle name="Accent4 2 10" xfId="16275" xr:uid="{9F82AE54-69FF-4F24-BB71-B181FDBD1138}"/>
    <cellStyle name="Accent4 2 11" xfId="16276" xr:uid="{EFBCDAC3-045F-45CE-87ED-C0E105473CFE}"/>
    <cellStyle name="Accent4 2 12" xfId="16277" xr:uid="{B55F6CDF-8879-4BE3-B83F-6286911480D7}"/>
    <cellStyle name="Accent4 2 13" xfId="16278" xr:uid="{998C6F1C-3A9D-47A9-8A93-32DF9DBECC45}"/>
    <cellStyle name="Accent4 2 14" xfId="16279" xr:uid="{FEEDEB16-B341-49F1-8CC2-0AE0F5E2540B}"/>
    <cellStyle name="Accent4 2 15" xfId="16280" xr:uid="{A9E0ECF8-71C7-4877-9109-E162157B211F}"/>
    <cellStyle name="Accent4 2 16" xfId="16281" xr:uid="{9784DEEF-EE31-4587-B554-51C9D8451115}"/>
    <cellStyle name="Accent4 2 17" xfId="16282" xr:uid="{CF3BA7EF-DD2D-4243-A502-0145EDA108B2}"/>
    <cellStyle name="Accent4 2 18" xfId="16283" xr:uid="{45019C4D-5B60-4B62-8223-1BFDFD8303B5}"/>
    <cellStyle name="Accent4 2 19" xfId="16284" xr:uid="{4EDEF8CD-4603-460D-8747-044EF60C47F8}"/>
    <cellStyle name="Accent4 2 2" xfId="595" xr:uid="{C1C9099B-CAD7-4526-A470-E40B7116BA31}"/>
    <cellStyle name="Accent4 2 2 2" xfId="16285" xr:uid="{EBE2E7F9-DFEC-4861-9ED6-BD3F287D5D84}"/>
    <cellStyle name="Accent4 2 2 3" xfId="3630" xr:uid="{F32CEEB8-C000-4518-B5A7-CBDD7DB5A8B7}"/>
    <cellStyle name="Accent4 2 20" xfId="16286" xr:uid="{6FA7FA08-968D-485E-A6B0-F36BD077B907}"/>
    <cellStyle name="Accent4 2 21" xfId="16287" xr:uid="{2CF41309-13A0-49E2-8797-5A544A9C6668}"/>
    <cellStyle name="Accent4 2 22" xfId="16288" xr:uid="{98AFA655-8DA7-435B-81EB-0265F4CF1B59}"/>
    <cellStyle name="Accent4 2 23" xfId="16289" xr:uid="{8CCBC1BD-1D70-46A8-94E2-CBC617BAFFBB}"/>
    <cellStyle name="Accent4 2 24" xfId="16290" xr:uid="{29FFAD76-DD9E-45AD-A448-7C0E664E96E1}"/>
    <cellStyle name="Accent4 2 25" xfId="16291" xr:uid="{4DB9B360-8F32-4676-AF74-3610A6A9CACD}"/>
    <cellStyle name="Accent4 2 26" xfId="16292" xr:uid="{CBCBE3E2-37F1-4F7E-A799-44EFBA2839C6}"/>
    <cellStyle name="Accent4 2 27" xfId="16293" xr:uid="{A79930FB-A5E2-419A-895F-DC8C860E4F99}"/>
    <cellStyle name="Accent4 2 28" xfId="16294" xr:uid="{8D2AFEEA-B48E-4DE8-9B08-E7B928F87CA7}"/>
    <cellStyle name="Accent4 2 29" xfId="16295" xr:uid="{6B78701E-F4E5-437D-B126-2110E14899C1}"/>
    <cellStyle name="Accent4 2 3" xfId="7286" xr:uid="{A67E813C-00B5-4AF4-9D1C-E1500C53ECCF}"/>
    <cellStyle name="Accent4 2 3 2" xfId="16296" xr:uid="{461FCFC5-242C-44AC-9F82-534CF7B0C69D}"/>
    <cellStyle name="Accent4 2 30" xfId="16297" xr:uid="{0CD95CF1-7648-4ECD-BA33-09AAD354C1F9}"/>
    <cellStyle name="Accent4 2 31" xfId="16298" xr:uid="{1BDE59EF-B751-4350-98FA-BB03309CA923}"/>
    <cellStyle name="Accent4 2 32" xfId="16299" xr:uid="{97F4F642-CFB8-4E51-834D-2F37060EE768}"/>
    <cellStyle name="Accent4 2 33" xfId="16300" xr:uid="{E6D0B295-C463-4D3F-A60F-9521568C9994}"/>
    <cellStyle name="Accent4 2 34" xfId="16301" xr:uid="{0449186B-8A19-4FEC-9EF9-D3575C529862}"/>
    <cellStyle name="Accent4 2 35" xfId="16302" xr:uid="{B32FF5F5-C09A-4A4F-98FB-AA4115B561B9}"/>
    <cellStyle name="Accent4 2 36" xfId="16303" xr:uid="{173F1F36-3CF4-4106-8A60-D16EA0BCA16A}"/>
    <cellStyle name="Accent4 2 37" xfId="16304" xr:uid="{966217C5-AFBC-44FA-828E-61D1BFBAD4E9}"/>
    <cellStyle name="Accent4 2 38" xfId="16305" xr:uid="{97E9A9F3-9C9A-4A24-8194-B45E28940D1E}"/>
    <cellStyle name="Accent4 2 4" xfId="16306" xr:uid="{ABBE2210-23E1-40BD-8693-B53708571A04}"/>
    <cellStyle name="Accent4 2 5" xfId="16307" xr:uid="{2B18EE26-60AE-4035-B487-74F5E9B28E86}"/>
    <cellStyle name="Accent4 2 6" xfId="16308" xr:uid="{F51B2375-155F-4327-8F98-1B964D699FD6}"/>
    <cellStyle name="Accent4 2 7" xfId="16309" xr:uid="{929CFC3D-69B7-40A6-9B96-FE4418651952}"/>
    <cellStyle name="Accent4 2 8" xfId="16310" xr:uid="{6DBA3271-B833-423D-9E90-0B72144DCD36}"/>
    <cellStyle name="Accent4 2 9" xfId="16311" xr:uid="{E1485653-75DC-42EB-A8A4-499F663320A4}"/>
    <cellStyle name="Accent4 3" xfId="596" xr:uid="{24B5D4AB-8E94-42E7-A871-D6F2CEFC3B65}"/>
    <cellStyle name="Accent4 3 10" xfId="1869" xr:uid="{6499558A-99AA-48CA-B67D-4305DB22D24D}"/>
    <cellStyle name="Accent4 3 11" xfId="3631" xr:uid="{84AE015E-EB31-4D6C-8761-1433E5AFC04F}"/>
    <cellStyle name="Accent4 3 11 2" xfId="6852" xr:uid="{691B0CE2-3155-43D0-81CD-90D2EBAAEC6A}"/>
    <cellStyle name="Accent4 3 12" xfId="3632" xr:uid="{A12F3706-EF0B-4404-9CC4-A4251CC82E27}"/>
    <cellStyle name="Accent4 3 13" xfId="3633" xr:uid="{3C0429AD-92D7-4C88-84D0-C0462854C868}"/>
    <cellStyle name="Accent4 3 14" xfId="3634" xr:uid="{B061FCC2-09DC-4018-A492-E80E33FFAB60}"/>
    <cellStyle name="Accent4 3 15" xfId="3635" xr:uid="{40C770EA-8238-46DA-A924-3BE62B400DB0}"/>
    <cellStyle name="Accent4 3 16" xfId="3636" xr:uid="{CA1D17F2-3EE1-4538-AD3E-7977F9359C35}"/>
    <cellStyle name="Accent4 3 17" xfId="3637" xr:uid="{7F2A70EE-7E74-4850-844E-2F80D0B9E790}"/>
    <cellStyle name="Accent4 3 18" xfId="3638" xr:uid="{6D75D6D9-21CE-4163-91FF-449F587F599C}"/>
    <cellStyle name="Accent4 3 19" xfId="3639" xr:uid="{2819494F-5210-438F-B886-7774A465A966}"/>
    <cellStyle name="Accent4 3 2" xfId="1870" xr:uid="{372E209C-F9B1-4060-AE97-F006FCA8112B}"/>
    <cellStyle name="Accent4 3 20" xfId="3640" xr:uid="{173A0ACE-5706-4234-AE2D-5FF750DCE92D}"/>
    <cellStyle name="Accent4 3 21" xfId="3641" xr:uid="{17268282-0EBB-450C-9D81-6F72B3412C0D}"/>
    <cellStyle name="Accent4 3 22" xfId="3642" xr:uid="{13EEF0D3-6832-4CF4-93C1-D5E5CB0FFCF2}"/>
    <cellStyle name="Accent4 3 23" xfId="3643" xr:uid="{7D44F577-0A16-4A02-9986-0031E4F19ED5}"/>
    <cellStyle name="Accent4 3 24" xfId="3644" xr:uid="{50817C75-FDBC-467A-BE9D-1A5295A7C693}"/>
    <cellStyle name="Accent4 3 25" xfId="3645" xr:uid="{1CDF9C44-545F-4039-9DE0-2FF3D70553FE}"/>
    <cellStyle name="Accent4 3 26" xfId="3646" xr:uid="{E4F91A8C-2558-4C2B-B71A-2A536533B3B9}"/>
    <cellStyle name="Accent4 3 27" xfId="3647" xr:uid="{F6DE5F4F-7076-4A34-984C-92EDB953E7A6}"/>
    <cellStyle name="Accent4 3 28" xfId="3648" xr:uid="{60EE1596-92B2-47C3-8B50-B7E9016059C6}"/>
    <cellStyle name="Accent4 3 29" xfId="3649" xr:uid="{929ADF3E-5DA9-4DDC-A2A0-04C5E6D80973}"/>
    <cellStyle name="Accent4 3 3" xfId="1871" xr:uid="{0DC06FE5-644A-428A-A090-B178E03BE844}"/>
    <cellStyle name="Accent4 3 30" xfId="3650" xr:uid="{452A10E5-41D8-40D2-A929-1EB7C7B7A4E6}"/>
    <cellStyle name="Accent4 3 31" xfId="3651" xr:uid="{645E7D98-A1EA-41DF-BCBD-722CF3CFBEE5}"/>
    <cellStyle name="Accent4 3 32" xfId="1868" xr:uid="{4AF47F83-7668-4016-AB68-57F3612AB972}"/>
    <cellStyle name="Accent4 3 4" xfId="1872" xr:uid="{EA7A95D5-4428-4D23-8B48-ED9FFCD40C93}"/>
    <cellStyle name="Accent4 3 5" xfId="1873" xr:uid="{65273916-1D56-4873-94D7-F11EABE82FE8}"/>
    <cellStyle name="Accent4 3 6" xfId="1874" xr:uid="{EFB6478A-0505-4267-AC2A-7DE4B8F298CA}"/>
    <cellStyle name="Accent4 3 7" xfId="1875" xr:uid="{4FBDD034-CB07-40CF-A0FC-C61ED2A9D991}"/>
    <cellStyle name="Accent4 3 8" xfId="1876" xr:uid="{2C44C8AE-3525-4E95-A45F-C99B3FDC5878}"/>
    <cellStyle name="Accent4 3 9" xfId="1877" xr:uid="{1709247A-9255-48BC-A7B7-E6F587B3A131}"/>
    <cellStyle name="Accent4 4" xfId="597" xr:uid="{B9CCE411-47A8-4537-A763-C2BFA93CE5B8}"/>
    <cellStyle name="Accent4 4 10" xfId="3652" xr:uid="{036D53C2-704C-48F0-96D2-E6036A42356F}"/>
    <cellStyle name="Accent4 4 11" xfId="3653" xr:uid="{A3BB03CF-A596-4A0D-B6C9-4EF971070683}"/>
    <cellStyle name="Accent4 4 12" xfId="3654" xr:uid="{F90F489E-BF17-4491-881B-96232AABBAA1}"/>
    <cellStyle name="Accent4 4 13" xfId="3655" xr:uid="{DBF1B835-D979-4868-A7A0-BB2F4A81A59F}"/>
    <cellStyle name="Accent4 4 14" xfId="3656" xr:uid="{4584AC13-BFF8-4724-AAD6-B1AC253E708E}"/>
    <cellStyle name="Accent4 4 15" xfId="3657" xr:uid="{CC8F2013-EF05-4377-881A-999C0C82876A}"/>
    <cellStyle name="Accent4 4 16" xfId="3658" xr:uid="{BC8D5868-0C7F-4CDD-BD37-14D2FE934439}"/>
    <cellStyle name="Accent4 4 17" xfId="3659" xr:uid="{8A185E79-0E37-401F-A171-6AED9F8F9CE1}"/>
    <cellStyle name="Accent4 4 18" xfId="3660" xr:uid="{69E228CE-EE3C-4D7F-BB8D-36F5EAD82AAA}"/>
    <cellStyle name="Accent4 4 19" xfId="3661" xr:uid="{7608C5A0-F22B-4366-B7D9-C4C7DFA77129}"/>
    <cellStyle name="Accent4 4 2" xfId="1879" xr:uid="{8ABC77DA-FA7C-46FD-A2C5-987B68799B7E}"/>
    <cellStyle name="Accent4 4 20" xfId="3662" xr:uid="{07ED9E92-0666-4491-A35A-384CE6B4DEEB}"/>
    <cellStyle name="Accent4 4 21" xfId="3663" xr:uid="{557C5C25-C03C-40AB-A1F2-1E827D86983D}"/>
    <cellStyle name="Accent4 4 22" xfId="3664" xr:uid="{03FABB1F-CE78-4B97-B09A-29417E469B71}"/>
    <cellStyle name="Accent4 4 23" xfId="3665" xr:uid="{FFA19FF3-464A-443E-A6DA-711C1B4D5185}"/>
    <cellStyle name="Accent4 4 24" xfId="3666" xr:uid="{B2A798CF-C5BA-48B2-B69A-67E146D34161}"/>
    <cellStyle name="Accent4 4 25" xfId="3667" xr:uid="{E4028FFD-166E-4710-964F-544D79F2F1FE}"/>
    <cellStyle name="Accent4 4 26" xfId="3668" xr:uid="{985B8196-BCA1-4B3A-B085-054D494A7743}"/>
    <cellStyle name="Accent4 4 27" xfId="3669" xr:uid="{DDD595C3-1F8B-4330-A83B-8BDB4D3BEB8B}"/>
    <cellStyle name="Accent4 4 28" xfId="3670" xr:uid="{C7C866A5-87FF-410D-A37D-4889A61A8A7D}"/>
    <cellStyle name="Accent4 4 29" xfId="1878" xr:uid="{B7A8C0B2-E347-4329-B936-0C84E7117B4F}"/>
    <cellStyle name="Accent4 4 3" xfId="1880" xr:uid="{1F51EA81-10ED-4D51-B3DD-F9D54E3FFC2B}"/>
    <cellStyle name="Accent4 4 4" xfId="1881" xr:uid="{F2582FB1-1EC9-42C0-BAEA-3DEAB972F7B6}"/>
    <cellStyle name="Accent4 4 5" xfId="1882" xr:uid="{A0909755-D3FC-4D7A-B6A1-18108C4D524D}"/>
    <cellStyle name="Accent4 4 6" xfId="1883" xr:uid="{0E384938-AE09-434E-8931-DE6C8A835DFD}"/>
    <cellStyle name="Accent4 4 7" xfId="1884" xr:uid="{ED51ECE7-3989-494E-AC2C-39BF5B288253}"/>
    <cellStyle name="Accent4 4 8" xfId="3671" xr:uid="{BA2FA13F-2128-40BB-A2AE-E66856265FC2}"/>
    <cellStyle name="Accent4 4 8 2" xfId="6853" xr:uid="{056A29EA-A5E4-4B50-BCB8-B0C9D2A23ADE}"/>
    <cellStyle name="Accent4 4 9" xfId="3672" xr:uid="{2F3C0222-48BC-4EB8-9133-7CDFC91783CE}"/>
    <cellStyle name="Accent4 5" xfId="598" xr:uid="{1D101A34-FC4C-4785-BB8C-9E86FD91DCF8}"/>
    <cellStyle name="Accent4 5 2" xfId="16312" xr:uid="{467FBC62-9025-4852-86CD-7FAACED6F8D9}"/>
    <cellStyle name="Accent4 6" xfId="599" xr:uid="{218BF958-DF6D-40F1-A673-EE009E68ABD1}"/>
    <cellStyle name="Accent4 7" xfId="600" xr:uid="{53E89EF4-A4F6-4F6A-BB58-C83CCD1FD4B7}"/>
    <cellStyle name="Accent4 8" xfId="601" xr:uid="{898C9731-64C2-4F47-8587-058E3DEBDBCE}"/>
    <cellStyle name="Accent4 9" xfId="602" xr:uid="{4A2EA5CC-39E2-496F-B372-21C2F865377F}"/>
    <cellStyle name="Accent5 - 20%" xfId="6854" xr:uid="{D716B9CB-4BE7-4AB2-87F0-0B1A8429DAAA}"/>
    <cellStyle name="Accent5 - 40%" xfId="6855" xr:uid="{C37FB09F-30A8-4EEA-8A62-968B36474D30}"/>
    <cellStyle name="Accent5 - 60%" xfId="6856" xr:uid="{D0E1484A-056D-4F72-B885-EB1E86A16FED}"/>
    <cellStyle name="Accent5 10" xfId="603" xr:uid="{EB0FEBFE-880A-437B-87B7-160CCAEE6759}"/>
    <cellStyle name="Accent5 11" xfId="604" xr:uid="{7281173F-A4B2-4FFB-914B-C3BD9F53822B}"/>
    <cellStyle name="Accent5 12" xfId="605" xr:uid="{A71F79FD-D6A7-40E8-9753-B97E897C1F76}"/>
    <cellStyle name="Accent5 13" xfId="606" xr:uid="{07C80FE8-2274-422C-B6BE-2AB07A36AF42}"/>
    <cellStyle name="Accent5 14" xfId="607" xr:uid="{511046D0-03FD-499D-81D0-6B8471D2668C}"/>
    <cellStyle name="Accent5 15" xfId="608" xr:uid="{11932013-2BB8-45EB-9815-51BC92B6767D}"/>
    <cellStyle name="Accent5 2" xfId="609" xr:uid="{CFD90A2F-B3F8-4A05-8245-E5F9BB9BBC9C}"/>
    <cellStyle name="Accent5 2 2" xfId="610" xr:uid="{344BCDE6-C7B7-43ED-BB8A-62256EE49EB2}"/>
    <cellStyle name="Accent5 2 2 2" xfId="3673" xr:uid="{C97EA8B8-6339-401C-AB7A-32BB03C54AFB}"/>
    <cellStyle name="Accent5 3" xfId="611" xr:uid="{6B886C49-1E53-48B1-B504-8EF4D4C0FC4E}"/>
    <cellStyle name="Accent5 3 10" xfId="1886" xr:uid="{9050DC57-0EA2-4F50-BC77-FB46554A7FB5}"/>
    <cellStyle name="Accent5 3 11" xfId="3674" xr:uid="{E3756E41-7B7D-4A10-A4D0-61A4DD625F3C}"/>
    <cellStyle name="Accent5 3 11 2" xfId="6857" xr:uid="{A10280EF-179A-401B-AE75-6B708D40A1CC}"/>
    <cellStyle name="Accent5 3 12" xfId="3675" xr:uid="{4BBFAEDA-D4A5-4493-BA22-7160F9BF41ED}"/>
    <cellStyle name="Accent5 3 13" xfId="3676" xr:uid="{8E5EB430-829B-4A8C-887A-284933724D24}"/>
    <cellStyle name="Accent5 3 14" xfId="3677" xr:uid="{5FB489A3-0E46-4735-A1A9-6E15EE07810E}"/>
    <cellStyle name="Accent5 3 15" xfId="3678" xr:uid="{5D3B28A9-A4F6-4E26-96ED-A669EC215B57}"/>
    <cellStyle name="Accent5 3 16" xfId="3679" xr:uid="{E3B859B5-9929-47F3-92A4-2673B6723DC3}"/>
    <cellStyle name="Accent5 3 17" xfId="3680" xr:uid="{EA1563BB-C50D-43B9-85FA-2364CE8D50ED}"/>
    <cellStyle name="Accent5 3 18" xfId="3681" xr:uid="{A5A0AA8F-C56E-4C20-A2E8-B9FDFA85E918}"/>
    <cellStyle name="Accent5 3 19" xfId="3682" xr:uid="{A938B981-4850-45A9-8303-189B440FAEDA}"/>
    <cellStyle name="Accent5 3 2" xfId="1887" xr:uid="{B7FE228C-75FB-4FFF-9258-45269F137F2D}"/>
    <cellStyle name="Accent5 3 20" xfId="3683" xr:uid="{D36CF121-C070-4654-AEE7-2113615AA18B}"/>
    <cellStyle name="Accent5 3 21" xfId="3684" xr:uid="{92D94FBC-5061-48CB-B8DD-F987A52CA39D}"/>
    <cellStyle name="Accent5 3 22" xfId="3685" xr:uid="{12F63831-C184-4470-BE07-92C62925D275}"/>
    <cellStyle name="Accent5 3 23" xfId="3686" xr:uid="{5F083AB7-2349-4345-85B8-B983752B1E3B}"/>
    <cellStyle name="Accent5 3 24" xfId="3687" xr:uid="{30BE6B07-E039-4A34-A3BF-AEDEF1871ACE}"/>
    <cellStyle name="Accent5 3 25" xfId="3688" xr:uid="{D4059F08-EB93-4D18-BA12-030769B37212}"/>
    <cellStyle name="Accent5 3 26" xfId="3689" xr:uid="{E5D1E1B0-900B-4876-B528-819036BBFF69}"/>
    <cellStyle name="Accent5 3 27" xfId="3690" xr:uid="{21C4BE36-3986-414C-9FED-10A0090D9DF1}"/>
    <cellStyle name="Accent5 3 28" xfId="3691" xr:uid="{D4D2250E-82BE-475A-A2CE-6A415FED5FAC}"/>
    <cellStyle name="Accent5 3 29" xfId="3692" xr:uid="{3BFC174F-1B75-48AA-AEDD-7AF316AC47EA}"/>
    <cellStyle name="Accent5 3 3" xfId="1888" xr:uid="{62DB0292-EC16-44E8-8709-974773D2C8C2}"/>
    <cellStyle name="Accent5 3 30" xfId="3693" xr:uid="{ADCB889D-63B5-4801-93FD-A9668D1875C1}"/>
    <cellStyle name="Accent5 3 31" xfId="3694" xr:uid="{2CA0AE2C-FFD7-4D37-9C2E-4479BAB2F1C7}"/>
    <cellStyle name="Accent5 3 32" xfId="1885" xr:uid="{CDAB6503-DA8F-4A73-80CE-C268A16658D6}"/>
    <cellStyle name="Accent5 3 4" xfId="1889" xr:uid="{E689BC28-51C9-4527-8901-1A3D02A3617F}"/>
    <cellStyle name="Accent5 3 5" xfId="1890" xr:uid="{78871070-658E-4420-8863-9D2475CB9DEE}"/>
    <cellStyle name="Accent5 3 6" xfId="1891" xr:uid="{24698895-6CE8-4690-9113-0FC690D8BA13}"/>
    <cellStyle name="Accent5 3 7" xfId="1892" xr:uid="{761B900A-9FDB-46BE-A43C-EEB32C9C902B}"/>
    <cellStyle name="Accent5 3 8" xfId="1893" xr:uid="{7592FAE2-EA9B-4DD5-8AD3-72635CB5D6AB}"/>
    <cellStyle name="Accent5 3 9" xfId="1894" xr:uid="{01C38AF3-708C-4294-BABC-3D83303E48AA}"/>
    <cellStyle name="Accent5 4" xfId="612" xr:uid="{D4986452-4435-43AE-BD26-99279B357B6A}"/>
    <cellStyle name="Accent5 4 10" xfId="3695" xr:uid="{E8DFE7D3-B036-4F57-B079-FADE7740EC76}"/>
    <cellStyle name="Accent5 4 11" xfId="3696" xr:uid="{4FE5EBFF-B810-40E8-8A99-729E607FF652}"/>
    <cellStyle name="Accent5 4 12" xfId="3697" xr:uid="{CACA9821-AD8D-4CC2-B81E-7EB791C17471}"/>
    <cellStyle name="Accent5 4 13" xfId="3698" xr:uid="{5A4E0989-BB4D-46C9-9918-0664765826BF}"/>
    <cellStyle name="Accent5 4 14" xfId="3699" xr:uid="{D3F22AFC-5811-4C89-A9C7-3AA86743E2DA}"/>
    <cellStyle name="Accent5 4 15" xfId="3700" xr:uid="{7C7A6108-BD2E-4C36-B9DF-B999891821BA}"/>
    <cellStyle name="Accent5 4 16" xfId="3701" xr:uid="{0ECC5797-DC6F-49DA-87E0-EA3BBF79E854}"/>
    <cellStyle name="Accent5 4 17" xfId="3702" xr:uid="{5352B4E3-5234-49D3-84F3-336C2601D523}"/>
    <cellStyle name="Accent5 4 18" xfId="3703" xr:uid="{BFFA1438-27FE-499D-A52B-36105ADAD29B}"/>
    <cellStyle name="Accent5 4 19" xfId="3704" xr:uid="{59A7768B-589C-4BBE-ADA0-07A9989D4BC5}"/>
    <cellStyle name="Accent5 4 2" xfId="1896" xr:uid="{E90D1F4D-3038-4412-967E-FC446EC6A682}"/>
    <cellStyle name="Accent5 4 20" xfId="3705" xr:uid="{150236CE-4E01-4911-AAFB-73E629363C48}"/>
    <cellStyle name="Accent5 4 21" xfId="3706" xr:uid="{B56D232A-58B8-4217-8C74-74BB819EFBD6}"/>
    <cellStyle name="Accent5 4 22" xfId="3707" xr:uid="{7D7E61D0-241C-4BC6-A15D-840B75B14953}"/>
    <cellStyle name="Accent5 4 23" xfId="3708" xr:uid="{D824BC37-C3AF-4285-A020-F9A048643B04}"/>
    <cellStyle name="Accent5 4 24" xfId="3709" xr:uid="{2B0B95B9-84BC-4116-9504-1BA093C2E539}"/>
    <cellStyle name="Accent5 4 25" xfId="3710" xr:uid="{5F1F8636-8994-451B-8FDA-A53884304353}"/>
    <cellStyle name="Accent5 4 26" xfId="3711" xr:uid="{4935696D-8110-41B7-8472-F581BB09FF92}"/>
    <cellStyle name="Accent5 4 27" xfId="3712" xr:uid="{AD0B8DD6-8967-4E11-AF69-A5B02BA1F4AE}"/>
    <cellStyle name="Accent5 4 28" xfId="3713" xr:uid="{FCD5F6DB-DE2D-40F0-AFCE-0097D575086E}"/>
    <cellStyle name="Accent5 4 29" xfId="1895" xr:uid="{B813C64D-DD3C-421F-90DB-948726A5415F}"/>
    <cellStyle name="Accent5 4 3" xfId="1897" xr:uid="{DB0FB60A-F588-4E6F-ADF1-CF88969D133B}"/>
    <cellStyle name="Accent5 4 4" xfId="1898" xr:uid="{2A38278C-3E99-4B1A-9DB1-AC1172BC3595}"/>
    <cellStyle name="Accent5 4 5" xfId="1899" xr:uid="{7C0874E4-C58A-4525-A2E0-94003E02B4DF}"/>
    <cellStyle name="Accent5 4 6" xfId="1900" xr:uid="{6F3EC952-BBCF-4A7E-BA80-7C04B33680C0}"/>
    <cellStyle name="Accent5 4 7" xfId="1901" xr:uid="{A7EF0896-F844-4191-BC15-A1CD6A233079}"/>
    <cellStyle name="Accent5 4 8" xfId="3714" xr:uid="{766FD764-E425-4D8D-BC0B-35ED3EA964FA}"/>
    <cellStyle name="Accent5 4 8 2" xfId="6858" xr:uid="{20F09FDA-531D-43D6-8EAA-AB7BFC76A803}"/>
    <cellStyle name="Accent5 4 9" xfId="3715" xr:uid="{D74B3890-5F1D-4634-91EB-B86A19B0E1FC}"/>
    <cellStyle name="Accent5 5" xfId="613" xr:uid="{506A6774-76BA-4A36-8B86-95247E2B40FC}"/>
    <cellStyle name="Accent5 6" xfId="614" xr:uid="{615DEEB0-3E4A-42F1-85BD-EEA533AF254B}"/>
    <cellStyle name="Accent5 7" xfId="615" xr:uid="{07DD5C38-F84D-4351-BB7B-03434DDEAC19}"/>
    <cellStyle name="Accent5 8" xfId="616" xr:uid="{4D3F1CEB-4FB4-4751-BD48-48B3C7B7F934}"/>
    <cellStyle name="Accent5 9" xfId="617" xr:uid="{CF793DC9-7E36-4CFC-9C21-CA963DD4D169}"/>
    <cellStyle name="Accent6 - 20%" xfId="6859" xr:uid="{5E13136C-74D3-4EB5-B42E-8727D3E8CAF9}"/>
    <cellStyle name="Accent6 - 40%" xfId="6860" xr:uid="{61B496E3-C9DA-41B6-A790-801486BA1E2F}"/>
    <cellStyle name="Accent6 - 60%" xfId="6861" xr:uid="{56117FAC-216A-43C1-9B85-7CD9A843370E}"/>
    <cellStyle name="Accent6 10" xfId="618" xr:uid="{287CE002-ADB1-49D3-90C7-A253327280A4}"/>
    <cellStyle name="Accent6 11" xfId="619" xr:uid="{4AC64CA9-D5D0-4DC1-A38C-3011BC5A1C9A}"/>
    <cellStyle name="Accent6 12" xfId="620" xr:uid="{DC81361C-79F2-4651-91CD-0ACA273F4781}"/>
    <cellStyle name="Accent6 13" xfId="621" xr:uid="{11F54AB7-59B4-4DBE-B4C2-A2B1B80CFD4E}"/>
    <cellStyle name="Accent6 14" xfId="622" xr:uid="{541836F3-C3D2-418A-95D4-544386878B44}"/>
    <cellStyle name="Accent6 15" xfId="623" xr:uid="{D5B8A2BC-F760-4FBA-8F1B-C0AF66220A8F}"/>
    <cellStyle name="Accent6 2" xfId="624" xr:uid="{7DB8C4D9-4606-468D-BFA8-3E2CB8985849}"/>
    <cellStyle name="Accent6 2 10" xfId="16313" xr:uid="{54D9B6BC-E486-48CE-A06E-5EB6FF90A423}"/>
    <cellStyle name="Accent6 2 11" xfId="16314" xr:uid="{EEE1C664-B239-4D79-B863-FB0334CBF61B}"/>
    <cellStyle name="Accent6 2 12" xfId="16315" xr:uid="{9E591DF4-B436-4F82-8F85-34A81C7372B6}"/>
    <cellStyle name="Accent6 2 13" xfId="16316" xr:uid="{37F284B9-D2F1-4E89-BAA6-FA074827009B}"/>
    <cellStyle name="Accent6 2 14" xfId="16317" xr:uid="{F63FDAFF-9DC8-4574-A267-720C3E064D8E}"/>
    <cellStyle name="Accent6 2 15" xfId="16318" xr:uid="{3285068B-E1A5-41FD-AAC1-770CA0D62623}"/>
    <cellStyle name="Accent6 2 16" xfId="16319" xr:uid="{B6EA50B8-7AE4-4C1B-8A09-05F4A3B60D7D}"/>
    <cellStyle name="Accent6 2 17" xfId="16320" xr:uid="{FDAF2205-AE95-4AD3-AA07-6F3495EDE420}"/>
    <cellStyle name="Accent6 2 18" xfId="16321" xr:uid="{620A4860-75BE-456D-ABE6-DB162B239B42}"/>
    <cellStyle name="Accent6 2 19" xfId="16322" xr:uid="{E1E77425-0CA0-4B80-BF09-25D57108D320}"/>
    <cellStyle name="Accent6 2 2" xfId="625" xr:uid="{20F32134-035D-4BE1-B2E9-721135094433}"/>
    <cellStyle name="Accent6 2 2 2" xfId="16323" xr:uid="{377A8B3A-67DF-44BC-BB00-D17CF733DDC7}"/>
    <cellStyle name="Accent6 2 2 3" xfId="3716" xr:uid="{A1C684A9-D4A7-4C0C-B425-C5D8856B79FF}"/>
    <cellStyle name="Accent6 2 20" xfId="16324" xr:uid="{0A4F2F8D-1D68-45A2-81E0-EDDCFE19B8A5}"/>
    <cellStyle name="Accent6 2 21" xfId="16325" xr:uid="{35FAA05F-7F5D-4820-8B96-0FF1A902723A}"/>
    <cellStyle name="Accent6 2 22" xfId="16326" xr:uid="{7BAD3020-45EC-4E65-BADB-D206E97FDA75}"/>
    <cellStyle name="Accent6 2 23" xfId="16327" xr:uid="{0C3D0231-FA2A-4969-8494-3CB6290F3CE3}"/>
    <cellStyle name="Accent6 2 24" xfId="16328" xr:uid="{97DAB616-7C92-476A-B0E0-B05B34FC28A6}"/>
    <cellStyle name="Accent6 2 25" xfId="16329" xr:uid="{24534FA9-251C-40A7-995D-76B6CE93E896}"/>
    <cellStyle name="Accent6 2 26" xfId="16330" xr:uid="{F27F2475-C7CC-4A26-8417-3AD50FD56513}"/>
    <cellStyle name="Accent6 2 27" xfId="16331" xr:uid="{400BD174-BF4C-4F56-9283-7B62D039654C}"/>
    <cellStyle name="Accent6 2 28" xfId="16332" xr:uid="{A3168F1A-7CB1-4CC3-987D-951EFE5406B8}"/>
    <cellStyle name="Accent6 2 29" xfId="16333" xr:uid="{E63F250B-6990-4CBB-A1ED-387F05F03883}"/>
    <cellStyle name="Accent6 2 3" xfId="16334" xr:uid="{FC3717BE-8EE8-4182-97A2-92E7672B73A1}"/>
    <cellStyle name="Accent6 2 30" xfId="16335" xr:uid="{34BD252F-E348-42A2-8A52-1A733D951D1E}"/>
    <cellStyle name="Accent6 2 31" xfId="16336" xr:uid="{F31E0D4F-19C8-4B90-9544-314583E406E0}"/>
    <cellStyle name="Accent6 2 32" xfId="16337" xr:uid="{E7AD5B53-8BB2-4BC9-861E-232B1274BAB5}"/>
    <cellStyle name="Accent6 2 33" xfId="16338" xr:uid="{690518E7-CA16-442E-AD18-E6CDC784CED8}"/>
    <cellStyle name="Accent6 2 34" xfId="16339" xr:uid="{7D8C5DEC-419C-4190-AEE3-0298412F1580}"/>
    <cellStyle name="Accent6 2 35" xfId="16340" xr:uid="{FB0BB44A-5792-451C-8674-6180996C10C3}"/>
    <cellStyle name="Accent6 2 36" xfId="16341" xr:uid="{49DD295B-97DE-4F2F-810B-40EE3A6BCCF5}"/>
    <cellStyle name="Accent6 2 37" xfId="16342" xr:uid="{63227A03-900E-4800-84B4-C7D07D0C1B93}"/>
    <cellStyle name="Accent6 2 38" xfId="16343" xr:uid="{CF4FD232-AFF7-4015-8580-77D750F4E893}"/>
    <cellStyle name="Accent6 2 4" xfId="16344" xr:uid="{852A63FF-1A4D-4D09-8C4A-BBAD4F468D3E}"/>
    <cellStyle name="Accent6 2 5" xfId="16345" xr:uid="{8EB950E4-45A9-4A3B-A5B4-B9B56655E6E2}"/>
    <cellStyle name="Accent6 2 6" xfId="16346" xr:uid="{791A9517-9839-4171-B2A4-2E637AC5B573}"/>
    <cellStyle name="Accent6 2 7" xfId="16347" xr:uid="{3BF294BA-E320-492F-8440-62A6A7899E66}"/>
    <cellStyle name="Accent6 2 8" xfId="16348" xr:uid="{10974D12-4D8C-4E5F-9552-3FF22EC78E35}"/>
    <cellStyle name="Accent6 2 9" xfId="16349" xr:uid="{F43414D4-BC0D-4890-B7E9-425F3DDA1C71}"/>
    <cellStyle name="Accent6 3" xfId="626" xr:uid="{C28B79F7-0BEC-4DF8-AB6D-EADB48C9695A}"/>
    <cellStyle name="Accent6 3 10" xfId="1903" xr:uid="{2C2F7820-9956-48D4-B7BC-9280495E1D27}"/>
    <cellStyle name="Accent6 3 11" xfId="3717" xr:uid="{E782A965-976B-4875-8261-3AAFD4DEFE7E}"/>
    <cellStyle name="Accent6 3 11 2" xfId="6862" xr:uid="{B79400A1-4D17-4ADE-8BB5-D3F36C8FB1D7}"/>
    <cellStyle name="Accent6 3 12" xfId="3718" xr:uid="{97C41281-B675-432F-AAB7-2D28C2370E9B}"/>
    <cellStyle name="Accent6 3 13" xfId="3719" xr:uid="{18C607DA-3B30-472B-8C62-B3F7D6B26FBA}"/>
    <cellStyle name="Accent6 3 14" xfId="3720" xr:uid="{2CD8B318-A7CF-4C75-9F5F-BE9715F918CB}"/>
    <cellStyle name="Accent6 3 15" xfId="3721" xr:uid="{9B918F7B-9B81-465C-AF44-895A67CFD8CA}"/>
    <cellStyle name="Accent6 3 16" xfId="3722" xr:uid="{C0FA8949-60C0-412D-94CC-3EE83D3E0C6A}"/>
    <cellStyle name="Accent6 3 17" xfId="3723" xr:uid="{F9489D66-6491-463A-8908-94E74F284CB5}"/>
    <cellStyle name="Accent6 3 18" xfId="3724" xr:uid="{79AA998A-9F61-43B3-8C10-F01EA7C98774}"/>
    <cellStyle name="Accent6 3 19" xfId="3725" xr:uid="{F4077FE3-5B1B-41F1-8070-FD720AA8D8B0}"/>
    <cellStyle name="Accent6 3 2" xfId="1904" xr:uid="{AF9D189F-4E69-4483-9419-872FA2CB857D}"/>
    <cellStyle name="Accent6 3 20" xfId="3726" xr:uid="{649C3283-2250-4B25-BF9C-113B046EBDAC}"/>
    <cellStyle name="Accent6 3 21" xfId="3727" xr:uid="{CB53DA99-BD05-46D9-8B57-1FEB713FB7D5}"/>
    <cellStyle name="Accent6 3 22" xfId="3728" xr:uid="{B003FC8D-F8F0-40E2-A37E-62D6BE257B86}"/>
    <cellStyle name="Accent6 3 23" xfId="3729" xr:uid="{6287DF55-EC5F-4825-8F2D-1150429DA7D3}"/>
    <cellStyle name="Accent6 3 24" xfId="3730" xr:uid="{6E59BE65-819F-470D-BD68-F4AF3C9757F3}"/>
    <cellStyle name="Accent6 3 25" xfId="3731" xr:uid="{AB24AAB8-86A5-4368-9C0F-E4AF37111E85}"/>
    <cellStyle name="Accent6 3 26" xfId="3732" xr:uid="{596E93BE-4A92-422B-ABD6-560AE20C6CC9}"/>
    <cellStyle name="Accent6 3 27" xfId="3733" xr:uid="{9DF2E37E-0AE5-4A1D-B7BE-175C1AA9DACF}"/>
    <cellStyle name="Accent6 3 28" xfId="3734" xr:uid="{EC02AAAE-31BF-448C-8563-1633482E5550}"/>
    <cellStyle name="Accent6 3 29" xfId="3735" xr:uid="{42A7A54C-3F23-4DE3-8A4E-971AEF130422}"/>
    <cellStyle name="Accent6 3 3" xfId="1905" xr:uid="{CA587956-D7C5-4F90-B09B-F9E030E514E4}"/>
    <cellStyle name="Accent6 3 30" xfId="3736" xr:uid="{67A1567D-87FE-4AAA-8A86-540463B99494}"/>
    <cellStyle name="Accent6 3 31" xfId="3737" xr:uid="{F78A8846-52F1-4471-AC78-CAF11E1DE58F}"/>
    <cellStyle name="Accent6 3 32" xfId="1902" xr:uid="{4E897A37-73F1-49F5-AD6C-93D37868D400}"/>
    <cellStyle name="Accent6 3 4" xfId="1906" xr:uid="{AC01B1DF-E684-4820-A6D2-BEA0F60A34ED}"/>
    <cellStyle name="Accent6 3 5" xfId="1907" xr:uid="{E08277FE-2C36-4D16-B020-FEB6A1C00304}"/>
    <cellStyle name="Accent6 3 6" xfId="1908" xr:uid="{0AF4CB83-21B5-4387-BEC2-AAAE64AF0774}"/>
    <cellStyle name="Accent6 3 7" xfId="1909" xr:uid="{F9FF4BCA-5760-47CE-977E-319488FD91C3}"/>
    <cellStyle name="Accent6 3 8" xfId="1910" xr:uid="{488D9DF6-E280-4054-8DED-B99F0EBEC8B2}"/>
    <cellStyle name="Accent6 3 9" xfId="1911" xr:uid="{FFBA8232-1AF0-4F13-8D7A-4E38EBBB02DD}"/>
    <cellStyle name="Accent6 4" xfId="627" xr:uid="{EB1CCD2B-10B5-4F44-ABEA-205DB91C2D26}"/>
    <cellStyle name="Accent6 4 10" xfId="3738" xr:uid="{9CA5F60A-AA72-4F5A-B913-350D59560793}"/>
    <cellStyle name="Accent6 4 11" xfId="3739" xr:uid="{4EAF088C-4FAD-49FC-A552-52278A5C646D}"/>
    <cellStyle name="Accent6 4 12" xfId="3740" xr:uid="{2ACD1703-25B5-42E8-9683-90E0A653900B}"/>
    <cellStyle name="Accent6 4 13" xfId="3741" xr:uid="{A8F0F383-14D3-4269-A53E-3F76F5E2E72A}"/>
    <cellStyle name="Accent6 4 14" xfId="3742" xr:uid="{DB0740B1-AC06-4BF8-82E6-D57A8A456112}"/>
    <cellStyle name="Accent6 4 15" xfId="3743" xr:uid="{B688A1F0-48DB-46B6-A32B-9F470A3A003E}"/>
    <cellStyle name="Accent6 4 16" xfId="3744" xr:uid="{AA6BE33D-0A7C-4B93-BF6B-9260B825EE26}"/>
    <cellStyle name="Accent6 4 17" xfId="3745" xr:uid="{532A43FA-34A5-41A4-907B-6110B9B02F1C}"/>
    <cellStyle name="Accent6 4 18" xfId="3746" xr:uid="{BFCA893F-1BEA-4E1B-A54E-6829EC6AF570}"/>
    <cellStyle name="Accent6 4 19" xfId="3747" xr:uid="{367400F9-9C0B-479D-BFEE-7C3E938AA8DB}"/>
    <cellStyle name="Accent6 4 2" xfId="1913" xr:uid="{C604B72A-494A-4E8F-A4DC-01BEC30D505D}"/>
    <cellStyle name="Accent6 4 20" xfId="3748" xr:uid="{F847BAA6-66F1-49A6-A5E0-7852456147E1}"/>
    <cellStyle name="Accent6 4 21" xfId="3749" xr:uid="{F0BECF30-62BF-407F-97DC-4A2CD0806006}"/>
    <cellStyle name="Accent6 4 22" xfId="3750" xr:uid="{FC65AAEF-8225-4749-BB0A-D5E1A5363D18}"/>
    <cellStyle name="Accent6 4 23" xfId="3751" xr:uid="{FDCF111D-A770-46BB-A311-721E627D3239}"/>
    <cellStyle name="Accent6 4 24" xfId="3752" xr:uid="{AA2649AE-EC49-4E1A-937A-A6B729ED8153}"/>
    <cellStyle name="Accent6 4 25" xfId="3753" xr:uid="{986100C3-8F43-45BC-95BB-6084B00DBD57}"/>
    <cellStyle name="Accent6 4 26" xfId="3754" xr:uid="{CDC2FC76-D40E-4DC3-9F46-C1DD07313473}"/>
    <cellStyle name="Accent6 4 27" xfId="3755" xr:uid="{5A7F3C22-5708-43BD-9AAA-8705C32B30AA}"/>
    <cellStyle name="Accent6 4 28" xfId="3756" xr:uid="{49E74AED-5160-4531-A44A-81C38937D00C}"/>
    <cellStyle name="Accent6 4 29" xfId="1912" xr:uid="{C44E1DF6-387D-4088-9E13-95FDD2E2EFCF}"/>
    <cellStyle name="Accent6 4 3" xfId="1914" xr:uid="{A8715552-B066-41CD-B1FF-813BFD935ECC}"/>
    <cellStyle name="Accent6 4 4" xfId="1915" xr:uid="{030B4AAC-D7B9-4F16-95B1-9EDFA55DD5AD}"/>
    <cellStyle name="Accent6 4 5" xfId="1916" xr:uid="{0414271E-CCF6-4B7A-A9EE-D56AA41C3FFC}"/>
    <cellStyle name="Accent6 4 6" xfId="1917" xr:uid="{DEA1A551-35DE-49B2-A377-ED4D0330A521}"/>
    <cellStyle name="Accent6 4 7" xfId="1918" xr:uid="{F69DE44E-4554-4A1A-9FBD-538DB18592B3}"/>
    <cellStyle name="Accent6 4 8" xfId="3757" xr:uid="{E0351308-0FF6-418F-B548-D2C315AC2062}"/>
    <cellStyle name="Accent6 4 8 2" xfId="6863" xr:uid="{A0FB0F8B-1E05-4C50-82B3-0B7E5266A8C4}"/>
    <cellStyle name="Accent6 4 9" xfId="3758" xr:uid="{79AA1A12-75D6-4C6C-800E-C1EAE0CA27D4}"/>
    <cellStyle name="Accent6 5" xfId="628" xr:uid="{A22762AC-3688-43E0-81EA-2D7CA589C186}"/>
    <cellStyle name="Accent6 5 2" xfId="16350" xr:uid="{2E660B5D-784F-4326-90DE-01B08F5DD451}"/>
    <cellStyle name="Accent6 6" xfId="629" xr:uid="{A09A7349-0A69-42E5-AB0B-717E43B01434}"/>
    <cellStyle name="Accent6 7" xfId="630" xr:uid="{739A11D9-331C-4EE7-B27C-79C11306A890}"/>
    <cellStyle name="Accent6 8" xfId="631" xr:uid="{B9449E00-CB90-4E5A-A87A-92A0F9799173}"/>
    <cellStyle name="Accent6 9" xfId="632" xr:uid="{D411CF58-F5BE-4DFF-86AF-143ACAA922FF}"/>
    <cellStyle name="Akzent1" xfId="3759" xr:uid="{B108B789-FDB9-4225-BF82-845F7C6EA17F}"/>
    <cellStyle name="Akzent1 2" xfId="6864" xr:uid="{0A77C14A-DF0C-4EF9-AC90-95EC872B2373}"/>
    <cellStyle name="Akzent2" xfId="3760" xr:uid="{AA36D40D-FECB-445F-88CA-B8035811C410}"/>
    <cellStyle name="Akzent2 2" xfId="6865" xr:uid="{E9DA286B-CF65-4A05-BE56-42DB49DAC4A1}"/>
    <cellStyle name="Akzent3" xfId="3761" xr:uid="{7E8E4B38-6793-465B-BC1B-2FC4BE3422AD}"/>
    <cellStyle name="Akzent3 2" xfId="6866" xr:uid="{F9AA3551-1F80-4153-B03F-52BBC0C9E76B}"/>
    <cellStyle name="Akzent4" xfId="3762" xr:uid="{D28FE159-FF3C-4E26-96FD-9A92C612E5A1}"/>
    <cellStyle name="Akzent4 2" xfId="6867" xr:uid="{7A69F69B-A594-49B8-B9AC-C2AAD6B2A297}"/>
    <cellStyle name="Akzent5" xfId="3763" xr:uid="{0B8A5827-4A2E-4F03-B693-167804B4AAAF}"/>
    <cellStyle name="Akzent5 2" xfId="6868" xr:uid="{C80F6EF5-962C-464D-B532-B12C15297F27}"/>
    <cellStyle name="Akzent6" xfId="3764" xr:uid="{A227C898-951F-4EC1-8CB7-A7DAC649F25D}"/>
    <cellStyle name="Akzent6 2" xfId="6869" xr:uid="{853BE413-DA7F-4A09-84B2-09347511BF25}"/>
    <cellStyle name="Ausgabe" xfId="3765" xr:uid="{D53DC68B-BD07-4863-92E6-1767564AD26A}"/>
    <cellStyle name="Ausgabe 2" xfId="6870" xr:uid="{8AB4B8CD-93C0-47D2-94B7-630F283E631F}"/>
    <cellStyle name="Ausgabe 2 2" xfId="19062" xr:uid="{C0BEE169-12E8-4B98-B6AE-CBA89CF348C7}"/>
    <cellStyle name="Ausgabe 2 2 2" xfId="21400" xr:uid="{6B6C869C-93F6-4DAA-9FE2-996ED63E4410}"/>
    <cellStyle name="Ausgabe 2 2 2 2" xfId="36695" xr:uid="{9A9D8D90-E447-4A7C-8E70-A988326D7854}"/>
    <cellStyle name="Ausgabe 2 2 3" xfId="28507" xr:uid="{B423F9C4-F4FA-482B-9600-5FD6C32A6DBC}"/>
    <cellStyle name="Ausgabe 2 2 3 2" xfId="38879" xr:uid="{E2AC05FB-9185-4BB8-B769-35C6C9D9BF79}"/>
    <cellStyle name="Ausgabe 2 2 4" xfId="41205" xr:uid="{A894BF44-63E8-490B-832F-3F7167583084}"/>
    <cellStyle name="Ausgabe 2 2 5" xfId="34374" xr:uid="{09B00496-8AD0-4355-BFC5-44C55E708560}"/>
    <cellStyle name="Ausgabe 2 3" xfId="19247" xr:uid="{24CF3BF1-BFFD-419D-A8A4-2E896E3F1FC5}"/>
    <cellStyle name="Ausgabe 2 3 2" xfId="34543" xr:uid="{D9D11ABE-F899-4829-9A8A-17A6AFA70333}"/>
    <cellStyle name="Ausgabe 2 4" xfId="22141" xr:uid="{290EF8AE-1744-4801-9C00-7DE46468BAFD}"/>
    <cellStyle name="Ausgabe 2 4 2" xfId="36845" xr:uid="{6713C16A-563A-4589-81E9-3B691BB45E95}"/>
    <cellStyle name="Ausgabe 3" xfId="17846" xr:uid="{647DD656-9966-4C51-BB0A-D1697937545A}"/>
    <cellStyle name="Ausgabe 3 2" xfId="20184" xr:uid="{C536F619-7449-4800-9897-F8D814BA7BD6}"/>
    <cellStyle name="Ausgabe 3 2 2" xfId="35479" xr:uid="{45A1E2F0-403C-49C5-9F2D-C0E0291D913B}"/>
    <cellStyle name="Ausgabe 3 3" xfId="27299" xr:uid="{AA87EFF9-D244-42E7-99D3-95F98F68458D}"/>
    <cellStyle name="Ausgabe 3 3 2" xfId="37671" xr:uid="{DF0F770B-0D2E-499C-A5F4-9D344F87A796}"/>
    <cellStyle name="Ausgabe 3 4" xfId="39989" xr:uid="{3701AB19-7829-4F5D-9FFB-D6D421ACC783}"/>
    <cellStyle name="Ausgabe 3 5" xfId="33158" xr:uid="{9A143583-243F-4555-9996-A37CAB3A62A6}"/>
    <cellStyle name="Ausgabe 4" xfId="19222" xr:uid="{DB4FD47C-6CB0-4599-92B8-DD1FE03538F3}"/>
    <cellStyle name="Ausgabe 4 2" xfId="34518" xr:uid="{9DF0919C-DEB8-4D9F-8B8A-1C017B72E42F}"/>
    <cellStyle name="Ausgabe 5" xfId="21547" xr:uid="{EAD042A7-656E-4A3B-AACE-9D1AA2284695}"/>
    <cellStyle name="Ausgabe 5 2" xfId="36828" xr:uid="{A0AC075B-829C-45EC-8131-B03CEEF07B6F}"/>
    <cellStyle name="Avertissement" xfId="633" xr:uid="{D95FC13D-6027-4C00-811C-2696691309A9}"/>
    <cellStyle name="Bad 10" xfId="634" xr:uid="{B0E46C47-8288-4592-BAA8-260F9CA620E8}"/>
    <cellStyle name="Bad 11" xfId="635" xr:uid="{BEB96C0D-67ED-41E3-8038-B94A49E5DEF0}"/>
    <cellStyle name="Bad 12" xfId="636" xr:uid="{792C39CF-087C-4E7A-B048-6134D5A3E3CE}"/>
    <cellStyle name="Bad 13" xfId="637" xr:uid="{82078980-1180-4062-BBFA-35C10F6149E3}"/>
    <cellStyle name="Bad 14" xfId="638" xr:uid="{4350E53E-5CC9-4FFE-99EA-D1E599B66802}"/>
    <cellStyle name="Bad 15" xfId="639" xr:uid="{E9AAF607-7EB0-4430-A1B4-0C3EB8EE927E}"/>
    <cellStyle name="Bad 2" xfId="640" xr:uid="{A2868234-2D06-4EA3-B501-236C3FE88C34}"/>
    <cellStyle name="Bad 2 10" xfId="16351" xr:uid="{F10785D0-803B-42B4-843B-FC5062184C1D}"/>
    <cellStyle name="Bad 2 11" xfId="16352" xr:uid="{1B340F5A-CDDE-4E4A-BC24-8E05DEAB3E6C}"/>
    <cellStyle name="Bad 2 12" xfId="16353" xr:uid="{7F23350E-7028-4458-BDA0-7B8CAE9E68C0}"/>
    <cellStyle name="Bad 2 13" xfId="16354" xr:uid="{CDEC2196-A72E-40DF-B907-5EE9C64DC3AF}"/>
    <cellStyle name="Bad 2 14" xfId="16355" xr:uid="{A45DBD51-8FC5-4E0C-AC45-950001DE06E3}"/>
    <cellStyle name="Bad 2 15" xfId="16356" xr:uid="{847DF1BE-5384-4CC3-A125-098FA70CC521}"/>
    <cellStyle name="Bad 2 16" xfId="16357" xr:uid="{81B484B3-B3F8-43D1-B9FD-723B34B6964B}"/>
    <cellStyle name="Bad 2 17" xfId="16358" xr:uid="{2CC1B4E8-9F9E-43C7-AF47-A74BE45077C3}"/>
    <cellStyle name="Bad 2 18" xfId="16359" xr:uid="{0336FBE8-8253-4CAE-A882-A39060751AF9}"/>
    <cellStyle name="Bad 2 19" xfId="16360" xr:uid="{769C4E0C-12D4-4472-8B7F-F20716355F8F}"/>
    <cellStyle name="Bad 2 2" xfId="3766" xr:uid="{0D54D18E-CECB-4500-9868-77C93C735513}"/>
    <cellStyle name="Bad 2 2 2" xfId="16361" xr:uid="{1CC06005-FEF6-4514-BE75-C6D1A6B50B46}"/>
    <cellStyle name="Bad 2 20" xfId="16362" xr:uid="{6C179C02-3BD9-441C-A504-BD32861985A1}"/>
    <cellStyle name="Bad 2 21" xfId="16363" xr:uid="{0561F656-2831-48F0-8080-64B9DE892521}"/>
    <cellStyle name="Bad 2 22" xfId="16364" xr:uid="{D7A47649-74F0-4E74-90BF-2525C2357C8B}"/>
    <cellStyle name="Bad 2 23" xfId="16365" xr:uid="{53020093-190F-40F8-BC37-2E8BAE1C3D21}"/>
    <cellStyle name="Bad 2 24" xfId="16366" xr:uid="{C89FBAD5-5489-42AB-8459-BC1063DC29A5}"/>
    <cellStyle name="Bad 2 25" xfId="16367" xr:uid="{514E561C-48E8-4F1E-9E1C-D5B7FE8F2913}"/>
    <cellStyle name="Bad 2 26" xfId="16368" xr:uid="{668FE363-6B9A-450D-B442-2061254894D4}"/>
    <cellStyle name="Bad 2 27" xfId="16369" xr:uid="{860258D8-3FE6-409E-87EA-6C451F180FF9}"/>
    <cellStyle name="Bad 2 28" xfId="16370" xr:uid="{64649F9A-667A-4BC1-8B99-F293DEAC86DE}"/>
    <cellStyle name="Bad 2 29" xfId="16371" xr:uid="{6422B2A9-5FE4-494C-B28F-A2DDD71F2AFD}"/>
    <cellStyle name="Bad 2 3" xfId="16372" xr:uid="{A51BD274-3D91-4F9B-8BDE-2173BB2C7E38}"/>
    <cellStyle name="Bad 2 30" xfId="16373" xr:uid="{0826B972-112A-435F-9E15-D9F2FB6A8F69}"/>
    <cellStyle name="Bad 2 31" xfId="16374" xr:uid="{A51B6F50-904E-4F1A-B61E-A71BCDA2DE67}"/>
    <cellStyle name="Bad 2 32" xfId="16375" xr:uid="{5D7DC986-4C07-4BB5-B159-51FBBB7A1BBE}"/>
    <cellStyle name="Bad 2 33" xfId="16376" xr:uid="{52D7453F-7AF4-4718-AFEE-556EB757BCCE}"/>
    <cellStyle name="Bad 2 34" xfId="16377" xr:uid="{FD3864B4-B361-4CC8-B6AB-BC29F6EE9321}"/>
    <cellStyle name="Bad 2 35" xfId="16378" xr:uid="{7441FCB3-E8AB-4092-B384-9B5142336DA4}"/>
    <cellStyle name="Bad 2 36" xfId="16379" xr:uid="{07D3BB24-EF07-4CC6-8650-CCBE01A5AC51}"/>
    <cellStyle name="Bad 2 37" xfId="16380" xr:uid="{EABEDA8F-6407-431A-BC55-9681330EADF7}"/>
    <cellStyle name="Bad 2 38" xfId="16381" xr:uid="{CA70F59B-4D79-4B07-B465-BF0E499C1A3C}"/>
    <cellStyle name="Bad 2 39" xfId="1919" xr:uid="{A81D63E8-A4D9-403B-BC18-E3F60CFB3B5D}"/>
    <cellStyle name="Bad 2 4" xfId="16382" xr:uid="{71228392-D907-4916-BB06-AF34EFF12077}"/>
    <cellStyle name="Bad 2 5" xfId="16383" xr:uid="{10CD9296-1546-415C-8B1C-4A4C63F913EC}"/>
    <cellStyle name="Bad 2 6" xfId="16384" xr:uid="{54202021-C884-4B5E-8715-089272F85536}"/>
    <cellStyle name="Bad 2 7" xfId="16385" xr:uid="{CFE9020E-34D5-4616-9D7E-FF7EBAC65F7F}"/>
    <cellStyle name="Bad 2 8" xfId="16386" xr:uid="{8224C2B0-CABC-4536-BCBC-08EB24C525A1}"/>
    <cellStyle name="Bad 2 9" xfId="16387" xr:uid="{52E3E57E-02C8-4CE0-9EC1-11E08691ECA5}"/>
    <cellStyle name="Bad 3" xfId="641" xr:uid="{2233507F-6D95-456E-A31E-7E3DC3D9B62F}"/>
    <cellStyle name="Bad 3 10" xfId="1921" xr:uid="{453C71D6-9011-43B9-BA60-AF7911CF8497}"/>
    <cellStyle name="Bad 3 11" xfId="3767" xr:uid="{FF071D21-EF2D-4F3B-99E9-7FD30ED761CC}"/>
    <cellStyle name="Bad 3 11 2" xfId="6871" xr:uid="{60A0F553-163B-4295-B5E2-57B6C508BB3B}"/>
    <cellStyle name="Bad 3 12" xfId="3768" xr:uid="{3DF28C06-0C42-42BC-9BE2-CE648F7CF4D9}"/>
    <cellStyle name="Bad 3 13" xfId="3769" xr:uid="{E4FD1424-3891-430E-88AF-C9F26D86F63A}"/>
    <cellStyle name="Bad 3 14" xfId="3770" xr:uid="{43F88CEC-629B-4F5F-9C34-D5C69EBEF490}"/>
    <cellStyle name="Bad 3 15" xfId="3771" xr:uid="{B6877F66-2FD0-48B7-9FED-691D287C11BC}"/>
    <cellStyle name="Bad 3 16" xfId="3772" xr:uid="{9DA6958B-D5D5-4277-94AC-76A884974B8F}"/>
    <cellStyle name="Bad 3 17" xfId="3773" xr:uid="{96B5B737-63EC-42AD-8E6C-A77543465700}"/>
    <cellStyle name="Bad 3 18" xfId="3774" xr:uid="{8FE682BD-7D8C-4694-A280-73DDE5A2BF5E}"/>
    <cellStyle name="Bad 3 19" xfId="3775" xr:uid="{179A5D56-219E-4190-81DB-F93027ED6142}"/>
    <cellStyle name="Bad 3 2" xfId="1922" xr:uid="{6C1B23ED-FF3E-4C35-A50B-A9C375A12B69}"/>
    <cellStyle name="Bad 3 20" xfId="3776" xr:uid="{BA5773AF-BF81-4DF7-8291-B059EFDD9E06}"/>
    <cellStyle name="Bad 3 21" xfId="3777" xr:uid="{E030343B-BE99-4F5E-A0BA-6992B41D454B}"/>
    <cellStyle name="Bad 3 22" xfId="3778" xr:uid="{14C90701-32CC-40C0-BC6D-BAD584AEE821}"/>
    <cellStyle name="Bad 3 23" xfId="3779" xr:uid="{ACCF309F-CE53-4EBD-BAD1-7E2C8BF38E18}"/>
    <cellStyle name="Bad 3 24" xfId="3780" xr:uid="{9E818743-4E73-4FB8-987A-8C276D40243F}"/>
    <cellStyle name="Bad 3 25" xfId="3781" xr:uid="{2FDB479B-640C-45E2-BB51-EF33F85005EC}"/>
    <cellStyle name="Bad 3 26" xfId="3782" xr:uid="{F4BEEA05-B920-426C-B153-DB92B262F2A2}"/>
    <cellStyle name="Bad 3 27" xfId="3783" xr:uid="{2792E81A-3CD0-4DFD-A0AE-F8E46F61D9E4}"/>
    <cellStyle name="Bad 3 28" xfId="3784" xr:uid="{47721525-E299-4E44-B360-7F50AF2EBFEA}"/>
    <cellStyle name="Bad 3 29" xfId="3785" xr:uid="{1835774D-DFBA-436D-8A88-A4F7E26B6877}"/>
    <cellStyle name="Bad 3 3" xfId="1923" xr:uid="{D080EB96-E240-4331-AA01-F7FB55830A64}"/>
    <cellStyle name="Bad 3 30" xfId="3786" xr:uid="{F9CCD7F5-99F3-497D-9BCE-04740E8FA991}"/>
    <cellStyle name="Bad 3 31" xfId="3787" xr:uid="{C173A18F-DE3B-4702-9CCD-E98667051805}"/>
    <cellStyle name="Bad 3 32" xfId="1920" xr:uid="{7C354A07-572F-47F2-AE09-B71825F4BE67}"/>
    <cellStyle name="Bad 3 4" xfId="1924" xr:uid="{03E1154B-D5EC-4B4D-8EC8-E2E5BD0139B4}"/>
    <cellStyle name="Bad 3 5" xfId="1925" xr:uid="{924EFB61-85CC-4D91-B3BF-C1C277E080A3}"/>
    <cellStyle name="Bad 3 6" xfId="1926" xr:uid="{B0AFC663-FB7F-4A8F-9263-E8A373033283}"/>
    <cellStyle name="Bad 3 7" xfId="1927" xr:uid="{F070A7C7-D0B9-49D5-9110-2BE4D81F3F9A}"/>
    <cellStyle name="Bad 3 8" xfId="1928" xr:uid="{61D4EEA4-40E1-4E21-8E34-7B4D2844A7D2}"/>
    <cellStyle name="Bad 3 9" xfId="1929" xr:uid="{4C2F4F53-13B2-44C6-AB39-F046121BDD51}"/>
    <cellStyle name="Bad 4" xfId="642" xr:uid="{585237F2-A4C2-4E44-8B9F-9D454A49A547}"/>
    <cellStyle name="Bad 4 10" xfId="3788" xr:uid="{D9E87904-FC6B-4268-B1DC-2D7B08306AC4}"/>
    <cellStyle name="Bad 4 11" xfId="3789" xr:uid="{2D8A0155-8A46-4694-BF30-EAB77F156C49}"/>
    <cellStyle name="Bad 4 12" xfId="3790" xr:uid="{B33420E1-EF7B-4520-A7C5-17D41B078CD1}"/>
    <cellStyle name="Bad 4 13" xfId="3791" xr:uid="{C5743C90-9F95-44BB-BD17-FD1A174EF4ED}"/>
    <cellStyle name="Bad 4 14" xfId="3792" xr:uid="{4E3FF4EB-5F8C-4C26-A122-E79913B11F11}"/>
    <cellStyle name="Bad 4 15" xfId="3793" xr:uid="{CC3E66A4-8DF8-484B-959B-B88ECD27425C}"/>
    <cellStyle name="Bad 4 16" xfId="3794" xr:uid="{DE2EAA8C-2C82-4280-AB21-B9104DB60E44}"/>
    <cellStyle name="Bad 4 17" xfId="3795" xr:uid="{507E6035-A4EC-431E-AF41-014686292B75}"/>
    <cellStyle name="Bad 4 18" xfId="3796" xr:uid="{96BDADD2-5A46-4EE8-8AF0-05B861EA70BF}"/>
    <cellStyle name="Bad 4 19" xfId="3797" xr:uid="{D3B05296-C663-4476-BAC7-4E3C38C6E802}"/>
    <cellStyle name="Bad 4 2" xfId="1931" xr:uid="{4799F41B-2262-4DC6-BCE4-A5DFA26F96E1}"/>
    <cellStyle name="Bad 4 20" xfId="3798" xr:uid="{C6907B56-C326-41D0-9676-57131E9DF18F}"/>
    <cellStyle name="Bad 4 21" xfId="3799" xr:uid="{2FD2F2E4-06DD-4126-8F74-6BB95932E1BB}"/>
    <cellStyle name="Bad 4 22" xfId="3800" xr:uid="{8B2F2EB2-C70C-4E29-AD3C-87E0EA0372CA}"/>
    <cellStyle name="Bad 4 23" xfId="3801" xr:uid="{6A8E74C7-26A2-4708-81C9-321E1E1CEC8E}"/>
    <cellStyle name="Bad 4 24" xfId="3802" xr:uid="{599C8292-14A4-4484-BA9C-FD063D1A6FDB}"/>
    <cellStyle name="Bad 4 25" xfId="3803" xr:uid="{59080BEC-C8DA-4DA8-9719-5DA08149659E}"/>
    <cellStyle name="Bad 4 26" xfId="3804" xr:uid="{6BBDA080-4DF0-4823-8602-4C2700B326AC}"/>
    <cellStyle name="Bad 4 27" xfId="3805" xr:uid="{A2EC543C-262C-42D6-AE69-40F720D0EED0}"/>
    <cellStyle name="Bad 4 28" xfId="3806" xr:uid="{750F1067-46CC-456C-A829-5E7EBC1B82D5}"/>
    <cellStyle name="Bad 4 29" xfId="1930" xr:uid="{C73E5A0D-720E-48DD-A5CC-B677959AF962}"/>
    <cellStyle name="Bad 4 3" xfId="1932" xr:uid="{5D9A3E33-5A32-4A9C-9E34-6C26B2A0ED64}"/>
    <cellStyle name="Bad 4 4" xfId="1933" xr:uid="{430EAD25-3C42-498D-9090-79917D504011}"/>
    <cellStyle name="Bad 4 5" xfId="1934" xr:uid="{3B1D8D8C-A665-4AD4-AFFE-8871576FF102}"/>
    <cellStyle name="Bad 4 6" xfId="1935" xr:uid="{7BC9913D-40C4-483D-81B8-185794A3CF10}"/>
    <cellStyle name="Bad 4 7" xfId="1936" xr:uid="{226A9865-83D5-4A00-A9B4-F3C4EA9A7624}"/>
    <cellStyle name="Bad 4 8" xfId="3807" xr:uid="{D29EA963-02FA-4D63-A587-A7CA35DF5269}"/>
    <cellStyle name="Bad 4 8 2" xfId="6872" xr:uid="{58050701-6A16-4570-921E-CC5102D103C2}"/>
    <cellStyle name="Bad 4 9" xfId="3808" xr:uid="{14056125-C9A5-4E23-87CB-9F8B9AD65FDF}"/>
    <cellStyle name="Bad 5" xfId="643" xr:uid="{F70E11C7-CE0D-46AB-9531-640F490F601A}"/>
    <cellStyle name="Bad 5 2" xfId="16388" xr:uid="{53F9769F-C4A0-4A47-A6FE-D2D16538DE70}"/>
    <cellStyle name="Bad 6" xfId="644" xr:uid="{227D2D9C-94D2-4D80-AD34-03F23592EB7D}"/>
    <cellStyle name="Bad 7" xfId="645" xr:uid="{8A10DF9F-F742-4F9E-AC6B-FF8237BC6DEA}"/>
    <cellStyle name="Bad 8" xfId="646" xr:uid="{D3527695-857F-4416-AB22-366E29458976}"/>
    <cellStyle name="Bad 9" xfId="647" xr:uid="{DA6A56F4-F188-40AC-BB45-D9E4A61BE114}"/>
    <cellStyle name="Berechnung" xfId="3809" xr:uid="{C0738087-3832-4656-92AB-3AFDAE04EED9}"/>
    <cellStyle name="Berechnung 2" xfId="6873" xr:uid="{5051EE78-E19A-4CCB-A030-BE901BB95219}"/>
    <cellStyle name="Berechnung 2 2" xfId="19063" xr:uid="{0254180F-E3E0-4E68-B370-18EB7C26517B}"/>
    <cellStyle name="Berechnung 2 2 2" xfId="21401" xr:uid="{8DE0DCEE-0A45-4EFF-B525-EE1612322637}"/>
    <cellStyle name="Berechnung 2 2 2 2" xfId="36696" xr:uid="{B29A2313-F14A-44D3-9700-EFDD81A3EE16}"/>
    <cellStyle name="Berechnung 2 2 3" xfId="28508" xr:uid="{388E447D-92B4-42F2-AB53-F52ECDB09D8A}"/>
    <cellStyle name="Berechnung 2 2 3 2" xfId="38880" xr:uid="{0F2E4FE6-3AD8-4BE3-AF74-FFAAD6DC6DB6}"/>
    <cellStyle name="Berechnung 2 2 4" xfId="41206" xr:uid="{4BAB60FD-CF11-41EC-8E69-EE7BE9CA3428}"/>
    <cellStyle name="Berechnung 2 2 5" xfId="34375" xr:uid="{FDE2CCAE-2202-4656-9F8E-FDBEC283ED71}"/>
    <cellStyle name="Berechnung 2 3" xfId="39057" xr:uid="{375F71BC-66E7-4A24-94BE-C6B68B9AF294}"/>
    <cellStyle name="Berechnung 2 4" xfId="28675" xr:uid="{A977BA9C-E5C6-48B1-AC60-AA1FBFDB29EE}"/>
    <cellStyle name="Berechnung 3" xfId="17847" xr:uid="{CDB317F2-1B21-45C0-86D4-3F237A1694F2}"/>
    <cellStyle name="Berechnung 3 2" xfId="20185" xr:uid="{AD96975A-BFFF-4333-9AA8-B00FCC787A58}"/>
    <cellStyle name="Berechnung 3 2 2" xfId="35480" xr:uid="{57781F50-5C12-434F-9272-DD2910D1C5B9}"/>
    <cellStyle name="Berechnung 3 3" xfId="27300" xr:uid="{9C90FBEF-98CC-44DF-8071-73DA8FC9EFD6}"/>
    <cellStyle name="Berechnung 3 3 2" xfId="37672" xr:uid="{E42D7263-8107-4ACD-995B-5BC3C4FC6FB6}"/>
    <cellStyle name="Berechnung 3 4" xfId="39990" xr:uid="{90882D12-1570-4861-9060-B67DA1D4C1CB}"/>
    <cellStyle name="Berechnung 3 5" xfId="33159" xr:uid="{2AFF977B-5054-44B3-B115-0224AB1BA336}"/>
    <cellStyle name="Berechnung 4" xfId="38997" xr:uid="{30AA5966-DDD4-43A6-A900-71A462445006}"/>
    <cellStyle name="Berechnung 5" xfId="28615" xr:uid="{F1FE664A-A4D9-419A-8280-002C812BBD39}"/>
    <cellStyle name="Bilješka 2" xfId="52" xr:uid="{00000000-0005-0000-0000-000005000000}"/>
    <cellStyle name="Bilješka 2 10" xfId="3810" xr:uid="{A0C52DC9-A4C3-4914-ABA1-056C0CBFCE28}"/>
    <cellStyle name="Bilješka 2 11" xfId="41361" xr:uid="{6EB521B3-5651-4953-922C-0FBFD5222E13}"/>
    <cellStyle name="Bilješka 2 2" xfId="53" xr:uid="{00000000-0005-0000-0000-000006000000}"/>
    <cellStyle name="Bilješka 2 2 2" xfId="3812" xr:uid="{E60E3D4F-D454-46C6-B49B-F0A6105BEF6F}"/>
    <cellStyle name="Bilješka 2 2 2 2" xfId="17993" xr:uid="{3E6B2C66-30D1-45F7-9B35-F5E2B03FD4C4}"/>
    <cellStyle name="Bilješka 2 2 2 2 2" xfId="20331" xr:uid="{D09AF18C-04FA-4D55-8EEE-497C68148524}"/>
    <cellStyle name="Bilješka 2 2 2 2 2 2" xfId="35626" xr:uid="{A11AE9E5-C797-4BEA-A141-60CD2F158D6D}"/>
    <cellStyle name="Bilješka 2 2 2 2 3" xfId="27445" xr:uid="{844D0D4D-6051-46A7-8FEB-857D4F0B53F9}"/>
    <cellStyle name="Bilješka 2 2 2 2 3 2" xfId="37817" xr:uid="{B1490F25-8FCF-4969-8A5A-79131500640C}"/>
    <cellStyle name="Bilješka 2 2 2 2 4" xfId="40136" xr:uid="{27AC9C7D-77E5-45C6-AE64-2AD8DB09AC3D}"/>
    <cellStyle name="Bilješka 2 2 2 2 5" xfId="33305" xr:uid="{76F6EA4D-08D2-4D8D-AFE5-8ADABA88E474}"/>
    <cellStyle name="Bilješka 2 2 2 3" xfId="41390" xr:uid="{A0C62242-9543-40BC-A7A4-1E916DB61236}"/>
    <cellStyle name="Bilješka 2 2 3" xfId="3813" xr:uid="{5C3D666D-0F6B-463B-B614-24D287A74729}"/>
    <cellStyle name="Bilješka 2 2 4" xfId="17848" xr:uid="{EFFE491F-8762-48C5-8149-C7E2AAB6AAAB}"/>
    <cellStyle name="Bilješka 2 2 4 2" xfId="20186" xr:uid="{3FCCEF1B-F159-4014-85B9-3E35119C7A7B}"/>
    <cellStyle name="Bilješka 2 2 4 2 2" xfId="35481" xr:uid="{D6B7261A-8E90-4DA1-90DE-5B8F6194013D}"/>
    <cellStyle name="Bilješka 2 2 4 3" xfId="27301" xr:uid="{321B5303-FC27-4BA5-B1B9-5175CE3DE532}"/>
    <cellStyle name="Bilješka 2 2 4 3 2" xfId="37673" xr:uid="{B002AB97-9D3F-450C-A83B-F56E61051ACD}"/>
    <cellStyle name="Bilješka 2 2 4 4" xfId="39991" xr:uid="{716AC599-8BFE-4E1C-9E93-9838DE3BCB3B}"/>
    <cellStyle name="Bilješka 2 2 4 5" xfId="33160" xr:uid="{4C683012-9F4E-41C2-AD6B-0555E6F5F95F}"/>
    <cellStyle name="Bilješka 2 2 5" xfId="3811" xr:uid="{10242175-733A-4F0A-84AA-47D002290587}"/>
    <cellStyle name="Bilješka 2 2 6" xfId="41362" xr:uid="{D0DA2181-F096-421A-9C3C-CC1A31335E66}"/>
    <cellStyle name="Bilješka 2 3" xfId="3814" xr:uid="{469166C3-1FDD-4A32-960B-3D6BB6D8933A}"/>
    <cellStyle name="Bilješka 2 3 2" xfId="3815" xr:uid="{073BC11F-A79E-41A7-AC9D-45918A9EDE14}"/>
    <cellStyle name="Bilješka 2 3 3" xfId="3816" xr:uid="{7F200C95-1F36-48B3-91D7-8E1353D95198}"/>
    <cellStyle name="Bilješka 2 3 4" xfId="41389" xr:uid="{0C8161D8-49FD-4A18-9EF8-04656103AE4D}"/>
    <cellStyle name="Bilješka 2 4" xfId="3817" xr:uid="{7C7192E0-C1A5-43D6-93B4-4AC23043EFCA}"/>
    <cellStyle name="Bilješka 2 5" xfId="3818" xr:uid="{C5ED04AF-CA1E-4FD8-A6D7-E87A759769ED}"/>
    <cellStyle name="Bilješka 2 5 2" xfId="17849" xr:uid="{159D20DB-3232-4C06-941A-D0714AA9CA24}"/>
    <cellStyle name="Bilješka 2 5 2 2" xfId="20187" xr:uid="{EC334591-3688-422F-A9F5-744FF059E622}"/>
    <cellStyle name="Bilješka 2 5 2 2 2" xfId="35482" xr:uid="{5E82449F-B89B-453F-9999-EF09CB2A5DC7}"/>
    <cellStyle name="Bilješka 2 5 2 3" xfId="27302" xr:uid="{8D388250-6550-4D6F-B505-C8A170E8B589}"/>
    <cellStyle name="Bilješka 2 5 2 3 2" xfId="37674" xr:uid="{30371EBF-D8AF-4F90-87FD-52D958C41595}"/>
    <cellStyle name="Bilješka 2 5 2 4" xfId="39992" xr:uid="{A3E2E23C-FE2A-4B54-8298-236A6A73B8BE}"/>
    <cellStyle name="Bilješka 2 5 2 5" xfId="33161" xr:uid="{F242F893-783A-4D81-B52E-B3E32DB97A49}"/>
    <cellStyle name="Bilješka 2 6" xfId="3819" xr:uid="{9E5F753C-35B4-4B78-A11E-1B0273AC69C8}"/>
    <cellStyle name="Bilješka 2 7" xfId="3820" xr:uid="{1DBB1D77-B29C-4B0C-BBB4-5E86CE908436}"/>
    <cellStyle name="Bilješka 2 8" xfId="6874" xr:uid="{6EAC78A4-A545-418F-B120-70E729F8E82A}"/>
    <cellStyle name="Bilješka 2 8 2" xfId="9009" xr:uid="{D9F30C26-BAAD-4CA5-AFA3-46EC79026243}"/>
    <cellStyle name="Bilješka 2 8 2 2" xfId="15068" xr:uid="{A60BD134-6BE7-4D5E-989E-8C70FFDD1E41}"/>
    <cellStyle name="Bilješka 2 8 2 2 2" xfId="25783" xr:uid="{0BE0B9BA-6AF8-4F32-A3E1-64793C874647}"/>
    <cellStyle name="Bilješka 2 8 2 3" xfId="12681" xr:uid="{C6A40B4B-A91A-42A6-AEDF-617945CD65CB}"/>
    <cellStyle name="Bilješka 2 8 2 3 2" xfId="30466" xr:uid="{9212BDE1-DBE2-4AB8-A6ED-B06F0A79FC1D}"/>
    <cellStyle name="Bilješka 2 8 2 4" xfId="23396" xr:uid="{D0C28DA4-BB11-454A-893B-DF01FE1735FE}"/>
    <cellStyle name="Bilješka 2 8 3" xfId="10221" xr:uid="{AB1479E6-FC28-408C-86CB-D30D70E88C84}"/>
    <cellStyle name="Bilješka 2 8 3 2" xfId="13885" xr:uid="{3ACC4C4D-8C9E-49A5-99A8-2EA93CA710E2}"/>
    <cellStyle name="Bilješka 2 8 3 2 2" xfId="31650" xr:uid="{E89B5101-D993-4B34-B57F-894EC4F20005}"/>
    <cellStyle name="Bilješka 2 8 3 3" xfId="24600" xr:uid="{DDAF646B-A9BE-4D62-A6ED-A248276C06BC}"/>
    <cellStyle name="Bilješka 2 8 4" xfId="11441" xr:uid="{05291B34-51F8-4404-A706-5FB545E4106E}"/>
    <cellStyle name="Bilješka 2 8 4 2" xfId="29283" xr:uid="{EC0C1996-A5AC-4653-BFC7-76B8EF6FC8B1}"/>
    <cellStyle name="Bilješka 2 8 5" xfId="22142" xr:uid="{0475C7FB-5C4F-41A8-94F8-4C66E3F4D6C9}"/>
    <cellStyle name="Bilješka 2 9" xfId="15789" xr:uid="{5F9CBA50-B29C-49DF-9A4F-AC6510FD51AF}"/>
    <cellStyle name="Bilješka 2 9 2" xfId="17992" xr:uid="{F53A0475-80F2-4F19-BF42-1B7D8495CDD4}"/>
    <cellStyle name="Bilješka 2 9 2 2" xfId="20330" xr:uid="{394069FE-7D4E-4403-A3F8-3652ED439817}"/>
    <cellStyle name="Bilješka 2 9 2 2 2" xfId="35625" xr:uid="{02F4E877-786D-4015-8657-A86965E1B47B}"/>
    <cellStyle name="Bilješka 2 9 2 3" xfId="27444" xr:uid="{BFEC8804-A954-4A6A-8033-D2956EB4E8A1}"/>
    <cellStyle name="Bilješka 2 9 2 3 2" xfId="37816" xr:uid="{C30C0521-D275-41B6-98F5-84C076476D51}"/>
    <cellStyle name="Bilješka 2 9 2 4" xfId="40135" xr:uid="{127F5BB8-2D86-4746-8E2C-6FF079EE3983}"/>
    <cellStyle name="Bilješka 2 9 2 5" xfId="33304" xr:uid="{CCCA36E7-E607-477E-9BD7-8300F08A5D86}"/>
    <cellStyle name="Bilješka 3" xfId="54" xr:uid="{00000000-0005-0000-0000-000007000000}"/>
    <cellStyle name="Bilješka 3 2" xfId="6875" xr:uid="{9B9692FF-121F-4FE0-A2E0-F900F8C6C7F6}"/>
    <cellStyle name="Bilješka 3 2 2" xfId="19064" xr:uid="{A4D5A3E4-BFAE-4B56-8788-2B10D43491FC}"/>
    <cellStyle name="Bilješka 3 2 2 2" xfId="21402" xr:uid="{C71AB4F1-0830-4B3D-B79E-D46521163248}"/>
    <cellStyle name="Bilješka 3 2 2 2 2" xfId="36697" xr:uid="{3DEBC238-437F-48CF-8620-F7A3884762FD}"/>
    <cellStyle name="Bilješka 3 2 2 3" xfId="28509" xr:uid="{742D4A0B-8B60-4E01-AE23-65ABAC106545}"/>
    <cellStyle name="Bilješka 3 2 2 3 2" xfId="38881" xr:uid="{3C7BA84E-203B-42E0-9997-A5082543FEC1}"/>
    <cellStyle name="Bilješka 3 2 2 4" xfId="41207" xr:uid="{80E2C582-A904-45F9-9DCB-2CF8F78F7640}"/>
    <cellStyle name="Bilješka 3 2 2 5" xfId="34376" xr:uid="{ED8BC602-CF3D-4264-99BA-7B1663146742}"/>
    <cellStyle name="Bilješka 3 2 3" xfId="41391" xr:uid="{D1E9723A-4688-4186-A826-BFA3EC4C1E19}"/>
    <cellStyle name="Bilješka 3 3" xfId="17994" xr:uid="{AA257A3A-6C89-4799-A2CE-FAA6A324ED01}"/>
    <cellStyle name="Bilješka 3 3 2" xfId="20332" xr:uid="{0E7165B8-1AA9-4256-BB28-21EBCC605719}"/>
    <cellStyle name="Bilješka 3 3 2 2" xfId="35627" xr:uid="{1CC9494B-FD04-472B-B436-4ADACFDC4CD9}"/>
    <cellStyle name="Bilješka 3 3 3" xfId="27446" xr:uid="{4411A8A5-BB5B-4EA6-BE49-6CE4EFA44567}"/>
    <cellStyle name="Bilješka 3 3 3 2" xfId="37818" xr:uid="{8CD79056-34EB-4DE7-A979-0DE08A5C2BAC}"/>
    <cellStyle name="Bilješka 3 3 4" xfId="40137" xr:uid="{B5B363D7-13D0-4939-BE7C-61D67E380A1F}"/>
    <cellStyle name="Bilješka 3 3 5" xfId="33306" xr:uid="{2B7F30F0-735E-4FB2-8831-D8FC0456E1C7}"/>
    <cellStyle name="Bilješka 3 4" xfId="3821" xr:uid="{1263DDC4-B55F-4667-B7F1-840B86D7FE61}"/>
    <cellStyle name="Bilješka 3 5" xfId="41363" xr:uid="{684242E3-9FF8-4E81-A6A9-32E0C5424353}"/>
    <cellStyle name="Bilješka 4" xfId="115" xr:uid="{00000000-0005-0000-0000-000008000000}"/>
    <cellStyle name="Bilješka 4 2" xfId="17850" xr:uid="{052DD5C7-73DA-4514-8E99-1154EAB92D54}"/>
    <cellStyle name="Bilješka 4 2 2" xfId="20188" xr:uid="{EE43E204-8DB7-4FF6-981A-7059DD56D659}"/>
    <cellStyle name="Bilješka 4 2 2 2" xfId="35483" xr:uid="{E78FBDEC-9208-4467-8821-F809F816BA4E}"/>
    <cellStyle name="Bilješka 4 2 2 3" xfId="41600" xr:uid="{7BB308C2-A72E-4EA0-BC1F-3F4AD1AF7239}"/>
    <cellStyle name="Bilješka 4 2 3" xfId="27303" xr:uid="{E37EC60E-9FA3-4A0C-BC42-924E478E6386}"/>
    <cellStyle name="Bilješka 4 2 3 2" xfId="37675" xr:uid="{5A9612B5-2FA9-438B-A42C-9130C5C45208}"/>
    <cellStyle name="Bilješka 4 2 4" xfId="39993" xr:uid="{FC25E915-F831-40CA-B8F5-EDE0ECA93A11}"/>
    <cellStyle name="Bilješka 4 2 5" xfId="33162" xr:uid="{D371000A-EA82-4118-81FD-DEBAC0FADE49}"/>
    <cellStyle name="Bilješka 4 2 6" xfId="41388" xr:uid="{F4F4469A-70DE-4D7F-924D-6DBDBE0BF8E9}"/>
    <cellStyle name="Bilješka 4 3" xfId="3822" xr:uid="{DDCF0533-64D9-4467-B11E-6E7BB024EFD9}"/>
    <cellStyle name="Bilješka 4 4" xfId="41375" xr:uid="{CF617675-9F39-4F13-A319-B971921EEC73}"/>
    <cellStyle name="Bilješka 5" xfId="3823" xr:uid="{23AB2CD1-694A-4044-AC49-72A55B7E811B}"/>
    <cellStyle name="Bilješka 5 2" xfId="17995" xr:uid="{74F8BD0D-2496-4123-92AC-68F9A2D74AA5}"/>
    <cellStyle name="Bilješka 5 2 2" xfId="20333" xr:uid="{0F2E7C08-B262-4930-AA8F-43B390146479}"/>
    <cellStyle name="Bilješka 5 2 2 2" xfId="35628" xr:uid="{2BA8B4CE-706A-4B2C-AF9E-DAC81967720A}"/>
    <cellStyle name="Bilješka 5 2 3" xfId="27447" xr:uid="{47679D3C-1C1E-41F9-B54F-C3248CFEA637}"/>
    <cellStyle name="Bilješka 5 2 3 2" xfId="37819" xr:uid="{1B9FDD5A-D6FA-4231-8B60-923A8463AF2F}"/>
    <cellStyle name="Bilješka 5 2 4" xfId="40138" xr:uid="{DA54EFF9-D024-4065-BAFB-1DE7F94F5A8A}"/>
    <cellStyle name="Bilješka 5 2 5" xfId="33307" xr:uid="{7055665B-6502-446A-B41B-5A3FBACF5326}"/>
    <cellStyle name="Bilješka 6" xfId="6336" xr:uid="{EAFB9468-53EE-410E-ADAC-3154AE12A3FE}"/>
    <cellStyle name="Bilješka 6 2" xfId="6675" xr:uid="{DCA8F978-1FAD-44AE-9E48-F0884D8F79A0}"/>
    <cellStyle name="Bilješka 6 2 2" xfId="8285" xr:uid="{47D33C85-7F2E-4326-AB3F-F42C6E797819}"/>
    <cellStyle name="Bilješka 6 2 2 2" xfId="9595" xr:uid="{7F415992-5B37-4D1E-B53F-BA2E03DD91D7}"/>
    <cellStyle name="Bilješka 6 2 2 2 2" xfId="15634" xr:uid="{FC5FC254-B8D9-4FCD-865E-2C13D78CDE68}"/>
    <cellStyle name="Bilješka 6 2 2 2 2 2" xfId="26349" xr:uid="{5D28B76D-52E8-4C62-9C01-11A77FCFCE8D}"/>
    <cellStyle name="Bilješka 6 2 2 2 3" xfId="13267" xr:uid="{424CB992-DD9B-4CBC-AAB7-47738865FD6D}"/>
    <cellStyle name="Bilješka 6 2 2 2 3 2" xfId="31032" xr:uid="{F49E5E22-CF6E-4C90-BE87-CF07DBACD573}"/>
    <cellStyle name="Bilješka 6 2 2 2 4" xfId="23982" xr:uid="{7C143633-C345-4F95-83AE-B7D1BB90A897}"/>
    <cellStyle name="Bilješka 6 2 2 3" xfId="10787" xr:uid="{F036250A-C15B-4267-A5C2-DF2211E7CE6C}"/>
    <cellStyle name="Bilješka 6 2 2 3 2" xfId="14451" xr:uid="{643FD34D-32F7-4BC1-ABF5-8F7A86399377}"/>
    <cellStyle name="Bilješka 6 2 2 3 2 2" xfId="32216" xr:uid="{58526FEC-60F6-4DF0-A764-467AB8E2655C}"/>
    <cellStyle name="Bilješka 6 2 2 3 3" xfId="25166" xr:uid="{9EB797D6-52FC-4AE2-9FA3-FD430E874002}"/>
    <cellStyle name="Bilješka 6 2 2 4" xfId="12027" xr:uid="{6565EBBA-363F-41FC-B75B-D1D0F443C8E9}"/>
    <cellStyle name="Bilješka 6 2 2 4 2" xfId="29849" xr:uid="{0BD2FACD-2D47-4D8E-897F-5EA878676370}"/>
    <cellStyle name="Bilješka 6 2 2 5" xfId="22742" xr:uid="{F0D8A9CD-D6B9-44A3-850B-0C15DA9418C6}"/>
    <cellStyle name="Bilješka 6 2 3" xfId="9008" xr:uid="{2B901FA5-B585-4D9B-AD61-90F663169AD4}"/>
    <cellStyle name="Bilješka 6 2 3 2" xfId="15067" xr:uid="{D07F221F-C22A-46C7-B1AB-8FD919320F97}"/>
    <cellStyle name="Bilješka 6 2 3 2 2" xfId="25782" xr:uid="{E51F2DB6-37B9-4781-9A87-A323638CAB3B}"/>
    <cellStyle name="Bilješka 6 2 3 3" xfId="12680" xr:uid="{9192579D-619D-4682-BA1E-C512A621E48E}"/>
    <cellStyle name="Bilješka 6 2 3 3 2" xfId="30465" xr:uid="{9CC5319D-1211-4AD6-9C85-135A756A0FC0}"/>
    <cellStyle name="Bilješka 6 2 3 4" xfId="23395" xr:uid="{62207A9C-2884-41F4-A224-D471BFFDB644}"/>
    <cellStyle name="Bilješka 6 2 4" xfId="10220" xr:uid="{832E6554-41B1-4334-9301-22EEE4C187FD}"/>
    <cellStyle name="Bilješka 6 2 4 2" xfId="13884" xr:uid="{971EBFC3-F469-4369-AFB7-D31A9DA6799E}"/>
    <cellStyle name="Bilješka 6 2 4 2 2" xfId="31649" xr:uid="{015B627A-A8DA-434C-8C2F-B9458B36C2BF}"/>
    <cellStyle name="Bilješka 6 2 4 3" xfId="24599" xr:uid="{B62FDBAC-CAAF-46D9-B87C-EBB61807AD17}"/>
    <cellStyle name="Bilješka 6 2 5" xfId="11440" xr:uid="{BBDC5E08-96AF-4840-A6C4-982CF3DE3F9E}"/>
    <cellStyle name="Bilješka 6 2 5 2" xfId="29282" xr:uid="{C43BBA62-B1A0-4120-958C-D8F28B0B540F}"/>
    <cellStyle name="Bilješka 6 2 6" xfId="22140" xr:uid="{74DDB30F-5340-4625-B9BF-5BFF6B2B3F89}"/>
    <cellStyle name="Bilješka 6 3" xfId="7945" xr:uid="{8E71DDF4-2051-4A1A-96DC-E752806D9A9F}"/>
    <cellStyle name="Bilješka 6 3 2" xfId="9318" xr:uid="{85B83690-3005-4620-A18A-3A1CFB9B6087}"/>
    <cellStyle name="Bilješka 6 3 2 2" xfId="15357" xr:uid="{E6041846-AB48-4358-B174-1ACF9CA8599E}"/>
    <cellStyle name="Bilješka 6 3 2 2 2" xfId="26072" xr:uid="{B9BCA6CD-79D4-4455-BDCE-225D75CFE813}"/>
    <cellStyle name="Bilješka 6 3 2 3" xfId="12990" xr:uid="{A2F469DF-2288-43C3-B4B1-A54E6BEF1528}"/>
    <cellStyle name="Bilješka 6 3 2 3 2" xfId="30755" xr:uid="{E1BCF38E-32F5-49A7-9870-C4CA5906CE70}"/>
    <cellStyle name="Bilješka 6 3 2 4" xfId="23705" xr:uid="{CAE2EA05-F2E9-4E37-95EE-8B89DCD020D5}"/>
    <cellStyle name="Bilješka 6 3 3" xfId="10510" xr:uid="{EB009709-ED18-4382-8FDD-3A30D7DDF209}"/>
    <cellStyle name="Bilješka 6 3 3 2" xfId="14174" xr:uid="{94DE35F5-59E9-494D-9B6F-9E7A79C7F4C3}"/>
    <cellStyle name="Bilješka 6 3 3 2 2" xfId="31939" xr:uid="{8CBBA30B-3B83-484D-B429-1987DF0F5647}"/>
    <cellStyle name="Bilješka 6 3 3 3" xfId="24889" xr:uid="{F6CC5949-3EBA-476A-8444-A6ECC07B2272}"/>
    <cellStyle name="Bilješka 6 3 4" xfId="11750" xr:uid="{1635A2BD-A29A-4B22-81F9-3E519EEAA4EB}"/>
    <cellStyle name="Bilješka 6 3 4 2" xfId="29572" xr:uid="{B8EE5189-A77F-47F5-B28E-0B340B1BE8AE}"/>
    <cellStyle name="Bilješka 6 3 5" xfId="22465" xr:uid="{B8F7DDEB-C324-4D95-A3AC-9B231B28CEE8}"/>
    <cellStyle name="Bilješka 6 4" xfId="8288" xr:uid="{2C4FF8A3-02A4-4C4C-BBB0-224C5177D5DA}"/>
    <cellStyle name="Bilješka 6 4 2" xfId="9597" xr:uid="{438F2CC6-116B-497D-9587-F6A0BD859685}"/>
    <cellStyle name="Bilješka 6 4 2 2" xfId="15636" xr:uid="{690FD710-D113-492B-9A31-C8E67E491A1C}"/>
    <cellStyle name="Bilješka 6 4 2 2 2" xfId="26351" xr:uid="{5C019CDF-8874-490F-8C03-BE87B9EF152D}"/>
    <cellStyle name="Bilješka 6 4 2 3" xfId="13269" xr:uid="{4EC8CFB2-86B4-4B56-9C3D-DDE143097ED3}"/>
    <cellStyle name="Bilješka 6 4 2 3 2" xfId="31034" xr:uid="{A563CA4A-26D3-4508-BFDE-62D962FAE34E}"/>
    <cellStyle name="Bilješka 6 4 2 4" xfId="23984" xr:uid="{7BEF4F62-8645-4594-B40D-BA6907DE7C19}"/>
    <cellStyle name="Bilješka 6 4 3" xfId="10789" xr:uid="{EC782F56-BB9A-4EEC-98DA-6AFE69E17D9B}"/>
    <cellStyle name="Bilješka 6 4 3 2" xfId="14453" xr:uid="{78BBF3E3-07DF-42BD-9A33-C656AF32CE44}"/>
    <cellStyle name="Bilješka 6 4 3 2 2" xfId="32218" xr:uid="{0C9E36E6-FDA4-469E-B82A-F732D573F9BE}"/>
    <cellStyle name="Bilješka 6 4 3 3" xfId="25168" xr:uid="{AF41654E-7429-4C54-BC12-47A7701460F1}"/>
    <cellStyle name="Bilješka 6 4 4" xfId="12029" xr:uid="{975E217B-5626-414A-A182-5F4D61952986}"/>
    <cellStyle name="Bilješka 6 4 4 2" xfId="29851" xr:uid="{F821E59D-92D0-4820-A4EF-76F8A175F6FE}"/>
    <cellStyle name="Bilješka 6 4 5" xfId="22744" xr:uid="{A794F6DC-9027-4A62-82ED-564DF8B23696}"/>
    <cellStyle name="Bilješka 6 5" xfId="8731" xr:uid="{089F9702-1D4F-47F6-B72A-A36D696F1EF7}"/>
    <cellStyle name="Bilješka 6 5 2" xfId="14790" xr:uid="{3E0245B4-1DB3-497A-81BB-FA877FF6A169}"/>
    <cellStyle name="Bilješka 6 5 2 2" xfId="25505" xr:uid="{CDA46F17-3478-4198-8EFC-6786C6479306}"/>
    <cellStyle name="Bilješka 6 5 3" xfId="12403" xr:uid="{B6581CD1-1A52-443C-AA82-97337BD2E8EF}"/>
    <cellStyle name="Bilješka 6 5 3 2" xfId="30188" xr:uid="{F22D2B9F-7EEA-4608-AA9E-416E349A13EF}"/>
    <cellStyle name="Bilješka 6 5 4" xfId="23118" xr:uid="{36B52622-74EE-4CAC-811B-7973F69A877D}"/>
    <cellStyle name="Bilješka 6 6" xfId="9943" xr:uid="{44CC3EA5-F2F0-4D1A-B98F-A2ADB6913B18}"/>
    <cellStyle name="Bilješka 6 6 2" xfId="13607" xr:uid="{4CBC3B3B-5141-40B4-9E11-6AF2A81D3E02}"/>
    <cellStyle name="Bilješka 6 6 2 2" xfId="31372" xr:uid="{D268BA46-8A44-4C06-8855-0879F8EF08DC}"/>
    <cellStyle name="Bilješka 6 6 3" xfId="24322" xr:uid="{80DB8514-5834-4D5A-9B28-651DD5FF72B5}"/>
    <cellStyle name="Bilješka 6 7" xfId="11163" xr:uid="{DB2D9ED8-9A6F-4AE6-8498-B56E233D941C}"/>
    <cellStyle name="Bilješka 6 7 2" xfId="29005" xr:uid="{E7BB72B6-17D6-4C26-B1C4-6532A5579739}"/>
    <cellStyle name="Bilješka 6 8" xfId="21863" xr:uid="{4BC395D9-BBFE-465F-B289-FBD5BEF7223E}"/>
    <cellStyle name="Bilješka 7" xfId="41365" xr:uid="{43207560-F736-4719-972A-DB091C3C2C9D}"/>
    <cellStyle name="Border" xfId="3824" xr:uid="{D0B78B05-C589-4A06-B97F-7572D16A0389}"/>
    <cellStyle name="Border 2" xfId="17232" xr:uid="{DF9DD9A4-057E-4007-A4C3-4A5DC3264A98}"/>
    <cellStyle name="Border 2 2" xfId="17661" xr:uid="{E9C8B81E-C7D0-4A32-A519-70C7C5AC13E3}"/>
    <cellStyle name="Border 2 2 2" xfId="18268" xr:uid="{E302FE94-A6AE-49A8-B6F8-89F5674AABA1}"/>
    <cellStyle name="Border 2 2 2 2" xfId="20606" xr:uid="{2DB36A4E-18A2-4468-9F7D-C4F2494E7269}"/>
    <cellStyle name="Border 2 2 2 2 2" xfId="35901" xr:uid="{82CECE9D-2C7D-42C4-BCEA-E0D39EBC1AB5}"/>
    <cellStyle name="Border 2 2 2 3" xfId="27720" xr:uid="{F19820C3-58DC-4D58-BDBA-9B2EE4BE9B2E}"/>
    <cellStyle name="Border 2 2 2 3 2" xfId="38092" xr:uid="{EFD92AB6-D8CF-48BB-88C7-F5CBA2973FBA}"/>
    <cellStyle name="Border 2 2 2 4" xfId="40411" xr:uid="{1A47FCFB-4FE1-4430-8D2C-37BD54C1E006}"/>
    <cellStyle name="Border 2 2 2 5" xfId="33580" xr:uid="{862FC6BF-551C-4231-AD18-EBCC87230DA6}"/>
    <cellStyle name="Border 2 2 3" xfId="18700" xr:uid="{6E75F309-339E-44D9-A2E6-3F79EC2584E8}"/>
    <cellStyle name="Border 2 2 3 2" xfId="21038" xr:uid="{BA32FBA6-E00A-43B5-B226-B289EE94EECA}"/>
    <cellStyle name="Border 2 2 3 2 2" xfId="36333" xr:uid="{9D877B9C-8A27-4DF2-8FC2-481D1913E4C6}"/>
    <cellStyle name="Border 2 2 3 3" xfId="28152" xr:uid="{9F7A053D-E935-4A8A-911A-33A0850FBA6C}"/>
    <cellStyle name="Border 2 2 3 3 2" xfId="38524" xr:uid="{D46670AC-1AE4-4AF1-90D6-3C55BDA12110}"/>
    <cellStyle name="Border 2 2 3 4" xfId="40843" xr:uid="{FFF835D3-08C2-4896-BDEE-391DCAF5093B}"/>
    <cellStyle name="Border 2 2 3 5" xfId="34012" xr:uid="{3851A095-F592-44D9-9415-EF6E93A83305}"/>
    <cellStyle name="Border 2 2 4" xfId="20002" xr:uid="{E7AD2DDE-1803-433E-A4C1-4B1201114A2B}"/>
    <cellStyle name="Border 2 2 4 2" xfId="35297" xr:uid="{C72B1EB0-52C2-423D-93F5-9AEC0A5F55FC}"/>
    <cellStyle name="Border 2 2 5" xfId="27130" xr:uid="{443B9278-4C73-451B-82A8-FF2C9FB60A66}"/>
    <cellStyle name="Border 2 2 5 2" xfId="37504" xr:uid="{689C8CC8-08C1-467D-A1C7-930746D46F8C}"/>
    <cellStyle name="Border 2 2 6" xfId="39807" xr:uid="{6C4B9D92-05E2-4AA7-9026-93F701970455}"/>
    <cellStyle name="Border 2 2 7" xfId="32976" xr:uid="{D4624AD7-9C85-4368-9ADD-1101591A2518}"/>
    <cellStyle name="Border 3" xfId="17486" xr:uid="{545E64F8-8D2C-4054-AE08-1916691D49FD}"/>
    <cellStyle name="Border 3 2" xfId="18101" xr:uid="{E201C217-60C8-4708-9556-F3B8835C89E8}"/>
    <cellStyle name="Border 3 2 2" xfId="20439" xr:uid="{18206030-23AE-4A91-9EBF-BAB083A776A1}"/>
    <cellStyle name="Border 3 2 2 2" xfId="35734" xr:uid="{D724782E-EB52-43BD-BA9C-811BA8F5516C}"/>
    <cellStyle name="Border 3 2 3" xfId="27553" xr:uid="{23969F25-7410-4C83-9BB7-F91358B3C3E9}"/>
    <cellStyle name="Border 3 2 3 2" xfId="37925" xr:uid="{BCFF8198-E097-4649-8007-5CD793B735AC}"/>
    <cellStyle name="Border 3 2 4" xfId="40244" xr:uid="{B3C2D4C3-AE50-4E40-A4A1-D694DEDFC66B}"/>
    <cellStyle name="Border 3 2 5" xfId="33413" xr:uid="{2D85A46D-D8D9-4252-8E7D-17D5988CF1D5}"/>
    <cellStyle name="Border 3 3" xfId="18533" xr:uid="{0A30FCDA-878F-4FFC-967A-1221ACE6D6A7}"/>
    <cellStyle name="Border 3 3 2" xfId="20871" xr:uid="{FA9EE1B4-5F0E-4832-A9B2-BF2C6EB22872}"/>
    <cellStyle name="Border 3 3 2 2" xfId="36166" xr:uid="{7CE77D17-4937-4DF9-B87D-FC613BE61440}"/>
    <cellStyle name="Border 3 3 3" xfId="27985" xr:uid="{69E84C99-760D-40E5-B643-A4BF3FEA9644}"/>
    <cellStyle name="Border 3 3 3 2" xfId="38357" xr:uid="{7DDCDA11-94C5-49AD-B58B-60F2FA114F5B}"/>
    <cellStyle name="Border 3 3 4" xfId="40676" xr:uid="{68C63407-C3A5-475C-89ED-C81A8381A4E3}"/>
    <cellStyle name="Border 3 3 5" xfId="33845" xr:uid="{0B67C8D9-360A-4095-B3D7-A69A4D6C5A52}"/>
    <cellStyle name="Border 3 4" xfId="19829" xr:uid="{2AF744FB-69F7-4E65-B3CD-21BA4FB03DF5}"/>
    <cellStyle name="Border 3 4 2" xfId="35124" xr:uid="{ABD96DF2-E2E0-4C9C-9509-7F1D86A4D973}"/>
    <cellStyle name="Border 3 5" xfId="26963" xr:uid="{18082687-4520-4AFE-BFCB-7496816877A7}"/>
    <cellStyle name="Border 3 5 2" xfId="37337" xr:uid="{6E0796F5-663F-45D3-B461-9892FDAEBC1B}"/>
    <cellStyle name="Border 3 6" xfId="39634" xr:uid="{91FB8ABB-037E-4D3C-A3C8-6B08C7F8D6D9}"/>
    <cellStyle name="Border 3 7" xfId="32803" xr:uid="{C92C9D13-44C4-4725-ADD4-8FBC555F5E6E}"/>
    <cellStyle name="BROJ" xfId="648" xr:uid="{A7AA3183-5852-4B43-8136-713DCD53ADF4}"/>
    <cellStyle name="Calc Currency (0)" xfId="3825" xr:uid="{87566A26-D7CB-4C88-B152-7C1BBC2065C5}"/>
    <cellStyle name="Calc Currency (0) 2" xfId="6876" xr:uid="{BB171791-C748-49E6-A090-3A994F75B0E0}"/>
    <cellStyle name="Calc Currency (2)" xfId="3826" xr:uid="{4C162841-22A1-47E8-8285-06DFAF1091E3}"/>
    <cellStyle name="Calc Currency (2) 2" xfId="6877" xr:uid="{E830D65A-F9FC-4198-9C54-7F88B2AAEDEC}"/>
    <cellStyle name="Calc Percent (0)" xfId="3827" xr:uid="{0A142432-ABD2-4F7D-AC00-E90E3B0EBAB2}"/>
    <cellStyle name="Calc Percent (0) 2" xfId="6878" xr:uid="{FC6B6A3A-B4D2-40C7-931D-39B9DDDBA7C2}"/>
    <cellStyle name="Calc Percent (1)" xfId="3828" xr:uid="{9A140EE9-4149-4417-AEAE-31F84F3A5DCB}"/>
    <cellStyle name="Calc Percent (1) 2" xfId="6879" xr:uid="{09177C35-279D-4B2B-B7BB-6BBF3F211EAD}"/>
    <cellStyle name="Calc Percent (2)" xfId="3829" xr:uid="{06DFDBA7-20E2-40CC-AC45-1956220C92FA}"/>
    <cellStyle name="Calc Percent (2) 2" xfId="6880" xr:uid="{1A77D919-34AD-42DA-9D9B-0565F7D9276F}"/>
    <cellStyle name="Calc Units (0)" xfId="3830" xr:uid="{54B8EC4F-684F-41E3-BFF9-C5C35138757C}"/>
    <cellStyle name="Calc Units (0) 2" xfId="6881" xr:uid="{427E9105-2957-4E3B-9C95-C098D452C2CA}"/>
    <cellStyle name="Calc Units (1)" xfId="3831" xr:uid="{C2EB35B0-2259-4F41-8548-5ECE1C6D465D}"/>
    <cellStyle name="Calc Units (1) 2" xfId="6882" xr:uid="{C9A880BB-A2FB-4689-ACE8-BA01C3A6F6AF}"/>
    <cellStyle name="Calc Units (2)" xfId="3832" xr:uid="{68B120FA-6DD1-482D-8AA1-BEC4EEBFDBCF}"/>
    <cellStyle name="Calc Units (2) 2" xfId="6883" xr:uid="{A2B0F7E0-B1E8-465C-9689-F59460114655}"/>
    <cellStyle name="Calcolo" xfId="649" xr:uid="{A67AFFB7-1D35-428E-9D6A-7C42885B9D9F}"/>
    <cellStyle name="Calcul" xfId="650" xr:uid="{171D61A2-D639-4F2F-BF0D-02D1FEA2FA20}"/>
    <cellStyle name="Calculation 10" xfId="651" xr:uid="{4A25EB5D-DBAB-4411-864A-21CC13D98073}"/>
    <cellStyle name="Calculation 10 2" xfId="19065" xr:uid="{6F447DAE-524B-4084-9721-907BB0393E86}"/>
    <cellStyle name="Calculation 10 2 2" xfId="21403" xr:uid="{4E419DC1-312E-4F9F-B3CE-88A4233E8CF3}"/>
    <cellStyle name="Calculation 10 2 2 2" xfId="36698" xr:uid="{835C9F84-127B-434B-873F-6A0CFB442F94}"/>
    <cellStyle name="Calculation 10 2 3" xfId="28510" xr:uid="{2D7E5592-571A-4AD9-BE7A-22D47DC478CB}"/>
    <cellStyle name="Calculation 10 2 3 2" xfId="38882" xr:uid="{CA7F4EA7-ED94-4EF9-A695-9E4F0FDB2FFC}"/>
    <cellStyle name="Calculation 10 2 4" xfId="41208" xr:uid="{082A6863-ADF3-4A56-8623-58EEADEBF5A3}"/>
    <cellStyle name="Calculation 10 2 5" xfId="34377" xr:uid="{F5E39417-EE85-4E11-9C2E-AB9C2E8DA7B3}"/>
    <cellStyle name="Calculation 10 3" xfId="39058" xr:uid="{26A5DDB7-E645-4652-B7E4-6EEA8C2F49F3}"/>
    <cellStyle name="Calculation 10 4" xfId="28676" xr:uid="{C751B92E-3754-43FF-BD39-090FEB8B7CC8}"/>
    <cellStyle name="Calculation 11" xfId="652" xr:uid="{8A7936C8-E1DD-404C-A0FA-F001D83ED2B1}"/>
    <cellStyle name="Calculation 11 2" xfId="19066" xr:uid="{EA89386E-93AF-46DC-8285-58D9164FD234}"/>
    <cellStyle name="Calculation 11 2 2" xfId="21404" xr:uid="{5E7A4FBC-B322-4FA7-8EEC-A3511D983C35}"/>
    <cellStyle name="Calculation 11 2 2 2" xfId="36699" xr:uid="{C7963BDF-EAAC-45C4-AD3F-ECE5F49994EE}"/>
    <cellStyle name="Calculation 11 2 3" xfId="28511" xr:uid="{605D63A8-B031-4E30-A450-FD6755D23B6B}"/>
    <cellStyle name="Calculation 11 2 3 2" xfId="38883" xr:uid="{EFEE3E1A-5964-450F-AE8D-A4502C9CBFCC}"/>
    <cellStyle name="Calculation 11 2 4" xfId="41209" xr:uid="{87BA6C28-912C-443D-8912-2FE24DE0D7E7}"/>
    <cellStyle name="Calculation 11 2 5" xfId="34378" xr:uid="{6998B57A-261C-414D-BD03-54350743E4C4}"/>
    <cellStyle name="Calculation 11 3" xfId="39059" xr:uid="{8FEAAA64-367B-4E90-8A4C-DEC45B25A980}"/>
    <cellStyle name="Calculation 11 4" xfId="28677" xr:uid="{EEFC538C-7588-4252-AA4D-984EEC4BD73F}"/>
    <cellStyle name="Calculation 12" xfId="653" xr:uid="{8912D961-337D-40F2-A233-DC38E0DB6779}"/>
    <cellStyle name="Calculation 12 2" xfId="19067" xr:uid="{F216BEF0-7475-4965-89D4-AC48BB02090A}"/>
    <cellStyle name="Calculation 12 2 2" xfId="21405" xr:uid="{F0E8A4A3-3997-4AD3-BCF2-CF34CB784CE9}"/>
    <cellStyle name="Calculation 12 2 2 2" xfId="36700" xr:uid="{2A73DCB8-0A79-4493-95FE-33E7531DB240}"/>
    <cellStyle name="Calculation 12 2 3" xfId="28512" xr:uid="{DB44D397-0D85-4662-9ADD-B17B820A51BD}"/>
    <cellStyle name="Calculation 12 2 3 2" xfId="38884" xr:uid="{578DE462-A5D5-4CCA-BAFF-47270294D9C1}"/>
    <cellStyle name="Calculation 12 2 4" xfId="41210" xr:uid="{4E19B7CB-3EF1-423E-8730-4E2141DB6FEA}"/>
    <cellStyle name="Calculation 12 2 5" xfId="34379" xr:uid="{AD41A3C4-9776-47FC-8B84-75D0A73ABA85}"/>
    <cellStyle name="Calculation 12 3" xfId="39060" xr:uid="{2D3F5BD5-EE58-40D0-B8DF-72356A45D6CF}"/>
    <cellStyle name="Calculation 12 4" xfId="28678" xr:uid="{71BE0DF7-AB57-45AB-B023-D8165CBD6D5B}"/>
    <cellStyle name="Calculation 13" xfId="654" xr:uid="{7D4AD7B6-16F0-47EF-A7AC-462559679A2A}"/>
    <cellStyle name="Calculation 13 2" xfId="19068" xr:uid="{7DCD04D7-07E4-4993-A5D6-7CA93C32584F}"/>
    <cellStyle name="Calculation 13 2 2" xfId="21406" xr:uid="{0B3AC75E-9EA9-4DD9-93E4-B8DEDE3166DB}"/>
    <cellStyle name="Calculation 13 2 2 2" xfId="36701" xr:uid="{BEF964F6-EA13-4095-ABC4-F22CE47F04CC}"/>
    <cellStyle name="Calculation 13 2 3" xfId="28513" xr:uid="{B8D4149B-6882-4E58-9431-385D045B0979}"/>
    <cellStyle name="Calculation 13 2 3 2" xfId="38885" xr:uid="{906BA219-E540-46B3-960A-F6AFA0CC9350}"/>
    <cellStyle name="Calculation 13 2 4" xfId="41211" xr:uid="{15F8EAFA-4292-4297-9161-44C9E05C57B2}"/>
    <cellStyle name="Calculation 13 2 5" xfId="34380" xr:uid="{C82F1B9D-87CF-4235-B10B-1A277DB55862}"/>
    <cellStyle name="Calculation 13 3" xfId="39061" xr:uid="{F00DA3AF-7FC5-4056-9111-34BDD0CD7F03}"/>
    <cellStyle name="Calculation 13 4" xfId="28679" xr:uid="{5F9B8A20-07A9-430A-B43D-33D23F6E7AD6}"/>
    <cellStyle name="Calculation 14" xfId="655" xr:uid="{2994FB2D-A09C-4A98-B0C2-8D407C7815BA}"/>
    <cellStyle name="Calculation 14 2" xfId="19069" xr:uid="{FB32ED79-2ABF-4260-913A-1A9709E6A207}"/>
    <cellStyle name="Calculation 14 2 2" xfId="21407" xr:uid="{67DF5FCB-FAD0-4EA5-B744-564C430648FC}"/>
    <cellStyle name="Calculation 14 2 2 2" xfId="36702" xr:uid="{18329FF5-779B-47C6-BD77-AF1C63202207}"/>
    <cellStyle name="Calculation 14 2 3" xfId="28514" xr:uid="{433B4291-97ED-4FEF-ABA7-1417490EA59E}"/>
    <cellStyle name="Calculation 14 2 3 2" xfId="38886" xr:uid="{E55FEC07-B451-4763-99A6-106418DBEFCF}"/>
    <cellStyle name="Calculation 14 2 4" xfId="41212" xr:uid="{4601CD9D-0C94-45FF-8A68-56D83BAF07A6}"/>
    <cellStyle name="Calculation 14 2 5" xfId="34381" xr:uid="{41D467B1-162C-49ED-AA1E-450D93F3279C}"/>
    <cellStyle name="Calculation 14 3" xfId="39062" xr:uid="{5E1B611F-557D-4C81-9517-991572BD3963}"/>
    <cellStyle name="Calculation 14 4" xfId="28680" xr:uid="{29B55B27-C96A-48D8-83D4-688617F7827C}"/>
    <cellStyle name="Calculation 15" xfId="656" xr:uid="{8E5BEE99-2106-429C-8C86-C30AB333744C}"/>
    <cellStyle name="Calculation 2" xfId="657" xr:uid="{C6BFE5E1-45C9-45F0-A745-C1012DE5577A}"/>
    <cellStyle name="Calculation 2 10" xfId="16389" xr:uid="{01E4C52C-952F-4E02-94D9-883B84D9F51B}"/>
    <cellStyle name="Calculation 2 10 2" xfId="17234" xr:uid="{ACE38E05-8F92-4B40-845C-AF4AFB662D90}"/>
    <cellStyle name="Calculation 2 10 2 2" xfId="17663" xr:uid="{EABE6333-0FEE-4B58-966A-F6242CCB7411}"/>
    <cellStyle name="Calculation 2 10 2 2 2" xfId="18270" xr:uid="{A2E759A8-C4CA-4FB2-B435-711967ED879D}"/>
    <cellStyle name="Calculation 2 10 2 2 2 2" xfId="20608" xr:uid="{5DEE4545-FAE7-4EE8-B2B6-AD18F917437E}"/>
    <cellStyle name="Calculation 2 10 2 2 2 2 2" xfId="35903" xr:uid="{0AFA40A3-EF7E-4A9B-93B3-847194D7CC62}"/>
    <cellStyle name="Calculation 2 10 2 2 2 3" xfId="27722" xr:uid="{69D094D9-F79C-4183-9A77-A41F5BA1C2A6}"/>
    <cellStyle name="Calculation 2 10 2 2 2 3 2" xfId="38094" xr:uid="{CE54C94E-0E67-449E-8B43-8CF1F5614B49}"/>
    <cellStyle name="Calculation 2 10 2 2 2 4" xfId="40413" xr:uid="{E00C438D-A974-4A64-99D3-3695BE12495F}"/>
    <cellStyle name="Calculation 2 10 2 2 2 5" xfId="33582" xr:uid="{0B043157-5FBB-4AEB-B76D-9D2820E3D84E}"/>
    <cellStyle name="Calculation 2 10 2 2 3" xfId="18702" xr:uid="{24040CF1-E8FF-4015-9A9A-26CFBA23E8A1}"/>
    <cellStyle name="Calculation 2 10 2 2 3 2" xfId="21040" xr:uid="{109225AE-AFCA-46B3-9405-E0C76B75A4FA}"/>
    <cellStyle name="Calculation 2 10 2 2 3 2 2" xfId="36335" xr:uid="{6F1F7E66-EB8A-4270-9767-D93184B25E9D}"/>
    <cellStyle name="Calculation 2 10 2 2 3 3" xfId="28154" xr:uid="{56BCD9CE-4DFC-4F13-A1C1-C618B3C62729}"/>
    <cellStyle name="Calculation 2 10 2 2 3 3 2" xfId="38526" xr:uid="{BEC900D8-84DF-4B6F-999F-376672F92193}"/>
    <cellStyle name="Calculation 2 10 2 2 3 4" xfId="40845" xr:uid="{1D7B2858-E2B9-472C-8A53-9AB3D6A07A73}"/>
    <cellStyle name="Calculation 2 10 2 2 3 5" xfId="34014" xr:uid="{E3DB1916-CF2E-4154-B5F1-08B2454D72FB}"/>
    <cellStyle name="Calculation 2 10 2 2 4" xfId="20004" xr:uid="{209CAEC8-C3FE-4554-818A-06CEA9DCAE2C}"/>
    <cellStyle name="Calculation 2 10 2 2 4 2" xfId="35299" xr:uid="{B24810B6-4189-4309-AADA-D77A0B2CD9FC}"/>
    <cellStyle name="Calculation 2 10 2 2 5" xfId="27132" xr:uid="{14D67C3E-F950-4D38-BF84-AED4615568E2}"/>
    <cellStyle name="Calculation 2 10 2 2 5 2" xfId="37506" xr:uid="{45F90B52-0FDA-4946-B39D-2F8CD77B5B05}"/>
    <cellStyle name="Calculation 2 10 2 2 6" xfId="39809" xr:uid="{53603C8E-2D15-4EB5-A688-A4D26FCF1456}"/>
    <cellStyle name="Calculation 2 10 2 2 7" xfId="32978" xr:uid="{3F4A183F-EBEE-4689-93E3-6DF6E3A07328}"/>
    <cellStyle name="Calculation 2 10 3" xfId="17488" xr:uid="{99872EBA-36FA-489C-A3D9-84FA11AE08D5}"/>
    <cellStyle name="Calculation 2 10 3 2" xfId="18103" xr:uid="{C592CC1C-0AE4-4DA7-98F2-D253971C2C10}"/>
    <cellStyle name="Calculation 2 10 3 2 2" xfId="20441" xr:uid="{EAF24448-AE1E-4295-A164-87E2CE3FC53A}"/>
    <cellStyle name="Calculation 2 10 3 2 2 2" xfId="35736" xr:uid="{71FE27FA-BF19-4328-A049-F01D7FBC0CD0}"/>
    <cellStyle name="Calculation 2 10 3 2 3" xfId="27555" xr:uid="{1F985332-0368-48B7-BA08-9A1E88AEFED0}"/>
    <cellStyle name="Calculation 2 10 3 2 3 2" xfId="37927" xr:uid="{A5AE091E-3180-452F-9055-5FC9173F0268}"/>
    <cellStyle name="Calculation 2 10 3 2 4" xfId="40246" xr:uid="{6CC092D6-CEE4-40E5-A670-A9CECB49587E}"/>
    <cellStyle name="Calculation 2 10 3 2 5" xfId="33415" xr:uid="{FB5EB2BE-D2D9-49CB-BB3E-E9C345D1C12D}"/>
    <cellStyle name="Calculation 2 10 3 3" xfId="18535" xr:uid="{104B00DA-8087-435A-9353-3FC8FE7058EC}"/>
    <cellStyle name="Calculation 2 10 3 3 2" xfId="20873" xr:uid="{D5C5789A-B372-4828-809E-C2CE4826B268}"/>
    <cellStyle name="Calculation 2 10 3 3 2 2" xfId="36168" xr:uid="{B3E17FD1-76B9-4A80-B002-BCC98E464F47}"/>
    <cellStyle name="Calculation 2 10 3 3 3" xfId="27987" xr:uid="{D4B2C3BF-F355-4352-B325-79F1EBE8DC75}"/>
    <cellStyle name="Calculation 2 10 3 3 3 2" xfId="38359" xr:uid="{B0DB3380-D1E2-4D01-BBF2-EAC8D4253576}"/>
    <cellStyle name="Calculation 2 10 3 3 4" xfId="40678" xr:uid="{14577A21-4294-4770-9220-51448E23E0DD}"/>
    <cellStyle name="Calculation 2 10 3 3 5" xfId="33847" xr:uid="{63FDEEC3-07F0-4362-ACD8-A057206E084A}"/>
    <cellStyle name="Calculation 2 10 3 4" xfId="19831" xr:uid="{C768929C-4635-47BF-A682-00E91FF1D962}"/>
    <cellStyle name="Calculation 2 10 3 4 2" xfId="35126" xr:uid="{168CDF08-0625-4702-89B0-011DDEE6967B}"/>
    <cellStyle name="Calculation 2 10 3 5" xfId="26965" xr:uid="{17D9F721-ACA2-406A-8249-3B526DF9C281}"/>
    <cellStyle name="Calculation 2 10 3 5 2" xfId="37339" xr:uid="{F6A0C776-B7FB-47CF-B237-CA8B0F7DB34C}"/>
    <cellStyle name="Calculation 2 10 3 6" xfId="39636" xr:uid="{A04D147A-19C6-47E6-A842-BCE73E6108E6}"/>
    <cellStyle name="Calculation 2 10 3 7" xfId="32805" xr:uid="{31E95AEB-6B32-41C2-9FA8-22C3FC7244D0}"/>
    <cellStyle name="Calculation 2 11" xfId="16390" xr:uid="{7CB64876-42A1-492A-B798-AAF9202BE648}"/>
    <cellStyle name="Calculation 2 11 2" xfId="17235" xr:uid="{2FA324BF-0DB1-42CF-9BC3-B096CACA1CAB}"/>
    <cellStyle name="Calculation 2 11 2 2" xfId="17664" xr:uid="{9B750B5C-5C36-4FCB-BAB0-6E04E4F5FA27}"/>
    <cellStyle name="Calculation 2 11 2 2 2" xfId="18271" xr:uid="{94C41445-0F90-41FD-87B9-6F127392B73F}"/>
    <cellStyle name="Calculation 2 11 2 2 2 2" xfId="20609" xr:uid="{93138228-E564-4341-8887-4DDCFC38B341}"/>
    <cellStyle name="Calculation 2 11 2 2 2 2 2" xfId="35904" xr:uid="{95619902-1220-4E0A-A709-56006DACEE15}"/>
    <cellStyle name="Calculation 2 11 2 2 2 3" xfId="27723" xr:uid="{1FDCD048-8D0A-4EEB-83D3-6FDE6EFD43C0}"/>
    <cellStyle name="Calculation 2 11 2 2 2 3 2" xfId="38095" xr:uid="{45119A48-6451-40D5-B1E8-F176DEDBB252}"/>
    <cellStyle name="Calculation 2 11 2 2 2 4" xfId="40414" xr:uid="{24AE5AC4-8F19-42FE-A106-A60FF6BB285D}"/>
    <cellStyle name="Calculation 2 11 2 2 2 5" xfId="33583" xr:uid="{F3926EDD-6848-46D9-9138-3163B4CBFEDE}"/>
    <cellStyle name="Calculation 2 11 2 2 3" xfId="18703" xr:uid="{2F2C8248-71B9-4955-9EB7-447BA082CF33}"/>
    <cellStyle name="Calculation 2 11 2 2 3 2" xfId="21041" xr:uid="{B9C8ECF0-9F7D-43AC-81F5-85B1AB1AFA78}"/>
    <cellStyle name="Calculation 2 11 2 2 3 2 2" xfId="36336" xr:uid="{9D99599A-2976-4319-83F6-7271991C3B98}"/>
    <cellStyle name="Calculation 2 11 2 2 3 3" xfId="28155" xr:uid="{8BBA0E30-2353-4EBF-829A-6E6F73391886}"/>
    <cellStyle name="Calculation 2 11 2 2 3 3 2" xfId="38527" xr:uid="{98ED657B-01CA-4194-8766-35776A8EED0E}"/>
    <cellStyle name="Calculation 2 11 2 2 3 4" xfId="40846" xr:uid="{E6C9413A-6FBA-4470-A3F4-E3F6526C9E54}"/>
    <cellStyle name="Calculation 2 11 2 2 3 5" xfId="34015" xr:uid="{272137F5-6A34-4E55-BCEA-92850A8E4090}"/>
    <cellStyle name="Calculation 2 11 2 2 4" xfId="20005" xr:uid="{9F59A025-9940-4F58-B58C-F9F51B378117}"/>
    <cellStyle name="Calculation 2 11 2 2 4 2" xfId="35300" xr:uid="{F31D3AF0-1901-41A6-95C0-AFF928DAA868}"/>
    <cellStyle name="Calculation 2 11 2 2 5" xfId="27133" xr:uid="{86834C3E-2EC2-4ED0-83B6-D11E6832885D}"/>
    <cellStyle name="Calculation 2 11 2 2 5 2" xfId="37507" xr:uid="{4D47E976-0DB4-4AF5-9E69-80D5879C10BA}"/>
    <cellStyle name="Calculation 2 11 2 2 6" xfId="39810" xr:uid="{729FE2EB-6DE2-4E2C-9EDF-97395D834F64}"/>
    <cellStyle name="Calculation 2 11 2 2 7" xfId="32979" xr:uid="{DCACA8EE-2CBD-457B-91A1-A3B8BEBD52CF}"/>
    <cellStyle name="Calculation 2 11 3" xfId="17489" xr:uid="{A81BA891-7250-4DBE-B609-73847459D4FC}"/>
    <cellStyle name="Calculation 2 11 3 2" xfId="18104" xr:uid="{89393561-2663-4FA9-AFE2-831D4AB4009E}"/>
    <cellStyle name="Calculation 2 11 3 2 2" xfId="20442" xr:uid="{014A7582-1F3D-48D4-8926-D71D3852E88F}"/>
    <cellStyle name="Calculation 2 11 3 2 2 2" xfId="35737" xr:uid="{7CE6349E-0616-46DA-A50C-005EEF1E137D}"/>
    <cellStyle name="Calculation 2 11 3 2 3" xfId="27556" xr:uid="{3D839DA0-6917-4785-BA31-30B4779A01D5}"/>
    <cellStyle name="Calculation 2 11 3 2 3 2" xfId="37928" xr:uid="{AF542897-57BC-4C77-80CE-3C4A27C27DCB}"/>
    <cellStyle name="Calculation 2 11 3 2 4" xfId="40247" xr:uid="{F78A53EA-897D-48F2-913C-B24AE7E6973D}"/>
    <cellStyle name="Calculation 2 11 3 2 5" xfId="33416" xr:uid="{D74740C1-14AC-4746-AD48-08C13135A80D}"/>
    <cellStyle name="Calculation 2 11 3 3" xfId="18536" xr:uid="{9DDEB96D-CC43-4239-9D24-723390D54417}"/>
    <cellStyle name="Calculation 2 11 3 3 2" xfId="20874" xr:uid="{50FAEB87-D978-4362-988B-08629C2D05CD}"/>
    <cellStyle name="Calculation 2 11 3 3 2 2" xfId="36169" xr:uid="{61CBD53B-D6E1-4CBE-85AE-0ED9EA2BC8B2}"/>
    <cellStyle name="Calculation 2 11 3 3 3" xfId="27988" xr:uid="{7720BC43-15AD-42DB-AB75-F57EAEAAF8A6}"/>
    <cellStyle name="Calculation 2 11 3 3 3 2" xfId="38360" xr:uid="{146F29C5-B192-43BD-B45C-AB81A09D9DC8}"/>
    <cellStyle name="Calculation 2 11 3 3 4" xfId="40679" xr:uid="{BF8BAA63-E872-4675-BE11-93384B972E04}"/>
    <cellStyle name="Calculation 2 11 3 3 5" xfId="33848" xr:uid="{DD1FBCEB-815D-479A-915C-8E4BB1FC5FB5}"/>
    <cellStyle name="Calculation 2 11 3 4" xfId="19832" xr:uid="{064995BC-24ED-4F04-BB00-7B33CC22B867}"/>
    <cellStyle name="Calculation 2 11 3 4 2" xfId="35127" xr:uid="{70653AA1-DDDC-4E66-B5BB-0DB52E3B146D}"/>
    <cellStyle name="Calculation 2 11 3 5" xfId="26966" xr:uid="{ED8BD7BD-960A-4740-A70C-70850A7FC2C6}"/>
    <cellStyle name="Calculation 2 11 3 5 2" xfId="37340" xr:uid="{87BD7D30-1897-4991-B7F0-7E4315FD7667}"/>
    <cellStyle name="Calculation 2 11 3 6" xfId="39637" xr:uid="{39E215EF-06F4-458B-AE36-445B6FEF3A3A}"/>
    <cellStyle name="Calculation 2 11 3 7" xfId="32806" xr:uid="{00C680C0-05F2-48DF-A4EC-62673EC443E8}"/>
    <cellStyle name="Calculation 2 12" xfId="16391" xr:uid="{EFCBED20-3CD8-4D75-98C8-F9095AFBC51F}"/>
    <cellStyle name="Calculation 2 12 2" xfId="17236" xr:uid="{3E460085-9A8C-420B-9A75-3DDB4C32A1F1}"/>
    <cellStyle name="Calculation 2 12 2 2" xfId="17665" xr:uid="{8BB9008B-49C6-487F-94AE-FAD1AEE80C00}"/>
    <cellStyle name="Calculation 2 12 2 2 2" xfId="18272" xr:uid="{21D50A47-815F-4C78-A5AD-D5EED4117574}"/>
    <cellStyle name="Calculation 2 12 2 2 2 2" xfId="20610" xr:uid="{37DF5354-B7A7-42AE-9495-FF7CA466057E}"/>
    <cellStyle name="Calculation 2 12 2 2 2 2 2" xfId="35905" xr:uid="{79B5CB70-936C-41C4-9DA7-E8D7E7354ACA}"/>
    <cellStyle name="Calculation 2 12 2 2 2 3" xfId="27724" xr:uid="{513F63DD-615C-447D-ACDA-83B1F1A576F6}"/>
    <cellStyle name="Calculation 2 12 2 2 2 3 2" xfId="38096" xr:uid="{414DC114-E920-4F77-9943-D65BAB315D73}"/>
    <cellStyle name="Calculation 2 12 2 2 2 4" xfId="40415" xr:uid="{2B605801-93ED-4597-8EE1-247D39529D02}"/>
    <cellStyle name="Calculation 2 12 2 2 2 5" xfId="33584" xr:uid="{2B4A367A-5F38-40FA-846A-7DBCE4E211A6}"/>
    <cellStyle name="Calculation 2 12 2 2 3" xfId="18704" xr:uid="{75437D10-E847-4875-B29E-0AE69D1BF843}"/>
    <cellStyle name="Calculation 2 12 2 2 3 2" xfId="21042" xr:uid="{3320ACAA-3953-4E25-A387-9B1FA5ECED39}"/>
    <cellStyle name="Calculation 2 12 2 2 3 2 2" xfId="36337" xr:uid="{B3FFE54F-9508-49B8-B79C-AEDAC39F51CB}"/>
    <cellStyle name="Calculation 2 12 2 2 3 3" xfId="28156" xr:uid="{98131C7B-5B35-44F7-9F4E-E03300B0540D}"/>
    <cellStyle name="Calculation 2 12 2 2 3 3 2" xfId="38528" xr:uid="{B3755A19-3734-4E55-A61B-ED7626DD454D}"/>
    <cellStyle name="Calculation 2 12 2 2 3 4" xfId="40847" xr:uid="{803EB681-E979-4549-BECD-09408DA9CA2B}"/>
    <cellStyle name="Calculation 2 12 2 2 3 5" xfId="34016" xr:uid="{45EF1902-92D9-443F-98E2-9FFFFE3E762B}"/>
    <cellStyle name="Calculation 2 12 2 2 4" xfId="20006" xr:uid="{2D48DAB0-BD39-4302-B46B-FD82815C0A02}"/>
    <cellStyle name="Calculation 2 12 2 2 4 2" xfId="35301" xr:uid="{93857AAD-1850-44F7-A9C7-73B7794612B7}"/>
    <cellStyle name="Calculation 2 12 2 2 5" xfId="27134" xr:uid="{2EDF6451-6CAF-4AB2-B563-A6E26D67B5CA}"/>
    <cellStyle name="Calculation 2 12 2 2 5 2" xfId="37508" xr:uid="{EC4A2A90-2A68-4808-9E0F-858E027E9BBF}"/>
    <cellStyle name="Calculation 2 12 2 2 6" xfId="39811" xr:uid="{DB43619A-B37C-473A-8BEC-8103DC58F8D9}"/>
    <cellStyle name="Calculation 2 12 2 2 7" xfId="32980" xr:uid="{0D42876C-C2CB-4B5C-B3AF-69F07213A3E5}"/>
    <cellStyle name="Calculation 2 12 3" xfId="17490" xr:uid="{AF5A4C93-C029-4CD6-80FF-333CCA48DAB3}"/>
    <cellStyle name="Calculation 2 12 3 2" xfId="18105" xr:uid="{6B16524F-2D8F-4575-AF9A-09F4DFECEF4D}"/>
    <cellStyle name="Calculation 2 12 3 2 2" xfId="20443" xr:uid="{64AA4D9D-D76A-475D-BB0E-AD17645CABF6}"/>
    <cellStyle name="Calculation 2 12 3 2 2 2" xfId="35738" xr:uid="{CC52F852-4227-48BF-8BD4-42E2A10CA86B}"/>
    <cellStyle name="Calculation 2 12 3 2 3" xfId="27557" xr:uid="{FA42725D-E653-422B-BD03-C0C0E7E88756}"/>
    <cellStyle name="Calculation 2 12 3 2 3 2" xfId="37929" xr:uid="{75E2B13B-AA26-4E67-B538-F3D8F9872EE8}"/>
    <cellStyle name="Calculation 2 12 3 2 4" xfId="40248" xr:uid="{0B7083E3-33AA-4EA0-80E3-202A8761EBCA}"/>
    <cellStyle name="Calculation 2 12 3 2 5" xfId="33417" xr:uid="{2E85C763-2D32-4E17-8206-D223338D6AEA}"/>
    <cellStyle name="Calculation 2 12 3 3" xfId="18537" xr:uid="{C7F29C8D-7DD5-4AE1-93CC-69D785EF6C94}"/>
    <cellStyle name="Calculation 2 12 3 3 2" xfId="20875" xr:uid="{541F0CC6-89F9-479E-8B68-0EA37C9315FB}"/>
    <cellStyle name="Calculation 2 12 3 3 2 2" xfId="36170" xr:uid="{65BA3ED5-2BD4-4966-B727-5B907C6792D7}"/>
    <cellStyle name="Calculation 2 12 3 3 3" xfId="27989" xr:uid="{EC0A742E-918A-43DB-A89F-489B15CFB21F}"/>
    <cellStyle name="Calculation 2 12 3 3 3 2" xfId="38361" xr:uid="{440EEDE6-7268-46E8-B49A-6C17C644D581}"/>
    <cellStyle name="Calculation 2 12 3 3 4" xfId="40680" xr:uid="{78BD8BC8-72F2-4D66-A2BA-898815581B86}"/>
    <cellStyle name="Calculation 2 12 3 3 5" xfId="33849" xr:uid="{F8AE79DA-75EA-4FD8-87B4-133C8DC43B6D}"/>
    <cellStyle name="Calculation 2 12 3 4" xfId="19833" xr:uid="{5F9AF88D-E63B-460B-9954-D36DA224745E}"/>
    <cellStyle name="Calculation 2 12 3 4 2" xfId="35128" xr:uid="{6E813EA9-73AD-430B-97E2-BF041A6DCACD}"/>
    <cellStyle name="Calculation 2 12 3 5" xfId="26967" xr:uid="{2F0FEF61-B365-4CC7-A013-A8735D6473A0}"/>
    <cellStyle name="Calculation 2 12 3 5 2" xfId="37341" xr:uid="{FB6C1D6D-8BC1-491C-9DB8-8ED173DE91EE}"/>
    <cellStyle name="Calculation 2 12 3 6" xfId="39638" xr:uid="{5F6ADB67-52B5-4F22-B6D1-018215B6B0AF}"/>
    <cellStyle name="Calculation 2 12 3 7" xfId="32807" xr:uid="{8E791134-8C3A-42FB-8B11-A9C8F838613C}"/>
    <cellStyle name="Calculation 2 13" xfId="16392" xr:uid="{C5A9B9FB-23D3-4EFD-8F05-9243D426E942}"/>
    <cellStyle name="Calculation 2 13 2" xfId="17237" xr:uid="{795FC2A9-9EC6-46F7-BF7E-A08EE8255D4A}"/>
    <cellStyle name="Calculation 2 13 2 2" xfId="17666" xr:uid="{C437AB58-75C8-4789-8776-F012BC6CB632}"/>
    <cellStyle name="Calculation 2 13 2 2 2" xfId="18273" xr:uid="{ECD22609-03D5-4C3B-B5DF-40102CB23398}"/>
    <cellStyle name="Calculation 2 13 2 2 2 2" xfId="20611" xr:uid="{6BBD6026-9562-4BC9-8E56-C1CE823F8BB5}"/>
    <cellStyle name="Calculation 2 13 2 2 2 2 2" xfId="35906" xr:uid="{7BD960A8-7159-402F-91F7-D6757E698DC3}"/>
    <cellStyle name="Calculation 2 13 2 2 2 3" xfId="27725" xr:uid="{F792799A-7A6A-444E-BAB5-6BF3815C81C9}"/>
    <cellStyle name="Calculation 2 13 2 2 2 3 2" xfId="38097" xr:uid="{170457CF-94CD-4F7C-BE4F-9D04EFB9795A}"/>
    <cellStyle name="Calculation 2 13 2 2 2 4" xfId="40416" xr:uid="{CD56B0F4-4742-4399-88B2-E2B69A63B210}"/>
    <cellStyle name="Calculation 2 13 2 2 2 5" xfId="33585" xr:uid="{9DF133C5-D1B3-41A6-9241-5389135EA0E4}"/>
    <cellStyle name="Calculation 2 13 2 2 3" xfId="18705" xr:uid="{96DE114D-B938-4BAC-BC47-8CF61AA9BF73}"/>
    <cellStyle name="Calculation 2 13 2 2 3 2" xfId="21043" xr:uid="{4ED39C76-1E70-4AB2-BADB-1C7CAFC35DD4}"/>
    <cellStyle name="Calculation 2 13 2 2 3 2 2" xfId="36338" xr:uid="{F23A26D3-299C-45A2-A9E1-5DC050EE7889}"/>
    <cellStyle name="Calculation 2 13 2 2 3 3" xfId="28157" xr:uid="{D3D2BB82-5CB5-4F86-9AA5-B3C4767149F9}"/>
    <cellStyle name="Calculation 2 13 2 2 3 3 2" xfId="38529" xr:uid="{CB03F1BD-5E34-4D5D-BFBF-0E0E84C7C290}"/>
    <cellStyle name="Calculation 2 13 2 2 3 4" xfId="40848" xr:uid="{91ECC3EE-517C-4AF4-B09E-05169DB19738}"/>
    <cellStyle name="Calculation 2 13 2 2 3 5" xfId="34017" xr:uid="{48E05122-F3EA-4594-8F64-9E7114367FA8}"/>
    <cellStyle name="Calculation 2 13 2 2 4" xfId="20007" xr:uid="{7F7938F8-D3B3-435B-9223-6DD095509701}"/>
    <cellStyle name="Calculation 2 13 2 2 4 2" xfId="35302" xr:uid="{13985C68-FDFF-42AF-8C41-88C96E9899DF}"/>
    <cellStyle name="Calculation 2 13 2 2 5" xfId="27135" xr:uid="{C5D848D5-D41F-4FCF-AC6D-4DB3AA83BBCA}"/>
    <cellStyle name="Calculation 2 13 2 2 5 2" xfId="37509" xr:uid="{5F4038B8-2930-42DA-B0B9-58B8AE9D2148}"/>
    <cellStyle name="Calculation 2 13 2 2 6" xfId="39812" xr:uid="{1FD6B611-F40F-4182-B319-902F43000115}"/>
    <cellStyle name="Calculation 2 13 2 2 7" xfId="32981" xr:uid="{8F4F8FB3-ACC5-420F-958C-B643D5F24620}"/>
    <cellStyle name="Calculation 2 13 3" xfId="17491" xr:uid="{F5344D21-18EF-4238-96EA-4DD47109A83A}"/>
    <cellStyle name="Calculation 2 13 3 2" xfId="18106" xr:uid="{F341DBCF-C596-417C-91A5-AA3FA1AD3AA6}"/>
    <cellStyle name="Calculation 2 13 3 2 2" xfId="20444" xr:uid="{AA5FBCE7-383B-42C6-828D-E8F5BAF8B7F6}"/>
    <cellStyle name="Calculation 2 13 3 2 2 2" xfId="35739" xr:uid="{B590511C-3844-435B-AAA8-83E9E5574BBF}"/>
    <cellStyle name="Calculation 2 13 3 2 3" xfId="27558" xr:uid="{52580869-98A5-4F22-A830-74CB69FB61A7}"/>
    <cellStyle name="Calculation 2 13 3 2 3 2" xfId="37930" xr:uid="{B7AE1BC5-9D3B-499C-B883-B9F2EAF2794C}"/>
    <cellStyle name="Calculation 2 13 3 2 4" xfId="40249" xr:uid="{657C4EAA-9DFE-490A-AD41-A4962DFE09FB}"/>
    <cellStyle name="Calculation 2 13 3 2 5" xfId="33418" xr:uid="{4DCAF374-E162-4764-ADC4-CC78B59D9B0B}"/>
    <cellStyle name="Calculation 2 13 3 3" xfId="18538" xr:uid="{A5C7137A-B59E-4123-9CF6-BAD5CFCAAF42}"/>
    <cellStyle name="Calculation 2 13 3 3 2" xfId="20876" xr:uid="{21977A5E-4B14-4A71-BE1F-6AB1045D657C}"/>
    <cellStyle name="Calculation 2 13 3 3 2 2" xfId="36171" xr:uid="{C16D040C-F559-4B39-9031-3BD62FE558C8}"/>
    <cellStyle name="Calculation 2 13 3 3 3" xfId="27990" xr:uid="{5AD89C7A-2AAC-45F7-83D4-B45EA3BA58DD}"/>
    <cellStyle name="Calculation 2 13 3 3 3 2" xfId="38362" xr:uid="{3D25CFBD-B250-4685-A370-8C686E18A85A}"/>
    <cellStyle name="Calculation 2 13 3 3 4" xfId="40681" xr:uid="{2D198C3A-7FC3-4535-AE53-5C0F85098983}"/>
    <cellStyle name="Calculation 2 13 3 3 5" xfId="33850" xr:uid="{1F727CFC-B573-461A-BFFE-36E25E1448BB}"/>
    <cellStyle name="Calculation 2 13 3 4" xfId="19834" xr:uid="{0231659B-FA1B-4FB0-8324-A7C5B0366232}"/>
    <cellStyle name="Calculation 2 13 3 4 2" xfId="35129" xr:uid="{89C055AA-457D-46FD-A213-D765F6F85658}"/>
    <cellStyle name="Calculation 2 13 3 5" xfId="26968" xr:uid="{9843B9F7-71BB-4E5A-9AC5-5D11E84B7F34}"/>
    <cellStyle name="Calculation 2 13 3 5 2" xfId="37342" xr:uid="{036B9F30-495B-4080-8ED6-45B3D4C866C5}"/>
    <cellStyle name="Calculation 2 13 3 6" xfId="39639" xr:uid="{FBEC6F33-144A-4E1E-886E-CA940545EAA0}"/>
    <cellStyle name="Calculation 2 13 3 7" xfId="32808" xr:uid="{272BA2CD-3349-44C9-8F33-F57A2DDBF711}"/>
    <cellStyle name="Calculation 2 14" xfId="16393" xr:uid="{D93CE22A-4B1F-464E-A3F8-D5EC86C9A933}"/>
    <cellStyle name="Calculation 2 14 2" xfId="17238" xr:uid="{8F019722-4B40-4C0D-BFC5-73AA59314C50}"/>
    <cellStyle name="Calculation 2 14 2 2" xfId="17667" xr:uid="{A1ACDE08-F0FD-47AC-AFA2-2A573469F393}"/>
    <cellStyle name="Calculation 2 14 2 2 2" xfId="18274" xr:uid="{F0D09D57-4F33-4A67-945E-CE3EF1DA7E95}"/>
    <cellStyle name="Calculation 2 14 2 2 2 2" xfId="20612" xr:uid="{A21AC611-5DF4-43CE-BE39-3DC7A3FA6864}"/>
    <cellStyle name="Calculation 2 14 2 2 2 2 2" xfId="35907" xr:uid="{381E1CBB-BE6E-4543-8CFD-430C8A02375D}"/>
    <cellStyle name="Calculation 2 14 2 2 2 3" xfId="27726" xr:uid="{AED4DB20-8233-45B1-B5CB-33B007735412}"/>
    <cellStyle name="Calculation 2 14 2 2 2 3 2" xfId="38098" xr:uid="{42E2AAD9-8D27-4498-86FA-A2654F39B778}"/>
    <cellStyle name="Calculation 2 14 2 2 2 4" xfId="40417" xr:uid="{1061FE6D-83FA-43C4-9047-81FD7B4C18D0}"/>
    <cellStyle name="Calculation 2 14 2 2 2 5" xfId="33586" xr:uid="{17E98327-9DC2-4488-A70B-BC016337DA09}"/>
    <cellStyle name="Calculation 2 14 2 2 3" xfId="18706" xr:uid="{C157F031-F201-4B76-9391-28A8DA6FEFA7}"/>
    <cellStyle name="Calculation 2 14 2 2 3 2" xfId="21044" xr:uid="{802D8DEC-0B8C-4E95-97BD-53FB464E581D}"/>
    <cellStyle name="Calculation 2 14 2 2 3 2 2" xfId="36339" xr:uid="{E7C76677-7350-4355-82BF-6D83C7E8FCE5}"/>
    <cellStyle name="Calculation 2 14 2 2 3 3" xfId="28158" xr:uid="{D5AF714C-D2C4-4818-AA9E-4CB4B3EAB5A2}"/>
    <cellStyle name="Calculation 2 14 2 2 3 3 2" xfId="38530" xr:uid="{D2DD5AC2-DE11-43CE-B1DB-69F8B3BC64E1}"/>
    <cellStyle name="Calculation 2 14 2 2 3 4" xfId="40849" xr:uid="{B4DA2D8B-6789-4161-999D-688FA47E1D9C}"/>
    <cellStyle name="Calculation 2 14 2 2 3 5" xfId="34018" xr:uid="{5CD66E6E-5EC5-4DC1-94B8-26A2E4D18069}"/>
    <cellStyle name="Calculation 2 14 2 2 4" xfId="20008" xr:uid="{E0587C07-F386-459A-B732-B7FD4F8D821D}"/>
    <cellStyle name="Calculation 2 14 2 2 4 2" xfId="35303" xr:uid="{CDB2FD77-AB2C-44BA-A0D5-EB946C49AA36}"/>
    <cellStyle name="Calculation 2 14 2 2 5" xfId="27136" xr:uid="{428A82FB-E9BE-4B3E-B94F-4054E5587464}"/>
    <cellStyle name="Calculation 2 14 2 2 5 2" xfId="37510" xr:uid="{D285D2B7-BEB0-4E08-9111-721A01A13DF4}"/>
    <cellStyle name="Calculation 2 14 2 2 6" xfId="39813" xr:uid="{DCD7021A-EB97-49F5-860D-A90FDF6D4B96}"/>
    <cellStyle name="Calculation 2 14 2 2 7" xfId="32982" xr:uid="{AE310EF2-DAE9-4910-BE02-9E60F36B7424}"/>
    <cellStyle name="Calculation 2 14 3" xfId="17492" xr:uid="{E50369D7-8608-46F2-B8D8-E9B8EC8807BF}"/>
    <cellStyle name="Calculation 2 14 3 2" xfId="18107" xr:uid="{91ECCA7C-331D-42E2-85E7-1B1933AC2CB8}"/>
    <cellStyle name="Calculation 2 14 3 2 2" xfId="20445" xr:uid="{C3E09841-E3D2-4075-8DE2-CABA8638D509}"/>
    <cellStyle name="Calculation 2 14 3 2 2 2" xfId="35740" xr:uid="{7A9B94D5-E355-42E3-A63B-CE94D034663A}"/>
    <cellStyle name="Calculation 2 14 3 2 3" xfId="27559" xr:uid="{49C9DAE7-9A88-4EAD-98E0-94FE9BEEDF99}"/>
    <cellStyle name="Calculation 2 14 3 2 3 2" xfId="37931" xr:uid="{F7F096CA-1F8A-4991-A531-4184A01D1113}"/>
    <cellStyle name="Calculation 2 14 3 2 4" xfId="40250" xr:uid="{B2A3004C-89B3-4F32-A5D8-B7279864E9BE}"/>
    <cellStyle name="Calculation 2 14 3 2 5" xfId="33419" xr:uid="{93D52771-3B75-4C04-9257-D1AA5DAE2541}"/>
    <cellStyle name="Calculation 2 14 3 3" xfId="18539" xr:uid="{DB7AD708-58FD-4D67-AB50-858E2F530021}"/>
    <cellStyle name="Calculation 2 14 3 3 2" xfId="20877" xr:uid="{80C7540D-38A9-4983-9F42-36C0A7FD5250}"/>
    <cellStyle name="Calculation 2 14 3 3 2 2" xfId="36172" xr:uid="{912D5529-F4DF-4C17-A8ED-2313BA2BD67F}"/>
    <cellStyle name="Calculation 2 14 3 3 3" xfId="27991" xr:uid="{AB5A53F1-ECDE-489B-80CB-7A0E09D0B8EE}"/>
    <cellStyle name="Calculation 2 14 3 3 3 2" xfId="38363" xr:uid="{85E0D830-7D5D-4762-BB11-C8F2E8CFB7EF}"/>
    <cellStyle name="Calculation 2 14 3 3 4" xfId="40682" xr:uid="{3CAFF56E-7DE6-496C-8C73-F3FB9F72BEBE}"/>
    <cellStyle name="Calculation 2 14 3 3 5" xfId="33851" xr:uid="{CC97F1FC-9D11-46C5-A36E-36E0612A2AAD}"/>
    <cellStyle name="Calculation 2 14 3 4" xfId="19835" xr:uid="{DAD4DE26-6626-4AB8-820B-045D97359E2D}"/>
    <cellStyle name="Calculation 2 14 3 4 2" xfId="35130" xr:uid="{A6ECE888-4B3B-46BC-869B-8138CE4DF366}"/>
    <cellStyle name="Calculation 2 14 3 5" xfId="26969" xr:uid="{27610D0C-929B-4D76-AD6F-D7D7E0D2A96B}"/>
    <cellStyle name="Calculation 2 14 3 5 2" xfId="37343" xr:uid="{C4E009C5-180A-473A-A03F-7472B6F2DDBC}"/>
    <cellStyle name="Calculation 2 14 3 6" xfId="39640" xr:uid="{472D8C73-706C-49F1-A1E6-D734A18C1B00}"/>
    <cellStyle name="Calculation 2 14 3 7" xfId="32809" xr:uid="{CD46A25F-DEDF-4FA9-AE87-F6DC2DFC80DB}"/>
    <cellStyle name="Calculation 2 15" xfId="16394" xr:uid="{2481A1A0-2B2C-445D-A635-FD9759366192}"/>
    <cellStyle name="Calculation 2 15 2" xfId="17239" xr:uid="{50B93DF2-B0A1-4EF5-89E9-778FA2BCE7A7}"/>
    <cellStyle name="Calculation 2 15 2 2" xfId="17668" xr:uid="{0A2AE823-2691-4153-825E-2CE26E954933}"/>
    <cellStyle name="Calculation 2 15 2 2 2" xfId="18275" xr:uid="{A91F2D7F-0243-4164-8BFE-861E0C353DDD}"/>
    <cellStyle name="Calculation 2 15 2 2 2 2" xfId="20613" xr:uid="{0CA90EC3-85E2-4C7C-8ACC-F532886C005F}"/>
    <cellStyle name="Calculation 2 15 2 2 2 2 2" xfId="35908" xr:uid="{4D6EAE3A-C282-4139-B947-91939B59C64F}"/>
    <cellStyle name="Calculation 2 15 2 2 2 3" xfId="27727" xr:uid="{E2D74856-B2A1-46C3-80C6-E07381F43CD5}"/>
    <cellStyle name="Calculation 2 15 2 2 2 3 2" xfId="38099" xr:uid="{43F65E8A-9940-4BD1-8D91-32F5FC49BA87}"/>
    <cellStyle name="Calculation 2 15 2 2 2 4" xfId="40418" xr:uid="{A491317B-7053-42F4-B6A9-E3A3835CF26D}"/>
    <cellStyle name="Calculation 2 15 2 2 2 5" xfId="33587" xr:uid="{D9E73E87-A742-4F62-A0EF-07CAEDF6A7DB}"/>
    <cellStyle name="Calculation 2 15 2 2 3" xfId="18707" xr:uid="{A1D0B7F5-D3ED-4CC8-A110-2118ED2B6A9A}"/>
    <cellStyle name="Calculation 2 15 2 2 3 2" xfId="21045" xr:uid="{79E32BBE-BC95-44E9-AB6D-F88F0E641A03}"/>
    <cellStyle name="Calculation 2 15 2 2 3 2 2" xfId="36340" xr:uid="{5F12AAEE-0EEC-4B3D-87DB-B8C344C6FABE}"/>
    <cellStyle name="Calculation 2 15 2 2 3 3" xfId="28159" xr:uid="{3D3716FE-2EE6-4453-830D-B2167DD27DD0}"/>
    <cellStyle name="Calculation 2 15 2 2 3 3 2" xfId="38531" xr:uid="{848051CF-9DDB-4288-A1D6-4DE807A71685}"/>
    <cellStyle name="Calculation 2 15 2 2 3 4" xfId="40850" xr:uid="{F7B04782-A089-414E-9121-6779D31B658A}"/>
    <cellStyle name="Calculation 2 15 2 2 3 5" xfId="34019" xr:uid="{082D2609-5A9A-4AF6-866D-6F24213C5D06}"/>
    <cellStyle name="Calculation 2 15 2 2 4" xfId="20009" xr:uid="{E67FB480-002C-42EE-A8E1-814040EADEC0}"/>
    <cellStyle name="Calculation 2 15 2 2 4 2" xfId="35304" xr:uid="{E4E21145-376F-4EA6-B283-6676627EB4C1}"/>
    <cellStyle name="Calculation 2 15 2 2 5" xfId="27137" xr:uid="{1C7DB78C-A22B-4D7E-A901-BA9B959C1699}"/>
    <cellStyle name="Calculation 2 15 2 2 5 2" xfId="37511" xr:uid="{AA965336-0619-4C1F-BE2F-DC8D242ABF17}"/>
    <cellStyle name="Calculation 2 15 2 2 6" xfId="39814" xr:uid="{5975F4A2-9488-44FB-B97B-DA4E1E7E1B87}"/>
    <cellStyle name="Calculation 2 15 2 2 7" xfId="32983" xr:uid="{E2E3270B-DBE3-4B5A-9C94-A84E40458463}"/>
    <cellStyle name="Calculation 2 15 3" xfId="17493" xr:uid="{FB98F9E7-078B-407E-8016-949C3ADFD5CF}"/>
    <cellStyle name="Calculation 2 15 3 2" xfId="18108" xr:uid="{E6704FA0-2515-47D1-8C68-34A6104D89B8}"/>
    <cellStyle name="Calculation 2 15 3 2 2" xfId="20446" xr:uid="{FA7A321F-1635-40A1-8CCF-E0B75C7A7D1F}"/>
    <cellStyle name="Calculation 2 15 3 2 2 2" xfId="35741" xr:uid="{262A8239-62DF-4162-887C-F733FA989E8E}"/>
    <cellStyle name="Calculation 2 15 3 2 3" xfId="27560" xr:uid="{614999D4-810C-4870-9FA9-B6C22781FB4E}"/>
    <cellStyle name="Calculation 2 15 3 2 3 2" xfId="37932" xr:uid="{C686FAC5-2F6D-4787-9E35-4EED009B06C5}"/>
    <cellStyle name="Calculation 2 15 3 2 4" xfId="40251" xr:uid="{0173A3B6-C0F1-404F-A7DA-EF42AFCD3186}"/>
    <cellStyle name="Calculation 2 15 3 2 5" xfId="33420" xr:uid="{0576D4A9-EFEA-4563-A3C4-A13F6E9CBB22}"/>
    <cellStyle name="Calculation 2 15 3 3" xfId="18540" xr:uid="{EE4CDD9C-9D6E-478A-9CAE-AAD5FF45E84A}"/>
    <cellStyle name="Calculation 2 15 3 3 2" xfId="20878" xr:uid="{231C2227-C55D-4CAA-B88A-316A279CA824}"/>
    <cellStyle name="Calculation 2 15 3 3 2 2" xfId="36173" xr:uid="{C8051DBA-C3E2-4017-9BC7-FDCE96E14C10}"/>
    <cellStyle name="Calculation 2 15 3 3 3" xfId="27992" xr:uid="{9A3BFDB2-7D72-46B9-912C-02011FEE817E}"/>
    <cellStyle name="Calculation 2 15 3 3 3 2" xfId="38364" xr:uid="{645C3394-20C0-45F4-8F7F-FCD06B6D03C9}"/>
    <cellStyle name="Calculation 2 15 3 3 4" xfId="40683" xr:uid="{451FA36E-0248-4938-A121-2401BE573C98}"/>
    <cellStyle name="Calculation 2 15 3 3 5" xfId="33852" xr:uid="{67193BCB-33EF-4BB7-B7D4-90350AB8F185}"/>
    <cellStyle name="Calculation 2 15 3 4" xfId="19836" xr:uid="{D0EA6010-2BAD-47A8-8189-A02A08FFBE34}"/>
    <cellStyle name="Calculation 2 15 3 4 2" xfId="35131" xr:uid="{D00D5582-4531-4E71-840A-F8AA2A8613E3}"/>
    <cellStyle name="Calculation 2 15 3 5" xfId="26970" xr:uid="{119A2E75-C0F1-403F-8AD4-4CF35DF2E070}"/>
    <cellStyle name="Calculation 2 15 3 5 2" xfId="37344" xr:uid="{F360DDDF-7FDE-4CE8-AEEE-78E7BCFF5A69}"/>
    <cellStyle name="Calculation 2 15 3 6" xfId="39641" xr:uid="{FED942E7-BAF8-4C46-8F72-3FFB4486DBF5}"/>
    <cellStyle name="Calculation 2 15 3 7" xfId="32810" xr:uid="{DA9455CF-4C87-4899-ADD0-CBA00CA2D518}"/>
    <cellStyle name="Calculation 2 16" xfId="16395" xr:uid="{24A1AEE4-0F4E-494F-A88E-BB32979477F4}"/>
    <cellStyle name="Calculation 2 16 2" xfId="17240" xr:uid="{A39B52FF-0D12-4711-A25E-04FAD3A8A355}"/>
    <cellStyle name="Calculation 2 16 2 2" xfId="17669" xr:uid="{02E3DE6F-6AF3-4496-BC48-4B9108B6A8C0}"/>
    <cellStyle name="Calculation 2 16 2 2 2" xfId="18276" xr:uid="{5B9BA9D0-7ACD-4242-BF7A-86F3DD9721E4}"/>
    <cellStyle name="Calculation 2 16 2 2 2 2" xfId="20614" xr:uid="{28FDC3DD-2D5F-401F-9A16-1C998C8C446A}"/>
    <cellStyle name="Calculation 2 16 2 2 2 2 2" xfId="35909" xr:uid="{8B6F7428-405A-423A-9D61-613CD3B67941}"/>
    <cellStyle name="Calculation 2 16 2 2 2 3" xfId="27728" xr:uid="{9051468A-A14B-40F7-BED9-A52831D42454}"/>
    <cellStyle name="Calculation 2 16 2 2 2 3 2" xfId="38100" xr:uid="{409FE465-84F8-4CF0-8FFF-28DCDC2568F4}"/>
    <cellStyle name="Calculation 2 16 2 2 2 4" xfId="40419" xr:uid="{1134FAFF-DAA5-4B57-BCA0-3C65F6988C90}"/>
    <cellStyle name="Calculation 2 16 2 2 2 5" xfId="33588" xr:uid="{84210815-5AB8-4BC7-B1E9-A9E2EF79C39B}"/>
    <cellStyle name="Calculation 2 16 2 2 3" xfId="18708" xr:uid="{E1C7C571-1D3C-4E59-B5F3-1ACBCDB4838C}"/>
    <cellStyle name="Calculation 2 16 2 2 3 2" xfId="21046" xr:uid="{742217C7-CB1A-43B6-8B36-1A6A13E46726}"/>
    <cellStyle name="Calculation 2 16 2 2 3 2 2" xfId="36341" xr:uid="{9705A93C-13BA-4181-8046-B4577B05B88F}"/>
    <cellStyle name="Calculation 2 16 2 2 3 3" xfId="28160" xr:uid="{F09E81BC-C50C-4106-86B9-D4201F4AE64A}"/>
    <cellStyle name="Calculation 2 16 2 2 3 3 2" xfId="38532" xr:uid="{64BCCA30-E147-4413-A50C-E279EB9D64A9}"/>
    <cellStyle name="Calculation 2 16 2 2 3 4" xfId="40851" xr:uid="{42D150D5-C40F-48DE-AC2A-4FD08671BDCA}"/>
    <cellStyle name="Calculation 2 16 2 2 3 5" xfId="34020" xr:uid="{2FFE8E90-430C-4544-A891-92AF7EA2EDFD}"/>
    <cellStyle name="Calculation 2 16 2 2 4" xfId="20010" xr:uid="{ABAD22CC-B65E-475B-BEC6-AABD0208E2A3}"/>
    <cellStyle name="Calculation 2 16 2 2 4 2" xfId="35305" xr:uid="{5147BF68-F545-4584-ACFE-D1AE331CEEB7}"/>
    <cellStyle name="Calculation 2 16 2 2 5" xfId="27138" xr:uid="{5D971CF9-3245-46F9-A2C6-0E7A720A5992}"/>
    <cellStyle name="Calculation 2 16 2 2 5 2" xfId="37512" xr:uid="{D9C19AA9-A66D-414A-A771-7CE71219058A}"/>
    <cellStyle name="Calculation 2 16 2 2 6" xfId="39815" xr:uid="{03DE796F-2BBB-4C77-8E3A-67BB073A2A7C}"/>
    <cellStyle name="Calculation 2 16 2 2 7" xfId="32984" xr:uid="{7245A959-7F4D-42A7-8C8D-CD28BE89C181}"/>
    <cellStyle name="Calculation 2 16 3" xfId="17494" xr:uid="{DA5E6E73-212E-45F8-B5E2-75C127F9FC43}"/>
    <cellStyle name="Calculation 2 16 3 2" xfId="18109" xr:uid="{59A6C114-7835-4A7A-BD4D-2E4D82A380C6}"/>
    <cellStyle name="Calculation 2 16 3 2 2" xfId="20447" xr:uid="{AD32603A-B9D5-4DB2-B55A-5953B1370518}"/>
    <cellStyle name="Calculation 2 16 3 2 2 2" xfId="35742" xr:uid="{42042882-5BC5-4925-AE94-9AB80D025B0F}"/>
    <cellStyle name="Calculation 2 16 3 2 3" xfId="27561" xr:uid="{50C6E272-F8EB-42BB-95FF-B78419DDDD95}"/>
    <cellStyle name="Calculation 2 16 3 2 3 2" xfId="37933" xr:uid="{A26FADC5-8BB1-4AE8-A185-A90DC2D8480A}"/>
    <cellStyle name="Calculation 2 16 3 2 4" xfId="40252" xr:uid="{39CDB82E-B472-44E4-8AA0-25E7EC3CD7D4}"/>
    <cellStyle name="Calculation 2 16 3 2 5" xfId="33421" xr:uid="{10A111C2-702B-4F58-9E49-590215C84402}"/>
    <cellStyle name="Calculation 2 16 3 3" xfId="18541" xr:uid="{E71FC5EA-9E9F-46CF-A475-C8BE697C641D}"/>
    <cellStyle name="Calculation 2 16 3 3 2" xfId="20879" xr:uid="{15F052BD-0AE1-4539-8172-724E317CB321}"/>
    <cellStyle name="Calculation 2 16 3 3 2 2" xfId="36174" xr:uid="{2FB85494-7AFB-48A0-BD93-ED3B6A5384A0}"/>
    <cellStyle name="Calculation 2 16 3 3 3" xfId="27993" xr:uid="{F2E6B216-914E-4E1C-91E1-370B255D40B4}"/>
    <cellStyle name="Calculation 2 16 3 3 3 2" xfId="38365" xr:uid="{4FB65EE2-486A-4E66-9103-9703C75D7CEC}"/>
    <cellStyle name="Calculation 2 16 3 3 4" xfId="40684" xr:uid="{4992EC33-5A66-40DD-B128-085B9FA3A5EF}"/>
    <cellStyle name="Calculation 2 16 3 3 5" xfId="33853" xr:uid="{A6013D12-456E-48D7-806D-37373CA1E371}"/>
    <cellStyle name="Calculation 2 16 3 4" xfId="19837" xr:uid="{253B719D-CF4D-4D6B-8E0C-1612CDCD2FD2}"/>
    <cellStyle name="Calculation 2 16 3 4 2" xfId="35132" xr:uid="{5D577458-786B-40C9-B8AE-A895880A9E70}"/>
    <cellStyle name="Calculation 2 16 3 5" xfId="26971" xr:uid="{84D8CA64-C8EE-4EE1-9CED-27D8E3D2E551}"/>
    <cellStyle name="Calculation 2 16 3 5 2" xfId="37345" xr:uid="{E3317675-469E-412B-94D0-9D43D02EEC36}"/>
    <cellStyle name="Calculation 2 16 3 6" xfId="39642" xr:uid="{3FF4C9F6-0225-4185-AEF8-FB92F23AFF89}"/>
    <cellStyle name="Calculation 2 16 3 7" xfId="32811" xr:uid="{95B2F632-36BF-4840-8641-DD94E9364F69}"/>
    <cellStyle name="Calculation 2 17" xfId="16396" xr:uid="{0E5FA4EC-662E-4103-BD5D-196DAA09932C}"/>
    <cellStyle name="Calculation 2 17 2" xfId="17241" xr:uid="{5FE4BE6F-5505-49C0-9E38-DE48CF791691}"/>
    <cellStyle name="Calculation 2 17 2 2" xfId="17670" xr:uid="{CF5A903F-67D7-4E26-BF9D-15009C42FB95}"/>
    <cellStyle name="Calculation 2 17 2 2 2" xfId="18277" xr:uid="{1E16D8B3-B44B-4CB9-936A-859964391B0A}"/>
    <cellStyle name="Calculation 2 17 2 2 2 2" xfId="20615" xr:uid="{D4E0FC59-91C3-41B2-8C1F-E419486876DE}"/>
    <cellStyle name="Calculation 2 17 2 2 2 2 2" xfId="35910" xr:uid="{5662EB01-7ED6-44E8-B8C0-67A2A0FF9AAC}"/>
    <cellStyle name="Calculation 2 17 2 2 2 3" xfId="27729" xr:uid="{E517A512-D26E-4A00-9DCE-4BDE18736294}"/>
    <cellStyle name="Calculation 2 17 2 2 2 3 2" xfId="38101" xr:uid="{85C85FF4-AC25-4FE4-96CA-8BF4B0F95416}"/>
    <cellStyle name="Calculation 2 17 2 2 2 4" xfId="40420" xr:uid="{75BA4FFA-01BA-4F38-A62E-9537D2E81498}"/>
    <cellStyle name="Calculation 2 17 2 2 2 5" xfId="33589" xr:uid="{3E613BE9-CEE0-4EB9-9770-2833E6E230E6}"/>
    <cellStyle name="Calculation 2 17 2 2 3" xfId="18709" xr:uid="{29DE17C6-424B-4F62-BE05-63CB4E51E3AF}"/>
    <cellStyle name="Calculation 2 17 2 2 3 2" xfId="21047" xr:uid="{63220043-9752-43D7-AC59-D4B8B22A2D54}"/>
    <cellStyle name="Calculation 2 17 2 2 3 2 2" xfId="36342" xr:uid="{659A7FC4-473C-4A3F-A124-628DC88D0402}"/>
    <cellStyle name="Calculation 2 17 2 2 3 3" xfId="28161" xr:uid="{275F01AF-6E9E-46B1-AE61-60CC368CCFFD}"/>
    <cellStyle name="Calculation 2 17 2 2 3 3 2" xfId="38533" xr:uid="{80B08B6D-EF50-4340-A978-1B80E1C7C631}"/>
    <cellStyle name="Calculation 2 17 2 2 3 4" xfId="40852" xr:uid="{EC459DFC-DCE0-4787-B2F7-E0450109B26B}"/>
    <cellStyle name="Calculation 2 17 2 2 3 5" xfId="34021" xr:uid="{43876A62-18CA-497E-A26A-D2B4743ED589}"/>
    <cellStyle name="Calculation 2 17 2 2 4" xfId="20011" xr:uid="{DCE0D5F8-507C-41A6-9DA1-74F3EAFABC27}"/>
    <cellStyle name="Calculation 2 17 2 2 4 2" xfId="35306" xr:uid="{0BEE8F0C-5344-4B0F-A368-E17D721A6F51}"/>
    <cellStyle name="Calculation 2 17 2 2 5" xfId="27139" xr:uid="{7AC5059F-EE49-4C4A-A411-AA20FE0FDBCF}"/>
    <cellStyle name="Calculation 2 17 2 2 5 2" xfId="37513" xr:uid="{9339C836-AB74-4567-A447-EEFF18676ABE}"/>
    <cellStyle name="Calculation 2 17 2 2 6" xfId="39816" xr:uid="{120A1729-D642-4A46-91D4-13DFA6991C72}"/>
    <cellStyle name="Calculation 2 17 2 2 7" xfId="32985" xr:uid="{9E935C18-164E-4F04-85E6-6E95A3AC6583}"/>
    <cellStyle name="Calculation 2 17 3" xfId="17495" xr:uid="{8838B75C-D47C-4DB9-BB35-E4D352E8D726}"/>
    <cellStyle name="Calculation 2 17 3 2" xfId="18110" xr:uid="{B99C8B47-891D-4084-BF51-E2403B137F9C}"/>
    <cellStyle name="Calculation 2 17 3 2 2" xfId="20448" xr:uid="{58FED630-3A51-4094-A6FB-79E4313C2635}"/>
    <cellStyle name="Calculation 2 17 3 2 2 2" xfId="35743" xr:uid="{C0AEA165-5B62-4E61-B399-E959D8FDD917}"/>
    <cellStyle name="Calculation 2 17 3 2 3" xfId="27562" xr:uid="{3101D876-5544-4B27-BBFF-F43F556A40DD}"/>
    <cellStyle name="Calculation 2 17 3 2 3 2" xfId="37934" xr:uid="{D6762E47-93AA-4B6D-B0B2-E21C17EF3092}"/>
    <cellStyle name="Calculation 2 17 3 2 4" xfId="40253" xr:uid="{45A140FD-F6FB-4881-9C03-73DF487F3339}"/>
    <cellStyle name="Calculation 2 17 3 2 5" xfId="33422" xr:uid="{0B717F5E-3212-47F1-B355-13F370D3CC28}"/>
    <cellStyle name="Calculation 2 17 3 3" xfId="18542" xr:uid="{243872F8-16DC-4A4D-9E25-515D269636C9}"/>
    <cellStyle name="Calculation 2 17 3 3 2" xfId="20880" xr:uid="{AA8DCF85-8888-4674-A9C7-4AD2150A0820}"/>
    <cellStyle name="Calculation 2 17 3 3 2 2" xfId="36175" xr:uid="{DAED359C-FF9B-4C7F-B2FF-FA6A272D5A26}"/>
    <cellStyle name="Calculation 2 17 3 3 3" xfId="27994" xr:uid="{8590720A-4681-46E0-AE02-25C061B9B44D}"/>
    <cellStyle name="Calculation 2 17 3 3 3 2" xfId="38366" xr:uid="{EE34491F-18F8-494C-BD28-3B326F857EC5}"/>
    <cellStyle name="Calculation 2 17 3 3 4" xfId="40685" xr:uid="{25E1BC60-AA57-4C9E-823A-28B6899759CF}"/>
    <cellStyle name="Calculation 2 17 3 3 5" xfId="33854" xr:uid="{9A56C1AB-1A7A-42C2-9C0E-41332587C0A9}"/>
    <cellStyle name="Calculation 2 17 3 4" xfId="19838" xr:uid="{005BE147-EBE0-4DC7-B2C7-90EBB3C80139}"/>
    <cellStyle name="Calculation 2 17 3 4 2" xfId="35133" xr:uid="{96CD796E-F2B5-4EC7-B37E-7436A454A924}"/>
    <cellStyle name="Calculation 2 17 3 5" xfId="26972" xr:uid="{AB0E23E9-8BCF-43B2-98E9-C39AF640DA65}"/>
    <cellStyle name="Calculation 2 17 3 5 2" xfId="37346" xr:uid="{27168597-CE0D-402E-B6C3-55DDB5AA623D}"/>
    <cellStyle name="Calculation 2 17 3 6" xfId="39643" xr:uid="{A13F1213-AA59-4211-9B37-16B20A970F6C}"/>
    <cellStyle name="Calculation 2 17 3 7" xfId="32812" xr:uid="{3B0B5729-3462-427A-B0B1-7815E32D77FA}"/>
    <cellStyle name="Calculation 2 18" xfId="16397" xr:uid="{3DB69398-72BA-4A93-9EA3-8C9303856428}"/>
    <cellStyle name="Calculation 2 18 2" xfId="17242" xr:uid="{2B228C39-C813-49CB-BCB9-08B1225D6F8C}"/>
    <cellStyle name="Calculation 2 18 2 2" xfId="17671" xr:uid="{3B4E194F-968E-4345-B176-7F6B6DE537FF}"/>
    <cellStyle name="Calculation 2 18 2 2 2" xfId="18278" xr:uid="{C6ED6526-7703-4805-8DEA-8DDCBEB55DEB}"/>
    <cellStyle name="Calculation 2 18 2 2 2 2" xfId="20616" xr:uid="{F7A0095B-02AA-4DF7-8E4D-5AA5F4D7A90D}"/>
    <cellStyle name="Calculation 2 18 2 2 2 2 2" xfId="35911" xr:uid="{97585B01-0E0E-416D-B093-F4BF40D6F18A}"/>
    <cellStyle name="Calculation 2 18 2 2 2 3" xfId="27730" xr:uid="{74B617D2-DDB9-42A0-A599-4655EB3960BC}"/>
    <cellStyle name="Calculation 2 18 2 2 2 3 2" xfId="38102" xr:uid="{CD6F8745-5F87-4D0D-BB73-D811A7122C9A}"/>
    <cellStyle name="Calculation 2 18 2 2 2 4" xfId="40421" xr:uid="{C4E21A44-C7FE-4D1F-9B82-D4C07908A085}"/>
    <cellStyle name="Calculation 2 18 2 2 2 5" xfId="33590" xr:uid="{9654ACBC-3F2B-434B-8894-363899161F18}"/>
    <cellStyle name="Calculation 2 18 2 2 3" xfId="18710" xr:uid="{4E4EA675-23CB-4CB9-85D3-6DFBDD329CF3}"/>
    <cellStyle name="Calculation 2 18 2 2 3 2" xfId="21048" xr:uid="{B5D178C3-E43E-4BB7-BDE8-BD30FD880ADE}"/>
    <cellStyle name="Calculation 2 18 2 2 3 2 2" xfId="36343" xr:uid="{732936EA-FEE5-4E1A-9AC4-43B6CB81BE02}"/>
    <cellStyle name="Calculation 2 18 2 2 3 3" xfId="28162" xr:uid="{01F4BBF5-B4CF-4CF7-BCF8-AEC8FDE41251}"/>
    <cellStyle name="Calculation 2 18 2 2 3 3 2" xfId="38534" xr:uid="{53DB2E43-814F-4611-BCAD-BCA26790EBF8}"/>
    <cellStyle name="Calculation 2 18 2 2 3 4" xfId="40853" xr:uid="{78B138D0-0A09-4E2A-A1EC-847763B8D788}"/>
    <cellStyle name="Calculation 2 18 2 2 3 5" xfId="34022" xr:uid="{B366B7C6-000C-4FD9-BAA3-02A586C7C0B6}"/>
    <cellStyle name="Calculation 2 18 2 2 4" xfId="20012" xr:uid="{F1975591-CFCD-4FB6-AAC5-5319D6A05CB2}"/>
    <cellStyle name="Calculation 2 18 2 2 4 2" xfId="35307" xr:uid="{8684DCAA-49CB-442F-BDDC-FB45EADD274E}"/>
    <cellStyle name="Calculation 2 18 2 2 5" xfId="27140" xr:uid="{095E3BBF-FC0D-4864-B7BC-EBB3FCFD2BAD}"/>
    <cellStyle name="Calculation 2 18 2 2 5 2" xfId="37514" xr:uid="{F5E932C5-EB70-4930-B799-A3BDD6DCF5EA}"/>
    <cellStyle name="Calculation 2 18 2 2 6" xfId="39817" xr:uid="{A6B74D33-17B2-45F0-BC74-E6EDD4260F94}"/>
    <cellStyle name="Calculation 2 18 2 2 7" xfId="32986" xr:uid="{F81617FC-6E03-44FD-A488-FFC7D35334B2}"/>
    <cellStyle name="Calculation 2 18 3" xfId="17496" xr:uid="{8B47DDD5-BEB9-43E0-B337-0101DDBAB738}"/>
    <cellStyle name="Calculation 2 18 3 2" xfId="18111" xr:uid="{76E7E7B2-3E04-452B-843F-F0FBD7CC12D0}"/>
    <cellStyle name="Calculation 2 18 3 2 2" xfId="20449" xr:uid="{13022B22-96E6-445E-B0E7-435625A7CE9A}"/>
    <cellStyle name="Calculation 2 18 3 2 2 2" xfId="35744" xr:uid="{E33688A9-A13E-49B5-9902-2DC0743750E7}"/>
    <cellStyle name="Calculation 2 18 3 2 3" xfId="27563" xr:uid="{52DA296F-0D03-49CA-B0EE-A1EC1A7F3888}"/>
    <cellStyle name="Calculation 2 18 3 2 3 2" xfId="37935" xr:uid="{387FA722-D14A-4AD9-8F3C-26D3A45E8F1B}"/>
    <cellStyle name="Calculation 2 18 3 2 4" xfId="40254" xr:uid="{E1DE10B3-AA62-41E8-A536-2CA412D6ED46}"/>
    <cellStyle name="Calculation 2 18 3 2 5" xfId="33423" xr:uid="{0AB3AB91-714A-4696-89D9-6789F0B8A8BB}"/>
    <cellStyle name="Calculation 2 18 3 3" xfId="18543" xr:uid="{C1D60647-A5FE-4B98-9F9A-560AE6A712C9}"/>
    <cellStyle name="Calculation 2 18 3 3 2" xfId="20881" xr:uid="{3DEAE719-0F3A-47C7-A398-5A460DA97C3A}"/>
    <cellStyle name="Calculation 2 18 3 3 2 2" xfId="36176" xr:uid="{912CABE9-70F4-4538-BB90-8A2F386F5CB5}"/>
    <cellStyle name="Calculation 2 18 3 3 3" xfId="27995" xr:uid="{BB55F161-4B01-4B64-8C44-D7646C7ACB65}"/>
    <cellStyle name="Calculation 2 18 3 3 3 2" xfId="38367" xr:uid="{28801108-326C-4294-9D62-E6D26AD9F1F5}"/>
    <cellStyle name="Calculation 2 18 3 3 4" xfId="40686" xr:uid="{9C9B3F28-2870-4835-9FA2-B39BD268ED6E}"/>
    <cellStyle name="Calculation 2 18 3 3 5" xfId="33855" xr:uid="{64F3B88D-7BF7-4CAB-B8D3-99E8B3EC6C0A}"/>
    <cellStyle name="Calculation 2 18 3 4" xfId="19839" xr:uid="{5FFADB5C-0270-4D1D-9221-55FE8C6ECE70}"/>
    <cellStyle name="Calculation 2 18 3 4 2" xfId="35134" xr:uid="{CBFD244D-6007-47A6-B52D-323F2782D50E}"/>
    <cellStyle name="Calculation 2 18 3 5" xfId="26973" xr:uid="{18654B47-BC48-4E77-94FB-BACEE13C71C1}"/>
    <cellStyle name="Calculation 2 18 3 5 2" xfId="37347" xr:uid="{4A90A635-C743-42D3-8DFB-7075A9FBE05A}"/>
    <cellStyle name="Calculation 2 18 3 6" xfId="39644" xr:uid="{5877EC5C-D4E6-419D-B545-4ED734C6DF90}"/>
    <cellStyle name="Calculation 2 18 3 7" xfId="32813" xr:uid="{C14CE6D5-D2BD-4D3B-881D-BAA7C54809F4}"/>
    <cellStyle name="Calculation 2 19" xfId="16398" xr:uid="{B6E21AF5-3075-44E0-98F9-BAF6643E667E}"/>
    <cellStyle name="Calculation 2 19 2" xfId="17243" xr:uid="{306BD364-46DF-4625-8FD6-9B5946E4EA9B}"/>
    <cellStyle name="Calculation 2 19 2 2" xfId="17672" xr:uid="{292D3ABA-2137-4BBE-A7BA-D95C62AF0A7C}"/>
    <cellStyle name="Calculation 2 19 2 2 2" xfId="18279" xr:uid="{CE8118FD-BBB3-49C6-9872-1ABDB0A66E28}"/>
    <cellStyle name="Calculation 2 19 2 2 2 2" xfId="20617" xr:uid="{7E9218F8-A417-4F9B-A6F7-6013C8AC71D9}"/>
    <cellStyle name="Calculation 2 19 2 2 2 2 2" xfId="35912" xr:uid="{39E9C92F-634B-4816-92AD-DC10B3392286}"/>
    <cellStyle name="Calculation 2 19 2 2 2 3" xfId="27731" xr:uid="{A9C5CCAA-F3AE-428A-B928-A2B74D7570AD}"/>
    <cellStyle name="Calculation 2 19 2 2 2 3 2" xfId="38103" xr:uid="{859AB47D-49BF-4C3A-8828-C25F4C1662E1}"/>
    <cellStyle name="Calculation 2 19 2 2 2 4" xfId="40422" xr:uid="{7FB446BC-A6C1-4E1C-911E-7A84F61B9FF1}"/>
    <cellStyle name="Calculation 2 19 2 2 2 5" xfId="33591" xr:uid="{BBEBAB14-80D3-4D2F-BD39-AD859EB39EAD}"/>
    <cellStyle name="Calculation 2 19 2 2 3" xfId="18711" xr:uid="{A08D6287-1CD3-4043-8EAD-16DA6E8AB144}"/>
    <cellStyle name="Calculation 2 19 2 2 3 2" xfId="21049" xr:uid="{51581CD7-2B89-43A6-AA8F-A6E7AC12C32A}"/>
    <cellStyle name="Calculation 2 19 2 2 3 2 2" xfId="36344" xr:uid="{E4AD6284-952C-4367-8EF4-8CBEF1C15D32}"/>
    <cellStyle name="Calculation 2 19 2 2 3 3" xfId="28163" xr:uid="{5A287DE0-602B-42D5-96F3-14B63A6B1A5F}"/>
    <cellStyle name="Calculation 2 19 2 2 3 3 2" xfId="38535" xr:uid="{17595BB7-6EDD-450E-9670-BAC477BDFAAF}"/>
    <cellStyle name="Calculation 2 19 2 2 3 4" xfId="40854" xr:uid="{3504DFDE-7E89-4BA1-BA6D-38E669D38728}"/>
    <cellStyle name="Calculation 2 19 2 2 3 5" xfId="34023" xr:uid="{B66036F0-1C70-4163-B136-20E5F88DEF62}"/>
    <cellStyle name="Calculation 2 19 2 2 4" xfId="20013" xr:uid="{3EA94410-5936-4EDD-B822-F2F8ED16B9CD}"/>
    <cellStyle name="Calculation 2 19 2 2 4 2" xfId="35308" xr:uid="{CD159EC6-EC29-484B-8028-A9D384DFFECB}"/>
    <cellStyle name="Calculation 2 19 2 2 5" xfId="27141" xr:uid="{33C2E168-2F38-4E61-818C-26E329DEB663}"/>
    <cellStyle name="Calculation 2 19 2 2 5 2" xfId="37515" xr:uid="{4AADE6D6-D581-4F8C-99B5-FFBC361BE208}"/>
    <cellStyle name="Calculation 2 19 2 2 6" xfId="39818" xr:uid="{ACDBF231-A83A-42CC-8615-CFE4820DFFD1}"/>
    <cellStyle name="Calculation 2 19 2 2 7" xfId="32987" xr:uid="{7E7EDCC0-4512-45CA-B0C6-769942F95553}"/>
    <cellStyle name="Calculation 2 19 3" xfId="17497" xr:uid="{CCC988D7-A48C-4B2A-BAF4-257DBF3AC927}"/>
    <cellStyle name="Calculation 2 19 3 2" xfId="18112" xr:uid="{4080C869-078A-4159-B5E3-93E0FEF8FBF3}"/>
    <cellStyle name="Calculation 2 19 3 2 2" xfId="20450" xr:uid="{F5DD67B1-3ED3-407A-9839-C8ECC8DA0252}"/>
    <cellStyle name="Calculation 2 19 3 2 2 2" xfId="35745" xr:uid="{2AF03F44-FAD6-40C7-ABCF-52212A856C80}"/>
    <cellStyle name="Calculation 2 19 3 2 3" xfId="27564" xr:uid="{760563D6-214B-4221-A2B2-D367096F4C66}"/>
    <cellStyle name="Calculation 2 19 3 2 3 2" xfId="37936" xr:uid="{49AED5D0-6199-4276-9486-F4B8593D92EF}"/>
    <cellStyle name="Calculation 2 19 3 2 4" xfId="40255" xr:uid="{DC9BDB01-F3F7-43D1-B782-190C160ADBBF}"/>
    <cellStyle name="Calculation 2 19 3 2 5" xfId="33424" xr:uid="{32D49E93-CDBD-42DE-9D70-0CA5CA3D4CC3}"/>
    <cellStyle name="Calculation 2 19 3 3" xfId="18544" xr:uid="{C51AE016-2E41-416F-9DE8-E5052F8FB8F9}"/>
    <cellStyle name="Calculation 2 19 3 3 2" xfId="20882" xr:uid="{32B92F61-E204-4908-9A69-90FF41D6EB65}"/>
    <cellStyle name="Calculation 2 19 3 3 2 2" xfId="36177" xr:uid="{EECF4480-2647-4B16-A024-29D1C5FA6ABB}"/>
    <cellStyle name="Calculation 2 19 3 3 3" xfId="27996" xr:uid="{933489E2-E77A-47AC-B1D1-0E950B3456F8}"/>
    <cellStyle name="Calculation 2 19 3 3 3 2" xfId="38368" xr:uid="{749C3EAF-4332-4955-A2F3-59D9436BBE3B}"/>
    <cellStyle name="Calculation 2 19 3 3 4" xfId="40687" xr:uid="{48E39820-2DFC-468A-9A8A-8C9D0D6A7C18}"/>
    <cellStyle name="Calculation 2 19 3 3 5" xfId="33856" xr:uid="{CEA59F24-E52C-45E6-A909-749732D7CFA3}"/>
    <cellStyle name="Calculation 2 19 3 4" xfId="19840" xr:uid="{C768730E-857F-4082-829C-89A18791D83D}"/>
    <cellStyle name="Calculation 2 19 3 4 2" xfId="35135" xr:uid="{5F0A76D1-B901-4476-8DF5-ACEEC54D80D3}"/>
    <cellStyle name="Calculation 2 19 3 5" xfId="26974" xr:uid="{1B102D3F-AC43-4A44-B04F-B576FC064C46}"/>
    <cellStyle name="Calculation 2 19 3 5 2" xfId="37348" xr:uid="{1BB47183-9051-4718-A2D5-DFCCFF1912D4}"/>
    <cellStyle name="Calculation 2 19 3 6" xfId="39645" xr:uid="{0B1FD376-31C0-4FD2-9799-5C1C5D628ECB}"/>
    <cellStyle name="Calculation 2 19 3 7" xfId="32814" xr:uid="{E3072FA0-BCB7-4052-B148-C35679A9234C}"/>
    <cellStyle name="Calculation 2 2" xfId="3833" xr:uid="{D83E7D1B-67D6-42D7-9D36-AE9A75181E14}"/>
    <cellStyle name="Calculation 2 2 2" xfId="17244" xr:uid="{FDFBBAE4-040E-4C63-8328-FA247D9157CB}"/>
    <cellStyle name="Calculation 2 2 2 2" xfId="17673" xr:uid="{20A1F4FA-ADA9-49E0-A671-D2360EC76368}"/>
    <cellStyle name="Calculation 2 2 2 2 2" xfId="18280" xr:uid="{B60B3F34-FF47-4BA2-9BCF-67F89E923009}"/>
    <cellStyle name="Calculation 2 2 2 2 2 2" xfId="20618" xr:uid="{D7170865-564B-4EBD-A2EB-C22966191A2D}"/>
    <cellStyle name="Calculation 2 2 2 2 2 2 2" xfId="35913" xr:uid="{3468169E-54DC-4D40-BAC6-0917102A6BAC}"/>
    <cellStyle name="Calculation 2 2 2 2 2 3" xfId="27732" xr:uid="{A8B51960-2EEC-42E6-82E7-D7E861925D74}"/>
    <cellStyle name="Calculation 2 2 2 2 2 3 2" xfId="38104" xr:uid="{BBB5C215-756F-4704-91AB-3C5D25542411}"/>
    <cellStyle name="Calculation 2 2 2 2 2 4" xfId="40423" xr:uid="{66DA967D-EB11-42F2-881E-3BB1B26109FC}"/>
    <cellStyle name="Calculation 2 2 2 2 2 5" xfId="33592" xr:uid="{1672202D-A312-4A47-878B-6FED190AD01B}"/>
    <cellStyle name="Calculation 2 2 2 2 3" xfId="18712" xr:uid="{0311F784-CF37-43EA-BB3A-6B81C9B71FA5}"/>
    <cellStyle name="Calculation 2 2 2 2 3 2" xfId="21050" xr:uid="{8DB07BDB-7AD1-4BED-A67F-CDA2C9FBD6E8}"/>
    <cellStyle name="Calculation 2 2 2 2 3 2 2" xfId="36345" xr:uid="{E1685EAC-4770-4BD8-9C24-BDFE77B2FE4C}"/>
    <cellStyle name="Calculation 2 2 2 2 3 3" xfId="28164" xr:uid="{F4F7ADD8-3374-4657-B7C6-250FAA5B7638}"/>
    <cellStyle name="Calculation 2 2 2 2 3 3 2" xfId="38536" xr:uid="{DB57BE7E-7FEA-41B3-A7B0-1EBF54A6063D}"/>
    <cellStyle name="Calculation 2 2 2 2 3 4" xfId="40855" xr:uid="{6A05B8E9-3008-438A-9C56-8EB1FA0FB8AB}"/>
    <cellStyle name="Calculation 2 2 2 2 3 5" xfId="34024" xr:uid="{DA91E082-6C42-4BE2-B418-2F49AFC3434A}"/>
    <cellStyle name="Calculation 2 2 2 2 4" xfId="20014" xr:uid="{2390C6E5-35AD-4D4B-9037-F8E437315DAE}"/>
    <cellStyle name="Calculation 2 2 2 2 4 2" xfId="35309" xr:uid="{410BF0CD-E915-4E21-AEED-76CEDFDED735}"/>
    <cellStyle name="Calculation 2 2 2 2 5" xfId="27142" xr:uid="{AE007242-6662-476A-80D1-A07CF557A87A}"/>
    <cellStyle name="Calculation 2 2 2 2 5 2" xfId="37516" xr:uid="{298015A8-22BF-4725-A46A-1DCA8C5CDD0E}"/>
    <cellStyle name="Calculation 2 2 2 2 6" xfId="39819" xr:uid="{311B85B7-61F7-44F1-B121-7C61D30BC42F}"/>
    <cellStyle name="Calculation 2 2 2 2 7" xfId="32988" xr:uid="{BD24B404-A08C-4802-853A-33F160B9462E}"/>
    <cellStyle name="Calculation 2 2 3" xfId="17498" xr:uid="{9755BABC-AAEC-4AD6-970C-A585933E3E37}"/>
    <cellStyle name="Calculation 2 2 3 2" xfId="18113" xr:uid="{0DCE62AD-9AD4-4DD8-BA5C-1DDE3D251BF8}"/>
    <cellStyle name="Calculation 2 2 3 2 2" xfId="20451" xr:uid="{C22AE429-D799-407F-B7E1-7142C66DDA6B}"/>
    <cellStyle name="Calculation 2 2 3 2 2 2" xfId="35746" xr:uid="{DEE4991B-211C-40DA-A6AC-64A464B2D648}"/>
    <cellStyle name="Calculation 2 2 3 2 3" xfId="27565" xr:uid="{82EFF95F-6D34-4A99-B27D-689EC6E4EA45}"/>
    <cellStyle name="Calculation 2 2 3 2 3 2" xfId="37937" xr:uid="{89F6E38B-6D01-4116-A9A1-C9157EDB60D0}"/>
    <cellStyle name="Calculation 2 2 3 2 4" xfId="40256" xr:uid="{A42BD071-72AC-43E8-A87B-B80439A92552}"/>
    <cellStyle name="Calculation 2 2 3 2 5" xfId="33425" xr:uid="{A509E9C1-FBF3-4973-AC01-1B5AFD12DA00}"/>
    <cellStyle name="Calculation 2 2 3 3" xfId="18545" xr:uid="{1C61F312-80EF-4D74-B2C2-0850C03290F7}"/>
    <cellStyle name="Calculation 2 2 3 3 2" xfId="20883" xr:uid="{FDD487F2-58BF-42AA-9F34-956BC7167B0B}"/>
    <cellStyle name="Calculation 2 2 3 3 2 2" xfId="36178" xr:uid="{99DBD704-10DE-45FC-926C-6433C212BD9D}"/>
    <cellStyle name="Calculation 2 2 3 3 3" xfId="27997" xr:uid="{51AB02A0-782A-45DC-BFA0-C82A3B506BC2}"/>
    <cellStyle name="Calculation 2 2 3 3 3 2" xfId="38369" xr:uid="{5EED72E6-CBB9-4508-AAE1-27C3DBF280DD}"/>
    <cellStyle name="Calculation 2 2 3 3 4" xfId="40688" xr:uid="{5701DAC4-DED5-4BD7-AF46-B7D4B9F76FEA}"/>
    <cellStyle name="Calculation 2 2 3 3 5" xfId="33857" xr:uid="{EF8A652B-3329-48FC-8CD3-73CEDA5DEB15}"/>
    <cellStyle name="Calculation 2 2 3 4" xfId="19841" xr:uid="{3AEAB2A3-9517-4079-A703-FF11A8D1624F}"/>
    <cellStyle name="Calculation 2 2 3 4 2" xfId="35136" xr:uid="{EED07031-2027-4FD8-8EED-2DC860FF622B}"/>
    <cellStyle name="Calculation 2 2 3 5" xfId="26975" xr:uid="{DF7B8AFB-C122-456A-8484-CB9CCEE99CCF}"/>
    <cellStyle name="Calculation 2 2 3 5 2" xfId="37349" xr:uid="{F9881907-907F-4C7C-B31B-73C69E903DBD}"/>
    <cellStyle name="Calculation 2 2 3 6" xfId="39646" xr:uid="{E82BC76C-84E8-45BF-BA82-EC4791359FA7}"/>
    <cellStyle name="Calculation 2 2 3 7" xfId="32815" xr:uid="{0DDC7076-E5E8-4891-8FBC-658FB22F8592}"/>
    <cellStyle name="Calculation 2 2 4" xfId="16399" xr:uid="{057B47DB-11C5-4697-BD85-5ECAE75410DD}"/>
    <cellStyle name="Calculation 2 2 4 2" xfId="19398" xr:uid="{C3D8DBB7-A9CE-4FB3-A8B6-23770983D009}"/>
    <cellStyle name="Calculation 2 2 4 2 2" xfId="34693" xr:uid="{13C01130-E252-4CC3-8813-EF8201CBF127}"/>
    <cellStyle name="Calculation 2 2 4 3" xfId="26496" xr:uid="{EB5B48BE-243A-490E-9672-A662524C1102}"/>
    <cellStyle name="Calculation 2 2 4 3 2" xfId="36913" xr:uid="{37C4C0C8-105F-43C6-9132-685641B21DED}"/>
    <cellStyle name="Calculation 2 2 4 4" xfId="39238" xr:uid="{16177198-D5EF-40CD-BE6F-9F41F176753A}"/>
    <cellStyle name="Calculation 2 2 4 5" xfId="32407" xr:uid="{0E871857-D837-4D00-8656-FC17EDB68D5C}"/>
    <cellStyle name="Calculation 2 2 5" xfId="17851" xr:uid="{A6CA9783-2A73-4F64-B452-98A46C3AA529}"/>
    <cellStyle name="Calculation 2 2 5 2" xfId="20189" xr:uid="{C3F131B6-9903-4898-BD20-AA3F62088444}"/>
    <cellStyle name="Calculation 2 2 5 2 2" xfId="35484" xr:uid="{ED2F1658-2FBB-4E66-B7A2-23227DA96EAA}"/>
    <cellStyle name="Calculation 2 2 5 3" xfId="27304" xr:uid="{DE90EA8C-6D80-4910-94FB-B0E4388747B2}"/>
    <cellStyle name="Calculation 2 2 5 3 2" xfId="37676" xr:uid="{20C64F63-C2AA-4CB0-AFA6-DE6FCFDA6BC3}"/>
    <cellStyle name="Calculation 2 2 5 4" xfId="39994" xr:uid="{5C8B2F0A-9B0B-4402-8ECA-8A3E74D6BAB4}"/>
    <cellStyle name="Calculation 2 2 5 5" xfId="33163" xr:uid="{1D4C48D7-5169-4F1D-982D-37D6996F8022}"/>
    <cellStyle name="Calculation 2 2 6" xfId="38998" xr:uid="{6863F169-012B-4744-885B-941EBF08C30A}"/>
    <cellStyle name="Calculation 2 2 7" xfId="28616" xr:uid="{46935C51-2500-42A0-A509-3E7A915FD9E0}"/>
    <cellStyle name="Calculation 2 20" xfId="16400" xr:uid="{05D11530-B446-4479-AF6A-7E40BAC0EFD3}"/>
    <cellStyle name="Calculation 2 20 2" xfId="17245" xr:uid="{DFD50000-3EAC-42EA-8D66-8EF415C8298B}"/>
    <cellStyle name="Calculation 2 20 2 2" xfId="17674" xr:uid="{6685E09A-9F57-4153-9AEB-8E2E04A4C205}"/>
    <cellStyle name="Calculation 2 20 2 2 2" xfId="18281" xr:uid="{5B92DBED-8E10-426C-9A94-90FFA5BD6886}"/>
    <cellStyle name="Calculation 2 20 2 2 2 2" xfId="20619" xr:uid="{8644EA39-B604-4E69-888A-B0410B3DCCD5}"/>
    <cellStyle name="Calculation 2 20 2 2 2 2 2" xfId="35914" xr:uid="{5FF8C9AB-873E-430C-863D-583B82957678}"/>
    <cellStyle name="Calculation 2 20 2 2 2 3" xfId="27733" xr:uid="{3461ED05-A8CB-4EFC-AE5B-ED470533BC55}"/>
    <cellStyle name="Calculation 2 20 2 2 2 3 2" xfId="38105" xr:uid="{817C46A3-D044-4BEC-BF79-3A9EFBB04EA0}"/>
    <cellStyle name="Calculation 2 20 2 2 2 4" xfId="40424" xr:uid="{8BB0936E-1A86-450E-A37B-23BCBCDC7F81}"/>
    <cellStyle name="Calculation 2 20 2 2 2 5" xfId="33593" xr:uid="{2CD5794C-B58B-4B64-B2FE-B9369DCD08BC}"/>
    <cellStyle name="Calculation 2 20 2 2 3" xfId="18713" xr:uid="{BBBD3275-F5FA-4E45-AFCE-D0F3925C30FC}"/>
    <cellStyle name="Calculation 2 20 2 2 3 2" xfId="21051" xr:uid="{59311959-D2C0-4C2A-9CD5-DF02C4A0C6DD}"/>
    <cellStyle name="Calculation 2 20 2 2 3 2 2" xfId="36346" xr:uid="{23BE4C4D-26F3-4620-8FE1-C92E9CE3FBD1}"/>
    <cellStyle name="Calculation 2 20 2 2 3 3" xfId="28165" xr:uid="{E1A47218-DD19-4895-8AFB-CA4ABFDFC386}"/>
    <cellStyle name="Calculation 2 20 2 2 3 3 2" xfId="38537" xr:uid="{14BA8C92-74F2-4C02-83A1-8489720BEDC5}"/>
    <cellStyle name="Calculation 2 20 2 2 3 4" xfId="40856" xr:uid="{9BB3098C-A7B4-44FD-918D-499F2B6D2378}"/>
    <cellStyle name="Calculation 2 20 2 2 3 5" xfId="34025" xr:uid="{02D1B556-10BF-43C4-8C26-C9C204E18ACC}"/>
    <cellStyle name="Calculation 2 20 2 2 4" xfId="20015" xr:uid="{6B44BF9B-98C3-4813-B117-F6F6CAE90881}"/>
    <cellStyle name="Calculation 2 20 2 2 4 2" xfId="35310" xr:uid="{B69A386E-19A5-4C71-8F40-A9F2EBA95EA6}"/>
    <cellStyle name="Calculation 2 20 2 2 5" xfId="27143" xr:uid="{A063B6F3-C6EA-45FA-B4E8-587341A87274}"/>
    <cellStyle name="Calculation 2 20 2 2 5 2" xfId="37517" xr:uid="{116A3C11-636F-4C03-A939-0BCC97367081}"/>
    <cellStyle name="Calculation 2 20 2 2 6" xfId="39820" xr:uid="{7E90068C-D056-4AE3-8A5D-51A80FC53E07}"/>
    <cellStyle name="Calculation 2 20 2 2 7" xfId="32989" xr:uid="{B36A4BB1-D74C-4D38-8EC9-5A7C92B842B9}"/>
    <cellStyle name="Calculation 2 20 3" xfId="17499" xr:uid="{9E529D01-15F1-495B-9F85-A53E8808D4E2}"/>
    <cellStyle name="Calculation 2 20 3 2" xfId="18114" xr:uid="{8F31EE10-DD28-47C5-84B1-4883B401E021}"/>
    <cellStyle name="Calculation 2 20 3 2 2" xfId="20452" xr:uid="{A8218518-41B9-464B-BF80-398262D09740}"/>
    <cellStyle name="Calculation 2 20 3 2 2 2" xfId="35747" xr:uid="{3072018D-BD12-4069-BB39-CC9B226F3A40}"/>
    <cellStyle name="Calculation 2 20 3 2 3" xfId="27566" xr:uid="{FD8E0DB3-2EBE-48D4-82E6-D835332F6E96}"/>
    <cellStyle name="Calculation 2 20 3 2 3 2" xfId="37938" xr:uid="{E453C295-1CC7-4811-870F-20BA1C45AE95}"/>
    <cellStyle name="Calculation 2 20 3 2 4" xfId="40257" xr:uid="{DF6EDD47-CAC1-4E4E-9368-01F29C1E68A6}"/>
    <cellStyle name="Calculation 2 20 3 2 5" xfId="33426" xr:uid="{536E0EB6-056C-40BA-A53D-E6217002A845}"/>
    <cellStyle name="Calculation 2 20 3 3" xfId="18546" xr:uid="{F1449D64-97B0-495D-BF94-40E0E64C021F}"/>
    <cellStyle name="Calculation 2 20 3 3 2" xfId="20884" xr:uid="{DA4452A8-F62C-4A6E-BAD1-35F2DA060178}"/>
    <cellStyle name="Calculation 2 20 3 3 2 2" xfId="36179" xr:uid="{CC3F53FB-8C41-40D4-B44D-270A8EA996F5}"/>
    <cellStyle name="Calculation 2 20 3 3 3" xfId="27998" xr:uid="{53A8FF31-5BD2-4507-8CA5-8A2C1B806FF2}"/>
    <cellStyle name="Calculation 2 20 3 3 3 2" xfId="38370" xr:uid="{8D4FB30A-B9D6-4062-A8F2-8389DADF5874}"/>
    <cellStyle name="Calculation 2 20 3 3 4" xfId="40689" xr:uid="{11DB9188-C8C1-4FA1-BB9F-219E12E1BD17}"/>
    <cellStyle name="Calculation 2 20 3 3 5" xfId="33858" xr:uid="{E88AFCC6-FFE8-4EB8-8205-E2FF8914633D}"/>
    <cellStyle name="Calculation 2 20 3 4" xfId="19842" xr:uid="{2C0EB94A-420C-40BD-B6E6-1C64C9828413}"/>
    <cellStyle name="Calculation 2 20 3 4 2" xfId="35137" xr:uid="{8F5657B1-EEA5-4A41-AED3-0C8CE03CB252}"/>
    <cellStyle name="Calculation 2 20 3 5" xfId="26976" xr:uid="{C12822C8-55B2-40D3-9694-277C4E7FBF0A}"/>
    <cellStyle name="Calculation 2 20 3 5 2" xfId="37350" xr:uid="{EEAA6802-0E2C-471C-B7A8-45BF451B009C}"/>
    <cellStyle name="Calculation 2 20 3 6" xfId="39647" xr:uid="{008628AF-7A15-4EB4-9813-D3578A4C6985}"/>
    <cellStyle name="Calculation 2 20 3 7" xfId="32816" xr:uid="{A1567427-1559-4E2A-AEE5-DC62DB7E4E21}"/>
    <cellStyle name="Calculation 2 21" xfId="16401" xr:uid="{F8CFF57F-526F-443F-A0BB-0F6A27C75E68}"/>
    <cellStyle name="Calculation 2 21 2" xfId="17246" xr:uid="{F5AD2D77-A3CD-4FC3-AA39-203C6D4D8510}"/>
    <cellStyle name="Calculation 2 21 2 2" xfId="17675" xr:uid="{A75710A6-A0C8-40C2-9914-6251DAEFFEE0}"/>
    <cellStyle name="Calculation 2 21 2 2 2" xfId="18282" xr:uid="{348C159D-C2F2-4AA2-BB21-16F134DDB452}"/>
    <cellStyle name="Calculation 2 21 2 2 2 2" xfId="20620" xr:uid="{7D38E298-25DD-4CCA-BB36-6CDA4E158F22}"/>
    <cellStyle name="Calculation 2 21 2 2 2 2 2" xfId="35915" xr:uid="{679CDA33-E0AA-472F-87B3-A13D31BA09E3}"/>
    <cellStyle name="Calculation 2 21 2 2 2 3" xfId="27734" xr:uid="{6BFC0166-2DEF-41E3-97EB-E56BA208D412}"/>
    <cellStyle name="Calculation 2 21 2 2 2 3 2" xfId="38106" xr:uid="{CAF8014D-3A15-465E-AD91-67742C7E94CF}"/>
    <cellStyle name="Calculation 2 21 2 2 2 4" xfId="40425" xr:uid="{0F893276-0089-455A-BEA0-796524A32E8F}"/>
    <cellStyle name="Calculation 2 21 2 2 2 5" xfId="33594" xr:uid="{13E2F0FB-F65F-49A9-8943-193F2D19DA58}"/>
    <cellStyle name="Calculation 2 21 2 2 3" xfId="18714" xr:uid="{98D95D2A-4F8F-4640-BE6B-9C1E6744F15D}"/>
    <cellStyle name="Calculation 2 21 2 2 3 2" xfId="21052" xr:uid="{AEAD6AA4-83DE-4617-A304-A5E930650F4B}"/>
    <cellStyle name="Calculation 2 21 2 2 3 2 2" xfId="36347" xr:uid="{81CE3710-14D6-40C9-B23F-C24C95EA203F}"/>
    <cellStyle name="Calculation 2 21 2 2 3 3" xfId="28166" xr:uid="{B8F3350E-3B0C-4F8A-999D-23FE9CE84464}"/>
    <cellStyle name="Calculation 2 21 2 2 3 3 2" xfId="38538" xr:uid="{B47BA975-E424-455C-BDD9-6021C72913B6}"/>
    <cellStyle name="Calculation 2 21 2 2 3 4" xfId="40857" xr:uid="{6614DFEC-04A9-4511-B831-F061106F1B65}"/>
    <cellStyle name="Calculation 2 21 2 2 3 5" xfId="34026" xr:uid="{E223905C-3DD2-490D-A954-AF5400E26121}"/>
    <cellStyle name="Calculation 2 21 2 2 4" xfId="20016" xr:uid="{6EADFC45-49A0-4B74-BB12-AB65264FE7B4}"/>
    <cellStyle name="Calculation 2 21 2 2 4 2" xfId="35311" xr:uid="{408765F0-3B82-42D6-88DE-87A7CFB66B5D}"/>
    <cellStyle name="Calculation 2 21 2 2 5" xfId="27144" xr:uid="{F239C136-EF3F-4834-9F88-3F3B5F3AEE07}"/>
    <cellStyle name="Calculation 2 21 2 2 5 2" xfId="37518" xr:uid="{41CD8F47-7D40-44BB-AE04-3BE648BC41A9}"/>
    <cellStyle name="Calculation 2 21 2 2 6" xfId="39821" xr:uid="{EE934639-4EA4-4FA6-B9E8-46215389B003}"/>
    <cellStyle name="Calculation 2 21 2 2 7" xfId="32990" xr:uid="{18E81576-C52F-409F-A205-3709AC7FFC37}"/>
    <cellStyle name="Calculation 2 21 3" xfId="17500" xr:uid="{48EEF724-019B-4258-BB91-051F5FE4E33F}"/>
    <cellStyle name="Calculation 2 21 3 2" xfId="18115" xr:uid="{B2D3BFD5-EDE4-4340-8F37-15F2A47498A8}"/>
    <cellStyle name="Calculation 2 21 3 2 2" xfId="20453" xr:uid="{3B5E048A-0ACA-4355-8544-EA161F9D4235}"/>
    <cellStyle name="Calculation 2 21 3 2 2 2" xfId="35748" xr:uid="{D43CE2AA-0F05-4054-A392-E359ABC10875}"/>
    <cellStyle name="Calculation 2 21 3 2 3" xfId="27567" xr:uid="{B761C303-44BB-4230-83A9-80CAA654183A}"/>
    <cellStyle name="Calculation 2 21 3 2 3 2" xfId="37939" xr:uid="{569D4D57-ECBF-4BD9-AC32-C125A06EEB1F}"/>
    <cellStyle name="Calculation 2 21 3 2 4" xfId="40258" xr:uid="{0FF669BC-36EA-429C-A62C-C55C12BE7A39}"/>
    <cellStyle name="Calculation 2 21 3 2 5" xfId="33427" xr:uid="{A74CBAFF-DDFF-4368-9723-1B829F9E8569}"/>
    <cellStyle name="Calculation 2 21 3 3" xfId="18547" xr:uid="{9F321A66-783F-4A70-8B48-A878470A2554}"/>
    <cellStyle name="Calculation 2 21 3 3 2" xfId="20885" xr:uid="{237E40D6-55AC-4CA0-A3D5-47C0A8322DF4}"/>
    <cellStyle name="Calculation 2 21 3 3 2 2" xfId="36180" xr:uid="{04D8F54E-2EFF-42FC-8902-41073C5CA39F}"/>
    <cellStyle name="Calculation 2 21 3 3 3" xfId="27999" xr:uid="{C5711205-B079-414F-8DCF-97690F221F8A}"/>
    <cellStyle name="Calculation 2 21 3 3 3 2" xfId="38371" xr:uid="{D8D278D1-3C1C-4041-905A-10EEB0CF7B80}"/>
    <cellStyle name="Calculation 2 21 3 3 4" xfId="40690" xr:uid="{053A500A-B4A2-4E88-8DE7-F8352D4F4918}"/>
    <cellStyle name="Calculation 2 21 3 3 5" xfId="33859" xr:uid="{60E303EF-E8CB-4A5A-A264-22FEF1C561E8}"/>
    <cellStyle name="Calculation 2 21 3 4" xfId="19843" xr:uid="{910A07EA-144A-478A-8721-B282800F418E}"/>
    <cellStyle name="Calculation 2 21 3 4 2" xfId="35138" xr:uid="{71C95EE0-FCB1-48DE-9F27-6999486644B3}"/>
    <cellStyle name="Calculation 2 21 3 5" xfId="26977" xr:uid="{6598436C-9CAC-4D7B-BC0A-531980BC93D6}"/>
    <cellStyle name="Calculation 2 21 3 5 2" xfId="37351" xr:uid="{4F8695BD-8066-427E-A765-7D9E4B71BE2F}"/>
    <cellStyle name="Calculation 2 21 3 6" xfId="39648" xr:uid="{FC3D0EFE-2FF5-4CB1-90FA-4966AC352AB3}"/>
    <cellStyle name="Calculation 2 21 3 7" xfId="32817" xr:uid="{4FC9266C-B541-48EC-8E19-4578CF76C07F}"/>
    <cellStyle name="Calculation 2 22" xfId="16402" xr:uid="{88301449-2DE2-4F73-B3D1-BD60E56D819C}"/>
    <cellStyle name="Calculation 2 22 2" xfId="17247" xr:uid="{0B196287-1288-4DE7-A749-9F0368EC5A67}"/>
    <cellStyle name="Calculation 2 22 2 2" xfId="17676" xr:uid="{18D3408F-A043-45A1-89C8-E68064C35147}"/>
    <cellStyle name="Calculation 2 22 2 2 2" xfId="18283" xr:uid="{0828646A-DBBE-4886-9C91-64DB6EA18B69}"/>
    <cellStyle name="Calculation 2 22 2 2 2 2" xfId="20621" xr:uid="{38CA1093-6172-4EE8-A63D-D8D20B53C166}"/>
    <cellStyle name="Calculation 2 22 2 2 2 2 2" xfId="35916" xr:uid="{4C1D0947-02E4-438B-900C-FE5283C0B327}"/>
    <cellStyle name="Calculation 2 22 2 2 2 3" xfId="27735" xr:uid="{0FFB2352-B725-424E-B1B8-24405FF7F90C}"/>
    <cellStyle name="Calculation 2 22 2 2 2 3 2" xfId="38107" xr:uid="{81031651-BB00-4DD1-91AA-DDE5560E6173}"/>
    <cellStyle name="Calculation 2 22 2 2 2 4" xfId="40426" xr:uid="{381DA66D-4AF5-4DE7-926B-F48126CA1FD5}"/>
    <cellStyle name="Calculation 2 22 2 2 2 5" xfId="33595" xr:uid="{0F3CF328-B0A9-41A3-9523-E0959C0A33D2}"/>
    <cellStyle name="Calculation 2 22 2 2 3" xfId="18715" xr:uid="{F59FCAC2-8FB3-434F-8908-B2C87F8FDBC6}"/>
    <cellStyle name="Calculation 2 22 2 2 3 2" xfId="21053" xr:uid="{507A43DE-6FD1-4510-8B99-417BB1A555A7}"/>
    <cellStyle name="Calculation 2 22 2 2 3 2 2" xfId="36348" xr:uid="{D6AF3070-033A-4D26-B4A0-6D5E9A695521}"/>
    <cellStyle name="Calculation 2 22 2 2 3 3" xfId="28167" xr:uid="{5ADC799C-7A0F-4EAA-A4FD-7DE54B0F2DCA}"/>
    <cellStyle name="Calculation 2 22 2 2 3 3 2" xfId="38539" xr:uid="{FBF9C35F-BC6C-4949-97A1-DCEAA94B3D25}"/>
    <cellStyle name="Calculation 2 22 2 2 3 4" xfId="40858" xr:uid="{1DE2AD1F-2888-4A16-A271-BFD0C68329C3}"/>
    <cellStyle name="Calculation 2 22 2 2 3 5" xfId="34027" xr:uid="{4625A809-EC75-4494-96D7-E90D7E0680FC}"/>
    <cellStyle name="Calculation 2 22 2 2 4" xfId="20017" xr:uid="{65408544-03E3-40CE-B6AC-1610D42ACEF4}"/>
    <cellStyle name="Calculation 2 22 2 2 4 2" xfId="35312" xr:uid="{BA9D6311-178A-44FA-8F2F-8CA353DBD7E1}"/>
    <cellStyle name="Calculation 2 22 2 2 5" xfId="27145" xr:uid="{FBD12062-8BFD-4A04-B559-DC2D34FD302D}"/>
    <cellStyle name="Calculation 2 22 2 2 5 2" xfId="37519" xr:uid="{A872F4ED-A75C-4FA2-B57B-689FE18533DE}"/>
    <cellStyle name="Calculation 2 22 2 2 6" xfId="39822" xr:uid="{5AC79299-741E-46C2-8B4F-248A174CF965}"/>
    <cellStyle name="Calculation 2 22 2 2 7" xfId="32991" xr:uid="{D1AC497D-28D6-47B5-AF8C-847BC0EF2452}"/>
    <cellStyle name="Calculation 2 22 3" xfId="17501" xr:uid="{740A74E8-755F-4432-9624-6AF076E47C85}"/>
    <cellStyle name="Calculation 2 22 3 2" xfId="18116" xr:uid="{D2376A6A-50E1-4825-A1DE-5D39C5349A9D}"/>
    <cellStyle name="Calculation 2 22 3 2 2" xfId="20454" xr:uid="{135BA2F6-6DFD-4CD0-A8CA-57597DE4CC04}"/>
    <cellStyle name="Calculation 2 22 3 2 2 2" xfId="35749" xr:uid="{AE1E0E6C-BBB1-4C32-ADDA-5ECCBB010C67}"/>
    <cellStyle name="Calculation 2 22 3 2 3" xfId="27568" xr:uid="{1FC6BCC6-20D5-4CB7-A768-AEED94F1FC4A}"/>
    <cellStyle name="Calculation 2 22 3 2 3 2" xfId="37940" xr:uid="{DABEEC9F-7A64-463D-88B8-83470BF03A13}"/>
    <cellStyle name="Calculation 2 22 3 2 4" xfId="40259" xr:uid="{8C5E562E-B8C2-4F48-BEF6-84F46DCD4639}"/>
    <cellStyle name="Calculation 2 22 3 2 5" xfId="33428" xr:uid="{1BCE6F20-2ED4-47C8-8FF8-492BF270A9EE}"/>
    <cellStyle name="Calculation 2 22 3 3" xfId="18548" xr:uid="{1DBC03E8-1B37-460F-82FF-27F6E32C1C92}"/>
    <cellStyle name="Calculation 2 22 3 3 2" xfId="20886" xr:uid="{BCB89FA3-BAF3-468D-8A0A-D35F5CB0B177}"/>
    <cellStyle name="Calculation 2 22 3 3 2 2" xfId="36181" xr:uid="{92C6F8D4-43AF-45BA-98B4-EDC661DB2EC1}"/>
    <cellStyle name="Calculation 2 22 3 3 3" xfId="28000" xr:uid="{956FFB0D-A44D-49F3-BB89-73625EA67DF3}"/>
    <cellStyle name="Calculation 2 22 3 3 3 2" xfId="38372" xr:uid="{01767C3D-1A2D-4244-8707-1CF18AA590DD}"/>
    <cellStyle name="Calculation 2 22 3 3 4" xfId="40691" xr:uid="{97815117-E306-402E-81A2-980EAB24D720}"/>
    <cellStyle name="Calculation 2 22 3 3 5" xfId="33860" xr:uid="{265D16C9-2FBA-4C37-B5AC-E8F8A5365763}"/>
    <cellStyle name="Calculation 2 22 3 4" xfId="19844" xr:uid="{ADC840B8-451F-4CEA-AB92-9006A1A37971}"/>
    <cellStyle name="Calculation 2 22 3 4 2" xfId="35139" xr:uid="{F2EBDCBA-2120-4270-BF52-BB0952533236}"/>
    <cellStyle name="Calculation 2 22 3 5" xfId="26978" xr:uid="{EDB02D55-B274-4DCC-A3EE-696A26CA7DBA}"/>
    <cellStyle name="Calculation 2 22 3 5 2" xfId="37352" xr:uid="{B7469BC5-99FE-4AA3-83E2-630C01C51BB6}"/>
    <cellStyle name="Calculation 2 22 3 6" xfId="39649" xr:uid="{E3FA47C9-505A-43F4-A93C-E496DE133AE8}"/>
    <cellStyle name="Calculation 2 22 3 7" xfId="32818" xr:uid="{4ABFDA6D-E8A1-4D7D-AAFE-1513EE386363}"/>
    <cellStyle name="Calculation 2 23" xfId="16403" xr:uid="{2DD588AC-F8FA-4AE2-B689-020BC19CE0FE}"/>
    <cellStyle name="Calculation 2 23 2" xfId="17248" xr:uid="{18933145-B59A-4FB9-9D29-DAC147F0B13D}"/>
    <cellStyle name="Calculation 2 23 2 2" xfId="17677" xr:uid="{A40BAEB6-7322-4F37-A1CF-D8FED3977AC8}"/>
    <cellStyle name="Calculation 2 23 2 2 2" xfId="18284" xr:uid="{226B2066-2BE4-4651-8C0A-42F2BACA82CE}"/>
    <cellStyle name="Calculation 2 23 2 2 2 2" xfId="20622" xr:uid="{E45DA659-4B35-49DE-A3B2-A1D7DF43FA44}"/>
    <cellStyle name="Calculation 2 23 2 2 2 2 2" xfId="35917" xr:uid="{1FBB3CEF-BA05-470E-A4DD-260A3200B0BF}"/>
    <cellStyle name="Calculation 2 23 2 2 2 3" xfId="27736" xr:uid="{FAC2F37F-CEB1-408D-88C7-3D5A36777815}"/>
    <cellStyle name="Calculation 2 23 2 2 2 3 2" xfId="38108" xr:uid="{2395C73E-5923-4566-9FBD-6298E7E96A17}"/>
    <cellStyle name="Calculation 2 23 2 2 2 4" xfId="40427" xr:uid="{B7AAD2F7-AB53-4B0B-ACB6-E88F833260FD}"/>
    <cellStyle name="Calculation 2 23 2 2 2 5" xfId="33596" xr:uid="{D0189105-3973-474B-867F-EE5FE571AD5D}"/>
    <cellStyle name="Calculation 2 23 2 2 3" xfId="18716" xr:uid="{F19D5983-9EBA-4874-9F6C-6A89888EE86B}"/>
    <cellStyle name="Calculation 2 23 2 2 3 2" xfId="21054" xr:uid="{B64450AE-3FCA-4007-A9BF-E4B339C159F7}"/>
    <cellStyle name="Calculation 2 23 2 2 3 2 2" xfId="36349" xr:uid="{449F2301-10C5-411D-9032-CC35A4CBAFB1}"/>
    <cellStyle name="Calculation 2 23 2 2 3 3" xfId="28168" xr:uid="{F6FFE884-D137-4668-BBD9-728188E8D5C2}"/>
    <cellStyle name="Calculation 2 23 2 2 3 3 2" xfId="38540" xr:uid="{D939934D-4D5E-433A-8637-181D592E4734}"/>
    <cellStyle name="Calculation 2 23 2 2 3 4" xfId="40859" xr:uid="{9CEE63A7-1BB4-4E2D-BB15-01965EC1E9AD}"/>
    <cellStyle name="Calculation 2 23 2 2 3 5" xfId="34028" xr:uid="{EBB64AE4-F346-4EE5-9095-F040BBE6908C}"/>
    <cellStyle name="Calculation 2 23 2 2 4" xfId="20018" xr:uid="{1556098F-A227-491B-9032-695E58DFE4D4}"/>
    <cellStyle name="Calculation 2 23 2 2 4 2" xfId="35313" xr:uid="{FB8C5FC6-1A35-4AE9-9661-6DA0EE86F923}"/>
    <cellStyle name="Calculation 2 23 2 2 5" xfId="27146" xr:uid="{CF269B8E-C189-4324-9D11-EA3A1A626152}"/>
    <cellStyle name="Calculation 2 23 2 2 5 2" xfId="37520" xr:uid="{CC8E6B2E-F02E-4ACC-BA56-779FB7223137}"/>
    <cellStyle name="Calculation 2 23 2 2 6" xfId="39823" xr:uid="{61A8B91C-3C32-4631-83E3-A48AC0F86025}"/>
    <cellStyle name="Calculation 2 23 2 2 7" xfId="32992" xr:uid="{B4280992-10C2-40F2-83F8-F0411422653F}"/>
    <cellStyle name="Calculation 2 23 3" xfId="17502" xr:uid="{9E44F192-CA07-43E9-89BB-58109AC78EF4}"/>
    <cellStyle name="Calculation 2 23 3 2" xfId="18117" xr:uid="{A12C0FF9-D7E9-40A9-8D66-E4249C999364}"/>
    <cellStyle name="Calculation 2 23 3 2 2" xfId="20455" xr:uid="{8E926256-7BEA-4C0F-B634-99BB194B6606}"/>
    <cellStyle name="Calculation 2 23 3 2 2 2" xfId="35750" xr:uid="{6BCC7624-A9B0-402D-92EF-16EFA2D973BE}"/>
    <cellStyle name="Calculation 2 23 3 2 3" xfId="27569" xr:uid="{70FA7384-90D1-4B31-8898-3E029F29A994}"/>
    <cellStyle name="Calculation 2 23 3 2 3 2" xfId="37941" xr:uid="{0608B47B-8BC0-498C-90D1-CCE603CC3405}"/>
    <cellStyle name="Calculation 2 23 3 2 4" xfId="40260" xr:uid="{24D2A221-EFCD-4035-848D-D55B2BC185E0}"/>
    <cellStyle name="Calculation 2 23 3 2 5" xfId="33429" xr:uid="{D9E83792-A0CF-475A-99A5-08BBC7174A36}"/>
    <cellStyle name="Calculation 2 23 3 3" xfId="18549" xr:uid="{308FFFF3-436E-48DF-81CC-746F976219F9}"/>
    <cellStyle name="Calculation 2 23 3 3 2" xfId="20887" xr:uid="{2BA78493-74AD-4C7D-823E-E36C3F40C6D5}"/>
    <cellStyle name="Calculation 2 23 3 3 2 2" xfId="36182" xr:uid="{7F1DCC4E-9FA7-4B9E-859C-2DB77CECE5D4}"/>
    <cellStyle name="Calculation 2 23 3 3 3" xfId="28001" xr:uid="{374E1482-7216-4A27-A5FA-7164DD2BD2E0}"/>
    <cellStyle name="Calculation 2 23 3 3 3 2" xfId="38373" xr:uid="{C7B63EA3-2958-4A66-BCCB-AB01CD98D28D}"/>
    <cellStyle name="Calculation 2 23 3 3 4" xfId="40692" xr:uid="{F70823B6-0CA7-4A7B-9712-3FC416E42AD5}"/>
    <cellStyle name="Calculation 2 23 3 3 5" xfId="33861" xr:uid="{90443FE0-2A09-4744-9375-885B76D7E2C2}"/>
    <cellStyle name="Calculation 2 23 3 4" xfId="19845" xr:uid="{81C7B3AB-76A7-43D5-90BA-BB7AA2D3AF4E}"/>
    <cellStyle name="Calculation 2 23 3 4 2" xfId="35140" xr:uid="{616163D2-D12E-4FBF-8C01-D8F5617072FA}"/>
    <cellStyle name="Calculation 2 23 3 5" xfId="26979" xr:uid="{083BF97F-0DFC-4184-8805-DDB44718F3F8}"/>
    <cellStyle name="Calculation 2 23 3 5 2" xfId="37353" xr:uid="{1527339B-CCB6-4A81-9B5A-C5D7D09BE033}"/>
    <cellStyle name="Calculation 2 23 3 6" xfId="39650" xr:uid="{1AA21276-6FEE-4628-8BEE-B5D3FCAE8D72}"/>
    <cellStyle name="Calculation 2 23 3 7" xfId="32819" xr:uid="{848C00B4-566A-4157-BD89-1BF4E2B97773}"/>
    <cellStyle name="Calculation 2 24" xfId="16404" xr:uid="{A179DA6C-D0C0-4204-95C7-518AFE0F3616}"/>
    <cellStyle name="Calculation 2 24 2" xfId="17249" xr:uid="{D034CE8F-A5E1-4E25-81F0-4C15A948E0D3}"/>
    <cellStyle name="Calculation 2 24 2 2" xfId="17678" xr:uid="{CC23CFCA-7816-4C98-8BBD-CB086D98AE23}"/>
    <cellStyle name="Calculation 2 24 2 2 2" xfId="18285" xr:uid="{43A86ECD-D8E5-4431-B30B-5A959ED40B9E}"/>
    <cellStyle name="Calculation 2 24 2 2 2 2" xfId="20623" xr:uid="{E4A9517B-611E-4037-92ED-0A2597BB5063}"/>
    <cellStyle name="Calculation 2 24 2 2 2 2 2" xfId="35918" xr:uid="{DBFA5D3A-0D47-4D7E-B98A-926ADDE92700}"/>
    <cellStyle name="Calculation 2 24 2 2 2 3" xfId="27737" xr:uid="{A7E65F5A-5BEF-467F-ABFF-E194E9EF79AF}"/>
    <cellStyle name="Calculation 2 24 2 2 2 3 2" xfId="38109" xr:uid="{A81B6453-6366-4C3A-873A-E73DC7A89202}"/>
    <cellStyle name="Calculation 2 24 2 2 2 4" xfId="40428" xr:uid="{F1F6CE8E-DEF4-4EC7-A1F9-6346E9410D5D}"/>
    <cellStyle name="Calculation 2 24 2 2 2 5" xfId="33597" xr:uid="{6B76F6E5-A978-4072-B877-C398B013BCAC}"/>
    <cellStyle name="Calculation 2 24 2 2 3" xfId="18717" xr:uid="{5A9F1BCA-2B86-475E-95A1-1A9095932C3E}"/>
    <cellStyle name="Calculation 2 24 2 2 3 2" xfId="21055" xr:uid="{9997F479-F5AE-4BF7-AA60-B4AEBEF21CFC}"/>
    <cellStyle name="Calculation 2 24 2 2 3 2 2" xfId="36350" xr:uid="{2B214152-AE41-4CFF-8FB0-8326E5E436A7}"/>
    <cellStyle name="Calculation 2 24 2 2 3 3" xfId="28169" xr:uid="{07F3F498-356D-4B24-B25E-180D4DE030DB}"/>
    <cellStyle name="Calculation 2 24 2 2 3 3 2" xfId="38541" xr:uid="{38058654-7D15-4C73-B3C8-F94A02019BAA}"/>
    <cellStyle name="Calculation 2 24 2 2 3 4" xfId="40860" xr:uid="{B91C0794-7A66-4C4D-BBAE-98CA322ADE48}"/>
    <cellStyle name="Calculation 2 24 2 2 3 5" xfId="34029" xr:uid="{32A81672-A4D9-497D-9630-172DE1ECAAE8}"/>
    <cellStyle name="Calculation 2 24 2 2 4" xfId="20019" xr:uid="{356BBD3B-A879-4649-A91D-09EAD854CABF}"/>
    <cellStyle name="Calculation 2 24 2 2 4 2" xfId="35314" xr:uid="{FE0E1CD0-570C-4E3E-AF99-D0D364863610}"/>
    <cellStyle name="Calculation 2 24 2 2 5" xfId="27147" xr:uid="{990C73C5-B6D1-4CC8-876A-AE64500987C1}"/>
    <cellStyle name="Calculation 2 24 2 2 5 2" xfId="37521" xr:uid="{328B8D38-F9E9-4360-8A63-FC05F9F7898F}"/>
    <cellStyle name="Calculation 2 24 2 2 6" xfId="39824" xr:uid="{04A490EF-1DE3-4C6F-92A1-133C24F672C8}"/>
    <cellStyle name="Calculation 2 24 2 2 7" xfId="32993" xr:uid="{ABF16F7E-9DE0-471B-9B3B-AC844DA20B3D}"/>
    <cellStyle name="Calculation 2 24 3" xfId="17503" xr:uid="{E372D7EE-5A00-447E-A383-4F53E03BCD58}"/>
    <cellStyle name="Calculation 2 24 3 2" xfId="18118" xr:uid="{24AD3445-6D8B-4336-A65B-97C1E0AA26E3}"/>
    <cellStyle name="Calculation 2 24 3 2 2" xfId="20456" xr:uid="{51F0E08D-AD5A-46B3-86A7-A67FACB4CA75}"/>
    <cellStyle name="Calculation 2 24 3 2 2 2" xfId="35751" xr:uid="{5C139011-9F09-47FF-B72C-E59D3D941180}"/>
    <cellStyle name="Calculation 2 24 3 2 3" xfId="27570" xr:uid="{46B085E1-520C-49D1-84EF-C7B18FB51DF8}"/>
    <cellStyle name="Calculation 2 24 3 2 3 2" xfId="37942" xr:uid="{EC4F3DD0-5825-4F94-AF07-19C949B9F624}"/>
    <cellStyle name="Calculation 2 24 3 2 4" xfId="40261" xr:uid="{8A54DC0C-AD96-4F34-B7E8-7612C2BA1CCA}"/>
    <cellStyle name="Calculation 2 24 3 2 5" xfId="33430" xr:uid="{534BBE77-F00B-4526-9F45-33E0EC1A8E85}"/>
    <cellStyle name="Calculation 2 24 3 3" xfId="18550" xr:uid="{53863052-EDCD-442A-9334-E606B61186B7}"/>
    <cellStyle name="Calculation 2 24 3 3 2" xfId="20888" xr:uid="{DA5687F9-10C7-422C-8CC0-DB086F177289}"/>
    <cellStyle name="Calculation 2 24 3 3 2 2" xfId="36183" xr:uid="{A6696CDA-764E-4210-BF71-75B4DEFA68D6}"/>
    <cellStyle name="Calculation 2 24 3 3 3" xfId="28002" xr:uid="{D4A63892-9442-4911-A908-D46CE4271E42}"/>
    <cellStyle name="Calculation 2 24 3 3 3 2" xfId="38374" xr:uid="{DC6F6784-1C56-4138-AC9C-43877D1B3AE2}"/>
    <cellStyle name="Calculation 2 24 3 3 4" xfId="40693" xr:uid="{F699A542-3587-409E-BF76-323E464F57CF}"/>
    <cellStyle name="Calculation 2 24 3 3 5" xfId="33862" xr:uid="{75B79CB8-22CB-4066-A5CD-3D0C4874BADB}"/>
    <cellStyle name="Calculation 2 24 3 4" xfId="19846" xr:uid="{ED3CCD32-613E-4A63-887F-913AC2614FB8}"/>
    <cellStyle name="Calculation 2 24 3 4 2" xfId="35141" xr:uid="{960BEAC1-B730-44A4-A8E2-6E8D3EE92A24}"/>
    <cellStyle name="Calculation 2 24 3 5" xfId="26980" xr:uid="{27E229F1-64AD-4CF4-A61C-5A11679B91B5}"/>
    <cellStyle name="Calculation 2 24 3 5 2" xfId="37354" xr:uid="{DF52B4B8-AB5D-4EF0-B70C-F6DE3685AEB2}"/>
    <cellStyle name="Calculation 2 24 3 6" xfId="39651" xr:uid="{E9FEFDC5-9FF8-4B98-8F1B-4D4DE47050BC}"/>
    <cellStyle name="Calculation 2 24 3 7" xfId="32820" xr:uid="{90ED00A7-12AE-49DF-9F6D-DA0D0A04EA95}"/>
    <cellStyle name="Calculation 2 25" xfId="16405" xr:uid="{CC27B6AB-40E5-4ED2-A897-D67FCE83DA23}"/>
    <cellStyle name="Calculation 2 25 2" xfId="17250" xr:uid="{28C64691-A799-41F5-8FDB-60B1D054A76A}"/>
    <cellStyle name="Calculation 2 25 2 2" xfId="17679" xr:uid="{188402E7-4E43-4B11-829E-7E9F010A464B}"/>
    <cellStyle name="Calculation 2 25 2 2 2" xfId="18286" xr:uid="{A3543C3E-EAC4-4094-AFE9-C52AA824ACAE}"/>
    <cellStyle name="Calculation 2 25 2 2 2 2" xfId="20624" xr:uid="{C6081B2A-8EE3-43ED-84E7-AE15F6FC9955}"/>
    <cellStyle name="Calculation 2 25 2 2 2 2 2" xfId="35919" xr:uid="{34E3D6F8-8148-4936-8B54-DF04A5C3827D}"/>
    <cellStyle name="Calculation 2 25 2 2 2 3" xfId="27738" xr:uid="{C87A8499-E93C-432A-91F9-55ADF30B1A12}"/>
    <cellStyle name="Calculation 2 25 2 2 2 3 2" xfId="38110" xr:uid="{DD892F95-BC73-413C-8634-A8D21CB4FC67}"/>
    <cellStyle name="Calculation 2 25 2 2 2 4" xfId="40429" xr:uid="{5C77CC63-76FF-4D16-8DC4-B076F6EF02B2}"/>
    <cellStyle name="Calculation 2 25 2 2 2 5" xfId="33598" xr:uid="{F17705DA-40D7-4318-A2DA-A3061CC93760}"/>
    <cellStyle name="Calculation 2 25 2 2 3" xfId="18718" xr:uid="{F8FEB7F7-F22E-4528-BEB8-EA2256AE00A9}"/>
    <cellStyle name="Calculation 2 25 2 2 3 2" xfId="21056" xr:uid="{2C034E15-8EBA-45D4-86E9-910BC2CB7220}"/>
    <cellStyle name="Calculation 2 25 2 2 3 2 2" xfId="36351" xr:uid="{FE17BE83-24EC-4189-9EBE-8A7A4B6C63AA}"/>
    <cellStyle name="Calculation 2 25 2 2 3 3" xfId="28170" xr:uid="{BB6091FB-A9CC-4978-AF5B-1E16B41F7786}"/>
    <cellStyle name="Calculation 2 25 2 2 3 3 2" xfId="38542" xr:uid="{47539C3D-C371-4B7C-8644-6A02A350D9FD}"/>
    <cellStyle name="Calculation 2 25 2 2 3 4" xfId="40861" xr:uid="{913115B9-4900-4ED4-BF49-467381B6C4E4}"/>
    <cellStyle name="Calculation 2 25 2 2 3 5" xfId="34030" xr:uid="{35ACBFCB-F86F-4DB1-901E-1E7D8E538576}"/>
    <cellStyle name="Calculation 2 25 2 2 4" xfId="20020" xr:uid="{99DE622C-45DD-48DA-A8A4-7E1286B45004}"/>
    <cellStyle name="Calculation 2 25 2 2 4 2" xfId="35315" xr:uid="{B758E756-3141-4EBB-97F9-ED94CB84CE30}"/>
    <cellStyle name="Calculation 2 25 2 2 5" xfId="27148" xr:uid="{812E1DF1-0C61-464F-A20F-1DEC4BB49749}"/>
    <cellStyle name="Calculation 2 25 2 2 5 2" xfId="37522" xr:uid="{1DCF6E36-8035-445F-BBB1-FB85D93496D7}"/>
    <cellStyle name="Calculation 2 25 2 2 6" xfId="39825" xr:uid="{7C6D9101-35CC-4C28-9C62-030893541DE4}"/>
    <cellStyle name="Calculation 2 25 2 2 7" xfId="32994" xr:uid="{18824BE9-DA09-4F0E-98E0-C52FED4AFF77}"/>
    <cellStyle name="Calculation 2 25 3" xfId="17504" xr:uid="{9A9C7B1A-42B6-4148-936F-30B5E604DACF}"/>
    <cellStyle name="Calculation 2 25 3 2" xfId="18119" xr:uid="{4A53FE35-3427-4A28-BECA-2A0D5EE604EC}"/>
    <cellStyle name="Calculation 2 25 3 2 2" xfId="20457" xr:uid="{0BB7BB26-4EE1-4E6D-8181-2A02AAC34A76}"/>
    <cellStyle name="Calculation 2 25 3 2 2 2" xfId="35752" xr:uid="{253D7B82-C33D-44B2-B722-C25A396057ED}"/>
    <cellStyle name="Calculation 2 25 3 2 3" xfId="27571" xr:uid="{B5FBC48E-0980-442F-8AEA-59F1EA3E6938}"/>
    <cellStyle name="Calculation 2 25 3 2 3 2" xfId="37943" xr:uid="{A7DB25FE-6DEE-4793-B614-0564FBDACD5B}"/>
    <cellStyle name="Calculation 2 25 3 2 4" xfId="40262" xr:uid="{043FACCD-F96D-461C-8F9F-B2231191DC9E}"/>
    <cellStyle name="Calculation 2 25 3 2 5" xfId="33431" xr:uid="{48A28691-8296-4A4E-BFAC-1112017C0FDC}"/>
    <cellStyle name="Calculation 2 25 3 3" xfId="18551" xr:uid="{9048441B-4380-45E2-9190-F82E5EF92B19}"/>
    <cellStyle name="Calculation 2 25 3 3 2" xfId="20889" xr:uid="{E3CE9647-972D-4C35-BBEE-CDBDE086E931}"/>
    <cellStyle name="Calculation 2 25 3 3 2 2" xfId="36184" xr:uid="{A2989218-2560-4C20-AC05-E27DF984FC6A}"/>
    <cellStyle name="Calculation 2 25 3 3 3" xfId="28003" xr:uid="{38D9D1CF-9A62-47FC-B740-45B915383F22}"/>
    <cellStyle name="Calculation 2 25 3 3 3 2" xfId="38375" xr:uid="{BCE35F14-ED78-4A7D-9776-08A221BF0F17}"/>
    <cellStyle name="Calculation 2 25 3 3 4" xfId="40694" xr:uid="{C2A0179A-BA12-477F-B43C-710D8323CB07}"/>
    <cellStyle name="Calculation 2 25 3 3 5" xfId="33863" xr:uid="{218269AE-7956-45A0-A69E-E90A1AF68C61}"/>
    <cellStyle name="Calculation 2 25 3 4" xfId="19847" xr:uid="{A082007B-505F-4641-BB3D-72713EB88DEA}"/>
    <cellStyle name="Calculation 2 25 3 4 2" xfId="35142" xr:uid="{6590EF07-918B-4EEE-8546-598B4F60D643}"/>
    <cellStyle name="Calculation 2 25 3 5" xfId="26981" xr:uid="{7E655E9B-4643-4416-8226-FE5AE10194C6}"/>
    <cellStyle name="Calculation 2 25 3 5 2" xfId="37355" xr:uid="{8AB182FE-550D-4F45-932E-8F626C1CD94C}"/>
    <cellStyle name="Calculation 2 25 3 6" xfId="39652" xr:uid="{FB282E90-A733-4B45-9D72-3978BFDB9964}"/>
    <cellStyle name="Calculation 2 25 3 7" xfId="32821" xr:uid="{CCB5C94F-2114-4CE4-A1C7-6FD251273785}"/>
    <cellStyle name="Calculation 2 26" xfId="16406" xr:uid="{5871824F-EE2E-4652-A2CC-1EF94FB385CC}"/>
    <cellStyle name="Calculation 2 26 2" xfId="17251" xr:uid="{B0C0C23E-FBCD-4456-8919-C4FFE97C2190}"/>
    <cellStyle name="Calculation 2 26 2 2" xfId="17680" xr:uid="{6C45F9F3-7AD8-4A54-8395-2483A8999382}"/>
    <cellStyle name="Calculation 2 26 2 2 2" xfId="18287" xr:uid="{6EA803D7-A61C-4F76-8C49-CB470C829E80}"/>
    <cellStyle name="Calculation 2 26 2 2 2 2" xfId="20625" xr:uid="{0AA6AE74-C999-48BF-AA73-35621973AEE0}"/>
    <cellStyle name="Calculation 2 26 2 2 2 2 2" xfId="35920" xr:uid="{B748C058-926C-440C-A267-429C3509F20D}"/>
    <cellStyle name="Calculation 2 26 2 2 2 3" xfId="27739" xr:uid="{AB8BB94F-DE23-4FFC-9552-54A21E899295}"/>
    <cellStyle name="Calculation 2 26 2 2 2 3 2" xfId="38111" xr:uid="{ADA4D576-6299-44F6-8B7F-62BC08D81DDD}"/>
    <cellStyle name="Calculation 2 26 2 2 2 4" xfId="40430" xr:uid="{C381D629-25E6-412F-97F8-B511D74B6782}"/>
    <cellStyle name="Calculation 2 26 2 2 2 5" xfId="33599" xr:uid="{738DCB35-3832-4BB5-B48A-B6E833B803A8}"/>
    <cellStyle name="Calculation 2 26 2 2 3" xfId="18719" xr:uid="{280D43AF-47EA-4877-8304-CE591E4BD00C}"/>
    <cellStyle name="Calculation 2 26 2 2 3 2" xfId="21057" xr:uid="{8075BDF7-4ED2-426C-9CA8-C8D88A42B09A}"/>
    <cellStyle name="Calculation 2 26 2 2 3 2 2" xfId="36352" xr:uid="{DC88BAE3-E492-48AB-942B-9125CFB935EC}"/>
    <cellStyle name="Calculation 2 26 2 2 3 3" xfId="28171" xr:uid="{64DCC422-9BE1-4231-80E0-010D07CF7365}"/>
    <cellStyle name="Calculation 2 26 2 2 3 3 2" xfId="38543" xr:uid="{20BCC563-939D-4916-BEFA-11E1405A0C8C}"/>
    <cellStyle name="Calculation 2 26 2 2 3 4" xfId="40862" xr:uid="{C2AADC20-BFF9-4524-AFEE-00D16ADFE11C}"/>
    <cellStyle name="Calculation 2 26 2 2 3 5" xfId="34031" xr:uid="{B78CBC10-8C2C-4A50-B020-AAA366F96189}"/>
    <cellStyle name="Calculation 2 26 2 2 4" xfId="20021" xr:uid="{6E2AA0A8-C581-450D-99D1-30CFEA95E74B}"/>
    <cellStyle name="Calculation 2 26 2 2 4 2" xfId="35316" xr:uid="{68C011B0-5778-4588-B7A8-AA78541A0D21}"/>
    <cellStyle name="Calculation 2 26 2 2 5" xfId="27149" xr:uid="{F722D12C-6FB8-4A67-BCAA-9100637D4003}"/>
    <cellStyle name="Calculation 2 26 2 2 5 2" xfId="37523" xr:uid="{DF751308-5097-41AD-B13D-C9AE341F1654}"/>
    <cellStyle name="Calculation 2 26 2 2 6" xfId="39826" xr:uid="{5572A074-D61C-4045-8420-39EB29496D8D}"/>
    <cellStyle name="Calculation 2 26 2 2 7" xfId="32995" xr:uid="{AD79662C-A652-4B47-9447-A56F1AE522BE}"/>
    <cellStyle name="Calculation 2 26 3" xfId="17505" xr:uid="{7EAC449E-1CF4-492F-854A-1679FA589B16}"/>
    <cellStyle name="Calculation 2 26 3 2" xfId="18120" xr:uid="{E335D5EA-039A-4713-9509-7E474A266EC9}"/>
    <cellStyle name="Calculation 2 26 3 2 2" xfId="20458" xr:uid="{25F41304-4CA4-4407-BB8F-81B2C3AEE9BF}"/>
    <cellStyle name="Calculation 2 26 3 2 2 2" xfId="35753" xr:uid="{C8EA6D94-288D-4BAD-A7A4-50C66DD71475}"/>
    <cellStyle name="Calculation 2 26 3 2 3" xfId="27572" xr:uid="{70288945-0546-49CA-B849-D17145FFE700}"/>
    <cellStyle name="Calculation 2 26 3 2 3 2" xfId="37944" xr:uid="{530FDAE2-9FBD-42CC-BE91-B9BB28730DB6}"/>
    <cellStyle name="Calculation 2 26 3 2 4" xfId="40263" xr:uid="{08A541CA-2545-4E09-B9D4-36D0EDFB3268}"/>
    <cellStyle name="Calculation 2 26 3 2 5" xfId="33432" xr:uid="{87EDBA8E-8616-4781-8AE0-4430F9F3155E}"/>
    <cellStyle name="Calculation 2 26 3 3" xfId="18552" xr:uid="{5B8FB3CF-10AE-49EE-8059-8525BCA40D43}"/>
    <cellStyle name="Calculation 2 26 3 3 2" xfId="20890" xr:uid="{646D990D-5ECE-4899-8D6B-E71B5F33C6A4}"/>
    <cellStyle name="Calculation 2 26 3 3 2 2" xfId="36185" xr:uid="{513B764E-92C7-4A28-96CB-A7C7FAE65BEA}"/>
    <cellStyle name="Calculation 2 26 3 3 3" xfId="28004" xr:uid="{1B87ABBC-545A-4CA7-AE75-888684A6175D}"/>
    <cellStyle name="Calculation 2 26 3 3 3 2" xfId="38376" xr:uid="{2A5D536A-7B1A-48DB-9475-1EFFD509AE03}"/>
    <cellStyle name="Calculation 2 26 3 3 4" xfId="40695" xr:uid="{6CF713F1-5C89-475A-8B4A-804427789A43}"/>
    <cellStyle name="Calculation 2 26 3 3 5" xfId="33864" xr:uid="{A82D69CA-2646-4A86-9B3D-DAF504BB3481}"/>
    <cellStyle name="Calculation 2 26 3 4" xfId="19848" xr:uid="{C79710E1-62FC-411D-B141-C98AAF8D7AEE}"/>
    <cellStyle name="Calculation 2 26 3 4 2" xfId="35143" xr:uid="{DAF89CE8-C1C2-4319-8EDE-0BA3C2AE487F}"/>
    <cellStyle name="Calculation 2 26 3 5" xfId="26982" xr:uid="{EAD483D2-D5D4-4B70-B810-9D302FADDB26}"/>
    <cellStyle name="Calculation 2 26 3 5 2" xfId="37356" xr:uid="{50ED7F50-104B-49BF-BC59-E78B6828AA66}"/>
    <cellStyle name="Calculation 2 26 3 6" xfId="39653" xr:uid="{576AD0F9-B154-4EF8-85A0-6F2A80145CE8}"/>
    <cellStyle name="Calculation 2 26 3 7" xfId="32822" xr:uid="{BCA0E379-080F-4F81-8D4C-1D5139B1BD66}"/>
    <cellStyle name="Calculation 2 27" xfId="16407" xr:uid="{CC8325E9-02AD-427B-A10C-96A81A202626}"/>
    <cellStyle name="Calculation 2 27 2" xfId="17252" xr:uid="{E3DAA42D-C717-4C59-A750-26EB00214035}"/>
    <cellStyle name="Calculation 2 27 2 2" xfId="17681" xr:uid="{0D8F2954-91F7-46D8-B103-D436B60E0CE6}"/>
    <cellStyle name="Calculation 2 27 2 2 2" xfId="18288" xr:uid="{34B46CA6-432C-4FF0-9026-451D8C19DBE6}"/>
    <cellStyle name="Calculation 2 27 2 2 2 2" xfId="20626" xr:uid="{68517A05-51CF-40D3-B3A1-C1B6FB500F4A}"/>
    <cellStyle name="Calculation 2 27 2 2 2 2 2" xfId="35921" xr:uid="{FB03368F-BEA1-4D52-8CDB-4FC7C7CFCC26}"/>
    <cellStyle name="Calculation 2 27 2 2 2 3" xfId="27740" xr:uid="{196A20EA-498C-40D8-82E5-3C8AD46A936E}"/>
    <cellStyle name="Calculation 2 27 2 2 2 3 2" xfId="38112" xr:uid="{296B5439-27A8-433E-B22E-CDC2CB6F89B9}"/>
    <cellStyle name="Calculation 2 27 2 2 2 4" xfId="40431" xr:uid="{A4DE4333-1D5E-474F-AE13-9186F9DA5B22}"/>
    <cellStyle name="Calculation 2 27 2 2 2 5" xfId="33600" xr:uid="{445FC0B4-D928-464E-9213-5C214E26F30E}"/>
    <cellStyle name="Calculation 2 27 2 2 3" xfId="18720" xr:uid="{A155958C-BBA7-46EC-BFEA-92B46A35F1B3}"/>
    <cellStyle name="Calculation 2 27 2 2 3 2" xfId="21058" xr:uid="{D8CD0BC7-B1E7-4361-94F2-34504382A97F}"/>
    <cellStyle name="Calculation 2 27 2 2 3 2 2" xfId="36353" xr:uid="{BBD34A59-1BA2-40D6-B440-21E92636789B}"/>
    <cellStyle name="Calculation 2 27 2 2 3 3" xfId="28172" xr:uid="{34535835-8552-48AE-9774-06703BC511AD}"/>
    <cellStyle name="Calculation 2 27 2 2 3 3 2" xfId="38544" xr:uid="{9A5EDB4A-2589-4850-8F14-B53877B7D4F0}"/>
    <cellStyle name="Calculation 2 27 2 2 3 4" xfId="40863" xr:uid="{C60054F7-BCE3-4EE3-871C-105BE2EB9738}"/>
    <cellStyle name="Calculation 2 27 2 2 3 5" xfId="34032" xr:uid="{2573E621-DDF2-43E7-83AB-9216D166D40A}"/>
    <cellStyle name="Calculation 2 27 2 2 4" xfId="20022" xr:uid="{B8220EB0-65A7-468B-8DBB-76A37C924764}"/>
    <cellStyle name="Calculation 2 27 2 2 4 2" xfId="35317" xr:uid="{2DFE219E-40C3-4711-9607-A4348F5154E2}"/>
    <cellStyle name="Calculation 2 27 2 2 5" xfId="27150" xr:uid="{82261BD3-CB0F-463C-B428-288E128A6D9C}"/>
    <cellStyle name="Calculation 2 27 2 2 5 2" xfId="37524" xr:uid="{208665FA-1619-45BD-AC0B-4D719F0A3BE2}"/>
    <cellStyle name="Calculation 2 27 2 2 6" xfId="39827" xr:uid="{A76A0BBF-F388-4A94-9DF0-8057CCBEB892}"/>
    <cellStyle name="Calculation 2 27 2 2 7" xfId="32996" xr:uid="{CC0847FB-9746-444B-81DE-14234663187E}"/>
    <cellStyle name="Calculation 2 27 3" xfId="17506" xr:uid="{BCEFC5B8-B420-44D6-A89C-B15886E099BC}"/>
    <cellStyle name="Calculation 2 27 3 2" xfId="18121" xr:uid="{A548EBC6-EC69-4EEC-82B7-533CC275C789}"/>
    <cellStyle name="Calculation 2 27 3 2 2" xfId="20459" xr:uid="{8F102428-D9EA-4336-8CEB-544CBCA6BA40}"/>
    <cellStyle name="Calculation 2 27 3 2 2 2" xfId="35754" xr:uid="{B7D3BA69-2170-4FBC-8665-5C121DB5A4FB}"/>
    <cellStyle name="Calculation 2 27 3 2 3" xfId="27573" xr:uid="{860BAC18-53E2-45F6-B1EC-F3C99E10CC8F}"/>
    <cellStyle name="Calculation 2 27 3 2 3 2" xfId="37945" xr:uid="{E69B7EA5-503F-4AF9-87C9-A8643F4BD8F4}"/>
    <cellStyle name="Calculation 2 27 3 2 4" xfId="40264" xr:uid="{7CE58D13-FC55-46D2-A622-860828E72639}"/>
    <cellStyle name="Calculation 2 27 3 2 5" xfId="33433" xr:uid="{DFA72594-3CFD-4916-A24C-30A8E5D3FF87}"/>
    <cellStyle name="Calculation 2 27 3 3" xfId="18553" xr:uid="{E62F80C3-556A-4A6B-8B7A-13129DC87FAE}"/>
    <cellStyle name="Calculation 2 27 3 3 2" xfId="20891" xr:uid="{6DB3EA44-20EF-4ADB-91E2-94E9E898F5EE}"/>
    <cellStyle name="Calculation 2 27 3 3 2 2" xfId="36186" xr:uid="{A870B702-CDE8-49C8-AF6B-017014F68683}"/>
    <cellStyle name="Calculation 2 27 3 3 3" xfId="28005" xr:uid="{B04093C2-25B9-4F63-98B3-EC9A6F0C8C3C}"/>
    <cellStyle name="Calculation 2 27 3 3 3 2" xfId="38377" xr:uid="{C9791FDB-3E66-4D61-8F75-4CCFBE05A676}"/>
    <cellStyle name="Calculation 2 27 3 3 4" xfId="40696" xr:uid="{708E0A96-CAD2-474B-B9B2-8D61E5AF4544}"/>
    <cellStyle name="Calculation 2 27 3 3 5" xfId="33865" xr:uid="{C578A059-7D88-4A3B-99FC-DCAB3901F8ED}"/>
    <cellStyle name="Calculation 2 27 3 4" xfId="19849" xr:uid="{D0873EA7-DD9B-4444-9F67-EEB634F477A9}"/>
    <cellStyle name="Calculation 2 27 3 4 2" xfId="35144" xr:uid="{3AC39166-3362-4739-A98B-EEB498069B96}"/>
    <cellStyle name="Calculation 2 27 3 5" xfId="26983" xr:uid="{C2A800C4-A3C4-4EAE-B60D-8776E0D40951}"/>
    <cellStyle name="Calculation 2 27 3 5 2" xfId="37357" xr:uid="{12B92EB1-974A-4D8D-AD78-AC5E1941E28D}"/>
    <cellStyle name="Calculation 2 27 3 6" xfId="39654" xr:uid="{F8A58AE4-F341-4CD7-8244-BEBE3C62CB5D}"/>
    <cellStyle name="Calculation 2 27 3 7" xfId="32823" xr:uid="{8C14E6C1-D818-4BD6-9785-6EF16C798DCA}"/>
    <cellStyle name="Calculation 2 28" xfId="16408" xr:uid="{F827467A-CE5D-463F-873C-E1DC23BC0458}"/>
    <cellStyle name="Calculation 2 28 2" xfId="17253" xr:uid="{A1641995-32C9-49F7-B2ED-55F9411511FF}"/>
    <cellStyle name="Calculation 2 28 2 2" xfId="17682" xr:uid="{3530EE36-ADED-48ED-B149-0DC2C9821D5D}"/>
    <cellStyle name="Calculation 2 28 2 2 2" xfId="18289" xr:uid="{1E24F580-3562-498F-98EB-525E0C9C776F}"/>
    <cellStyle name="Calculation 2 28 2 2 2 2" xfId="20627" xr:uid="{270F6466-C788-4679-B3C2-2337DE4E5CFB}"/>
    <cellStyle name="Calculation 2 28 2 2 2 2 2" xfId="35922" xr:uid="{AEBB156A-5E73-4A12-88A7-1395D3291F03}"/>
    <cellStyle name="Calculation 2 28 2 2 2 3" xfId="27741" xr:uid="{B4A1BE79-3196-4393-B494-F6C3AE8DA226}"/>
    <cellStyle name="Calculation 2 28 2 2 2 3 2" xfId="38113" xr:uid="{76D7A2AE-374F-4173-971C-8F8A75417AEC}"/>
    <cellStyle name="Calculation 2 28 2 2 2 4" xfId="40432" xr:uid="{2C0ACF6B-2B97-480D-9EDD-6B307C5C558A}"/>
    <cellStyle name="Calculation 2 28 2 2 2 5" xfId="33601" xr:uid="{00510BEB-E6EF-4DF1-A600-E1990A377233}"/>
    <cellStyle name="Calculation 2 28 2 2 3" xfId="18721" xr:uid="{696BD269-20E2-4652-9C04-1AFF5D9F83A3}"/>
    <cellStyle name="Calculation 2 28 2 2 3 2" xfId="21059" xr:uid="{C556BFC5-092F-4EAE-94B5-3AEB39C4A811}"/>
    <cellStyle name="Calculation 2 28 2 2 3 2 2" xfId="36354" xr:uid="{03781E53-AB69-4865-A0D4-16D901F79726}"/>
    <cellStyle name="Calculation 2 28 2 2 3 3" xfId="28173" xr:uid="{3B507B6E-A071-4AA7-84DB-975E07E1ABCC}"/>
    <cellStyle name="Calculation 2 28 2 2 3 3 2" xfId="38545" xr:uid="{8EF3171A-1CB1-4AB9-A961-725BCDC91A43}"/>
    <cellStyle name="Calculation 2 28 2 2 3 4" xfId="40864" xr:uid="{6687B2EE-CA92-4A88-9E9D-FC41B423185E}"/>
    <cellStyle name="Calculation 2 28 2 2 3 5" xfId="34033" xr:uid="{A89D6CF7-035A-471D-AA04-5D1C3D88D119}"/>
    <cellStyle name="Calculation 2 28 2 2 4" xfId="20023" xr:uid="{BD0F3B26-D66A-4499-AA62-4F9A289A373F}"/>
    <cellStyle name="Calculation 2 28 2 2 4 2" xfId="35318" xr:uid="{C9F1956C-B4BC-4EC8-8820-CABCCDE121BB}"/>
    <cellStyle name="Calculation 2 28 2 2 5" xfId="27151" xr:uid="{98497129-1D49-4DC3-A0BF-93371BBBFA7F}"/>
    <cellStyle name="Calculation 2 28 2 2 5 2" xfId="37525" xr:uid="{3519617D-4A38-4C66-872E-A17FB49592FE}"/>
    <cellStyle name="Calculation 2 28 2 2 6" xfId="39828" xr:uid="{F32593EA-31C5-4DDD-B366-1D778118020A}"/>
    <cellStyle name="Calculation 2 28 2 2 7" xfId="32997" xr:uid="{606BBDB5-3B81-465C-8AAC-60F0ECC06360}"/>
    <cellStyle name="Calculation 2 28 3" xfId="17507" xr:uid="{BCA1B179-303C-4B58-BA40-410DE81AC1BC}"/>
    <cellStyle name="Calculation 2 28 3 2" xfId="18122" xr:uid="{3045F20C-5F29-48CF-869F-A2A7CF1A6C64}"/>
    <cellStyle name="Calculation 2 28 3 2 2" xfId="20460" xr:uid="{C57C2782-A1C3-41FC-9D64-4FFF981A5E18}"/>
    <cellStyle name="Calculation 2 28 3 2 2 2" xfId="35755" xr:uid="{CBBC561D-1157-40FA-97FE-5A90DD13726A}"/>
    <cellStyle name="Calculation 2 28 3 2 3" xfId="27574" xr:uid="{5EAA9589-79C2-4DDF-B3E7-DC67674B8C3D}"/>
    <cellStyle name="Calculation 2 28 3 2 3 2" xfId="37946" xr:uid="{B1DD13B1-141D-4F89-BCE6-CDA08EC6E8A5}"/>
    <cellStyle name="Calculation 2 28 3 2 4" xfId="40265" xr:uid="{D642B64A-4B17-41D2-AA9D-A9C1C465170F}"/>
    <cellStyle name="Calculation 2 28 3 2 5" xfId="33434" xr:uid="{DF064512-1C50-4635-9BA6-3BF3B03D6EB9}"/>
    <cellStyle name="Calculation 2 28 3 3" xfId="18554" xr:uid="{F1FB69A8-C37D-4F8C-902B-F31C513E4F38}"/>
    <cellStyle name="Calculation 2 28 3 3 2" xfId="20892" xr:uid="{3DA65F10-B53E-41FF-BD77-B98DD3A8635F}"/>
    <cellStyle name="Calculation 2 28 3 3 2 2" xfId="36187" xr:uid="{62D5E51A-3E5F-4AFF-8FAF-28FAF5362989}"/>
    <cellStyle name="Calculation 2 28 3 3 3" xfId="28006" xr:uid="{307F4A1F-BBDF-486E-8E2B-543CFF935773}"/>
    <cellStyle name="Calculation 2 28 3 3 3 2" xfId="38378" xr:uid="{68B57C81-AF2D-45D2-9E80-1A90FC4586CF}"/>
    <cellStyle name="Calculation 2 28 3 3 4" xfId="40697" xr:uid="{2B2B4C3D-F838-468B-AC03-1F6C0E58A2BB}"/>
    <cellStyle name="Calculation 2 28 3 3 5" xfId="33866" xr:uid="{5EF56FBE-EBF9-4ED6-9402-3F8B92C37B14}"/>
    <cellStyle name="Calculation 2 28 3 4" xfId="19850" xr:uid="{96EFFB4E-04C5-492D-BCEA-59DF0556D0AA}"/>
    <cellStyle name="Calculation 2 28 3 4 2" xfId="35145" xr:uid="{AC639F9A-AAA9-4206-8D79-374E38B8DD7F}"/>
    <cellStyle name="Calculation 2 28 3 5" xfId="26984" xr:uid="{6156F655-C277-44C1-AD2B-7D1A04D3405E}"/>
    <cellStyle name="Calculation 2 28 3 5 2" xfId="37358" xr:uid="{EDEB692E-4669-406E-B9E8-E5E6426759E3}"/>
    <cellStyle name="Calculation 2 28 3 6" xfId="39655" xr:uid="{F8F84F77-5C7F-4A72-AF26-78E4BBA040C5}"/>
    <cellStyle name="Calculation 2 28 3 7" xfId="32824" xr:uid="{C27B8FD6-4A2D-49AF-AC46-3D6876893063}"/>
    <cellStyle name="Calculation 2 29" xfId="16409" xr:uid="{1BF496F9-5E88-43FF-AB73-5B5186B3B178}"/>
    <cellStyle name="Calculation 2 29 2" xfId="17254" xr:uid="{F4B12A79-EE1B-4B6A-ACBF-D1DD0419F1B7}"/>
    <cellStyle name="Calculation 2 29 2 2" xfId="17683" xr:uid="{AC277231-1DCA-4B55-8AD9-6C9153C3EE6E}"/>
    <cellStyle name="Calculation 2 29 2 2 2" xfId="18290" xr:uid="{0CA43299-20D0-44A2-9868-6402590A63F2}"/>
    <cellStyle name="Calculation 2 29 2 2 2 2" xfId="20628" xr:uid="{28AB6FC5-C3EE-4826-B12D-5C8985AD10D2}"/>
    <cellStyle name="Calculation 2 29 2 2 2 2 2" xfId="35923" xr:uid="{42E4F253-3DF0-429B-86EC-172D6A86BE18}"/>
    <cellStyle name="Calculation 2 29 2 2 2 3" xfId="27742" xr:uid="{70B25E0F-EBEC-49A5-89A0-31162BBE0D8F}"/>
    <cellStyle name="Calculation 2 29 2 2 2 3 2" xfId="38114" xr:uid="{752C0675-B41C-4827-B36F-808F2D85053D}"/>
    <cellStyle name="Calculation 2 29 2 2 2 4" xfId="40433" xr:uid="{94815D27-9174-4941-B439-4795AA314697}"/>
    <cellStyle name="Calculation 2 29 2 2 2 5" xfId="33602" xr:uid="{A99DD972-B11B-4294-B94D-A8383A62E27E}"/>
    <cellStyle name="Calculation 2 29 2 2 3" xfId="18722" xr:uid="{5BDF849D-C932-457C-95C0-DD8F21BF5410}"/>
    <cellStyle name="Calculation 2 29 2 2 3 2" xfId="21060" xr:uid="{E5545C84-3FB5-4272-9CCD-81BFFE455D93}"/>
    <cellStyle name="Calculation 2 29 2 2 3 2 2" xfId="36355" xr:uid="{5FAD26B9-4B62-49C9-8F9F-D6FBE02B3F62}"/>
    <cellStyle name="Calculation 2 29 2 2 3 3" xfId="28174" xr:uid="{A63D3714-57B9-4D53-ADEC-20A3E7A4AA39}"/>
    <cellStyle name="Calculation 2 29 2 2 3 3 2" xfId="38546" xr:uid="{9D5FAC81-2E6D-4D8A-81A2-F358FFC2BAA9}"/>
    <cellStyle name="Calculation 2 29 2 2 3 4" xfId="40865" xr:uid="{8024DC5A-5C09-4FC6-A974-73511EE31C98}"/>
    <cellStyle name="Calculation 2 29 2 2 3 5" xfId="34034" xr:uid="{4D50AD96-D583-406E-ABE5-9A9FC5159473}"/>
    <cellStyle name="Calculation 2 29 2 2 4" xfId="20024" xr:uid="{F53BC0CD-1EC0-4C82-BC09-04A0799D61A1}"/>
    <cellStyle name="Calculation 2 29 2 2 4 2" xfId="35319" xr:uid="{86AB61E1-CE1F-46F1-9513-FDADB9F6528F}"/>
    <cellStyle name="Calculation 2 29 2 2 5" xfId="27152" xr:uid="{70BB8F14-5B34-407F-9956-A028ECED1E09}"/>
    <cellStyle name="Calculation 2 29 2 2 5 2" xfId="37526" xr:uid="{BDFB5346-9B07-4F2A-A52D-7C2EA12397BA}"/>
    <cellStyle name="Calculation 2 29 2 2 6" xfId="39829" xr:uid="{E56E5825-BAD5-4BDA-9233-039E7A1EB45B}"/>
    <cellStyle name="Calculation 2 29 2 2 7" xfId="32998" xr:uid="{940422EC-9D8C-4074-86A6-3D1BEB200476}"/>
    <cellStyle name="Calculation 2 29 3" xfId="17508" xr:uid="{74EB17E3-BBF5-4B17-9484-157BB60FFED7}"/>
    <cellStyle name="Calculation 2 29 3 2" xfId="18123" xr:uid="{6C2E4230-5688-48DE-BACE-1E1DDA4B990D}"/>
    <cellStyle name="Calculation 2 29 3 2 2" xfId="20461" xr:uid="{EAFFB399-2943-4AF7-B554-AA678DECDEBA}"/>
    <cellStyle name="Calculation 2 29 3 2 2 2" xfId="35756" xr:uid="{A847639B-CC80-4F23-B794-15CF094BC96B}"/>
    <cellStyle name="Calculation 2 29 3 2 3" xfId="27575" xr:uid="{3B5185F1-6F49-4A8F-B4B2-28D722F09B51}"/>
    <cellStyle name="Calculation 2 29 3 2 3 2" xfId="37947" xr:uid="{CF8EC553-3F4C-4AF8-AC4A-35219DECC59B}"/>
    <cellStyle name="Calculation 2 29 3 2 4" xfId="40266" xr:uid="{FB1C468F-A077-417D-97ED-566AC828D18A}"/>
    <cellStyle name="Calculation 2 29 3 2 5" xfId="33435" xr:uid="{4B9150C4-B317-44CC-913E-8860FD70079D}"/>
    <cellStyle name="Calculation 2 29 3 3" xfId="18555" xr:uid="{C9AF2233-CB04-4252-9648-45A0BEFE8347}"/>
    <cellStyle name="Calculation 2 29 3 3 2" xfId="20893" xr:uid="{A51F7F6D-4897-4E9D-8E86-CA3E61ACF3AD}"/>
    <cellStyle name="Calculation 2 29 3 3 2 2" xfId="36188" xr:uid="{84795F52-5A9E-4CA8-895A-86C582A3956D}"/>
    <cellStyle name="Calculation 2 29 3 3 3" xfId="28007" xr:uid="{10959F59-494E-49E4-A227-EF584EDAF9FC}"/>
    <cellStyle name="Calculation 2 29 3 3 3 2" xfId="38379" xr:uid="{E6B7EABE-190E-4019-AC33-6B4E523C7328}"/>
    <cellStyle name="Calculation 2 29 3 3 4" xfId="40698" xr:uid="{3F9BE3F7-B256-4988-9D9A-1765AE320BB2}"/>
    <cellStyle name="Calculation 2 29 3 3 5" xfId="33867" xr:uid="{E98E5DF6-5438-411B-911A-AFFBE9697760}"/>
    <cellStyle name="Calculation 2 29 3 4" xfId="19851" xr:uid="{F4E642DC-1805-4E87-9252-59D3DFFF261C}"/>
    <cellStyle name="Calculation 2 29 3 4 2" xfId="35146" xr:uid="{4F1E14A8-C879-44E2-A552-315196FD8B62}"/>
    <cellStyle name="Calculation 2 29 3 5" xfId="26985" xr:uid="{10A44CC7-17C1-4471-9471-486EA1A9FCD8}"/>
    <cellStyle name="Calculation 2 29 3 5 2" xfId="37359" xr:uid="{98E699D0-1A4E-4E2C-9D07-271FB3AC1E57}"/>
    <cellStyle name="Calculation 2 29 3 6" xfId="39656" xr:uid="{B2D257B4-B2DF-4144-9918-BA193564183B}"/>
    <cellStyle name="Calculation 2 29 3 7" xfId="32825" xr:uid="{D554A89B-EB9E-418A-85E7-6215AD533308}"/>
    <cellStyle name="Calculation 2 3" xfId="7287" xr:uid="{935E4C79-4CA8-4F0D-ABDE-DDF5C5307688}"/>
    <cellStyle name="Calculation 2 3 2" xfId="17255" xr:uid="{4C76A13B-9B4D-4230-A9A9-E222E3AC0372}"/>
    <cellStyle name="Calculation 2 3 2 2" xfId="17684" xr:uid="{BDDF5C00-3C2C-428F-8DC2-A46108AD5089}"/>
    <cellStyle name="Calculation 2 3 2 2 2" xfId="18291" xr:uid="{0EBDA8CF-B3F3-4F96-A956-04AF11F08CD6}"/>
    <cellStyle name="Calculation 2 3 2 2 2 2" xfId="20629" xr:uid="{78E7370E-6AEF-4B94-9789-850410B5EE13}"/>
    <cellStyle name="Calculation 2 3 2 2 2 2 2" xfId="35924" xr:uid="{39CBB183-65A2-4FCF-9BF8-3A45BA7CDB97}"/>
    <cellStyle name="Calculation 2 3 2 2 2 3" xfId="27743" xr:uid="{AA7BC819-9129-4DA8-9B30-CD96259A94FF}"/>
    <cellStyle name="Calculation 2 3 2 2 2 3 2" xfId="38115" xr:uid="{66E6622A-90A1-4441-BE1A-5976360D0D29}"/>
    <cellStyle name="Calculation 2 3 2 2 2 4" xfId="40434" xr:uid="{8F06F252-E8D0-42AC-B4ED-1A17C14AE388}"/>
    <cellStyle name="Calculation 2 3 2 2 2 5" xfId="33603" xr:uid="{B3FB6154-949C-47C7-AB6A-B550D2FAB3F8}"/>
    <cellStyle name="Calculation 2 3 2 2 3" xfId="18723" xr:uid="{7C179945-2415-4FDE-9517-0FE78A3F94B0}"/>
    <cellStyle name="Calculation 2 3 2 2 3 2" xfId="21061" xr:uid="{A248553C-6826-4AA7-8E7B-4EE0B6DDB5FB}"/>
    <cellStyle name="Calculation 2 3 2 2 3 2 2" xfId="36356" xr:uid="{154C45C2-AD60-49BD-9D2E-87B8997C2F93}"/>
    <cellStyle name="Calculation 2 3 2 2 3 3" xfId="28175" xr:uid="{70301CB2-40BE-49EF-BE46-DCC9FD8EDFB1}"/>
    <cellStyle name="Calculation 2 3 2 2 3 3 2" xfId="38547" xr:uid="{7C1309A2-F9A4-42E0-992D-C6D0C10A7E39}"/>
    <cellStyle name="Calculation 2 3 2 2 3 4" xfId="40866" xr:uid="{132DE9B8-F815-4C6E-81E7-97BC9A7E9D9A}"/>
    <cellStyle name="Calculation 2 3 2 2 3 5" xfId="34035" xr:uid="{91DC71D7-0A8E-4D04-8EAE-BDA9EC42DCC1}"/>
    <cellStyle name="Calculation 2 3 2 2 4" xfId="20025" xr:uid="{91CBA41F-B424-4DC7-928F-E94C0821441D}"/>
    <cellStyle name="Calculation 2 3 2 2 4 2" xfId="35320" xr:uid="{DC8B903E-41E8-4A12-8D0F-9B1E796248D4}"/>
    <cellStyle name="Calculation 2 3 2 2 5" xfId="27153" xr:uid="{2C1F174B-AA87-484E-BCCE-B414994A978F}"/>
    <cellStyle name="Calculation 2 3 2 2 5 2" xfId="37527" xr:uid="{F1BA6866-E6EC-4CDD-AD36-9570258EAC38}"/>
    <cellStyle name="Calculation 2 3 2 2 6" xfId="39830" xr:uid="{0E2CFE03-95BA-4BEF-888D-CF940E7B4ED2}"/>
    <cellStyle name="Calculation 2 3 2 2 7" xfId="32999" xr:uid="{ED14E3A3-2C27-4FFB-AA72-ADB13FABC329}"/>
    <cellStyle name="Calculation 2 3 3" xfId="17509" xr:uid="{A4F059CA-E72C-4AB8-B640-C0FE1BAF939D}"/>
    <cellStyle name="Calculation 2 3 3 2" xfId="18124" xr:uid="{5BCA33B8-6BD8-4DD7-B5B2-9748CB53F22D}"/>
    <cellStyle name="Calculation 2 3 3 2 2" xfId="20462" xr:uid="{E017D7E4-4CEC-4FF9-946D-CA8ED03DE414}"/>
    <cellStyle name="Calculation 2 3 3 2 2 2" xfId="35757" xr:uid="{7182F246-F5F6-4038-927F-BB87353D0258}"/>
    <cellStyle name="Calculation 2 3 3 2 3" xfId="27576" xr:uid="{23EFF2F8-1F67-4E23-B2FE-FA2046265629}"/>
    <cellStyle name="Calculation 2 3 3 2 3 2" xfId="37948" xr:uid="{07A7728A-3918-43CE-A7B2-8E8B48D55335}"/>
    <cellStyle name="Calculation 2 3 3 2 4" xfId="40267" xr:uid="{B1A42BAC-F833-4E15-A76C-9B9E2A0C5AAA}"/>
    <cellStyle name="Calculation 2 3 3 2 5" xfId="33436" xr:uid="{645AD454-6BE1-40EE-A72A-B85A24E86938}"/>
    <cellStyle name="Calculation 2 3 3 3" xfId="18556" xr:uid="{9B67E7B5-C7E8-45EF-8830-9472BD0A7B04}"/>
    <cellStyle name="Calculation 2 3 3 3 2" xfId="20894" xr:uid="{8981DAA0-4045-4986-93A2-53C832561FA2}"/>
    <cellStyle name="Calculation 2 3 3 3 2 2" xfId="36189" xr:uid="{F3A4234E-1769-435E-B5BA-720B3DFB3A2F}"/>
    <cellStyle name="Calculation 2 3 3 3 3" xfId="28008" xr:uid="{4005797C-56B9-40EE-9B34-705F84161BA6}"/>
    <cellStyle name="Calculation 2 3 3 3 3 2" xfId="38380" xr:uid="{BBDABCE4-CBD5-4014-A92F-9EDC2DBB5C53}"/>
    <cellStyle name="Calculation 2 3 3 3 4" xfId="40699" xr:uid="{8372155C-FA27-441A-9F00-96FBD12B3A23}"/>
    <cellStyle name="Calculation 2 3 3 3 5" xfId="33868" xr:uid="{9242021F-63EA-4899-A296-496303DCB85A}"/>
    <cellStyle name="Calculation 2 3 3 4" xfId="19852" xr:uid="{EC32223C-F237-4133-A946-98F0882483B8}"/>
    <cellStyle name="Calculation 2 3 3 4 2" xfId="35147" xr:uid="{0F7C1158-872F-45C6-A8C2-861C5CC46F98}"/>
    <cellStyle name="Calculation 2 3 3 5" xfId="26986" xr:uid="{EC5CA005-D2F6-4109-9BDB-D8A0C3721CC7}"/>
    <cellStyle name="Calculation 2 3 3 5 2" xfId="37360" xr:uid="{D9567E8A-E2FE-4CB4-A685-11CA033D7928}"/>
    <cellStyle name="Calculation 2 3 3 6" xfId="39657" xr:uid="{9C62C2B8-1E61-43A3-9F1C-D5A09B40FC60}"/>
    <cellStyle name="Calculation 2 3 3 7" xfId="32826" xr:uid="{5EE47CA6-7299-428F-96DD-EA9F5654AD25}"/>
    <cellStyle name="Calculation 2 3 4" xfId="16410" xr:uid="{0ABE5EE0-F5EF-4011-BA18-458BD738BE5B}"/>
    <cellStyle name="Calculation 2 3 4 2" xfId="19399" xr:uid="{983D0DB7-DE5B-4CFD-82A8-D439F05BDB82}"/>
    <cellStyle name="Calculation 2 3 4 2 2" xfId="34694" xr:uid="{69138FA2-6CBF-43E1-B998-DFD0454C01E8}"/>
    <cellStyle name="Calculation 2 3 4 3" xfId="26497" xr:uid="{689E9EE1-F40F-40F3-8958-B33C9A1AC643}"/>
    <cellStyle name="Calculation 2 3 4 3 2" xfId="36914" xr:uid="{2FBD3F40-2D34-4122-B2A3-4F0A75D00C48}"/>
    <cellStyle name="Calculation 2 3 4 4" xfId="39239" xr:uid="{2B8A7CB2-07B3-4307-802B-BE6800C65E62}"/>
    <cellStyle name="Calculation 2 3 4 5" xfId="32408" xr:uid="{5EABB532-DCF7-4BF8-B9BB-05E9CF4981B1}"/>
    <cellStyle name="Calculation 2 3 5" xfId="19161" xr:uid="{C2D59428-F066-4AF3-802B-952FCB589EC5}"/>
    <cellStyle name="Calculation 2 3 5 2" xfId="21496" xr:uid="{49ACA11F-0428-4C6F-962B-F021197FE21B}"/>
    <cellStyle name="Calculation 2 3 5 2 2" xfId="36791" xr:uid="{9F57D166-3FCC-4502-8901-578002D2ED10}"/>
    <cellStyle name="Calculation 2 3 5 3" xfId="28606" xr:uid="{03DDE781-17AD-40E7-8F6B-2C614768B74F}"/>
    <cellStyle name="Calculation 2 3 5 3 2" xfId="38975" xr:uid="{3DAA2DD4-84BF-4F53-8A23-97A7A2195D45}"/>
    <cellStyle name="Calculation 2 3 5 4" xfId="41301" xr:uid="{44055C25-F71B-4F55-B0D0-569B033340AC}"/>
    <cellStyle name="Calculation 2 3 5 5" xfId="34470" xr:uid="{9D526E78-D7BF-4AC8-AF2D-2CB5C7A13F90}"/>
    <cellStyle name="Calculation 2 3 6" xfId="39101" xr:uid="{B09EFC38-6008-4E48-A029-99D7357E2487}"/>
    <cellStyle name="Calculation 2 3 7" xfId="28719" xr:uid="{26C002EB-4DCE-49C5-A1D7-791AC757504A}"/>
    <cellStyle name="Calculation 2 30" xfId="16411" xr:uid="{FCC233B9-6CAD-4EBD-A5A1-C53213DD331F}"/>
    <cellStyle name="Calculation 2 30 2" xfId="17256" xr:uid="{2ECE25B7-9C7F-4810-BE9E-FA140210C6EC}"/>
    <cellStyle name="Calculation 2 30 2 2" xfId="17685" xr:uid="{D15078E4-AA48-4E49-BF4B-86A2AEBDDCAD}"/>
    <cellStyle name="Calculation 2 30 2 2 2" xfId="18292" xr:uid="{808A5613-CE11-4976-8541-4F636EFD5F04}"/>
    <cellStyle name="Calculation 2 30 2 2 2 2" xfId="20630" xr:uid="{B7C9FD51-C120-470F-B2D0-01F6C7E0EB00}"/>
    <cellStyle name="Calculation 2 30 2 2 2 2 2" xfId="35925" xr:uid="{1E896810-9BEC-4099-96F0-8C4B3BBC47A6}"/>
    <cellStyle name="Calculation 2 30 2 2 2 3" xfId="27744" xr:uid="{8E11B98A-7513-466C-A574-9964F9A34D2C}"/>
    <cellStyle name="Calculation 2 30 2 2 2 3 2" xfId="38116" xr:uid="{67BE786E-5D87-4E77-B168-A63AA262426B}"/>
    <cellStyle name="Calculation 2 30 2 2 2 4" xfId="40435" xr:uid="{B120C028-9C0F-4BC2-9D02-9E7703223082}"/>
    <cellStyle name="Calculation 2 30 2 2 2 5" xfId="33604" xr:uid="{EA3D3FCE-523E-43A8-A8E5-5B8D2D6A9FF3}"/>
    <cellStyle name="Calculation 2 30 2 2 3" xfId="18724" xr:uid="{F57C2356-ECC4-4542-AB07-4317EA1DD705}"/>
    <cellStyle name="Calculation 2 30 2 2 3 2" xfId="21062" xr:uid="{E97A0905-A3B3-4686-ADEB-B00F92222FAD}"/>
    <cellStyle name="Calculation 2 30 2 2 3 2 2" xfId="36357" xr:uid="{F6061FD7-4710-4808-BE64-9DDD08437268}"/>
    <cellStyle name="Calculation 2 30 2 2 3 3" xfId="28176" xr:uid="{C59846AD-AECF-4582-8110-060467DD79A2}"/>
    <cellStyle name="Calculation 2 30 2 2 3 3 2" xfId="38548" xr:uid="{187E836C-2A7E-4B66-81EA-0F636199C4DB}"/>
    <cellStyle name="Calculation 2 30 2 2 3 4" xfId="40867" xr:uid="{982D86BA-F194-4186-A9B6-D169E4006B89}"/>
    <cellStyle name="Calculation 2 30 2 2 3 5" xfId="34036" xr:uid="{4D5129C1-76F6-4477-B4DF-9BE4C20769C3}"/>
    <cellStyle name="Calculation 2 30 2 2 4" xfId="20026" xr:uid="{CCE3497E-311E-4FE3-ABB4-34A137609F54}"/>
    <cellStyle name="Calculation 2 30 2 2 4 2" xfId="35321" xr:uid="{596A4795-F8CC-4712-9B11-5657C9838C07}"/>
    <cellStyle name="Calculation 2 30 2 2 5" xfId="27154" xr:uid="{E1E9E719-4267-4772-AB40-19CA22F7A7D4}"/>
    <cellStyle name="Calculation 2 30 2 2 5 2" xfId="37528" xr:uid="{C201B8A1-E392-4566-B75A-98437FBCFC55}"/>
    <cellStyle name="Calculation 2 30 2 2 6" xfId="39831" xr:uid="{C9EB45E3-6DF9-4A63-8DC7-C7D5077C5182}"/>
    <cellStyle name="Calculation 2 30 2 2 7" xfId="33000" xr:uid="{FC15903B-01C0-4E51-91C6-F48309F1D225}"/>
    <cellStyle name="Calculation 2 30 3" xfId="17510" xr:uid="{B7E818A2-B903-45C0-A680-B8005A019565}"/>
    <cellStyle name="Calculation 2 30 3 2" xfId="18125" xr:uid="{A0A46C76-7E62-4BC2-94DF-AB9CDF24AF32}"/>
    <cellStyle name="Calculation 2 30 3 2 2" xfId="20463" xr:uid="{76AE3E45-9061-46E0-848B-63B2241EDC01}"/>
    <cellStyle name="Calculation 2 30 3 2 2 2" xfId="35758" xr:uid="{F1E558C7-CB21-4F57-8004-3C4AEFE6CDED}"/>
    <cellStyle name="Calculation 2 30 3 2 3" xfId="27577" xr:uid="{94799148-86DE-424C-8885-60C8C685B866}"/>
    <cellStyle name="Calculation 2 30 3 2 3 2" xfId="37949" xr:uid="{33A8436D-4DE9-4CD5-97DE-708DFC95003E}"/>
    <cellStyle name="Calculation 2 30 3 2 4" xfId="40268" xr:uid="{99632867-3C80-41F9-B870-BA73DD271483}"/>
    <cellStyle name="Calculation 2 30 3 2 5" xfId="33437" xr:uid="{B5CB8AD3-7E3B-4F4D-8C07-1FE526299329}"/>
    <cellStyle name="Calculation 2 30 3 3" xfId="18557" xr:uid="{A09EFA3B-BAF2-4AAB-8A6E-E10A1E408EC0}"/>
    <cellStyle name="Calculation 2 30 3 3 2" xfId="20895" xr:uid="{0DEAAA05-486C-4B91-86CB-5D0EF4A5160D}"/>
    <cellStyle name="Calculation 2 30 3 3 2 2" xfId="36190" xr:uid="{6763F196-5654-4074-B660-22E9E59AF7B3}"/>
    <cellStyle name="Calculation 2 30 3 3 3" xfId="28009" xr:uid="{8994D5D2-72A0-46BC-90BC-DAB25C1A1C6C}"/>
    <cellStyle name="Calculation 2 30 3 3 3 2" xfId="38381" xr:uid="{CA86948A-3BF4-4953-A6EA-996DA51853E8}"/>
    <cellStyle name="Calculation 2 30 3 3 4" xfId="40700" xr:uid="{57725B84-1C03-4983-8E95-D254F2BE8361}"/>
    <cellStyle name="Calculation 2 30 3 3 5" xfId="33869" xr:uid="{6CB70AD8-F891-419F-B939-A49FA551DF61}"/>
    <cellStyle name="Calculation 2 30 3 4" xfId="19853" xr:uid="{8E30F6FA-EDFB-4D49-B897-4893A2E34912}"/>
    <cellStyle name="Calculation 2 30 3 4 2" xfId="35148" xr:uid="{90E6F9D4-C188-4D38-B9E0-B74746D5886B}"/>
    <cellStyle name="Calculation 2 30 3 5" xfId="26987" xr:uid="{F2E37E13-01A1-4D76-AA83-67C67ED7AC8C}"/>
    <cellStyle name="Calculation 2 30 3 5 2" xfId="37361" xr:uid="{FCA57F33-FBA8-4E11-823A-2BA8E254FF53}"/>
    <cellStyle name="Calculation 2 30 3 6" xfId="39658" xr:uid="{B0125A9B-8917-4D1D-BE96-E468723A8F4D}"/>
    <cellStyle name="Calculation 2 30 3 7" xfId="32827" xr:uid="{82AAAD81-1CA1-4C51-BA2E-5897426B0FBE}"/>
    <cellStyle name="Calculation 2 31" xfId="16412" xr:uid="{67412FD5-1D03-4F78-9168-D3F67302A71E}"/>
    <cellStyle name="Calculation 2 31 2" xfId="17257" xr:uid="{98AAA4B0-17B5-4A3A-AD5B-DDFEF580A3A1}"/>
    <cellStyle name="Calculation 2 31 2 2" xfId="17686" xr:uid="{287F8D3A-A535-4E79-A8AC-D4E286E1A915}"/>
    <cellStyle name="Calculation 2 31 2 2 2" xfId="18293" xr:uid="{A6CEF6FE-799E-4EE6-8AC6-28E2D53E6853}"/>
    <cellStyle name="Calculation 2 31 2 2 2 2" xfId="20631" xr:uid="{6302B678-B2CE-4530-BAE4-B21CD502FD09}"/>
    <cellStyle name="Calculation 2 31 2 2 2 2 2" xfId="35926" xr:uid="{304E7A49-2D97-40E2-93DF-8F4D8FA72EE7}"/>
    <cellStyle name="Calculation 2 31 2 2 2 3" xfId="27745" xr:uid="{4DF0A191-2F3C-402F-9CC8-F1749B142681}"/>
    <cellStyle name="Calculation 2 31 2 2 2 3 2" xfId="38117" xr:uid="{D6D451F0-9C0D-495F-85D9-0F04A4771D19}"/>
    <cellStyle name="Calculation 2 31 2 2 2 4" xfId="40436" xr:uid="{30424E55-D0F5-4900-8E10-50595C236758}"/>
    <cellStyle name="Calculation 2 31 2 2 2 5" xfId="33605" xr:uid="{47BE1C45-F5FA-4607-9508-1A4B104ACB9C}"/>
    <cellStyle name="Calculation 2 31 2 2 3" xfId="18725" xr:uid="{77A971BB-4638-40D8-A334-3A6771FB8E80}"/>
    <cellStyle name="Calculation 2 31 2 2 3 2" xfId="21063" xr:uid="{2257C214-961C-492B-8B68-A82EEFC0D70F}"/>
    <cellStyle name="Calculation 2 31 2 2 3 2 2" xfId="36358" xr:uid="{0ACF3D31-DB93-4B69-AA63-60C1A0657ABB}"/>
    <cellStyle name="Calculation 2 31 2 2 3 3" xfId="28177" xr:uid="{210381AF-FB71-481C-9EDB-9F64F1942F2F}"/>
    <cellStyle name="Calculation 2 31 2 2 3 3 2" xfId="38549" xr:uid="{34629977-1E92-4FA8-9B9C-0FFFB03D7DE3}"/>
    <cellStyle name="Calculation 2 31 2 2 3 4" xfId="40868" xr:uid="{264F3D76-A76B-4B48-9422-7FDDF426CCB4}"/>
    <cellStyle name="Calculation 2 31 2 2 3 5" xfId="34037" xr:uid="{C800C7A8-8FD2-46DD-B6F1-9F87DF05F97C}"/>
    <cellStyle name="Calculation 2 31 2 2 4" xfId="20027" xr:uid="{F306BB45-85D2-436E-BBD8-110E9AC60C21}"/>
    <cellStyle name="Calculation 2 31 2 2 4 2" xfId="35322" xr:uid="{7CCDCC99-6CD8-4DF7-B183-DB1F35E5E8FE}"/>
    <cellStyle name="Calculation 2 31 2 2 5" xfId="27155" xr:uid="{05002822-9541-4238-B960-7488673C0232}"/>
    <cellStyle name="Calculation 2 31 2 2 5 2" xfId="37529" xr:uid="{FB95C3FC-510A-4940-89BC-65D5B7DF8307}"/>
    <cellStyle name="Calculation 2 31 2 2 6" xfId="39832" xr:uid="{A06D8269-23D0-454B-98EC-B9C981C96008}"/>
    <cellStyle name="Calculation 2 31 2 2 7" xfId="33001" xr:uid="{7CD41BB5-B20B-4510-B2DF-0F78DCC810AE}"/>
    <cellStyle name="Calculation 2 31 3" xfId="17511" xr:uid="{7830B19C-4D2F-4968-BF40-0B65C26F9743}"/>
    <cellStyle name="Calculation 2 31 3 2" xfId="18126" xr:uid="{2581E54C-ADF0-4E1C-9368-5636A725BDE7}"/>
    <cellStyle name="Calculation 2 31 3 2 2" xfId="20464" xr:uid="{7700FACF-C60C-4232-8647-EDA35FBD80CA}"/>
    <cellStyle name="Calculation 2 31 3 2 2 2" xfId="35759" xr:uid="{11A5358E-CAA1-4B75-83AE-110F71D8C0E2}"/>
    <cellStyle name="Calculation 2 31 3 2 3" xfId="27578" xr:uid="{CCB5FA1D-7FD1-432D-8C2F-3566C66B8A4F}"/>
    <cellStyle name="Calculation 2 31 3 2 3 2" xfId="37950" xr:uid="{4E08A091-B633-4609-8B81-A9A883F48EDC}"/>
    <cellStyle name="Calculation 2 31 3 2 4" xfId="40269" xr:uid="{027C41D6-96B1-43A3-BCF9-C692EB67B37F}"/>
    <cellStyle name="Calculation 2 31 3 2 5" xfId="33438" xr:uid="{50BD7E2D-BDA4-4505-A19A-8006A722904B}"/>
    <cellStyle name="Calculation 2 31 3 3" xfId="18558" xr:uid="{7A3AA39F-DD1E-412D-8FE3-E344A9C458F8}"/>
    <cellStyle name="Calculation 2 31 3 3 2" xfId="20896" xr:uid="{5F40143B-089C-4FF4-8EF3-3574740A1BB9}"/>
    <cellStyle name="Calculation 2 31 3 3 2 2" xfId="36191" xr:uid="{EA492DFE-E17E-4F81-A913-85F5BD8F9FE2}"/>
    <cellStyle name="Calculation 2 31 3 3 3" xfId="28010" xr:uid="{938B8CE3-37B7-4A2E-B6DB-97B3D86705EB}"/>
    <cellStyle name="Calculation 2 31 3 3 3 2" xfId="38382" xr:uid="{9886DF98-0675-47B0-A5C8-D3F52CA9B30F}"/>
    <cellStyle name="Calculation 2 31 3 3 4" xfId="40701" xr:uid="{B158B350-D726-442B-AE72-F54DF5060A6D}"/>
    <cellStyle name="Calculation 2 31 3 3 5" xfId="33870" xr:uid="{B0EB7B04-0F00-49A9-9A86-5CB002AE6C9E}"/>
    <cellStyle name="Calculation 2 31 3 4" xfId="19854" xr:uid="{78D89E72-D60F-4715-A475-2DC5707293AD}"/>
    <cellStyle name="Calculation 2 31 3 4 2" xfId="35149" xr:uid="{F8BEFADB-DA5E-44B1-A3E6-186BFB3F16B9}"/>
    <cellStyle name="Calculation 2 31 3 5" xfId="26988" xr:uid="{883AD92B-39B3-42CA-B1C4-4A80DD3152BF}"/>
    <cellStyle name="Calculation 2 31 3 5 2" xfId="37362" xr:uid="{E2FE3B33-A64B-451D-A071-D4294EA81D45}"/>
    <cellStyle name="Calculation 2 31 3 6" xfId="39659" xr:uid="{620C690E-ADCB-4744-B3C8-7D2EB1FB6EE2}"/>
    <cellStyle name="Calculation 2 31 3 7" xfId="32828" xr:uid="{CE012655-BA63-4503-942C-616598E55924}"/>
    <cellStyle name="Calculation 2 32" xfId="16413" xr:uid="{A88902B3-9DE4-4CFC-9967-A1671F978D86}"/>
    <cellStyle name="Calculation 2 32 2" xfId="17258" xr:uid="{BB88EDC3-4B8A-411F-B359-7D9FD49EE3FE}"/>
    <cellStyle name="Calculation 2 32 2 2" xfId="17687" xr:uid="{316D3DA4-698E-4B2B-8EA7-5553514D5AFF}"/>
    <cellStyle name="Calculation 2 32 2 2 2" xfId="18294" xr:uid="{672207C9-3BA8-4D26-960B-12EDF2DA16CF}"/>
    <cellStyle name="Calculation 2 32 2 2 2 2" xfId="20632" xr:uid="{055353B3-45FD-4E9B-966E-67D214E76431}"/>
    <cellStyle name="Calculation 2 32 2 2 2 2 2" xfId="35927" xr:uid="{D127CA9A-BAB2-4AB7-B126-30317F765A2C}"/>
    <cellStyle name="Calculation 2 32 2 2 2 3" xfId="27746" xr:uid="{8140C280-30B3-48A9-B06E-6DEE491B0FD3}"/>
    <cellStyle name="Calculation 2 32 2 2 2 3 2" xfId="38118" xr:uid="{51BF2D7C-E74B-498F-BB26-C7497AF8755D}"/>
    <cellStyle name="Calculation 2 32 2 2 2 4" xfId="40437" xr:uid="{C681671E-CF49-4622-B915-612654C0FDF3}"/>
    <cellStyle name="Calculation 2 32 2 2 2 5" xfId="33606" xr:uid="{EA825D8C-1F86-4515-A28D-4DECAD992D3E}"/>
    <cellStyle name="Calculation 2 32 2 2 3" xfId="18726" xr:uid="{88291119-BAF2-4972-B8D5-3D69992F9CED}"/>
    <cellStyle name="Calculation 2 32 2 2 3 2" xfId="21064" xr:uid="{161DAA20-7B2E-446B-85B2-7070DCE4C6FB}"/>
    <cellStyle name="Calculation 2 32 2 2 3 2 2" xfId="36359" xr:uid="{5635621C-7C36-4703-A8D2-E0F3BAF94D49}"/>
    <cellStyle name="Calculation 2 32 2 2 3 3" xfId="28178" xr:uid="{CFACBE77-F6E1-48BB-9F70-B367717646F6}"/>
    <cellStyle name="Calculation 2 32 2 2 3 3 2" xfId="38550" xr:uid="{6A0A684B-101D-45F0-8AF6-176D64656F64}"/>
    <cellStyle name="Calculation 2 32 2 2 3 4" xfId="40869" xr:uid="{26F9F38A-DBFC-4D27-99DC-AFB6969170E5}"/>
    <cellStyle name="Calculation 2 32 2 2 3 5" xfId="34038" xr:uid="{FB864FAE-974A-4FBC-BFAE-B98CA8F10A89}"/>
    <cellStyle name="Calculation 2 32 2 2 4" xfId="20028" xr:uid="{5ECF0391-13B4-4075-B5E1-25FFDEF9C022}"/>
    <cellStyle name="Calculation 2 32 2 2 4 2" xfId="35323" xr:uid="{E2082CFA-B189-4156-8F6B-2620C5AFDD97}"/>
    <cellStyle name="Calculation 2 32 2 2 5" xfId="27156" xr:uid="{27E39FC4-B857-481F-BC3D-32357246272B}"/>
    <cellStyle name="Calculation 2 32 2 2 5 2" xfId="37530" xr:uid="{0F1680F3-582D-4A87-8504-1C2E9FF63EC7}"/>
    <cellStyle name="Calculation 2 32 2 2 6" xfId="39833" xr:uid="{745DC94C-9387-4CAC-B8FF-1813ABDB651C}"/>
    <cellStyle name="Calculation 2 32 2 2 7" xfId="33002" xr:uid="{8E2B0943-E9B3-43D2-92BE-6D3E5A274B20}"/>
    <cellStyle name="Calculation 2 32 3" xfId="17512" xr:uid="{378BEBC5-AFD2-483E-A1DB-48C9654FFAAA}"/>
    <cellStyle name="Calculation 2 32 3 2" xfId="18127" xr:uid="{A9DBC8A6-ABF1-48C2-85DB-88BF0922F99B}"/>
    <cellStyle name="Calculation 2 32 3 2 2" xfId="20465" xr:uid="{A12FE1B7-C1F8-4DE0-899F-57354AE37FD0}"/>
    <cellStyle name="Calculation 2 32 3 2 2 2" xfId="35760" xr:uid="{720A99E0-275D-407D-A6C0-00EA572B5DD3}"/>
    <cellStyle name="Calculation 2 32 3 2 3" xfId="27579" xr:uid="{21DA5C8F-29C9-4166-95D6-4EBCE642AF56}"/>
    <cellStyle name="Calculation 2 32 3 2 3 2" xfId="37951" xr:uid="{CD313C66-C341-4FD9-9FEB-1C3E140683CB}"/>
    <cellStyle name="Calculation 2 32 3 2 4" xfId="40270" xr:uid="{63DF056D-255C-4C62-BBC2-D75297CC1867}"/>
    <cellStyle name="Calculation 2 32 3 2 5" xfId="33439" xr:uid="{607D0CA3-3E3D-44DA-8548-B3854A218275}"/>
    <cellStyle name="Calculation 2 32 3 3" xfId="18559" xr:uid="{F7F444A3-3638-4DC3-98A4-24FBBBECD4BF}"/>
    <cellStyle name="Calculation 2 32 3 3 2" xfId="20897" xr:uid="{AC66B0AE-890A-4E5D-8B68-B7743487AEBA}"/>
    <cellStyle name="Calculation 2 32 3 3 2 2" xfId="36192" xr:uid="{B625C433-856F-49D3-B05F-912ED33218EE}"/>
    <cellStyle name="Calculation 2 32 3 3 3" xfId="28011" xr:uid="{7EFC2662-5E6B-4E5E-B708-C03A88483011}"/>
    <cellStyle name="Calculation 2 32 3 3 3 2" xfId="38383" xr:uid="{228C9372-040A-4B89-BB95-C67A74603F8E}"/>
    <cellStyle name="Calculation 2 32 3 3 4" xfId="40702" xr:uid="{8113B2A7-919E-4F9D-836C-325A6E594E4C}"/>
    <cellStyle name="Calculation 2 32 3 3 5" xfId="33871" xr:uid="{72193429-1E66-469B-9BF8-C59CA96A8A1B}"/>
    <cellStyle name="Calculation 2 32 3 4" xfId="19855" xr:uid="{3AF3491A-6A15-47E0-B118-1799F6E9659F}"/>
    <cellStyle name="Calculation 2 32 3 4 2" xfId="35150" xr:uid="{90A1D163-4539-44CF-B568-2E196942713B}"/>
    <cellStyle name="Calculation 2 32 3 5" xfId="26989" xr:uid="{020EB8A0-4DA9-475E-B44F-F2D3B03244B0}"/>
    <cellStyle name="Calculation 2 32 3 5 2" xfId="37363" xr:uid="{FBA94A55-34E5-4189-AE2D-B3C6C6F8F425}"/>
    <cellStyle name="Calculation 2 32 3 6" xfId="39660" xr:uid="{1B29BA16-D74D-40B5-A0A3-F7FC5A5D895F}"/>
    <cellStyle name="Calculation 2 32 3 7" xfId="32829" xr:uid="{C403AD94-C9AF-4902-9396-4E0B701359BB}"/>
    <cellStyle name="Calculation 2 33" xfId="16414" xr:uid="{65864028-7E08-4F18-8497-5ECC45E0CFEC}"/>
    <cellStyle name="Calculation 2 33 2" xfId="17259" xr:uid="{1D1FDC27-3756-4B7C-AAC9-2DDDA4121B52}"/>
    <cellStyle name="Calculation 2 33 2 2" xfId="17688" xr:uid="{741F4B2E-41D5-49C8-B368-63A7FE7E04AF}"/>
    <cellStyle name="Calculation 2 33 2 2 2" xfId="18295" xr:uid="{BFBC6C1D-CF83-4A2D-9D71-8F2D28769137}"/>
    <cellStyle name="Calculation 2 33 2 2 2 2" xfId="20633" xr:uid="{3E6EDAF4-0986-4663-A57B-E11C9AF92032}"/>
    <cellStyle name="Calculation 2 33 2 2 2 2 2" xfId="35928" xr:uid="{97DD1C4B-2C07-4735-A3F0-65B5948C7EDE}"/>
    <cellStyle name="Calculation 2 33 2 2 2 3" xfId="27747" xr:uid="{003FF4D2-DCB3-4778-A0D0-056B9F146859}"/>
    <cellStyle name="Calculation 2 33 2 2 2 3 2" xfId="38119" xr:uid="{6B77B64A-5D47-472F-B7DB-6AF7DD90721B}"/>
    <cellStyle name="Calculation 2 33 2 2 2 4" xfId="40438" xr:uid="{8F3D9921-2C65-48C4-9A42-DFBD5A6DD097}"/>
    <cellStyle name="Calculation 2 33 2 2 2 5" xfId="33607" xr:uid="{6396EAFD-6B38-4155-9E5D-DB440BB04745}"/>
    <cellStyle name="Calculation 2 33 2 2 3" xfId="18727" xr:uid="{15A1B85C-59C0-4F59-AEE6-4B2147ED606D}"/>
    <cellStyle name="Calculation 2 33 2 2 3 2" xfId="21065" xr:uid="{AE7F57A3-F1EC-4069-BF54-F8E3A465E04F}"/>
    <cellStyle name="Calculation 2 33 2 2 3 2 2" xfId="36360" xr:uid="{0D30E76D-7BB1-4FA1-9544-E95918EC1B26}"/>
    <cellStyle name="Calculation 2 33 2 2 3 3" xfId="28179" xr:uid="{CF90C078-F1D8-4CBA-89C3-A5BF519C1BBF}"/>
    <cellStyle name="Calculation 2 33 2 2 3 3 2" xfId="38551" xr:uid="{EB3B8455-B789-4B82-8AF1-DBF4DC00C998}"/>
    <cellStyle name="Calculation 2 33 2 2 3 4" xfId="40870" xr:uid="{55501A83-E0FD-4FD3-9546-8D2FC4808719}"/>
    <cellStyle name="Calculation 2 33 2 2 3 5" xfId="34039" xr:uid="{0142CC2F-4C7B-4319-8D47-AEBCA2316C68}"/>
    <cellStyle name="Calculation 2 33 2 2 4" xfId="20029" xr:uid="{1A29A863-0F3D-409A-B885-50A177834D2C}"/>
    <cellStyle name="Calculation 2 33 2 2 4 2" xfId="35324" xr:uid="{4911DF69-BEFA-404D-B80D-D89D0BB6750E}"/>
    <cellStyle name="Calculation 2 33 2 2 5" xfId="27157" xr:uid="{275D4AA9-C144-47E6-9FC3-B979B8311063}"/>
    <cellStyle name="Calculation 2 33 2 2 5 2" xfId="37531" xr:uid="{4C86F060-A55B-4B56-B1BB-34CDDEFEBD2D}"/>
    <cellStyle name="Calculation 2 33 2 2 6" xfId="39834" xr:uid="{9497CF3E-707E-4B81-BD72-AE5080DAA821}"/>
    <cellStyle name="Calculation 2 33 2 2 7" xfId="33003" xr:uid="{CBFA5849-1540-412B-928D-BE99B71507A6}"/>
    <cellStyle name="Calculation 2 33 3" xfId="17513" xr:uid="{1B1877C4-7B5E-420B-B325-A1C9368F1C5A}"/>
    <cellStyle name="Calculation 2 33 3 2" xfId="18128" xr:uid="{E01BF3C0-FE29-4525-BE15-42CB670FF263}"/>
    <cellStyle name="Calculation 2 33 3 2 2" xfId="20466" xr:uid="{06A51CC0-93AD-49DC-8BF2-0B0C8C8E9CD5}"/>
    <cellStyle name="Calculation 2 33 3 2 2 2" xfId="35761" xr:uid="{0592A80E-80DA-4C86-8AC8-7B63D063D844}"/>
    <cellStyle name="Calculation 2 33 3 2 3" xfId="27580" xr:uid="{1A2CEA14-F016-44C3-9940-309DFF50A9B0}"/>
    <cellStyle name="Calculation 2 33 3 2 3 2" xfId="37952" xr:uid="{79B2826D-A387-4DF1-AA48-53305A4DCBB0}"/>
    <cellStyle name="Calculation 2 33 3 2 4" xfId="40271" xr:uid="{611424E7-EC90-4C87-8791-D4F85A3EFF2E}"/>
    <cellStyle name="Calculation 2 33 3 2 5" xfId="33440" xr:uid="{B0D86077-721F-4255-AAF3-436BB6620CDF}"/>
    <cellStyle name="Calculation 2 33 3 3" xfId="18560" xr:uid="{E7440EFD-1AA8-4FBE-807C-DE4C9029C237}"/>
    <cellStyle name="Calculation 2 33 3 3 2" xfId="20898" xr:uid="{05C7EC02-5CE6-4547-AAEC-8F6C9B8FC600}"/>
    <cellStyle name="Calculation 2 33 3 3 2 2" xfId="36193" xr:uid="{E9E1AB09-8D25-4AEE-8311-C85BCDD8754A}"/>
    <cellStyle name="Calculation 2 33 3 3 3" xfId="28012" xr:uid="{A127DE69-6C4A-40B3-8488-A87F55B18B4D}"/>
    <cellStyle name="Calculation 2 33 3 3 3 2" xfId="38384" xr:uid="{1CFE5787-447E-4689-8669-0ABB1D8052BE}"/>
    <cellStyle name="Calculation 2 33 3 3 4" xfId="40703" xr:uid="{79DF7F73-F875-4002-A9E1-B5933503C826}"/>
    <cellStyle name="Calculation 2 33 3 3 5" xfId="33872" xr:uid="{B7D8B186-D6C1-4B2B-BDA3-52AF6FDF21EE}"/>
    <cellStyle name="Calculation 2 33 3 4" xfId="19856" xr:uid="{BA9076A2-2CE5-460D-8EA7-11446DED2F81}"/>
    <cellStyle name="Calculation 2 33 3 4 2" xfId="35151" xr:uid="{AA8BF7EE-C237-4AA3-931F-F421136B841A}"/>
    <cellStyle name="Calculation 2 33 3 5" xfId="26990" xr:uid="{0930B862-5BB3-469D-ABF0-534C56C81DC4}"/>
    <cellStyle name="Calculation 2 33 3 5 2" xfId="37364" xr:uid="{4B5B2C37-7DBD-4BE4-8F04-303DFEB41F48}"/>
    <cellStyle name="Calculation 2 33 3 6" xfId="39661" xr:uid="{C1ABFC2D-856A-465C-B0DF-A504D0C49767}"/>
    <cellStyle name="Calculation 2 33 3 7" xfId="32830" xr:uid="{237882FB-AFC9-4833-8ABF-9F475F32F930}"/>
    <cellStyle name="Calculation 2 34" xfId="16415" xr:uid="{0AAED9C9-A9C1-4D1C-8147-55C8A4C71D21}"/>
    <cellStyle name="Calculation 2 34 2" xfId="17260" xr:uid="{5B837DD0-413F-4C80-9F86-F5C3C488B4E9}"/>
    <cellStyle name="Calculation 2 34 2 2" xfId="17689" xr:uid="{4529EB71-77D2-4591-A675-EFF7C5B471CD}"/>
    <cellStyle name="Calculation 2 34 2 2 2" xfId="18296" xr:uid="{E52753A0-1078-4752-8AEB-A0BDB5363274}"/>
    <cellStyle name="Calculation 2 34 2 2 2 2" xfId="20634" xr:uid="{A5DC5208-CF13-422C-9502-88F75D4C910B}"/>
    <cellStyle name="Calculation 2 34 2 2 2 2 2" xfId="35929" xr:uid="{B5C59C20-2046-4DF0-A789-D95837AC80A2}"/>
    <cellStyle name="Calculation 2 34 2 2 2 3" xfId="27748" xr:uid="{DC3E9A3D-05BE-46A6-AF0C-FD6B49A66E8F}"/>
    <cellStyle name="Calculation 2 34 2 2 2 3 2" xfId="38120" xr:uid="{4F2ED95D-5BA5-4305-8476-B0BFE953C51B}"/>
    <cellStyle name="Calculation 2 34 2 2 2 4" xfId="40439" xr:uid="{962CC63B-CE68-4E8E-8701-A4F2744912AD}"/>
    <cellStyle name="Calculation 2 34 2 2 2 5" xfId="33608" xr:uid="{90182CD5-BC2A-489E-9D83-D468F50F0B19}"/>
    <cellStyle name="Calculation 2 34 2 2 3" xfId="18728" xr:uid="{420A195A-DE80-4ACE-90EE-B75B8DFC3A16}"/>
    <cellStyle name="Calculation 2 34 2 2 3 2" xfId="21066" xr:uid="{FA9A80D7-BB57-4504-B285-A0961819C1FC}"/>
    <cellStyle name="Calculation 2 34 2 2 3 2 2" xfId="36361" xr:uid="{8F8726BA-270D-4498-B43C-97C09DBC0227}"/>
    <cellStyle name="Calculation 2 34 2 2 3 3" xfId="28180" xr:uid="{7E88F175-D077-4305-B167-4C52D4B0587C}"/>
    <cellStyle name="Calculation 2 34 2 2 3 3 2" xfId="38552" xr:uid="{E3E784EF-3211-4134-BE42-DC3C8BEF2C91}"/>
    <cellStyle name="Calculation 2 34 2 2 3 4" xfId="40871" xr:uid="{65E116D5-912B-4748-AD9E-89E92931C11F}"/>
    <cellStyle name="Calculation 2 34 2 2 3 5" xfId="34040" xr:uid="{0FA70E47-4E41-4250-B815-F79CD2EA3C7A}"/>
    <cellStyle name="Calculation 2 34 2 2 4" xfId="20030" xr:uid="{C277AA9F-6AA8-4E55-801B-780C0AA900A8}"/>
    <cellStyle name="Calculation 2 34 2 2 4 2" xfId="35325" xr:uid="{E3BF1993-5A35-4DF7-BFC4-21452B6418CE}"/>
    <cellStyle name="Calculation 2 34 2 2 5" xfId="27158" xr:uid="{5DA3674F-A3FA-4EF4-8B55-7A68BBD9FB30}"/>
    <cellStyle name="Calculation 2 34 2 2 5 2" xfId="37532" xr:uid="{9A65EBFD-FDE2-46A4-BC3B-3E3C7EC05C83}"/>
    <cellStyle name="Calculation 2 34 2 2 6" xfId="39835" xr:uid="{F18BDA58-9C13-4767-9286-096FE1FAF0D5}"/>
    <cellStyle name="Calculation 2 34 2 2 7" xfId="33004" xr:uid="{757307FF-D928-4B09-86FF-F4465941CF98}"/>
    <cellStyle name="Calculation 2 34 3" xfId="17514" xr:uid="{2B976E88-1491-4AFF-B4B0-715BE8CFEE00}"/>
    <cellStyle name="Calculation 2 34 3 2" xfId="18129" xr:uid="{1B445E82-7C53-42AB-A1C1-2CBD5BB74ED7}"/>
    <cellStyle name="Calculation 2 34 3 2 2" xfId="20467" xr:uid="{BF50AF89-10FC-4D80-B83C-6C7FD093B2BA}"/>
    <cellStyle name="Calculation 2 34 3 2 2 2" xfId="35762" xr:uid="{76CEE548-DDA6-4418-B952-C50DA0AB3A50}"/>
    <cellStyle name="Calculation 2 34 3 2 3" xfId="27581" xr:uid="{D6AF91E3-7EF1-4670-BD01-4201F8A5C76F}"/>
    <cellStyle name="Calculation 2 34 3 2 3 2" xfId="37953" xr:uid="{D16FCC54-4F03-4AB6-8ACE-5AE83AB72134}"/>
    <cellStyle name="Calculation 2 34 3 2 4" xfId="40272" xr:uid="{8FB73BCA-DBA3-4D12-863F-2ECDEAD06F0B}"/>
    <cellStyle name="Calculation 2 34 3 2 5" xfId="33441" xr:uid="{7A24FB6D-A17D-48E0-9B06-4E316AEE8D8E}"/>
    <cellStyle name="Calculation 2 34 3 3" xfId="18561" xr:uid="{8B5DD886-4E4C-465A-8E60-6F1B77CFF390}"/>
    <cellStyle name="Calculation 2 34 3 3 2" xfId="20899" xr:uid="{2A26F297-C6DE-463C-A6CD-A030E87C1EDA}"/>
    <cellStyle name="Calculation 2 34 3 3 2 2" xfId="36194" xr:uid="{724C468D-4ABC-4B5F-AFA1-66D6D239C699}"/>
    <cellStyle name="Calculation 2 34 3 3 3" xfId="28013" xr:uid="{E74365BB-D37E-4169-9FB0-999680D61531}"/>
    <cellStyle name="Calculation 2 34 3 3 3 2" xfId="38385" xr:uid="{2BD4C3E7-921D-4E7A-B613-CAF8A834F40F}"/>
    <cellStyle name="Calculation 2 34 3 3 4" xfId="40704" xr:uid="{9432FB3A-A89A-4B71-9315-BDEBBD930A4D}"/>
    <cellStyle name="Calculation 2 34 3 3 5" xfId="33873" xr:uid="{D13BF609-91E9-43D9-A873-6FD80C5266FA}"/>
    <cellStyle name="Calculation 2 34 3 4" xfId="19857" xr:uid="{2891B375-3D33-40F1-A513-EDB83B354A07}"/>
    <cellStyle name="Calculation 2 34 3 4 2" xfId="35152" xr:uid="{4BF7B258-73E2-4F18-8D6E-B7CBCA6B2BCE}"/>
    <cellStyle name="Calculation 2 34 3 5" xfId="26991" xr:uid="{B777A58E-433A-40FA-9838-401641BDFB90}"/>
    <cellStyle name="Calculation 2 34 3 5 2" xfId="37365" xr:uid="{FE7E9251-DAB7-44FD-BD63-5F57DDEB7C09}"/>
    <cellStyle name="Calculation 2 34 3 6" xfId="39662" xr:uid="{E67AF148-B5BD-424D-A1E6-1764774574E9}"/>
    <cellStyle name="Calculation 2 34 3 7" xfId="32831" xr:uid="{71838F65-22E3-4D33-A095-853983115265}"/>
    <cellStyle name="Calculation 2 35" xfId="16416" xr:uid="{AE49DB9D-C845-4D1C-89DF-C67EFC1B169F}"/>
    <cellStyle name="Calculation 2 35 2" xfId="17261" xr:uid="{893AF253-B844-485B-953E-52E85E9FF0F6}"/>
    <cellStyle name="Calculation 2 35 2 2" xfId="17690" xr:uid="{F8152CEE-9A77-49CF-9510-9BEA68FB76E3}"/>
    <cellStyle name="Calculation 2 35 2 2 2" xfId="18297" xr:uid="{957ECC51-CE6D-4621-B5B3-BC1D43783031}"/>
    <cellStyle name="Calculation 2 35 2 2 2 2" xfId="20635" xr:uid="{B488453A-612C-4BC6-AAB3-07D7AC20D726}"/>
    <cellStyle name="Calculation 2 35 2 2 2 2 2" xfId="35930" xr:uid="{070944E2-DBA9-403F-8321-17DE87A87D86}"/>
    <cellStyle name="Calculation 2 35 2 2 2 3" xfId="27749" xr:uid="{04F50B70-8491-4860-804D-EE9764AD4B87}"/>
    <cellStyle name="Calculation 2 35 2 2 2 3 2" xfId="38121" xr:uid="{AC248CF7-4D9C-4163-917D-CCA52B4F954C}"/>
    <cellStyle name="Calculation 2 35 2 2 2 4" xfId="40440" xr:uid="{03132F0B-491C-45AE-83BB-2905A0F83776}"/>
    <cellStyle name="Calculation 2 35 2 2 2 5" xfId="33609" xr:uid="{314865CF-3EF8-47BD-A448-198CB4A1A000}"/>
    <cellStyle name="Calculation 2 35 2 2 3" xfId="18729" xr:uid="{49AF268D-80DF-4426-8EFF-5FB003C9B45B}"/>
    <cellStyle name="Calculation 2 35 2 2 3 2" xfId="21067" xr:uid="{7B4595CD-F37B-45E2-A7B7-E2FA2F9076A7}"/>
    <cellStyle name="Calculation 2 35 2 2 3 2 2" xfId="36362" xr:uid="{F3472E20-E069-4826-B3A5-5F4BD8FB0076}"/>
    <cellStyle name="Calculation 2 35 2 2 3 3" xfId="28181" xr:uid="{1858213D-489F-475F-B272-437407D41047}"/>
    <cellStyle name="Calculation 2 35 2 2 3 3 2" xfId="38553" xr:uid="{C869CAC4-A120-4CB1-9A72-D7A7D7AA12FB}"/>
    <cellStyle name="Calculation 2 35 2 2 3 4" xfId="40872" xr:uid="{2A4C11FB-936A-4A66-9B8D-1C61376AE4F3}"/>
    <cellStyle name="Calculation 2 35 2 2 3 5" xfId="34041" xr:uid="{28621A91-ED92-4070-94E4-A8D658CE764F}"/>
    <cellStyle name="Calculation 2 35 2 2 4" xfId="20031" xr:uid="{9A6E0186-11A0-43E6-8651-673326073CE4}"/>
    <cellStyle name="Calculation 2 35 2 2 4 2" xfId="35326" xr:uid="{691A9A3B-E748-4E3B-A8E3-9FD76DF4F183}"/>
    <cellStyle name="Calculation 2 35 2 2 5" xfId="27159" xr:uid="{F0B98126-13AF-4DB4-9FBB-C3A75D0A7C7D}"/>
    <cellStyle name="Calculation 2 35 2 2 5 2" xfId="37533" xr:uid="{806BF033-7F10-4C49-8C30-28048F05A148}"/>
    <cellStyle name="Calculation 2 35 2 2 6" xfId="39836" xr:uid="{29721FED-C796-44E5-B2B4-FF15DF00EB5A}"/>
    <cellStyle name="Calculation 2 35 2 2 7" xfId="33005" xr:uid="{4E7BC06C-4670-4D8D-B685-A8D53EB8BE0A}"/>
    <cellStyle name="Calculation 2 35 3" xfId="17515" xr:uid="{1C286624-684C-4F81-A286-31ACC53E5823}"/>
    <cellStyle name="Calculation 2 35 3 2" xfId="18130" xr:uid="{8E5B5C0A-BCE5-486E-AF56-77FA94D2774D}"/>
    <cellStyle name="Calculation 2 35 3 2 2" xfId="20468" xr:uid="{26874E83-172B-499F-9920-37E9933BCE5C}"/>
    <cellStyle name="Calculation 2 35 3 2 2 2" xfId="35763" xr:uid="{13C21CA6-68B1-4035-86DA-7096D1E49EB8}"/>
    <cellStyle name="Calculation 2 35 3 2 3" xfId="27582" xr:uid="{3E7A8236-EDD2-4734-A10B-DE55E213843A}"/>
    <cellStyle name="Calculation 2 35 3 2 3 2" xfId="37954" xr:uid="{ADA4D5AE-6AB3-4AC3-8992-0B6981A26656}"/>
    <cellStyle name="Calculation 2 35 3 2 4" xfId="40273" xr:uid="{4DD8ABA4-55B7-4CC5-9B9A-726AA4FA5AB5}"/>
    <cellStyle name="Calculation 2 35 3 2 5" xfId="33442" xr:uid="{44D016FD-7DA3-4E12-AC48-A403AFE595C7}"/>
    <cellStyle name="Calculation 2 35 3 3" xfId="18562" xr:uid="{7E2A2DD0-0F25-40FC-A531-4693E2C55572}"/>
    <cellStyle name="Calculation 2 35 3 3 2" xfId="20900" xr:uid="{F6542F2B-1C87-4AD0-8855-EFDCCEBDCE11}"/>
    <cellStyle name="Calculation 2 35 3 3 2 2" xfId="36195" xr:uid="{FB5A8D46-8E2E-457D-921D-2B3CFC093D0D}"/>
    <cellStyle name="Calculation 2 35 3 3 3" xfId="28014" xr:uid="{143FF04F-252D-491C-925A-6E794EA4378E}"/>
    <cellStyle name="Calculation 2 35 3 3 3 2" xfId="38386" xr:uid="{FF3C82F0-6DC6-46EE-9FBE-7B7B81C83098}"/>
    <cellStyle name="Calculation 2 35 3 3 4" xfId="40705" xr:uid="{05B14BED-3EC6-4E6A-A71D-79AB47005856}"/>
    <cellStyle name="Calculation 2 35 3 3 5" xfId="33874" xr:uid="{C340A2D6-73DA-4F87-9B81-A2267A8339FA}"/>
    <cellStyle name="Calculation 2 35 3 4" xfId="19858" xr:uid="{D3AD8176-ECCB-4FCE-9772-D7FC89212C50}"/>
    <cellStyle name="Calculation 2 35 3 4 2" xfId="35153" xr:uid="{70AFD5C4-F4C9-4D2D-ACFE-AFC1E5CA3452}"/>
    <cellStyle name="Calculation 2 35 3 5" xfId="26992" xr:uid="{ACF1D83A-9871-494E-AFAE-483C44601087}"/>
    <cellStyle name="Calculation 2 35 3 5 2" xfId="37366" xr:uid="{19AA76E6-B3F9-4F9C-B187-1CF3B3D72B27}"/>
    <cellStyle name="Calculation 2 35 3 6" xfId="39663" xr:uid="{C3B176A0-8209-4E4E-962F-6E6220572D3C}"/>
    <cellStyle name="Calculation 2 35 3 7" xfId="32832" xr:uid="{80C712E3-EF05-4C2E-BE7D-32FEDAA44E0B}"/>
    <cellStyle name="Calculation 2 36" xfId="16417" xr:uid="{611B6CFF-9529-41AE-BEA1-551C1CCDFEC4}"/>
    <cellStyle name="Calculation 2 36 2" xfId="17262" xr:uid="{0BA0F8BE-EF77-49C6-885C-401D0ADD472F}"/>
    <cellStyle name="Calculation 2 36 2 2" xfId="17691" xr:uid="{760181E3-9716-47B5-9A5C-7EC42F3AA1F2}"/>
    <cellStyle name="Calculation 2 36 2 2 2" xfId="18298" xr:uid="{6227A540-C90C-4793-80E6-4B56980C21CA}"/>
    <cellStyle name="Calculation 2 36 2 2 2 2" xfId="20636" xr:uid="{DF42E9FD-1BD9-49F6-864C-7B089A958361}"/>
    <cellStyle name="Calculation 2 36 2 2 2 2 2" xfId="35931" xr:uid="{C508CEE6-DD9E-4E2F-B5D6-A03120C5636B}"/>
    <cellStyle name="Calculation 2 36 2 2 2 3" xfId="27750" xr:uid="{1B190A75-9780-4D33-8E22-AE09069207C0}"/>
    <cellStyle name="Calculation 2 36 2 2 2 3 2" xfId="38122" xr:uid="{22B830C1-AE46-4284-ACC7-510B952AFF38}"/>
    <cellStyle name="Calculation 2 36 2 2 2 4" xfId="40441" xr:uid="{0E4D03B7-9094-47EA-950B-19F98910B1B2}"/>
    <cellStyle name="Calculation 2 36 2 2 2 5" xfId="33610" xr:uid="{16EB5FD9-2F39-412C-97D3-292DDD2AC4E5}"/>
    <cellStyle name="Calculation 2 36 2 2 3" xfId="18730" xr:uid="{62885903-F2C7-4F12-9648-E0830AC9DEC4}"/>
    <cellStyle name="Calculation 2 36 2 2 3 2" xfId="21068" xr:uid="{9D2D2A05-B6FF-44B1-99CE-9B91E10EB499}"/>
    <cellStyle name="Calculation 2 36 2 2 3 2 2" xfId="36363" xr:uid="{8EA36A8E-6078-4CF4-A9D8-87D6AF304DA9}"/>
    <cellStyle name="Calculation 2 36 2 2 3 3" xfId="28182" xr:uid="{4E31CA73-1EC9-4C84-B795-9BA4CF4FBE5A}"/>
    <cellStyle name="Calculation 2 36 2 2 3 3 2" xfId="38554" xr:uid="{9FF857B6-3073-4A3F-9CE5-5ACBF4415660}"/>
    <cellStyle name="Calculation 2 36 2 2 3 4" xfId="40873" xr:uid="{AC3ED847-A0F8-4F8C-8D5D-FB9D807D7E03}"/>
    <cellStyle name="Calculation 2 36 2 2 3 5" xfId="34042" xr:uid="{276222C4-C723-4390-BF5D-1BEB80CFA202}"/>
    <cellStyle name="Calculation 2 36 2 2 4" xfId="20032" xr:uid="{9E69FBD5-026A-47D5-BD71-01FA7DD764FA}"/>
    <cellStyle name="Calculation 2 36 2 2 4 2" xfId="35327" xr:uid="{80FEB3D7-56B8-4ECB-BFD7-773AC59EFF80}"/>
    <cellStyle name="Calculation 2 36 2 2 5" xfId="27160" xr:uid="{465C989E-7F90-40EB-82B3-547277FC3899}"/>
    <cellStyle name="Calculation 2 36 2 2 5 2" xfId="37534" xr:uid="{D53DC762-5A56-46CD-BF6C-FF9AA8B09280}"/>
    <cellStyle name="Calculation 2 36 2 2 6" xfId="39837" xr:uid="{74A8F61C-810C-43EB-B43C-A79F2502D522}"/>
    <cellStyle name="Calculation 2 36 2 2 7" xfId="33006" xr:uid="{8D34EA66-FC5E-45D7-9FAC-E94DC414AAF8}"/>
    <cellStyle name="Calculation 2 36 3" xfId="17516" xr:uid="{DDF615E2-20C3-4433-B84B-FB10651886E9}"/>
    <cellStyle name="Calculation 2 36 3 2" xfId="18131" xr:uid="{CA2A0E93-C83A-4F0F-BF2B-0D483A35F5E5}"/>
    <cellStyle name="Calculation 2 36 3 2 2" xfId="20469" xr:uid="{80129021-ED18-442F-8111-8646A1D8D817}"/>
    <cellStyle name="Calculation 2 36 3 2 2 2" xfId="35764" xr:uid="{BB298D62-6857-433F-AE1B-FF6CA04BFC63}"/>
    <cellStyle name="Calculation 2 36 3 2 3" xfId="27583" xr:uid="{62032B09-E081-4988-95C7-A545AEE6BD62}"/>
    <cellStyle name="Calculation 2 36 3 2 3 2" xfId="37955" xr:uid="{D81ABB8C-991D-42E3-8ABC-DBBACB62FD3F}"/>
    <cellStyle name="Calculation 2 36 3 2 4" xfId="40274" xr:uid="{1D9FD068-7693-4492-8B9C-23B137246755}"/>
    <cellStyle name="Calculation 2 36 3 2 5" xfId="33443" xr:uid="{F7437D65-0273-4802-892C-5BA5D7F04550}"/>
    <cellStyle name="Calculation 2 36 3 3" xfId="18563" xr:uid="{7EC7039B-565D-4067-8299-EBF7CF722556}"/>
    <cellStyle name="Calculation 2 36 3 3 2" xfId="20901" xr:uid="{025A3726-8B35-479B-BB6B-5A39F2C9FBE2}"/>
    <cellStyle name="Calculation 2 36 3 3 2 2" xfId="36196" xr:uid="{07F329F5-C3DF-4383-8A51-5676640DE572}"/>
    <cellStyle name="Calculation 2 36 3 3 3" xfId="28015" xr:uid="{F78C62DC-95DA-427B-894E-31A872F405F6}"/>
    <cellStyle name="Calculation 2 36 3 3 3 2" xfId="38387" xr:uid="{17084AF4-5553-44AC-B3C4-F0E508B83A3D}"/>
    <cellStyle name="Calculation 2 36 3 3 4" xfId="40706" xr:uid="{4EC79916-A601-499B-B9EC-2B3F05E4B145}"/>
    <cellStyle name="Calculation 2 36 3 3 5" xfId="33875" xr:uid="{8FF704A6-342D-463F-ACA1-B027686DAA08}"/>
    <cellStyle name="Calculation 2 36 3 4" xfId="19859" xr:uid="{1D093D41-ABC0-408C-A1B4-7856680E533C}"/>
    <cellStyle name="Calculation 2 36 3 4 2" xfId="35154" xr:uid="{29C01514-809B-480B-9AB6-FEA0A6349D93}"/>
    <cellStyle name="Calculation 2 36 3 5" xfId="26993" xr:uid="{9914F54A-E904-482F-8CA6-1E51424EEE96}"/>
    <cellStyle name="Calculation 2 36 3 5 2" xfId="37367" xr:uid="{61C1252F-3C58-41C4-A84A-2A8B5AEFFC8C}"/>
    <cellStyle name="Calculation 2 36 3 6" xfId="39664" xr:uid="{AF66F233-3F27-4047-BDE9-7F01A6AE9D5A}"/>
    <cellStyle name="Calculation 2 36 3 7" xfId="32833" xr:uid="{F31CE365-4A40-4147-AA54-D665AF6774B9}"/>
    <cellStyle name="Calculation 2 37" xfId="16418" xr:uid="{EA58F795-D60E-4DC9-93E4-3F17C7E1090C}"/>
    <cellStyle name="Calculation 2 37 2" xfId="17263" xr:uid="{7824444C-F5DF-4B82-B658-6955BA8B1DAA}"/>
    <cellStyle name="Calculation 2 37 2 2" xfId="17692" xr:uid="{B6C8CCFA-3190-4E07-9493-55DC1CC39A0C}"/>
    <cellStyle name="Calculation 2 37 2 2 2" xfId="18299" xr:uid="{6B8CB79E-CB8F-4A2C-BBCD-7BB47B61F033}"/>
    <cellStyle name="Calculation 2 37 2 2 2 2" xfId="20637" xr:uid="{30BC8784-1A12-46AB-ABCD-F333046E966A}"/>
    <cellStyle name="Calculation 2 37 2 2 2 2 2" xfId="35932" xr:uid="{94C012D5-EEA8-40ED-83AC-95A924ED41D0}"/>
    <cellStyle name="Calculation 2 37 2 2 2 3" xfId="27751" xr:uid="{515D23EE-02AC-4C17-9E02-9745CA8D0E4C}"/>
    <cellStyle name="Calculation 2 37 2 2 2 3 2" xfId="38123" xr:uid="{066812EF-C522-4180-BDCC-2B9D2B3D47BA}"/>
    <cellStyle name="Calculation 2 37 2 2 2 4" xfId="40442" xr:uid="{5DD3E718-41E2-4626-BCCB-452BD2C736F6}"/>
    <cellStyle name="Calculation 2 37 2 2 2 5" xfId="33611" xr:uid="{42353A5F-1DDB-44D9-BA5E-7E79592E79B8}"/>
    <cellStyle name="Calculation 2 37 2 2 3" xfId="18731" xr:uid="{BB2737B0-A5EF-4F9F-B81A-6D94C8A67295}"/>
    <cellStyle name="Calculation 2 37 2 2 3 2" xfId="21069" xr:uid="{6AD9B910-B506-489F-8B73-581335832F55}"/>
    <cellStyle name="Calculation 2 37 2 2 3 2 2" xfId="36364" xr:uid="{534DFE79-F1D8-4378-8901-F44F2820DFA9}"/>
    <cellStyle name="Calculation 2 37 2 2 3 3" xfId="28183" xr:uid="{7BB672EB-B5E4-4899-AD58-AAB72A72D4C1}"/>
    <cellStyle name="Calculation 2 37 2 2 3 3 2" xfId="38555" xr:uid="{D1AF3E6C-A28F-4C83-A645-CA0E38DED1D3}"/>
    <cellStyle name="Calculation 2 37 2 2 3 4" xfId="40874" xr:uid="{7DD14EBC-2374-49FC-BD42-944F63AFC7DB}"/>
    <cellStyle name="Calculation 2 37 2 2 3 5" xfId="34043" xr:uid="{0DFD9249-F390-4558-B5C8-FA8CB41620DA}"/>
    <cellStyle name="Calculation 2 37 2 2 4" xfId="20033" xr:uid="{9D59CA82-3421-439F-8E12-A921136E87C0}"/>
    <cellStyle name="Calculation 2 37 2 2 4 2" xfId="35328" xr:uid="{630C061E-2121-4414-B4DD-B2461396A653}"/>
    <cellStyle name="Calculation 2 37 2 2 5" xfId="27161" xr:uid="{15E5C9B3-8F3E-402A-BEB7-F9AC788490A0}"/>
    <cellStyle name="Calculation 2 37 2 2 5 2" xfId="37535" xr:uid="{854D927F-6A71-4FCD-9B66-6C7015724A12}"/>
    <cellStyle name="Calculation 2 37 2 2 6" xfId="39838" xr:uid="{6C0AB606-0277-451E-AB7C-8CC966C14787}"/>
    <cellStyle name="Calculation 2 37 2 2 7" xfId="33007" xr:uid="{228DD436-38AB-485A-8034-DAAFAD1FD9AB}"/>
    <cellStyle name="Calculation 2 37 3" xfId="17517" xr:uid="{76A45C93-988E-4655-9085-0FCF9651BF50}"/>
    <cellStyle name="Calculation 2 37 3 2" xfId="18132" xr:uid="{0D291A69-53F7-4F1D-B876-2631D86C48C9}"/>
    <cellStyle name="Calculation 2 37 3 2 2" xfId="20470" xr:uid="{ED0EAAE1-1B61-464A-81B9-47923C61FC33}"/>
    <cellStyle name="Calculation 2 37 3 2 2 2" xfId="35765" xr:uid="{ECCF2C18-A04D-415F-A2CE-8FAD9CB71F7A}"/>
    <cellStyle name="Calculation 2 37 3 2 3" xfId="27584" xr:uid="{671102A0-87DE-47EC-A0E2-191085E36333}"/>
    <cellStyle name="Calculation 2 37 3 2 3 2" xfId="37956" xr:uid="{20619BD7-6531-4CC9-98A2-9D5E4CD3B34A}"/>
    <cellStyle name="Calculation 2 37 3 2 4" xfId="40275" xr:uid="{2FDDEEA3-B74D-46DB-97D6-3AE0C73E0B9F}"/>
    <cellStyle name="Calculation 2 37 3 2 5" xfId="33444" xr:uid="{0CD6F8D0-838D-47A0-9FE4-9E9C681DDA86}"/>
    <cellStyle name="Calculation 2 37 3 3" xfId="18564" xr:uid="{DF48FB5C-F885-4F44-B210-7AE8F7C1BBCF}"/>
    <cellStyle name="Calculation 2 37 3 3 2" xfId="20902" xr:uid="{799EE4F4-101B-4C03-97BD-1C92C41E3F12}"/>
    <cellStyle name="Calculation 2 37 3 3 2 2" xfId="36197" xr:uid="{59C28850-03B8-4B46-9226-4E31EEA75711}"/>
    <cellStyle name="Calculation 2 37 3 3 3" xfId="28016" xr:uid="{4BFF73FC-A906-465E-B124-12869D79478B}"/>
    <cellStyle name="Calculation 2 37 3 3 3 2" xfId="38388" xr:uid="{4F858ABE-8245-4753-B752-818246EDE3CA}"/>
    <cellStyle name="Calculation 2 37 3 3 4" xfId="40707" xr:uid="{95953380-22DB-4076-8DB1-64DCA81AA267}"/>
    <cellStyle name="Calculation 2 37 3 3 5" xfId="33876" xr:uid="{22DE17F3-E4F1-474C-AA4D-3B9132124D39}"/>
    <cellStyle name="Calculation 2 37 3 4" xfId="19860" xr:uid="{08ADF2D1-3DA7-4109-A054-4BFDE6A2C50B}"/>
    <cellStyle name="Calculation 2 37 3 4 2" xfId="35155" xr:uid="{97ACEA0B-14F5-47D3-8A1F-78A94A497947}"/>
    <cellStyle name="Calculation 2 37 3 5" xfId="26994" xr:uid="{C4CAC878-2FAB-4E00-B602-30AEDCB12454}"/>
    <cellStyle name="Calculation 2 37 3 5 2" xfId="37368" xr:uid="{41F4AC39-9C0B-4376-8219-B1264BB8C464}"/>
    <cellStyle name="Calculation 2 37 3 6" xfId="39665" xr:uid="{534801E4-51BC-45BF-AAB6-38E899D42AF7}"/>
    <cellStyle name="Calculation 2 37 3 7" xfId="32834" xr:uid="{5B5B9D4C-CBE7-4483-8071-43303AC2A85F}"/>
    <cellStyle name="Calculation 2 38" xfId="16419" xr:uid="{9120F8D4-EB4F-449A-8C58-A40870A27E1C}"/>
    <cellStyle name="Calculation 2 38 2" xfId="17264" xr:uid="{2D425AB4-72A7-4246-A000-68B32C53E5F1}"/>
    <cellStyle name="Calculation 2 38 2 2" xfId="17693" xr:uid="{4EB0298C-1CBB-4294-9B72-02BB318447A4}"/>
    <cellStyle name="Calculation 2 38 2 2 2" xfId="18300" xr:uid="{6D680585-5275-4A97-AFC5-3C7EE71952D0}"/>
    <cellStyle name="Calculation 2 38 2 2 2 2" xfId="20638" xr:uid="{344A4E83-0225-40E1-B24D-FCDA4EC78376}"/>
    <cellStyle name="Calculation 2 38 2 2 2 2 2" xfId="35933" xr:uid="{87337A3A-0292-4141-8620-9550745E7440}"/>
    <cellStyle name="Calculation 2 38 2 2 2 3" xfId="27752" xr:uid="{AC0E343B-559D-4011-89A2-08665A377509}"/>
    <cellStyle name="Calculation 2 38 2 2 2 3 2" xfId="38124" xr:uid="{C678C672-39C7-491C-AB1B-19394FD6029B}"/>
    <cellStyle name="Calculation 2 38 2 2 2 4" xfId="40443" xr:uid="{A96698EF-4C50-4A64-8AC3-AB0D3F3E07C5}"/>
    <cellStyle name="Calculation 2 38 2 2 2 5" xfId="33612" xr:uid="{D77FF30D-3CCB-44A6-9C6E-0DE5A6703D0F}"/>
    <cellStyle name="Calculation 2 38 2 2 3" xfId="18732" xr:uid="{0A10772F-34CC-4983-8B38-05DAEF364EF1}"/>
    <cellStyle name="Calculation 2 38 2 2 3 2" xfId="21070" xr:uid="{75F0D81E-63C4-4061-A8AD-472530EF3F1C}"/>
    <cellStyle name="Calculation 2 38 2 2 3 2 2" xfId="36365" xr:uid="{FB632F2F-AF96-4A16-937C-144332B80746}"/>
    <cellStyle name="Calculation 2 38 2 2 3 3" xfId="28184" xr:uid="{0FD8AB5C-443C-4851-B643-AD0969A90BAD}"/>
    <cellStyle name="Calculation 2 38 2 2 3 3 2" xfId="38556" xr:uid="{DEE42F63-55B8-465C-8CC7-AC4819000B76}"/>
    <cellStyle name="Calculation 2 38 2 2 3 4" xfId="40875" xr:uid="{CBAF482F-7AB4-45B3-A540-2CE5A11CEEC3}"/>
    <cellStyle name="Calculation 2 38 2 2 3 5" xfId="34044" xr:uid="{57F117A3-80B0-426C-B241-F91E0E38613F}"/>
    <cellStyle name="Calculation 2 38 2 2 4" xfId="20034" xr:uid="{E13F4113-1492-46A6-8BA2-2616BA26A4D7}"/>
    <cellStyle name="Calculation 2 38 2 2 4 2" xfId="35329" xr:uid="{5D9BD1F8-91E4-4CAD-B32B-8A4CF34B73EC}"/>
    <cellStyle name="Calculation 2 38 2 2 5" xfId="27162" xr:uid="{00BFE97C-1156-43A3-A2B9-1DE45FE653A4}"/>
    <cellStyle name="Calculation 2 38 2 2 5 2" xfId="37536" xr:uid="{4AA38819-CAE6-4F67-9258-D8B0F4952DF7}"/>
    <cellStyle name="Calculation 2 38 2 2 6" xfId="39839" xr:uid="{3C561E8B-A8B8-45C0-8CCB-2712558F3947}"/>
    <cellStyle name="Calculation 2 38 2 2 7" xfId="33008" xr:uid="{A3AD0B37-D1AE-4CA8-AAC6-DA2D720C862E}"/>
    <cellStyle name="Calculation 2 38 3" xfId="17518" xr:uid="{0AF4A3D3-52F6-4C19-AA5B-BCDE584BFBE7}"/>
    <cellStyle name="Calculation 2 38 3 2" xfId="18133" xr:uid="{09C064CD-56CF-4A03-B38A-028E26528B66}"/>
    <cellStyle name="Calculation 2 38 3 2 2" xfId="20471" xr:uid="{449A9E0A-B7B0-48B4-A143-E88B911A6052}"/>
    <cellStyle name="Calculation 2 38 3 2 2 2" xfId="35766" xr:uid="{7FFB14CD-D611-4F47-9861-F44B09898C89}"/>
    <cellStyle name="Calculation 2 38 3 2 3" xfId="27585" xr:uid="{4FA312AD-6E67-429F-B783-7C86E53152EF}"/>
    <cellStyle name="Calculation 2 38 3 2 3 2" xfId="37957" xr:uid="{D6337614-B99E-4952-8955-58D0536FA1BD}"/>
    <cellStyle name="Calculation 2 38 3 2 4" xfId="40276" xr:uid="{A0FD785D-DB45-41A7-8427-AF7E5758F975}"/>
    <cellStyle name="Calculation 2 38 3 2 5" xfId="33445" xr:uid="{A5CB10D3-D6AD-4971-9BB6-3E86E66FCA33}"/>
    <cellStyle name="Calculation 2 38 3 3" xfId="18565" xr:uid="{2C3829F9-F6ED-442D-A097-5027D0E637D5}"/>
    <cellStyle name="Calculation 2 38 3 3 2" xfId="20903" xr:uid="{67CA44AB-90F7-4B32-ADE9-FC237A96848C}"/>
    <cellStyle name="Calculation 2 38 3 3 2 2" xfId="36198" xr:uid="{27FE4295-FB77-4DCA-AEA3-F2212FD1C7BE}"/>
    <cellStyle name="Calculation 2 38 3 3 3" xfId="28017" xr:uid="{CB37491E-B6F6-4EFB-89FC-72F646DDD837}"/>
    <cellStyle name="Calculation 2 38 3 3 3 2" xfId="38389" xr:uid="{062DB7A6-03ED-473C-8CE0-D30EFBF8712E}"/>
    <cellStyle name="Calculation 2 38 3 3 4" xfId="40708" xr:uid="{A4BAFB75-B5C2-4C7A-AC3E-A545A766D260}"/>
    <cellStyle name="Calculation 2 38 3 3 5" xfId="33877" xr:uid="{E5D047B1-4127-44C2-81E0-DD86742DFC81}"/>
    <cellStyle name="Calculation 2 38 3 4" xfId="19861" xr:uid="{20661F07-4C5A-47B6-8F5C-A6684C69D6A5}"/>
    <cellStyle name="Calculation 2 38 3 4 2" xfId="35156" xr:uid="{799AFCD8-FE55-45FA-8310-4D471EA24E5F}"/>
    <cellStyle name="Calculation 2 38 3 5" xfId="26995" xr:uid="{6FB244D1-1F2C-40FC-9876-8D5420444C6F}"/>
    <cellStyle name="Calculation 2 38 3 5 2" xfId="37369" xr:uid="{790B998C-BF0D-457B-B399-1A922AA4F41F}"/>
    <cellStyle name="Calculation 2 38 3 6" xfId="39666" xr:uid="{A242E3C9-5E14-4E52-9F1F-03F97E4645DC}"/>
    <cellStyle name="Calculation 2 38 3 7" xfId="32835" xr:uid="{8A7F2F12-4EEF-454B-A497-A46EFC740B04}"/>
    <cellStyle name="Calculation 2 39" xfId="17233" xr:uid="{4889D0D3-5C93-401D-A7CB-BCF1EA94FD7F}"/>
    <cellStyle name="Calculation 2 39 2" xfId="17662" xr:uid="{0C2D0563-6BC0-4DB8-98E7-29756B8EE392}"/>
    <cellStyle name="Calculation 2 39 2 2" xfId="18269" xr:uid="{AB16104D-E17A-4702-B701-329224591720}"/>
    <cellStyle name="Calculation 2 39 2 2 2" xfId="20607" xr:uid="{C37A941C-C864-4D27-BFDF-5E5ED2D07268}"/>
    <cellStyle name="Calculation 2 39 2 2 2 2" xfId="35902" xr:uid="{FB65888F-61DB-4AA4-B7D2-6D4D0D2EF7BF}"/>
    <cellStyle name="Calculation 2 39 2 2 3" xfId="27721" xr:uid="{F8D07ADC-70B9-4FD6-B509-39EA7D4130EF}"/>
    <cellStyle name="Calculation 2 39 2 2 3 2" xfId="38093" xr:uid="{9098CC90-65EC-4573-ABBB-8A325FB52E9F}"/>
    <cellStyle name="Calculation 2 39 2 2 4" xfId="40412" xr:uid="{F484F0FE-F13D-4D19-8C33-27C87F0C6174}"/>
    <cellStyle name="Calculation 2 39 2 2 5" xfId="33581" xr:uid="{1CBC8F5A-27EE-4459-A6BA-91CD13672A09}"/>
    <cellStyle name="Calculation 2 39 2 3" xfId="18701" xr:uid="{2B457433-5A03-433B-AB8F-AA3BAE19C93A}"/>
    <cellStyle name="Calculation 2 39 2 3 2" xfId="21039" xr:uid="{549F8F73-6371-49F6-9ECD-CEB2D1BC4F8D}"/>
    <cellStyle name="Calculation 2 39 2 3 2 2" xfId="36334" xr:uid="{0BD67B36-99B5-456C-B49A-134F6F9731A2}"/>
    <cellStyle name="Calculation 2 39 2 3 3" xfId="28153" xr:uid="{50E7AB04-F4F6-4A64-850C-50CCC4452923}"/>
    <cellStyle name="Calculation 2 39 2 3 3 2" xfId="38525" xr:uid="{F7567391-95B4-4133-B6F0-1926DE50D728}"/>
    <cellStyle name="Calculation 2 39 2 3 4" xfId="40844" xr:uid="{772FFCFA-2B34-4127-BECB-D92B282EBABF}"/>
    <cellStyle name="Calculation 2 39 2 3 5" xfId="34013" xr:uid="{39276EEE-B8C0-40B6-BB9B-E14C1A29EEB3}"/>
    <cellStyle name="Calculation 2 39 2 4" xfId="20003" xr:uid="{9D9DE513-B402-4EBB-9267-A397C090A3BB}"/>
    <cellStyle name="Calculation 2 39 2 4 2" xfId="35298" xr:uid="{98020DA9-4E75-4222-8508-E27FB24E1591}"/>
    <cellStyle name="Calculation 2 39 2 5" xfId="27131" xr:uid="{3CD9C50B-7830-495F-979C-5F42894D73CC}"/>
    <cellStyle name="Calculation 2 39 2 5 2" xfId="37505" xr:uid="{41AC9CFF-08F6-4226-9A58-D88ADB582C0A}"/>
    <cellStyle name="Calculation 2 39 2 6" xfId="39808" xr:uid="{BA234B62-E20D-41CD-A8C6-9275E55D6732}"/>
    <cellStyle name="Calculation 2 39 2 7" xfId="32977" xr:uid="{C2385C1D-F708-412F-934C-66C6BF45F19C}"/>
    <cellStyle name="Calculation 2 4" xfId="16420" xr:uid="{02692885-B10E-47AB-9865-1A930779BD28}"/>
    <cellStyle name="Calculation 2 4 2" xfId="17265" xr:uid="{7E0390BD-C571-4C83-8907-252F82C5A969}"/>
    <cellStyle name="Calculation 2 4 2 2" xfId="17694" xr:uid="{D403EE5B-4623-409D-BB67-0E635AC4152F}"/>
    <cellStyle name="Calculation 2 4 2 2 2" xfId="18301" xr:uid="{B10DCF1A-13E0-4432-8A91-A4D00185D074}"/>
    <cellStyle name="Calculation 2 4 2 2 2 2" xfId="20639" xr:uid="{B91FB11B-E973-4507-AD0E-CE33844C8ECC}"/>
    <cellStyle name="Calculation 2 4 2 2 2 2 2" xfId="35934" xr:uid="{9D4EA1BD-55D3-4525-92B3-292D2F748E93}"/>
    <cellStyle name="Calculation 2 4 2 2 2 3" xfId="27753" xr:uid="{C13D1E81-B25E-4A16-B15A-503B1FEFF39C}"/>
    <cellStyle name="Calculation 2 4 2 2 2 3 2" xfId="38125" xr:uid="{AA0DA23A-DDE0-448E-BC3D-BA5B343ABFA6}"/>
    <cellStyle name="Calculation 2 4 2 2 2 4" xfId="40444" xr:uid="{514B2015-36B8-41E7-ACA0-B3C58A1629CE}"/>
    <cellStyle name="Calculation 2 4 2 2 2 5" xfId="33613" xr:uid="{0E428343-CB5A-470D-922D-A50C44F931C2}"/>
    <cellStyle name="Calculation 2 4 2 2 3" xfId="18733" xr:uid="{564FEAFE-A70A-41FB-A235-32B8B5D5905A}"/>
    <cellStyle name="Calculation 2 4 2 2 3 2" xfId="21071" xr:uid="{14873916-5C42-4E4D-8D3E-33267076E49A}"/>
    <cellStyle name="Calculation 2 4 2 2 3 2 2" xfId="36366" xr:uid="{16251AC5-8391-45EC-A479-94740720DFF5}"/>
    <cellStyle name="Calculation 2 4 2 2 3 3" xfId="28185" xr:uid="{E3E8D1D6-0EAB-4580-9190-378D5B36BF13}"/>
    <cellStyle name="Calculation 2 4 2 2 3 3 2" xfId="38557" xr:uid="{3BCEC991-D188-4F19-B17D-761C8AFE7340}"/>
    <cellStyle name="Calculation 2 4 2 2 3 4" xfId="40876" xr:uid="{5B43B31B-6814-4D5F-B395-882AB90FAD37}"/>
    <cellStyle name="Calculation 2 4 2 2 3 5" xfId="34045" xr:uid="{F273D65A-CC5F-4A8D-95FD-5EDD4C87AA4E}"/>
    <cellStyle name="Calculation 2 4 2 2 4" xfId="20035" xr:uid="{8DB6AB31-0F40-485A-9207-B46AB534CB04}"/>
    <cellStyle name="Calculation 2 4 2 2 4 2" xfId="35330" xr:uid="{5D4E6368-2BB0-4C28-AB95-288445CD9783}"/>
    <cellStyle name="Calculation 2 4 2 2 5" xfId="27163" xr:uid="{538B7380-BE87-4916-B794-7757AF4C8C23}"/>
    <cellStyle name="Calculation 2 4 2 2 5 2" xfId="37537" xr:uid="{1544E110-B85D-4265-A73C-84AB23B15591}"/>
    <cellStyle name="Calculation 2 4 2 2 6" xfId="39840" xr:uid="{E3AA8C96-5336-4E6C-BB2B-C87C6FDD9646}"/>
    <cellStyle name="Calculation 2 4 2 2 7" xfId="33009" xr:uid="{0A3E9320-B07A-4926-B29B-D5F5128C839C}"/>
    <cellStyle name="Calculation 2 4 3" xfId="17519" xr:uid="{653FD327-65F2-40FF-B282-7D7D6AB32949}"/>
    <cellStyle name="Calculation 2 4 3 2" xfId="18134" xr:uid="{99AB1DB8-35B2-4724-BFC9-5FA9B5FA99FB}"/>
    <cellStyle name="Calculation 2 4 3 2 2" xfId="20472" xr:uid="{B3484DE0-3441-4A87-BAC5-0AA5C5E0C8A8}"/>
    <cellStyle name="Calculation 2 4 3 2 2 2" xfId="35767" xr:uid="{ECDB1FB6-E100-4F28-B1B8-CC7536CC1C4A}"/>
    <cellStyle name="Calculation 2 4 3 2 3" xfId="27586" xr:uid="{17359EC3-1FA4-449C-B3E1-FC59D9F92274}"/>
    <cellStyle name="Calculation 2 4 3 2 3 2" xfId="37958" xr:uid="{9317D4F3-90C7-47F5-B216-8698FDCEFE65}"/>
    <cellStyle name="Calculation 2 4 3 2 4" xfId="40277" xr:uid="{B75EA397-DA24-4452-A435-D8F8AEB189D0}"/>
    <cellStyle name="Calculation 2 4 3 2 5" xfId="33446" xr:uid="{B479F0BA-826E-48FE-98A3-4BD2BA592A26}"/>
    <cellStyle name="Calculation 2 4 3 3" xfId="18566" xr:uid="{888C3FE7-79F9-4D64-A82A-D1DBD4285FBB}"/>
    <cellStyle name="Calculation 2 4 3 3 2" xfId="20904" xr:uid="{1438CD59-1CD6-45A5-91B4-A7A0D2C52CB5}"/>
    <cellStyle name="Calculation 2 4 3 3 2 2" xfId="36199" xr:uid="{3454F984-A0A2-48A8-A07C-0DBD5CFB2F6E}"/>
    <cellStyle name="Calculation 2 4 3 3 3" xfId="28018" xr:uid="{57D36266-1D54-4966-BD0C-0880DC725038}"/>
    <cellStyle name="Calculation 2 4 3 3 3 2" xfId="38390" xr:uid="{63EB6F10-E556-4570-BE13-07AC9CCADD9C}"/>
    <cellStyle name="Calculation 2 4 3 3 4" xfId="40709" xr:uid="{7F036D77-EC37-4A3B-96C6-827CF4DE4918}"/>
    <cellStyle name="Calculation 2 4 3 3 5" xfId="33878" xr:uid="{7C7801DB-84E6-42F0-9CA3-246C00241942}"/>
    <cellStyle name="Calculation 2 4 3 4" xfId="19862" xr:uid="{B00BE2EF-A7C2-422A-B714-96BD96B2A911}"/>
    <cellStyle name="Calculation 2 4 3 4 2" xfId="35157" xr:uid="{9159EAEE-B283-4DD5-AFE2-701F47953610}"/>
    <cellStyle name="Calculation 2 4 3 5" xfId="26996" xr:uid="{0AD4AFA6-5150-488A-865C-0677ABD34122}"/>
    <cellStyle name="Calculation 2 4 3 5 2" xfId="37370" xr:uid="{0E3D73CE-E09F-4C97-BF81-6D7F431ABE9E}"/>
    <cellStyle name="Calculation 2 4 3 6" xfId="39667" xr:uid="{D75717AF-C697-425E-BD9E-A5E7B95D00C8}"/>
    <cellStyle name="Calculation 2 4 3 7" xfId="32836" xr:uid="{701632CA-143E-463E-8389-0A021FCE3C4C}"/>
    <cellStyle name="Calculation 2 40" xfId="17487" xr:uid="{0044F052-1E91-48D6-A7C2-3462A3BE1297}"/>
    <cellStyle name="Calculation 2 40 2" xfId="18102" xr:uid="{7E846B42-34DB-4994-A0BD-3056D5F95C84}"/>
    <cellStyle name="Calculation 2 40 2 2" xfId="20440" xr:uid="{445DB36B-F67F-420E-90CD-368327D7D012}"/>
    <cellStyle name="Calculation 2 40 2 2 2" xfId="35735" xr:uid="{1C893472-3548-4037-8D79-E6C44F61CCF2}"/>
    <cellStyle name="Calculation 2 40 2 3" xfId="27554" xr:uid="{FE3A7672-D938-446E-8B3A-03827EF7A1D3}"/>
    <cellStyle name="Calculation 2 40 2 3 2" xfId="37926" xr:uid="{3B264AF2-F9C5-472C-A845-3D0A3751B428}"/>
    <cellStyle name="Calculation 2 40 2 4" xfId="40245" xr:uid="{7543B7FE-BA37-4ABC-B0A8-394567E22F13}"/>
    <cellStyle name="Calculation 2 40 2 5" xfId="33414" xr:uid="{42317972-2215-4C12-973A-00C35E897F12}"/>
    <cellStyle name="Calculation 2 40 3" xfId="18534" xr:uid="{A0BD554D-99E9-40E1-A821-949191870756}"/>
    <cellStyle name="Calculation 2 40 3 2" xfId="20872" xr:uid="{433116B1-E6DA-4ADC-898E-B893FB1B924D}"/>
    <cellStyle name="Calculation 2 40 3 2 2" xfId="36167" xr:uid="{4A0A3FAD-B4A8-481A-A64D-C0DB032DF392}"/>
    <cellStyle name="Calculation 2 40 3 3" xfId="27986" xr:uid="{BC5B095E-4C24-4B4D-B86A-16C3F7C51BC9}"/>
    <cellStyle name="Calculation 2 40 3 3 2" xfId="38358" xr:uid="{A3D53F09-AEA6-43A9-A788-EE0AAC52BD0D}"/>
    <cellStyle name="Calculation 2 40 3 4" xfId="40677" xr:uid="{DB47F36F-3029-4DE4-A9C4-1F59E1602CDA}"/>
    <cellStyle name="Calculation 2 40 3 5" xfId="33846" xr:uid="{2A6F647C-6639-411A-9ED6-D9AF5B09B2F8}"/>
    <cellStyle name="Calculation 2 40 4" xfId="19830" xr:uid="{713AB2F8-F62A-4BE8-82BD-F46222B6C6AE}"/>
    <cellStyle name="Calculation 2 40 4 2" xfId="35125" xr:uid="{638C1EF0-5DB2-4D09-9B90-116FC96B9353}"/>
    <cellStyle name="Calculation 2 40 5" xfId="26964" xr:uid="{FD605F24-79CC-4FC9-A466-2EEDF893E29D}"/>
    <cellStyle name="Calculation 2 40 5 2" xfId="37338" xr:uid="{771C70A0-8351-48B4-B157-2274FCE84A80}"/>
    <cellStyle name="Calculation 2 40 6" xfId="39635" xr:uid="{08D9A67A-88D0-4A43-8078-0C8B7EA32955}"/>
    <cellStyle name="Calculation 2 40 7" xfId="32804" xr:uid="{45CBD29D-212E-43CA-B943-B6276031E5AD}"/>
    <cellStyle name="Calculation 2 41" xfId="1937" xr:uid="{7B67D773-4180-4C00-8AAF-FCA6EB94783A}"/>
    <cellStyle name="Calculation 2 5" xfId="16421" xr:uid="{DB53E683-E73D-44FF-9445-56EA8C5C8303}"/>
    <cellStyle name="Calculation 2 5 2" xfId="17266" xr:uid="{47F80740-B83C-45A1-931D-8968EA17AA8D}"/>
    <cellStyle name="Calculation 2 5 2 2" xfId="17695" xr:uid="{C564756D-3682-46DE-944A-D32A7428DE48}"/>
    <cellStyle name="Calculation 2 5 2 2 2" xfId="18302" xr:uid="{8F123CE5-93B9-44D8-8E54-58447693031E}"/>
    <cellStyle name="Calculation 2 5 2 2 2 2" xfId="20640" xr:uid="{7EAD191B-89A7-4EE8-91C1-C75C0C70B5FD}"/>
    <cellStyle name="Calculation 2 5 2 2 2 2 2" xfId="35935" xr:uid="{9A3B6E50-8BD5-440F-AA6E-9EF9A6E7F8DC}"/>
    <cellStyle name="Calculation 2 5 2 2 2 3" xfId="27754" xr:uid="{48763213-285E-4591-A583-C9B7CBEE248F}"/>
    <cellStyle name="Calculation 2 5 2 2 2 3 2" xfId="38126" xr:uid="{2AB0216D-537A-4612-8A88-3D92420B2E95}"/>
    <cellStyle name="Calculation 2 5 2 2 2 4" xfId="40445" xr:uid="{122AF25A-0C67-48E0-A13F-01334EF3ADF9}"/>
    <cellStyle name="Calculation 2 5 2 2 2 5" xfId="33614" xr:uid="{99030870-BD76-4A6E-82D3-6797F7FA1BBB}"/>
    <cellStyle name="Calculation 2 5 2 2 3" xfId="18734" xr:uid="{0B7AE0DE-DC6D-44D1-86F2-27014B97362C}"/>
    <cellStyle name="Calculation 2 5 2 2 3 2" xfId="21072" xr:uid="{6E1E7366-7A70-4D0A-A820-DF18FB2B548D}"/>
    <cellStyle name="Calculation 2 5 2 2 3 2 2" xfId="36367" xr:uid="{76588DAB-5A63-4FEA-B184-427515EB2FED}"/>
    <cellStyle name="Calculation 2 5 2 2 3 3" xfId="28186" xr:uid="{E5A19787-A007-4F9F-9425-A9164CACD1B3}"/>
    <cellStyle name="Calculation 2 5 2 2 3 3 2" xfId="38558" xr:uid="{B41E2A53-8698-4ED9-85F2-E1D89C52D4CD}"/>
    <cellStyle name="Calculation 2 5 2 2 3 4" xfId="40877" xr:uid="{42941009-A39B-44EB-A09E-EC998AF2CA08}"/>
    <cellStyle name="Calculation 2 5 2 2 3 5" xfId="34046" xr:uid="{57D26915-86F5-4F88-8FEB-02502117499F}"/>
    <cellStyle name="Calculation 2 5 2 2 4" xfId="20036" xr:uid="{64CBA0B3-52DE-42BC-92E6-3B81BCBD2F20}"/>
    <cellStyle name="Calculation 2 5 2 2 4 2" xfId="35331" xr:uid="{704862F3-2F0B-4CFA-9C9D-82275CE6000B}"/>
    <cellStyle name="Calculation 2 5 2 2 5" xfId="27164" xr:uid="{94095472-A58F-4425-BC27-21BA13E8CC81}"/>
    <cellStyle name="Calculation 2 5 2 2 5 2" xfId="37538" xr:uid="{E47EDB7A-CACE-4B73-AEE3-2DC6F18A23C0}"/>
    <cellStyle name="Calculation 2 5 2 2 6" xfId="39841" xr:uid="{737DE122-E363-4AC8-A3E6-18549C26030B}"/>
    <cellStyle name="Calculation 2 5 2 2 7" xfId="33010" xr:uid="{8E611040-21D3-4985-816E-32C5B2BF802D}"/>
    <cellStyle name="Calculation 2 5 3" xfId="17520" xr:uid="{1073457D-2BB2-44A2-ACA5-D3ADE50DBF5F}"/>
    <cellStyle name="Calculation 2 5 3 2" xfId="18135" xr:uid="{0EB9CBFB-13C1-49EC-9D18-E99CB057A1F2}"/>
    <cellStyle name="Calculation 2 5 3 2 2" xfId="20473" xr:uid="{A0AEB002-1CA7-4DF0-86B0-20597E35863C}"/>
    <cellStyle name="Calculation 2 5 3 2 2 2" xfId="35768" xr:uid="{692AB317-EA72-4F7D-B462-331E9F867822}"/>
    <cellStyle name="Calculation 2 5 3 2 3" xfId="27587" xr:uid="{BE9B79DD-6260-4EDD-B136-3858AE77FB75}"/>
    <cellStyle name="Calculation 2 5 3 2 3 2" xfId="37959" xr:uid="{4A14254A-6045-4EF3-9FE5-FFC30A85F458}"/>
    <cellStyle name="Calculation 2 5 3 2 4" xfId="40278" xr:uid="{F9508D08-76AA-47B1-A8E0-82D5BCBC1BBB}"/>
    <cellStyle name="Calculation 2 5 3 2 5" xfId="33447" xr:uid="{FB20C04A-8FB8-4387-B90D-1AD5E35D6C4E}"/>
    <cellStyle name="Calculation 2 5 3 3" xfId="18567" xr:uid="{781C34A2-0737-42C1-9995-6055E3DA210D}"/>
    <cellStyle name="Calculation 2 5 3 3 2" xfId="20905" xr:uid="{D85F37C2-C33C-4AE7-AABB-1D1EA211F8DA}"/>
    <cellStyle name="Calculation 2 5 3 3 2 2" xfId="36200" xr:uid="{E3734667-2208-440B-98BF-C5E2824BB1A8}"/>
    <cellStyle name="Calculation 2 5 3 3 3" xfId="28019" xr:uid="{3D2E1EC8-56E2-4262-A3FD-B387CA3FC3EB}"/>
    <cellStyle name="Calculation 2 5 3 3 3 2" xfId="38391" xr:uid="{47E8C5C6-C56A-46F2-9527-C9953ED3DEFE}"/>
    <cellStyle name="Calculation 2 5 3 3 4" xfId="40710" xr:uid="{5D367BC4-F9B2-45B5-9574-5AFF7BA631F6}"/>
    <cellStyle name="Calculation 2 5 3 3 5" xfId="33879" xr:uid="{7037288A-6E17-4BFD-8830-F1916263E458}"/>
    <cellStyle name="Calculation 2 5 3 4" xfId="19863" xr:uid="{535C54BC-50A0-4FAA-995A-5C26D2CB54A1}"/>
    <cellStyle name="Calculation 2 5 3 4 2" xfId="35158" xr:uid="{FC364AA5-CB16-42A8-8288-05F1B8A09BA9}"/>
    <cellStyle name="Calculation 2 5 3 5" xfId="26997" xr:uid="{109C8E4B-A13C-45D4-BC11-38305DD0E131}"/>
    <cellStyle name="Calculation 2 5 3 5 2" xfId="37371" xr:uid="{A1F61EBA-81C8-4B98-90A2-3C1FAD143846}"/>
    <cellStyle name="Calculation 2 5 3 6" xfId="39668" xr:uid="{9B5294F6-1951-424B-90A5-ACA21DB2E1D9}"/>
    <cellStyle name="Calculation 2 5 3 7" xfId="32837" xr:uid="{2DAE7F9C-65A9-4919-A0D8-9D1DA3D50FFC}"/>
    <cellStyle name="Calculation 2 6" xfId="16422" xr:uid="{1F5D7A86-386E-401A-A949-96786DF1D166}"/>
    <cellStyle name="Calculation 2 6 2" xfId="17267" xr:uid="{51F73DB3-16EA-4CD7-945A-83E73A473E5E}"/>
    <cellStyle name="Calculation 2 6 2 2" xfId="17696" xr:uid="{38F9C54C-ABA4-4A88-AAD2-3B7B92C78B8D}"/>
    <cellStyle name="Calculation 2 6 2 2 2" xfId="18303" xr:uid="{30400CDD-D5CD-41D1-9FA3-DF5461287A88}"/>
    <cellStyle name="Calculation 2 6 2 2 2 2" xfId="20641" xr:uid="{D91F9F5E-5D31-4B0F-96A4-9676E42E353C}"/>
    <cellStyle name="Calculation 2 6 2 2 2 2 2" xfId="35936" xr:uid="{ECF49F21-C0F8-443B-AECF-71597FF60095}"/>
    <cellStyle name="Calculation 2 6 2 2 2 3" xfId="27755" xr:uid="{CE960566-80DB-4D24-B4DB-3474D5426AA0}"/>
    <cellStyle name="Calculation 2 6 2 2 2 3 2" xfId="38127" xr:uid="{477B4D0D-2C7B-4AAA-BA5F-B7227EC6DCFF}"/>
    <cellStyle name="Calculation 2 6 2 2 2 4" xfId="40446" xr:uid="{7FC55A17-3CEC-4475-A440-F58D9CB9289C}"/>
    <cellStyle name="Calculation 2 6 2 2 2 5" xfId="33615" xr:uid="{BA2F0451-771F-43B5-A1E4-C97CCB834DF8}"/>
    <cellStyle name="Calculation 2 6 2 2 3" xfId="18735" xr:uid="{4C852A07-E0B4-4FFC-B445-5DF4D3332281}"/>
    <cellStyle name="Calculation 2 6 2 2 3 2" xfId="21073" xr:uid="{92248AD7-343F-41CA-BDB5-0BEAC2915489}"/>
    <cellStyle name="Calculation 2 6 2 2 3 2 2" xfId="36368" xr:uid="{E9E038E0-C200-4551-9E06-3D155F7B93F2}"/>
    <cellStyle name="Calculation 2 6 2 2 3 3" xfId="28187" xr:uid="{5DAD1B0D-0489-4DEA-BE03-A1C38373224F}"/>
    <cellStyle name="Calculation 2 6 2 2 3 3 2" xfId="38559" xr:uid="{6AB0F79E-8488-4987-A153-A9E191654555}"/>
    <cellStyle name="Calculation 2 6 2 2 3 4" xfId="40878" xr:uid="{1D5286AF-436A-4ADE-B0E9-4FE5FDBA9018}"/>
    <cellStyle name="Calculation 2 6 2 2 3 5" xfId="34047" xr:uid="{15D49F45-D8EB-4840-9B06-F3D7F98F147C}"/>
    <cellStyle name="Calculation 2 6 2 2 4" xfId="20037" xr:uid="{F3A4558F-0259-4805-A8DD-64522F4CD33A}"/>
    <cellStyle name="Calculation 2 6 2 2 4 2" xfId="35332" xr:uid="{84D99C51-70BB-48CB-8399-DEAFE17377A7}"/>
    <cellStyle name="Calculation 2 6 2 2 5" xfId="27165" xr:uid="{97186290-0F5E-4FA0-B7DF-A082C5394751}"/>
    <cellStyle name="Calculation 2 6 2 2 5 2" xfId="37539" xr:uid="{005ECC4A-706D-4D91-B41A-D90F0F06C8C5}"/>
    <cellStyle name="Calculation 2 6 2 2 6" xfId="39842" xr:uid="{FA36CFB1-1DC1-4265-887F-C4E1056CBED9}"/>
    <cellStyle name="Calculation 2 6 2 2 7" xfId="33011" xr:uid="{AA69EE9E-4A07-480E-AB7D-0B63D9AF217B}"/>
    <cellStyle name="Calculation 2 6 3" xfId="17521" xr:uid="{72ED5D15-6394-45B0-9052-9E1F2944EA21}"/>
    <cellStyle name="Calculation 2 6 3 2" xfId="18136" xr:uid="{A60DB234-ED13-4E91-96C9-C6530968A81A}"/>
    <cellStyle name="Calculation 2 6 3 2 2" xfId="20474" xr:uid="{6911E29F-CAFD-4270-978F-2780F47BF8DE}"/>
    <cellStyle name="Calculation 2 6 3 2 2 2" xfId="35769" xr:uid="{EF304A28-A798-4392-A3F6-668556ACA34C}"/>
    <cellStyle name="Calculation 2 6 3 2 3" xfId="27588" xr:uid="{49AAC04F-5006-40B7-BED8-6C81A4A16043}"/>
    <cellStyle name="Calculation 2 6 3 2 3 2" xfId="37960" xr:uid="{6629FBAF-CDBC-4D0C-A7C0-D2A5596E4AE7}"/>
    <cellStyle name="Calculation 2 6 3 2 4" xfId="40279" xr:uid="{66E0E854-A780-4CF7-88CE-2FF6BCC09825}"/>
    <cellStyle name="Calculation 2 6 3 2 5" xfId="33448" xr:uid="{FA4CD444-521C-4AC5-A9F0-1CB8AC057CDD}"/>
    <cellStyle name="Calculation 2 6 3 3" xfId="18568" xr:uid="{3C146C70-1CED-4059-94CA-6047AA13CE28}"/>
    <cellStyle name="Calculation 2 6 3 3 2" xfId="20906" xr:uid="{F54BBD52-A0ED-43B4-946D-4D354FA6F2E2}"/>
    <cellStyle name="Calculation 2 6 3 3 2 2" xfId="36201" xr:uid="{C6D6AEC0-546A-4938-808C-BC6CF0872123}"/>
    <cellStyle name="Calculation 2 6 3 3 3" xfId="28020" xr:uid="{EB054358-417E-49E7-83A1-C370CCFA81C8}"/>
    <cellStyle name="Calculation 2 6 3 3 3 2" xfId="38392" xr:uid="{EF75733C-12F3-40D6-B4C1-9B75A3D5DB54}"/>
    <cellStyle name="Calculation 2 6 3 3 4" xfId="40711" xr:uid="{BF2CBE03-6D52-4BA3-8B13-9DF80B072670}"/>
    <cellStyle name="Calculation 2 6 3 3 5" xfId="33880" xr:uid="{CF73477B-B797-4B36-944B-845AFA1949B5}"/>
    <cellStyle name="Calculation 2 6 3 4" xfId="19864" xr:uid="{09961890-1D16-4736-8A6F-B0E14DFAD7B1}"/>
    <cellStyle name="Calculation 2 6 3 4 2" xfId="35159" xr:uid="{A5244603-8AD4-445D-8ADC-63BC5CDA569D}"/>
    <cellStyle name="Calculation 2 6 3 5" xfId="26998" xr:uid="{40F31FE0-16CD-4946-8261-4AD79D3B8949}"/>
    <cellStyle name="Calculation 2 6 3 5 2" xfId="37372" xr:uid="{5A505E35-1251-4D48-AD2D-2A6B508B9496}"/>
    <cellStyle name="Calculation 2 6 3 6" xfId="39669" xr:uid="{DDA53CDC-A88C-434B-9F57-F5D1E564A1FB}"/>
    <cellStyle name="Calculation 2 6 3 7" xfId="32838" xr:uid="{03E82CA4-7C8B-459C-926E-9EA2030016C2}"/>
    <cellStyle name="Calculation 2 7" xfId="16423" xr:uid="{DC701CA2-058D-448A-A294-603C5D939039}"/>
    <cellStyle name="Calculation 2 7 2" xfId="17268" xr:uid="{741D915D-4793-4CF9-BF16-ED3BCCF7CD21}"/>
    <cellStyle name="Calculation 2 7 2 2" xfId="17697" xr:uid="{27CABC8A-430B-46B9-8B0B-DFB7303CDF81}"/>
    <cellStyle name="Calculation 2 7 2 2 2" xfId="18304" xr:uid="{D00774EE-EA6B-4E96-AC7A-B85D799BC36B}"/>
    <cellStyle name="Calculation 2 7 2 2 2 2" xfId="20642" xr:uid="{CF63A5B9-FD55-4054-8E83-4B79DE5FDFD2}"/>
    <cellStyle name="Calculation 2 7 2 2 2 2 2" xfId="35937" xr:uid="{EA39A1FC-D670-4F88-9A98-5AA12AAC431A}"/>
    <cellStyle name="Calculation 2 7 2 2 2 3" xfId="27756" xr:uid="{25D40780-6336-4B45-ABD1-82A987FACD4D}"/>
    <cellStyle name="Calculation 2 7 2 2 2 3 2" xfId="38128" xr:uid="{85BBAF6B-7C46-4156-8EED-A7745953C94C}"/>
    <cellStyle name="Calculation 2 7 2 2 2 4" xfId="40447" xr:uid="{4573D93A-54AD-45EF-94F2-59B0CD5F1C17}"/>
    <cellStyle name="Calculation 2 7 2 2 2 5" xfId="33616" xr:uid="{11EB73F8-8E37-4570-86FC-3648E1912864}"/>
    <cellStyle name="Calculation 2 7 2 2 3" xfId="18736" xr:uid="{2D8135DD-3753-49AC-8851-A1E2A51D493C}"/>
    <cellStyle name="Calculation 2 7 2 2 3 2" xfId="21074" xr:uid="{092205E1-4AC3-4DF7-93F4-C2556A8A124C}"/>
    <cellStyle name="Calculation 2 7 2 2 3 2 2" xfId="36369" xr:uid="{8BB7851A-960F-47E0-A53B-7BEA078D3E16}"/>
    <cellStyle name="Calculation 2 7 2 2 3 3" xfId="28188" xr:uid="{A7D41A9B-C784-427F-8FCA-B78C9D0F7A29}"/>
    <cellStyle name="Calculation 2 7 2 2 3 3 2" xfId="38560" xr:uid="{127F08D2-4940-43DD-86E2-7608A0CC81AC}"/>
    <cellStyle name="Calculation 2 7 2 2 3 4" xfId="40879" xr:uid="{644596E7-9044-4CE2-AB91-E3BBB254259D}"/>
    <cellStyle name="Calculation 2 7 2 2 3 5" xfId="34048" xr:uid="{A032A201-0D12-4CE5-A48A-ADF9469477D1}"/>
    <cellStyle name="Calculation 2 7 2 2 4" xfId="20038" xr:uid="{46BF7825-DD4F-488C-BF4F-2FA31B60E82B}"/>
    <cellStyle name="Calculation 2 7 2 2 4 2" xfId="35333" xr:uid="{5556BEE0-36A3-421B-B55E-4BA3F0E646B3}"/>
    <cellStyle name="Calculation 2 7 2 2 5" xfId="27166" xr:uid="{32DECB9B-FD41-4467-9FEC-9D3E09989FC2}"/>
    <cellStyle name="Calculation 2 7 2 2 5 2" xfId="37540" xr:uid="{7A20B310-E083-45E6-923B-86BA611DFC9D}"/>
    <cellStyle name="Calculation 2 7 2 2 6" xfId="39843" xr:uid="{6C6F8DB7-A179-48C6-9FF9-132D9E754D1A}"/>
    <cellStyle name="Calculation 2 7 2 2 7" xfId="33012" xr:uid="{1E120172-A21F-48DB-B0D4-C39441D1FD7D}"/>
    <cellStyle name="Calculation 2 7 3" xfId="17522" xr:uid="{58DF8682-7AAA-45DD-B7B9-FEF3683D6069}"/>
    <cellStyle name="Calculation 2 7 3 2" xfId="18137" xr:uid="{BA07B5EC-819D-4AA3-BD9E-35DDC604703F}"/>
    <cellStyle name="Calculation 2 7 3 2 2" xfId="20475" xr:uid="{67BBD084-DCAD-4A66-B9C9-2DACE5CEB1BC}"/>
    <cellStyle name="Calculation 2 7 3 2 2 2" xfId="35770" xr:uid="{454CBB17-F07A-4D31-B3F5-B35E3B902556}"/>
    <cellStyle name="Calculation 2 7 3 2 3" xfId="27589" xr:uid="{382A64E3-7B1C-457D-BC80-D35DD07A2839}"/>
    <cellStyle name="Calculation 2 7 3 2 3 2" xfId="37961" xr:uid="{92781A48-9911-4C16-96A4-C3D6975F5A98}"/>
    <cellStyle name="Calculation 2 7 3 2 4" xfId="40280" xr:uid="{981CED1C-15E5-42E9-BD5F-727341B03048}"/>
    <cellStyle name="Calculation 2 7 3 2 5" xfId="33449" xr:uid="{5C626833-11B7-431E-8F59-B88B31D8E598}"/>
    <cellStyle name="Calculation 2 7 3 3" xfId="18569" xr:uid="{E3FE09D9-6A2E-49A7-B69D-90223C4E0A27}"/>
    <cellStyle name="Calculation 2 7 3 3 2" xfId="20907" xr:uid="{06BCD7EB-AFD9-43C4-AB2A-0C8C0D56581B}"/>
    <cellStyle name="Calculation 2 7 3 3 2 2" xfId="36202" xr:uid="{0F037C8C-6896-4039-A547-77A1F719CBD5}"/>
    <cellStyle name="Calculation 2 7 3 3 3" xfId="28021" xr:uid="{0D729C5B-D758-490D-BA8F-B560C0375A84}"/>
    <cellStyle name="Calculation 2 7 3 3 3 2" xfId="38393" xr:uid="{F1031A90-6034-468A-AD06-25760AA5E9BE}"/>
    <cellStyle name="Calculation 2 7 3 3 4" xfId="40712" xr:uid="{DA827F8D-910C-4998-971A-20A300CDB44A}"/>
    <cellStyle name="Calculation 2 7 3 3 5" xfId="33881" xr:uid="{F6366867-F4C2-4597-BC47-76BF864762CF}"/>
    <cellStyle name="Calculation 2 7 3 4" xfId="19865" xr:uid="{C4D3E086-0027-4C00-A248-906F6BD452B1}"/>
    <cellStyle name="Calculation 2 7 3 4 2" xfId="35160" xr:uid="{DB7C456C-0357-4912-A317-ABC37E80A783}"/>
    <cellStyle name="Calculation 2 7 3 5" xfId="26999" xr:uid="{21405410-9EC7-4D68-B21A-6ADB129AFDDD}"/>
    <cellStyle name="Calculation 2 7 3 5 2" xfId="37373" xr:uid="{4A531F93-DEC4-45C3-9540-4B9BAEA0033F}"/>
    <cellStyle name="Calculation 2 7 3 6" xfId="39670" xr:uid="{400DE62F-7C8C-4D88-966F-4AA7E2676707}"/>
    <cellStyle name="Calculation 2 7 3 7" xfId="32839" xr:uid="{0983D058-78EB-491D-AA21-EAE7447FC22B}"/>
    <cellStyle name="Calculation 2 8" xfId="16424" xr:uid="{9C99E97B-A86A-4A9B-91A1-0EEE8D09EC98}"/>
    <cellStyle name="Calculation 2 8 2" xfId="17269" xr:uid="{44176D0E-7103-48DF-B201-7A98D5B7DB04}"/>
    <cellStyle name="Calculation 2 8 2 2" xfId="17698" xr:uid="{25253F63-AFD4-4BA2-B8FB-116F9CA5B3D1}"/>
    <cellStyle name="Calculation 2 8 2 2 2" xfId="18305" xr:uid="{40C55FDC-8E54-4F13-9EA3-32C6CA8619D1}"/>
    <cellStyle name="Calculation 2 8 2 2 2 2" xfId="20643" xr:uid="{976B8D65-A527-47C3-AE09-43DC85952499}"/>
    <cellStyle name="Calculation 2 8 2 2 2 2 2" xfId="35938" xr:uid="{E17B575A-B694-4798-9E88-5E7FAA21A009}"/>
    <cellStyle name="Calculation 2 8 2 2 2 3" xfId="27757" xr:uid="{EBE5899C-BF89-40DF-A506-2910B44C6AE1}"/>
    <cellStyle name="Calculation 2 8 2 2 2 3 2" xfId="38129" xr:uid="{44DE2133-EE9A-4A11-BE04-E248A971ADB0}"/>
    <cellStyle name="Calculation 2 8 2 2 2 4" xfId="40448" xr:uid="{427D0C56-4F7E-453F-ABD9-1BDCE908F670}"/>
    <cellStyle name="Calculation 2 8 2 2 2 5" xfId="33617" xr:uid="{D6A6507B-3B31-48F8-856C-2C08E28D7705}"/>
    <cellStyle name="Calculation 2 8 2 2 3" xfId="18737" xr:uid="{42DE16E6-ABE7-444D-A992-879110A79557}"/>
    <cellStyle name="Calculation 2 8 2 2 3 2" xfId="21075" xr:uid="{5B9FE857-A1D9-4487-8F2A-C45734FF8D05}"/>
    <cellStyle name="Calculation 2 8 2 2 3 2 2" xfId="36370" xr:uid="{58D3A5EF-F016-420D-A054-25DCCD25FCF1}"/>
    <cellStyle name="Calculation 2 8 2 2 3 3" xfId="28189" xr:uid="{0431D096-5B4A-4258-A22A-C3242DF2B445}"/>
    <cellStyle name="Calculation 2 8 2 2 3 3 2" xfId="38561" xr:uid="{489EC660-7336-440B-9049-316FCBFA4E8F}"/>
    <cellStyle name="Calculation 2 8 2 2 3 4" xfId="40880" xr:uid="{197C083E-C460-4F6F-AB50-367D61004471}"/>
    <cellStyle name="Calculation 2 8 2 2 3 5" xfId="34049" xr:uid="{D3732320-7302-44CF-A17F-74823949E7E2}"/>
    <cellStyle name="Calculation 2 8 2 2 4" xfId="20039" xr:uid="{E835D085-F3CC-4BE2-9AEE-8792732DC753}"/>
    <cellStyle name="Calculation 2 8 2 2 4 2" xfId="35334" xr:uid="{970A3616-6536-4BBB-85F5-435DBB45E48C}"/>
    <cellStyle name="Calculation 2 8 2 2 5" xfId="27167" xr:uid="{DB8BEA5F-1518-41E6-B1D9-CCF78351E51F}"/>
    <cellStyle name="Calculation 2 8 2 2 5 2" xfId="37541" xr:uid="{3759E225-9234-4201-A98F-DCD76DA01D85}"/>
    <cellStyle name="Calculation 2 8 2 2 6" xfId="39844" xr:uid="{50D7C400-8273-47D5-83DB-364C082AFB03}"/>
    <cellStyle name="Calculation 2 8 2 2 7" xfId="33013" xr:uid="{3CCB8B7D-96BC-4D39-8CB4-DC902F46A9EC}"/>
    <cellStyle name="Calculation 2 8 3" xfId="17523" xr:uid="{7C977199-E83B-472B-B9F3-AA01BE3F99AF}"/>
    <cellStyle name="Calculation 2 8 3 2" xfId="18138" xr:uid="{4C2FB9B1-4E53-4DFC-8DAD-77DAB306BFEC}"/>
    <cellStyle name="Calculation 2 8 3 2 2" xfId="20476" xr:uid="{CE2A5DF8-1ED9-4802-9401-DFAAF6ED53FE}"/>
    <cellStyle name="Calculation 2 8 3 2 2 2" xfId="35771" xr:uid="{1800FF97-A61A-4902-89C4-CB812A53FD24}"/>
    <cellStyle name="Calculation 2 8 3 2 3" xfId="27590" xr:uid="{86F54DAB-2D28-4251-97CA-21EEA9A3E6A3}"/>
    <cellStyle name="Calculation 2 8 3 2 3 2" xfId="37962" xr:uid="{0372008B-D529-44CE-B6AC-84B2823304E2}"/>
    <cellStyle name="Calculation 2 8 3 2 4" xfId="40281" xr:uid="{D0559665-ACE5-4893-89D7-5D2B7C98B6B5}"/>
    <cellStyle name="Calculation 2 8 3 2 5" xfId="33450" xr:uid="{38E2F0AA-7F60-46EC-BFC9-ECE2C3886AC0}"/>
    <cellStyle name="Calculation 2 8 3 3" xfId="18570" xr:uid="{EED39265-09BD-4412-8958-B1ED03F9F194}"/>
    <cellStyle name="Calculation 2 8 3 3 2" xfId="20908" xr:uid="{149E5F3E-60C3-4AB3-BBF0-DD9AAE65EE30}"/>
    <cellStyle name="Calculation 2 8 3 3 2 2" xfId="36203" xr:uid="{64C2C085-135D-4754-8D9E-ABC5BE01F974}"/>
    <cellStyle name="Calculation 2 8 3 3 3" xfId="28022" xr:uid="{7F0A5ABA-8233-4A66-8E2F-1842C20BF12E}"/>
    <cellStyle name="Calculation 2 8 3 3 3 2" xfId="38394" xr:uid="{E8531B3A-5DC9-4345-83D9-1E9AAF8F4812}"/>
    <cellStyle name="Calculation 2 8 3 3 4" xfId="40713" xr:uid="{3087344B-3E67-44A3-B47C-F094D180EF55}"/>
    <cellStyle name="Calculation 2 8 3 3 5" xfId="33882" xr:uid="{79CCD9EF-70F3-4BFE-BFB5-91B565469E90}"/>
    <cellStyle name="Calculation 2 8 3 4" xfId="19866" xr:uid="{B2635A9E-C16F-46E4-8388-A17325E27FE9}"/>
    <cellStyle name="Calculation 2 8 3 4 2" xfId="35161" xr:uid="{B5F4520F-39FF-41F2-A311-A0B28FEB5650}"/>
    <cellStyle name="Calculation 2 8 3 5" xfId="27000" xr:uid="{F87E5AD1-27F1-4392-AB62-4257094EA8AF}"/>
    <cellStyle name="Calculation 2 8 3 5 2" xfId="37374" xr:uid="{553515D6-5386-40BE-B4FF-49FE95738E21}"/>
    <cellStyle name="Calculation 2 8 3 6" xfId="39671" xr:uid="{2B751169-0BEF-4D21-9616-383AC47EC39C}"/>
    <cellStyle name="Calculation 2 8 3 7" xfId="32840" xr:uid="{4FE72152-20BF-47D6-95FF-AF33FBC5F0CE}"/>
    <cellStyle name="Calculation 2 9" xfId="16425" xr:uid="{371C7A00-F363-4A16-B7F8-834EDA7AEF4A}"/>
    <cellStyle name="Calculation 2 9 2" xfId="17270" xr:uid="{5C384537-86A2-41AF-A7EF-6CA407544416}"/>
    <cellStyle name="Calculation 2 9 2 2" xfId="17699" xr:uid="{AA37FB1E-93F6-41D3-8E65-AFA51236FEC6}"/>
    <cellStyle name="Calculation 2 9 2 2 2" xfId="18306" xr:uid="{86232350-9F33-4E0A-A036-2332B8AAB5C7}"/>
    <cellStyle name="Calculation 2 9 2 2 2 2" xfId="20644" xr:uid="{0CE7CF3D-6D53-4D6D-9406-50C48324A110}"/>
    <cellStyle name="Calculation 2 9 2 2 2 2 2" xfId="35939" xr:uid="{E30EB72B-3AC1-45BB-9E40-CAE28C4C74A6}"/>
    <cellStyle name="Calculation 2 9 2 2 2 3" xfId="27758" xr:uid="{6D649810-614E-40EB-8B33-1C0E0C04CBB0}"/>
    <cellStyle name="Calculation 2 9 2 2 2 3 2" xfId="38130" xr:uid="{B0677E11-65BE-4A8C-BE9E-9C112B56C7EF}"/>
    <cellStyle name="Calculation 2 9 2 2 2 4" xfId="40449" xr:uid="{93F3EEBE-E94B-4283-908E-954CA265486B}"/>
    <cellStyle name="Calculation 2 9 2 2 2 5" xfId="33618" xr:uid="{1D23B563-3E7D-4D41-B2CA-354E04D5BEFE}"/>
    <cellStyle name="Calculation 2 9 2 2 3" xfId="18738" xr:uid="{B6DEC0CB-8CE5-46FB-ABC2-D3FE4C20CE13}"/>
    <cellStyle name="Calculation 2 9 2 2 3 2" xfId="21076" xr:uid="{155A7A08-326F-4C02-ABEA-393E9574AAB0}"/>
    <cellStyle name="Calculation 2 9 2 2 3 2 2" xfId="36371" xr:uid="{9932A410-38FF-4239-91A4-D5C19325D168}"/>
    <cellStyle name="Calculation 2 9 2 2 3 3" xfId="28190" xr:uid="{2E8E9DC6-B3C8-4087-9C56-B4F431F90CB3}"/>
    <cellStyle name="Calculation 2 9 2 2 3 3 2" xfId="38562" xr:uid="{6BAE5586-6D9E-4565-838C-433BCCB9A4EA}"/>
    <cellStyle name="Calculation 2 9 2 2 3 4" xfId="40881" xr:uid="{7D4B67AB-A215-4D6B-90E5-93B366C7EF7C}"/>
    <cellStyle name="Calculation 2 9 2 2 3 5" xfId="34050" xr:uid="{EC8D190E-4AF0-4529-B68A-7A6C72B5AB39}"/>
    <cellStyle name="Calculation 2 9 2 2 4" xfId="20040" xr:uid="{08605CA1-FB62-4661-B9B0-10C8841F6293}"/>
    <cellStyle name="Calculation 2 9 2 2 4 2" xfId="35335" xr:uid="{917C514F-4509-43D9-8723-5F82CB81CFD5}"/>
    <cellStyle name="Calculation 2 9 2 2 5" xfId="27168" xr:uid="{D6618DD2-A108-4945-A2AB-383DEEF52AD5}"/>
    <cellStyle name="Calculation 2 9 2 2 5 2" xfId="37542" xr:uid="{EB8D899C-2A85-448B-88F3-5CC943147EFA}"/>
    <cellStyle name="Calculation 2 9 2 2 6" xfId="39845" xr:uid="{E39E1A9B-26CD-4665-8752-D4B6283D3078}"/>
    <cellStyle name="Calculation 2 9 2 2 7" xfId="33014" xr:uid="{AA1C0680-53CA-40EF-9328-BC3D02F98972}"/>
    <cellStyle name="Calculation 2 9 3" xfId="17524" xr:uid="{EE3541A9-C642-4E9C-B7E6-3C318350644E}"/>
    <cellStyle name="Calculation 2 9 3 2" xfId="18139" xr:uid="{5F63A573-0DAE-4470-8CA4-BF13AAC715FF}"/>
    <cellStyle name="Calculation 2 9 3 2 2" xfId="20477" xr:uid="{74EEB71B-6FD6-4946-9D9D-454FDDF3155A}"/>
    <cellStyle name="Calculation 2 9 3 2 2 2" xfId="35772" xr:uid="{65B9AD5B-4DFF-42A9-871A-9FF6D6F18D4E}"/>
    <cellStyle name="Calculation 2 9 3 2 3" xfId="27591" xr:uid="{5B4B84D7-800E-4232-A638-E8A4F5B789D5}"/>
    <cellStyle name="Calculation 2 9 3 2 3 2" xfId="37963" xr:uid="{B8384AE9-E00A-4637-8AF0-0C408C71F1BC}"/>
    <cellStyle name="Calculation 2 9 3 2 4" xfId="40282" xr:uid="{39192F53-B6F6-43A7-B0E6-A966D62C4452}"/>
    <cellStyle name="Calculation 2 9 3 2 5" xfId="33451" xr:uid="{371CD796-4961-4E90-94AB-6E718420A05D}"/>
    <cellStyle name="Calculation 2 9 3 3" xfId="18571" xr:uid="{E8665DE6-2062-4976-AE2C-D49786858A1A}"/>
    <cellStyle name="Calculation 2 9 3 3 2" xfId="20909" xr:uid="{177F0A50-70EC-4838-8D81-2FF816B5D189}"/>
    <cellStyle name="Calculation 2 9 3 3 2 2" xfId="36204" xr:uid="{5AF019EE-B502-43C2-9FDD-26EEDF363AB7}"/>
    <cellStyle name="Calculation 2 9 3 3 3" xfId="28023" xr:uid="{F5E2F0C4-CC70-4BFD-9373-01FF72DFBF2B}"/>
    <cellStyle name="Calculation 2 9 3 3 3 2" xfId="38395" xr:uid="{D5C77526-E0E4-47BE-9D64-9541AF12AFFE}"/>
    <cellStyle name="Calculation 2 9 3 3 4" xfId="40714" xr:uid="{76E1887D-D02F-47EA-BF54-32416645C970}"/>
    <cellStyle name="Calculation 2 9 3 3 5" xfId="33883" xr:uid="{DC9C2E0C-98A8-468D-956A-DB4F2C52663F}"/>
    <cellStyle name="Calculation 2 9 3 4" xfId="19867" xr:uid="{5B7D2B76-075C-4A5F-A733-95AD9CF9BAA7}"/>
    <cellStyle name="Calculation 2 9 3 4 2" xfId="35162" xr:uid="{C13A71E4-05F6-4CAB-839E-627442A2C330}"/>
    <cellStyle name="Calculation 2 9 3 5" xfId="27001" xr:uid="{2880FB0C-8637-47D2-A970-DDBFB267E649}"/>
    <cellStyle name="Calculation 2 9 3 5 2" xfId="37375" xr:uid="{76DF8B2A-54FD-4192-8E78-D0CABA31BF05}"/>
    <cellStyle name="Calculation 2 9 3 6" xfId="39672" xr:uid="{9542C157-1CE3-494D-8789-D5B3EE3D7B8C}"/>
    <cellStyle name="Calculation 2 9 3 7" xfId="32841" xr:uid="{D2C3D0F2-26F7-4B02-96DE-5DD2102525EE}"/>
    <cellStyle name="Calculation 3" xfId="658" xr:uid="{1F454517-0591-4474-8C22-A848AB60A30F}"/>
    <cellStyle name="Calculation 3 10" xfId="1939" xr:uid="{6E0CD950-0642-45DE-8C91-5B3A3940E276}"/>
    <cellStyle name="Calculation 3 10 2" xfId="17271" xr:uid="{84926E05-BCD7-497F-AF06-712A3EE6F7C6}"/>
    <cellStyle name="Calculation 3 10 2 2" xfId="17701" xr:uid="{01D53F48-5FD8-4A08-A72B-FE991FA47EF4}"/>
    <cellStyle name="Calculation 3 10 2 2 2" xfId="18308" xr:uid="{BA2EA5FF-7CB6-475A-B35B-075EBBF3E315}"/>
    <cellStyle name="Calculation 3 10 2 2 2 2" xfId="20646" xr:uid="{36397453-2C38-4CFE-8E43-5BB691485946}"/>
    <cellStyle name="Calculation 3 10 2 2 2 2 2" xfId="35941" xr:uid="{F4B52926-F4B4-4442-B2C8-8755BAC3751E}"/>
    <cellStyle name="Calculation 3 10 2 2 2 3" xfId="27760" xr:uid="{A9EA99CA-917D-4019-9C30-250444B808F8}"/>
    <cellStyle name="Calculation 3 10 2 2 2 3 2" xfId="38132" xr:uid="{027961E6-81CC-4FC4-B3FC-32A708CD1287}"/>
    <cellStyle name="Calculation 3 10 2 2 2 4" xfId="40451" xr:uid="{5923EA28-33D5-4388-9EA8-22AFD7490F26}"/>
    <cellStyle name="Calculation 3 10 2 2 2 5" xfId="33620" xr:uid="{1AD7442B-C878-498A-B5ED-4ADB87FCF73B}"/>
    <cellStyle name="Calculation 3 10 2 2 3" xfId="18740" xr:uid="{A2ABCD48-A48D-44BD-A74E-00B4CB5DE94D}"/>
    <cellStyle name="Calculation 3 10 2 2 3 2" xfId="21078" xr:uid="{2D7EA720-67D6-4F06-8AD5-7047A6A37185}"/>
    <cellStyle name="Calculation 3 10 2 2 3 2 2" xfId="36373" xr:uid="{14BFF167-BEB3-4253-83C6-36C0347518A6}"/>
    <cellStyle name="Calculation 3 10 2 2 3 3" xfId="28192" xr:uid="{9EA94526-F417-4D16-8B96-5086EF81AA9B}"/>
    <cellStyle name="Calculation 3 10 2 2 3 3 2" xfId="38564" xr:uid="{6485C33B-0883-44ED-8396-396031D42949}"/>
    <cellStyle name="Calculation 3 10 2 2 3 4" xfId="40883" xr:uid="{993EF6C9-4749-4F02-9053-5C8EED169213}"/>
    <cellStyle name="Calculation 3 10 2 2 3 5" xfId="34052" xr:uid="{F51CBD4B-CE4E-4F3F-88B9-5BCF8C5DF841}"/>
    <cellStyle name="Calculation 3 10 2 2 4" xfId="20042" xr:uid="{7BA595BC-F665-4A73-924A-87A7B2605D25}"/>
    <cellStyle name="Calculation 3 10 2 2 4 2" xfId="35337" xr:uid="{4DD7B7A3-7285-4086-9F18-748B83942158}"/>
    <cellStyle name="Calculation 3 10 2 2 5" xfId="27170" xr:uid="{3A81CF93-DDF9-40F8-8017-937A6657F2A7}"/>
    <cellStyle name="Calculation 3 10 2 2 5 2" xfId="37544" xr:uid="{225CD55B-3227-4A5A-BC97-72C4CFEDD068}"/>
    <cellStyle name="Calculation 3 10 2 2 6" xfId="39847" xr:uid="{26FDC80D-7F73-4E01-BCD3-DFCEBA05847C}"/>
    <cellStyle name="Calculation 3 10 2 2 7" xfId="33016" xr:uid="{50C7F312-C8E1-4681-9B72-966DF77D4671}"/>
    <cellStyle name="Calculation 3 10 3" xfId="17526" xr:uid="{95828232-F7D7-4F9B-816A-E5234F851A56}"/>
    <cellStyle name="Calculation 3 10 3 2" xfId="18141" xr:uid="{2423EEA0-24AD-465E-A5B8-66F587D5C4D7}"/>
    <cellStyle name="Calculation 3 10 3 2 2" xfId="20479" xr:uid="{D24A9DDE-A137-41A8-99B7-3CE390B9B24C}"/>
    <cellStyle name="Calculation 3 10 3 2 2 2" xfId="35774" xr:uid="{9CF16D7F-8017-4B74-976C-6878F92609CC}"/>
    <cellStyle name="Calculation 3 10 3 2 3" xfId="27593" xr:uid="{11AD31A0-8430-4AA9-BCD2-36805921CA59}"/>
    <cellStyle name="Calculation 3 10 3 2 3 2" xfId="37965" xr:uid="{FA075836-99E5-4FB5-B711-6E08CB531279}"/>
    <cellStyle name="Calculation 3 10 3 2 4" xfId="40284" xr:uid="{AF44CC95-DF64-42D0-ACE0-3C39888FADE0}"/>
    <cellStyle name="Calculation 3 10 3 2 5" xfId="33453" xr:uid="{37D0C4C0-B60A-4DD0-9448-DD31D682DA43}"/>
    <cellStyle name="Calculation 3 10 3 3" xfId="18573" xr:uid="{A5E5CC91-8932-42A3-B5FA-7F5072044298}"/>
    <cellStyle name="Calculation 3 10 3 3 2" xfId="20911" xr:uid="{7383B48D-495D-4BDD-AC25-A7376353AD37}"/>
    <cellStyle name="Calculation 3 10 3 3 2 2" xfId="36206" xr:uid="{F9421839-BD07-4F52-AE7B-4B0F184BE1AE}"/>
    <cellStyle name="Calculation 3 10 3 3 3" xfId="28025" xr:uid="{935C9BBF-19E4-4A13-A26F-398F7B9679A1}"/>
    <cellStyle name="Calculation 3 10 3 3 3 2" xfId="38397" xr:uid="{56D0B017-5725-4FEC-A6AA-A2F0B9597EA2}"/>
    <cellStyle name="Calculation 3 10 3 3 4" xfId="40716" xr:uid="{A9B9B2A6-FCDA-4DB9-84B0-3564EE95EACB}"/>
    <cellStyle name="Calculation 3 10 3 3 5" xfId="33885" xr:uid="{23D87A25-24DD-4507-9251-E07BEC04B3F8}"/>
    <cellStyle name="Calculation 3 10 3 4" xfId="19869" xr:uid="{C335C235-97B7-4159-A300-643026A7EEFC}"/>
    <cellStyle name="Calculation 3 10 3 4 2" xfId="35164" xr:uid="{A28B9314-B6DE-441B-AAE7-DAC0F4987CB5}"/>
    <cellStyle name="Calculation 3 10 3 5" xfId="27003" xr:uid="{51A9D7B0-4DD8-4E03-B34E-BCF9A92766B2}"/>
    <cellStyle name="Calculation 3 10 3 5 2" xfId="37377" xr:uid="{5CE0DB96-5514-4748-BBFC-AE0795A52FF0}"/>
    <cellStyle name="Calculation 3 10 3 6" xfId="39674" xr:uid="{D57710FB-9FE0-4870-8A32-42A9F1CA9F14}"/>
    <cellStyle name="Calculation 3 10 3 7" xfId="32843" xr:uid="{BB8986F3-2706-4A41-BB3D-0F9E6B30AB9C}"/>
    <cellStyle name="Calculation 3 11" xfId="3834" xr:uid="{82CE049C-DF42-4745-952E-980F0530D96E}"/>
    <cellStyle name="Calculation 3 11 2" xfId="6884" xr:uid="{629727A3-E05E-4494-9B81-41501C60AF76}"/>
    <cellStyle name="Calculation 3 11 2 2" xfId="17702" xr:uid="{71936D87-6582-4FCE-8FA8-0D2877759A36}"/>
    <cellStyle name="Calculation 3 11 2 2 2" xfId="18309" xr:uid="{D34D63C7-EFE8-4C7C-A080-F9036C53D24E}"/>
    <cellStyle name="Calculation 3 11 2 2 2 2" xfId="20647" xr:uid="{CEBB5B9E-197C-455B-9A65-1FF57E62B8E6}"/>
    <cellStyle name="Calculation 3 11 2 2 2 2 2" xfId="35942" xr:uid="{71AE0776-4A19-4EF7-9583-1B266C9F6BC6}"/>
    <cellStyle name="Calculation 3 11 2 2 2 3" xfId="27761" xr:uid="{D63EF688-4A3D-478D-AF60-244D7D468E6B}"/>
    <cellStyle name="Calculation 3 11 2 2 2 3 2" xfId="38133" xr:uid="{5DF06ED7-B427-4E11-BEDE-B65EF7943F45}"/>
    <cellStyle name="Calculation 3 11 2 2 2 4" xfId="40452" xr:uid="{03EB9D86-1460-4BCE-A9E2-83B132E65650}"/>
    <cellStyle name="Calculation 3 11 2 2 2 5" xfId="33621" xr:uid="{1F6D071B-5A07-4418-9DA3-7318D6D914D1}"/>
    <cellStyle name="Calculation 3 11 2 2 3" xfId="18741" xr:uid="{0227955C-F86C-45D6-BC6C-0E32DCA7175B}"/>
    <cellStyle name="Calculation 3 11 2 2 3 2" xfId="21079" xr:uid="{599F8285-FECC-4CA0-8869-1F95E050BF72}"/>
    <cellStyle name="Calculation 3 11 2 2 3 2 2" xfId="36374" xr:uid="{DB4B671D-1BFE-4105-9C75-A75099816836}"/>
    <cellStyle name="Calculation 3 11 2 2 3 3" xfId="28193" xr:uid="{19883409-B55C-4C4F-A335-0CCDAEA2DBF2}"/>
    <cellStyle name="Calculation 3 11 2 2 3 3 2" xfId="38565" xr:uid="{545B6262-A865-4A5F-870C-9140FC1020EC}"/>
    <cellStyle name="Calculation 3 11 2 2 3 4" xfId="40884" xr:uid="{07CADED6-E634-4DC1-BD66-71AB520A9EBF}"/>
    <cellStyle name="Calculation 3 11 2 2 3 5" xfId="34053" xr:uid="{3EBFF26D-ADC1-4168-80B2-8EF7F99D0DCB}"/>
    <cellStyle name="Calculation 3 11 2 2 4" xfId="20043" xr:uid="{ABBC7183-5A1B-4DE9-9F06-A496A5B9FEC5}"/>
    <cellStyle name="Calculation 3 11 2 2 4 2" xfId="35338" xr:uid="{9CD3FA35-A00B-45A0-9DDA-1C5289F61273}"/>
    <cellStyle name="Calculation 3 11 2 2 5" xfId="27171" xr:uid="{B02AA6EC-49F2-4FA9-8146-2DB411F4D5E7}"/>
    <cellStyle name="Calculation 3 11 2 2 5 2" xfId="37545" xr:uid="{EF02EA74-25FE-4CC5-85C9-57B8DD264C39}"/>
    <cellStyle name="Calculation 3 11 2 2 6" xfId="39848" xr:uid="{E37A7B16-545B-4A25-B424-4B8AE8B7B4FD}"/>
    <cellStyle name="Calculation 3 11 2 2 7" xfId="33017" xr:uid="{075BDD3D-1B74-4CB4-849A-F47D525383EC}"/>
    <cellStyle name="Calculation 3 11 2 3" xfId="17272" xr:uid="{8F26A9FA-11BA-435F-845B-DE678550FF45}"/>
    <cellStyle name="Calculation 3 11 2 3 2" xfId="19736" xr:uid="{6DA38CEB-D312-43BC-99E5-821EEDBF965D}"/>
    <cellStyle name="Calculation 3 11 2 3 2 2" xfId="35031" xr:uid="{C45B6716-09CC-4C36-AB42-DD938C66E6D2}"/>
    <cellStyle name="Calculation 3 11 2 3 3" xfId="26875" xr:uid="{F7011F7C-148E-4049-A1C5-D7AF1F78F78C}"/>
    <cellStyle name="Calculation 3 11 2 3 3 2" xfId="37251" xr:uid="{B77DE8F0-1CAA-4543-A599-D101459F57C8}"/>
    <cellStyle name="Calculation 3 11 2 3 4" xfId="39540" xr:uid="{7CB915EC-8FC7-4617-A418-9CE571E997B7}"/>
    <cellStyle name="Calculation 3 11 2 3 5" xfId="32709" xr:uid="{D79F8D88-5040-4116-BBEF-798B58866D3C}"/>
    <cellStyle name="Calculation 3 11 2 4" xfId="19070" xr:uid="{A2466732-4A7A-4DEF-8AB1-598D65C31D58}"/>
    <cellStyle name="Calculation 3 11 2 4 2" xfId="21408" xr:uid="{0B92B84C-4773-4F4F-A9E7-F07CDF566462}"/>
    <cellStyle name="Calculation 3 11 2 4 2 2" xfId="36703" xr:uid="{F0B8A21D-22F7-4A37-BB72-415D74BE6436}"/>
    <cellStyle name="Calculation 3 11 2 4 3" xfId="28515" xr:uid="{1879B8AE-5090-4741-9FDE-EDC27A2BD571}"/>
    <cellStyle name="Calculation 3 11 2 4 3 2" xfId="38887" xr:uid="{6C9537CE-C77D-4200-BED4-9DAC2EF914D4}"/>
    <cellStyle name="Calculation 3 11 2 4 4" xfId="41213" xr:uid="{F095026E-0FC4-42B7-9BDF-74E6E0AB9532}"/>
    <cellStyle name="Calculation 3 11 2 4 5" xfId="34382" xr:uid="{A9BAA961-34D9-4592-B47E-0BD74801EFDE}"/>
    <cellStyle name="Calculation 3 11 2 5" xfId="39063" xr:uid="{E5E44BE2-51BC-407B-BAE2-F43571BEF27E}"/>
    <cellStyle name="Calculation 3 11 2 6" xfId="28681" xr:uid="{200F5C31-4C34-4124-886C-F7EA7607928C}"/>
    <cellStyle name="Calculation 3 11 3" xfId="17527" xr:uid="{96F43D43-F090-4D99-982E-006F47011743}"/>
    <cellStyle name="Calculation 3 11 3 2" xfId="18142" xr:uid="{720EC19E-C0D7-4592-8E39-28DD2DC348EA}"/>
    <cellStyle name="Calculation 3 11 3 2 2" xfId="20480" xr:uid="{5F141A15-0358-4B2F-BBC9-8161EA27898A}"/>
    <cellStyle name="Calculation 3 11 3 2 2 2" xfId="35775" xr:uid="{84D6D161-169B-4969-BF9B-645854A82DDA}"/>
    <cellStyle name="Calculation 3 11 3 2 3" xfId="27594" xr:uid="{52527250-DB99-4CEC-BA46-08651B9C7124}"/>
    <cellStyle name="Calculation 3 11 3 2 3 2" xfId="37966" xr:uid="{F605EE9C-5A78-45E8-9A6A-C2B62D8CD813}"/>
    <cellStyle name="Calculation 3 11 3 2 4" xfId="40285" xr:uid="{635D714A-F842-4953-9EA5-64FA09E8A282}"/>
    <cellStyle name="Calculation 3 11 3 2 5" xfId="33454" xr:uid="{E3473A3A-E203-4740-BA18-4300A9C138A7}"/>
    <cellStyle name="Calculation 3 11 3 3" xfId="18574" xr:uid="{74C90070-364C-415D-B12B-B41184ED416D}"/>
    <cellStyle name="Calculation 3 11 3 3 2" xfId="20912" xr:uid="{B08E1CDA-0009-4B7C-9AA6-40161D337B4F}"/>
    <cellStyle name="Calculation 3 11 3 3 2 2" xfId="36207" xr:uid="{D91AF35C-FEB5-4813-ACA4-6D0A1010455E}"/>
    <cellStyle name="Calculation 3 11 3 3 3" xfId="28026" xr:uid="{7A860E12-B330-40F4-B238-12FB549A4460}"/>
    <cellStyle name="Calculation 3 11 3 3 3 2" xfId="38398" xr:uid="{6157A3E9-EC07-469E-9744-CFDC6408C020}"/>
    <cellStyle name="Calculation 3 11 3 3 4" xfId="40717" xr:uid="{CC2484FE-B9A7-4C84-95A2-BC7FFFFE8DFB}"/>
    <cellStyle name="Calculation 3 11 3 3 5" xfId="33886" xr:uid="{3CE28915-FAB1-4BDE-91DF-F3F5A1878C74}"/>
    <cellStyle name="Calculation 3 11 3 4" xfId="19870" xr:uid="{D21F0157-A292-46BC-9212-7B90A560CA3A}"/>
    <cellStyle name="Calculation 3 11 3 4 2" xfId="35165" xr:uid="{AE93CEF1-1DC7-482F-9091-BF7A7A9094BB}"/>
    <cellStyle name="Calculation 3 11 3 5" xfId="27004" xr:uid="{8F94DA88-368D-4A6F-88E6-CE9799E00CE4}"/>
    <cellStyle name="Calculation 3 11 3 5 2" xfId="37378" xr:uid="{E8D15FA7-FD8A-4681-9731-1E5EEE5548B2}"/>
    <cellStyle name="Calculation 3 11 3 6" xfId="39675" xr:uid="{617278A7-10AD-4759-8F44-1EB5775C2EEA}"/>
    <cellStyle name="Calculation 3 11 3 7" xfId="32844" xr:uid="{FC5757A0-35FE-4FCF-A1BE-E587133E56D1}"/>
    <cellStyle name="Calculation 3 12" xfId="3835" xr:uid="{EEA98934-B126-463A-BC03-DE47CB029D32}"/>
    <cellStyle name="Calculation 3 12 2" xfId="17273" xr:uid="{8E49D228-1B41-458C-87F5-CDA891FE4CDD}"/>
    <cellStyle name="Calculation 3 12 2 2" xfId="17703" xr:uid="{EAB29192-F7AE-4AE0-8CC3-6F6DB057D1D9}"/>
    <cellStyle name="Calculation 3 12 2 2 2" xfId="18310" xr:uid="{163426B8-4A6D-494B-8474-5D64689DA002}"/>
    <cellStyle name="Calculation 3 12 2 2 2 2" xfId="20648" xr:uid="{9EF5C5E8-27AC-41D9-B3FC-12FFF867F1F0}"/>
    <cellStyle name="Calculation 3 12 2 2 2 2 2" xfId="35943" xr:uid="{7177260B-0471-4171-B84A-B626777A55EE}"/>
    <cellStyle name="Calculation 3 12 2 2 2 3" xfId="27762" xr:uid="{493D0DAE-5869-47E1-912C-A01DC0F07BDA}"/>
    <cellStyle name="Calculation 3 12 2 2 2 3 2" xfId="38134" xr:uid="{806B07FF-75E0-48AD-8186-89CC6D7E8568}"/>
    <cellStyle name="Calculation 3 12 2 2 2 4" xfId="40453" xr:uid="{732709FD-014B-4617-AF70-BDAC42E3E5C1}"/>
    <cellStyle name="Calculation 3 12 2 2 2 5" xfId="33622" xr:uid="{9E4354AD-4C74-489C-9EFB-7BE3E5DF54F8}"/>
    <cellStyle name="Calculation 3 12 2 2 3" xfId="18742" xr:uid="{23C08E03-0E9B-4A9A-8F26-49784968AA42}"/>
    <cellStyle name="Calculation 3 12 2 2 3 2" xfId="21080" xr:uid="{656C6BA9-9C5E-47AF-91B1-875B07CD753E}"/>
    <cellStyle name="Calculation 3 12 2 2 3 2 2" xfId="36375" xr:uid="{3564A78B-B0B0-46FF-AAD1-49960A379404}"/>
    <cellStyle name="Calculation 3 12 2 2 3 3" xfId="28194" xr:uid="{2EAE01C0-7306-4333-8EF8-AD5494575277}"/>
    <cellStyle name="Calculation 3 12 2 2 3 3 2" xfId="38566" xr:uid="{92E052AF-8A17-40F7-9089-0590EAA95BC6}"/>
    <cellStyle name="Calculation 3 12 2 2 3 4" xfId="40885" xr:uid="{605AAB55-8F8C-4878-B53D-062896DE53D6}"/>
    <cellStyle name="Calculation 3 12 2 2 3 5" xfId="34054" xr:uid="{8AF0C51F-9C35-4D80-8C56-8997784E84E1}"/>
    <cellStyle name="Calculation 3 12 2 2 4" xfId="20044" xr:uid="{8832FEB1-25BE-4810-86CE-3D40381E2C36}"/>
    <cellStyle name="Calculation 3 12 2 2 4 2" xfId="35339" xr:uid="{06F53021-5D63-42B1-A2C2-B735DF076134}"/>
    <cellStyle name="Calculation 3 12 2 2 5" xfId="27172" xr:uid="{E2342D9A-D798-4F46-A780-E0C45444F4B3}"/>
    <cellStyle name="Calculation 3 12 2 2 5 2" xfId="37546" xr:uid="{9B801EFE-6EE2-45EF-A728-751EE6A77076}"/>
    <cellStyle name="Calculation 3 12 2 2 6" xfId="39849" xr:uid="{301800F7-50D0-46C9-9136-C25689955A44}"/>
    <cellStyle name="Calculation 3 12 2 2 7" xfId="33018" xr:uid="{6DAEE0EB-B920-41F1-A03C-79D3450AE62B}"/>
    <cellStyle name="Calculation 3 12 3" xfId="17528" xr:uid="{292E1EB1-65AC-40D6-B6DE-31C268E2F2F0}"/>
    <cellStyle name="Calculation 3 12 3 2" xfId="18143" xr:uid="{D6D5D432-3AFA-4B1E-9D38-279B395BAC51}"/>
    <cellStyle name="Calculation 3 12 3 2 2" xfId="20481" xr:uid="{73421648-48D4-434D-A151-F5014C22C73E}"/>
    <cellStyle name="Calculation 3 12 3 2 2 2" xfId="35776" xr:uid="{CA2BCD19-1507-4058-8045-6382C448F6B5}"/>
    <cellStyle name="Calculation 3 12 3 2 3" xfId="27595" xr:uid="{90CF0048-E40A-4221-BF41-984FF27C228A}"/>
    <cellStyle name="Calculation 3 12 3 2 3 2" xfId="37967" xr:uid="{5051EF98-BE93-4393-ABBD-91E161301F32}"/>
    <cellStyle name="Calculation 3 12 3 2 4" xfId="40286" xr:uid="{782CF65B-36AC-470A-A2AB-939ABC696190}"/>
    <cellStyle name="Calculation 3 12 3 2 5" xfId="33455" xr:uid="{F40C2CE2-2CAB-4D56-A31B-889463665F55}"/>
    <cellStyle name="Calculation 3 12 3 3" xfId="18575" xr:uid="{B027EF87-7CE2-4B42-896F-71A59EF9738F}"/>
    <cellStyle name="Calculation 3 12 3 3 2" xfId="20913" xr:uid="{F857E8E3-EE9E-48BA-BC1F-F1AEA56C0E57}"/>
    <cellStyle name="Calculation 3 12 3 3 2 2" xfId="36208" xr:uid="{E78332E4-3A40-4719-8E69-14CF0F19758C}"/>
    <cellStyle name="Calculation 3 12 3 3 3" xfId="28027" xr:uid="{63133D32-0A7C-450A-B242-FBE003015A70}"/>
    <cellStyle name="Calculation 3 12 3 3 3 2" xfId="38399" xr:uid="{60548C7C-F537-4511-9318-98DDB99D524B}"/>
    <cellStyle name="Calculation 3 12 3 3 4" xfId="40718" xr:uid="{3D57BA40-DF94-465E-9E90-5A12223F06B5}"/>
    <cellStyle name="Calculation 3 12 3 3 5" xfId="33887" xr:uid="{9DE7BBE9-5278-49B1-A742-B185375B725F}"/>
    <cellStyle name="Calculation 3 12 3 4" xfId="19871" xr:uid="{73C0BB4D-B906-4ACD-B2F1-8F512FC0F7D4}"/>
    <cellStyle name="Calculation 3 12 3 4 2" xfId="35166" xr:uid="{5525D257-EAD1-45F7-AE71-C3BD923ECD4B}"/>
    <cellStyle name="Calculation 3 12 3 5" xfId="27005" xr:uid="{1AA714D2-8C34-4CCF-B375-1A505B4326B3}"/>
    <cellStyle name="Calculation 3 12 3 5 2" xfId="37379" xr:uid="{7CA15EE6-99AF-405F-9E9B-D54424F986DB}"/>
    <cellStyle name="Calculation 3 12 3 6" xfId="39676" xr:uid="{AAE02BB8-373F-4795-B469-5686F280A191}"/>
    <cellStyle name="Calculation 3 12 3 7" xfId="32845" xr:uid="{9E8423B8-CB40-4336-B27D-F8FE87E9E00B}"/>
    <cellStyle name="Calculation 3 13" xfId="3836" xr:uid="{3562FD79-4515-40F6-A699-B29A4CFCC113}"/>
    <cellStyle name="Calculation 3 13 2" xfId="17274" xr:uid="{81F4023B-7220-42D0-82D3-CE539FD85763}"/>
    <cellStyle name="Calculation 3 13 2 2" xfId="17704" xr:uid="{FEF2C451-7718-4288-B335-601A7EAB361B}"/>
    <cellStyle name="Calculation 3 13 2 2 2" xfId="18311" xr:uid="{46F8FDA8-F090-4FF0-BF7F-6A3A01B41205}"/>
    <cellStyle name="Calculation 3 13 2 2 2 2" xfId="20649" xr:uid="{82790018-47BA-46F6-8140-2A8D0D033FEA}"/>
    <cellStyle name="Calculation 3 13 2 2 2 2 2" xfId="35944" xr:uid="{52E72B65-968F-42C2-9322-A3979CDE7222}"/>
    <cellStyle name="Calculation 3 13 2 2 2 3" xfId="27763" xr:uid="{C42DD665-4334-44DD-804B-F395D1FD9E97}"/>
    <cellStyle name="Calculation 3 13 2 2 2 3 2" xfId="38135" xr:uid="{8AD596AF-B337-4ABA-857D-0ED587A70D7C}"/>
    <cellStyle name="Calculation 3 13 2 2 2 4" xfId="40454" xr:uid="{784A9E0F-8A16-44ED-8ABF-B0B07D11A1D2}"/>
    <cellStyle name="Calculation 3 13 2 2 2 5" xfId="33623" xr:uid="{E6170541-2E3B-437D-AB73-E648DA3FB67F}"/>
    <cellStyle name="Calculation 3 13 2 2 3" xfId="18743" xr:uid="{3F230A80-BCF8-49B7-9238-A7F7ABCBFAA8}"/>
    <cellStyle name="Calculation 3 13 2 2 3 2" xfId="21081" xr:uid="{240AE363-3D5E-466A-B08B-A0F8775F09FC}"/>
    <cellStyle name="Calculation 3 13 2 2 3 2 2" xfId="36376" xr:uid="{A7512116-E193-45D5-8ACE-B008DBF3FEE1}"/>
    <cellStyle name="Calculation 3 13 2 2 3 3" xfId="28195" xr:uid="{7688FA36-0C7E-44E2-84A0-C6EE7F2ACE6A}"/>
    <cellStyle name="Calculation 3 13 2 2 3 3 2" xfId="38567" xr:uid="{980FBE53-EDB1-4208-B5A3-27FBB93FE56E}"/>
    <cellStyle name="Calculation 3 13 2 2 3 4" xfId="40886" xr:uid="{3975CA94-02E9-4CC7-8158-95BFFC64C6C4}"/>
    <cellStyle name="Calculation 3 13 2 2 3 5" xfId="34055" xr:uid="{C6A42636-B37B-4845-A2A8-A6429CA195BC}"/>
    <cellStyle name="Calculation 3 13 2 2 4" xfId="20045" xr:uid="{D07A2C45-8786-4689-9760-4F12ED2B72B2}"/>
    <cellStyle name="Calculation 3 13 2 2 4 2" xfId="35340" xr:uid="{4BC1087C-7390-430D-A69D-9D295FF4F257}"/>
    <cellStyle name="Calculation 3 13 2 2 5" xfId="27173" xr:uid="{269E8FC8-8FE2-47F1-AD9F-FDFC6C96BCE6}"/>
    <cellStyle name="Calculation 3 13 2 2 5 2" xfId="37547" xr:uid="{68E81E3D-4F08-4E66-9D67-B28F8D5D0742}"/>
    <cellStyle name="Calculation 3 13 2 2 6" xfId="39850" xr:uid="{43D1AB34-174F-4A36-837A-C2ADB69C1CA6}"/>
    <cellStyle name="Calculation 3 13 2 2 7" xfId="33019" xr:uid="{DFE4AF34-93D5-4FF2-ACE2-9A6C1AB12972}"/>
    <cellStyle name="Calculation 3 13 3" xfId="17529" xr:uid="{89EA99CE-EE5B-450E-AB82-0E8D39649FE1}"/>
    <cellStyle name="Calculation 3 13 3 2" xfId="18144" xr:uid="{80CCFE79-D469-433F-BBC2-D2A4F1926281}"/>
    <cellStyle name="Calculation 3 13 3 2 2" xfId="20482" xr:uid="{E9B8DAB2-B2F0-4D4B-B5BB-2C0C6ABC9296}"/>
    <cellStyle name="Calculation 3 13 3 2 2 2" xfId="35777" xr:uid="{45560747-9E9A-44C1-B3AC-C4F347C3FC8D}"/>
    <cellStyle name="Calculation 3 13 3 2 3" xfId="27596" xr:uid="{9A518819-82D8-441F-853D-2D93DCD4B689}"/>
    <cellStyle name="Calculation 3 13 3 2 3 2" xfId="37968" xr:uid="{08402F27-9C72-401C-8EBC-00D4B8410FFC}"/>
    <cellStyle name="Calculation 3 13 3 2 4" xfId="40287" xr:uid="{7DBB5F78-CA71-4CAF-8B00-BBC429142E33}"/>
    <cellStyle name="Calculation 3 13 3 2 5" xfId="33456" xr:uid="{9EEF6A18-A804-437C-A19A-C060FCF90F4D}"/>
    <cellStyle name="Calculation 3 13 3 3" xfId="18576" xr:uid="{55F8A4BB-8A60-457F-A3C4-45A72DDB3462}"/>
    <cellStyle name="Calculation 3 13 3 3 2" xfId="20914" xr:uid="{3D2BC93F-2A7B-47C7-92B5-36074C25DADB}"/>
    <cellStyle name="Calculation 3 13 3 3 2 2" xfId="36209" xr:uid="{F56B3431-11C0-45A6-8246-810DDF1E295C}"/>
    <cellStyle name="Calculation 3 13 3 3 3" xfId="28028" xr:uid="{D9CF1790-F3D5-49CA-BDD8-24E6975FB216}"/>
    <cellStyle name="Calculation 3 13 3 3 3 2" xfId="38400" xr:uid="{DE1C1C42-F442-472C-9B20-A3E54777A2BD}"/>
    <cellStyle name="Calculation 3 13 3 3 4" xfId="40719" xr:uid="{67F331D0-B3B7-496C-BB54-268A8D5500BB}"/>
    <cellStyle name="Calculation 3 13 3 3 5" xfId="33888" xr:uid="{9D588DC4-C774-4E78-839E-B360BB7C9188}"/>
    <cellStyle name="Calculation 3 13 3 4" xfId="19872" xr:uid="{39298124-13FA-4F35-B449-5C3C32E7692F}"/>
    <cellStyle name="Calculation 3 13 3 4 2" xfId="35167" xr:uid="{BCC9589E-2693-40D7-94D7-5897B4AB5803}"/>
    <cellStyle name="Calculation 3 13 3 5" xfId="27006" xr:uid="{F3C274BD-79A5-4FE4-BCE3-E81E52A1ECC0}"/>
    <cellStyle name="Calculation 3 13 3 5 2" xfId="37380" xr:uid="{616C9DE5-F228-4DB5-B10A-040001DAB2B2}"/>
    <cellStyle name="Calculation 3 13 3 6" xfId="39677" xr:uid="{26DE7E70-9A8D-4938-8DB0-F3ACAF55B98C}"/>
    <cellStyle name="Calculation 3 13 3 7" xfId="32846" xr:uid="{B4DB2569-C18C-4D3E-BA42-E89CB441CF6A}"/>
    <cellStyle name="Calculation 3 14" xfId="3837" xr:uid="{4D49A82D-C3D3-4EF1-9C34-1782460DC2FE}"/>
    <cellStyle name="Calculation 3 14 2" xfId="17275" xr:uid="{7463C58A-4ED6-4785-80F2-68AA25EA5303}"/>
    <cellStyle name="Calculation 3 14 2 2" xfId="17705" xr:uid="{5828FB85-6866-4780-B00A-CDF4A5D244F8}"/>
    <cellStyle name="Calculation 3 14 2 2 2" xfId="18312" xr:uid="{8DF59992-9782-4047-BFC1-F29FA4434252}"/>
    <cellStyle name="Calculation 3 14 2 2 2 2" xfId="20650" xr:uid="{584A500E-7438-40A1-9789-A420094760F0}"/>
    <cellStyle name="Calculation 3 14 2 2 2 2 2" xfId="35945" xr:uid="{710467FB-6199-4A1D-9CA8-1D62A58A1054}"/>
    <cellStyle name="Calculation 3 14 2 2 2 3" xfId="27764" xr:uid="{1519C739-C175-46D0-93F9-3CAEB75312B4}"/>
    <cellStyle name="Calculation 3 14 2 2 2 3 2" xfId="38136" xr:uid="{57603D7F-689F-4CA3-A9DA-AC7EBBA929C5}"/>
    <cellStyle name="Calculation 3 14 2 2 2 4" xfId="40455" xr:uid="{C68BD0CC-3A95-4E5E-A13F-BEB010EC8EC3}"/>
    <cellStyle name="Calculation 3 14 2 2 2 5" xfId="33624" xr:uid="{D1921D09-93F5-4767-B762-A520A3756A3F}"/>
    <cellStyle name="Calculation 3 14 2 2 3" xfId="18744" xr:uid="{2D97C60C-9725-426A-A626-FA9581174A7E}"/>
    <cellStyle name="Calculation 3 14 2 2 3 2" xfId="21082" xr:uid="{D2478D6A-9264-40A1-AB35-C6801E1963C9}"/>
    <cellStyle name="Calculation 3 14 2 2 3 2 2" xfId="36377" xr:uid="{617513FB-A6F5-4C1F-AE89-88F76ED44045}"/>
    <cellStyle name="Calculation 3 14 2 2 3 3" xfId="28196" xr:uid="{F93362B8-F59E-469E-B93F-8CEBED86A39E}"/>
    <cellStyle name="Calculation 3 14 2 2 3 3 2" xfId="38568" xr:uid="{2BC6588B-D984-4E81-A8BC-EB51E8A8DBA4}"/>
    <cellStyle name="Calculation 3 14 2 2 3 4" xfId="40887" xr:uid="{C03E8054-6B02-4BF4-84F3-B40F4381D256}"/>
    <cellStyle name="Calculation 3 14 2 2 3 5" xfId="34056" xr:uid="{0AC990DA-90F9-402C-84D6-AC7D1BA66C4F}"/>
    <cellStyle name="Calculation 3 14 2 2 4" xfId="20046" xr:uid="{4D3B758D-B8E8-418C-BBF5-DBDB0C2F5382}"/>
    <cellStyle name="Calculation 3 14 2 2 4 2" xfId="35341" xr:uid="{61076C10-BBBD-41B4-9562-4FD1EE6DDD98}"/>
    <cellStyle name="Calculation 3 14 2 2 5" xfId="27174" xr:uid="{2B14D923-B7A8-409D-9B81-E906808A5010}"/>
    <cellStyle name="Calculation 3 14 2 2 5 2" xfId="37548" xr:uid="{94CEDCEE-164A-4849-84AB-7BE116F40A97}"/>
    <cellStyle name="Calculation 3 14 2 2 6" xfId="39851" xr:uid="{EBE08B4A-4DE1-4093-8331-9AD8AB8D15A9}"/>
    <cellStyle name="Calculation 3 14 2 2 7" xfId="33020" xr:uid="{81B2E774-30BB-4A4B-91F2-52BF689917F5}"/>
    <cellStyle name="Calculation 3 14 3" xfId="17530" xr:uid="{56D3B731-0A18-4F3F-B184-6534229D2BDC}"/>
    <cellStyle name="Calculation 3 14 3 2" xfId="18145" xr:uid="{90C4B242-7B6B-4199-9716-AC57E4290618}"/>
    <cellStyle name="Calculation 3 14 3 2 2" xfId="20483" xr:uid="{182EA6B3-A73C-4BFB-AD96-EF189E67B4CE}"/>
    <cellStyle name="Calculation 3 14 3 2 2 2" xfId="35778" xr:uid="{3D5CB393-8146-41A2-A420-B14CD2D8B57C}"/>
    <cellStyle name="Calculation 3 14 3 2 3" xfId="27597" xr:uid="{46199DB7-F073-4469-8FFC-D56E13AF0096}"/>
    <cellStyle name="Calculation 3 14 3 2 3 2" xfId="37969" xr:uid="{AD9B958A-1A44-4D8A-A291-AF0DFBB82745}"/>
    <cellStyle name="Calculation 3 14 3 2 4" xfId="40288" xr:uid="{12380A09-0076-4F4C-B010-671BA20A7E7E}"/>
    <cellStyle name="Calculation 3 14 3 2 5" xfId="33457" xr:uid="{DE0F1127-024A-4C5D-BBFB-1CFCC8C5812D}"/>
    <cellStyle name="Calculation 3 14 3 3" xfId="18577" xr:uid="{6BA34350-396C-4A4F-9E03-B0D4BB234B6A}"/>
    <cellStyle name="Calculation 3 14 3 3 2" xfId="20915" xr:uid="{BBF08504-4060-43F3-AE39-CC129589F5AC}"/>
    <cellStyle name="Calculation 3 14 3 3 2 2" xfId="36210" xr:uid="{C52B8B4D-4B2B-41A0-B8FE-52654EA32D96}"/>
    <cellStyle name="Calculation 3 14 3 3 3" xfId="28029" xr:uid="{08E16F6D-3765-4666-B061-B3226EEA46D7}"/>
    <cellStyle name="Calculation 3 14 3 3 3 2" xfId="38401" xr:uid="{74B76320-C59B-498C-933F-C26193CF523B}"/>
    <cellStyle name="Calculation 3 14 3 3 4" xfId="40720" xr:uid="{1E24FF08-7D3C-4692-9B87-EE8576945D38}"/>
    <cellStyle name="Calculation 3 14 3 3 5" xfId="33889" xr:uid="{D5E8E429-8118-4B53-A062-2D821D7DC2E9}"/>
    <cellStyle name="Calculation 3 14 3 4" xfId="19873" xr:uid="{A85D78F2-E9E1-448F-9661-03C8D04D9F59}"/>
    <cellStyle name="Calculation 3 14 3 4 2" xfId="35168" xr:uid="{E5687308-7300-4FA9-B4A4-40B0BD6897A8}"/>
    <cellStyle name="Calculation 3 14 3 5" xfId="27007" xr:uid="{BC3F5E6A-F58D-46CF-A588-A6882456B994}"/>
    <cellStyle name="Calculation 3 14 3 5 2" xfId="37381" xr:uid="{D3853DBE-61F1-46BD-A8C7-738E90AEF195}"/>
    <cellStyle name="Calculation 3 14 3 6" xfId="39678" xr:uid="{13F7B8BC-8129-468E-8AD1-6F29909BCE33}"/>
    <cellStyle name="Calculation 3 14 3 7" xfId="32847" xr:uid="{E821DF20-60E3-4ED5-B430-01D8E0D2436D}"/>
    <cellStyle name="Calculation 3 15" xfId="3838" xr:uid="{659D9230-ADED-4A7E-AD7E-5E6912494977}"/>
    <cellStyle name="Calculation 3 15 2" xfId="17276" xr:uid="{BBFF3D43-8118-4FB7-AED0-4397FBAF79A7}"/>
    <cellStyle name="Calculation 3 15 2 2" xfId="17706" xr:uid="{A775073D-C3CC-4FB3-A7E4-AA136B1EEE28}"/>
    <cellStyle name="Calculation 3 15 2 2 2" xfId="18313" xr:uid="{49543C3F-0123-4932-8DE9-BAD08FFF82FF}"/>
    <cellStyle name="Calculation 3 15 2 2 2 2" xfId="20651" xr:uid="{9A1600B4-DAB3-4CA0-A1C6-6346FCAE5F19}"/>
    <cellStyle name="Calculation 3 15 2 2 2 2 2" xfId="35946" xr:uid="{400DAF56-2594-4772-9686-276E90B23CD7}"/>
    <cellStyle name="Calculation 3 15 2 2 2 3" xfId="27765" xr:uid="{79128E32-C0E4-40AB-B2C9-39823C51B1B8}"/>
    <cellStyle name="Calculation 3 15 2 2 2 3 2" xfId="38137" xr:uid="{CBF2ED8E-2E7D-44DA-87C9-2218DF460D11}"/>
    <cellStyle name="Calculation 3 15 2 2 2 4" xfId="40456" xr:uid="{4031966F-9C12-47C5-A555-6CA015CDA037}"/>
    <cellStyle name="Calculation 3 15 2 2 2 5" xfId="33625" xr:uid="{39B5157F-F820-4938-8E8D-DDC8027C323D}"/>
    <cellStyle name="Calculation 3 15 2 2 3" xfId="18745" xr:uid="{77164A33-91DA-4758-B78A-68743DB9AB2E}"/>
    <cellStyle name="Calculation 3 15 2 2 3 2" xfId="21083" xr:uid="{E28E6D23-D35D-43DA-9A13-8D7E0B335EA8}"/>
    <cellStyle name="Calculation 3 15 2 2 3 2 2" xfId="36378" xr:uid="{8E7AB9C2-5238-4941-AFF9-01E3C7F0724B}"/>
    <cellStyle name="Calculation 3 15 2 2 3 3" xfId="28197" xr:uid="{4C503CEC-B553-437E-8A4B-2DD9BFEDDBC2}"/>
    <cellStyle name="Calculation 3 15 2 2 3 3 2" xfId="38569" xr:uid="{4291E383-3D6F-4CDE-B562-B72FD6F8AB3C}"/>
    <cellStyle name="Calculation 3 15 2 2 3 4" xfId="40888" xr:uid="{AB32DBCE-0F2F-4C5B-8CF8-7D200DD5664D}"/>
    <cellStyle name="Calculation 3 15 2 2 3 5" xfId="34057" xr:uid="{62CFB7F0-B553-4608-8EB2-BDA57C340548}"/>
    <cellStyle name="Calculation 3 15 2 2 4" xfId="20047" xr:uid="{7ED176F8-175A-486B-B4DF-C33E88825FA0}"/>
    <cellStyle name="Calculation 3 15 2 2 4 2" xfId="35342" xr:uid="{0DF9913D-CAB4-4A8B-9E8B-2CD7CD11190C}"/>
    <cellStyle name="Calculation 3 15 2 2 5" xfId="27175" xr:uid="{9B82F499-C24F-4BAD-B7BB-2716D1AEA28D}"/>
    <cellStyle name="Calculation 3 15 2 2 5 2" xfId="37549" xr:uid="{0F859792-41EA-4F90-AE94-07938E3353FB}"/>
    <cellStyle name="Calculation 3 15 2 2 6" xfId="39852" xr:uid="{13FCC219-27B5-4DC2-809C-4880D9B5FA11}"/>
    <cellStyle name="Calculation 3 15 2 2 7" xfId="33021" xr:uid="{ED3205C5-ACB9-4BF0-92FB-8188E3065A47}"/>
    <cellStyle name="Calculation 3 15 3" xfId="17531" xr:uid="{226C5966-34C6-4957-970E-94F0861C6551}"/>
    <cellStyle name="Calculation 3 15 3 2" xfId="18146" xr:uid="{F141AB2B-3BAF-43EF-86C2-D3FBA1CECC76}"/>
    <cellStyle name="Calculation 3 15 3 2 2" xfId="20484" xr:uid="{B6BA36D0-211A-458D-858A-D78E4F580877}"/>
    <cellStyle name="Calculation 3 15 3 2 2 2" xfId="35779" xr:uid="{499D1C40-1547-4196-9CF0-3892F7EAF502}"/>
    <cellStyle name="Calculation 3 15 3 2 3" xfId="27598" xr:uid="{4F452552-1CC6-4D53-AEF9-6F60EF077346}"/>
    <cellStyle name="Calculation 3 15 3 2 3 2" xfId="37970" xr:uid="{C566259E-1333-439A-A589-B909E987C030}"/>
    <cellStyle name="Calculation 3 15 3 2 4" xfId="40289" xr:uid="{785A7CD4-2267-4BD3-B695-BDC737294633}"/>
    <cellStyle name="Calculation 3 15 3 2 5" xfId="33458" xr:uid="{60F1FC2B-58B0-4D03-944F-E86EEFF6A6C9}"/>
    <cellStyle name="Calculation 3 15 3 3" xfId="18578" xr:uid="{6554AB06-3CE2-481C-80D1-A8B1D45F731F}"/>
    <cellStyle name="Calculation 3 15 3 3 2" xfId="20916" xr:uid="{E7042793-084C-4289-9A42-0557AAA6D260}"/>
    <cellStyle name="Calculation 3 15 3 3 2 2" xfId="36211" xr:uid="{E52BEC47-58F9-4EDF-BB44-6891A6E504F3}"/>
    <cellStyle name="Calculation 3 15 3 3 3" xfId="28030" xr:uid="{DEFA25CD-EA3E-41D0-A8D1-7385FD1AABF7}"/>
    <cellStyle name="Calculation 3 15 3 3 3 2" xfId="38402" xr:uid="{36A04986-6557-4C57-9149-F4B12B208899}"/>
    <cellStyle name="Calculation 3 15 3 3 4" xfId="40721" xr:uid="{87BAAA87-BE76-4079-888E-80FFBD979795}"/>
    <cellStyle name="Calculation 3 15 3 3 5" xfId="33890" xr:uid="{A2EEFB31-6C9C-49EA-855C-201A759F3B24}"/>
    <cellStyle name="Calculation 3 15 3 4" xfId="19874" xr:uid="{E3DA8EEA-0A98-4A02-A060-A9F84DF2CD85}"/>
    <cellStyle name="Calculation 3 15 3 4 2" xfId="35169" xr:uid="{A419C564-16E9-4771-89C3-37DD257A6428}"/>
    <cellStyle name="Calculation 3 15 3 5" xfId="27008" xr:uid="{A79FF74B-8FFE-410E-9995-AED465574382}"/>
    <cellStyle name="Calculation 3 15 3 5 2" xfId="37382" xr:uid="{2BC55E7E-D5B4-4DF3-BCE4-6FA144A0DC8D}"/>
    <cellStyle name="Calculation 3 15 3 6" xfId="39679" xr:uid="{BD6DC10A-7699-419F-94EC-881E05455102}"/>
    <cellStyle name="Calculation 3 15 3 7" xfId="32848" xr:uid="{E5166D1D-D44E-41EF-B135-5C6EFADA2F66}"/>
    <cellStyle name="Calculation 3 16" xfId="3839" xr:uid="{68A6835C-5EDA-4A3A-A06A-760746FDB59E}"/>
    <cellStyle name="Calculation 3 16 2" xfId="17277" xr:uid="{D0B6686A-1DCA-45C5-8B51-D0B0AC5A20CC}"/>
    <cellStyle name="Calculation 3 16 2 2" xfId="17707" xr:uid="{0849322A-7294-4A99-BDA2-84A9FE775451}"/>
    <cellStyle name="Calculation 3 16 2 2 2" xfId="18314" xr:uid="{98A3C076-C478-4E45-8791-87412D7E08F9}"/>
    <cellStyle name="Calculation 3 16 2 2 2 2" xfId="20652" xr:uid="{66C5100D-DA5A-4E0C-A4D7-189C431BC406}"/>
    <cellStyle name="Calculation 3 16 2 2 2 2 2" xfId="35947" xr:uid="{7AE28A8B-E369-425D-9022-21B8E14E1310}"/>
    <cellStyle name="Calculation 3 16 2 2 2 3" xfId="27766" xr:uid="{516F205A-6CBA-4236-B4A3-E1FC05DEB950}"/>
    <cellStyle name="Calculation 3 16 2 2 2 3 2" xfId="38138" xr:uid="{6DDE412C-52D5-4C8D-883D-8921660E18FC}"/>
    <cellStyle name="Calculation 3 16 2 2 2 4" xfId="40457" xr:uid="{359A2929-7EEA-41AE-91CD-D0F3BA307C48}"/>
    <cellStyle name="Calculation 3 16 2 2 2 5" xfId="33626" xr:uid="{2A8F8134-488A-4D2D-B039-9405BE2181BA}"/>
    <cellStyle name="Calculation 3 16 2 2 3" xfId="18746" xr:uid="{4C77809C-9853-4F8A-8EFC-D92F7E9A642A}"/>
    <cellStyle name="Calculation 3 16 2 2 3 2" xfId="21084" xr:uid="{2E21106F-A1D6-41DD-B6E4-1B18ADCFFA0E}"/>
    <cellStyle name="Calculation 3 16 2 2 3 2 2" xfId="36379" xr:uid="{044EE635-1DE1-4FA9-B3C5-15DE9E58ACA6}"/>
    <cellStyle name="Calculation 3 16 2 2 3 3" xfId="28198" xr:uid="{75417908-F40B-400A-A7E5-6105DD5B937D}"/>
    <cellStyle name="Calculation 3 16 2 2 3 3 2" xfId="38570" xr:uid="{B29CD08D-D852-40CB-A208-E445DE21CD90}"/>
    <cellStyle name="Calculation 3 16 2 2 3 4" xfId="40889" xr:uid="{8736A340-924D-4FE9-B962-D60187679D64}"/>
    <cellStyle name="Calculation 3 16 2 2 3 5" xfId="34058" xr:uid="{DB9E22A8-B885-4DBE-9D4E-2288F22FB107}"/>
    <cellStyle name="Calculation 3 16 2 2 4" xfId="20048" xr:uid="{B3129EF8-73BC-4990-B163-A0769F170358}"/>
    <cellStyle name="Calculation 3 16 2 2 4 2" xfId="35343" xr:uid="{20C950CA-ABAD-4C30-B0C4-0CF447C86CAE}"/>
    <cellStyle name="Calculation 3 16 2 2 5" xfId="27176" xr:uid="{41982ACA-37E1-410D-96D1-A27B69D7A96F}"/>
    <cellStyle name="Calculation 3 16 2 2 5 2" xfId="37550" xr:uid="{3F0B8509-4B5C-475A-BB42-B72FC38E4325}"/>
    <cellStyle name="Calculation 3 16 2 2 6" xfId="39853" xr:uid="{1FF408D4-C25D-4717-BF9E-84D1A0A59478}"/>
    <cellStyle name="Calculation 3 16 2 2 7" xfId="33022" xr:uid="{DB683D1D-F3BC-453B-B367-8B8139B0265C}"/>
    <cellStyle name="Calculation 3 16 3" xfId="17532" xr:uid="{5D69FB38-3097-4E39-AA7D-A123404CBDCB}"/>
    <cellStyle name="Calculation 3 16 3 2" xfId="18147" xr:uid="{D1DC4A31-4D86-415E-8CCA-6E030470C99A}"/>
    <cellStyle name="Calculation 3 16 3 2 2" xfId="20485" xr:uid="{AC0367AC-8C5C-4EE8-8D0D-B9F82575DF4A}"/>
    <cellStyle name="Calculation 3 16 3 2 2 2" xfId="35780" xr:uid="{67ED7944-6AB9-4054-9A1F-6E485A5E1F75}"/>
    <cellStyle name="Calculation 3 16 3 2 3" xfId="27599" xr:uid="{E254D47B-D734-456F-A235-79B5FEBC75BE}"/>
    <cellStyle name="Calculation 3 16 3 2 3 2" xfId="37971" xr:uid="{EAC18FFD-1F87-4445-8D0D-5661FCD1FECB}"/>
    <cellStyle name="Calculation 3 16 3 2 4" xfId="40290" xr:uid="{7FD9DE09-110A-4E61-8737-4468D87DB4AF}"/>
    <cellStyle name="Calculation 3 16 3 2 5" xfId="33459" xr:uid="{50A44028-0B9D-4291-99AE-F468F2EE9600}"/>
    <cellStyle name="Calculation 3 16 3 3" xfId="18579" xr:uid="{B4AED423-B247-4979-B0EC-B0D33263DAD9}"/>
    <cellStyle name="Calculation 3 16 3 3 2" xfId="20917" xr:uid="{3098031F-8DB1-4306-978E-1EDDB84BD88C}"/>
    <cellStyle name="Calculation 3 16 3 3 2 2" xfId="36212" xr:uid="{13389270-6879-4188-BE01-F1F0C44AB348}"/>
    <cellStyle name="Calculation 3 16 3 3 3" xfId="28031" xr:uid="{04F3F6E5-7F4A-4F4E-AC46-681C3FD34A3A}"/>
    <cellStyle name="Calculation 3 16 3 3 3 2" xfId="38403" xr:uid="{07F21FB2-8E75-4948-AFF3-758F5E81DD9D}"/>
    <cellStyle name="Calculation 3 16 3 3 4" xfId="40722" xr:uid="{45C46339-1E26-4586-8384-2316F6D622E2}"/>
    <cellStyle name="Calculation 3 16 3 3 5" xfId="33891" xr:uid="{F9DFAF88-F824-4158-9564-1185789629AF}"/>
    <cellStyle name="Calculation 3 16 3 4" xfId="19875" xr:uid="{0BC078E5-9812-4579-A968-FD4EDBF57791}"/>
    <cellStyle name="Calculation 3 16 3 4 2" xfId="35170" xr:uid="{D52688DE-742E-42AB-9B2F-B09A51BB7E4E}"/>
    <cellStyle name="Calculation 3 16 3 5" xfId="27009" xr:uid="{F715E22F-075F-4180-B81A-C3C7F34D8D73}"/>
    <cellStyle name="Calculation 3 16 3 5 2" xfId="37383" xr:uid="{381438B7-6DFF-4BD8-B42C-DCF22588B08B}"/>
    <cellStyle name="Calculation 3 16 3 6" xfId="39680" xr:uid="{896B0C83-50D6-4CCC-8827-9D3628894415}"/>
    <cellStyle name="Calculation 3 16 3 7" xfId="32849" xr:uid="{775ECB08-708C-48DD-8119-1875E2E1D4F8}"/>
    <cellStyle name="Calculation 3 17" xfId="3840" xr:uid="{3830DC5D-C2D8-4865-A60F-26F163861B74}"/>
    <cellStyle name="Calculation 3 17 2" xfId="17278" xr:uid="{CC497AC8-AA14-4202-A63D-AE9624F95D09}"/>
    <cellStyle name="Calculation 3 17 2 2" xfId="17708" xr:uid="{CB4A442D-2604-484E-A2C4-93B9E6D5A69C}"/>
    <cellStyle name="Calculation 3 17 2 2 2" xfId="18315" xr:uid="{FBAC399F-79A3-4DE9-829D-4B0FCEDA8DA7}"/>
    <cellStyle name="Calculation 3 17 2 2 2 2" xfId="20653" xr:uid="{4BB08E06-A599-4063-98AC-BB00698F2068}"/>
    <cellStyle name="Calculation 3 17 2 2 2 2 2" xfId="35948" xr:uid="{A0469506-46A7-413F-9C7D-45D9918A921D}"/>
    <cellStyle name="Calculation 3 17 2 2 2 3" xfId="27767" xr:uid="{7FAE1538-688A-4BC0-A76C-C9C59F15C46B}"/>
    <cellStyle name="Calculation 3 17 2 2 2 3 2" xfId="38139" xr:uid="{A6FF3464-A2C3-40BB-B721-121BB59B35BD}"/>
    <cellStyle name="Calculation 3 17 2 2 2 4" xfId="40458" xr:uid="{73606BCA-F40B-4D47-8306-DA80582693A4}"/>
    <cellStyle name="Calculation 3 17 2 2 2 5" xfId="33627" xr:uid="{80F6B5DA-0657-49C3-ADFE-B292E7830C5E}"/>
    <cellStyle name="Calculation 3 17 2 2 3" xfId="18747" xr:uid="{BC8D2B41-38ED-475A-BE41-7E4299DEC594}"/>
    <cellStyle name="Calculation 3 17 2 2 3 2" xfId="21085" xr:uid="{F0B660B1-6ADB-4169-BBD4-98A9B9BA36C9}"/>
    <cellStyle name="Calculation 3 17 2 2 3 2 2" xfId="36380" xr:uid="{BD420015-E3C0-44DD-A404-A92196F87D69}"/>
    <cellStyle name="Calculation 3 17 2 2 3 3" xfId="28199" xr:uid="{676A5EE4-D6DA-4DB5-A094-E674D5EB787D}"/>
    <cellStyle name="Calculation 3 17 2 2 3 3 2" xfId="38571" xr:uid="{73BFA082-455C-49FF-AFED-E9C67C32EB1B}"/>
    <cellStyle name="Calculation 3 17 2 2 3 4" xfId="40890" xr:uid="{E8FD11D9-446F-473E-8792-69601518AC2B}"/>
    <cellStyle name="Calculation 3 17 2 2 3 5" xfId="34059" xr:uid="{19C78012-763A-49D8-9E8C-2FC795732A88}"/>
    <cellStyle name="Calculation 3 17 2 2 4" xfId="20049" xr:uid="{0E256B59-6317-421D-81B7-1A47A2DC50A1}"/>
    <cellStyle name="Calculation 3 17 2 2 4 2" xfId="35344" xr:uid="{40B3A481-19F9-4AAD-A52B-B36B1E40963C}"/>
    <cellStyle name="Calculation 3 17 2 2 5" xfId="27177" xr:uid="{64586776-58AD-4F6F-B097-C5D4129CF580}"/>
    <cellStyle name="Calculation 3 17 2 2 5 2" xfId="37551" xr:uid="{89960532-473A-4A9C-A7BC-3A0A384098B4}"/>
    <cellStyle name="Calculation 3 17 2 2 6" xfId="39854" xr:uid="{9BE32577-0E28-4E05-AFAD-8D96AB082DB8}"/>
    <cellStyle name="Calculation 3 17 2 2 7" xfId="33023" xr:uid="{458EFD09-1C8B-48A3-B79C-1A6454D39535}"/>
    <cellStyle name="Calculation 3 17 3" xfId="17533" xr:uid="{69B49413-44ED-496A-B15D-0C930B55333B}"/>
    <cellStyle name="Calculation 3 17 3 2" xfId="18148" xr:uid="{64A768A5-B538-442F-89A3-E51C991DB5F2}"/>
    <cellStyle name="Calculation 3 17 3 2 2" xfId="20486" xr:uid="{716971ED-4354-40CB-9256-ED6301A02AB1}"/>
    <cellStyle name="Calculation 3 17 3 2 2 2" xfId="35781" xr:uid="{A96DC0D4-49AE-4723-B54F-965BD83E57C6}"/>
    <cellStyle name="Calculation 3 17 3 2 3" xfId="27600" xr:uid="{7051A473-10F4-48F7-A5B9-99725E5DA728}"/>
    <cellStyle name="Calculation 3 17 3 2 3 2" xfId="37972" xr:uid="{58640940-6A5A-4669-943B-5652AD0C9353}"/>
    <cellStyle name="Calculation 3 17 3 2 4" xfId="40291" xr:uid="{30303D4D-A538-429E-9EE7-B18546540FB0}"/>
    <cellStyle name="Calculation 3 17 3 2 5" xfId="33460" xr:uid="{F7CD91E5-54DE-4653-B2AA-3BF2D5D415ED}"/>
    <cellStyle name="Calculation 3 17 3 3" xfId="18580" xr:uid="{04CBBAF2-0276-4704-8B6F-BE66F05BC58B}"/>
    <cellStyle name="Calculation 3 17 3 3 2" xfId="20918" xr:uid="{B8E973A6-F23C-4EE7-B844-CA53D19FE700}"/>
    <cellStyle name="Calculation 3 17 3 3 2 2" xfId="36213" xr:uid="{E9E4ED80-9253-44DF-BD4A-4F9F0CBF2623}"/>
    <cellStyle name="Calculation 3 17 3 3 3" xfId="28032" xr:uid="{B360F4A2-271C-419A-AD47-6C0655B33FFC}"/>
    <cellStyle name="Calculation 3 17 3 3 3 2" xfId="38404" xr:uid="{A8AB1A31-B3A1-427D-9988-C0AF5BA1709C}"/>
    <cellStyle name="Calculation 3 17 3 3 4" xfId="40723" xr:uid="{EACE1BBF-7B8B-4021-BF60-E59B252CD0F6}"/>
    <cellStyle name="Calculation 3 17 3 3 5" xfId="33892" xr:uid="{13BD2C8B-4965-439A-8058-4749C8013164}"/>
    <cellStyle name="Calculation 3 17 3 4" xfId="19876" xr:uid="{B60047CB-7B73-4FD2-919F-95E5770273D0}"/>
    <cellStyle name="Calculation 3 17 3 4 2" xfId="35171" xr:uid="{3E4E43EE-34EE-4197-B4C0-535957A4029C}"/>
    <cellStyle name="Calculation 3 17 3 5" xfId="27010" xr:uid="{2F111D77-400E-409E-AB62-43135699AA3B}"/>
    <cellStyle name="Calculation 3 17 3 5 2" xfId="37384" xr:uid="{17360D22-5F10-43F0-BF0E-B9A9F8C9AC32}"/>
    <cellStyle name="Calculation 3 17 3 6" xfId="39681" xr:uid="{4A4B5E56-4F90-4DF2-B371-B10374436054}"/>
    <cellStyle name="Calculation 3 17 3 7" xfId="32850" xr:uid="{36557168-6694-4333-9F67-9BE9235A82B4}"/>
    <cellStyle name="Calculation 3 18" xfId="3841" xr:uid="{F7AEC5EC-01F9-4130-9C15-79473BA4919A}"/>
    <cellStyle name="Calculation 3 18 2" xfId="17279" xr:uid="{5BB0CBAD-CAB5-4C72-874F-13EAA18FEA39}"/>
    <cellStyle name="Calculation 3 18 2 2" xfId="17709" xr:uid="{22493FE6-7319-4985-85F5-8D25B8DC5824}"/>
    <cellStyle name="Calculation 3 18 2 2 2" xfId="18316" xr:uid="{C8CB7A14-BD55-44B1-894D-D01E38829080}"/>
    <cellStyle name="Calculation 3 18 2 2 2 2" xfId="20654" xr:uid="{AAC42962-7498-472E-B2F1-066A7D7E7D82}"/>
    <cellStyle name="Calculation 3 18 2 2 2 2 2" xfId="35949" xr:uid="{7808A655-43C0-46F6-8298-A06365B57E87}"/>
    <cellStyle name="Calculation 3 18 2 2 2 3" xfId="27768" xr:uid="{C7AE16F1-9148-42FB-8AAB-5DB82D43B34E}"/>
    <cellStyle name="Calculation 3 18 2 2 2 3 2" xfId="38140" xr:uid="{A6F17AFE-EE9F-4851-B081-66C5185521A9}"/>
    <cellStyle name="Calculation 3 18 2 2 2 4" xfId="40459" xr:uid="{59A44673-D836-4BC4-AAFD-5A84EDE5722B}"/>
    <cellStyle name="Calculation 3 18 2 2 2 5" xfId="33628" xr:uid="{4C7BB36B-B8EF-4138-9FCD-2CA4D64969AF}"/>
    <cellStyle name="Calculation 3 18 2 2 3" xfId="18748" xr:uid="{AD77D137-A027-4574-9A38-4E79593B5C3E}"/>
    <cellStyle name="Calculation 3 18 2 2 3 2" xfId="21086" xr:uid="{F3C5498C-A0B6-4D22-982A-811CE1287608}"/>
    <cellStyle name="Calculation 3 18 2 2 3 2 2" xfId="36381" xr:uid="{ED75ED58-E14E-4FC0-A24B-7C1639A2DE99}"/>
    <cellStyle name="Calculation 3 18 2 2 3 3" xfId="28200" xr:uid="{5D5BA438-4A07-4A36-AFE5-A6044927949E}"/>
    <cellStyle name="Calculation 3 18 2 2 3 3 2" xfId="38572" xr:uid="{D917E628-7374-4FA3-AC4B-1D9138731C52}"/>
    <cellStyle name="Calculation 3 18 2 2 3 4" xfId="40891" xr:uid="{8A3E2487-155A-4D36-8D54-0BDF1A7DE6B1}"/>
    <cellStyle name="Calculation 3 18 2 2 3 5" xfId="34060" xr:uid="{7E91D329-C667-41F9-93F7-653AFB1675EA}"/>
    <cellStyle name="Calculation 3 18 2 2 4" xfId="20050" xr:uid="{15F09962-F029-4120-BD32-6FA6A1DD2C9F}"/>
    <cellStyle name="Calculation 3 18 2 2 4 2" xfId="35345" xr:uid="{2594A791-2CB8-4441-8591-9C8386A307DA}"/>
    <cellStyle name="Calculation 3 18 2 2 5" xfId="27178" xr:uid="{EA8FB243-2CE3-4736-8F3E-9904FB7CE390}"/>
    <cellStyle name="Calculation 3 18 2 2 5 2" xfId="37552" xr:uid="{A70F0050-55F4-459B-A62B-2C0054466BD6}"/>
    <cellStyle name="Calculation 3 18 2 2 6" xfId="39855" xr:uid="{C20857F6-B14B-4424-A746-5356BC6E34E8}"/>
    <cellStyle name="Calculation 3 18 2 2 7" xfId="33024" xr:uid="{B3AD4702-2929-4681-830C-A233BCA66FF1}"/>
    <cellStyle name="Calculation 3 18 3" xfId="17534" xr:uid="{A3A0FE40-C2E8-418E-B2D2-072CA4E6F0D0}"/>
    <cellStyle name="Calculation 3 18 3 2" xfId="18149" xr:uid="{2405FACF-0897-4F78-BC4C-BC765342BCB2}"/>
    <cellStyle name="Calculation 3 18 3 2 2" xfId="20487" xr:uid="{FD5BFAA8-4498-4231-8635-C6D2DD6B51F7}"/>
    <cellStyle name="Calculation 3 18 3 2 2 2" xfId="35782" xr:uid="{6DE919F1-E319-4F61-9112-44F75F6BAC47}"/>
    <cellStyle name="Calculation 3 18 3 2 3" xfId="27601" xr:uid="{D864E73E-290D-4DCA-8ECF-D8DAFD19A378}"/>
    <cellStyle name="Calculation 3 18 3 2 3 2" xfId="37973" xr:uid="{1CC730F3-F733-43A1-B581-5EC841CE4DF3}"/>
    <cellStyle name="Calculation 3 18 3 2 4" xfId="40292" xr:uid="{40349A8E-847A-4A4F-AE0F-7EE15760B630}"/>
    <cellStyle name="Calculation 3 18 3 2 5" xfId="33461" xr:uid="{A309C344-7EDC-4E11-AA16-0BDB86E2C046}"/>
    <cellStyle name="Calculation 3 18 3 3" xfId="18581" xr:uid="{651FC561-51A4-4D7E-B519-B53A038BA027}"/>
    <cellStyle name="Calculation 3 18 3 3 2" xfId="20919" xr:uid="{42986AEF-8E19-4F65-9C54-46EED429CFB1}"/>
    <cellStyle name="Calculation 3 18 3 3 2 2" xfId="36214" xr:uid="{504A1359-2A4C-4CAE-8475-3CE761A2BBD3}"/>
    <cellStyle name="Calculation 3 18 3 3 3" xfId="28033" xr:uid="{59EBB387-ED0B-48C8-8AF8-D4027262EE13}"/>
    <cellStyle name="Calculation 3 18 3 3 3 2" xfId="38405" xr:uid="{83549D99-6957-49BF-9FED-B5B48EC10814}"/>
    <cellStyle name="Calculation 3 18 3 3 4" xfId="40724" xr:uid="{C96741A5-1EAA-45B0-AB10-05F048485668}"/>
    <cellStyle name="Calculation 3 18 3 3 5" xfId="33893" xr:uid="{D75A381C-A1B5-484E-803D-68D923A5E011}"/>
    <cellStyle name="Calculation 3 18 3 4" xfId="19877" xr:uid="{6E07F7AB-4DA1-4859-8DB0-E85BB57D5416}"/>
    <cellStyle name="Calculation 3 18 3 4 2" xfId="35172" xr:uid="{15DC3431-6D5E-40BA-8933-83974B6EFCCE}"/>
    <cellStyle name="Calculation 3 18 3 5" xfId="27011" xr:uid="{C1FFCF02-97F5-4BD8-82F6-639D2DCBBAE6}"/>
    <cellStyle name="Calculation 3 18 3 5 2" xfId="37385" xr:uid="{EE7006FF-DDD8-4192-92EB-031515E3476D}"/>
    <cellStyle name="Calculation 3 18 3 6" xfId="39682" xr:uid="{5C8075B3-BAB5-41E3-93C4-D9C4A3FE8557}"/>
    <cellStyle name="Calculation 3 18 3 7" xfId="32851" xr:uid="{C309B61E-41AA-475A-8019-D9DC5ABBBF65}"/>
    <cellStyle name="Calculation 3 19" xfId="3842" xr:uid="{DA0D7B7A-C01A-4C93-8C9E-74B18876DF80}"/>
    <cellStyle name="Calculation 3 19 2" xfId="17280" xr:uid="{30335658-6F92-4C9D-8F15-59FAF3F8F8F1}"/>
    <cellStyle name="Calculation 3 19 2 2" xfId="17710" xr:uid="{1FF61CA5-12FC-4D50-9A7F-F1DCA0977DA5}"/>
    <cellStyle name="Calculation 3 19 2 2 2" xfId="18317" xr:uid="{9293FEEE-E0EC-4136-A542-8B79C492C2C8}"/>
    <cellStyle name="Calculation 3 19 2 2 2 2" xfId="20655" xr:uid="{3A7FF0B1-EECE-4CDC-80E3-3CB48A9B34C9}"/>
    <cellStyle name="Calculation 3 19 2 2 2 2 2" xfId="35950" xr:uid="{288CC93E-F254-4C90-B779-85FE25681F2A}"/>
    <cellStyle name="Calculation 3 19 2 2 2 3" xfId="27769" xr:uid="{5E504553-85F6-4786-BBE4-20CD10448B94}"/>
    <cellStyle name="Calculation 3 19 2 2 2 3 2" xfId="38141" xr:uid="{A1F4236B-4F45-4982-96E4-9BBFF6BE5FAF}"/>
    <cellStyle name="Calculation 3 19 2 2 2 4" xfId="40460" xr:uid="{A785481D-0603-4CF6-8C9C-475D8A0E8B75}"/>
    <cellStyle name="Calculation 3 19 2 2 2 5" xfId="33629" xr:uid="{271E2880-80BC-4653-89D3-3E636D562A69}"/>
    <cellStyle name="Calculation 3 19 2 2 3" xfId="18749" xr:uid="{5BB4E535-D4F7-4BDD-98DA-E6A40F45C390}"/>
    <cellStyle name="Calculation 3 19 2 2 3 2" xfId="21087" xr:uid="{AE646465-A83C-4CCD-8DAE-E471F7FB6202}"/>
    <cellStyle name="Calculation 3 19 2 2 3 2 2" xfId="36382" xr:uid="{9EFFC937-2966-4E98-A081-EC395C843193}"/>
    <cellStyle name="Calculation 3 19 2 2 3 3" xfId="28201" xr:uid="{DBFF056D-0F10-4361-A0D4-5D4D7A974AE1}"/>
    <cellStyle name="Calculation 3 19 2 2 3 3 2" xfId="38573" xr:uid="{3DE3147E-F947-4FB0-B55C-51FDE6D07780}"/>
    <cellStyle name="Calculation 3 19 2 2 3 4" xfId="40892" xr:uid="{AA164062-2D9E-4262-B741-CF29C0DAF562}"/>
    <cellStyle name="Calculation 3 19 2 2 3 5" xfId="34061" xr:uid="{0D842CA0-A707-44FE-9150-204E61C72494}"/>
    <cellStyle name="Calculation 3 19 2 2 4" xfId="20051" xr:uid="{0ADB61AA-A878-4D84-B200-07829694C98B}"/>
    <cellStyle name="Calculation 3 19 2 2 4 2" xfId="35346" xr:uid="{45B87D8B-BE96-49DA-8813-9277025B0475}"/>
    <cellStyle name="Calculation 3 19 2 2 5" xfId="27179" xr:uid="{17538FDF-1F6A-468A-8711-D0C119A791E6}"/>
    <cellStyle name="Calculation 3 19 2 2 5 2" xfId="37553" xr:uid="{F9D18793-7F47-40DF-862D-24F869846234}"/>
    <cellStyle name="Calculation 3 19 2 2 6" xfId="39856" xr:uid="{7D4318F4-5904-4A4D-91D3-63DF45044530}"/>
    <cellStyle name="Calculation 3 19 2 2 7" xfId="33025" xr:uid="{E6D2524F-8EB8-46EF-A1E8-518302AE5F07}"/>
    <cellStyle name="Calculation 3 19 3" xfId="17535" xr:uid="{A9335F7C-A23D-4475-92E5-84BF24C30EDE}"/>
    <cellStyle name="Calculation 3 19 3 2" xfId="18150" xr:uid="{59A6B884-6159-41D9-910E-13344F437448}"/>
    <cellStyle name="Calculation 3 19 3 2 2" xfId="20488" xr:uid="{A1873809-973C-49C2-B459-3EFE700D29FD}"/>
    <cellStyle name="Calculation 3 19 3 2 2 2" xfId="35783" xr:uid="{E8AA1A2B-F22D-4BA6-95CE-88CA8D3C18BA}"/>
    <cellStyle name="Calculation 3 19 3 2 3" xfId="27602" xr:uid="{AF167905-54D8-468E-ACEF-BA0567DA4099}"/>
    <cellStyle name="Calculation 3 19 3 2 3 2" xfId="37974" xr:uid="{D84AB8BA-D245-411F-84B5-ABE9D4FEDFD7}"/>
    <cellStyle name="Calculation 3 19 3 2 4" xfId="40293" xr:uid="{362DF657-1AB2-4751-9B6B-EB4212DE29DE}"/>
    <cellStyle name="Calculation 3 19 3 2 5" xfId="33462" xr:uid="{FBDA634D-9AA6-47B0-87AB-9E667C1C739B}"/>
    <cellStyle name="Calculation 3 19 3 3" xfId="18582" xr:uid="{0273860E-1CA0-444A-8696-E27D61F8C886}"/>
    <cellStyle name="Calculation 3 19 3 3 2" xfId="20920" xr:uid="{354F365D-A55A-4CFC-88AD-EE787F106C6B}"/>
    <cellStyle name="Calculation 3 19 3 3 2 2" xfId="36215" xr:uid="{251E75DB-2778-4DFD-A5CF-98E554B6BBD9}"/>
    <cellStyle name="Calculation 3 19 3 3 3" xfId="28034" xr:uid="{4FB21D1F-6122-4AF0-8AAF-AB36A1C7C35F}"/>
    <cellStyle name="Calculation 3 19 3 3 3 2" xfId="38406" xr:uid="{A2E10F62-B844-4A69-B655-3D5B7888F662}"/>
    <cellStyle name="Calculation 3 19 3 3 4" xfId="40725" xr:uid="{92E43E6E-CED3-45B3-AA7F-434B7735306C}"/>
    <cellStyle name="Calculation 3 19 3 3 5" xfId="33894" xr:uid="{E4812198-A021-492B-B78F-FC7B22A0996C}"/>
    <cellStyle name="Calculation 3 19 3 4" xfId="19878" xr:uid="{22B2E65C-2470-45DF-B6AF-FBBE58EC3179}"/>
    <cellStyle name="Calculation 3 19 3 4 2" xfId="35173" xr:uid="{969860E1-B0D2-4AE6-9722-AE6C7C583CD1}"/>
    <cellStyle name="Calculation 3 19 3 5" xfId="27012" xr:uid="{03CAD4EC-FB34-4275-AD84-11230C4C925A}"/>
    <cellStyle name="Calculation 3 19 3 5 2" xfId="37386" xr:uid="{6EFBD339-4ABA-431B-8D3E-F7A779899284}"/>
    <cellStyle name="Calculation 3 19 3 6" xfId="39683" xr:uid="{EB128D99-1CD7-455B-9594-1331B287107A}"/>
    <cellStyle name="Calculation 3 19 3 7" xfId="32852" xr:uid="{263E2BEA-2114-4D8E-BC2E-18E169E39909}"/>
    <cellStyle name="Calculation 3 2" xfId="1940" xr:uid="{20FFCEBE-F847-42A7-AD52-A685EE51DEDD}"/>
    <cellStyle name="Calculation 3 2 2" xfId="17281" xr:uid="{2C8C8439-7C52-4D08-B528-1E4985A1FC60}"/>
    <cellStyle name="Calculation 3 2 2 2" xfId="17711" xr:uid="{4EDEB33F-38AB-4FBF-B495-90AD4022AF79}"/>
    <cellStyle name="Calculation 3 2 2 2 2" xfId="18318" xr:uid="{4F1C6AE3-BFBC-4CF6-90BE-187F8E5E6002}"/>
    <cellStyle name="Calculation 3 2 2 2 2 2" xfId="20656" xr:uid="{DCBF4B51-C6B3-4D83-BB94-5C7E354F40C3}"/>
    <cellStyle name="Calculation 3 2 2 2 2 2 2" xfId="35951" xr:uid="{C59CA70E-0868-4F91-B76E-20D956F235A2}"/>
    <cellStyle name="Calculation 3 2 2 2 2 3" xfId="27770" xr:uid="{619E172D-1043-44FA-86A6-E7F7D902D405}"/>
    <cellStyle name="Calculation 3 2 2 2 2 3 2" xfId="38142" xr:uid="{E055EB99-2DE5-4843-814A-D26515F96EED}"/>
    <cellStyle name="Calculation 3 2 2 2 2 4" xfId="40461" xr:uid="{0DF0B142-D147-4E6E-B44E-387B5F827BD0}"/>
    <cellStyle name="Calculation 3 2 2 2 2 5" xfId="33630" xr:uid="{EDF78079-A8B7-4146-BE8B-8E94C8DE8B03}"/>
    <cellStyle name="Calculation 3 2 2 2 3" xfId="18750" xr:uid="{59A93E8F-6EAC-4B68-9402-E5DBD8E8C8DF}"/>
    <cellStyle name="Calculation 3 2 2 2 3 2" xfId="21088" xr:uid="{B32D3D19-552F-4F1E-A6B3-F5173CF5A04F}"/>
    <cellStyle name="Calculation 3 2 2 2 3 2 2" xfId="36383" xr:uid="{FBFF6F77-2F09-4CFE-83DE-7C52BD692D79}"/>
    <cellStyle name="Calculation 3 2 2 2 3 3" xfId="28202" xr:uid="{29282ADF-FFEE-4F33-BB78-2181BFA8DE45}"/>
    <cellStyle name="Calculation 3 2 2 2 3 3 2" xfId="38574" xr:uid="{F025D880-7040-450E-8F48-00744E505389}"/>
    <cellStyle name="Calculation 3 2 2 2 3 4" xfId="40893" xr:uid="{0BC3CC22-74F1-4A3D-B627-C058300FE273}"/>
    <cellStyle name="Calculation 3 2 2 2 3 5" xfId="34062" xr:uid="{3FA620A7-0823-4FDB-9D89-3BAA0BDA02CF}"/>
    <cellStyle name="Calculation 3 2 2 2 4" xfId="20052" xr:uid="{DC7BF29D-1F5F-4B48-B674-193876B68E0A}"/>
    <cellStyle name="Calculation 3 2 2 2 4 2" xfId="35347" xr:uid="{A321E7FB-F8E4-4188-AA9F-78074E2A42A8}"/>
    <cellStyle name="Calculation 3 2 2 2 5" xfId="27180" xr:uid="{89A3A2D8-1346-407A-B25C-7E1709AAFE56}"/>
    <cellStyle name="Calculation 3 2 2 2 5 2" xfId="37554" xr:uid="{F4FF8952-71A4-4C50-803B-223CB08D7036}"/>
    <cellStyle name="Calculation 3 2 2 2 6" xfId="39857" xr:uid="{B1C5316B-E07A-47F9-9A82-154C4BEF9185}"/>
    <cellStyle name="Calculation 3 2 2 2 7" xfId="33026" xr:uid="{C1B2FD90-CC12-4FC3-AC84-911C32C0A7C1}"/>
    <cellStyle name="Calculation 3 2 3" xfId="17536" xr:uid="{854DD701-5C78-47A1-9658-44737A6ABC50}"/>
    <cellStyle name="Calculation 3 2 3 2" xfId="18151" xr:uid="{4A03FA72-1BC2-4D9C-BF8E-8573244F1144}"/>
    <cellStyle name="Calculation 3 2 3 2 2" xfId="20489" xr:uid="{60829BC5-371E-45E2-AAC4-8C0E3992067D}"/>
    <cellStyle name="Calculation 3 2 3 2 2 2" xfId="35784" xr:uid="{52B5979D-9247-48B2-B291-F6F907F346C2}"/>
    <cellStyle name="Calculation 3 2 3 2 3" xfId="27603" xr:uid="{0497B225-CE9F-45B7-8A0A-F582E72ECD76}"/>
    <cellStyle name="Calculation 3 2 3 2 3 2" xfId="37975" xr:uid="{369BEA7E-C774-4389-9FE7-6214800F2AD3}"/>
    <cellStyle name="Calculation 3 2 3 2 4" xfId="40294" xr:uid="{1EF74130-9DAF-4B66-9EC8-4786CBBD4E49}"/>
    <cellStyle name="Calculation 3 2 3 2 5" xfId="33463" xr:uid="{0864899E-F2A2-44EA-AABC-33DC1C05F21B}"/>
    <cellStyle name="Calculation 3 2 3 3" xfId="18583" xr:uid="{1687127E-3FB9-4A3B-8BA0-4928E748B217}"/>
    <cellStyle name="Calculation 3 2 3 3 2" xfId="20921" xr:uid="{D74A1B3B-3644-42B1-B54E-04DD28A9E858}"/>
    <cellStyle name="Calculation 3 2 3 3 2 2" xfId="36216" xr:uid="{E0D3C82C-88B0-4203-AD55-28414D10049D}"/>
    <cellStyle name="Calculation 3 2 3 3 3" xfId="28035" xr:uid="{0A0EEC59-3A2F-4B38-B4D1-29C369F492BF}"/>
    <cellStyle name="Calculation 3 2 3 3 3 2" xfId="38407" xr:uid="{6C214871-3E0E-4677-B444-289AC5E7B0C8}"/>
    <cellStyle name="Calculation 3 2 3 3 4" xfId="40726" xr:uid="{8E177D88-84FC-490A-B269-98424AB29046}"/>
    <cellStyle name="Calculation 3 2 3 3 5" xfId="33895" xr:uid="{E6BCC78B-8B98-4138-B2A2-9D767CD30403}"/>
    <cellStyle name="Calculation 3 2 3 4" xfId="19879" xr:uid="{A1688F3E-8C38-470D-AD06-C04730189E12}"/>
    <cellStyle name="Calculation 3 2 3 4 2" xfId="35174" xr:uid="{319F809B-CDB8-42E1-9A54-C3EFCEDA2114}"/>
    <cellStyle name="Calculation 3 2 3 5" xfId="27013" xr:uid="{C68281D3-7E10-4A2B-B6D7-04F7F9E0E605}"/>
    <cellStyle name="Calculation 3 2 3 5 2" xfId="37387" xr:uid="{A5A49F3D-7ECF-4AEF-BDD3-9A7DF05A962A}"/>
    <cellStyle name="Calculation 3 2 3 6" xfId="39684" xr:uid="{67FBF7ED-BDE0-482D-A754-7103AEB3F884}"/>
    <cellStyle name="Calculation 3 2 3 7" xfId="32853" xr:uid="{72C1C2C8-FB39-43FB-B34E-62CC0A8609FC}"/>
    <cellStyle name="Calculation 3 20" xfId="3843" xr:uid="{AB10790A-AFB0-4430-8A92-206FF70713DD}"/>
    <cellStyle name="Calculation 3 20 2" xfId="17282" xr:uid="{1916499F-9E7E-4100-B15B-E96B4BC16B30}"/>
    <cellStyle name="Calculation 3 20 2 2" xfId="17712" xr:uid="{4A3A7491-409B-4448-BF41-9C80CE1AD4D3}"/>
    <cellStyle name="Calculation 3 20 2 2 2" xfId="18319" xr:uid="{CBEC6C76-0609-4ADD-938D-878748AC6E3E}"/>
    <cellStyle name="Calculation 3 20 2 2 2 2" xfId="20657" xr:uid="{98E7D7B4-22F7-4B03-8E0A-0CF3B819BD1A}"/>
    <cellStyle name="Calculation 3 20 2 2 2 2 2" xfId="35952" xr:uid="{64034E25-5A08-4DC8-921F-7EA395C98DF1}"/>
    <cellStyle name="Calculation 3 20 2 2 2 3" xfId="27771" xr:uid="{61989C3B-4656-40C1-ADA6-3CEE43574220}"/>
    <cellStyle name="Calculation 3 20 2 2 2 3 2" xfId="38143" xr:uid="{61B4CE31-367B-4F7A-9ECD-C787CEFF8225}"/>
    <cellStyle name="Calculation 3 20 2 2 2 4" xfId="40462" xr:uid="{A389DCF8-CB2C-4467-BF9C-8DBAC1FA2973}"/>
    <cellStyle name="Calculation 3 20 2 2 2 5" xfId="33631" xr:uid="{7773EF39-1AB6-4896-BA15-5EF4014F957D}"/>
    <cellStyle name="Calculation 3 20 2 2 3" xfId="18751" xr:uid="{E955C994-2933-4BA4-AD93-6F9D97582ED6}"/>
    <cellStyle name="Calculation 3 20 2 2 3 2" xfId="21089" xr:uid="{77BD2328-C043-442F-8858-815FA3C9281C}"/>
    <cellStyle name="Calculation 3 20 2 2 3 2 2" xfId="36384" xr:uid="{A6FA4F03-14D6-4225-96BA-6CCFCB9BAA2C}"/>
    <cellStyle name="Calculation 3 20 2 2 3 3" xfId="28203" xr:uid="{08019B3A-10C3-4645-A13C-C6021D77C0A9}"/>
    <cellStyle name="Calculation 3 20 2 2 3 3 2" xfId="38575" xr:uid="{762ABFD4-CC20-4495-B903-C0E939429424}"/>
    <cellStyle name="Calculation 3 20 2 2 3 4" xfId="40894" xr:uid="{F8824E87-B018-4D67-966C-4B584E25BE3C}"/>
    <cellStyle name="Calculation 3 20 2 2 3 5" xfId="34063" xr:uid="{62C5618F-C56E-45B2-A22C-498C3043B0CD}"/>
    <cellStyle name="Calculation 3 20 2 2 4" xfId="20053" xr:uid="{3CF9370E-F148-4541-999E-1A3E9B8D45CA}"/>
    <cellStyle name="Calculation 3 20 2 2 4 2" xfId="35348" xr:uid="{D44BC239-A9E3-4B3B-82EA-20C659014E84}"/>
    <cellStyle name="Calculation 3 20 2 2 5" xfId="27181" xr:uid="{C42F210C-66C2-4F25-8517-D3B0D4DAAC02}"/>
    <cellStyle name="Calculation 3 20 2 2 5 2" xfId="37555" xr:uid="{32B492A6-3BFD-443C-BF2D-A9A72253E12D}"/>
    <cellStyle name="Calculation 3 20 2 2 6" xfId="39858" xr:uid="{26901437-7895-4397-B9ED-5148D91FB8D0}"/>
    <cellStyle name="Calculation 3 20 2 2 7" xfId="33027" xr:uid="{2F839109-50E0-405B-A476-97E0EC082F9C}"/>
    <cellStyle name="Calculation 3 20 3" xfId="17537" xr:uid="{5817DD2A-0F51-4E80-BB77-F5FB6BDB361B}"/>
    <cellStyle name="Calculation 3 20 3 2" xfId="18152" xr:uid="{9F75D2FD-87A6-4C98-8514-C6CEC7CFAF23}"/>
    <cellStyle name="Calculation 3 20 3 2 2" xfId="20490" xr:uid="{1F0BF69B-0948-43EE-9E3D-FDA19B3C7455}"/>
    <cellStyle name="Calculation 3 20 3 2 2 2" xfId="35785" xr:uid="{93B49053-F6A2-40B6-BF85-782B84961E8A}"/>
    <cellStyle name="Calculation 3 20 3 2 3" xfId="27604" xr:uid="{0B174361-3B4D-4111-B06D-4BB83AA2712E}"/>
    <cellStyle name="Calculation 3 20 3 2 3 2" xfId="37976" xr:uid="{3C09052E-E924-432B-B1BF-D8D782BDD456}"/>
    <cellStyle name="Calculation 3 20 3 2 4" xfId="40295" xr:uid="{7DF52130-DB2A-48E9-B62A-03936D8E9497}"/>
    <cellStyle name="Calculation 3 20 3 2 5" xfId="33464" xr:uid="{59D49641-F406-4BB0-880A-8F9333D28DD5}"/>
    <cellStyle name="Calculation 3 20 3 3" xfId="18584" xr:uid="{2E9435BD-6EBD-4497-8269-27012CA940E9}"/>
    <cellStyle name="Calculation 3 20 3 3 2" xfId="20922" xr:uid="{E62DED69-2773-4BAA-9600-AA6F6DC05BB9}"/>
    <cellStyle name="Calculation 3 20 3 3 2 2" xfId="36217" xr:uid="{93DEC1D8-8096-491A-B95D-CCDE9BBC5ED4}"/>
    <cellStyle name="Calculation 3 20 3 3 3" xfId="28036" xr:uid="{06BB25F4-B4E7-405B-9082-D92FA83291DA}"/>
    <cellStyle name="Calculation 3 20 3 3 3 2" xfId="38408" xr:uid="{845B3813-F0D2-4C8C-B0B6-E94C16E8CFF4}"/>
    <cellStyle name="Calculation 3 20 3 3 4" xfId="40727" xr:uid="{8D5829C2-FAA4-4DAC-9D63-8994FCD91C57}"/>
    <cellStyle name="Calculation 3 20 3 3 5" xfId="33896" xr:uid="{9C79C646-F7AD-474A-806E-602EE3A9A07B}"/>
    <cellStyle name="Calculation 3 20 3 4" xfId="19880" xr:uid="{3A7EE02C-5503-4593-A01C-DD312F0F405C}"/>
    <cellStyle name="Calculation 3 20 3 4 2" xfId="35175" xr:uid="{342E0A8E-BCBC-4C0B-B975-943AD5E76DA8}"/>
    <cellStyle name="Calculation 3 20 3 5" xfId="27014" xr:uid="{C5F4BAF6-0C98-470E-9999-D7FF2C9960DD}"/>
    <cellStyle name="Calculation 3 20 3 5 2" xfId="37388" xr:uid="{AEED6D8A-38C1-41C3-8E3F-BCF4D8A618B0}"/>
    <cellStyle name="Calculation 3 20 3 6" xfId="39685" xr:uid="{6C81453D-5273-4EEC-871E-A43177F758DD}"/>
    <cellStyle name="Calculation 3 20 3 7" xfId="32854" xr:uid="{E002654F-247E-4228-9B22-F5D3B50075B1}"/>
    <cellStyle name="Calculation 3 21" xfId="3844" xr:uid="{17A16054-54C7-4EF6-B5F3-6EF933125B8D}"/>
    <cellStyle name="Calculation 3 21 2" xfId="17283" xr:uid="{E9DF6F72-A932-4679-BC49-1C89849AEF81}"/>
    <cellStyle name="Calculation 3 21 2 2" xfId="17713" xr:uid="{C439423F-6F1A-4D69-A4B4-CC51132EA781}"/>
    <cellStyle name="Calculation 3 21 2 2 2" xfId="18320" xr:uid="{270F9578-9988-48DF-A6B9-A9BB8AEDBF67}"/>
    <cellStyle name="Calculation 3 21 2 2 2 2" xfId="20658" xr:uid="{D760422B-320F-4935-A18F-6C3351D40F26}"/>
    <cellStyle name="Calculation 3 21 2 2 2 2 2" xfId="35953" xr:uid="{EB13FD3C-D24E-46E4-94AB-14BAB3FFE7B6}"/>
    <cellStyle name="Calculation 3 21 2 2 2 3" xfId="27772" xr:uid="{E1294A7B-0BE5-4D05-A354-6FCE932FF558}"/>
    <cellStyle name="Calculation 3 21 2 2 2 3 2" xfId="38144" xr:uid="{EF9B9C21-0BD1-438A-BA1B-BEE3B7F3BEFD}"/>
    <cellStyle name="Calculation 3 21 2 2 2 4" xfId="40463" xr:uid="{B4B6E6BD-3329-4CE6-8AD9-ADE0C1914DEB}"/>
    <cellStyle name="Calculation 3 21 2 2 2 5" xfId="33632" xr:uid="{DAB6B138-1B2F-4C6E-943E-6DF2B8007EDD}"/>
    <cellStyle name="Calculation 3 21 2 2 3" xfId="18752" xr:uid="{14527E39-3CEA-4BA2-A3EB-0FCEF315236D}"/>
    <cellStyle name="Calculation 3 21 2 2 3 2" xfId="21090" xr:uid="{F3B9941C-1162-4F99-8170-8C30952C250E}"/>
    <cellStyle name="Calculation 3 21 2 2 3 2 2" xfId="36385" xr:uid="{64059216-977E-4E8D-8414-00D71443F4D0}"/>
    <cellStyle name="Calculation 3 21 2 2 3 3" xfId="28204" xr:uid="{1D93FFE3-875F-474F-B9AD-CCBE6A84CC18}"/>
    <cellStyle name="Calculation 3 21 2 2 3 3 2" xfId="38576" xr:uid="{7B27ED3A-800A-4760-9079-EDF76C92846B}"/>
    <cellStyle name="Calculation 3 21 2 2 3 4" xfId="40895" xr:uid="{0727CD83-4B49-4431-8D7E-7F297A828CAB}"/>
    <cellStyle name="Calculation 3 21 2 2 3 5" xfId="34064" xr:uid="{4BBC60A5-4E8C-463C-ADA7-AC6A286F9668}"/>
    <cellStyle name="Calculation 3 21 2 2 4" xfId="20054" xr:uid="{A2609862-252A-4C4E-BFFE-742824DCA5D2}"/>
    <cellStyle name="Calculation 3 21 2 2 4 2" xfId="35349" xr:uid="{AD38D6CB-C805-4516-93A1-18452C8068FC}"/>
    <cellStyle name="Calculation 3 21 2 2 5" xfId="27182" xr:uid="{1F1F39A9-B1F5-4EBE-BADE-2EBE740AD53C}"/>
    <cellStyle name="Calculation 3 21 2 2 5 2" xfId="37556" xr:uid="{AE78514F-69D0-4D1D-B85C-54AD52AE90E8}"/>
    <cellStyle name="Calculation 3 21 2 2 6" xfId="39859" xr:uid="{1FF658EF-68B7-435F-9637-BBAAD3D77734}"/>
    <cellStyle name="Calculation 3 21 2 2 7" xfId="33028" xr:uid="{CD698099-3F34-4B65-BA13-31E5FC985989}"/>
    <cellStyle name="Calculation 3 21 3" xfId="17538" xr:uid="{AACB6FFD-6B00-4F64-9FEC-01914E557E70}"/>
    <cellStyle name="Calculation 3 21 3 2" xfId="18153" xr:uid="{5F3C5A38-1F10-4234-9D34-F1D0018AB2CB}"/>
    <cellStyle name="Calculation 3 21 3 2 2" xfId="20491" xr:uid="{E666D727-61BD-41ED-9E8B-1F710385D268}"/>
    <cellStyle name="Calculation 3 21 3 2 2 2" xfId="35786" xr:uid="{CC9EFBB1-180A-4AD5-9801-BE85A92485EE}"/>
    <cellStyle name="Calculation 3 21 3 2 3" xfId="27605" xr:uid="{EF89977A-6DA6-436C-A262-8693AC5301FD}"/>
    <cellStyle name="Calculation 3 21 3 2 3 2" xfId="37977" xr:uid="{1FAE4C0D-3583-4BF2-842F-6B503C9FCD6E}"/>
    <cellStyle name="Calculation 3 21 3 2 4" xfId="40296" xr:uid="{82BE520B-7709-4264-9EAA-EF58857745ED}"/>
    <cellStyle name="Calculation 3 21 3 2 5" xfId="33465" xr:uid="{9F66E5F4-4173-4B92-B078-018F99AE091D}"/>
    <cellStyle name="Calculation 3 21 3 3" xfId="18585" xr:uid="{7A2E4A12-958D-44A5-8235-D7511D6C0C9F}"/>
    <cellStyle name="Calculation 3 21 3 3 2" xfId="20923" xr:uid="{FDFED31F-DF47-451B-9A5D-DABAB75C1E55}"/>
    <cellStyle name="Calculation 3 21 3 3 2 2" xfId="36218" xr:uid="{328FE683-CBA3-49B2-8FC9-7293340F3D59}"/>
    <cellStyle name="Calculation 3 21 3 3 3" xfId="28037" xr:uid="{633A52C2-0071-4500-8257-36298CF7A3D6}"/>
    <cellStyle name="Calculation 3 21 3 3 3 2" xfId="38409" xr:uid="{83862F12-FA7E-4A9C-A70A-D633AC95790D}"/>
    <cellStyle name="Calculation 3 21 3 3 4" xfId="40728" xr:uid="{8889D830-D052-42F2-B3F0-2DB0517961B1}"/>
    <cellStyle name="Calculation 3 21 3 3 5" xfId="33897" xr:uid="{2D4FD966-FC85-44C4-B09F-9C82394EB70D}"/>
    <cellStyle name="Calculation 3 21 3 4" xfId="19881" xr:uid="{4058EB46-BC38-4E1E-8894-11214F427E45}"/>
    <cellStyle name="Calculation 3 21 3 4 2" xfId="35176" xr:uid="{1590BDB6-87B8-4E78-B716-A6B9873896BA}"/>
    <cellStyle name="Calculation 3 21 3 5" xfId="27015" xr:uid="{16091B23-BA6F-4B05-811C-9AD3B9F21D01}"/>
    <cellStyle name="Calculation 3 21 3 5 2" xfId="37389" xr:uid="{E8FDC0EA-342B-48A2-B8CD-5501ACAD0D4D}"/>
    <cellStyle name="Calculation 3 21 3 6" xfId="39686" xr:uid="{CED087D2-48D2-4696-BC83-3CED82A8AB6E}"/>
    <cellStyle name="Calculation 3 21 3 7" xfId="32855" xr:uid="{1FE745CC-4FDD-4CBE-A9C7-9C60971505B7}"/>
    <cellStyle name="Calculation 3 22" xfId="3845" xr:uid="{90D95836-116E-4628-9D53-5D7352714D5C}"/>
    <cellStyle name="Calculation 3 22 2" xfId="17284" xr:uid="{C1889CE7-5892-4EE6-A095-94B24CD3D841}"/>
    <cellStyle name="Calculation 3 22 2 2" xfId="17714" xr:uid="{61A17A70-74F4-44DB-B480-45369B81F7C7}"/>
    <cellStyle name="Calculation 3 22 2 2 2" xfId="18321" xr:uid="{55AD102C-BC2B-4D5F-B067-E26094C73F3A}"/>
    <cellStyle name="Calculation 3 22 2 2 2 2" xfId="20659" xr:uid="{CD1FC1E3-822F-415B-BC4B-AA99CD2FF504}"/>
    <cellStyle name="Calculation 3 22 2 2 2 2 2" xfId="35954" xr:uid="{61CF73C9-FB40-4A33-A77A-01B82449B7D2}"/>
    <cellStyle name="Calculation 3 22 2 2 2 3" xfId="27773" xr:uid="{36223166-F69C-4C51-92AE-3ADFF795E142}"/>
    <cellStyle name="Calculation 3 22 2 2 2 3 2" xfId="38145" xr:uid="{30F739F7-C469-47C8-A217-A6E216218D1E}"/>
    <cellStyle name="Calculation 3 22 2 2 2 4" xfId="40464" xr:uid="{89C820C2-4BD1-4FF0-AEB1-52192CDBED59}"/>
    <cellStyle name="Calculation 3 22 2 2 2 5" xfId="33633" xr:uid="{E0FCAF83-3C1F-4031-96D5-0553FB339596}"/>
    <cellStyle name="Calculation 3 22 2 2 3" xfId="18753" xr:uid="{3F96CB84-EEA3-4914-8CD1-1AC893D4093A}"/>
    <cellStyle name="Calculation 3 22 2 2 3 2" xfId="21091" xr:uid="{CE13EC63-A641-44EB-8A79-EF8538B88F05}"/>
    <cellStyle name="Calculation 3 22 2 2 3 2 2" xfId="36386" xr:uid="{32099823-C418-4C91-AAE1-5218FAD176E4}"/>
    <cellStyle name="Calculation 3 22 2 2 3 3" xfId="28205" xr:uid="{6888B5A6-1A75-45D5-BDF8-4E4F06CDA7F2}"/>
    <cellStyle name="Calculation 3 22 2 2 3 3 2" xfId="38577" xr:uid="{BDA0ED30-D256-4A90-A9FB-620A04E48704}"/>
    <cellStyle name="Calculation 3 22 2 2 3 4" xfId="40896" xr:uid="{94B3EB39-7D0B-4237-98A5-AB9C2170FF12}"/>
    <cellStyle name="Calculation 3 22 2 2 3 5" xfId="34065" xr:uid="{DD18ACDB-FDB0-4196-9219-4DF3F0894095}"/>
    <cellStyle name="Calculation 3 22 2 2 4" xfId="20055" xr:uid="{915BC8C8-2E8F-4A86-93E8-2C51FCE0A622}"/>
    <cellStyle name="Calculation 3 22 2 2 4 2" xfId="35350" xr:uid="{19F4D782-B21F-48AE-B7BC-084C4B5ED36D}"/>
    <cellStyle name="Calculation 3 22 2 2 5" xfId="27183" xr:uid="{AEE4632B-393E-4AED-B566-0640EED0C645}"/>
    <cellStyle name="Calculation 3 22 2 2 5 2" xfId="37557" xr:uid="{139BC64A-C83C-4067-8F9B-5D9BC67354AE}"/>
    <cellStyle name="Calculation 3 22 2 2 6" xfId="39860" xr:uid="{B4051D5A-AE28-4844-A4C9-ECC277B0FD50}"/>
    <cellStyle name="Calculation 3 22 2 2 7" xfId="33029" xr:uid="{1C79D2EF-17A8-47E9-9EEB-06F461111E50}"/>
    <cellStyle name="Calculation 3 22 3" xfId="17539" xr:uid="{00255560-CD77-4433-AE61-D59DE31336EA}"/>
    <cellStyle name="Calculation 3 22 3 2" xfId="18154" xr:uid="{C44E8849-493D-42B6-ADEF-D4A627E51A26}"/>
    <cellStyle name="Calculation 3 22 3 2 2" xfId="20492" xr:uid="{C2B2024A-2CD5-4BD9-9AEF-D84909644304}"/>
    <cellStyle name="Calculation 3 22 3 2 2 2" xfId="35787" xr:uid="{0A4E61C6-99CA-4409-8D73-8D687E2C1315}"/>
    <cellStyle name="Calculation 3 22 3 2 3" xfId="27606" xr:uid="{635FAD17-E858-470B-A916-7A540BACD20B}"/>
    <cellStyle name="Calculation 3 22 3 2 3 2" xfId="37978" xr:uid="{504AD628-650C-4902-A53E-02625E95077A}"/>
    <cellStyle name="Calculation 3 22 3 2 4" xfId="40297" xr:uid="{6F684426-4D0E-42DC-9578-11FD15176A16}"/>
    <cellStyle name="Calculation 3 22 3 2 5" xfId="33466" xr:uid="{E38D4E06-845A-4EC2-AC8D-4F716AF91E95}"/>
    <cellStyle name="Calculation 3 22 3 3" xfId="18586" xr:uid="{C8F71BF1-129B-4C95-A3A1-B4E1BFD471B9}"/>
    <cellStyle name="Calculation 3 22 3 3 2" xfId="20924" xr:uid="{958D5F87-F1CD-4510-AB25-4EE6E28949ED}"/>
    <cellStyle name="Calculation 3 22 3 3 2 2" xfId="36219" xr:uid="{A14FD9CD-572B-4824-9A1D-923BD37750B5}"/>
    <cellStyle name="Calculation 3 22 3 3 3" xfId="28038" xr:uid="{104ADDFD-F511-4A8D-BEDD-FDB5DFC551C1}"/>
    <cellStyle name="Calculation 3 22 3 3 3 2" xfId="38410" xr:uid="{8255ADDB-A167-4243-A68D-75071C3F77E1}"/>
    <cellStyle name="Calculation 3 22 3 3 4" xfId="40729" xr:uid="{1ED207BF-9780-4D2D-B570-0D0D133590CC}"/>
    <cellStyle name="Calculation 3 22 3 3 5" xfId="33898" xr:uid="{4CA03697-B266-43EC-93CE-ABA35E61A2AB}"/>
    <cellStyle name="Calculation 3 22 3 4" xfId="19882" xr:uid="{53374F0D-5E14-4537-90A7-D4B2593467D2}"/>
    <cellStyle name="Calculation 3 22 3 4 2" xfId="35177" xr:uid="{62242DF2-BB80-4C9E-A350-DC72B9304F82}"/>
    <cellStyle name="Calculation 3 22 3 5" xfId="27016" xr:uid="{D63F88B1-BCDD-4448-9FC2-9506EBA1B478}"/>
    <cellStyle name="Calculation 3 22 3 5 2" xfId="37390" xr:uid="{980DAFCE-F692-4CF5-9580-683D72A957A6}"/>
    <cellStyle name="Calculation 3 22 3 6" xfId="39687" xr:uid="{2E72F32B-0247-4B69-B541-350151FAA501}"/>
    <cellStyle name="Calculation 3 22 3 7" xfId="32856" xr:uid="{2B1CE225-BF97-462F-8FBA-07B31C660EE4}"/>
    <cellStyle name="Calculation 3 23" xfId="3846" xr:uid="{90401830-5229-4877-B6B2-181076782D84}"/>
    <cellStyle name="Calculation 3 23 2" xfId="17285" xr:uid="{73FD8602-2EE6-4D93-8DDB-C1859ADF7A63}"/>
    <cellStyle name="Calculation 3 23 2 2" xfId="17715" xr:uid="{BBF33F32-B183-486F-B88E-92830EE6D595}"/>
    <cellStyle name="Calculation 3 23 2 2 2" xfId="18322" xr:uid="{65640200-FEF0-4718-85A0-C306C52D5369}"/>
    <cellStyle name="Calculation 3 23 2 2 2 2" xfId="20660" xr:uid="{938FED1E-DDAD-4BDC-94FD-B9F5E12D30DA}"/>
    <cellStyle name="Calculation 3 23 2 2 2 2 2" xfId="35955" xr:uid="{4B27DF49-A2C7-46AB-8834-4DC33E05B065}"/>
    <cellStyle name="Calculation 3 23 2 2 2 3" xfId="27774" xr:uid="{4C24C41D-A71B-4491-85C1-6CE482E38C6A}"/>
    <cellStyle name="Calculation 3 23 2 2 2 3 2" xfId="38146" xr:uid="{C9DD4122-6B03-465E-BAC2-1C1E3C2D9BD6}"/>
    <cellStyle name="Calculation 3 23 2 2 2 4" xfId="40465" xr:uid="{A55971BC-DDBB-4A19-B809-F7AE00F216A6}"/>
    <cellStyle name="Calculation 3 23 2 2 2 5" xfId="33634" xr:uid="{B07C153E-FD64-415C-BD74-4EB4E3832C75}"/>
    <cellStyle name="Calculation 3 23 2 2 3" xfId="18754" xr:uid="{01E6076C-F614-4518-8387-1980AB0D213A}"/>
    <cellStyle name="Calculation 3 23 2 2 3 2" xfId="21092" xr:uid="{6547F3F4-6594-4902-B459-90CE223FD378}"/>
    <cellStyle name="Calculation 3 23 2 2 3 2 2" xfId="36387" xr:uid="{7F4C4B85-753F-48BA-A0F5-D78F98C26CDF}"/>
    <cellStyle name="Calculation 3 23 2 2 3 3" xfId="28206" xr:uid="{8087E8A6-A38D-49B6-AA8B-8033FF5DB929}"/>
    <cellStyle name="Calculation 3 23 2 2 3 3 2" xfId="38578" xr:uid="{152B97B0-5609-41B7-85CA-3AAA77BD8E27}"/>
    <cellStyle name="Calculation 3 23 2 2 3 4" xfId="40897" xr:uid="{47A6D03E-810D-48F4-9545-F186F85979E1}"/>
    <cellStyle name="Calculation 3 23 2 2 3 5" xfId="34066" xr:uid="{F14D4844-54E3-4650-9320-4EA222E9F07F}"/>
    <cellStyle name="Calculation 3 23 2 2 4" xfId="20056" xr:uid="{354899A9-24EE-409B-B96C-D1D36ACCAB8E}"/>
    <cellStyle name="Calculation 3 23 2 2 4 2" xfId="35351" xr:uid="{68894E55-7C50-4E8F-9F72-F3F7839E53EF}"/>
    <cellStyle name="Calculation 3 23 2 2 5" xfId="27184" xr:uid="{9B7CA4D8-5D8C-4501-A822-61CBDADC7A8E}"/>
    <cellStyle name="Calculation 3 23 2 2 5 2" xfId="37558" xr:uid="{5A965241-DD26-410A-9E49-0E9D3F9FED6F}"/>
    <cellStyle name="Calculation 3 23 2 2 6" xfId="39861" xr:uid="{1718751B-F071-40BC-A345-2791250AC382}"/>
    <cellStyle name="Calculation 3 23 2 2 7" xfId="33030" xr:uid="{3CDEEE0C-6AE2-4587-8697-B052E04BFCFB}"/>
    <cellStyle name="Calculation 3 23 3" xfId="17540" xr:uid="{38782680-426C-42A7-81EE-EAD35C57B017}"/>
    <cellStyle name="Calculation 3 23 3 2" xfId="18155" xr:uid="{6C83A2AD-1843-4967-BA58-3B623EC8625E}"/>
    <cellStyle name="Calculation 3 23 3 2 2" xfId="20493" xr:uid="{D37729D0-63D8-4D31-BFB2-F524A26E7CDB}"/>
    <cellStyle name="Calculation 3 23 3 2 2 2" xfId="35788" xr:uid="{FD6F82AF-9189-4CF8-A8F8-C5F1DEC5559B}"/>
    <cellStyle name="Calculation 3 23 3 2 3" xfId="27607" xr:uid="{A19F617D-9D5E-4DEA-8263-597878F1F59E}"/>
    <cellStyle name="Calculation 3 23 3 2 3 2" xfId="37979" xr:uid="{0B25F50B-9F86-4FBA-B065-62166F930229}"/>
    <cellStyle name="Calculation 3 23 3 2 4" xfId="40298" xr:uid="{9311361E-12A9-4659-83B1-CADE2E8074BE}"/>
    <cellStyle name="Calculation 3 23 3 2 5" xfId="33467" xr:uid="{7B4CC8D0-90E3-4857-BB57-09017D14F1E4}"/>
    <cellStyle name="Calculation 3 23 3 3" xfId="18587" xr:uid="{4D97CA1F-DD16-4645-B185-48D34916E3F8}"/>
    <cellStyle name="Calculation 3 23 3 3 2" xfId="20925" xr:uid="{D6C0C048-CCD7-46EB-B9D9-91051151C97B}"/>
    <cellStyle name="Calculation 3 23 3 3 2 2" xfId="36220" xr:uid="{688582FD-3614-4E04-A2D4-FC5F329FE51C}"/>
    <cellStyle name="Calculation 3 23 3 3 3" xfId="28039" xr:uid="{41C4B284-DD27-4376-926D-3BB2547A4AE2}"/>
    <cellStyle name="Calculation 3 23 3 3 3 2" xfId="38411" xr:uid="{5D780D80-71BE-4D4B-99AF-C5DC5D89438B}"/>
    <cellStyle name="Calculation 3 23 3 3 4" xfId="40730" xr:uid="{B1A35041-6485-4ED2-9CFA-B4193F948FE8}"/>
    <cellStyle name="Calculation 3 23 3 3 5" xfId="33899" xr:uid="{0CEC4CC5-C0AE-4C9F-A510-6FAAF5119E96}"/>
    <cellStyle name="Calculation 3 23 3 4" xfId="19883" xr:uid="{36589FFF-9703-41F5-A92B-9BFE39608F26}"/>
    <cellStyle name="Calculation 3 23 3 4 2" xfId="35178" xr:uid="{DD0B319B-8428-488B-A6FC-D721A86842E3}"/>
    <cellStyle name="Calculation 3 23 3 5" xfId="27017" xr:uid="{F7A7E7D1-C394-4EFB-94AF-0738F3B71521}"/>
    <cellStyle name="Calculation 3 23 3 5 2" xfId="37391" xr:uid="{FA44549A-A2AC-415B-9AC7-D281B2130E17}"/>
    <cellStyle name="Calculation 3 23 3 6" xfId="39688" xr:uid="{1D65127E-7448-418C-BB8D-9F781F879E5D}"/>
    <cellStyle name="Calculation 3 23 3 7" xfId="32857" xr:uid="{E7F946DC-3BC4-4928-A2D9-BE5085B94881}"/>
    <cellStyle name="Calculation 3 24" xfId="3847" xr:uid="{DDDD2E8B-42AE-4EF6-94ED-4A6EBA9E156F}"/>
    <cellStyle name="Calculation 3 24 2" xfId="17700" xr:uid="{02120797-955A-403A-8661-863E41FE607E}"/>
    <cellStyle name="Calculation 3 24 2 2" xfId="18307" xr:uid="{CBC754A0-BA2C-4F8A-9A59-6448B7273ED9}"/>
    <cellStyle name="Calculation 3 24 2 2 2" xfId="20645" xr:uid="{026537FB-9EB8-4776-900E-58B43BC7F905}"/>
    <cellStyle name="Calculation 3 24 2 2 2 2" xfId="35940" xr:uid="{AEEC16CF-5338-4FE6-B0C0-5819D3C948B7}"/>
    <cellStyle name="Calculation 3 24 2 2 3" xfId="27759" xr:uid="{F94AFFB6-0C4E-4383-8958-A5EFEB2823F4}"/>
    <cellStyle name="Calculation 3 24 2 2 3 2" xfId="38131" xr:uid="{E10790F0-DD0E-49BF-AC38-D5BA81FF9417}"/>
    <cellStyle name="Calculation 3 24 2 2 4" xfId="40450" xr:uid="{E4BDE046-8328-4074-A414-D5E49D4425C5}"/>
    <cellStyle name="Calculation 3 24 2 2 5" xfId="33619" xr:uid="{167AEBB0-3488-4F0A-82C3-481D4976BB9C}"/>
    <cellStyle name="Calculation 3 24 2 3" xfId="18739" xr:uid="{C5F8E6AB-72B0-449F-9DEA-9154047CB2DC}"/>
    <cellStyle name="Calculation 3 24 2 3 2" xfId="21077" xr:uid="{5EDA87AD-E082-43A2-B523-275084DD8ED3}"/>
    <cellStyle name="Calculation 3 24 2 3 2 2" xfId="36372" xr:uid="{E280D147-3C2D-43B8-8D9D-0DB8BA464E58}"/>
    <cellStyle name="Calculation 3 24 2 3 3" xfId="28191" xr:uid="{C3A805C3-408D-4D1B-B362-99D7265B1DD5}"/>
    <cellStyle name="Calculation 3 24 2 3 3 2" xfId="38563" xr:uid="{017EAB21-0DC1-4ADF-B232-C29E339EE4BB}"/>
    <cellStyle name="Calculation 3 24 2 3 4" xfId="40882" xr:uid="{CBA1E512-5B38-49C6-8A89-C9FC5E347998}"/>
    <cellStyle name="Calculation 3 24 2 3 5" xfId="34051" xr:uid="{34663832-70E8-4B0F-81F4-82BBCCFE872A}"/>
    <cellStyle name="Calculation 3 24 2 4" xfId="20041" xr:uid="{6595CC5B-B4AA-4DC3-A28A-B8D12AF6F44E}"/>
    <cellStyle name="Calculation 3 24 2 4 2" xfId="35336" xr:uid="{FE6FB592-ACD5-4EF3-AE52-C73E77E881B1}"/>
    <cellStyle name="Calculation 3 24 2 5" xfId="27169" xr:uid="{C9D53C08-752D-46E4-ABCD-2DA2FD78757A}"/>
    <cellStyle name="Calculation 3 24 2 5 2" xfId="37543" xr:uid="{6EFC886D-A00D-4999-A83B-5773D163C303}"/>
    <cellStyle name="Calculation 3 24 2 6" xfId="39846" xr:uid="{DBB4C37D-8AE7-4816-96C9-F16E453BDABF}"/>
    <cellStyle name="Calculation 3 24 2 7" xfId="33015" xr:uid="{24FB0A28-F6E5-4CCD-A805-BAE6A934ED82}"/>
    <cellStyle name="Calculation 3 25" xfId="3848" xr:uid="{E511CE45-A9B8-4BD2-9DF1-6F62CF6DC1D7}"/>
    <cellStyle name="Calculation 3 25 2" xfId="17525" xr:uid="{25DA3361-88D7-4D10-801B-504D3ECF22C3}"/>
    <cellStyle name="Calculation 3 25 2 2" xfId="19868" xr:uid="{E482A86E-DA53-4E55-AC1C-B352C9843A4B}"/>
    <cellStyle name="Calculation 3 25 2 2 2" xfId="35163" xr:uid="{F0600E84-3743-4D61-9713-12AE3839C51B}"/>
    <cellStyle name="Calculation 3 25 2 3" xfId="27002" xr:uid="{0B2FC585-4FFF-40E8-80A3-A808F57E3F85}"/>
    <cellStyle name="Calculation 3 25 2 3 2" xfId="37376" xr:uid="{87D6D4EE-E4D2-4EDE-9503-397E64796EC5}"/>
    <cellStyle name="Calculation 3 25 2 4" xfId="39673" xr:uid="{B36238C1-7EA8-4F00-B46E-41CB601FED34}"/>
    <cellStyle name="Calculation 3 25 2 5" xfId="32842" xr:uid="{342DD608-4A46-4FD4-92B2-511098266282}"/>
    <cellStyle name="Calculation 3 25 3" xfId="18140" xr:uid="{D4948A81-3C93-4E54-B52C-DDCE3BB0005B}"/>
    <cellStyle name="Calculation 3 25 3 2" xfId="20478" xr:uid="{F2BAB813-3FF7-4C01-A874-61E7838C35A3}"/>
    <cellStyle name="Calculation 3 25 3 2 2" xfId="35773" xr:uid="{AE3870D6-AAF5-4DCE-8C93-7D16032586EA}"/>
    <cellStyle name="Calculation 3 25 3 3" xfId="27592" xr:uid="{643A4493-9665-4F8B-A7E9-DF853C0672FB}"/>
    <cellStyle name="Calculation 3 25 3 3 2" xfId="37964" xr:uid="{9B6ED9C1-9E87-46BF-823B-6F9AB26BF222}"/>
    <cellStyle name="Calculation 3 25 3 4" xfId="40283" xr:uid="{1E511C26-6AEF-4CF2-905E-611776C774D4}"/>
    <cellStyle name="Calculation 3 25 3 5" xfId="33452" xr:uid="{06949EAC-DDC8-4F80-8647-68E07F310FA7}"/>
    <cellStyle name="Calculation 3 25 4" xfId="18572" xr:uid="{FC7787C4-11E0-4C33-BF93-94EDB73EFB0A}"/>
    <cellStyle name="Calculation 3 25 4 2" xfId="20910" xr:uid="{B117E008-BE12-4939-BD00-11D35422A203}"/>
    <cellStyle name="Calculation 3 25 4 2 2" xfId="36205" xr:uid="{1E52B271-869B-4899-9CBF-02B61014BB8F}"/>
    <cellStyle name="Calculation 3 25 4 3" xfId="28024" xr:uid="{CBCE7340-B2D2-4373-A868-18A769B52B07}"/>
    <cellStyle name="Calculation 3 25 4 3 2" xfId="38396" xr:uid="{9D2A3C5F-DCFF-462D-9CB9-DFD9BC7F2E78}"/>
    <cellStyle name="Calculation 3 25 4 4" xfId="40715" xr:uid="{F4574120-27C6-45CC-AD5F-57E6EF103A83}"/>
    <cellStyle name="Calculation 3 25 4 5" xfId="33884" xr:uid="{B5161A02-3478-405D-952E-01C3297D06F4}"/>
    <cellStyle name="Calculation 3 26" xfId="3849" xr:uid="{9B1F5D31-F6C9-4169-9D1F-4C1E62AC9279}"/>
    <cellStyle name="Calculation 3 26 2" xfId="17852" xr:uid="{CC287CB2-4668-4D19-9024-3989FEC53A56}"/>
    <cellStyle name="Calculation 3 26 2 2" xfId="20190" xr:uid="{E6A3B77E-C406-4C34-B82F-60DC09899387}"/>
    <cellStyle name="Calculation 3 26 2 2 2" xfId="35485" xr:uid="{EC814408-4A62-4DF0-8843-2AA04B0C35DA}"/>
    <cellStyle name="Calculation 3 26 2 3" xfId="27305" xr:uid="{08658B58-FBC1-4999-8856-78EC08C723F6}"/>
    <cellStyle name="Calculation 3 26 2 3 2" xfId="37677" xr:uid="{87D4C684-B3DD-4ACD-A95B-8FC811BF5CA5}"/>
    <cellStyle name="Calculation 3 26 2 4" xfId="39995" xr:uid="{AA1BD21E-54AE-46EA-89C7-BADB1ED146FB}"/>
    <cellStyle name="Calculation 3 26 2 5" xfId="33164" xr:uid="{BC684186-9B47-42B3-AD03-98533DAEAEE0}"/>
    <cellStyle name="Calculation 3 26 3" xfId="38999" xr:uid="{0FAC7A36-2526-4385-B405-17814B22B97E}"/>
    <cellStyle name="Calculation 3 26 4" xfId="28617" xr:uid="{30B72BBB-F145-49CB-9335-20682A7A59E7}"/>
    <cellStyle name="Calculation 3 27" xfId="3850" xr:uid="{5449B0D1-5C7B-499E-B2B6-0F22FC10F7A7}"/>
    <cellStyle name="Calculation 3 27 2" xfId="17996" xr:uid="{D6210345-61F2-4487-B83D-BD3670F2F3A5}"/>
    <cellStyle name="Calculation 3 27 2 2" xfId="20334" xr:uid="{D43562F4-2443-43BC-94CF-14CF79FCDADA}"/>
    <cellStyle name="Calculation 3 27 2 2 2" xfId="35629" xr:uid="{7DB2EBD8-3473-4087-89A6-3B789DD234AB}"/>
    <cellStyle name="Calculation 3 27 2 3" xfId="27448" xr:uid="{7BA676DC-0981-44D3-8666-941FF498CECE}"/>
    <cellStyle name="Calculation 3 27 2 3 2" xfId="37820" xr:uid="{6D560BE8-4D0E-41C3-B6BB-E2CC83C19397}"/>
    <cellStyle name="Calculation 3 27 2 4" xfId="40139" xr:uid="{36C3B583-F87F-4F60-BED7-DBF60679E2B6}"/>
    <cellStyle name="Calculation 3 27 2 5" xfId="33308" xr:uid="{98144461-FDBB-4935-A78A-92EE1927791B}"/>
    <cellStyle name="Calculation 3 27 3" xfId="39000" xr:uid="{95A0BA6F-E16F-4E35-A94B-1E205EBB735D}"/>
    <cellStyle name="Calculation 3 27 4" xfId="28618" xr:uid="{132F6A90-A20B-4BCF-8AE6-04B9C7714418}"/>
    <cellStyle name="Calculation 3 28" xfId="3851" xr:uid="{812243DA-E483-4DE6-B209-9ABAF92DEAA1}"/>
    <cellStyle name="Calculation 3 28 2" xfId="17853" xr:uid="{CE0B40CB-0EA7-4FB8-B138-863924BCD35B}"/>
    <cellStyle name="Calculation 3 28 2 2" xfId="20191" xr:uid="{F6D0A189-25D0-4E79-8CE2-413ED588B24D}"/>
    <cellStyle name="Calculation 3 28 2 2 2" xfId="35486" xr:uid="{8030C21D-B407-4374-94EA-2DCC5A99DB39}"/>
    <cellStyle name="Calculation 3 28 2 3" xfId="27306" xr:uid="{84EC4463-2766-470C-9AE4-E9480677DFE3}"/>
    <cellStyle name="Calculation 3 28 2 3 2" xfId="37678" xr:uid="{3E4E3AA3-BA8C-44DC-A3D5-94038D11A86B}"/>
    <cellStyle name="Calculation 3 28 2 4" xfId="39996" xr:uid="{677B1DE9-D26C-4A0C-AFB4-2378C2D30EEE}"/>
    <cellStyle name="Calculation 3 28 2 5" xfId="33165" xr:uid="{4DE07581-B997-4299-B704-86BAFACEAA9C}"/>
    <cellStyle name="Calculation 3 28 3" xfId="39001" xr:uid="{B46DB5BE-4183-46EA-8171-D2B186E0B66C}"/>
    <cellStyle name="Calculation 3 28 4" xfId="28619" xr:uid="{7B9FBCD0-882E-4174-97A5-35D0230816EA}"/>
    <cellStyle name="Calculation 3 29" xfId="3852" xr:uid="{634C7690-61BD-4AA7-849F-C90DD442343C}"/>
    <cellStyle name="Calculation 3 29 2" xfId="17997" xr:uid="{9CFBF22D-B30B-48F2-ABD1-09EA3A5257C0}"/>
    <cellStyle name="Calculation 3 29 2 2" xfId="20335" xr:uid="{60C35C42-8C50-4C6E-AC5D-685C9BDD207A}"/>
    <cellStyle name="Calculation 3 29 2 2 2" xfId="35630" xr:uid="{361E52DF-9FC8-4A07-9D3E-C8AB2FF99487}"/>
    <cellStyle name="Calculation 3 29 2 3" xfId="27449" xr:uid="{690140B7-1C52-430A-BC2F-6B13C28F9AEF}"/>
    <cellStyle name="Calculation 3 29 2 3 2" xfId="37821" xr:uid="{4F38FDF1-5983-4C73-AC38-CFFD14492125}"/>
    <cellStyle name="Calculation 3 29 2 4" xfId="40140" xr:uid="{3ECD239C-4C4F-4246-85E6-ABDBD710CDEA}"/>
    <cellStyle name="Calculation 3 29 2 5" xfId="33309" xr:uid="{6B5A4C54-E64C-4323-9690-16D6615F1DC7}"/>
    <cellStyle name="Calculation 3 29 3" xfId="39002" xr:uid="{3FE870DC-D95A-4166-9F52-9F21829180D3}"/>
    <cellStyle name="Calculation 3 29 4" xfId="28620" xr:uid="{0A79A110-9930-4A2E-89F3-0B6286588ECA}"/>
    <cellStyle name="Calculation 3 3" xfId="1941" xr:uid="{398ED634-C23F-44DC-BFFB-FE404A9CF9A1}"/>
    <cellStyle name="Calculation 3 3 2" xfId="17286" xr:uid="{BCDCFAED-E2F9-4D92-90EB-F85CF8504B70}"/>
    <cellStyle name="Calculation 3 3 2 2" xfId="17716" xr:uid="{0239BDBE-9901-4B07-8FB1-1B0A30C3EE9C}"/>
    <cellStyle name="Calculation 3 3 2 2 2" xfId="18323" xr:uid="{3D1352F4-1FC8-49B9-BE09-396AC97DE024}"/>
    <cellStyle name="Calculation 3 3 2 2 2 2" xfId="20661" xr:uid="{8DC508EC-C227-48D0-BE7F-A2121DC25056}"/>
    <cellStyle name="Calculation 3 3 2 2 2 2 2" xfId="35956" xr:uid="{83B3BE10-0A9D-47E5-82B0-F9D331C717D0}"/>
    <cellStyle name="Calculation 3 3 2 2 2 3" xfId="27775" xr:uid="{C8350E0C-B645-467C-B04E-C99F2F939A55}"/>
    <cellStyle name="Calculation 3 3 2 2 2 3 2" xfId="38147" xr:uid="{428335A8-5E61-49EB-99B8-0C78F421FC3D}"/>
    <cellStyle name="Calculation 3 3 2 2 2 4" xfId="40466" xr:uid="{2AAA10A0-8121-451B-8684-8C3C4D5C2213}"/>
    <cellStyle name="Calculation 3 3 2 2 2 5" xfId="33635" xr:uid="{FAF1E61C-CE21-4246-AE23-ADC21434E1E7}"/>
    <cellStyle name="Calculation 3 3 2 2 3" xfId="18755" xr:uid="{33BCA253-8CF8-4F2A-B767-C4A2B9A2AB50}"/>
    <cellStyle name="Calculation 3 3 2 2 3 2" xfId="21093" xr:uid="{A69CAD62-68D8-4EF3-81F6-4143B007FFB7}"/>
    <cellStyle name="Calculation 3 3 2 2 3 2 2" xfId="36388" xr:uid="{AD95D2CA-14AF-44AB-A759-7CD2244DF7BC}"/>
    <cellStyle name="Calculation 3 3 2 2 3 3" xfId="28207" xr:uid="{26A0B092-1630-4190-A338-5D63CF44AE32}"/>
    <cellStyle name="Calculation 3 3 2 2 3 3 2" xfId="38579" xr:uid="{E2F3C5B0-BE25-4DE3-9FFE-2F7B0945127B}"/>
    <cellStyle name="Calculation 3 3 2 2 3 4" xfId="40898" xr:uid="{061CC80F-16F1-481F-A9C8-D38F73718829}"/>
    <cellStyle name="Calculation 3 3 2 2 3 5" xfId="34067" xr:uid="{5C663B31-C239-4FE4-86E7-3B006131A43F}"/>
    <cellStyle name="Calculation 3 3 2 2 4" xfId="20057" xr:uid="{6F1642FE-8546-4E5B-800E-FF081932600A}"/>
    <cellStyle name="Calculation 3 3 2 2 4 2" xfId="35352" xr:uid="{1646B6BE-CCC4-4590-9CD5-4C6E825221B1}"/>
    <cellStyle name="Calculation 3 3 2 2 5" xfId="27185" xr:uid="{C02416AC-8E7A-49C5-B7B7-CE73CB12C756}"/>
    <cellStyle name="Calculation 3 3 2 2 5 2" xfId="37559" xr:uid="{E5A51123-FA3A-4F08-87DA-FCBF28EB512C}"/>
    <cellStyle name="Calculation 3 3 2 2 6" xfId="39862" xr:uid="{08EDA113-48DE-4A2D-AC5D-53920EF3B785}"/>
    <cellStyle name="Calculation 3 3 2 2 7" xfId="33031" xr:uid="{FA2D2A53-AE45-4760-B402-EFB7EB2CABF4}"/>
    <cellStyle name="Calculation 3 3 3" xfId="17541" xr:uid="{822A08B3-1783-4DBA-A0F4-CCD032B26696}"/>
    <cellStyle name="Calculation 3 3 3 2" xfId="18156" xr:uid="{E8D3673B-5E7B-454E-B305-22207DB56C55}"/>
    <cellStyle name="Calculation 3 3 3 2 2" xfId="20494" xr:uid="{5971825F-58F7-4E14-B02C-7286332525DA}"/>
    <cellStyle name="Calculation 3 3 3 2 2 2" xfId="35789" xr:uid="{EAA33C2F-39C7-4CD1-9C88-8530EFADBC59}"/>
    <cellStyle name="Calculation 3 3 3 2 3" xfId="27608" xr:uid="{769EBF42-5CEC-40B0-BFB1-548E12BF5427}"/>
    <cellStyle name="Calculation 3 3 3 2 3 2" xfId="37980" xr:uid="{ED07521C-8895-4AEA-8B83-9DC2211A3882}"/>
    <cellStyle name="Calculation 3 3 3 2 4" xfId="40299" xr:uid="{395F5664-DD77-4AA5-8E88-426DA678943E}"/>
    <cellStyle name="Calculation 3 3 3 2 5" xfId="33468" xr:uid="{E7B69AB9-362C-471F-BCCC-2EFB45EB0E20}"/>
    <cellStyle name="Calculation 3 3 3 3" xfId="18588" xr:uid="{16AC7150-BA17-4D9E-94BB-B40AF9A0B078}"/>
    <cellStyle name="Calculation 3 3 3 3 2" xfId="20926" xr:uid="{ED07AAB1-26EF-48D1-B6D8-D0B14D2D09D1}"/>
    <cellStyle name="Calculation 3 3 3 3 2 2" xfId="36221" xr:uid="{567C918C-348E-4308-872E-7C171398761B}"/>
    <cellStyle name="Calculation 3 3 3 3 3" xfId="28040" xr:uid="{132D741D-419B-46AC-B0B2-A63AAA016CE7}"/>
    <cellStyle name="Calculation 3 3 3 3 3 2" xfId="38412" xr:uid="{BE149C90-BBB1-46DD-B786-C52163CADEA7}"/>
    <cellStyle name="Calculation 3 3 3 3 4" xfId="40731" xr:uid="{87E2A362-2A1B-454B-8391-C43D8BCE5831}"/>
    <cellStyle name="Calculation 3 3 3 3 5" xfId="33900" xr:uid="{C36AB859-D81A-4966-B61F-78B0F8B662B1}"/>
    <cellStyle name="Calculation 3 3 3 4" xfId="19884" xr:uid="{6136818F-C1CE-41A7-A327-E943C749795B}"/>
    <cellStyle name="Calculation 3 3 3 4 2" xfId="35179" xr:uid="{76008858-1153-4E15-927E-CF01DAF582E5}"/>
    <cellStyle name="Calculation 3 3 3 5" xfId="27018" xr:uid="{92AC3D4C-C83F-4E91-8B5C-5CBF55300F4A}"/>
    <cellStyle name="Calculation 3 3 3 5 2" xfId="37392" xr:uid="{D5899204-6519-4D56-8BED-F6A83BE6DCC3}"/>
    <cellStyle name="Calculation 3 3 3 6" xfId="39689" xr:uid="{262FB688-7B3D-4CEE-9ED1-618B883E539D}"/>
    <cellStyle name="Calculation 3 3 3 7" xfId="32858" xr:uid="{79C5885E-4255-449E-B430-F85F84E4FEA1}"/>
    <cellStyle name="Calculation 3 30" xfId="3853" xr:uid="{33EFCF51-8CA2-43BF-B710-EB68CDD99B8A}"/>
    <cellStyle name="Calculation 3 30 2" xfId="17854" xr:uid="{18E2B860-2C82-40AE-AE05-6D8538773717}"/>
    <cellStyle name="Calculation 3 30 2 2" xfId="20192" xr:uid="{38855821-FCF6-4A24-99A0-437B1F3AAE17}"/>
    <cellStyle name="Calculation 3 30 2 2 2" xfId="35487" xr:uid="{A0EC2FD4-1E93-4B3F-89A0-E52278ED248A}"/>
    <cellStyle name="Calculation 3 30 2 3" xfId="27307" xr:uid="{94F01523-6B9B-4D58-9B97-C67F66006397}"/>
    <cellStyle name="Calculation 3 30 2 3 2" xfId="37679" xr:uid="{9D099F3C-6B19-4995-87CF-D0C5115A256E}"/>
    <cellStyle name="Calculation 3 30 2 4" xfId="39997" xr:uid="{A3D8276E-CB86-4069-8D2D-D6C8BA4DA423}"/>
    <cellStyle name="Calculation 3 30 2 5" xfId="33166" xr:uid="{D79CCBC8-EBEB-4C28-8ABA-AA43959B4334}"/>
    <cellStyle name="Calculation 3 30 3" xfId="39003" xr:uid="{B63AC958-1A7D-478E-98D0-45E39FE16935}"/>
    <cellStyle name="Calculation 3 30 4" xfId="28621" xr:uid="{6A82616C-0591-400C-960B-DCD52C7ACCF0}"/>
    <cellStyle name="Calculation 3 31" xfId="3854" xr:uid="{04EBE936-B91B-4ED4-B866-FC1BE0F8198E}"/>
    <cellStyle name="Calculation 3 31 2" xfId="17998" xr:uid="{B2B430A3-54EC-464A-9B01-7D4ABB910E92}"/>
    <cellStyle name="Calculation 3 31 2 2" xfId="20336" xr:uid="{F0203BCA-21F6-4CD9-8235-815FB787DA14}"/>
    <cellStyle name="Calculation 3 31 2 2 2" xfId="35631" xr:uid="{10BD5B6A-9F8C-4577-9D30-B0BE4D9E7149}"/>
    <cellStyle name="Calculation 3 31 2 3" xfId="27450" xr:uid="{562C22CB-C7C7-43F6-BB9C-5AFAB2CE363A}"/>
    <cellStyle name="Calculation 3 31 2 3 2" xfId="37822" xr:uid="{93D93BEA-0A6E-4315-A9EF-BB1B193CA51F}"/>
    <cellStyle name="Calculation 3 31 2 4" xfId="40141" xr:uid="{12956C28-6DE1-4EE4-B5E2-B3EA8BBBBC8B}"/>
    <cellStyle name="Calculation 3 31 2 5" xfId="33310" xr:uid="{D0B61DB2-EABF-4B2E-A4B4-03E254D86B7F}"/>
    <cellStyle name="Calculation 3 31 3" xfId="39004" xr:uid="{0B8385DE-350D-4681-92D5-2B3166752896}"/>
    <cellStyle name="Calculation 3 31 4" xfId="28622" xr:uid="{CA5FD8CE-5326-4B78-8562-F441DC2DD4EA}"/>
    <cellStyle name="Calculation 3 32" xfId="1938" xr:uid="{1C2E670C-7252-40F6-B2B6-DDEBC64100AA}"/>
    <cellStyle name="Calculation 3 4" xfId="1942" xr:uid="{9E16D898-BA98-4DF8-BE32-A4B6BAF309F6}"/>
    <cellStyle name="Calculation 3 4 2" xfId="17287" xr:uid="{559E8277-FE4F-495C-B6F3-A2039459538D}"/>
    <cellStyle name="Calculation 3 4 2 2" xfId="17717" xr:uid="{187F83AB-0820-45B2-A01B-2125697F3C7B}"/>
    <cellStyle name="Calculation 3 4 2 2 2" xfId="18324" xr:uid="{07A9F65B-5904-4BF6-AC2C-E0C5CF3AA6AC}"/>
    <cellStyle name="Calculation 3 4 2 2 2 2" xfId="20662" xr:uid="{112D503D-B065-4419-8C8C-EF0DA8E96CBA}"/>
    <cellStyle name="Calculation 3 4 2 2 2 2 2" xfId="35957" xr:uid="{C8D660D4-97FA-4DD9-96EC-62C5D9A30195}"/>
    <cellStyle name="Calculation 3 4 2 2 2 3" xfId="27776" xr:uid="{1B2D36EE-04E9-4C9F-81A8-B219F5854749}"/>
    <cellStyle name="Calculation 3 4 2 2 2 3 2" xfId="38148" xr:uid="{BC2759EF-89F3-4197-B8C9-0108CAFFB2F1}"/>
    <cellStyle name="Calculation 3 4 2 2 2 4" xfId="40467" xr:uid="{5A80844A-064F-4302-B6CC-4350B040F3AD}"/>
    <cellStyle name="Calculation 3 4 2 2 2 5" xfId="33636" xr:uid="{74A9BED1-CD42-44AF-B808-1B893337B953}"/>
    <cellStyle name="Calculation 3 4 2 2 3" xfId="18756" xr:uid="{E68D8460-AB5F-48A3-AF59-839CC0DC7A3E}"/>
    <cellStyle name="Calculation 3 4 2 2 3 2" xfId="21094" xr:uid="{A627F9A2-DB33-4082-8319-56BAEB9F1A74}"/>
    <cellStyle name="Calculation 3 4 2 2 3 2 2" xfId="36389" xr:uid="{A74A608E-E10D-4B5D-85D8-2C3D47957C5F}"/>
    <cellStyle name="Calculation 3 4 2 2 3 3" xfId="28208" xr:uid="{322C42E3-7F40-4BB7-81FB-C601FD246DC4}"/>
    <cellStyle name="Calculation 3 4 2 2 3 3 2" xfId="38580" xr:uid="{1B5EC235-BCBE-42E1-B5AE-362C4F2302CA}"/>
    <cellStyle name="Calculation 3 4 2 2 3 4" xfId="40899" xr:uid="{04D6C49B-92A9-4251-8F94-5E9FE32DA0B9}"/>
    <cellStyle name="Calculation 3 4 2 2 3 5" xfId="34068" xr:uid="{AA73CE25-8E05-4DA6-B930-422A56996667}"/>
    <cellStyle name="Calculation 3 4 2 2 4" xfId="20058" xr:uid="{A1DEC1A0-D92D-4BC3-BF98-1A7AD42A2E71}"/>
    <cellStyle name="Calculation 3 4 2 2 4 2" xfId="35353" xr:uid="{8926C303-FE30-494D-B841-4CCC72772972}"/>
    <cellStyle name="Calculation 3 4 2 2 5" xfId="27186" xr:uid="{693BC7BF-35F1-4A87-90DF-C5C942AEBEDE}"/>
    <cellStyle name="Calculation 3 4 2 2 5 2" xfId="37560" xr:uid="{2A5E1962-91CF-4BC2-AA6E-162BC7A580DE}"/>
    <cellStyle name="Calculation 3 4 2 2 6" xfId="39863" xr:uid="{A32F4539-090B-4E46-9405-9639B80EB2BD}"/>
    <cellStyle name="Calculation 3 4 2 2 7" xfId="33032" xr:uid="{A65CD95B-B010-40CD-A762-019CA56C757D}"/>
    <cellStyle name="Calculation 3 4 3" xfId="17542" xr:uid="{6096A0A9-940D-4655-8F67-CD0A379A665A}"/>
    <cellStyle name="Calculation 3 4 3 2" xfId="18157" xr:uid="{5E94EDF9-1302-4867-AA76-C91279BD3ECA}"/>
    <cellStyle name="Calculation 3 4 3 2 2" xfId="20495" xr:uid="{8E2EF0E1-43AE-4368-B19F-4C7DAC2C01B3}"/>
    <cellStyle name="Calculation 3 4 3 2 2 2" xfId="35790" xr:uid="{D11DB22E-BB52-4C77-9133-1AD91BCD1288}"/>
    <cellStyle name="Calculation 3 4 3 2 3" xfId="27609" xr:uid="{4BC079FF-CB36-4EFA-8A40-069A4007D265}"/>
    <cellStyle name="Calculation 3 4 3 2 3 2" xfId="37981" xr:uid="{D1FA31A2-E39B-4BEE-B372-F27A21639C86}"/>
    <cellStyle name="Calculation 3 4 3 2 4" xfId="40300" xr:uid="{0CAD8646-334A-4606-834A-D0D9B5F0078D}"/>
    <cellStyle name="Calculation 3 4 3 2 5" xfId="33469" xr:uid="{2E80443C-6F01-4A1C-960C-8F5D08E7CFBE}"/>
    <cellStyle name="Calculation 3 4 3 3" xfId="18589" xr:uid="{0076671A-9164-4287-896A-3BA58C5C900C}"/>
    <cellStyle name="Calculation 3 4 3 3 2" xfId="20927" xr:uid="{E754B8F5-EDDF-4974-8262-D1F4DC652270}"/>
    <cellStyle name="Calculation 3 4 3 3 2 2" xfId="36222" xr:uid="{F024D756-A0BE-4539-9F29-02B6D5438932}"/>
    <cellStyle name="Calculation 3 4 3 3 3" xfId="28041" xr:uid="{86BE6881-A366-4A5C-90A2-483680BAC1C3}"/>
    <cellStyle name="Calculation 3 4 3 3 3 2" xfId="38413" xr:uid="{718D1F40-292B-4669-A1DA-BE34A88716B1}"/>
    <cellStyle name="Calculation 3 4 3 3 4" xfId="40732" xr:uid="{DC22528E-26B1-4716-8D33-DC53E9737889}"/>
    <cellStyle name="Calculation 3 4 3 3 5" xfId="33901" xr:uid="{401C0F55-240F-4A46-B60F-C9DC5C0071C2}"/>
    <cellStyle name="Calculation 3 4 3 4" xfId="19885" xr:uid="{F35F5BFF-9603-4643-A35E-2E81E9C65217}"/>
    <cellStyle name="Calculation 3 4 3 4 2" xfId="35180" xr:uid="{F30F35D2-8CDF-418C-86B9-EB867FAAF49C}"/>
    <cellStyle name="Calculation 3 4 3 5" xfId="27019" xr:uid="{20EFD3D6-D86D-4F20-9B34-15D2F2EC40CA}"/>
    <cellStyle name="Calculation 3 4 3 5 2" xfId="37393" xr:uid="{8873DED8-6CFE-4177-A6B5-AEE44C457188}"/>
    <cellStyle name="Calculation 3 4 3 6" xfId="39690" xr:uid="{9892BF07-D286-4317-B540-50BFC832D8DE}"/>
    <cellStyle name="Calculation 3 4 3 7" xfId="32859" xr:uid="{7CD6FE14-E275-4D74-98FE-1A3E9652D12D}"/>
    <cellStyle name="Calculation 3 5" xfId="1943" xr:uid="{669B8F1D-7602-463A-9803-D41FBC4A51B9}"/>
    <cellStyle name="Calculation 3 5 2" xfId="17288" xr:uid="{4BABDD5B-CDA5-437B-9F24-6E67C847BFAF}"/>
    <cellStyle name="Calculation 3 5 2 2" xfId="17718" xr:uid="{438EFEED-3EDA-4875-8D6D-CBE87901A975}"/>
    <cellStyle name="Calculation 3 5 2 2 2" xfId="18325" xr:uid="{84832265-201B-4C8D-BCB3-82608C20BBA2}"/>
    <cellStyle name="Calculation 3 5 2 2 2 2" xfId="20663" xr:uid="{A1F75C5B-FE49-4516-9ABD-BBA561E3AFFC}"/>
    <cellStyle name="Calculation 3 5 2 2 2 2 2" xfId="35958" xr:uid="{BE75AB6B-D53F-4A6B-8005-ADC4C9F7C715}"/>
    <cellStyle name="Calculation 3 5 2 2 2 3" xfId="27777" xr:uid="{4B580776-AEED-4840-BDE9-E786F3B67F38}"/>
    <cellStyle name="Calculation 3 5 2 2 2 3 2" xfId="38149" xr:uid="{BC118CE3-405C-4705-B65A-38B2CF93206D}"/>
    <cellStyle name="Calculation 3 5 2 2 2 4" xfId="40468" xr:uid="{9233D70D-893A-4E23-9171-B7F0A19C5862}"/>
    <cellStyle name="Calculation 3 5 2 2 2 5" xfId="33637" xr:uid="{59613076-F350-4128-9D72-09E796492E59}"/>
    <cellStyle name="Calculation 3 5 2 2 3" xfId="18757" xr:uid="{E539C573-F74E-48C7-A87E-1AAC81F3B763}"/>
    <cellStyle name="Calculation 3 5 2 2 3 2" xfId="21095" xr:uid="{7389B364-44B5-4361-95FD-CCC87A91B693}"/>
    <cellStyle name="Calculation 3 5 2 2 3 2 2" xfId="36390" xr:uid="{55D17A48-1653-4AED-959E-9FE8432C72BC}"/>
    <cellStyle name="Calculation 3 5 2 2 3 3" xfId="28209" xr:uid="{D5618828-9A29-42DD-A057-3D26A577A047}"/>
    <cellStyle name="Calculation 3 5 2 2 3 3 2" xfId="38581" xr:uid="{A0BFEE63-179E-4EFA-B94C-2189AD8D115F}"/>
    <cellStyle name="Calculation 3 5 2 2 3 4" xfId="40900" xr:uid="{F62FB17F-E907-442C-ACD9-A1AF91F2A555}"/>
    <cellStyle name="Calculation 3 5 2 2 3 5" xfId="34069" xr:uid="{83389628-77A2-43DD-825D-D2D1980379D1}"/>
    <cellStyle name="Calculation 3 5 2 2 4" xfId="20059" xr:uid="{8EA4625D-2A45-442B-AACB-A51DBFBC8070}"/>
    <cellStyle name="Calculation 3 5 2 2 4 2" xfId="35354" xr:uid="{B5429B3B-8C9F-4610-AEC0-5CDCE92159D6}"/>
    <cellStyle name="Calculation 3 5 2 2 5" xfId="27187" xr:uid="{675EDA55-638D-40BF-8794-2B1915D2C84C}"/>
    <cellStyle name="Calculation 3 5 2 2 5 2" xfId="37561" xr:uid="{15CBBC3B-1705-4CB0-844A-75E5982778A7}"/>
    <cellStyle name="Calculation 3 5 2 2 6" xfId="39864" xr:uid="{93DD1877-D528-43F0-B95D-CD4DA9CE1C4F}"/>
    <cellStyle name="Calculation 3 5 2 2 7" xfId="33033" xr:uid="{E5D94404-FCD0-40C1-AE7B-16ED9098DD8D}"/>
    <cellStyle name="Calculation 3 5 3" xfId="17543" xr:uid="{CC7C4C45-0CD8-45D8-807C-450D8988A803}"/>
    <cellStyle name="Calculation 3 5 3 2" xfId="18158" xr:uid="{17FAF702-6B89-462C-8B18-5EBC2534AE36}"/>
    <cellStyle name="Calculation 3 5 3 2 2" xfId="20496" xr:uid="{48941989-FBDF-4ACE-B257-4019B3939857}"/>
    <cellStyle name="Calculation 3 5 3 2 2 2" xfId="35791" xr:uid="{995E3C56-6639-447A-9E61-15AF335FBA61}"/>
    <cellStyle name="Calculation 3 5 3 2 3" xfId="27610" xr:uid="{2E820A88-6A40-45C1-BE3F-F1E892CDE7BA}"/>
    <cellStyle name="Calculation 3 5 3 2 3 2" xfId="37982" xr:uid="{B6F592DC-9F46-42BC-B98F-21393DF1884A}"/>
    <cellStyle name="Calculation 3 5 3 2 4" xfId="40301" xr:uid="{EDD1FBD1-E5BB-4BBA-8AA5-88C9CBB41365}"/>
    <cellStyle name="Calculation 3 5 3 2 5" xfId="33470" xr:uid="{D24EB33A-2E8B-4836-8AFF-C292CE595562}"/>
    <cellStyle name="Calculation 3 5 3 3" xfId="18590" xr:uid="{41B673FB-FB76-4582-BC5D-6C10EB4274F0}"/>
    <cellStyle name="Calculation 3 5 3 3 2" xfId="20928" xr:uid="{225FAD1A-9EF7-4B79-912D-61BC3D799FAE}"/>
    <cellStyle name="Calculation 3 5 3 3 2 2" xfId="36223" xr:uid="{5FDB16EB-6C28-4B36-8D28-EC6528F07355}"/>
    <cellStyle name="Calculation 3 5 3 3 3" xfId="28042" xr:uid="{125BA920-380A-4DB9-B10C-70AA62615244}"/>
    <cellStyle name="Calculation 3 5 3 3 3 2" xfId="38414" xr:uid="{EE5B534B-0B48-4E2D-B8D7-04A974D57AA8}"/>
    <cellStyle name="Calculation 3 5 3 3 4" xfId="40733" xr:uid="{792EC029-C438-488E-9221-F1375849F903}"/>
    <cellStyle name="Calculation 3 5 3 3 5" xfId="33902" xr:uid="{539EC9DC-6756-4CA4-A858-BFC2F09099B4}"/>
    <cellStyle name="Calculation 3 5 3 4" xfId="19886" xr:uid="{69FEA98F-8531-49F4-8974-2C2FC733BEB2}"/>
    <cellStyle name="Calculation 3 5 3 4 2" xfId="35181" xr:uid="{DD2A194A-64AF-4F3D-AF48-48459A0AEB94}"/>
    <cellStyle name="Calculation 3 5 3 5" xfId="27020" xr:uid="{395049A8-ABFC-4037-8EC9-950CC7A4CED1}"/>
    <cellStyle name="Calculation 3 5 3 5 2" xfId="37394" xr:uid="{E46CF8A5-CD4E-4590-B2A4-5EA759A446E8}"/>
    <cellStyle name="Calculation 3 5 3 6" xfId="39691" xr:uid="{BA57AFAD-941A-4167-BBC2-9513C740E84E}"/>
    <cellStyle name="Calculation 3 5 3 7" xfId="32860" xr:uid="{E094BE98-9BC9-4D41-8AD5-BB326B480D6C}"/>
    <cellStyle name="Calculation 3 6" xfId="1944" xr:uid="{353216C7-0AF3-49A0-BC5C-DE0F274E0A40}"/>
    <cellStyle name="Calculation 3 6 2" xfId="17289" xr:uid="{8628318D-EFD3-4086-9469-6B9660617C7E}"/>
    <cellStyle name="Calculation 3 6 2 2" xfId="17719" xr:uid="{62D24E96-0289-4C61-A545-624F7A5AABDE}"/>
    <cellStyle name="Calculation 3 6 2 2 2" xfId="18326" xr:uid="{25B711D2-EA8E-44BD-8C71-9DDFDD45408E}"/>
    <cellStyle name="Calculation 3 6 2 2 2 2" xfId="20664" xr:uid="{3F7E7164-AF7A-4189-8CFC-214CCE981725}"/>
    <cellStyle name="Calculation 3 6 2 2 2 2 2" xfId="35959" xr:uid="{E23D43AE-3875-41FE-9011-38DEA4EC19FF}"/>
    <cellStyle name="Calculation 3 6 2 2 2 3" xfId="27778" xr:uid="{11254E9A-D427-49A0-B653-AFEB910E5320}"/>
    <cellStyle name="Calculation 3 6 2 2 2 3 2" xfId="38150" xr:uid="{D0FD3724-590F-4331-B59E-9D4B6D9DDE43}"/>
    <cellStyle name="Calculation 3 6 2 2 2 4" xfId="40469" xr:uid="{BA46D6AB-77DF-4D7A-B0EE-F85D885C5DEE}"/>
    <cellStyle name="Calculation 3 6 2 2 2 5" xfId="33638" xr:uid="{A00C50B2-3886-4BA8-997C-5AE543EF1FC6}"/>
    <cellStyle name="Calculation 3 6 2 2 3" xfId="18758" xr:uid="{C04B4EDB-2EA8-4057-91ED-4CFCC93D81A9}"/>
    <cellStyle name="Calculation 3 6 2 2 3 2" xfId="21096" xr:uid="{D276A12C-5BDB-42C7-A595-BD36D6F4256C}"/>
    <cellStyle name="Calculation 3 6 2 2 3 2 2" xfId="36391" xr:uid="{9D942647-833E-48C1-935C-4452475E3267}"/>
    <cellStyle name="Calculation 3 6 2 2 3 3" xfId="28210" xr:uid="{D43022D8-325B-46F4-AE92-C86292468E99}"/>
    <cellStyle name="Calculation 3 6 2 2 3 3 2" xfId="38582" xr:uid="{AF93FB76-9DB5-461D-BC9C-1D0258BE58DF}"/>
    <cellStyle name="Calculation 3 6 2 2 3 4" xfId="40901" xr:uid="{75188CA7-0B29-45F2-BE26-077A57DDA4D0}"/>
    <cellStyle name="Calculation 3 6 2 2 3 5" xfId="34070" xr:uid="{63E751DA-7399-4967-81D8-48E5DA52F515}"/>
    <cellStyle name="Calculation 3 6 2 2 4" xfId="20060" xr:uid="{43A213CD-BBFB-4BEC-8CA7-3E432803DA6C}"/>
    <cellStyle name="Calculation 3 6 2 2 4 2" xfId="35355" xr:uid="{0E84E2EC-029E-404A-89E5-2F9999A9BCDF}"/>
    <cellStyle name="Calculation 3 6 2 2 5" xfId="27188" xr:uid="{36709A13-8C54-43AB-B063-961CFE408BF2}"/>
    <cellStyle name="Calculation 3 6 2 2 5 2" xfId="37562" xr:uid="{60B14AD9-9E2D-4ADE-923A-F18EC11ECB3C}"/>
    <cellStyle name="Calculation 3 6 2 2 6" xfId="39865" xr:uid="{A17FD820-00A5-4E3B-8C27-B930F9AC5CCA}"/>
    <cellStyle name="Calculation 3 6 2 2 7" xfId="33034" xr:uid="{9262A8A0-E05B-4CB3-8721-9E399A457681}"/>
    <cellStyle name="Calculation 3 6 3" xfId="17544" xr:uid="{F4113AB0-2FD8-4252-B381-945D0DF37959}"/>
    <cellStyle name="Calculation 3 6 3 2" xfId="18159" xr:uid="{2BC661BE-FEC2-47B5-8E68-E37D6D14D116}"/>
    <cellStyle name="Calculation 3 6 3 2 2" xfId="20497" xr:uid="{A37D4937-5EA0-4456-91E7-DA53C70E79CE}"/>
    <cellStyle name="Calculation 3 6 3 2 2 2" xfId="35792" xr:uid="{22B6D414-2BB6-4B7C-9991-3A415D334C2F}"/>
    <cellStyle name="Calculation 3 6 3 2 3" xfId="27611" xr:uid="{94CE9275-D2AF-4E83-914C-0500F67A60B2}"/>
    <cellStyle name="Calculation 3 6 3 2 3 2" xfId="37983" xr:uid="{C1D6B3F6-A330-4C76-BD98-6ABE5267C851}"/>
    <cellStyle name="Calculation 3 6 3 2 4" xfId="40302" xr:uid="{61D57BB3-1F2A-4DEE-B057-909447ECAD33}"/>
    <cellStyle name="Calculation 3 6 3 2 5" xfId="33471" xr:uid="{7C72494B-09DF-4E6F-AB43-D3E937E141E0}"/>
    <cellStyle name="Calculation 3 6 3 3" xfId="18591" xr:uid="{AA79D029-998A-449F-A523-9B43070243BB}"/>
    <cellStyle name="Calculation 3 6 3 3 2" xfId="20929" xr:uid="{BBFEC7D7-5FE2-4F30-8EBA-93630A66A8B4}"/>
    <cellStyle name="Calculation 3 6 3 3 2 2" xfId="36224" xr:uid="{38230818-B015-4178-A525-71744342E107}"/>
    <cellStyle name="Calculation 3 6 3 3 3" xfId="28043" xr:uid="{34827101-9045-46C4-ADEC-BCEE44A2366F}"/>
    <cellStyle name="Calculation 3 6 3 3 3 2" xfId="38415" xr:uid="{3EEE4844-0E9A-4D55-9409-991687A25A59}"/>
    <cellStyle name="Calculation 3 6 3 3 4" xfId="40734" xr:uid="{4ACCB9A6-6A13-463B-8519-C873837EE3FB}"/>
    <cellStyle name="Calculation 3 6 3 3 5" xfId="33903" xr:uid="{A1FC955D-62CB-48D9-BB9B-AC57169AED3E}"/>
    <cellStyle name="Calculation 3 6 3 4" xfId="19887" xr:uid="{EED90846-B979-41DB-8084-F6241C23274E}"/>
    <cellStyle name="Calculation 3 6 3 4 2" xfId="35182" xr:uid="{F99B2AD9-6562-4501-898D-30E86752E499}"/>
    <cellStyle name="Calculation 3 6 3 5" xfId="27021" xr:uid="{03EB2BFA-5C3C-42A7-8C28-D075520C641E}"/>
    <cellStyle name="Calculation 3 6 3 5 2" xfId="37395" xr:uid="{6C0FA874-E68A-4A28-95C7-4B12612C7ED2}"/>
    <cellStyle name="Calculation 3 6 3 6" xfId="39692" xr:uid="{921D6C6E-0C9D-4A4C-9BE9-0BBFF818AC2F}"/>
    <cellStyle name="Calculation 3 6 3 7" xfId="32861" xr:uid="{FCEEE5BA-90F2-4F0F-BB3B-1175A131E537}"/>
    <cellStyle name="Calculation 3 7" xfId="1945" xr:uid="{39919548-9251-47CE-A22A-3DE0772AD8B2}"/>
    <cellStyle name="Calculation 3 7 2" xfId="17290" xr:uid="{0F82384F-7FF6-45EC-9150-CE5A4F6693FF}"/>
    <cellStyle name="Calculation 3 7 2 2" xfId="17720" xr:uid="{F2878AC5-649D-4DD5-BF10-FBEC62F2681A}"/>
    <cellStyle name="Calculation 3 7 2 2 2" xfId="18327" xr:uid="{52DCB83C-C5C5-415D-A921-FFE9D5D63F88}"/>
    <cellStyle name="Calculation 3 7 2 2 2 2" xfId="20665" xr:uid="{B350A272-D82E-41C9-897C-1B05361D2535}"/>
    <cellStyle name="Calculation 3 7 2 2 2 2 2" xfId="35960" xr:uid="{746F7FF1-8FFE-44BC-8C3E-02D24D29EE58}"/>
    <cellStyle name="Calculation 3 7 2 2 2 3" xfId="27779" xr:uid="{2D1840BF-CD06-4436-A0DD-A6A9D8E3FCE4}"/>
    <cellStyle name="Calculation 3 7 2 2 2 3 2" xfId="38151" xr:uid="{E5FB1DEF-3C51-40F5-854F-0AEA50BA408F}"/>
    <cellStyle name="Calculation 3 7 2 2 2 4" xfId="40470" xr:uid="{E4BDDAC5-06A0-4580-A4CF-E9BE7F4EE070}"/>
    <cellStyle name="Calculation 3 7 2 2 2 5" xfId="33639" xr:uid="{333A77C2-F231-4DB4-922D-06912ED39E3C}"/>
    <cellStyle name="Calculation 3 7 2 2 3" xfId="18759" xr:uid="{1280BB57-F705-4A2F-9D5F-F4FE0F5D3E3D}"/>
    <cellStyle name="Calculation 3 7 2 2 3 2" xfId="21097" xr:uid="{DD543504-AFA3-4BFC-A96B-7C1B11B22AEA}"/>
    <cellStyle name="Calculation 3 7 2 2 3 2 2" xfId="36392" xr:uid="{4DD09655-3545-49A1-BB59-D8D9A8F616AF}"/>
    <cellStyle name="Calculation 3 7 2 2 3 3" xfId="28211" xr:uid="{FBBBEA3F-BDB9-4AF4-8484-0BC48067FF0C}"/>
    <cellStyle name="Calculation 3 7 2 2 3 3 2" xfId="38583" xr:uid="{47E75F55-BE0E-405D-8AE3-3987700C9F59}"/>
    <cellStyle name="Calculation 3 7 2 2 3 4" xfId="40902" xr:uid="{449DB724-113D-4EE7-945E-C1843512A79B}"/>
    <cellStyle name="Calculation 3 7 2 2 3 5" xfId="34071" xr:uid="{47D44695-FB8B-4CFA-A316-1EBBF289B980}"/>
    <cellStyle name="Calculation 3 7 2 2 4" xfId="20061" xr:uid="{4D5D850F-C4C9-46AC-9277-8A6CA803D1A6}"/>
    <cellStyle name="Calculation 3 7 2 2 4 2" xfId="35356" xr:uid="{795AC55B-A0EE-4F8C-99C6-5F79DE5C9410}"/>
    <cellStyle name="Calculation 3 7 2 2 5" xfId="27189" xr:uid="{800E5AB6-F141-4069-9612-35B7CC896353}"/>
    <cellStyle name="Calculation 3 7 2 2 5 2" xfId="37563" xr:uid="{557CD965-0ECB-42E2-BB04-1160FE6AC830}"/>
    <cellStyle name="Calculation 3 7 2 2 6" xfId="39866" xr:uid="{258E0D14-22F0-4D5E-A055-0C02CB0B15AD}"/>
    <cellStyle name="Calculation 3 7 2 2 7" xfId="33035" xr:uid="{9B8995C0-140D-4F9D-82DC-6250FC87F7F1}"/>
    <cellStyle name="Calculation 3 7 3" xfId="17545" xr:uid="{96F483FE-09C9-4304-A1D1-35CFDF7D10E4}"/>
    <cellStyle name="Calculation 3 7 3 2" xfId="18160" xr:uid="{6A2ECF38-B7DC-423C-BE09-E8D4321E4C92}"/>
    <cellStyle name="Calculation 3 7 3 2 2" xfId="20498" xr:uid="{388C8396-8FA5-4AB4-BF0E-2B804F2F482B}"/>
    <cellStyle name="Calculation 3 7 3 2 2 2" xfId="35793" xr:uid="{4E79D612-255E-40A8-9070-9E9E8CE9F0AB}"/>
    <cellStyle name="Calculation 3 7 3 2 3" xfId="27612" xr:uid="{66441B7F-3DB5-4CD1-BB0B-A2A2396B9702}"/>
    <cellStyle name="Calculation 3 7 3 2 3 2" xfId="37984" xr:uid="{10CBD4BE-C598-4CED-8269-0A84189F35A2}"/>
    <cellStyle name="Calculation 3 7 3 2 4" xfId="40303" xr:uid="{95BA5F25-E548-4FF6-97C1-29F9F1C72D7C}"/>
    <cellStyle name="Calculation 3 7 3 2 5" xfId="33472" xr:uid="{3AE4BB96-586B-4759-8A3F-6C5C88FB19DA}"/>
    <cellStyle name="Calculation 3 7 3 3" xfId="18592" xr:uid="{1D5F3A00-99A8-4E21-B249-9744AD864F4C}"/>
    <cellStyle name="Calculation 3 7 3 3 2" xfId="20930" xr:uid="{C14461B1-6A3D-4472-A451-525E830A8A24}"/>
    <cellStyle name="Calculation 3 7 3 3 2 2" xfId="36225" xr:uid="{7A924954-3E10-4211-8F7F-88D77A8AA7B0}"/>
    <cellStyle name="Calculation 3 7 3 3 3" xfId="28044" xr:uid="{6DC44C1B-9026-4D64-8930-A25AA42634F2}"/>
    <cellStyle name="Calculation 3 7 3 3 3 2" xfId="38416" xr:uid="{655A2EC7-5223-45A3-B975-9CA69A51AAEA}"/>
    <cellStyle name="Calculation 3 7 3 3 4" xfId="40735" xr:uid="{8E856349-3201-4FC8-8F6D-4E046C9F0D86}"/>
    <cellStyle name="Calculation 3 7 3 3 5" xfId="33904" xr:uid="{A334FA91-138F-4345-9E21-C51D79E26816}"/>
    <cellStyle name="Calculation 3 7 3 4" xfId="19888" xr:uid="{208877E6-D648-4E9C-A016-1114CB418A91}"/>
    <cellStyle name="Calculation 3 7 3 4 2" xfId="35183" xr:uid="{98ADA9BF-640E-4895-B265-24FE52AAFBC1}"/>
    <cellStyle name="Calculation 3 7 3 5" xfId="27022" xr:uid="{31D6A5BB-FB6A-41D0-9DA6-35EA1433D441}"/>
    <cellStyle name="Calculation 3 7 3 5 2" xfId="37396" xr:uid="{1EC439D3-38C5-4D04-BC93-A29C4FB4040C}"/>
    <cellStyle name="Calculation 3 7 3 6" xfId="39693" xr:uid="{102E29DB-6AF3-4ECC-B9A4-D1D83FA083A4}"/>
    <cellStyle name="Calculation 3 7 3 7" xfId="32862" xr:uid="{61FD4603-E54D-460C-B261-12F68E12BD73}"/>
    <cellStyle name="Calculation 3 8" xfId="1946" xr:uid="{877A0A53-8285-4623-99EE-A504CC7A1824}"/>
    <cellStyle name="Calculation 3 8 2" xfId="17291" xr:uid="{BC6F1097-1F8A-4668-B03E-D31536118A46}"/>
    <cellStyle name="Calculation 3 8 2 2" xfId="17721" xr:uid="{4664A035-CA3D-4870-867D-87B94F440346}"/>
    <cellStyle name="Calculation 3 8 2 2 2" xfId="18328" xr:uid="{680EE0B9-5044-4049-B1B9-D7E2ED47C2BA}"/>
    <cellStyle name="Calculation 3 8 2 2 2 2" xfId="20666" xr:uid="{8F498D39-D7C6-4566-9E44-685662B9C726}"/>
    <cellStyle name="Calculation 3 8 2 2 2 2 2" xfId="35961" xr:uid="{EA2F81E6-263A-4F89-B1C5-5B854EE48EDE}"/>
    <cellStyle name="Calculation 3 8 2 2 2 3" xfId="27780" xr:uid="{47D726D3-C142-48C3-9F77-948665332BF8}"/>
    <cellStyle name="Calculation 3 8 2 2 2 3 2" xfId="38152" xr:uid="{F213A346-7D75-4944-9774-3FB6204DB087}"/>
    <cellStyle name="Calculation 3 8 2 2 2 4" xfId="40471" xr:uid="{561C81B7-E3E9-4C62-A869-2A7DBA677C7F}"/>
    <cellStyle name="Calculation 3 8 2 2 2 5" xfId="33640" xr:uid="{466E00E7-4797-4182-8570-3150E9AC7BB0}"/>
    <cellStyle name="Calculation 3 8 2 2 3" xfId="18760" xr:uid="{A9B5FE66-4AF9-4910-BEEA-40B3634AB13F}"/>
    <cellStyle name="Calculation 3 8 2 2 3 2" xfId="21098" xr:uid="{A8899DA4-B153-44F9-9F1C-19B9068FCBAA}"/>
    <cellStyle name="Calculation 3 8 2 2 3 2 2" xfId="36393" xr:uid="{D410C01C-A60D-4FFE-9B1D-4844F741FAAD}"/>
    <cellStyle name="Calculation 3 8 2 2 3 3" xfId="28212" xr:uid="{ACE9FEE2-3F0B-4BC3-8D71-026A96314DD1}"/>
    <cellStyle name="Calculation 3 8 2 2 3 3 2" xfId="38584" xr:uid="{FE9F1879-BF35-472E-97C7-2D0CAD9605DD}"/>
    <cellStyle name="Calculation 3 8 2 2 3 4" xfId="40903" xr:uid="{7234FCC0-8331-496F-9C69-59C09A7476C0}"/>
    <cellStyle name="Calculation 3 8 2 2 3 5" xfId="34072" xr:uid="{8E5583E8-E875-4585-9CDC-624A9F035B88}"/>
    <cellStyle name="Calculation 3 8 2 2 4" xfId="20062" xr:uid="{3ABD352A-3105-49F1-BE58-9A9FB3EC0E2A}"/>
    <cellStyle name="Calculation 3 8 2 2 4 2" xfId="35357" xr:uid="{60A3C8FF-1A7C-4AF9-8EA2-AD05D0D84FFC}"/>
    <cellStyle name="Calculation 3 8 2 2 5" xfId="27190" xr:uid="{3D1DE03A-2519-4427-AB96-1A91F4A39560}"/>
    <cellStyle name="Calculation 3 8 2 2 5 2" xfId="37564" xr:uid="{1DC59AAA-54A6-4BD4-9824-07523EE22E80}"/>
    <cellStyle name="Calculation 3 8 2 2 6" xfId="39867" xr:uid="{02D06A64-F562-4757-9D04-ACD807A17A9A}"/>
    <cellStyle name="Calculation 3 8 2 2 7" xfId="33036" xr:uid="{B335EFDF-1281-45E2-86FD-0F056B14B1E3}"/>
    <cellStyle name="Calculation 3 8 3" xfId="17546" xr:uid="{13C95AE2-712C-4934-9367-DA161D944B5A}"/>
    <cellStyle name="Calculation 3 8 3 2" xfId="18161" xr:uid="{A4ABD2ED-CA45-43B8-B9BC-D11A6928618E}"/>
    <cellStyle name="Calculation 3 8 3 2 2" xfId="20499" xr:uid="{3D815960-FBA1-4BC4-A200-3407AF4C6C2A}"/>
    <cellStyle name="Calculation 3 8 3 2 2 2" xfId="35794" xr:uid="{5B22122F-37FE-4023-842E-BB651C018D6D}"/>
    <cellStyle name="Calculation 3 8 3 2 3" xfId="27613" xr:uid="{D5AB8AC6-EBC1-43E8-A383-5451B6D9DD57}"/>
    <cellStyle name="Calculation 3 8 3 2 3 2" xfId="37985" xr:uid="{D086DD00-A58E-4F3D-8AE1-25B6C375D9A8}"/>
    <cellStyle name="Calculation 3 8 3 2 4" xfId="40304" xr:uid="{0FFEB14E-801F-405A-A2D5-A9E84DA52022}"/>
    <cellStyle name="Calculation 3 8 3 2 5" xfId="33473" xr:uid="{21672A16-1DA7-4FF5-8B24-28D0E6A2977E}"/>
    <cellStyle name="Calculation 3 8 3 3" xfId="18593" xr:uid="{6341BA90-AA66-42F2-AD25-48A5E4468B26}"/>
    <cellStyle name="Calculation 3 8 3 3 2" xfId="20931" xr:uid="{89EE449B-6207-4E86-8F71-033C172C9583}"/>
    <cellStyle name="Calculation 3 8 3 3 2 2" xfId="36226" xr:uid="{542CBBD9-B32E-4CAE-BD5B-0EF13FCE4087}"/>
    <cellStyle name="Calculation 3 8 3 3 3" xfId="28045" xr:uid="{513C142C-D83C-4FA1-BDE0-DF28717E02B5}"/>
    <cellStyle name="Calculation 3 8 3 3 3 2" xfId="38417" xr:uid="{D41EF7AF-EE68-4ED1-BE86-4BFA9D82B61E}"/>
    <cellStyle name="Calculation 3 8 3 3 4" xfId="40736" xr:uid="{BE1709CB-DBAD-48AA-A904-60F0A6F5641F}"/>
    <cellStyle name="Calculation 3 8 3 3 5" xfId="33905" xr:uid="{B0679DB9-3DA0-43DA-86B6-6D15D71DF284}"/>
    <cellStyle name="Calculation 3 8 3 4" xfId="19889" xr:uid="{0052F1D6-F16A-4164-B272-64A4B219A77A}"/>
    <cellStyle name="Calculation 3 8 3 4 2" xfId="35184" xr:uid="{2C7B2F3E-840B-4E42-8FA7-0C53104182FA}"/>
    <cellStyle name="Calculation 3 8 3 5" xfId="27023" xr:uid="{83B95AB3-82C6-436E-95AE-C72C2B55F4E3}"/>
    <cellStyle name="Calculation 3 8 3 5 2" xfId="37397" xr:uid="{32D890AB-FA01-4A8B-98E7-90BE091DECA6}"/>
    <cellStyle name="Calculation 3 8 3 6" xfId="39694" xr:uid="{15739DF4-D11B-4CC0-9547-ED8EB1F411A8}"/>
    <cellStyle name="Calculation 3 8 3 7" xfId="32863" xr:uid="{A7516FA0-E3CE-4B48-9267-877E882A751D}"/>
    <cellStyle name="Calculation 3 9" xfId="1947" xr:uid="{27381849-6FF0-492F-A8C7-0448C489F7E9}"/>
    <cellStyle name="Calculation 3 9 2" xfId="17292" xr:uid="{46973296-61B4-4CAC-9E37-B28D12EF28A9}"/>
    <cellStyle name="Calculation 3 9 2 2" xfId="17722" xr:uid="{32F5E431-9AAB-4FE5-B75B-64820941B11E}"/>
    <cellStyle name="Calculation 3 9 2 2 2" xfId="18329" xr:uid="{865F3A55-773D-456E-BEDB-E36DA8B389CC}"/>
    <cellStyle name="Calculation 3 9 2 2 2 2" xfId="20667" xr:uid="{2A73268D-F627-408A-9611-E43CD8A497AB}"/>
    <cellStyle name="Calculation 3 9 2 2 2 2 2" xfId="35962" xr:uid="{A3960F25-E74E-4AC2-9F1D-CE3A3E6FFA7B}"/>
    <cellStyle name="Calculation 3 9 2 2 2 3" xfId="27781" xr:uid="{D8E789F1-6B19-4A3E-805E-26FA940795A3}"/>
    <cellStyle name="Calculation 3 9 2 2 2 3 2" xfId="38153" xr:uid="{71C486C7-27A3-4F52-930D-85E67118CEA3}"/>
    <cellStyle name="Calculation 3 9 2 2 2 4" xfId="40472" xr:uid="{0B72899A-F251-426C-AC9B-D2C91CA4BF7B}"/>
    <cellStyle name="Calculation 3 9 2 2 2 5" xfId="33641" xr:uid="{64EC5FC7-E2A4-40FD-9F31-B3618A6DFDF5}"/>
    <cellStyle name="Calculation 3 9 2 2 3" xfId="18761" xr:uid="{A4891B16-02A6-4A7A-A077-79796058A2D4}"/>
    <cellStyle name="Calculation 3 9 2 2 3 2" xfId="21099" xr:uid="{70401EAB-72FA-45BB-914D-022B4CE4CCC8}"/>
    <cellStyle name="Calculation 3 9 2 2 3 2 2" xfId="36394" xr:uid="{CD5EE71F-4322-4AD6-B1D5-8165A41AB534}"/>
    <cellStyle name="Calculation 3 9 2 2 3 3" xfId="28213" xr:uid="{FDE7E0D9-10DF-4920-BFF6-C3D5F921ED53}"/>
    <cellStyle name="Calculation 3 9 2 2 3 3 2" xfId="38585" xr:uid="{30757D99-893F-4803-BC0B-74CB783913B9}"/>
    <cellStyle name="Calculation 3 9 2 2 3 4" xfId="40904" xr:uid="{1687DC85-2A5D-4A99-A6C9-2B8AF9A83930}"/>
    <cellStyle name="Calculation 3 9 2 2 3 5" xfId="34073" xr:uid="{A650C1AB-1E52-450A-88EC-54DDFC315597}"/>
    <cellStyle name="Calculation 3 9 2 2 4" xfId="20063" xr:uid="{D959D757-1236-4187-BBC4-CB2579FC417A}"/>
    <cellStyle name="Calculation 3 9 2 2 4 2" xfId="35358" xr:uid="{014C4FF2-EEE0-4CBD-AF38-770AC50A3E6A}"/>
    <cellStyle name="Calculation 3 9 2 2 5" xfId="27191" xr:uid="{3FD84D0A-3D11-4BB6-83A4-DCCC80E076FD}"/>
    <cellStyle name="Calculation 3 9 2 2 5 2" xfId="37565" xr:uid="{360AB674-DE78-420B-BC6E-0CBD294C79C1}"/>
    <cellStyle name="Calculation 3 9 2 2 6" xfId="39868" xr:uid="{C319DD55-537B-4695-80EA-835F172D62B0}"/>
    <cellStyle name="Calculation 3 9 2 2 7" xfId="33037" xr:uid="{F998CAD3-B3C7-4220-A8D7-2E78BCD347C5}"/>
    <cellStyle name="Calculation 3 9 3" xfId="17547" xr:uid="{22687E1B-5D71-4645-8DE4-BF6CCAA2DAD7}"/>
    <cellStyle name="Calculation 3 9 3 2" xfId="18162" xr:uid="{645206F5-3BE1-4F8B-A706-0C46787A6003}"/>
    <cellStyle name="Calculation 3 9 3 2 2" xfId="20500" xr:uid="{9569EA5E-49F9-4E5D-8AAD-BC73944D79BF}"/>
    <cellStyle name="Calculation 3 9 3 2 2 2" xfId="35795" xr:uid="{DDAC86A2-BD42-4B79-A8DA-C24E94F24AE0}"/>
    <cellStyle name="Calculation 3 9 3 2 3" xfId="27614" xr:uid="{537ECC0D-E98F-47E4-B32F-91FA0C29BA98}"/>
    <cellStyle name="Calculation 3 9 3 2 3 2" xfId="37986" xr:uid="{4864C024-8802-4CB4-A436-93E2612D5420}"/>
    <cellStyle name="Calculation 3 9 3 2 4" xfId="40305" xr:uid="{9EBC75E5-CB72-4066-90E6-6BBC0AE879D8}"/>
    <cellStyle name="Calculation 3 9 3 2 5" xfId="33474" xr:uid="{AF90B40E-40F5-42D1-84BC-4DE36AA796B3}"/>
    <cellStyle name="Calculation 3 9 3 3" xfId="18594" xr:uid="{B3B943CD-9440-4BCF-8A7A-60BB82AE3E94}"/>
    <cellStyle name="Calculation 3 9 3 3 2" xfId="20932" xr:uid="{99D546CD-8786-4879-AF0E-F21DB3DC3E94}"/>
    <cellStyle name="Calculation 3 9 3 3 2 2" xfId="36227" xr:uid="{5372B790-D087-4477-8F12-2CB9F1F58FB9}"/>
    <cellStyle name="Calculation 3 9 3 3 3" xfId="28046" xr:uid="{3C959403-B965-4041-94F9-9D73B3B63F24}"/>
    <cellStyle name="Calculation 3 9 3 3 3 2" xfId="38418" xr:uid="{D2BA23C9-762E-4892-8282-8BBAE7975812}"/>
    <cellStyle name="Calculation 3 9 3 3 4" xfId="40737" xr:uid="{4CFF4588-3697-49F8-9165-376790C4FBBD}"/>
    <cellStyle name="Calculation 3 9 3 3 5" xfId="33906" xr:uid="{D36A15C0-8706-48FE-B0D1-C51A6A52D523}"/>
    <cellStyle name="Calculation 3 9 3 4" xfId="19890" xr:uid="{36A05F1D-6C2F-4EDD-B449-E245EE1EE057}"/>
    <cellStyle name="Calculation 3 9 3 4 2" xfId="35185" xr:uid="{933CADB2-F492-4AB5-9752-F12958E6F3AC}"/>
    <cellStyle name="Calculation 3 9 3 5" xfId="27024" xr:uid="{A1393F36-9BEC-4C0B-9CCD-8372363BD377}"/>
    <cellStyle name="Calculation 3 9 3 5 2" xfId="37398" xr:uid="{5F93811C-BE79-42EB-BACF-497D172DAA28}"/>
    <cellStyle name="Calculation 3 9 3 6" xfId="39695" xr:uid="{E932BAF2-2A32-41E2-B89D-3489A9443980}"/>
    <cellStyle name="Calculation 3 9 3 7" xfId="32864" xr:uid="{D3C8FC31-BBB5-4414-AC6B-5C288EB29B84}"/>
    <cellStyle name="Calculation 4" xfId="659" xr:uid="{C2709B47-CF44-4EDC-92CD-487CC40B756C}"/>
    <cellStyle name="Calculation 4 10" xfId="3855" xr:uid="{1E209CB2-2FCF-46C1-AFA1-C125DC95A829}"/>
    <cellStyle name="Calculation 4 10 2" xfId="17293" xr:uid="{5CB2C4C8-7CD3-4D25-B812-66B3AE85E6B9}"/>
    <cellStyle name="Calculation 4 10 2 2" xfId="17724" xr:uid="{5EB1E5B4-C234-43C0-B497-EDF0F75E0344}"/>
    <cellStyle name="Calculation 4 10 2 2 2" xfId="18331" xr:uid="{DCBB4A83-2B8B-49B7-9F03-8B5F1ACF8D31}"/>
    <cellStyle name="Calculation 4 10 2 2 2 2" xfId="20669" xr:uid="{CC66BC5F-88A0-44AA-ADBC-28DC7F904303}"/>
    <cellStyle name="Calculation 4 10 2 2 2 2 2" xfId="35964" xr:uid="{9539C748-3D1C-499C-8B0E-72563B9434E2}"/>
    <cellStyle name="Calculation 4 10 2 2 2 3" xfId="27783" xr:uid="{6E924DC4-7EDE-4FBC-ADC4-33F0130B285A}"/>
    <cellStyle name="Calculation 4 10 2 2 2 3 2" xfId="38155" xr:uid="{A0703D98-E7B8-4358-BA37-15E5DA0CB6AE}"/>
    <cellStyle name="Calculation 4 10 2 2 2 4" xfId="40474" xr:uid="{30B58672-2FD9-4E5A-9775-CBAA0E71E115}"/>
    <cellStyle name="Calculation 4 10 2 2 2 5" xfId="33643" xr:uid="{490823AA-42D3-476B-83B9-72F6FC5B96EA}"/>
    <cellStyle name="Calculation 4 10 2 2 3" xfId="18763" xr:uid="{FB372487-CCB6-469A-81DD-F604DD9BC74D}"/>
    <cellStyle name="Calculation 4 10 2 2 3 2" xfId="21101" xr:uid="{32D69053-A312-4B9B-A553-24E3584B338E}"/>
    <cellStyle name="Calculation 4 10 2 2 3 2 2" xfId="36396" xr:uid="{F240B5A1-A779-49EE-8A3B-0E19E7BB9ED3}"/>
    <cellStyle name="Calculation 4 10 2 2 3 3" xfId="28215" xr:uid="{C86D28F9-B882-4E26-BA28-410303B579F6}"/>
    <cellStyle name="Calculation 4 10 2 2 3 3 2" xfId="38587" xr:uid="{B88D746C-E5DA-4D24-BCC3-79E4D4FAF822}"/>
    <cellStyle name="Calculation 4 10 2 2 3 4" xfId="40906" xr:uid="{33DBCF46-DB3C-4DFB-BBE4-195A38DE8C30}"/>
    <cellStyle name="Calculation 4 10 2 2 3 5" xfId="34075" xr:uid="{A0EBE45F-D7A9-42BB-B8B0-FE6FC02E4298}"/>
    <cellStyle name="Calculation 4 10 2 2 4" xfId="20065" xr:uid="{8964A8ED-E7B6-4669-9FD4-D6BE0BA51B37}"/>
    <cellStyle name="Calculation 4 10 2 2 4 2" xfId="35360" xr:uid="{BBCB580D-0085-4466-BFCF-D049E986F429}"/>
    <cellStyle name="Calculation 4 10 2 2 5" xfId="27193" xr:uid="{695DBAD7-A4DA-4225-9648-519F931527B0}"/>
    <cellStyle name="Calculation 4 10 2 2 5 2" xfId="37567" xr:uid="{1D016150-34C6-48FE-9BA4-E828B4530EAE}"/>
    <cellStyle name="Calculation 4 10 2 2 6" xfId="39870" xr:uid="{426F70D8-D534-4760-933A-82006A0ADFB2}"/>
    <cellStyle name="Calculation 4 10 2 2 7" xfId="33039" xr:uid="{63285980-8DC6-4145-AD05-08C75E8DD493}"/>
    <cellStyle name="Calculation 4 10 3" xfId="17549" xr:uid="{EA8F3775-8E27-487E-9A9E-035FF9E0C5B1}"/>
    <cellStyle name="Calculation 4 10 3 2" xfId="18164" xr:uid="{7DF45AAE-B1F4-4B51-8B66-55E2A2D89F7C}"/>
    <cellStyle name="Calculation 4 10 3 2 2" xfId="20502" xr:uid="{061F476D-D48D-46F8-8225-365D4E91D6B5}"/>
    <cellStyle name="Calculation 4 10 3 2 2 2" xfId="35797" xr:uid="{92A78DFE-FF5D-47CF-80F7-3975AF896FF1}"/>
    <cellStyle name="Calculation 4 10 3 2 3" xfId="27616" xr:uid="{133E395D-B6F8-48D9-BE72-307E255D92E2}"/>
    <cellStyle name="Calculation 4 10 3 2 3 2" xfId="37988" xr:uid="{18581946-1B7B-4324-95F8-77E5B3EF4219}"/>
    <cellStyle name="Calculation 4 10 3 2 4" xfId="40307" xr:uid="{B2D723E3-1F7D-4276-91F6-299789AD5F9E}"/>
    <cellStyle name="Calculation 4 10 3 2 5" xfId="33476" xr:uid="{A9292FDF-CB90-4B7A-A3A6-A5C4188AF37B}"/>
    <cellStyle name="Calculation 4 10 3 3" xfId="18596" xr:uid="{B27E11C4-D827-441B-BB78-38C590706561}"/>
    <cellStyle name="Calculation 4 10 3 3 2" xfId="20934" xr:uid="{A69796B4-3886-4734-A993-C1EBF4CE5DC0}"/>
    <cellStyle name="Calculation 4 10 3 3 2 2" xfId="36229" xr:uid="{F21CA91F-0CC6-40C0-A503-52B26B5D2E82}"/>
    <cellStyle name="Calculation 4 10 3 3 3" xfId="28048" xr:uid="{FBFFC47A-C793-4118-9AE8-AFCAED8C5EA0}"/>
    <cellStyle name="Calculation 4 10 3 3 3 2" xfId="38420" xr:uid="{620174E9-32A4-4190-B9EA-A904362DFD2C}"/>
    <cellStyle name="Calculation 4 10 3 3 4" xfId="40739" xr:uid="{2EF9C125-D766-4340-A0F9-3658ECC6AAAD}"/>
    <cellStyle name="Calculation 4 10 3 3 5" xfId="33908" xr:uid="{AFFC313B-496F-49FF-97F3-9D587EA55444}"/>
    <cellStyle name="Calculation 4 10 3 4" xfId="19892" xr:uid="{E9848FCE-224D-4C1E-ACD2-6805C430D863}"/>
    <cellStyle name="Calculation 4 10 3 4 2" xfId="35187" xr:uid="{7C9BEE12-DD07-4B9A-B1A5-7DAB0CEA8A65}"/>
    <cellStyle name="Calculation 4 10 3 5" xfId="27026" xr:uid="{4E9E9BDD-D033-4A35-9F34-CA1152F62224}"/>
    <cellStyle name="Calculation 4 10 3 5 2" xfId="37400" xr:uid="{2BCD3EDF-4A0A-49BF-B553-615F57F613EF}"/>
    <cellStyle name="Calculation 4 10 3 6" xfId="39697" xr:uid="{B4A8F651-DEF4-4277-8C10-27E3F77CF908}"/>
    <cellStyle name="Calculation 4 10 3 7" xfId="32866" xr:uid="{BF9FF3BD-9585-45B8-8376-94632166E405}"/>
    <cellStyle name="Calculation 4 11" xfId="3856" xr:uid="{E9F971D1-A0CF-4177-A805-4D1A2F29E38F}"/>
    <cellStyle name="Calculation 4 11 2" xfId="17294" xr:uid="{DAD2955A-F697-4B57-AA15-6D89C2EA7B3C}"/>
    <cellStyle name="Calculation 4 11 2 2" xfId="17725" xr:uid="{5F9CF2BC-451C-440C-8E5B-651B743F4437}"/>
    <cellStyle name="Calculation 4 11 2 2 2" xfId="18332" xr:uid="{D184E3B5-FE32-4CC6-B477-E7C5A9BC5C5C}"/>
    <cellStyle name="Calculation 4 11 2 2 2 2" xfId="20670" xr:uid="{6CC3C5BB-1FE2-406C-A7D5-9DC036BD1333}"/>
    <cellStyle name="Calculation 4 11 2 2 2 2 2" xfId="35965" xr:uid="{00A89591-BAF5-4C2D-92DF-0813E2A06F65}"/>
    <cellStyle name="Calculation 4 11 2 2 2 3" xfId="27784" xr:uid="{86CE5CE9-29E8-4F7F-96F7-DD06C222DBCC}"/>
    <cellStyle name="Calculation 4 11 2 2 2 3 2" xfId="38156" xr:uid="{10D313DC-BE63-4BEA-BD81-70346E2DDD2E}"/>
    <cellStyle name="Calculation 4 11 2 2 2 4" xfId="40475" xr:uid="{500C0DAA-E074-44B0-8C88-8F0F6095F9D5}"/>
    <cellStyle name="Calculation 4 11 2 2 2 5" xfId="33644" xr:uid="{5EF943A3-F4ED-4D3F-A840-B502AADBDA5A}"/>
    <cellStyle name="Calculation 4 11 2 2 3" xfId="18764" xr:uid="{B848F232-F517-4987-90A0-7F17B03A9A7A}"/>
    <cellStyle name="Calculation 4 11 2 2 3 2" xfId="21102" xr:uid="{61DE3AE1-4BA9-415E-B549-4211EAD4E9BE}"/>
    <cellStyle name="Calculation 4 11 2 2 3 2 2" xfId="36397" xr:uid="{8518CA29-0686-4CA2-8FC0-70FBCFBA2F7D}"/>
    <cellStyle name="Calculation 4 11 2 2 3 3" xfId="28216" xr:uid="{A46C9881-540C-4004-95A5-57F2737BBBC2}"/>
    <cellStyle name="Calculation 4 11 2 2 3 3 2" xfId="38588" xr:uid="{58E5ECC9-D701-4131-BE21-AE871DC15502}"/>
    <cellStyle name="Calculation 4 11 2 2 3 4" xfId="40907" xr:uid="{4FA6EE40-6288-4C6E-A2C5-CB0DAC0CA00E}"/>
    <cellStyle name="Calculation 4 11 2 2 3 5" xfId="34076" xr:uid="{AE90E245-F7A9-4F0D-BCD9-D7686A70BACA}"/>
    <cellStyle name="Calculation 4 11 2 2 4" xfId="20066" xr:uid="{A04D9ED8-5E8A-4084-A66A-A3EDE7C4625B}"/>
    <cellStyle name="Calculation 4 11 2 2 4 2" xfId="35361" xr:uid="{3DCAB427-8730-4A4F-8613-4FCFFB9A5BE4}"/>
    <cellStyle name="Calculation 4 11 2 2 5" xfId="27194" xr:uid="{261D434F-E086-4A61-8DC7-2F6669255A77}"/>
    <cellStyle name="Calculation 4 11 2 2 5 2" xfId="37568" xr:uid="{4F78EF8C-1D1B-415E-9F6D-E17302FB5D33}"/>
    <cellStyle name="Calculation 4 11 2 2 6" xfId="39871" xr:uid="{33E730EF-E442-405A-848D-C9892B560FA9}"/>
    <cellStyle name="Calculation 4 11 2 2 7" xfId="33040" xr:uid="{D2FEE136-12FD-49AB-AE58-DC7CC3E01505}"/>
    <cellStyle name="Calculation 4 11 3" xfId="17550" xr:uid="{276B0BB6-AA37-46A7-96D8-26E166BDFFF4}"/>
    <cellStyle name="Calculation 4 11 3 2" xfId="18165" xr:uid="{AFADA440-56EB-4811-BBCA-B8C9B0423709}"/>
    <cellStyle name="Calculation 4 11 3 2 2" xfId="20503" xr:uid="{D91CEE43-B7B5-4B70-AF58-DB99707E109C}"/>
    <cellStyle name="Calculation 4 11 3 2 2 2" xfId="35798" xr:uid="{908F47C8-2821-41E0-B337-4111E6C4F539}"/>
    <cellStyle name="Calculation 4 11 3 2 3" xfId="27617" xr:uid="{47A448AC-A235-4C5A-B481-AA01DD3A8F00}"/>
    <cellStyle name="Calculation 4 11 3 2 3 2" xfId="37989" xr:uid="{B2BED71B-CD0A-46FE-B63D-DDB7CDF2A877}"/>
    <cellStyle name="Calculation 4 11 3 2 4" xfId="40308" xr:uid="{5E240C4E-3368-4C0F-B1EF-8FF1BBD96ECB}"/>
    <cellStyle name="Calculation 4 11 3 2 5" xfId="33477" xr:uid="{61DBBFF8-8879-41E3-9EF2-DE4C6370B865}"/>
    <cellStyle name="Calculation 4 11 3 3" xfId="18597" xr:uid="{53C09642-F7E1-4FEC-B624-72AF32209A48}"/>
    <cellStyle name="Calculation 4 11 3 3 2" xfId="20935" xr:uid="{328E9232-2D9F-43C7-AA88-BCE53BC9A081}"/>
    <cellStyle name="Calculation 4 11 3 3 2 2" xfId="36230" xr:uid="{04546653-25CD-4143-80D6-D849FE000733}"/>
    <cellStyle name="Calculation 4 11 3 3 3" xfId="28049" xr:uid="{E59BD056-9E99-4DE2-88B0-7636F688621C}"/>
    <cellStyle name="Calculation 4 11 3 3 3 2" xfId="38421" xr:uid="{150740A7-317A-443B-9F7E-80735C73A18E}"/>
    <cellStyle name="Calculation 4 11 3 3 4" xfId="40740" xr:uid="{701E4D73-3801-4552-9A21-6E5BA15F9FCB}"/>
    <cellStyle name="Calculation 4 11 3 3 5" xfId="33909" xr:uid="{313FE939-F4FA-4AA8-8391-BCBA867AF2B7}"/>
    <cellStyle name="Calculation 4 11 3 4" xfId="19893" xr:uid="{D58DFB96-8E39-4385-A695-DF615BBE533B}"/>
    <cellStyle name="Calculation 4 11 3 4 2" xfId="35188" xr:uid="{34A80944-BEB2-4086-9349-0FDE7035D485}"/>
    <cellStyle name="Calculation 4 11 3 5" xfId="27027" xr:uid="{3312A4FA-0AAF-4DEB-95B7-C9B96BD69156}"/>
    <cellStyle name="Calculation 4 11 3 5 2" xfId="37401" xr:uid="{8B9F3B37-2BDD-494D-9C87-ED88C63C399D}"/>
    <cellStyle name="Calculation 4 11 3 6" xfId="39698" xr:uid="{3994539D-50AA-4CFE-BED6-1DC662797166}"/>
    <cellStyle name="Calculation 4 11 3 7" xfId="32867" xr:uid="{022A8F25-8B3B-4E42-9780-E6613009F332}"/>
    <cellStyle name="Calculation 4 12" xfId="3857" xr:uid="{FA3DEA3B-453E-4BAE-83EF-AAAA9272A480}"/>
    <cellStyle name="Calculation 4 12 2" xfId="17295" xr:uid="{ED9A2B60-A1B1-467C-84D5-A08F23429BC3}"/>
    <cellStyle name="Calculation 4 12 2 2" xfId="17726" xr:uid="{A9614515-A312-4393-AF6E-7C6F363AE48B}"/>
    <cellStyle name="Calculation 4 12 2 2 2" xfId="18333" xr:uid="{294559CE-09AF-44D7-85D6-79CA7D34E731}"/>
    <cellStyle name="Calculation 4 12 2 2 2 2" xfId="20671" xr:uid="{B19E09FD-F195-4D4D-9D98-718711354311}"/>
    <cellStyle name="Calculation 4 12 2 2 2 2 2" xfId="35966" xr:uid="{67A831E9-D749-4641-97C8-712B2C17190C}"/>
    <cellStyle name="Calculation 4 12 2 2 2 3" xfId="27785" xr:uid="{0E7C5D1F-3B3A-4DE6-AB82-2D3B5CA04ACD}"/>
    <cellStyle name="Calculation 4 12 2 2 2 3 2" xfId="38157" xr:uid="{DD5094D8-39E5-4268-96FA-F7332A09CBC8}"/>
    <cellStyle name="Calculation 4 12 2 2 2 4" xfId="40476" xr:uid="{F3FD7389-C22B-451B-8927-5A4E39CE2F17}"/>
    <cellStyle name="Calculation 4 12 2 2 2 5" xfId="33645" xr:uid="{F730C11A-083F-4119-ACDF-C345EF5644ED}"/>
    <cellStyle name="Calculation 4 12 2 2 3" xfId="18765" xr:uid="{D76F9F4C-595B-4020-B04A-141AC8617EF6}"/>
    <cellStyle name="Calculation 4 12 2 2 3 2" xfId="21103" xr:uid="{B3CB08EE-83C4-4489-91DB-90EE304B7BCB}"/>
    <cellStyle name="Calculation 4 12 2 2 3 2 2" xfId="36398" xr:uid="{C2095826-60FE-4481-840E-1427C93B6BDD}"/>
    <cellStyle name="Calculation 4 12 2 2 3 3" xfId="28217" xr:uid="{7091BE7B-89E2-40EF-AE12-8FAE3E58DC89}"/>
    <cellStyle name="Calculation 4 12 2 2 3 3 2" xfId="38589" xr:uid="{BBAD580E-DDBB-4187-ABD6-4A1CD960E43F}"/>
    <cellStyle name="Calculation 4 12 2 2 3 4" xfId="40908" xr:uid="{4BAD69FF-CA0A-4945-8A7C-1C11626CF059}"/>
    <cellStyle name="Calculation 4 12 2 2 3 5" xfId="34077" xr:uid="{58BBE7C7-E86F-49A4-A187-EA5AA5D8B6F4}"/>
    <cellStyle name="Calculation 4 12 2 2 4" xfId="20067" xr:uid="{489CCBF4-597C-4471-9AF2-92F9E99E48B3}"/>
    <cellStyle name="Calculation 4 12 2 2 4 2" xfId="35362" xr:uid="{F6AD9DE9-F52A-4A9F-A334-C58B09FC2035}"/>
    <cellStyle name="Calculation 4 12 2 2 5" xfId="27195" xr:uid="{11AED567-145F-40E3-85ED-132A362B3FEF}"/>
    <cellStyle name="Calculation 4 12 2 2 5 2" xfId="37569" xr:uid="{62B8A738-713F-4D33-8E58-5BDA98B7CA82}"/>
    <cellStyle name="Calculation 4 12 2 2 6" xfId="39872" xr:uid="{A0CFE228-6C8C-41E1-81F9-B190ABD07186}"/>
    <cellStyle name="Calculation 4 12 2 2 7" xfId="33041" xr:uid="{FC0A4917-F111-4885-833B-81FD112FFAB8}"/>
    <cellStyle name="Calculation 4 12 3" xfId="17551" xr:uid="{4C4ACC13-A147-4A03-8910-69D96CB39E1D}"/>
    <cellStyle name="Calculation 4 12 3 2" xfId="18166" xr:uid="{4CBB2372-2F2F-4B68-BCDA-4C938FD61339}"/>
    <cellStyle name="Calculation 4 12 3 2 2" xfId="20504" xr:uid="{7C5684D1-3040-4C76-81E2-9553984FF171}"/>
    <cellStyle name="Calculation 4 12 3 2 2 2" xfId="35799" xr:uid="{46DAEC54-7AE0-4C9F-8CAA-7DBBC96251C9}"/>
    <cellStyle name="Calculation 4 12 3 2 3" xfId="27618" xr:uid="{4F5E78B7-DF0B-40CC-9C1E-957561CF3A67}"/>
    <cellStyle name="Calculation 4 12 3 2 3 2" xfId="37990" xr:uid="{41F89AD4-DA50-491B-8D6D-C8222CAC0A78}"/>
    <cellStyle name="Calculation 4 12 3 2 4" xfId="40309" xr:uid="{E225A76A-912E-453D-926C-9E82E0959D43}"/>
    <cellStyle name="Calculation 4 12 3 2 5" xfId="33478" xr:uid="{2462FBD0-E333-4DBE-A0FE-33ED8899ECDF}"/>
    <cellStyle name="Calculation 4 12 3 3" xfId="18598" xr:uid="{EC6F653F-8F81-485D-8AC4-3F731E4FFC69}"/>
    <cellStyle name="Calculation 4 12 3 3 2" xfId="20936" xr:uid="{CA1ADD20-C36A-48FB-AD50-88D671F4AAEE}"/>
    <cellStyle name="Calculation 4 12 3 3 2 2" xfId="36231" xr:uid="{4441C7DF-7B4A-4F9F-97DE-1380C9424C86}"/>
    <cellStyle name="Calculation 4 12 3 3 3" xfId="28050" xr:uid="{4B9B6497-4934-4EC8-BB86-E1EF89DEB541}"/>
    <cellStyle name="Calculation 4 12 3 3 3 2" xfId="38422" xr:uid="{316F8F99-74EA-4300-975B-0D12741E572F}"/>
    <cellStyle name="Calculation 4 12 3 3 4" xfId="40741" xr:uid="{173D9457-74DA-435E-93C7-1107E3E571A5}"/>
    <cellStyle name="Calculation 4 12 3 3 5" xfId="33910" xr:uid="{F4E80D27-F28B-433B-AC51-BDD5E8FDA30F}"/>
    <cellStyle name="Calculation 4 12 3 4" xfId="19894" xr:uid="{A9D6ED55-1CE2-4F52-9228-CC7D75ED8A91}"/>
    <cellStyle name="Calculation 4 12 3 4 2" xfId="35189" xr:uid="{CE58639B-7A65-4E74-B26E-A1E2E1BBAC3E}"/>
    <cellStyle name="Calculation 4 12 3 5" xfId="27028" xr:uid="{F6F7477A-065C-4B7E-B823-CFB3B4EBF6A0}"/>
    <cellStyle name="Calculation 4 12 3 5 2" xfId="37402" xr:uid="{339D2536-8B9D-4A04-80F5-88A9BE8C2131}"/>
    <cellStyle name="Calculation 4 12 3 6" xfId="39699" xr:uid="{4ACD2A5A-1B2A-426B-8552-6366091998A9}"/>
    <cellStyle name="Calculation 4 12 3 7" xfId="32868" xr:uid="{4CAEF3BD-A39F-471F-9741-43C57E98CE4F}"/>
    <cellStyle name="Calculation 4 13" xfId="3858" xr:uid="{BAFAB26E-04FB-43A0-8484-C47C6689C41D}"/>
    <cellStyle name="Calculation 4 13 2" xfId="17296" xr:uid="{9D48BC70-8285-4541-80E1-0E147803816E}"/>
    <cellStyle name="Calculation 4 13 2 2" xfId="17727" xr:uid="{7274651A-8C1A-4575-A13B-A9B3AAD6CFFC}"/>
    <cellStyle name="Calculation 4 13 2 2 2" xfId="18334" xr:uid="{4A47329C-C0B8-49A1-8E04-7EE3E7031A09}"/>
    <cellStyle name="Calculation 4 13 2 2 2 2" xfId="20672" xr:uid="{F3B4222E-B322-4680-AEB9-B0CA0B44D7B9}"/>
    <cellStyle name="Calculation 4 13 2 2 2 2 2" xfId="35967" xr:uid="{EBA015DE-06E7-4948-A78D-88AC025A38C1}"/>
    <cellStyle name="Calculation 4 13 2 2 2 3" xfId="27786" xr:uid="{FD237EAB-3B9F-43D2-9F13-1D9DFE20B09F}"/>
    <cellStyle name="Calculation 4 13 2 2 2 3 2" xfId="38158" xr:uid="{F66A83DB-34EF-4A0B-A18D-475C93CB336B}"/>
    <cellStyle name="Calculation 4 13 2 2 2 4" xfId="40477" xr:uid="{E5BF357F-DF6C-4D6B-84C5-40811354AC98}"/>
    <cellStyle name="Calculation 4 13 2 2 2 5" xfId="33646" xr:uid="{83FEDF92-CB9C-4FAF-94E8-01C12CC86947}"/>
    <cellStyle name="Calculation 4 13 2 2 3" xfId="18766" xr:uid="{2A01DB8E-0569-4AC1-AECE-B9077FDFE800}"/>
    <cellStyle name="Calculation 4 13 2 2 3 2" xfId="21104" xr:uid="{A2CFB322-20B9-4B9B-AC59-A991EA725F6D}"/>
    <cellStyle name="Calculation 4 13 2 2 3 2 2" xfId="36399" xr:uid="{BA93FA2F-0626-4561-AEF7-F794C7C51AF1}"/>
    <cellStyle name="Calculation 4 13 2 2 3 3" xfId="28218" xr:uid="{DC7711DF-D6C6-4DC6-AB24-A063664EC733}"/>
    <cellStyle name="Calculation 4 13 2 2 3 3 2" xfId="38590" xr:uid="{6186CD49-817B-45B0-8E5D-79FBAB700FBF}"/>
    <cellStyle name="Calculation 4 13 2 2 3 4" xfId="40909" xr:uid="{135ADA21-91F0-491F-B482-68E4AEAB3FB6}"/>
    <cellStyle name="Calculation 4 13 2 2 3 5" xfId="34078" xr:uid="{A93735FE-4436-441A-9714-8987F36FF318}"/>
    <cellStyle name="Calculation 4 13 2 2 4" xfId="20068" xr:uid="{58B8A666-D7F6-43EC-9F18-4811BBE68C21}"/>
    <cellStyle name="Calculation 4 13 2 2 4 2" xfId="35363" xr:uid="{90E6DED0-6DDD-43BF-8966-B1DDBFB67DDD}"/>
    <cellStyle name="Calculation 4 13 2 2 5" xfId="27196" xr:uid="{91C142C3-86E0-48E7-A454-EC3E2B126CB6}"/>
    <cellStyle name="Calculation 4 13 2 2 5 2" xfId="37570" xr:uid="{BE729AA6-D3C0-4842-AA4D-7CA233B065F4}"/>
    <cellStyle name="Calculation 4 13 2 2 6" xfId="39873" xr:uid="{F3DC25D8-178B-4B11-A7C9-CBD1AF703E90}"/>
    <cellStyle name="Calculation 4 13 2 2 7" xfId="33042" xr:uid="{FA60E831-F6D3-432A-BB25-69845F2DD2A6}"/>
    <cellStyle name="Calculation 4 13 3" xfId="17552" xr:uid="{8E7454D9-AE13-4CA3-BACB-A0B51112003C}"/>
    <cellStyle name="Calculation 4 13 3 2" xfId="18167" xr:uid="{9197875E-CDA8-48AC-B3FE-7EA1C94299AB}"/>
    <cellStyle name="Calculation 4 13 3 2 2" xfId="20505" xr:uid="{E2688693-E5A2-48AF-8BDD-0A04E41E46FE}"/>
    <cellStyle name="Calculation 4 13 3 2 2 2" xfId="35800" xr:uid="{D8578027-058C-4B08-881E-40192C129725}"/>
    <cellStyle name="Calculation 4 13 3 2 3" xfId="27619" xr:uid="{2123F0B5-7637-4FA8-BBED-4B80CCBB6559}"/>
    <cellStyle name="Calculation 4 13 3 2 3 2" xfId="37991" xr:uid="{91EDA447-A919-4735-A524-DD29B8CBD154}"/>
    <cellStyle name="Calculation 4 13 3 2 4" xfId="40310" xr:uid="{DB180237-A273-4D98-B60D-7ADDFBA5EA46}"/>
    <cellStyle name="Calculation 4 13 3 2 5" xfId="33479" xr:uid="{094F2CCA-6286-41DE-9531-32DE3FE3750D}"/>
    <cellStyle name="Calculation 4 13 3 3" xfId="18599" xr:uid="{6079B706-56BD-40CD-BA6F-8D05DBA35146}"/>
    <cellStyle name="Calculation 4 13 3 3 2" xfId="20937" xr:uid="{B09A8F81-4D73-4687-BE76-6D8C87ECFB71}"/>
    <cellStyle name="Calculation 4 13 3 3 2 2" xfId="36232" xr:uid="{81389979-F024-4F99-8960-8D0E83C4D8DE}"/>
    <cellStyle name="Calculation 4 13 3 3 3" xfId="28051" xr:uid="{F047BA42-60F9-449D-8C18-EC5938B813DD}"/>
    <cellStyle name="Calculation 4 13 3 3 3 2" xfId="38423" xr:uid="{39C85AB5-9D4A-4467-914E-D1D94A2B78E2}"/>
    <cellStyle name="Calculation 4 13 3 3 4" xfId="40742" xr:uid="{4674BBE2-864F-43B1-A080-8FE81FCFF8AC}"/>
    <cellStyle name="Calculation 4 13 3 3 5" xfId="33911" xr:uid="{4D6F4476-679A-4AB1-94DD-2CB7FFFA6B43}"/>
    <cellStyle name="Calculation 4 13 3 4" xfId="19895" xr:uid="{AEAC2850-A6CA-4D76-B517-9DFCF2940C87}"/>
    <cellStyle name="Calculation 4 13 3 4 2" xfId="35190" xr:uid="{87D275D0-B872-4B2C-BACD-E05BD4139CD3}"/>
    <cellStyle name="Calculation 4 13 3 5" xfId="27029" xr:uid="{FB1BF2DD-7981-4F38-B1F8-B3566966BD2C}"/>
    <cellStyle name="Calculation 4 13 3 5 2" xfId="37403" xr:uid="{BF968768-FCD5-4715-ACFD-15FBACC90CBD}"/>
    <cellStyle name="Calculation 4 13 3 6" xfId="39700" xr:uid="{229EF47B-68E7-40A6-A5D6-40173E08C9DB}"/>
    <cellStyle name="Calculation 4 13 3 7" xfId="32869" xr:uid="{FDDC3543-1E8F-4BF8-80CA-A3A169F39A9C}"/>
    <cellStyle name="Calculation 4 14" xfId="3859" xr:uid="{05E3E2A0-58D7-482C-83D2-6BAD02458547}"/>
    <cellStyle name="Calculation 4 14 2" xfId="17297" xr:uid="{314815BD-7345-45D9-B9C0-F023AC4226B9}"/>
    <cellStyle name="Calculation 4 14 2 2" xfId="17728" xr:uid="{A714CBA2-70D1-407A-B29A-3BE7365E484A}"/>
    <cellStyle name="Calculation 4 14 2 2 2" xfId="18335" xr:uid="{BD58EB94-C1EC-4F2B-8C1F-00D2C8FA3D89}"/>
    <cellStyle name="Calculation 4 14 2 2 2 2" xfId="20673" xr:uid="{70E0E98A-4715-4978-ADA2-EE2F6A1370DB}"/>
    <cellStyle name="Calculation 4 14 2 2 2 2 2" xfId="35968" xr:uid="{562DB014-87E9-487A-B012-CCCC3BF97B29}"/>
    <cellStyle name="Calculation 4 14 2 2 2 3" xfId="27787" xr:uid="{92B37EB3-1768-44D4-BE23-52F72BFC8CF4}"/>
    <cellStyle name="Calculation 4 14 2 2 2 3 2" xfId="38159" xr:uid="{470318C3-A83D-485A-86CB-E7529FC48D19}"/>
    <cellStyle name="Calculation 4 14 2 2 2 4" xfId="40478" xr:uid="{71FC40D0-900E-4C5C-81EE-2E0CD05FC6D8}"/>
    <cellStyle name="Calculation 4 14 2 2 2 5" xfId="33647" xr:uid="{625C43B6-95BA-4D21-B490-2E8DCC31A7C1}"/>
    <cellStyle name="Calculation 4 14 2 2 3" xfId="18767" xr:uid="{23F7C139-CEC0-443E-867D-0B434A2407BB}"/>
    <cellStyle name="Calculation 4 14 2 2 3 2" xfId="21105" xr:uid="{26EAC6FA-46D4-4C46-9734-8B0C5ED60EFB}"/>
    <cellStyle name="Calculation 4 14 2 2 3 2 2" xfId="36400" xr:uid="{49C14DCB-DC2C-4C38-883E-37415AB899CF}"/>
    <cellStyle name="Calculation 4 14 2 2 3 3" xfId="28219" xr:uid="{0468D54A-E2D1-4BCB-B794-D0A6314C0D69}"/>
    <cellStyle name="Calculation 4 14 2 2 3 3 2" xfId="38591" xr:uid="{FFAB9417-0CF3-463F-9B3D-8A013CB9548A}"/>
    <cellStyle name="Calculation 4 14 2 2 3 4" xfId="40910" xr:uid="{FBFFCB80-8997-48F1-8413-997BACF4DD0B}"/>
    <cellStyle name="Calculation 4 14 2 2 3 5" xfId="34079" xr:uid="{81123AE2-0B3F-47DF-B612-004A8DFE3D60}"/>
    <cellStyle name="Calculation 4 14 2 2 4" xfId="20069" xr:uid="{72CABBB9-030A-4B7F-AFFE-BEBAD9161624}"/>
    <cellStyle name="Calculation 4 14 2 2 4 2" xfId="35364" xr:uid="{F30448CE-0CB7-468B-BD14-DD59DF835C4C}"/>
    <cellStyle name="Calculation 4 14 2 2 5" xfId="27197" xr:uid="{33D0CB9C-9CDE-4ACF-B2CA-BDE2B45FEABC}"/>
    <cellStyle name="Calculation 4 14 2 2 5 2" xfId="37571" xr:uid="{2BB6A82E-6E3E-4364-940A-9DDEE7F79A31}"/>
    <cellStyle name="Calculation 4 14 2 2 6" xfId="39874" xr:uid="{AD38421E-E9D7-4B82-A3F3-A853CD721DBA}"/>
    <cellStyle name="Calculation 4 14 2 2 7" xfId="33043" xr:uid="{3891404B-E47A-4BBC-B2DA-33E7CFA4A9A5}"/>
    <cellStyle name="Calculation 4 14 3" xfId="17553" xr:uid="{A0AF4242-AD79-4CE0-BF88-36269C16888A}"/>
    <cellStyle name="Calculation 4 14 3 2" xfId="18168" xr:uid="{CA7E2A19-1FB0-4698-B9AA-3099720B0228}"/>
    <cellStyle name="Calculation 4 14 3 2 2" xfId="20506" xr:uid="{FACD1C89-90F9-4BCF-AC95-33CA9AD310EE}"/>
    <cellStyle name="Calculation 4 14 3 2 2 2" xfId="35801" xr:uid="{865283D3-0581-4D1D-8509-FCD9D2BC3688}"/>
    <cellStyle name="Calculation 4 14 3 2 3" xfId="27620" xr:uid="{5C923D9E-CDA9-4C37-A89C-6CCD9B3B5389}"/>
    <cellStyle name="Calculation 4 14 3 2 3 2" xfId="37992" xr:uid="{5666F77B-B53D-47B9-98EB-999D17AD49EA}"/>
    <cellStyle name="Calculation 4 14 3 2 4" xfId="40311" xr:uid="{7364D329-83C3-4392-87E4-47B748346244}"/>
    <cellStyle name="Calculation 4 14 3 2 5" xfId="33480" xr:uid="{D2B3098C-99F4-4EC2-9B26-5B2A9AFEF4A1}"/>
    <cellStyle name="Calculation 4 14 3 3" xfId="18600" xr:uid="{5B86DE86-2265-4DEB-9EDC-3B52382C26EB}"/>
    <cellStyle name="Calculation 4 14 3 3 2" xfId="20938" xr:uid="{C837456D-A050-4CE1-A89A-0EEBF9EAD9CC}"/>
    <cellStyle name="Calculation 4 14 3 3 2 2" xfId="36233" xr:uid="{F1112854-466D-4CC0-B1B3-D12D1D8A25E9}"/>
    <cellStyle name="Calculation 4 14 3 3 3" xfId="28052" xr:uid="{E41E223A-18E9-4551-9F62-CA8C94678456}"/>
    <cellStyle name="Calculation 4 14 3 3 3 2" xfId="38424" xr:uid="{91CA7D87-9E58-4A17-91DD-71FDF1EB6010}"/>
    <cellStyle name="Calculation 4 14 3 3 4" xfId="40743" xr:uid="{3690ABB9-646D-4D3B-B546-D335AF8119E5}"/>
    <cellStyle name="Calculation 4 14 3 3 5" xfId="33912" xr:uid="{43D82B75-A7B5-4B77-8FD3-8D6FA58FC8CE}"/>
    <cellStyle name="Calculation 4 14 3 4" xfId="19896" xr:uid="{25ABEACC-62A9-4B7B-A3DD-77095B416268}"/>
    <cellStyle name="Calculation 4 14 3 4 2" xfId="35191" xr:uid="{44263263-B80F-489A-8DBA-48128538CB24}"/>
    <cellStyle name="Calculation 4 14 3 5" xfId="27030" xr:uid="{7953EFAA-A672-492C-85C4-86AED46A5D9C}"/>
    <cellStyle name="Calculation 4 14 3 5 2" xfId="37404" xr:uid="{18AB1759-FF85-432E-858F-E51A21068549}"/>
    <cellStyle name="Calculation 4 14 3 6" xfId="39701" xr:uid="{8E7E3C5C-F75B-4522-936D-71B931AB29F4}"/>
    <cellStyle name="Calculation 4 14 3 7" xfId="32870" xr:uid="{86973767-7DEC-42EA-9095-47787C71DD2C}"/>
    <cellStyle name="Calculation 4 15" xfId="3860" xr:uid="{4D344C10-9521-4BAD-B413-B0570E811795}"/>
    <cellStyle name="Calculation 4 15 2" xfId="17298" xr:uid="{D4116710-AB6C-4A7B-9606-990E931D1830}"/>
    <cellStyle name="Calculation 4 15 2 2" xfId="17729" xr:uid="{D79841B1-8C30-425E-BF13-3F731EFE11DB}"/>
    <cellStyle name="Calculation 4 15 2 2 2" xfId="18336" xr:uid="{76F17068-A2CD-4E60-8CDE-7DAE303B85B3}"/>
    <cellStyle name="Calculation 4 15 2 2 2 2" xfId="20674" xr:uid="{A4A6027B-979B-40DA-B042-1A371DAC45A7}"/>
    <cellStyle name="Calculation 4 15 2 2 2 2 2" xfId="35969" xr:uid="{92C9A6A3-67B5-4FE3-A489-529D3B8AE780}"/>
    <cellStyle name="Calculation 4 15 2 2 2 3" xfId="27788" xr:uid="{BE67D444-B51E-416B-840B-BD58D6BEA506}"/>
    <cellStyle name="Calculation 4 15 2 2 2 3 2" xfId="38160" xr:uid="{082349F8-1FAA-4233-9F31-DB990684FB8E}"/>
    <cellStyle name="Calculation 4 15 2 2 2 4" xfId="40479" xr:uid="{C122A6B2-10AB-48D1-AB7E-0D162CC01F5E}"/>
    <cellStyle name="Calculation 4 15 2 2 2 5" xfId="33648" xr:uid="{6406369C-8344-4CEB-9DBA-A006FC95A7E8}"/>
    <cellStyle name="Calculation 4 15 2 2 3" xfId="18768" xr:uid="{125CECCB-67C1-4608-8397-A93B38A39096}"/>
    <cellStyle name="Calculation 4 15 2 2 3 2" xfId="21106" xr:uid="{4FD7160A-9C25-4F94-BCC5-8ADE45814E93}"/>
    <cellStyle name="Calculation 4 15 2 2 3 2 2" xfId="36401" xr:uid="{CB586446-04BF-46F5-A32B-51F6C4C4F097}"/>
    <cellStyle name="Calculation 4 15 2 2 3 3" xfId="28220" xr:uid="{F7E93A49-B82B-4F1A-992D-02B7BDF7838A}"/>
    <cellStyle name="Calculation 4 15 2 2 3 3 2" xfId="38592" xr:uid="{1C8D446A-6BA5-4080-B9AD-58E19D67A765}"/>
    <cellStyle name="Calculation 4 15 2 2 3 4" xfId="40911" xr:uid="{485041EA-3FA8-4313-9B54-6ECEB040F3E4}"/>
    <cellStyle name="Calculation 4 15 2 2 3 5" xfId="34080" xr:uid="{0D004846-059E-4E4E-860A-1639FA4388DE}"/>
    <cellStyle name="Calculation 4 15 2 2 4" xfId="20070" xr:uid="{64EB5708-E8B7-4823-97B6-BB7F33A8F06E}"/>
    <cellStyle name="Calculation 4 15 2 2 4 2" xfId="35365" xr:uid="{0C40554A-396F-4833-A616-32775D8308A9}"/>
    <cellStyle name="Calculation 4 15 2 2 5" xfId="27198" xr:uid="{F85122A9-13CD-496B-A0CD-6DD456D926B2}"/>
    <cellStyle name="Calculation 4 15 2 2 5 2" xfId="37572" xr:uid="{7C43A176-0676-4AE6-8C6C-D95A762E5ADB}"/>
    <cellStyle name="Calculation 4 15 2 2 6" xfId="39875" xr:uid="{63AC0CA8-278E-49CA-9266-31000EF7EB67}"/>
    <cellStyle name="Calculation 4 15 2 2 7" xfId="33044" xr:uid="{89127BBE-A376-4153-AD88-0B1E3A96D0BD}"/>
    <cellStyle name="Calculation 4 15 3" xfId="17554" xr:uid="{4D2E59B2-AD42-4A91-B35A-75B3E99EA6E9}"/>
    <cellStyle name="Calculation 4 15 3 2" xfId="18169" xr:uid="{76145371-2DAB-4D51-945C-24D88DBB0917}"/>
    <cellStyle name="Calculation 4 15 3 2 2" xfId="20507" xr:uid="{C2FEAC3F-20A8-4590-B3B3-06A5CF35D0C7}"/>
    <cellStyle name="Calculation 4 15 3 2 2 2" xfId="35802" xr:uid="{702EB2A0-0ABD-4308-B43C-125CDAC04A81}"/>
    <cellStyle name="Calculation 4 15 3 2 3" xfId="27621" xr:uid="{70D509EB-C8F9-4702-81D6-6DCD871C6D63}"/>
    <cellStyle name="Calculation 4 15 3 2 3 2" xfId="37993" xr:uid="{9B61B541-C930-4C07-B50A-9E03B5822899}"/>
    <cellStyle name="Calculation 4 15 3 2 4" xfId="40312" xr:uid="{718CFEE6-ACB4-4E7D-8343-6E884AA823D7}"/>
    <cellStyle name="Calculation 4 15 3 2 5" xfId="33481" xr:uid="{2CC449B5-943F-469A-BAA4-681FAA5D17C1}"/>
    <cellStyle name="Calculation 4 15 3 3" xfId="18601" xr:uid="{63DF8713-CC65-4AA2-833A-B38A7471AA58}"/>
    <cellStyle name="Calculation 4 15 3 3 2" xfId="20939" xr:uid="{6E18429F-B467-4B79-A15E-5EB18F785CBD}"/>
    <cellStyle name="Calculation 4 15 3 3 2 2" xfId="36234" xr:uid="{4D80C84D-76DC-4116-8E8D-0DC5546728C8}"/>
    <cellStyle name="Calculation 4 15 3 3 3" xfId="28053" xr:uid="{269F854F-98FA-4914-A101-F007499178C5}"/>
    <cellStyle name="Calculation 4 15 3 3 3 2" xfId="38425" xr:uid="{A46D9FB4-6A99-4A34-A1E0-FD25D98E9E7A}"/>
    <cellStyle name="Calculation 4 15 3 3 4" xfId="40744" xr:uid="{07120EFE-D4C2-4047-812C-DFBBCB3453D7}"/>
    <cellStyle name="Calculation 4 15 3 3 5" xfId="33913" xr:uid="{F9C65345-9961-45D7-9578-9D95B2A0BE90}"/>
    <cellStyle name="Calculation 4 15 3 4" xfId="19897" xr:uid="{EB4D5CB8-C064-40B6-BAC5-49BED3484193}"/>
    <cellStyle name="Calculation 4 15 3 4 2" xfId="35192" xr:uid="{62D0C139-B9DA-4F71-A3B5-809E87A566E0}"/>
    <cellStyle name="Calculation 4 15 3 5" xfId="27031" xr:uid="{FDDEF1A1-DF89-4F93-8C6A-CE01FB3C89D9}"/>
    <cellStyle name="Calculation 4 15 3 5 2" xfId="37405" xr:uid="{78C23FDA-DB1E-481D-9676-5A4C8931127C}"/>
    <cellStyle name="Calculation 4 15 3 6" xfId="39702" xr:uid="{D057BB83-BB25-4D88-A16C-CCC0AEE806F3}"/>
    <cellStyle name="Calculation 4 15 3 7" xfId="32871" xr:uid="{DDE5D33A-88D5-41EA-A26F-44D591A17142}"/>
    <cellStyle name="Calculation 4 16" xfId="3861" xr:uid="{53076428-8C66-4FCF-9A70-64674EDD60B5}"/>
    <cellStyle name="Calculation 4 16 2" xfId="17299" xr:uid="{8F9402EC-EF91-4863-911C-AD3DEE194DDD}"/>
    <cellStyle name="Calculation 4 16 2 2" xfId="17730" xr:uid="{8CFA48ED-A525-4B3A-9C8C-0A7CF1EE3BF2}"/>
    <cellStyle name="Calculation 4 16 2 2 2" xfId="18337" xr:uid="{1AE9126C-EE60-42DC-B68B-381C431F40E0}"/>
    <cellStyle name="Calculation 4 16 2 2 2 2" xfId="20675" xr:uid="{48168EFB-2E26-4CBA-905E-DA7B2CE1541B}"/>
    <cellStyle name="Calculation 4 16 2 2 2 2 2" xfId="35970" xr:uid="{A1F64D24-16CB-48FB-9C72-B2BDE5D48C41}"/>
    <cellStyle name="Calculation 4 16 2 2 2 3" xfId="27789" xr:uid="{64EAC96E-8765-4B6F-A529-5B7368E47586}"/>
    <cellStyle name="Calculation 4 16 2 2 2 3 2" xfId="38161" xr:uid="{968AF8A7-9B85-44DB-953F-A8B71A942CDD}"/>
    <cellStyle name="Calculation 4 16 2 2 2 4" xfId="40480" xr:uid="{B7039553-854D-4253-971B-6C64A2E5D36E}"/>
    <cellStyle name="Calculation 4 16 2 2 2 5" xfId="33649" xr:uid="{D356786B-8697-4379-AA9B-AA52C8A727ED}"/>
    <cellStyle name="Calculation 4 16 2 2 3" xfId="18769" xr:uid="{7CF820C4-79E9-43E5-B0D3-DED8B7BB6F92}"/>
    <cellStyle name="Calculation 4 16 2 2 3 2" xfId="21107" xr:uid="{84AFFD3D-6F57-4190-A69D-7546F379F91F}"/>
    <cellStyle name="Calculation 4 16 2 2 3 2 2" xfId="36402" xr:uid="{3C1364C7-7ED6-453E-ABAD-2966C53F527A}"/>
    <cellStyle name="Calculation 4 16 2 2 3 3" xfId="28221" xr:uid="{7E6E4601-B0E3-453E-8A12-9393709AFCA0}"/>
    <cellStyle name="Calculation 4 16 2 2 3 3 2" xfId="38593" xr:uid="{9564DE67-20FA-47B6-AD1E-806E2105B1B3}"/>
    <cellStyle name="Calculation 4 16 2 2 3 4" xfId="40912" xr:uid="{D76B70B7-F370-4FBF-8485-D863C11081AB}"/>
    <cellStyle name="Calculation 4 16 2 2 3 5" xfId="34081" xr:uid="{44401EFE-2C7E-4E35-98BE-913EAAFF0726}"/>
    <cellStyle name="Calculation 4 16 2 2 4" xfId="20071" xr:uid="{D0C7D6C9-0FB9-4030-8130-DD993D20634E}"/>
    <cellStyle name="Calculation 4 16 2 2 4 2" xfId="35366" xr:uid="{0EDDB6CD-79E5-4A06-A849-97F506107555}"/>
    <cellStyle name="Calculation 4 16 2 2 5" xfId="27199" xr:uid="{2D1F218E-8947-4E0E-90ED-66321A5634B5}"/>
    <cellStyle name="Calculation 4 16 2 2 5 2" xfId="37573" xr:uid="{44DCEB1E-F280-4765-97ED-6014E43DE3F6}"/>
    <cellStyle name="Calculation 4 16 2 2 6" xfId="39876" xr:uid="{10AEEFB5-46B0-4593-BF1A-EA3D7F64A569}"/>
    <cellStyle name="Calculation 4 16 2 2 7" xfId="33045" xr:uid="{57B2E55F-778D-4151-BBF8-272813884F9D}"/>
    <cellStyle name="Calculation 4 16 3" xfId="17555" xr:uid="{FC0F3E99-2251-4B59-886B-36731F7238EC}"/>
    <cellStyle name="Calculation 4 16 3 2" xfId="18170" xr:uid="{1E2D06B5-41C8-40D5-91EE-FC0631DE6A52}"/>
    <cellStyle name="Calculation 4 16 3 2 2" xfId="20508" xr:uid="{086748CC-5A35-4FA9-93A1-0315717297A4}"/>
    <cellStyle name="Calculation 4 16 3 2 2 2" xfId="35803" xr:uid="{DE5F75DA-F0D9-4FE1-83E7-DBBEF95B8733}"/>
    <cellStyle name="Calculation 4 16 3 2 3" xfId="27622" xr:uid="{56941C7F-2552-44A6-A31E-FA1AE024BE7C}"/>
    <cellStyle name="Calculation 4 16 3 2 3 2" xfId="37994" xr:uid="{24FFDBEB-ABA0-4684-A89E-8B148AA390D0}"/>
    <cellStyle name="Calculation 4 16 3 2 4" xfId="40313" xr:uid="{712D04CB-BB57-47FD-9F81-3380B660F4C5}"/>
    <cellStyle name="Calculation 4 16 3 2 5" xfId="33482" xr:uid="{386DB4FA-DE88-4082-9429-012FA9D7EC30}"/>
    <cellStyle name="Calculation 4 16 3 3" xfId="18602" xr:uid="{445E75DB-FF5C-478B-A27C-1776A4707C35}"/>
    <cellStyle name="Calculation 4 16 3 3 2" xfId="20940" xr:uid="{638C069B-31EC-4083-BF3D-5126B639266F}"/>
    <cellStyle name="Calculation 4 16 3 3 2 2" xfId="36235" xr:uid="{4BD7F345-22AE-4D7F-ADD2-A9DF3573ACB0}"/>
    <cellStyle name="Calculation 4 16 3 3 3" xfId="28054" xr:uid="{BE630F1E-679F-49C6-8822-5C8ABDAEC103}"/>
    <cellStyle name="Calculation 4 16 3 3 3 2" xfId="38426" xr:uid="{DED04B3B-AA79-4A83-98C7-DD8DD8E2CF15}"/>
    <cellStyle name="Calculation 4 16 3 3 4" xfId="40745" xr:uid="{9AB530FE-8C69-4C41-AE10-88C493AD2ADF}"/>
    <cellStyle name="Calculation 4 16 3 3 5" xfId="33914" xr:uid="{46E9DC29-EFEE-44B1-9951-CB17A94E9C5E}"/>
    <cellStyle name="Calculation 4 16 3 4" xfId="19898" xr:uid="{D9986378-6A55-4E6D-A08C-DE48D630C0E0}"/>
    <cellStyle name="Calculation 4 16 3 4 2" xfId="35193" xr:uid="{89CDD0AF-3B85-4834-AC5E-B21C9D4BB688}"/>
    <cellStyle name="Calculation 4 16 3 5" xfId="27032" xr:uid="{8B25AF36-B21D-4CF2-B842-62DBD5B4AFE1}"/>
    <cellStyle name="Calculation 4 16 3 5 2" xfId="37406" xr:uid="{0B4658C1-378A-42B7-9958-BA2FAA474752}"/>
    <cellStyle name="Calculation 4 16 3 6" xfId="39703" xr:uid="{E79FABA8-A579-487A-A288-E1D5AFE3300C}"/>
    <cellStyle name="Calculation 4 16 3 7" xfId="32872" xr:uid="{7DEFD35C-B138-4620-9871-A52A5AC28432}"/>
    <cellStyle name="Calculation 4 17" xfId="3862" xr:uid="{ECB534E8-F598-4840-93B0-CFAAEBDF9915}"/>
    <cellStyle name="Calculation 4 17 2" xfId="17300" xr:uid="{3851C099-BD3E-4AF8-A35E-42E0AC104648}"/>
    <cellStyle name="Calculation 4 17 2 2" xfId="17731" xr:uid="{2879E07E-20D1-4B3A-8B49-9CF677E4FA1B}"/>
    <cellStyle name="Calculation 4 17 2 2 2" xfId="18338" xr:uid="{8B9B724B-9468-49B3-9459-206A1A5D1D94}"/>
    <cellStyle name="Calculation 4 17 2 2 2 2" xfId="20676" xr:uid="{9DD0983F-1015-4244-BEC2-A5BC4CC98BEE}"/>
    <cellStyle name="Calculation 4 17 2 2 2 2 2" xfId="35971" xr:uid="{EA3FB437-640B-4301-A8A4-16C5378EE191}"/>
    <cellStyle name="Calculation 4 17 2 2 2 3" xfId="27790" xr:uid="{CE55A3B3-1D46-488D-9B84-DC05C66B0276}"/>
    <cellStyle name="Calculation 4 17 2 2 2 3 2" xfId="38162" xr:uid="{D48EE6C9-5A0D-494D-AC25-2EDCC53889FD}"/>
    <cellStyle name="Calculation 4 17 2 2 2 4" xfId="40481" xr:uid="{A601FF66-9B08-483E-9B01-B9AAAB1DC55C}"/>
    <cellStyle name="Calculation 4 17 2 2 2 5" xfId="33650" xr:uid="{3B5F1783-ED8D-47BB-9669-2F0EDC616013}"/>
    <cellStyle name="Calculation 4 17 2 2 3" xfId="18770" xr:uid="{81085777-80BA-4CAC-B321-A98B9BAD19EE}"/>
    <cellStyle name="Calculation 4 17 2 2 3 2" xfId="21108" xr:uid="{D12EB005-E100-4822-BA2D-903482ECA7D8}"/>
    <cellStyle name="Calculation 4 17 2 2 3 2 2" xfId="36403" xr:uid="{5353F18C-465D-494F-96E8-407CDC1DE93E}"/>
    <cellStyle name="Calculation 4 17 2 2 3 3" xfId="28222" xr:uid="{75E1A552-4E14-4797-BC7A-0C664A309C12}"/>
    <cellStyle name="Calculation 4 17 2 2 3 3 2" xfId="38594" xr:uid="{D783E816-72ED-4BA2-8431-3686150F1E24}"/>
    <cellStyle name="Calculation 4 17 2 2 3 4" xfId="40913" xr:uid="{A0AC5F1E-D85F-4BD9-9E9B-2339753E3339}"/>
    <cellStyle name="Calculation 4 17 2 2 3 5" xfId="34082" xr:uid="{35ACD57E-B45D-4EEA-96FC-AB0F2BD0C5A3}"/>
    <cellStyle name="Calculation 4 17 2 2 4" xfId="20072" xr:uid="{20074549-4C8E-42B7-8AD3-70B2FA25CB19}"/>
    <cellStyle name="Calculation 4 17 2 2 4 2" xfId="35367" xr:uid="{BB9D117A-D4F5-4ACC-8604-0B8213D71F7D}"/>
    <cellStyle name="Calculation 4 17 2 2 5" xfId="27200" xr:uid="{A4450625-8C44-423B-9B6B-76549E6C9BB3}"/>
    <cellStyle name="Calculation 4 17 2 2 5 2" xfId="37574" xr:uid="{048DF641-EAB4-478E-A682-9C12A94A3FB2}"/>
    <cellStyle name="Calculation 4 17 2 2 6" xfId="39877" xr:uid="{16456901-F41C-4B5E-895F-9B832456140C}"/>
    <cellStyle name="Calculation 4 17 2 2 7" xfId="33046" xr:uid="{EA0CE982-FF12-4CBE-9CD9-AAD3A4F8ED3B}"/>
    <cellStyle name="Calculation 4 17 3" xfId="17556" xr:uid="{9412F232-F260-4504-AFFC-52D962A1A8B1}"/>
    <cellStyle name="Calculation 4 17 3 2" xfId="18171" xr:uid="{A659C1D6-59A4-4971-ACCC-9683ED31C868}"/>
    <cellStyle name="Calculation 4 17 3 2 2" xfId="20509" xr:uid="{9A34C5A6-3754-4C97-8E0B-11823B51AC13}"/>
    <cellStyle name="Calculation 4 17 3 2 2 2" xfId="35804" xr:uid="{4B1DAB3E-FF31-425B-8CFF-275E2C631640}"/>
    <cellStyle name="Calculation 4 17 3 2 3" xfId="27623" xr:uid="{DCF6B298-3D65-42B4-88E3-39EA6445E67B}"/>
    <cellStyle name="Calculation 4 17 3 2 3 2" xfId="37995" xr:uid="{F9452675-92DA-49EE-B594-0B5CC6E636C4}"/>
    <cellStyle name="Calculation 4 17 3 2 4" xfId="40314" xr:uid="{DB4C2101-C153-4074-A3C1-D62FEF8A2707}"/>
    <cellStyle name="Calculation 4 17 3 2 5" xfId="33483" xr:uid="{A3F039B6-019E-4177-BE5F-C63A22996A51}"/>
    <cellStyle name="Calculation 4 17 3 3" xfId="18603" xr:uid="{A1480B69-BD5C-49E7-B85B-14E2DDDFDEF8}"/>
    <cellStyle name="Calculation 4 17 3 3 2" xfId="20941" xr:uid="{FE31DEF6-C323-4678-AD82-6F77A7BB2BF9}"/>
    <cellStyle name="Calculation 4 17 3 3 2 2" xfId="36236" xr:uid="{841A113B-4384-48A5-917D-1C4901B4E533}"/>
    <cellStyle name="Calculation 4 17 3 3 3" xfId="28055" xr:uid="{C4018194-174F-4C9D-8012-B27EEED4CA68}"/>
    <cellStyle name="Calculation 4 17 3 3 3 2" xfId="38427" xr:uid="{872562F4-6E1B-4212-B672-5C6C37A99008}"/>
    <cellStyle name="Calculation 4 17 3 3 4" xfId="40746" xr:uid="{4789200B-B84E-4F7D-AE47-141C77A6AE0F}"/>
    <cellStyle name="Calculation 4 17 3 3 5" xfId="33915" xr:uid="{A1AE7F2E-6C9F-4F43-A3CD-03540D9DD39C}"/>
    <cellStyle name="Calculation 4 17 3 4" xfId="19899" xr:uid="{0D60CE37-7689-4829-8938-47C369027398}"/>
    <cellStyle name="Calculation 4 17 3 4 2" xfId="35194" xr:uid="{35B18313-029C-451C-87A0-82A23EA0333F}"/>
    <cellStyle name="Calculation 4 17 3 5" xfId="27033" xr:uid="{7F57BF93-BDFE-4EE2-A25B-628DFD2E2125}"/>
    <cellStyle name="Calculation 4 17 3 5 2" xfId="37407" xr:uid="{6743A16A-7F43-46E3-A460-95D91F2C878B}"/>
    <cellStyle name="Calculation 4 17 3 6" xfId="39704" xr:uid="{12453200-8ABC-4BA4-AC89-E0601D6D9F4A}"/>
    <cellStyle name="Calculation 4 17 3 7" xfId="32873" xr:uid="{BEB018A3-3238-4BC8-92EE-5AE33ED5964E}"/>
    <cellStyle name="Calculation 4 18" xfId="3863" xr:uid="{C9266586-111E-4684-8B31-58DDD604EEB6}"/>
    <cellStyle name="Calculation 4 18 2" xfId="17301" xr:uid="{55CCEE46-8DFE-489E-8B0F-3728C3B9E31B}"/>
    <cellStyle name="Calculation 4 18 2 2" xfId="17732" xr:uid="{501D1035-E6B7-4A06-AAA8-AF251566D0AE}"/>
    <cellStyle name="Calculation 4 18 2 2 2" xfId="18339" xr:uid="{C451237E-4396-483D-BF94-7214E3E12AFB}"/>
    <cellStyle name="Calculation 4 18 2 2 2 2" xfId="20677" xr:uid="{8EA54B9B-1917-4002-A279-7369C39E86FD}"/>
    <cellStyle name="Calculation 4 18 2 2 2 2 2" xfId="35972" xr:uid="{D4FF6BA9-8421-498B-801B-8D017E2481A4}"/>
    <cellStyle name="Calculation 4 18 2 2 2 3" xfId="27791" xr:uid="{7FD29A50-D9A2-4233-9DDB-315ABA975B2E}"/>
    <cellStyle name="Calculation 4 18 2 2 2 3 2" xfId="38163" xr:uid="{2E57A9C2-728C-4338-9ADF-AE4C8AB55E5E}"/>
    <cellStyle name="Calculation 4 18 2 2 2 4" xfId="40482" xr:uid="{D949F46E-52F7-4331-AE3C-DBE395EBE3D9}"/>
    <cellStyle name="Calculation 4 18 2 2 2 5" xfId="33651" xr:uid="{DA035B20-B781-4A84-9901-84633416C7AE}"/>
    <cellStyle name="Calculation 4 18 2 2 3" xfId="18771" xr:uid="{35466910-F402-4030-BFE0-BE9DCDC40E75}"/>
    <cellStyle name="Calculation 4 18 2 2 3 2" xfId="21109" xr:uid="{E7D6EDBE-A077-456C-9A94-18E05B55B973}"/>
    <cellStyle name="Calculation 4 18 2 2 3 2 2" xfId="36404" xr:uid="{8B38BCBD-8DDB-4FA2-AE89-2780E3A8EFDD}"/>
    <cellStyle name="Calculation 4 18 2 2 3 3" xfId="28223" xr:uid="{444D04EB-AD83-42D1-A2B3-D880B7B07A60}"/>
    <cellStyle name="Calculation 4 18 2 2 3 3 2" xfId="38595" xr:uid="{C4668FE2-DF7C-4D5D-91A9-D966766DB231}"/>
    <cellStyle name="Calculation 4 18 2 2 3 4" xfId="40914" xr:uid="{1F6DA4F9-6F6D-481D-961C-E012E9CA069D}"/>
    <cellStyle name="Calculation 4 18 2 2 3 5" xfId="34083" xr:uid="{A6E58F21-CDDC-4000-A41A-9A621C19F09F}"/>
    <cellStyle name="Calculation 4 18 2 2 4" xfId="20073" xr:uid="{C9352FD9-E2F5-412C-91AD-C9FE54A3F056}"/>
    <cellStyle name="Calculation 4 18 2 2 4 2" xfId="35368" xr:uid="{EF33A2D7-C487-410B-AEBF-08484C851505}"/>
    <cellStyle name="Calculation 4 18 2 2 5" xfId="27201" xr:uid="{8A50813B-00D2-40F3-A09F-C45A0A0FD0D9}"/>
    <cellStyle name="Calculation 4 18 2 2 5 2" xfId="37575" xr:uid="{E12C6A8D-04F0-49FE-B446-54E1AED900D5}"/>
    <cellStyle name="Calculation 4 18 2 2 6" xfId="39878" xr:uid="{94436279-3D38-4B9B-B4B2-FBD0D4DD1273}"/>
    <cellStyle name="Calculation 4 18 2 2 7" xfId="33047" xr:uid="{5C179166-C85D-4187-9547-7E3DA0314926}"/>
    <cellStyle name="Calculation 4 18 3" xfId="17557" xr:uid="{1218594E-B4DB-47C5-B6CE-84FA2E383EE3}"/>
    <cellStyle name="Calculation 4 18 3 2" xfId="18172" xr:uid="{B0F7E533-D7E5-40F4-9CC2-3B4478709F4D}"/>
    <cellStyle name="Calculation 4 18 3 2 2" xfId="20510" xr:uid="{65E49266-0ACF-42E4-AA17-73D8F8C19686}"/>
    <cellStyle name="Calculation 4 18 3 2 2 2" xfId="35805" xr:uid="{6D0E315D-E650-4F56-B561-8F4A8EE142B2}"/>
    <cellStyle name="Calculation 4 18 3 2 3" xfId="27624" xr:uid="{266FA842-D675-4F30-96F6-D2E20177F945}"/>
    <cellStyle name="Calculation 4 18 3 2 3 2" xfId="37996" xr:uid="{0A64B652-3D1B-476F-AA1F-F65A48288BE7}"/>
    <cellStyle name="Calculation 4 18 3 2 4" xfId="40315" xr:uid="{6744ADF1-E4DC-4EDC-A26F-E224BAC6CF83}"/>
    <cellStyle name="Calculation 4 18 3 2 5" xfId="33484" xr:uid="{3E5E1E5E-3C5B-4C61-B51B-3C53D1B290F3}"/>
    <cellStyle name="Calculation 4 18 3 3" xfId="18604" xr:uid="{9384557F-2465-433A-B9AF-FFDD2CE1DC9D}"/>
    <cellStyle name="Calculation 4 18 3 3 2" xfId="20942" xr:uid="{38DCAD66-90BF-450C-8DA5-554C6C771C7E}"/>
    <cellStyle name="Calculation 4 18 3 3 2 2" xfId="36237" xr:uid="{9BF23FB4-C3A1-4D0D-8E22-8AF9F13D1D3B}"/>
    <cellStyle name="Calculation 4 18 3 3 3" xfId="28056" xr:uid="{CE232756-5BCA-4E82-8889-3346ECA1DF55}"/>
    <cellStyle name="Calculation 4 18 3 3 3 2" xfId="38428" xr:uid="{FD78C7BF-3AAF-4578-9447-81AD373726F3}"/>
    <cellStyle name="Calculation 4 18 3 3 4" xfId="40747" xr:uid="{4EB4AD3F-B0BD-41D0-B66E-CCC0612EF7B3}"/>
    <cellStyle name="Calculation 4 18 3 3 5" xfId="33916" xr:uid="{41B31B79-5E58-4C8A-855B-57412E305418}"/>
    <cellStyle name="Calculation 4 18 3 4" xfId="19900" xr:uid="{978261EE-3E49-46D9-9F3F-476F6C49C2C7}"/>
    <cellStyle name="Calculation 4 18 3 4 2" xfId="35195" xr:uid="{D0E36F93-FC3F-4B72-8610-C8C1B88863C3}"/>
    <cellStyle name="Calculation 4 18 3 5" xfId="27034" xr:uid="{B520562C-44C1-4B93-80AD-ABB4BB4935C3}"/>
    <cellStyle name="Calculation 4 18 3 5 2" xfId="37408" xr:uid="{A6ADF869-BF26-4697-94B7-9FD7E9A0C09F}"/>
    <cellStyle name="Calculation 4 18 3 6" xfId="39705" xr:uid="{2E626511-8813-46E4-8CBF-8A684B8AE13F}"/>
    <cellStyle name="Calculation 4 18 3 7" xfId="32874" xr:uid="{0CFC6BAF-A6BB-49AC-AAD2-6379E18F8018}"/>
    <cellStyle name="Calculation 4 19" xfId="3864" xr:uid="{ECABA5A2-D771-4872-B3B8-254E6BE7C182}"/>
    <cellStyle name="Calculation 4 19 2" xfId="17302" xr:uid="{08BDE6B0-632A-4660-8286-8A3215AF43E1}"/>
    <cellStyle name="Calculation 4 19 2 2" xfId="17733" xr:uid="{76303DE0-8930-470B-8D0E-93F03AA2C875}"/>
    <cellStyle name="Calculation 4 19 2 2 2" xfId="18340" xr:uid="{D2B9A166-B508-4245-BA80-7328EEDA1E72}"/>
    <cellStyle name="Calculation 4 19 2 2 2 2" xfId="20678" xr:uid="{69C567AE-E549-41AD-8564-96107C775552}"/>
    <cellStyle name="Calculation 4 19 2 2 2 2 2" xfId="35973" xr:uid="{6B1A3CFC-6A87-4A5A-946A-CE00D3963E44}"/>
    <cellStyle name="Calculation 4 19 2 2 2 3" xfId="27792" xr:uid="{44F72B6A-FB4A-40AE-B00D-BFD15DC96A32}"/>
    <cellStyle name="Calculation 4 19 2 2 2 3 2" xfId="38164" xr:uid="{26A9CD47-224D-4F1C-9B7D-4B30485D7641}"/>
    <cellStyle name="Calculation 4 19 2 2 2 4" xfId="40483" xr:uid="{94077B97-40AB-4F00-AC01-E84748414CC1}"/>
    <cellStyle name="Calculation 4 19 2 2 2 5" xfId="33652" xr:uid="{36CDDEBD-A93D-4EFE-862B-B8FA09313F62}"/>
    <cellStyle name="Calculation 4 19 2 2 3" xfId="18772" xr:uid="{2B69ED71-E45C-41DC-A6F2-B49DA7E9B53E}"/>
    <cellStyle name="Calculation 4 19 2 2 3 2" xfId="21110" xr:uid="{89994DF5-A0A1-42CF-B5C5-994109D2F0BC}"/>
    <cellStyle name="Calculation 4 19 2 2 3 2 2" xfId="36405" xr:uid="{6405BC9B-5DAB-4E83-91A4-54446572579E}"/>
    <cellStyle name="Calculation 4 19 2 2 3 3" xfId="28224" xr:uid="{87491541-164D-402E-A139-0BCCCC5E5C61}"/>
    <cellStyle name="Calculation 4 19 2 2 3 3 2" xfId="38596" xr:uid="{09BF13BA-1EDC-4533-8A5F-9B9652345ACE}"/>
    <cellStyle name="Calculation 4 19 2 2 3 4" xfId="40915" xr:uid="{37C768B4-EC71-4030-BEA1-F0952F1F4C00}"/>
    <cellStyle name="Calculation 4 19 2 2 3 5" xfId="34084" xr:uid="{D0CAD0A3-7601-45D1-B9A9-FF3D7DB99CCE}"/>
    <cellStyle name="Calculation 4 19 2 2 4" xfId="20074" xr:uid="{7F13FE7E-6707-4A4A-85B5-C74FD57B39F2}"/>
    <cellStyle name="Calculation 4 19 2 2 4 2" xfId="35369" xr:uid="{168FB614-50C9-420B-BB01-CF9A36E78C99}"/>
    <cellStyle name="Calculation 4 19 2 2 5" xfId="27202" xr:uid="{C2E59BA6-F5E0-4718-B4C2-086C144B041A}"/>
    <cellStyle name="Calculation 4 19 2 2 5 2" xfId="37576" xr:uid="{E7D4DF1E-ABE4-4320-A28B-9D9BC062B5AB}"/>
    <cellStyle name="Calculation 4 19 2 2 6" xfId="39879" xr:uid="{BC9A4190-556A-43A9-AF8E-58921D559C30}"/>
    <cellStyle name="Calculation 4 19 2 2 7" xfId="33048" xr:uid="{92A326AB-AFD1-449A-AEE6-86CF1F2738BB}"/>
    <cellStyle name="Calculation 4 19 3" xfId="17558" xr:uid="{503C1C78-E7D4-49F8-8192-D97677A0AB08}"/>
    <cellStyle name="Calculation 4 19 3 2" xfId="18173" xr:uid="{7ED729D1-B030-4B2C-A6FF-B9F755D5ABBC}"/>
    <cellStyle name="Calculation 4 19 3 2 2" xfId="20511" xr:uid="{8B229723-B628-48CE-B6D1-8F2397D977CD}"/>
    <cellStyle name="Calculation 4 19 3 2 2 2" xfId="35806" xr:uid="{B8C4BF4E-AC3D-4A85-BF69-F2629B0986C2}"/>
    <cellStyle name="Calculation 4 19 3 2 3" xfId="27625" xr:uid="{BF86D598-E929-458E-AD49-46E65E147E7C}"/>
    <cellStyle name="Calculation 4 19 3 2 3 2" xfId="37997" xr:uid="{1429F21C-CB40-4C38-875C-444EC69454DB}"/>
    <cellStyle name="Calculation 4 19 3 2 4" xfId="40316" xr:uid="{6F4ED8C5-7350-4979-8212-168670BE1938}"/>
    <cellStyle name="Calculation 4 19 3 2 5" xfId="33485" xr:uid="{A9BBAA76-D5DB-41BA-8948-3F0ED5F5B1BA}"/>
    <cellStyle name="Calculation 4 19 3 3" xfId="18605" xr:uid="{454F37FB-2323-4116-936C-D178B848B6BC}"/>
    <cellStyle name="Calculation 4 19 3 3 2" xfId="20943" xr:uid="{4868E442-6502-4237-955E-088C1BB9B26F}"/>
    <cellStyle name="Calculation 4 19 3 3 2 2" xfId="36238" xr:uid="{8E96BD18-CC2F-401C-A5A1-13DA424F7BE3}"/>
    <cellStyle name="Calculation 4 19 3 3 3" xfId="28057" xr:uid="{CFD8E847-CA1F-4025-875D-4AEC9A7DDA10}"/>
    <cellStyle name="Calculation 4 19 3 3 3 2" xfId="38429" xr:uid="{B5AFEAAD-3657-4670-BEC9-2969207C3995}"/>
    <cellStyle name="Calculation 4 19 3 3 4" xfId="40748" xr:uid="{B97D36AD-FA82-4C1F-8182-97D9EC63A7FA}"/>
    <cellStyle name="Calculation 4 19 3 3 5" xfId="33917" xr:uid="{592A5DD5-B23F-4A7A-AE51-DACFEFDC8266}"/>
    <cellStyle name="Calculation 4 19 3 4" xfId="19901" xr:uid="{6972A20F-C0AB-4C4E-B68C-08236EC5F4FA}"/>
    <cellStyle name="Calculation 4 19 3 4 2" xfId="35196" xr:uid="{0A7DE68E-BA88-4763-A3C7-BC3B8FE29AFD}"/>
    <cellStyle name="Calculation 4 19 3 5" xfId="27035" xr:uid="{AB52A1AC-0F8C-4182-894B-0D6224ADDDB1}"/>
    <cellStyle name="Calculation 4 19 3 5 2" xfId="37409" xr:uid="{F3B6BA86-D61F-4EE1-BB4A-35C2A4ABB977}"/>
    <cellStyle name="Calculation 4 19 3 6" xfId="39706" xr:uid="{80FB14FD-8DA2-4C26-AF4D-101435C55FA6}"/>
    <cellStyle name="Calculation 4 19 3 7" xfId="32875" xr:uid="{1E1F5D54-8ADB-4648-995B-568363065C9C}"/>
    <cellStyle name="Calculation 4 2" xfId="1949" xr:uid="{26D072B4-F181-4583-957B-6C59415A0CCF}"/>
    <cellStyle name="Calculation 4 2 2" xfId="17303" xr:uid="{865035AF-5A0B-4378-A7F2-99EF76D358C6}"/>
    <cellStyle name="Calculation 4 2 2 2" xfId="17734" xr:uid="{D04DD3AD-E018-482E-B021-2A8FD3BD095C}"/>
    <cellStyle name="Calculation 4 2 2 2 2" xfId="18341" xr:uid="{7D4824C7-648B-4116-BB93-30C920999A8D}"/>
    <cellStyle name="Calculation 4 2 2 2 2 2" xfId="20679" xr:uid="{B586A463-EBA4-4DCA-B999-257031171590}"/>
    <cellStyle name="Calculation 4 2 2 2 2 2 2" xfId="35974" xr:uid="{80893D86-7ED7-442B-B9B6-2AD278B7DA7E}"/>
    <cellStyle name="Calculation 4 2 2 2 2 3" xfId="27793" xr:uid="{84C95A2C-5670-4ED7-9D2A-3150669AE393}"/>
    <cellStyle name="Calculation 4 2 2 2 2 3 2" xfId="38165" xr:uid="{2FCF4533-3B45-4BB0-AB49-1BE015393A82}"/>
    <cellStyle name="Calculation 4 2 2 2 2 4" xfId="40484" xr:uid="{D29C4FA5-5107-4454-AE74-834BBD1B936F}"/>
    <cellStyle name="Calculation 4 2 2 2 2 5" xfId="33653" xr:uid="{0772AEDF-DD4C-4596-B7F9-E00171BA9B03}"/>
    <cellStyle name="Calculation 4 2 2 2 3" xfId="18773" xr:uid="{454DCAE4-9F1C-43BB-B189-C7A38673DCD1}"/>
    <cellStyle name="Calculation 4 2 2 2 3 2" xfId="21111" xr:uid="{27A57736-ACBF-4B5F-8921-7B20B4742B91}"/>
    <cellStyle name="Calculation 4 2 2 2 3 2 2" xfId="36406" xr:uid="{D2899E38-CDE0-48FF-B204-780C557BE1BE}"/>
    <cellStyle name="Calculation 4 2 2 2 3 3" xfId="28225" xr:uid="{BA1342C0-DD0F-4B57-B660-F00845E99244}"/>
    <cellStyle name="Calculation 4 2 2 2 3 3 2" xfId="38597" xr:uid="{E471E9C9-2D14-4C13-9C0A-4F819496733A}"/>
    <cellStyle name="Calculation 4 2 2 2 3 4" xfId="40916" xr:uid="{1B331FE4-DBF3-430B-AE7D-7AD334818BED}"/>
    <cellStyle name="Calculation 4 2 2 2 3 5" xfId="34085" xr:uid="{A07E8AF3-0D60-47B2-B93C-210E62F439A6}"/>
    <cellStyle name="Calculation 4 2 2 2 4" xfId="20075" xr:uid="{A14079EC-5017-4F7A-9346-1CC7098C7545}"/>
    <cellStyle name="Calculation 4 2 2 2 4 2" xfId="35370" xr:uid="{75CB3D24-A185-436D-8D15-A623F12E65CE}"/>
    <cellStyle name="Calculation 4 2 2 2 5" xfId="27203" xr:uid="{800FED96-B297-4388-B972-ED990E45CC9B}"/>
    <cellStyle name="Calculation 4 2 2 2 5 2" xfId="37577" xr:uid="{DE01074A-C5D8-4391-9B62-FA068E516D03}"/>
    <cellStyle name="Calculation 4 2 2 2 6" xfId="39880" xr:uid="{2619A96F-90B7-483C-B0BD-A672CBE6F230}"/>
    <cellStyle name="Calculation 4 2 2 2 7" xfId="33049" xr:uid="{E5BF0621-1D9E-4FC5-AC25-613028158C36}"/>
    <cellStyle name="Calculation 4 2 3" xfId="17559" xr:uid="{B43F97E5-B017-4599-92A4-4330C6B40E6C}"/>
    <cellStyle name="Calculation 4 2 3 2" xfId="18174" xr:uid="{CBBF991B-98B6-40BF-A62F-9FF8A9D72EA6}"/>
    <cellStyle name="Calculation 4 2 3 2 2" xfId="20512" xr:uid="{96EB31E6-018D-45CB-A9F8-663D2BFBA41E}"/>
    <cellStyle name="Calculation 4 2 3 2 2 2" xfId="35807" xr:uid="{B392B305-294C-4511-BB56-9723D0113976}"/>
    <cellStyle name="Calculation 4 2 3 2 3" xfId="27626" xr:uid="{FE2134DB-460F-4697-8EE3-03F195BEE26D}"/>
    <cellStyle name="Calculation 4 2 3 2 3 2" xfId="37998" xr:uid="{4E726363-1931-4674-9D35-1CE15158A5E5}"/>
    <cellStyle name="Calculation 4 2 3 2 4" xfId="40317" xr:uid="{62F1F737-07B6-4AEA-ACC1-54BC3F7D1549}"/>
    <cellStyle name="Calculation 4 2 3 2 5" xfId="33486" xr:uid="{7C3EFCB0-865E-4D6D-A688-EB0249FEEC4E}"/>
    <cellStyle name="Calculation 4 2 3 3" xfId="18606" xr:uid="{EACA543A-CA0D-4A71-B5C9-811DE0A1B9B9}"/>
    <cellStyle name="Calculation 4 2 3 3 2" xfId="20944" xr:uid="{14D53C1B-F9C8-4ADF-92F4-D632C5124F11}"/>
    <cellStyle name="Calculation 4 2 3 3 2 2" xfId="36239" xr:uid="{698CCE5F-1139-400D-B1D7-7B3C2AAE77E6}"/>
    <cellStyle name="Calculation 4 2 3 3 3" xfId="28058" xr:uid="{E8EA6132-3E63-4437-A674-B9DC436E1603}"/>
    <cellStyle name="Calculation 4 2 3 3 3 2" xfId="38430" xr:uid="{15E1D79D-7130-4602-A22C-CAC4D76F5B5A}"/>
    <cellStyle name="Calculation 4 2 3 3 4" xfId="40749" xr:uid="{A4D07584-05AA-4E19-802D-EB8D7CB43724}"/>
    <cellStyle name="Calculation 4 2 3 3 5" xfId="33918" xr:uid="{74B921E8-6AE0-4890-8A3A-840398CDC475}"/>
    <cellStyle name="Calculation 4 2 3 4" xfId="19902" xr:uid="{E0B17A05-FF82-49D5-B078-DA349568F51E}"/>
    <cellStyle name="Calculation 4 2 3 4 2" xfId="35197" xr:uid="{01BA930D-9159-4C9F-B9F2-2A0E73237A96}"/>
    <cellStyle name="Calculation 4 2 3 5" xfId="27036" xr:uid="{158DBFFB-A8C0-46C5-8315-F8FC6785661A}"/>
    <cellStyle name="Calculation 4 2 3 5 2" xfId="37410" xr:uid="{E974D9D8-CE3C-4B2E-A159-B0EE0F1911B1}"/>
    <cellStyle name="Calculation 4 2 3 6" xfId="39707" xr:uid="{EC72D4B4-5D8D-49E0-9C7B-CBD9B905E094}"/>
    <cellStyle name="Calculation 4 2 3 7" xfId="32876" xr:uid="{47966632-18A5-4429-96C5-B10880E54608}"/>
    <cellStyle name="Calculation 4 20" xfId="3865" xr:uid="{00050AAB-7D37-4A78-8C3A-4C111D929796}"/>
    <cellStyle name="Calculation 4 20 2" xfId="17304" xr:uid="{1B081B62-DD77-47A2-847E-3C0813019FE4}"/>
    <cellStyle name="Calculation 4 20 2 2" xfId="17735" xr:uid="{5E0CCB1A-6CCE-477D-9C34-9AB686628256}"/>
    <cellStyle name="Calculation 4 20 2 2 2" xfId="18342" xr:uid="{82A93FDC-2AB8-43CF-8E11-DE3026507DDF}"/>
    <cellStyle name="Calculation 4 20 2 2 2 2" xfId="20680" xr:uid="{88F0FD69-8EC6-448F-B297-7ABD9C94DA73}"/>
    <cellStyle name="Calculation 4 20 2 2 2 2 2" xfId="35975" xr:uid="{956C8B36-3A43-482C-98BB-CFE0D96195E1}"/>
    <cellStyle name="Calculation 4 20 2 2 2 3" xfId="27794" xr:uid="{9ACC3693-7A4E-40B8-809B-0891DAE304E5}"/>
    <cellStyle name="Calculation 4 20 2 2 2 3 2" xfId="38166" xr:uid="{3581305E-E6FC-4A26-9970-21FDF20B0927}"/>
    <cellStyle name="Calculation 4 20 2 2 2 4" xfId="40485" xr:uid="{58A85916-2575-42E1-9784-DA7D972F01D1}"/>
    <cellStyle name="Calculation 4 20 2 2 2 5" xfId="33654" xr:uid="{439C9153-B8AB-42C3-8A7E-E04877464AC0}"/>
    <cellStyle name="Calculation 4 20 2 2 3" xfId="18774" xr:uid="{15ACF7A0-1284-4F91-8B3C-200E7C5E34D8}"/>
    <cellStyle name="Calculation 4 20 2 2 3 2" xfId="21112" xr:uid="{4DF60465-D25E-4974-B598-31E71969BC7A}"/>
    <cellStyle name="Calculation 4 20 2 2 3 2 2" xfId="36407" xr:uid="{C632BC6C-8BB6-45AF-9087-4A7DE814F54C}"/>
    <cellStyle name="Calculation 4 20 2 2 3 3" xfId="28226" xr:uid="{57530BF9-8F8F-43D5-B065-88D52644B574}"/>
    <cellStyle name="Calculation 4 20 2 2 3 3 2" xfId="38598" xr:uid="{76E792A8-FCAF-40BF-823A-D5581D5B47E8}"/>
    <cellStyle name="Calculation 4 20 2 2 3 4" xfId="40917" xr:uid="{2BAD8340-7F6D-4D07-9720-E3CF78C1561C}"/>
    <cellStyle name="Calculation 4 20 2 2 3 5" xfId="34086" xr:uid="{4DD66481-64C2-4A97-9F2E-BD6D0EE9D37B}"/>
    <cellStyle name="Calculation 4 20 2 2 4" xfId="20076" xr:uid="{6A989214-BB38-44C8-B116-5F697A1424D9}"/>
    <cellStyle name="Calculation 4 20 2 2 4 2" xfId="35371" xr:uid="{92937FC7-6E34-4D2F-A2C1-6B982E9C8D3F}"/>
    <cellStyle name="Calculation 4 20 2 2 5" xfId="27204" xr:uid="{D1C64276-508C-4C39-B976-54F678D9063C}"/>
    <cellStyle name="Calculation 4 20 2 2 5 2" xfId="37578" xr:uid="{D7604BB2-AEA5-4670-830C-F43FE5453F5A}"/>
    <cellStyle name="Calculation 4 20 2 2 6" xfId="39881" xr:uid="{29FF4C0B-3F22-4EF8-A112-D51DD43C9961}"/>
    <cellStyle name="Calculation 4 20 2 2 7" xfId="33050" xr:uid="{D23E72FC-0A38-45BF-B1DA-D09006408171}"/>
    <cellStyle name="Calculation 4 20 3" xfId="17560" xr:uid="{12D9463C-7331-4404-95E8-5CE575C00AA9}"/>
    <cellStyle name="Calculation 4 20 3 2" xfId="18175" xr:uid="{6A0A8E33-4285-462B-BAF9-978557FC8D98}"/>
    <cellStyle name="Calculation 4 20 3 2 2" xfId="20513" xr:uid="{3922616A-6D2E-46AC-BBBA-2A06BD4E1A23}"/>
    <cellStyle name="Calculation 4 20 3 2 2 2" xfId="35808" xr:uid="{958CC0FD-03C8-496D-BB04-C6923423F4B4}"/>
    <cellStyle name="Calculation 4 20 3 2 3" xfId="27627" xr:uid="{AB7F063A-D5C9-4157-B391-CEAE5A5BC44E}"/>
    <cellStyle name="Calculation 4 20 3 2 3 2" xfId="37999" xr:uid="{BEDC4786-7D77-4B68-B2A2-2C1AFF3FB5C8}"/>
    <cellStyle name="Calculation 4 20 3 2 4" xfId="40318" xr:uid="{154A5AC8-C5BB-4B6E-97C8-35A6B7EAB78D}"/>
    <cellStyle name="Calculation 4 20 3 2 5" xfId="33487" xr:uid="{1BA6ED72-256C-4C58-9631-A879AE432E44}"/>
    <cellStyle name="Calculation 4 20 3 3" xfId="18607" xr:uid="{E1F73A6A-A94C-47EA-A0DF-B770269AF155}"/>
    <cellStyle name="Calculation 4 20 3 3 2" xfId="20945" xr:uid="{18C0853D-4023-4BF7-98F8-92351D0C54CF}"/>
    <cellStyle name="Calculation 4 20 3 3 2 2" xfId="36240" xr:uid="{0AAFB61C-30EB-46EC-A1AA-19A4D1691367}"/>
    <cellStyle name="Calculation 4 20 3 3 3" xfId="28059" xr:uid="{30164DCC-E702-4AF9-AF77-757F181DB670}"/>
    <cellStyle name="Calculation 4 20 3 3 3 2" xfId="38431" xr:uid="{033A688D-9BE1-400D-86F8-595336306118}"/>
    <cellStyle name="Calculation 4 20 3 3 4" xfId="40750" xr:uid="{792756F7-C383-4B2F-8A77-8C69B9E39661}"/>
    <cellStyle name="Calculation 4 20 3 3 5" xfId="33919" xr:uid="{9C5C2405-0CC1-4759-81F1-88CD481FAB4A}"/>
    <cellStyle name="Calculation 4 20 3 4" xfId="19903" xr:uid="{BB4FF2AA-0406-41F7-BA31-9E473B6BF4FB}"/>
    <cellStyle name="Calculation 4 20 3 4 2" xfId="35198" xr:uid="{14BCB8C4-6782-4E0C-90E8-47B63DDCB355}"/>
    <cellStyle name="Calculation 4 20 3 5" xfId="27037" xr:uid="{AF14E526-3B57-458E-A15E-3D42D9B69501}"/>
    <cellStyle name="Calculation 4 20 3 5 2" xfId="37411" xr:uid="{89E8E095-ACAC-4F11-80C7-83EFD32A2CB4}"/>
    <cellStyle name="Calculation 4 20 3 6" xfId="39708" xr:uid="{C1730685-C6F5-4137-9A42-514DA161806C}"/>
    <cellStyle name="Calculation 4 20 3 7" xfId="32877" xr:uid="{EF8802FF-B340-4912-BD85-28ACA927E791}"/>
    <cellStyle name="Calculation 4 21" xfId="3866" xr:uid="{33F647FE-C083-42FC-9875-C31982A989C1}"/>
    <cellStyle name="Calculation 4 21 2" xfId="17723" xr:uid="{21FDB8B2-6B72-4107-B2EB-D6F8EC234D69}"/>
    <cellStyle name="Calculation 4 21 2 2" xfId="18330" xr:uid="{27397ECD-9E8C-4EB2-8D60-7D3671059BC4}"/>
    <cellStyle name="Calculation 4 21 2 2 2" xfId="20668" xr:uid="{99C895FE-273F-4605-9569-06D4E2914DA6}"/>
    <cellStyle name="Calculation 4 21 2 2 2 2" xfId="35963" xr:uid="{2F08AA38-A513-47C1-A47A-99090AFB7423}"/>
    <cellStyle name="Calculation 4 21 2 2 3" xfId="27782" xr:uid="{9DC74249-59EF-4100-ACF4-E7035918B1F0}"/>
    <cellStyle name="Calculation 4 21 2 2 3 2" xfId="38154" xr:uid="{3491C375-5291-4F6B-B8A8-F923782AA2A3}"/>
    <cellStyle name="Calculation 4 21 2 2 4" xfId="40473" xr:uid="{32A1C123-8250-46BD-89AB-0602B5C7F536}"/>
    <cellStyle name="Calculation 4 21 2 2 5" xfId="33642" xr:uid="{E7899210-7B83-4C4F-8FA4-BCA14230DF51}"/>
    <cellStyle name="Calculation 4 21 2 3" xfId="18762" xr:uid="{DB033874-892A-419A-A83C-A54AC853E99E}"/>
    <cellStyle name="Calculation 4 21 2 3 2" xfId="21100" xr:uid="{D4055DB7-F4BC-4C74-BA3D-2C6B59CE8E53}"/>
    <cellStyle name="Calculation 4 21 2 3 2 2" xfId="36395" xr:uid="{D300140D-4258-4732-8FF9-155D6F95D176}"/>
    <cellStyle name="Calculation 4 21 2 3 3" xfId="28214" xr:uid="{64774B3B-CF7E-4490-AD59-22D8EA2343F0}"/>
    <cellStyle name="Calculation 4 21 2 3 3 2" xfId="38586" xr:uid="{AE62DFE5-10C9-4443-A2D7-B214A51375AC}"/>
    <cellStyle name="Calculation 4 21 2 3 4" xfId="40905" xr:uid="{78196BFD-08D2-469B-9111-0A678F401459}"/>
    <cellStyle name="Calculation 4 21 2 3 5" xfId="34074" xr:uid="{3A6CF291-8F9B-4E8F-BC5B-DAEF3362AADA}"/>
    <cellStyle name="Calculation 4 21 2 4" xfId="20064" xr:uid="{7E9C19A7-7CD3-455F-AF53-329CDE98E445}"/>
    <cellStyle name="Calculation 4 21 2 4 2" xfId="35359" xr:uid="{93B1EFB3-FD65-45F6-8348-6EEB5CA6F4BD}"/>
    <cellStyle name="Calculation 4 21 2 5" xfId="27192" xr:uid="{A5D2EEB0-97EF-40A8-BDE6-D20AB84A9461}"/>
    <cellStyle name="Calculation 4 21 2 5 2" xfId="37566" xr:uid="{DDCE55D0-8902-4096-BA41-DFA5D02C9FF4}"/>
    <cellStyle name="Calculation 4 21 2 6" xfId="39869" xr:uid="{FDC0151D-F80F-4A34-B207-97C56074B3F5}"/>
    <cellStyle name="Calculation 4 21 2 7" xfId="33038" xr:uid="{8FE69342-A56B-47C1-B711-1A0397837286}"/>
    <cellStyle name="Calculation 4 22" xfId="3867" xr:uid="{1A96077B-C133-44ED-BC45-268D5A062AF2}"/>
    <cellStyle name="Calculation 4 22 2" xfId="17548" xr:uid="{6E822718-211F-400B-8517-0C34C18A5DFF}"/>
    <cellStyle name="Calculation 4 22 2 2" xfId="19891" xr:uid="{A64B237F-4A9E-4C2E-A954-69B3FEAB9EA8}"/>
    <cellStyle name="Calculation 4 22 2 2 2" xfId="35186" xr:uid="{C8692CAC-33D9-4E2E-B7F8-065755F45399}"/>
    <cellStyle name="Calculation 4 22 2 3" xfId="27025" xr:uid="{0090951D-A03A-4D4D-B354-53B392482F39}"/>
    <cellStyle name="Calculation 4 22 2 3 2" xfId="37399" xr:uid="{4DAC2814-2778-46EA-A313-55BB602E21F2}"/>
    <cellStyle name="Calculation 4 22 2 4" xfId="39696" xr:uid="{42C13D96-CAB2-4C73-9D05-0D43C79E91DB}"/>
    <cellStyle name="Calculation 4 22 2 5" xfId="32865" xr:uid="{9E14DF0D-A73C-4F0A-AFA7-E397ADA6DBC8}"/>
    <cellStyle name="Calculation 4 22 3" xfId="18163" xr:uid="{754FD992-55EA-443B-B541-4A7552ADB93F}"/>
    <cellStyle name="Calculation 4 22 3 2" xfId="20501" xr:uid="{AC892671-1302-495F-9C57-19D84E219A69}"/>
    <cellStyle name="Calculation 4 22 3 2 2" xfId="35796" xr:uid="{9C37AB49-E030-4588-A25E-AAB896A55B62}"/>
    <cellStyle name="Calculation 4 22 3 3" xfId="27615" xr:uid="{87AC6D9E-C131-4B55-9824-10FB4B4A86F1}"/>
    <cellStyle name="Calculation 4 22 3 3 2" xfId="37987" xr:uid="{FD6AE664-F279-4489-9B12-B6BBC1449C35}"/>
    <cellStyle name="Calculation 4 22 3 4" xfId="40306" xr:uid="{19C74A80-3FFD-4417-8F61-291010C38414}"/>
    <cellStyle name="Calculation 4 22 3 5" xfId="33475" xr:uid="{5CB7702C-629D-4C9D-89EA-9E24D571818A}"/>
    <cellStyle name="Calculation 4 22 4" xfId="18595" xr:uid="{AA46FE32-F7F7-4FDB-9700-A2F671FBEC47}"/>
    <cellStyle name="Calculation 4 22 4 2" xfId="20933" xr:uid="{567C982D-AE86-45BF-ADA2-DDF435CAC62B}"/>
    <cellStyle name="Calculation 4 22 4 2 2" xfId="36228" xr:uid="{A1203E8A-6229-45E3-8556-4DF411704F21}"/>
    <cellStyle name="Calculation 4 22 4 3" xfId="28047" xr:uid="{8883C1B1-49BF-4E42-B126-49DE9F3D9A25}"/>
    <cellStyle name="Calculation 4 22 4 3 2" xfId="38419" xr:uid="{A7C49D41-B6B0-4A67-A132-AAFDD3CDF31D}"/>
    <cellStyle name="Calculation 4 22 4 4" xfId="40738" xr:uid="{FA5DF516-4F41-4C34-BC16-D80F1AEE0F12}"/>
    <cellStyle name="Calculation 4 22 4 5" xfId="33907" xr:uid="{C6B4F385-6195-45E8-AB22-0AA75F253E7B}"/>
    <cellStyle name="Calculation 4 23" xfId="3868" xr:uid="{A5EE7726-5D26-4A0C-B493-BA80B3B10C50}"/>
    <cellStyle name="Calculation 4 23 2" xfId="17855" xr:uid="{5D252197-4875-45C8-8DCE-FAF750B486CD}"/>
    <cellStyle name="Calculation 4 23 2 2" xfId="20193" xr:uid="{A807FB88-DD08-4C7B-BA0D-384F7117B7D0}"/>
    <cellStyle name="Calculation 4 23 2 2 2" xfId="35488" xr:uid="{F5016C5E-41A6-450C-A490-DC4E9A9FAE9D}"/>
    <cellStyle name="Calculation 4 23 2 3" xfId="27308" xr:uid="{4BE670DD-06A9-4861-B42F-55D8BB2FBDF4}"/>
    <cellStyle name="Calculation 4 23 2 3 2" xfId="37680" xr:uid="{9F96A6F3-D5BC-4FAD-AFD1-1FD20A70AFA6}"/>
    <cellStyle name="Calculation 4 23 2 4" xfId="39998" xr:uid="{C6586854-9E3D-4D8B-B9B4-F8CDEACE99A9}"/>
    <cellStyle name="Calculation 4 23 2 5" xfId="33167" xr:uid="{7608B5D2-8608-4883-80A2-D208FBA5689D}"/>
    <cellStyle name="Calculation 4 23 3" xfId="39005" xr:uid="{5076F79B-186E-4375-A1DE-EBEF4599D944}"/>
    <cellStyle name="Calculation 4 23 4" xfId="28623" xr:uid="{CF066DBE-8C8B-48D7-B0FD-6A309D693D03}"/>
    <cellStyle name="Calculation 4 24" xfId="3869" xr:uid="{4A761F57-4040-4CE2-A81C-353C28805A21}"/>
    <cellStyle name="Calculation 4 24 2" xfId="17999" xr:uid="{9A427914-4A20-4827-9A18-539AB77389B7}"/>
    <cellStyle name="Calculation 4 24 2 2" xfId="20337" xr:uid="{50DB0FCB-7A73-48C1-A947-7684A8628E22}"/>
    <cellStyle name="Calculation 4 24 2 2 2" xfId="35632" xr:uid="{5398CA23-7D59-43D4-A80C-A82A299B74C2}"/>
    <cellStyle name="Calculation 4 24 2 3" xfId="27451" xr:uid="{E5603506-12B3-45B7-A784-B7191391B39D}"/>
    <cellStyle name="Calculation 4 24 2 3 2" xfId="37823" xr:uid="{D3206227-614C-41CA-96A2-89F6E42C6B93}"/>
    <cellStyle name="Calculation 4 24 2 4" xfId="40142" xr:uid="{F87835DF-2884-412A-90FB-81E3F0493A0E}"/>
    <cellStyle name="Calculation 4 24 2 5" xfId="33311" xr:uid="{20BAFC74-AF0C-4469-8F14-8E128D9475D8}"/>
    <cellStyle name="Calculation 4 24 3" xfId="39006" xr:uid="{EEE7FC55-DCB5-4FA5-942E-4062D92DD14C}"/>
    <cellStyle name="Calculation 4 24 4" xfId="28624" xr:uid="{EE3581C4-C072-46FC-8EE6-2F034BF93CD1}"/>
    <cellStyle name="Calculation 4 25" xfId="3870" xr:uid="{A12E6A8A-A013-4730-8E60-DD8E07F9C155}"/>
    <cellStyle name="Calculation 4 25 2" xfId="17856" xr:uid="{EF2B4A35-97F0-4C58-A2E5-062C258A093B}"/>
    <cellStyle name="Calculation 4 25 2 2" xfId="20194" xr:uid="{FDFF4CAC-48E3-4938-965C-F17D7E88514E}"/>
    <cellStyle name="Calculation 4 25 2 2 2" xfId="35489" xr:uid="{3898E451-7840-4814-96AB-A8394CECC20A}"/>
    <cellStyle name="Calculation 4 25 2 3" xfId="27309" xr:uid="{D9C3561A-2335-4756-87FA-E79521F71ABD}"/>
    <cellStyle name="Calculation 4 25 2 3 2" xfId="37681" xr:uid="{0B35F661-7437-4551-B809-D6C3128A408B}"/>
    <cellStyle name="Calculation 4 25 2 4" xfId="39999" xr:uid="{16647CE2-76AC-4BE0-9E7C-AB628D1FFC94}"/>
    <cellStyle name="Calculation 4 25 2 5" xfId="33168" xr:uid="{242DDBCB-E09B-43C1-A564-CC04DD26B2EF}"/>
    <cellStyle name="Calculation 4 25 3" xfId="39007" xr:uid="{285A84E0-4128-492D-B0D3-8C203BE44640}"/>
    <cellStyle name="Calculation 4 25 4" xfId="28625" xr:uid="{4B6E2935-5FF6-42C2-B898-24F4B496CA7D}"/>
    <cellStyle name="Calculation 4 26" xfId="3871" xr:uid="{3AA53E01-1F5B-479F-9695-0155C1BCB7A9}"/>
    <cellStyle name="Calculation 4 26 2" xfId="18000" xr:uid="{F6F9EA6C-27DA-4313-8822-56749A0C6ED7}"/>
    <cellStyle name="Calculation 4 26 2 2" xfId="20338" xr:uid="{3F9C2293-EAA1-41B6-B14B-90B8AD0BCF44}"/>
    <cellStyle name="Calculation 4 26 2 2 2" xfId="35633" xr:uid="{E32D6FFF-EAA2-402F-8296-B82407120B64}"/>
    <cellStyle name="Calculation 4 26 2 3" xfId="27452" xr:uid="{C1D99275-1FC5-464D-91CB-71F83D11FC17}"/>
    <cellStyle name="Calculation 4 26 2 3 2" xfId="37824" xr:uid="{D0A77F00-6877-4286-8178-C38E25C1BC56}"/>
    <cellStyle name="Calculation 4 26 2 4" xfId="40143" xr:uid="{6CEDF2BE-BAB1-4A25-9B7D-62D840368EE3}"/>
    <cellStyle name="Calculation 4 26 2 5" xfId="33312" xr:uid="{68C7CA4B-CEDE-4B85-9DD2-E255E0FBEEFA}"/>
    <cellStyle name="Calculation 4 26 3" xfId="39008" xr:uid="{68955BC7-0DD2-430D-851E-9759CBCB4955}"/>
    <cellStyle name="Calculation 4 26 4" xfId="28626" xr:uid="{BA723DF3-FD64-48FE-BDAE-6C24E28B4707}"/>
    <cellStyle name="Calculation 4 27" xfId="3872" xr:uid="{2C31EF90-9121-4BC9-A838-3729FAF18B22}"/>
    <cellStyle name="Calculation 4 27 2" xfId="17857" xr:uid="{11BE06B6-D30E-4D95-91F6-BCD5C41F90DC}"/>
    <cellStyle name="Calculation 4 27 2 2" xfId="20195" xr:uid="{6E3954B4-F26C-4D3C-9F51-73E8197C54FF}"/>
    <cellStyle name="Calculation 4 27 2 2 2" xfId="35490" xr:uid="{9C1419A4-9009-4D55-8B96-DBFA1B2173A6}"/>
    <cellStyle name="Calculation 4 27 2 3" xfId="27310" xr:uid="{1C94911E-9B50-48A6-B2E5-5E75E4E43F80}"/>
    <cellStyle name="Calculation 4 27 2 3 2" xfId="37682" xr:uid="{9E5A84EC-B268-4446-96A8-ABAD03A3DA4A}"/>
    <cellStyle name="Calculation 4 27 2 4" xfId="40000" xr:uid="{7EA6D95A-A72F-443F-B935-3E4DA47856B3}"/>
    <cellStyle name="Calculation 4 27 2 5" xfId="33169" xr:uid="{8DE580A1-46D7-40E4-B11C-E4834799B59B}"/>
    <cellStyle name="Calculation 4 27 3" xfId="39009" xr:uid="{6999040F-A4F1-487F-BD73-AF1E3158F431}"/>
    <cellStyle name="Calculation 4 27 4" xfId="28627" xr:uid="{48D98EBD-8B73-404C-8D36-D12A3A00A97A}"/>
    <cellStyle name="Calculation 4 28" xfId="3873" xr:uid="{5D3438CD-022C-4DA0-9639-DCBCE1754FFF}"/>
    <cellStyle name="Calculation 4 28 2" xfId="18001" xr:uid="{EDBACE01-8BEC-4C02-B7FF-5F0E2B05A917}"/>
    <cellStyle name="Calculation 4 28 2 2" xfId="20339" xr:uid="{A813F1CE-18F8-4184-A1AD-CBDE926F4A47}"/>
    <cellStyle name="Calculation 4 28 2 2 2" xfId="35634" xr:uid="{E923F10A-AC5B-4555-89AD-A006E240D8B6}"/>
    <cellStyle name="Calculation 4 28 2 3" xfId="27453" xr:uid="{EBB310B3-ED04-4F4E-9424-E208134D3F90}"/>
    <cellStyle name="Calculation 4 28 2 3 2" xfId="37825" xr:uid="{B40F6C03-5F2E-4403-A2B8-B31D6A4028A5}"/>
    <cellStyle name="Calculation 4 28 2 4" xfId="40144" xr:uid="{D15859B9-EA2C-4232-81AB-646603E1C5A2}"/>
    <cellStyle name="Calculation 4 28 2 5" xfId="33313" xr:uid="{5083304E-49A5-4BFB-9FC4-A8B235E965B5}"/>
    <cellStyle name="Calculation 4 28 3" xfId="39010" xr:uid="{10D02742-AB87-4F4E-B196-D2829703748D}"/>
    <cellStyle name="Calculation 4 28 4" xfId="28628" xr:uid="{8BA81533-FFC3-4FB4-B3F9-D5F73AD0FFFA}"/>
    <cellStyle name="Calculation 4 29" xfId="1948" xr:uid="{8567E0F4-27A4-4633-A90C-09A7ACEEEFED}"/>
    <cellStyle name="Calculation 4 3" xfId="1950" xr:uid="{B32D63E0-EC83-4AD7-B771-D9851E9A8F8E}"/>
    <cellStyle name="Calculation 4 3 2" xfId="17305" xr:uid="{95154A72-E897-44EC-BC66-004A137DF975}"/>
    <cellStyle name="Calculation 4 3 2 2" xfId="17736" xr:uid="{242AF587-4469-4B3B-97A1-9D67DA0CE7BD}"/>
    <cellStyle name="Calculation 4 3 2 2 2" xfId="18343" xr:uid="{92150A52-DB22-4498-8BF4-2B47B0DA7FE0}"/>
    <cellStyle name="Calculation 4 3 2 2 2 2" xfId="20681" xr:uid="{018061B0-8221-4EED-88BC-3DF8316C1D51}"/>
    <cellStyle name="Calculation 4 3 2 2 2 2 2" xfId="35976" xr:uid="{1788C78E-6A3F-4B82-8146-F66690B6FE50}"/>
    <cellStyle name="Calculation 4 3 2 2 2 3" xfId="27795" xr:uid="{81659B52-39F4-409A-9666-59C0CC5BA00B}"/>
    <cellStyle name="Calculation 4 3 2 2 2 3 2" xfId="38167" xr:uid="{7847B4FF-58E1-4361-80FD-A6C75932E6C0}"/>
    <cellStyle name="Calculation 4 3 2 2 2 4" xfId="40486" xr:uid="{ACB552B7-06B8-4764-8906-0AF28314A884}"/>
    <cellStyle name="Calculation 4 3 2 2 2 5" xfId="33655" xr:uid="{119D21F4-1BE4-4370-B812-C938869A4912}"/>
    <cellStyle name="Calculation 4 3 2 2 3" xfId="18775" xr:uid="{493159D2-7C77-4E42-9375-F6237ACA4A0B}"/>
    <cellStyle name="Calculation 4 3 2 2 3 2" xfId="21113" xr:uid="{04A5520B-B4D4-4417-B80D-762746E10FF4}"/>
    <cellStyle name="Calculation 4 3 2 2 3 2 2" xfId="36408" xr:uid="{332898FF-9FC5-4509-B745-F5992F0FD978}"/>
    <cellStyle name="Calculation 4 3 2 2 3 3" xfId="28227" xr:uid="{A24C05C5-1177-44B7-8C14-5AD62B05FE4B}"/>
    <cellStyle name="Calculation 4 3 2 2 3 3 2" xfId="38599" xr:uid="{2317038D-4A43-45F4-9F26-85D16A29BEA3}"/>
    <cellStyle name="Calculation 4 3 2 2 3 4" xfId="40918" xr:uid="{A8B0B2AD-02E3-488B-B245-F563E3690825}"/>
    <cellStyle name="Calculation 4 3 2 2 3 5" xfId="34087" xr:uid="{60EC1FBC-E1CA-4CA5-BC2B-CCD3DACD6A66}"/>
    <cellStyle name="Calculation 4 3 2 2 4" xfId="20077" xr:uid="{59603468-C067-4A3E-83AF-90B8A40203BB}"/>
    <cellStyle name="Calculation 4 3 2 2 4 2" xfId="35372" xr:uid="{F194B68C-A760-4B86-84E9-C59D504C7337}"/>
    <cellStyle name="Calculation 4 3 2 2 5" xfId="27205" xr:uid="{4C6A4A58-E7B8-4E3D-ACE1-4BC672B17333}"/>
    <cellStyle name="Calculation 4 3 2 2 5 2" xfId="37579" xr:uid="{B1AF5E69-7D49-4F98-8E7E-265752D31263}"/>
    <cellStyle name="Calculation 4 3 2 2 6" xfId="39882" xr:uid="{4F9AD5AE-B6A5-47F5-835B-055F1451B936}"/>
    <cellStyle name="Calculation 4 3 2 2 7" xfId="33051" xr:uid="{1199F3FB-18E0-41A2-8486-BC57C6371C59}"/>
    <cellStyle name="Calculation 4 3 3" xfId="17561" xr:uid="{0708A248-DA9A-4273-B443-9FB510C086E4}"/>
    <cellStyle name="Calculation 4 3 3 2" xfId="18176" xr:uid="{4601F983-C107-4745-B676-C4E538891E66}"/>
    <cellStyle name="Calculation 4 3 3 2 2" xfId="20514" xr:uid="{BEDCF24A-25B5-478D-A009-EC1D2B7FCB09}"/>
    <cellStyle name="Calculation 4 3 3 2 2 2" xfId="35809" xr:uid="{1E4D853F-B361-4FFB-A854-3CB010BDE145}"/>
    <cellStyle name="Calculation 4 3 3 2 3" xfId="27628" xr:uid="{E327277C-30FA-4DC6-AF68-A6B71F326144}"/>
    <cellStyle name="Calculation 4 3 3 2 3 2" xfId="38000" xr:uid="{D67A2B17-B836-406C-9375-D3BBE2481B76}"/>
    <cellStyle name="Calculation 4 3 3 2 4" xfId="40319" xr:uid="{A2E7951D-942D-4808-9D64-2C217C3613CB}"/>
    <cellStyle name="Calculation 4 3 3 2 5" xfId="33488" xr:uid="{709211C4-91CC-4893-B36B-ED24EF17732C}"/>
    <cellStyle name="Calculation 4 3 3 3" xfId="18608" xr:uid="{25ACC156-0F9D-4C0C-9E84-3A1443379E87}"/>
    <cellStyle name="Calculation 4 3 3 3 2" xfId="20946" xr:uid="{5464643F-6E7D-4D6D-9477-0985B3DA9456}"/>
    <cellStyle name="Calculation 4 3 3 3 2 2" xfId="36241" xr:uid="{E297D0B7-4EA7-4232-9918-D2663520E7C1}"/>
    <cellStyle name="Calculation 4 3 3 3 3" xfId="28060" xr:uid="{AFEF6141-5A45-4E0D-9324-B9D8E5D4CF9C}"/>
    <cellStyle name="Calculation 4 3 3 3 3 2" xfId="38432" xr:uid="{54AF4AA2-D07C-4687-9565-7C2367C35506}"/>
    <cellStyle name="Calculation 4 3 3 3 4" xfId="40751" xr:uid="{DAD5C92B-9D2F-4EDE-AE9B-58A91C7BC472}"/>
    <cellStyle name="Calculation 4 3 3 3 5" xfId="33920" xr:uid="{59EF3D65-990A-47E4-8224-0031C6AD5C53}"/>
    <cellStyle name="Calculation 4 3 3 4" xfId="19904" xr:uid="{53318088-4450-4DF7-BB83-0FC5B273EB6E}"/>
    <cellStyle name="Calculation 4 3 3 4 2" xfId="35199" xr:uid="{FA42E06A-923B-46E7-8D44-C153399CFC70}"/>
    <cellStyle name="Calculation 4 3 3 5" xfId="27038" xr:uid="{4604E743-9869-4495-9698-B34C5399A038}"/>
    <cellStyle name="Calculation 4 3 3 5 2" xfId="37412" xr:uid="{D376B09A-92DB-4733-AFCD-62E6248D542B}"/>
    <cellStyle name="Calculation 4 3 3 6" xfId="39709" xr:uid="{2431FA3D-146F-4066-9380-CA0245683A1C}"/>
    <cellStyle name="Calculation 4 3 3 7" xfId="32878" xr:uid="{C0CA1B49-7080-453F-BA5F-3651C49A958A}"/>
    <cellStyle name="Calculation 4 4" xfId="1951" xr:uid="{15D1BB8C-6987-4218-AF0F-A9BF3021D7B1}"/>
    <cellStyle name="Calculation 4 4 2" xfId="17306" xr:uid="{1461E915-E2C6-401E-B99E-1853BA0B1849}"/>
    <cellStyle name="Calculation 4 4 2 2" xfId="17737" xr:uid="{0D97BE01-71D2-4774-B015-0048886D761A}"/>
    <cellStyle name="Calculation 4 4 2 2 2" xfId="18344" xr:uid="{AEBE5088-DEF7-4F93-9AD6-C673BB13A710}"/>
    <cellStyle name="Calculation 4 4 2 2 2 2" xfId="20682" xr:uid="{BF963AEA-357E-4E14-8B2C-1D8FA545FAA8}"/>
    <cellStyle name="Calculation 4 4 2 2 2 2 2" xfId="35977" xr:uid="{7B156FF5-E4BA-4876-8E89-F5E5FFA86B08}"/>
    <cellStyle name="Calculation 4 4 2 2 2 3" xfId="27796" xr:uid="{47A37BFE-9625-44B0-98A1-F15BE06EB120}"/>
    <cellStyle name="Calculation 4 4 2 2 2 3 2" xfId="38168" xr:uid="{142EF0A0-6BED-436B-8C7A-2D4CE9EAEFAB}"/>
    <cellStyle name="Calculation 4 4 2 2 2 4" xfId="40487" xr:uid="{8239DF21-E392-48BB-B69C-64113EB0E7FE}"/>
    <cellStyle name="Calculation 4 4 2 2 2 5" xfId="33656" xr:uid="{ABFB0D18-B019-4177-B52B-314675AF249F}"/>
    <cellStyle name="Calculation 4 4 2 2 3" xfId="18776" xr:uid="{27EDE395-C33B-44F6-A0E6-73E96F68943A}"/>
    <cellStyle name="Calculation 4 4 2 2 3 2" xfId="21114" xr:uid="{FC99896C-2B62-4488-8363-17C1FDCFDE2C}"/>
    <cellStyle name="Calculation 4 4 2 2 3 2 2" xfId="36409" xr:uid="{0BB90AF8-8AC2-464E-9E63-FC6618312EF3}"/>
    <cellStyle name="Calculation 4 4 2 2 3 3" xfId="28228" xr:uid="{6C4E59EE-98FF-4651-9A4D-5A26FBC2A76A}"/>
    <cellStyle name="Calculation 4 4 2 2 3 3 2" xfId="38600" xr:uid="{3A9C4D6E-179A-49FB-8FE2-6EC4557D127C}"/>
    <cellStyle name="Calculation 4 4 2 2 3 4" xfId="40919" xr:uid="{3A31B7E9-4BA2-4AE5-9931-C1D17F36B8A6}"/>
    <cellStyle name="Calculation 4 4 2 2 3 5" xfId="34088" xr:uid="{068ABBE1-CE8F-486D-8A95-C12EBC0777B9}"/>
    <cellStyle name="Calculation 4 4 2 2 4" xfId="20078" xr:uid="{D82A4179-FB1F-482C-8778-30C436D99B23}"/>
    <cellStyle name="Calculation 4 4 2 2 4 2" xfId="35373" xr:uid="{7F7081CF-D6A5-4A33-A162-A41A047D5013}"/>
    <cellStyle name="Calculation 4 4 2 2 5" xfId="27206" xr:uid="{E8F7B781-AC58-4BAD-BC77-AFCBA6FE01DD}"/>
    <cellStyle name="Calculation 4 4 2 2 5 2" xfId="37580" xr:uid="{A5E7BA9F-9D5D-4F57-A31C-24D81453467E}"/>
    <cellStyle name="Calculation 4 4 2 2 6" xfId="39883" xr:uid="{AC98AEA8-69A5-4E6D-AB8A-7BB7F9D33325}"/>
    <cellStyle name="Calculation 4 4 2 2 7" xfId="33052" xr:uid="{6063E171-CFE9-4E4A-9300-043E2D4EF7AE}"/>
    <cellStyle name="Calculation 4 4 3" xfId="17562" xr:uid="{5C6EF163-782E-4587-90B0-1BC896C41919}"/>
    <cellStyle name="Calculation 4 4 3 2" xfId="18177" xr:uid="{F015C9E5-3594-47A8-B9BB-5A7FB407025D}"/>
    <cellStyle name="Calculation 4 4 3 2 2" xfId="20515" xr:uid="{AC9310D7-0E31-4325-B0A8-0E2F776B7BE7}"/>
    <cellStyle name="Calculation 4 4 3 2 2 2" xfId="35810" xr:uid="{32B11C82-18F1-4C52-88BE-59F523742A69}"/>
    <cellStyle name="Calculation 4 4 3 2 3" xfId="27629" xr:uid="{75E8F553-4E10-42D9-AD43-5E19C8DBAD33}"/>
    <cellStyle name="Calculation 4 4 3 2 3 2" xfId="38001" xr:uid="{866C69BC-C8B5-4767-A0E3-49C55B3390A9}"/>
    <cellStyle name="Calculation 4 4 3 2 4" xfId="40320" xr:uid="{F7DF1762-302A-482B-9B66-677E55E3FF87}"/>
    <cellStyle name="Calculation 4 4 3 2 5" xfId="33489" xr:uid="{2D8C3EEF-EC8B-47E6-809D-A506FADBE163}"/>
    <cellStyle name="Calculation 4 4 3 3" xfId="18609" xr:uid="{2EBDEEEB-DC0F-495C-BEA7-BB1BA9A36512}"/>
    <cellStyle name="Calculation 4 4 3 3 2" xfId="20947" xr:uid="{3517CDFF-B582-462F-B88E-E915D100DEB8}"/>
    <cellStyle name="Calculation 4 4 3 3 2 2" xfId="36242" xr:uid="{B10CF81E-2B1E-4EBF-8F2E-98B7BB59B880}"/>
    <cellStyle name="Calculation 4 4 3 3 3" xfId="28061" xr:uid="{8C0D32C6-370F-49AF-84A6-628A9924726F}"/>
    <cellStyle name="Calculation 4 4 3 3 3 2" xfId="38433" xr:uid="{3F2A433B-F431-4C81-8C47-7664C5213D31}"/>
    <cellStyle name="Calculation 4 4 3 3 4" xfId="40752" xr:uid="{45BA266B-2AA6-4C43-9531-37BE0987A4F5}"/>
    <cellStyle name="Calculation 4 4 3 3 5" xfId="33921" xr:uid="{0703A208-3BEC-4E5C-B54F-755FEBC24237}"/>
    <cellStyle name="Calculation 4 4 3 4" xfId="19905" xr:uid="{FBD3EF23-FB52-420A-BD4A-CE7945335410}"/>
    <cellStyle name="Calculation 4 4 3 4 2" xfId="35200" xr:uid="{43939E28-3072-44A9-8319-9CB2CFF8EC96}"/>
    <cellStyle name="Calculation 4 4 3 5" xfId="27039" xr:uid="{A528DAD8-5BC5-4BBD-A445-79E11B42EC66}"/>
    <cellStyle name="Calculation 4 4 3 5 2" xfId="37413" xr:uid="{3C1A70C0-747E-4D0B-B7BC-A3C595DE5687}"/>
    <cellStyle name="Calculation 4 4 3 6" xfId="39710" xr:uid="{2014B17E-44E9-4C55-B645-9462885BF3D2}"/>
    <cellStyle name="Calculation 4 4 3 7" xfId="32879" xr:uid="{AB7A1DF3-256A-446F-91C4-8BB35C9882AE}"/>
    <cellStyle name="Calculation 4 5" xfId="1952" xr:uid="{40E0D73A-3767-429A-B47B-FA03EC2C59A6}"/>
    <cellStyle name="Calculation 4 5 2" xfId="17307" xr:uid="{2DDFFD2E-D3FA-4429-9FB3-FF5013AFAE16}"/>
    <cellStyle name="Calculation 4 5 2 2" xfId="17738" xr:uid="{1BF4B420-7CE7-4DB6-92E0-6DA8019B8613}"/>
    <cellStyle name="Calculation 4 5 2 2 2" xfId="18345" xr:uid="{8FD7E5C4-0814-4A58-A552-B6248DD3BAA2}"/>
    <cellStyle name="Calculation 4 5 2 2 2 2" xfId="20683" xr:uid="{7ED1A715-A9C4-4E91-AB93-930A57518026}"/>
    <cellStyle name="Calculation 4 5 2 2 2 2 2" xfId="35978" xr:uid="{75F5D552-40C0-46FA-A01F-84767B6CC61E}"/>
    <cellStyle name="Calculation 4 5 2 2 2 3" xfId="27797" xr:uid="{B2B6E29D-A4E9-4000-81CA-92607994EF98}"/>
    <cellStyle name="Calculation 4 5 2 2 2 3 2" xfId="38169" xr:uid="{D04BBE59-701B-43F6-81E3-FFB0AACEB92D}"/>
    <cellStyle name="Calculation 4 5 2 2 2 4" xfId="40488" xr:uid="{4A3F0355-B14F-43A7-93C2-0C112EF86BF9}"/>
    <cellStyle name="Calculation 4 5 2 2 2 5" xfId="33657" xr:uid="{87AE382D-968F-412F-97D0-744A58AFD6C0}"/>
    <cellStyle name="Calculation 4 5 2 2 3" xfId="18777" xr:uid="{D3C89FDE-E384-49B4-8292-44AE6FFCAEF4}"/>
    <cellStyle name="Calculation 4 5 2 2 3 2" xfId="21115" xr:uid="{E9CF822D-4340-46FC-8619-968F2534C4C3}"/>
    <cellStyle name="Calculation 4 5 2 2 3 2 2" xfId="36410" xr:uid="{8DF39830-0025-4A5B-8EEC-D91022B92180}"/>
    <cellStyle name="Calculation 4 5 2 2 3 3" xfId="28229" xr:uid="{7E1AD595-2A4F-4BE7-88AA-2D2D3B3BB5C4}"/>
    <cellStyle name="Calculation 4 5 2 2 3 3 2" xfId="38601" xr:uid="{D2FA7A8F-5E9C-42B5-AF69-964428CAB5EC}"/>
    <cellStyle name="Calculation 4 5 2 2 3 4" xfId="40920" xr:uid="{B3703E2A-9DD6-4A08-A23A-6D51C27024F6}"/>
    <cellStyle name="Calculation 4 5 2 2 3 5" xfId="34089" xr:uid="{992470A6-6BDA-420A-A694-81031C0ECF3F}"/>
    <cellStyle name="Calculation 4 5 2 2 4" xfId="20079" xr:uid="{942392A2-58B8-4426-91F4-7FC3CAAA42B3}"/>
    <cellStyle name="Calculation 4 5 2 2 4 2" xfId="35374" xr:uid="{F7C9472F-104E-485E-8B48-CDC632A12D1A}"/>
    <cellStyle name="Calculation 4 5 2 2 5" xfId="27207" xr:uid="{8F7F1414-135E-4B87-8125-5850857330EC}"/>
    <cellStyle name="Calculation 4 5 2 2 5 2" xfId="37581" xr:uid="{C9A9BF18-651E-44D6-BDE6-2E8B329D5083}"/>
    <cellStyle name="Calculation 4 5 2 2 6" xfId="39884" xr:uid="{338411D6-08CA-42CE-83D8-FA417C2A2650}"/>
    <cellStyle name="Calculation 4 5 2 2 7" xfId="33053" xr:uid="{A7912552-0721-4D7B-B01E-962EEA36461A}"/>
    <cellStyle name="Calculation 4 5 3" xfId="17563" xr:uid="{0214C78E-D9AF-4866-9CCC-C5E7E9A7B05A}"/>
    <cellStyle name="Calculation 4 5 3 2" xfId="18178" xr:uid="{335C9C6D-EFEE-42A1-824B-A531630B4008}"/>
    <cellStyle name="Calculation 4 5 3 2 2" xfId="20516" xr:uid="{579D2420-8B98-4F9E-986D-EC04C8393B37}"/>
    <cellStyle name="Calculation 4 5 3 2 2 2" xfId="35811" xr:uid="{D7924799-9224-4B35-BE62-7953932EB2BA}"/>
    <cellStyle name="Calculation 4 5 3 2 3" xfId="27630" xr:uid="{ED40F35A-A62E-40DE-943C-DF8D7301AB24}"/>
    <cellStyle name="Calculation 4 5 3 2 3 2" xfId="38002" xr:uid="{B205971E-80D7-4ACB-8A3E-D3E186A7E644}"/>
    <cellStyle name="Calculation 4 5 3 2 4" xfId="40321" xr:uid="{213950EC-7515-4716-929D-ABC42DF97873}"/>
    <cellStyle name="Calculation 4 5 3 2 5" xfId="33490" xr:uid="{B52378CE-F72E-43C0-9DDF-10A8A7FB2903}"/>
    <cellStyle name="Calculation 4 5 3 3" xfId="18610" xr:uid="{FEEE0624-7FA1-4E61-9AD8-FD747145DC9F}"/>
    <cellStyle name="Calculation 4 5 3 3 2" xfId="20948" xr:uid="{A2E79C47-C9CC-4F08-831C-8786AEF65EF9}"/>
    <cellStyle name="Calculation 4 5 3 3 2 2" xfId="36243" xr:uid="{6FC6BEF9-B9A8-4EF9-9E0E-2DF43077781F}"/>
    <cellStyle name="Calculation 4 5 3 3 3" xfId="28062" xr:uid="{2E633D32-2083-4F90-B0A0-C90499D9271F}"/>
    <cellStyle name="Calculation 4 5 3 3 3 2" xfId="38434" xr:uid="{5BEACC6C-ED09-484B-95C4-7A938F71A9CE}"/>
    <cellStyle name="Calculation 4 5 3 3 4" xfId="40753" xr:uid="{1F0642E4-5313-41AB-954C-E79ADE992371}"/>
    <cellStyle name="Calculation 4 5 3 3 5" xfId="33922" xr:uid="{546928A8-C01A-4DBF-B2C9-B1A3F669B976}"/>
    <cellStyle name="Calculation 4 5 3 4" xfId="19906" xr:uid="{8B4FC826-0490-4AF3-B717-A9C300191A12}"/>
    <cellStyle name="Calculation 4 5 3 4 2" xfId="35201" xr:uid="{4620836A-8810-4C9D-97FF-C1E7E27945CF}"/>
    <cellStyle name="Calculation 4 5 3 5" xfId="27040" xr:uid="{45050AC2-8BD2-4343-8609-FBA7F7B4FA8D}"/>
    <cellStyle name="Calculation 4 5 3 5 2" xfId="37414" xr:uid="{DA005A3B-F4B0-45CB-AFBC-8AA12EC42C58}"/>
    <cellStyle name="Calculation 4 5 3 6" xfId="39711" xr:uid="{291F5637-3403-4B3A-9621-886050683D48}"/>
    <cellStyle name="Calculation 4 5 3 7" xfId="32880" xr:uid="{30D8BB7C-90F4-427F-B996-554D0E89513D}"/>
    <cellStyle name="Calculation 4 6" xfId="1953" xr:uid="{4220044B-C3F0-4F78-8DA9-43ED067AB7FA}"/>
    <cellStyle name="Calculation 4 6 2" xfId="17308" xr:uid="{5BF86E37-2DA2-4819-B5BB-407A0B735B6C}"/>
    <cellStyle name="Calculation 4 6 2 2" xfId="17739" xr:uid="{86E3F7F8-68E7-4053-8D73-487A96B50CF5}"/>
    <cellStyle name="Calculation 4 6 2 2 2" xfId="18346" xr:uid="{06BDA4D4-0F56-456B-9E82-EE67F91C8DCF}"/>
    <cellStyle name="Calculation 4 6 2 2 2 2" xfId="20684" xr:uid="{465A3903-DC7D-484F-9F47-D60D0E89B671}"/>
    <cellStyle name="Calculation 4 6 2 2 2 2 2" xfId="35979" xr:uid="{58445DA2-D0E9-41C6-BB59-E76C0CCD90BA}"/>
    <cellStyle name="Calculation 4 6 2 2 2 3" xfId="27798" xr:uid="{560FA468-80DE-4ED2-98D3-1989C6BF4C8F}"/>
    <cellStyle name="Calculation 4 6 2 2 2 3 2" xfId="38170" xr:uid="{DD4A409A-CC48-4E3C-9BD6-39D0A7C5DF56}"/>
    <cellStyle name="Calculation 4 6 2 2 2 4" xfId="40489" xr:uid="{B61B34F9-A84D-4761-85F7-CDB04A35F172}"/>
    <cellStyle name="Calculation 4 6 2 2 2 5" xfId="33658" xr:uid="{35B3F8CC-D76F-41C5-99C7-BBC3815F8A6A}"/>
    <cellStyle name="Calculation 4 6 2 2 3" xfId="18778" xr:uid="{FD842D42-A9F6-4CEF-8080-1B41E32AFA9C}"/>
    <cellStyle name="Calculation 4 6 2 2 3 2" xfId="21116" xr:uid="{5740C9EE-8BE5-4B58-BC3A-16B011FBF12A}"/>
    <cellStyle name="Calculation 4 6 2 2 3 2 2" xfId="36411" xr:uid="{EE369FCC-83D8-40B4-B24D-07AC4C35DAEA}"/>
    <cellStyle name="Calculation 4 6 2 2 3 3" xfId="28230" xr:uid="{912B400C-E695-4C0E-ABEB-78B38C884A3B}"/>
    <cellStyle name="Calculation 4 6 2 2 3 3 2" xfId="38602" xr:uid="{40AF37FF-81D3-470D-9212-BEF528645BC7}"/>
    <cellStyle name="Calculation 4 6 2 2 3 4" xfId="40921" xr:uid="{2152CEAD-669F-4714-9D52-CBEAB940D374}"/>
    <cellStyle name="Calculation 4 6 2 2 3 5" xfId="34090" xr:uid="{D18D7C97-DF4E-4EA9-89E7-3C136FE9608F}"/>
    <cellStyle name="Calculation 4 6 2 2 4" xfId="20080" xr:uid="{EE805F2F-9623-4860-95EE-B345C353DB5C}"/>
    <cellStyle name="Calculation 4 6 2 2 4 2" xfId="35375" xr:uid="{8F22331C-6D08-488F-8A99-B8CF5378A113}"/>
    <cellStyle name="Calculation 4 6 2 2 5" xfId="27208" xr:uid="{0CF69F03-A4E9-4420-B73E-036EBF342730}"/>
    <cellStyle name="Calculation 4 6 2 2 5 2" xfId="37582" xr:uid="{41735D4B-59A6-4933-A2A1-0B1541D81E98}"/>
    <cellStyle name="Calculation 4 6 2 2 6" xfId="39885" xr:uid="{1E735819-40E1-4E97-A067-641094AF4D6F}"/>
    <cellStyle name="Calculation 4 6 2 2 7" xfId="33054" xr:uid="{E5401C24-BDA3-4B64-A875-8D46BAB90C70}"/>
    <cellStyle name="Calculation 4 6 3" xfId="17564" xr:uid="{693D880B-83D4-42A5-B3C4-66FE49719D97}"/>
    <cellStyle name="Calculation 4 6 3 2" xfId="18179" xr:uid="{A01C628C-2981-4509-BABB-B66290F8C707}"/>
    <cellStyle name="Calculation 4 6 3 2 2" xfId="20517" xr:uid="{A1038956-8138-45DC-8A45-318298B3ABF7}"/>
    <cellStyle name="Calculation 4 6 3 2 2 2" xfId="35812" xr:uid="{EA8B841E-0948-40D9-A1AD-15B31A7BC159}"/>
    <cellStyle name="Calculation 4 6 3 2 3" xfId="27631" xr:uid="{E9F5B2C4-46AE-475F-9F69-5D20BBCA8840}"/>
    <cellStyle name="Calculation 4 6 3 2 3 2" xfId="38003" xr:uid="{F9E4C33D-E029-4CBA-9E88-E47B07B264C6}"/>
    <cellStyle name="Calculation 4 6 3 2 4" xfId="40322" xr:uid="{99518879-C955-40D5-8A35-4F9D03282838}"/>
    <cellStyle name="Calculation 4 6 3 2 5" xfId="33491" xr:uid="{A712C3E0-D6D2-4EE6-BD33-3A9294049B3F}"/>
    <cellStyle name="Calculation 4 6 3 3" xfId="18611" xr:uid="{22DAFEF0-8AAC-4E21-BF3F-557063FAD295}"/>
    <cellStyle name="Calculation 4 6 3 3 2" xfId="20949" xr:uid="{E8AA0A70-D205-4FBA-9116-000EAFC46C10}"/>
    <cellStyle name="Calculation 4 6 3 3 2 2" xfId="36244" xr:uid="{283EC6E1-EEE7-48F7-B6BA-7626563BE2DA}"/>
    <cellStyle name="Calculation 4 6 3 3 3" xfId="28063" xr:uid="{7EDBC931-876A-4DB9-9997-8BFDF4CB3E8D}"/>
    <cellStyle name="Calculation 4 6 3 3 3 2" xfId="38435" xr:uid="{A094E2B4-55D3-4DFE-9197-7AB663D6FCD2}"/>
    <cellStyle name="Calculation 4 6 3 3 4" xfId="40754" xr:uid="{17F2496A-A972-4A1A-86A2-19C90F758278}"/>
    <cellStyle name="Calculation 4 6 3 3 5" xfId="33923" xr:uid="{14FB0DE2-DDA9-47FC-A938-F537F9F98F0B}"/>
    <cellStyle name="Calculation 4 6 3 4" xfId="19907" xr:uid="{78798107-32AF-4FE8-811B-260F66282FEA}"/>
    <cellStyle name="Calculation 4 6 3 4 2" xfId="35202" xr:uid="{5F889A81-7838-48F6-9F1D-E4C49BE6C85D}"/>
    <cellStyle name="Calculation 4 6 3 5" xfId="27041" xr:uid="{FEB89D4B-C561-4E41-A877-7A5F54CCE100}"/>
    <cellStyle name="Calculation 4 6 3 5 2" xfId="37415" xr:uid="{9A854896-4832-48B8-942D-EC7FD55DC449}"/>
    <cellStyle name="Calculation 4 6 3 6" xfId="39712" xr:uid="{732954A3-6D14-4D33-9C93-5BBBAE896BC5}"/>
    <cellStyle name="Calculation 4 6 3 7" xfId="32881" xr:uid="{0086B838-5338-4103-A328-E03046618688}"/>
    <cellStyle name="Calculation 4 7" xfId="1954" xr:uid="{73EE5A8B-673A-4E7D-B143-A911BC525564}"/>
    <cellStyle name="Calculation 4 7 2" xfId="17309" xr:uid="{10051A14-A23B-44EA-BEED-B3C2C47939CC}"/>
    <cellStyle name="Calculation 4 7 2 2" xfId="17740" xr:uid="{5A9F99F1-F3EC-4F48-B601-4A5425A175FE}"/>
    <cellStyle name="Calculation 4 7 2 2 2" xfId="18347" xr:uid="{BE6312DF-A3A4-45F0-9D3C-443C8D93DCE6}"/>
    <cellStyle name="Calculation 4 7 2 2 2 2" xfId="20685" xr:uid="{F1234C64-BC50-4074-BBE2-B0654CEC906A}"/>
    <cellStyle name="Calculation 4 7 2 2 2 2 2" xfId="35980" xr:uid="{F22DA14C-7D08-41A5-AA8F-85605D2CE2AB}"/>
    <cellStyle name="Calculation 4 7 2 2 2 3" xfId="27799" xr:uid="{11E3CC7B-14D1-4263-BDF7-77E85A43639A}"/>
    <cellStyle name="Calculation 4 7 2 2 2 3 2" xfId="38171" xr:uid="{358128F1-2424-439F-B8BF-A91F59BB4CCE}"/>
    <cellStyle name="Calculation 4 7 2 2 2 4" xfId="40490" xr:uid="{DA5AA863-A2B1-424D-BC26-68EF33CD6A97}"/>
    <cellStyle name="Calculation 4 7 2 2 2 5" xfId="33659" xr:uid="{AA945C01-7A03-47FE-B273-DE2EE031E415}"/>
    <cellStyle name="Calculation 4 7 2 2 3" xfId="18779" xr:uid="{9AA68DFE-07BB-40B1-AC9B-A4792C9A35B0}"/>
    <cellStyle name="Calculation 4 7 2 2 3 2" xfId="21117" xr:uid="{E2481FB0-D425-4E67-9AF0-5506AD85C02A}"/>
    <cellStyle name="Calculation 4 7 2 2 3 2 2" xfId="36412" xr:uid="{0261D3AB-4449-48ED-A28E-00BE81FBAFCD}"/>
    <cellStyle name="Calculation 4 7 2 2 3 3" xfId="28231" xr:uid="{9A0DEE37-6F30-4673-8E35-E306E2A33D2A}"/>
    <cellStyle name="Calculation 4 7 2 2 3 3 2" xfId="38603" xr:uid="{AFC41B61-375E-4E44-816E-2F709D5D454C}"/>
    <cellStyle name="Calculation 4 7 2 2 3 4" xfId="40922" xr:uid="{E7A23390-8F04-4FA3-AD1A-FB92115922AF}"/>
    <cellStyle name="Calculation 4 7 2 2 3 5" xfId="34091" xr:uid="{8A47E4F2-CA8F-44A6-8525-C0F8BA6CFE21}"/>
    <cellStyle name="Calculation 4 7 2 2 4" xfId="20081" xr:uid="{D3107B32-934A-43EE-80C5-6B6B3CFF2BC3}"/>
    <cellStyle name="Calculation 4 7 2 2 4 2" xfId="35376" xr:uid="{660E51EF-7C78-4DA5-A386-2C2ECC2F42BC}"/>
    <cellStyle name="Calculation 4 7 2 2 5" xfId="27209" xr:uid="{64893AED-89DA-425D-B6E9-D0336FEC6BDE}"/>
    <cellStyle name="Calculation 4 7 2 2 5 2" xfId="37583" xr:uid="{3BC5B5B0-C60B-429E-BDF2-06B413EFB498}"/>
    <cellStyle name="Calculation 4 7 2 2 6" xfId="39886" xr:uid="{1CB44B52-A967-43D2-BF08-B4FFEC5F24F0}"/>
    <cellStyle name="Calculation 4 7 2 2 7" xfId="33055" xr:uid="{122E5288-750A-4F8A-838D-347E7832F40C}"/>
    <cellStyle name="Calculation 4 7 3" xfId="17565" xr:uid="{07679CC7-F32A-42B6-80A4-7D008C420C09}"/>
    <cellStyle name="Calculation 4 7 3 2" xfId="18180" xr:uid="{EA674B6E-DA7A-4568-A83F-0379156166F9}"/>
    <cellStyle name="Calculation 4 7 3 2 2" xfId="20518" xr:uid="{F093CF4C-B9D3-4DFF-94FB-CBAC588D1091}"/>
    <cellStyle name="Calculation 4 7 3 2 2 2" xfId="35813" xr:uid="{7C2F31C8-BA99-4557-A48A-0E1AFAD7AB0A}"/>
    <cellStyle name="Calculation 4 7 3 2 3" xfId="27632" xr:uid="{A3F0A785-A294-421B-A4A5-28225FAA3D20}"/>
    <cellStyle name="Calculation 4 7 3 2 3 2" xfId="38004" xr:uid="{6AEE4384-CE6F-4A6B-969D-ED1E8612DBCA}"/>
    <cellStyle name="Calculation 4 7 3 2 4" xfId="40323" xr:uid="{5E29C62F-8D43-423A-88FA-1C8EB71780B7}"/>
    <cellStyle name="Calculation 4 7 3 2 5" xfId="33492" xr:uid="{4EF12C2A-F6FF-401C-8601-C3121994863A}"/>
    <cellStyle name="Calculation 4 7 3 3" xfId="18612" xr:uid="{4C3E98B0-8288-481D-AB65-AE68E3D0CE62}"/>
    <cellStyle name="Calculation 4 7 3 3 2" xfId="20950" xr:uid="{7BF731AC-3C72-4DCA-9FA0-B05CB695E906}"/>
    <cellStyle name="Calculation 4 7 3 3 2 2" xfId="36245" xr:uid="{A9BA07A6-BF4B-4F62-8173-77C167FE428C}"/>
    <cellStyle name="Calculation 4 7 3 3 3" xfId="28064" xr:uid="{D80B8E16-A978-4774-A0A3-7C0FA531EFEA}"/>
    <cellStyle name="Calculation 4 7 3 3 3 2" xfId="38436" xr:uid="{EF4C5EFD-4451-4032-9466-6D35088D022C}"/>
    <cellStyle name="Calculation 4 7 3 3 4" xfId="40755" xr:uid="{5B312063-DB25-465A-AA7E-205614DA4B4C}"/>
    <cellStyle name="Calculation 4 7 3 3 5" xfId="33924" xr:uid="{567CDBFC-0309-4A3B-AE28-727E4341E2BD}"/>
    <cellStyle name="Calculation 4 7 3 4" xfId="19908" xr:uid="{60A24670-7E93-4306-B370-B5EB79C1E00C}"/>
    <cellStyle name="Calculation 4 7 3 4 2" xfId="35203" xr:uid="{1E119367-DDEB-45C2-B3E1-6BCCBAEC74F4}"/>
    <cellStyle name="Calculation 4 7 3 5" xfId="27042" xr:uid="{051564B0-FC29-40E3-91F1-163BD7255AB5}"/>
    <cellStyle name="Calculation 4 7 3 5 2" xfId="37416" xr:uid="{BB6508ED-B241-49F6-AFBC-D3BBD482C481}"/>
    <cellStyle name="Calculation 4 7 3 6" xfId="39713" xr:uid="{582D2010-0476-4695-9323-0572EFB1A677}"/>
    <cellStyle name="Calculation 4 7 3 7" xfId="32882" xr:uid="{7185B892-04DF-4A76-8C47-E8E9724F57EA}"/>
    <cellStyle name="Calculation 4 8" xfId="3874" xr:uid="{2AFA18D4-9C07-4B7C-9E2F-8D1AA0B9E063}"/>
    <cellStyle name="Calculation 4 8 2" xfId="6885" xr:uid="{5BC84BAC-6CE2-40E5-A997-74EAEF3A0A9E}"/>
    <cellStyle name="Calculation 4 8 2 2" xfId="17741" xr:uid="{11AA5844-C5A2-4388-995D-2844BA8CF364}"/>
    <cellStyle name="Calculation 4 8 2 2 2" xfId="18348" xr:uid="{59C4B3D4-89B1-4366-B33C-43201F6C410F}"/>
    <cellStyle name="Calculation 4 8 2 2 2 2" xfId="20686" xr:uid="{86BFB2C4-4EC0-4379-803F-868DB3D95F97}"/>
    <cellStyle name="Calculation 4 8 2 2 2 2 2" xfId="35981" xr:uid="{3341B725-64F0-4B1D-A70D-33401D885B96}"/>
    <cellStyle name="Calculation 4 8 2 2 2 3" xfId="27800" xr:uid="{D4AAAD8D-D7BC-4ECB-B6B3-15FC6DD00D27}"/>
    <cellStyle name="Calculation 4 8 2 2 2 3 2" xfId="38172" xr:uid="{D5ADCC3C-FF19-45A7-B6A0-2B47FBCABD57}"/>
    <cellStyle name="Calculation 4 8 2 2 2 4" xfId="40491" xr:uid="{018EB9C0-4CA1-4448-BAD2-C8A12B2C9125}"/>
    <cellStyle name="Calculation 4 8 2 2 2 5" xfId="33660" xr:uid="{BE2F6709-2F02-469C-A477-A6CB8E3AAF5C}"/>
    <cellStyle name="Calculation 4 8 2 2 3" xfId="18780" xr:uid="{6B79D03A-A597-4DEE-AC66-7D1C59BE5D5C}"/>
    <cellStyle name="Calculation 4 8 2 2 3 2" xfId="21118" xr:uid="{A27E8AB5-3FAC-4B79-AA86-811ED38E6DEA}"/>
    <cellStyle name="Calculation 4 8 2 2 3 2 2" xfId="36413" xr:uid="{553770FF-71F0-41C0-A683-785C24312114}"/>
    <cellStyle name="Calculation 4 8 2 2 3 3" xfId="28232" xr:uid="{6972C35E-7B32-41EE-86A7-BB2F07DE71B4}"/>
    <cellStyle name="Calculation 4 8 2 2 3 3 2" xfId="38604" xr:uid="{0B870ECD-E078-4162-A60E-F3EFB1D16FFC}"/>
    <cellStyle name="Calculation 4 8 2 2 3 4" xfId="40923" xr:uid="{3E0E6097-544A-47BC-B814-1D8894DF81A9}"/>
    <cellStyle name="Calculation 4 8 2 2 3 5" xfId="34092" xr:uid="{91E2D9DC-53FC-4556-9716-13896761EC2F}"/>
    <cellStyle name="Calculation 4 8 2 2 4" xfId="20082" xr:uid="{9E50A894-E576-4C69-9E50-31E21FB3AD37}"/>
    <cellStyle name="Calculation 4 8 2 2 4 2" xfId="35377" xr:uid="{86DA7236-F6A9-40CC-9A48-36107AFDC408}"/>
    <cellStyle name="Calculation 4 8 2 2 5" xfId="27210" xr:uid="{E88A3A97-9A67-4095-B86D-FC7ED7674A9F}"/>
    <cellStyle name="Calculation 4 8 2 2 5 2" xfId="37584" xr:uid="{401358A1-E13D-4464-92E1-FCD3FF7260E6}"/>
    <cellStyle name="Calculation 4 8 2 2 6" xfId="39887" xr:uid="{9273281E-8985-4F3F-91AE-3811ED484F54}"/>
    <cellStyle name="Calculation 4 8 2 2 7" xfId="33056" xr:uid="{14605D11-902B-4AB2-A919-5FBF5762325D}"/>
    <cellStyle name="Calculation 4 8 2 3" xfId="17310" xr:uid="{3BA7FB38-0AD6-4C1A-90F8-99E9FF6B0DB5}"/>
    <cellStyle name="Calculation 4 8 2 3 2" xfId="19737" xr:uid="{1E365942-E0C3-42B6-B509-80F001962266}"/>
    <cellStyle name="Calculation 4 8 2 3 2 2" xfId="35032" xr:uid="{20EFB79F-7C1F-4B6D-8854-E50DBD8D4696}"/>
    <cellStyle name="Calculation 4 8 2 3 3" xfId="26876" xr:uid="{6E4A9E6F-2A7F-415D-B63C-AD61B92ADA91}"/>
    <cellStyle name="Calculation 4 8 2 3 3 2" xfId="37252" xr:uid="{C7712CA5-0962-43C1-BF2B-61DD454DDF35}"/>
    <cellStyle name="Calculation 4 8 2 3 4" xfId="39541" xr:uid="{DD1D2963-30D3-42D1-A293-7908544A1EC8}"/>
    <cellStyle name="Calculation 4 8 2 3 5" xfId="32710" xr:uid="{10E02894-B937-43B9-BBBB-4FE60487E4A8}"/>
    <cellStyle name="Calculation 4 8 2 4" xfId="19071" xr:uid="{A83F549C-5E1B-4ADD-9046-A74A39A6C69C}"/>
    <cellStyle name="Calculation 4 8 2 4 2" xfId="21409" xr:uid="{C1345ECE-C6B2-44C2-999E-49C6CD567A65}"/>
    <cellStyle name="Calculation 4 8 2 4 2 2" xfId="36704" xr:uid="{C6E3DBCC-DF86-4E89-AF8D-ED92BE96D8C9}"/>
    <cellStyle name="Calculation 4 8 2 4 3" xfId="28516" xr:uid="{90048847-199B-4A9B-873C-74DE19E1778E}"/>
    <cellStyle name="Calculation 4 8 2 4 3 2" xfId="38888" xr:uid="{723FF95A-956A-4436-8218-5B0EFD1FEABB}"/>
    <cellStyle name="Calculation 4 8 2 4 4" xfId="41214" xr:uid="{5A5EF254-E3E6-4037-9F08-E02F90C9AA8E}"/>
    <cellStyle name="Calculation 4 8 2 4 5" xfId="34383" xr:uid="{B40D9BE7-7613-4987-B134-7E3D7F9F109E}"/>
    <cellStyle name="Calculation 4 8 2 5" xfId="39064" xr:uid="{2595CCA0-4796-4635-9C62-EA7AA7F4E702}"/>
    <cellStyle name="Calculation 4 8 2 6" xfId="28682" xr:uid="{C1FEC1B3-56C8-47DE-9DE6-3FE226EE08E7}"/>
    <cellStyle name="Calculation 4 8 3" xfId="17566" xr:uid="{9CF835B7-AF85-4457-973E-CD1568407B64}"/>
    <cellStyle name="Calculation 4 8 3 2" xfId="18181" xr:uid="{803DAA8A-04F7-42B0-95A0-F51741340E35}"/>
    <cellStyle name="Calculation 4 8 3 2 2" xfId="20519" xr:uid="{9ADFE284-C19E-4FFD-AA7E-0A04381D3696}"/>
    <cellStyle name="Calculation 4 8 3 2 2 2" xfId="35814" xr:uid="{16A08753-A15E-425A-9253-877B42FDC478}"/>
    <cellStyle name="Calculation 4 8 3 2 3" xfId="27633" xr:uid="{1546B588-60D0-4657-9B08-6EF7392DF2D2}"/>
    <cellStyle name="Calculation 4 8 3 2 3 2" xfId="38005" xr:uid="{AFA778D2-1674-44DC-A89D-A40932567421}"/>
    <cellStyle name="Calculation 4 8 3 2 4" xfId="40324" xr:uid="{18A80D16-6D7B-4219-94B6-1780AAD8BA62}"/>
    <cellStyle name="Calculation 4 8 3 2 5" xfId="33493" xr:uid="{E620B0FB-DFD7-422C-89AE-A6AFEC32E69A}"/>
    <cellStyle name="Calculation 4 8 3 3" xfId="18613" xr:uid="{058DEED8-D21B-4935-ABA9-342A6CD8949D}"/>
    <cellStyle name="Calculation 4 8 3 3 2" xfId="20951" xr:uid="{13843754-FFC5-4EEC-9444-B85B4E5C7051}"/>
    <cellStyle name="Calculation 4 8 3 3 2 2" xfId="36246" xr:uid="{9B9B46F7-37B4-4365-BED2-A82C112B7EEB}"/>
    <cellStyle name="Calculation 4 8 3 3 3" xfId="28065" xr:uid="{19E2DA55-E2DB-4C6B-A380-904384744A5D}"/>
    <cellStyle name="Calculation 4 8 3 3 3 2" xfId="38437" xr:uid="{0EDCDA7C-4114-429A-B238-77B85715CCE8}"/>
    <cellStyle name="Calculation 4 8 3 3 4" xfId="40756" xr:uid="{7C48E833-AF8B-4084-9625-FDB611F6F2CC}"/>
    <cellStyle name="Calculation 4 8 3 3 5" xfId="33925" xr:uid="{20E0F6E6-B980-4371-B5C7-7367D15165DE}"/>
    <cellStyle name="Calculation 4 8 3 4" xfId="19909" xr:uid="{DD408DF0-F57B-4A1B-8B04-8029D45E83D6}"/>
    <cellStyle name="Calculation 4 8 3 4 2" xfId="35204" xr:uid="{4B53BE42-F6FD-45C8-8C7C-2DFA5997A24B}"/>
    <cellStyle name="Calculation 4 8 3 5" xfId="27043" xr:uid="{69B9BBC8-C884-4596-8810-DAABDDAA0F25}"/>
    <cellStyle name="Calculation 4 8 3 5 2" xfId="37417" xr:uid="{D008BCA8-8368-482A-B1BE-0BAB3ECF53B4}"/>
    <cellStyle name="Calculation 4 8 3 6" xfId="39714" xr:uid="{465CDDAD-CB27-4EAB-8763-0E72E3A10025}"/>
    <cellStyle name="Calculation 4 8 3 7" xfId="32883" xr:uid="{F67812AF-1BF7-4EA1-A000-7EBE708BB14F}"/>
    <cellStyle name="Calculation 4 9" xfId="3875" xr:uid="{DC66B8E6-12C0-472A-A285-6B70157D0854}"/>
    <cellStyle name="Calculation 4 9 2" xfId="17311" xr:uid="{70BD2380-1EB9-487E-AA99-74881829C66B}"/>
    <cellStyle name="Calculation 4 9 2 2" xfId="17742" xr:uid="{1C89D521-6D60-4317-9CB1-FB034D107901}"/>
    <cellStyle name="Calculation 4 9 2 2 2" xfId="18349" xr:uid="{A5A1D801-81A2-4166-AC4F-C1F6444E16B8}"/>
    <cellStyle name="Calculation 4 9 2 2 2 2" xfId="20687" xr:uid="{C5465394-C349-4021-9A99-2198444DC27F}"/>
    <cellStyle name="Calculation 4 9 2 2 2 2 2" xfId="35982" xr:uid="{A71FB30A-6E34-4BA3-96C2-1370FA5B45C1}"/>
    <cellStyle name="Calculation 4 9 2 2 2 3" xfId="27801" xr:uid="{4CE3836F-3176-46CB-916F-878BC21B3C1B}"/>
    <cellStyle name="Calculation 4 9 2 2 2 3 2" xfId="38173" xr:uid="{E8603273-80F1-462C-AE39-A76AA2B076F2}"/>
    <cellStyle name="Calculation 4 9 2 2 2 4" xfId="40492" xr:uid="{D25771A3-A3A0-4ECF-ADD6-A598983836F5}"/>
    <cellStyle name="Calculation 4 9 2 2 2 5" xfId="33661" xr:uid="{FD4ED4DB-1D25-4324-BAF8-86D121C271AA}"/>
    <cellStyle name="Calculation 4 9 2 2 3" xfId="18781" xr:uid="{43FCDE03-71BD-4816-B8A6-33917E9AF399}"/>
    <cellStyle name="Calculation 4 9 2 2 3 2" xfId="21119" xr:uid="{C73C41F3-45FC-4B94-A626-7AC96AEEA290}"/>
    <cellStyle name="Calculation 4 9 2 2 3 2 2" xfId="36414" xr:uid="{200F074E-316B-4637-93B1-349A2E4A2EC1}"/>
    <cellStyle name="Calculation 4 9 2 2 3 3" xfId="28233" xr:uid="{5A1FFF6B-C0BE-47BE-A18D-35AD60DBFE8D}"/>
    <cellStyle name="Calculation 4 9 2 2 3 3 2" xfId="38605" xr:uid="{4968EF5B-4A74-482A-82AA-866F928C0F08}"/>
    <cellStyle name="Calculation 4 9 2 2 3 4" xfId="40924" xr:uid="{DE2C3834-688B-499B-B608-6191B76A2739}"/>
    <cellStyle name="Calculation 4 9 2 2 3 5" xfId="34093" xr:uid="{D2D224F4-0503-4716-BB8D-97AC003E035F}"/>
    <cellStyle name="Calculation 4 9 2 2 4" xfId="20083" xr:uid="{2C469D34-F631-4CB6-8700-039830CC67A3}"/>
    <cellStyle name="Calculation 4 9 2 2 4 2" xfId="35378" xr:uid="{53A46113-D99B-4B6B-8794-7A2A0A2B6F0E}"/>
    <cellStyle name="Calculation 4 9 2 2 5" xfId="27211" xr:uid="{E9A42B8C-BE51-4B24-9E31-B1389221F92B}"/>
    <cellStyle name="Calculation 4 9 2 2 5 2" xfId="37585" xr:uid="{DFF6A83E-4377-4E98-874A-2849D306156B}"/>
    <cellStyle name="Calculation 4 9 2 2 6" xfId="39888" xr:uid="{6236CCDA-E1FE-454F-9C9F-125B415EFB7D}"/>
    <cellStyle name="Calculation 4 9 2 2 7" xfId="33057" xr:uid="{0CA66D94-6D8E-4491-8658-A98359B072F3}"/>
    <cellStyle name="Calculation 4 9 3" xfId="17567" xr:uid="{E7BDE266-73E3-42B6-97BC-8285C1B031F9}"/>
    <cellStyle name="Calculation 4 9 3 2" xfId="18182" xr:uid="{58F0F9CA-7CFE-4CB6-BB6E-1998667ADDFE}"/>
    <cellStyle name="Calculation 4 9 3 2 2" xfId="20520" xr:uid="{FC84E6BA-E010-4753-AD1B-002A2A0529E9}"/>
    <cellStyle name="Calculation 4 9 3 2 2 2" xfId="35815" xr:uid="{AC867149-B960-4CF9-BB93-3B854E508B67}"/>
    <cellStyle name="Calculation 4 9 3 2 3" xfId="27634" xr:uid="{20D3DBC6-BD62-48C4-A719-5C1AAF130FD2}"/>
    <cellStyle name="Calculation 4 9 3 2 3 2" xfId="38006" xr:uid="{AF2B05A4-A452-4EF7-ABBD-21B40071754E}"/>
    <cellStyle name="Calculation 4 9 3 2 4" xfId="40325" xr:uid="{7C68B34D-709B-47ED-A478-87A2FBE74A8B}"/>
    <cellStyle name="Calculation 4 9 3 2 5" xfId="33494" xr:uid="{7E41D3BF-7CEA-44FB-B2AF-FC08DB749974}"/>
    <cellStyle name="Calculation 4 9 3 3" xfId="18614" xr:uid="{FBCCF222-2D95-4401-B704-658107CA58F5}"/>
    <cellStyle name="Calculation 4 9 3 3 2" xfId="20952" xr:uid="{1EA9477C-8AD7-4409-A2F4-CF869E70D0EF}"/>
    <cellStyle name="Calculation 4 9 3 3 2 2" xfId="36247" xr:uid="{9B9A676D-A065-40B0-881B-40F5590E67DD}"/>
    <cellStyle name="Calculation 4 9 3 3 3" xfId="28066" xr:uid="{E8CF169A-A3B8-4D0E-BE9B-D181422A8767}"/>
    <cellStyle name="Calculation 4 9 3 3 3 2" xfId="38438" xr:uid="{41C717BC-77C3-4A3F-B078-5CAB1EF86F50}"/>
    <cellStyle name="Calculation 4 9 3 3 4" xfId="40757" xr:uid="{259E2721-6D14-44F6-BA1E-CC0F72906904}"/>
    <cellStyle name="Calculation 4 9 3 3 5" xfId="33926" xr:uid="{BDE96B93-E883-4D61-B836-C09DECFC086D}"/>
    <cellStyle name="Calculation 4 9 3 4" xfId="19910" xr:uid="{84F60E48-C11D-4356-8D27-F6855C9F6A04}"/>
    <cellStyle name="Calculation 4 9 3 4 2" xfId="35205" xr:uid="{6887B879-5D00-4985-8403-DF4759591940}"/>
    <cellStyle name="Calculation 4 9 3 5" xfId="27044" xr:uid="{B027133C-83E9-4CB7-B9DF-089B7996EF8D}"/>
    <cellStyle name="Calculation 4 9 3 5 2" xfId="37418" xr:uid="{45195D8D-72F0-40DE-88DB-231BF1B4FA0D}"/>
    <cellStyle name="Calculation 4 9 3 6" xfId="39715" xr:uid="{75D8CC2B-962A-462A-8EC6-1D8B4BC622B1}"/>
    <cellStyle name="Calculation 4 9 3 7" xfId="32884" xr:uid="{34E94C39-A8B9-48B7-8DA8-4E1AF441C1B8}"/>
    <cellStyle name="Calculation 5" xfId="660" xr:uid="{1770E3F8-D4E4-4011-AE85-064030B13DD2}"/>
    <cellStyle name="Calculation 5 2" xfId="17312" xr:uid="{BDE7C068-F0F2-43BC-95DB-3BE7522414C8}"/>
    <cellStyle name="Calculation 5 2 2" xfId="17743" xr:uid="{DC7E3CE6-A603-45F2-8DC0-F874E3CC61D1}"/>
    <cellStyle name="Calculation 5 2 2 2" xfId="18350" xr:uid="{895C8CB1-2DA9-4103-A701-A1A543383E42}"/>
    <cellStyle name="Calculation 5 2 2 2 2" xfId="20688" xr:uid="{ACDCA179-CDF3-47FA-82B1-30FBF6F5CA86}"/>
    <cellStyle name="Calculation 5 2 2 2 2 2" xfId="35983" xr:uid="{4036E545-2CF4-4C49-9EAB-04746AB83954}"/>
    <cellStyle name="Calculation 5 2 2 2 3" xfId="27802" xr:uid="{6BF0B895-EE66-456F-9037-5F7299B02D53}"/>
    <cellStyle name="Calculation 5 2 2 2 3 2" xfId="38174" xr:uid="{458B5B56-D6FC-42DD-A550-2EE64DBA4B8E}"/>
    <cellStyle name="Calculation 5 2 2 2 4" xfId="40493" xr:uid="{3A304BA4-A8EF-4810-B603-D936C60F2013}"/>
    <cellStyle name="Calculation 5 2 2 2 5" xfId="33662" xr:uid="{037DEB51-92CC-436F-BD97-0663C4C7EE99}"/>
    <cellStyle name="Calculation 5 2 2 3" xfId="18782" xr:uid="{D97EC6D2-B836-4BF1-A419-05C915C68EFD}"/>
    <cellStyle name="Calculation 5 2 2 3 2" xfId="21120" xr:uid="{02C9D7BA-37DD-4434-99F0-79E8BD1B226F}"/>
    <cellStyle name="Calculation 5 2 2 3 2 2" xfId="36415" xr:uid="{C755E87D-F1DB-4CDF-80DF-3A3BC4C0B205}"/>
    <cellStyle name="Calculation 5 2 2 3 3" xfId="28234" xr:uid="{59A2EFD8-CDDC-4F4C-9DE0-4C48F096D819}"/>
    <cellStyle name="Calculation 5 2 2 3 3 2" xfId="38606" xr:uid="{28F75EB3-08D5-494A-892E-657A2224C676}"/>
    <cellStyle name="Calculation 5 2 2 3 4" xfId="40925" xr:uid="{62D4085A-16BC-486D-8FD5-218FEB15827C}"/>
    <cellStyle name="Calculation 5 2 2 3 5" xfId="34094" xr:uid="{B70B9EB9-6AA5-48EB-BBEA-1C5129C9FE9C}"/>
    <cellStyle name="Calculation 5 2 2 4" xfId="20084" xr:uid="{50189AC8-98EB-4DAE-AD62-777208E56D6B}"/>
    <cellStyle name="Calculation 5 2 2 4 2" xfId="35379" xr:uid="{070457B9-FC6C-41C0-8DCA-EFBA18F3B8F9}"/>
    <cellStyle name="Calculation 5 2 2 5" xfId="27212" xr:uid="{2C339357-B502-43DD-BAE1-1541334DB1D7}"/>
    <cellStyle name="Calculation 5 2 2 5 2" xfId="37586" xr:uid="{4AABF047-4B45-4C2C-B5E8-B42A41269A4C}"/>
    <cellStyle name="Calculation 5 2 2 6" xfId="39889" xr:uid="{3D341DC7-9F58-49E5-91B1-BE76DA65C4A4}"/>
    <cellStyle name="Calculation 5 2 2 7" xfId="33058" xr:uid="{6B002E20-A0F7-45D1-8014-C21FF7A8F242}"/>
    <cellStyle name="Calculation 5 3" xfId="17568" xr:uid="{C3517CBA-C288-4AFC-839D-BC85CC6C6B58}"/>
    <cellStyle name="Calculation 5 3 2" xfId="18183" xr:uid="{9A0D6335-986B-4E65-A0DA-CEC41F592A6E}"/>
    <cellStyle name="Calculation 5 3 2 2" xfId="20521" xr:uid="{EF2DF203-F588-45DB-9640-E657F8A70254}"/>
    <cellStyle name="Calculation 5 3 2 2 2" xfId="35816" xr:uid="{7459DA2A-FAD4-428C-A2E2-AF27CC472670}"/>
    <cellStyle name="Calculation 5 3 2 3" xfId="27635" xr:uid="{4E5C0DC1-B49E-4FB0-B979-0C9E39610142}"/>
    <cellStyle name="Calculation 5 3 2 3 2" xfId="38007" xr:uid="{58FDEC0B-6199-4AF5-A6DC-FEFF0C4F2AE1}"/>
    <cellStyle name="Calculation 5 3 2 4" xfId="40326" xr:uid="{997707CC-B551-4776-901C-99ED8835BDA8}"/>
    <cellStyle name="Calculation 5 3 2 5" xfId="33495" xr:uid="{1F3F7F47-0BF5-4E1D-B644-6C00E0180605}"/>
    <cellStyle name="Calculation 5 3 3" xfId="18615" xr:uid="{8909E582-9CD2-46B0-B197-F8AFA1D9B4F8}"/>
    <cellStyle name="Calculation 5 3 3 2" xfId="20953" xr:uid="{F8BCE308-4343-4B83-95C3-5C706B5736B9}"/>
    <cellStyle name="Calculation 5 3 3 2 2" xfId="36248" xr:uid="{1564D9CC-5B07-4528-B4ED-75360B0B9143}"/>
    <cellStyle name="Calculation 5 3 3 3" xfId="28067" xr:uid="{EF1C8F70-355F-4EC7-9C15-5E65B4516366}"/>
    <cellStyle name="Calculation 5 3 3 3 2" xfId="38439" xr:uid="{6B24E7D1-02CE-469F-BADB-4A54780773FE}"/>
    <cellStyle name="Calculation 5 3 3 4" xfId="40758" xr:uid="{9BB4D55E-0DEA-42DA-94CD-B68C3A3FE2A5}"/>
    <cellStyle name="Calculation 5 3 3 5" xfId="33927" xr:uid="{540BACE2-DFA1-418B-A94B-1AFE5F068717}"/>
    <cellStyle name="Calculation 5 3 4" xfId="19911" xr:uid="{745FF9D3-44F2-4714-88C1-85676F733140}"/>
    <cellStyle name="Calculation 5 3 4 2" xfId="35206" xr:uid="{EF4F6121-760E-4E60-9C6D-245846125CD0}"/>
    <cellStyle name="Calculation 5 3 5" xfId="27045" xr:uid="{521DE131-19B4-400C-B797-52A93F1F4280}"/>
    <cellStyle name="Calculation 5 3 5 2" xfId="37419" xr:uid="{F7BBE3AA-F092-4F95-AB04-090FE4658AFC}"/>
    <cellStyle name="Calculation 5 3 6" xfId="39716" xr:uid="{BFBE4A06-DFA6-4C8B-921A-2596B3B0E424}"/>
    <cellStyle name="Calculation 5 3 7" xfId="32885" xr:uid="{C0B12173-210D-4BC5-8475-E542CB30B294}"/>
    <cellStyle name="Calculation 5 4" xfId="16426" xr:uid="{A38BE711-6F32-402D-9F9B-47CCD07E4829}"/>
    <cellStyle name="Calculation 5 4 2" xfId="19400" xr:uid="{A17F3DB4-0B61-422A-B19E-CE222A9460DA}"/>
    <cellStyle name="Calculation 5 4 2 2" xfId="34695" xr:uid="{79B195E1-37BE-4AF1-9B61-8E9019F61472}"/>
    <cellStyle name="Calculation 5 4 3" xfId="26498" xr:uid="{EB3DC1BA-2C5D-4A0D-BAF6-749A5141DB1D}"/>
    <cellStyle name="Calculation 5 4 3 2" xfId="36915" xr:uid="{5328E6F8-B770-4786-8640-9AE4D4DFD635}"/>
    <cellStyle name="Calculation 5 4 4" xfId="39240" xr:uid="{64452958-97B9-4523-9223-2511844C8F45}"/>
    <cellStyle name="Calculation 5 4 5" xfId="32409" xr:uid="{0634BEDD-6F1A-4AFA-B25E-A9E7B6C6C3B9}"/>
    <cellStyle name="Calculation 5 5" xfId="19072" xr:uid="{B55B97E7-0576-4FDF-8208-DE8ED87D4F1A}"/>
    <cellStyle name="Calculation 5 5 2" xfId="21410" xr:uid="{CEF01808-3771-4203-8FB0-F68015DDC98F}"/>
    <cellStyle name="Calculation 5 5 2 2" xfId="36705" xr:uid="{B94D8BDC-54DA-4D3E-BDD0-6C7F2FE436DE}"/>
    <cellStyle name="Calculation 5 5 3" xfId="28517" xr:uid="{4B009124-A062-4D35-932B-6442CFDA7868}"/>
    <cellStyle name="Calculation 5 5 3 2" xfId="38889" xr:uid="{8CBD7415-715A-4958-B433-241E55689D67}"/>
    <cellStyle name="Calculation 5 5 4" xfId="41215" xr:uid="{9B6B9C44-01D7-4E31-8204-D045B7B23A47}"/>
    <cellStyle name="Calculation 5 5 5" xfId="34384" xr:uid="{09C0C066-77DD-4BC5-9626-DF63C4B8BF0F}"/>
    <cellStyle name="Calculation 5 6" xfId="39065" xr:uid="{D59FB2E9-8142-4672-9EFC-24E4C0FCFA9B}"/>
    <cellStyle name="Calculation 5 7" xfId="28683" xr:uid="{08BCACDD-11B9-4932-8940-907344EEF388}"/>
    <cellStyle name="Calculation 6" xfId="661" xr:uid="{7A8972E2-F3D0-4AE4-A7BE-A5EF62527BB0}"/>
    <cellStyle name="Calculation 6 2" xfId="19073" xr:uid="{F8B21CFB-6CD8-4190-8156-E7F9BBB14855}"/>
    <cellStyle name="Calculation 6 2 2" xfId="21411" xr:uid="{2861F68C-A192-4EC4-BB88-25C503D717B1}"/>
    <cellStyle name="Calculation 6 2 2 2" xfId="36706" xr:uid="{11E868E8-BE6F-40E9-ABAB-CDE0932E52E8}"/>
    <cellStyle name="Calculation 6 2 3" xfId="28518" xr:uid="{1B3CD29F-ECE5-4A63-9DE4-2D7DC7638E95}"/>
    <cellStyle name="Calculation 6 2 3 2" xfId="38890" xr:uid="{C40EF1E3-4E63-4C09-BA31-7B38244787FF}"/>
    <cellStyle name="Calculation 6 2 4" xfId="41216" xr:uid="{2871B9CE-47BD-4067-A914-0E396EFDD016}"/>
    <cellStyle name="Calculation 6 2 5" xfId="34385" xr:uid="{6203485D-44C0-4A2C-AFDA-FF945EDC919A}"/>
    <cellStyle name="Calculation 6 3" xfId="39066" xr:uid="{8BA67D08-0D09-4BB5-A7F1-54DF994B4B08}"/>
    <cellStyle name="Calculation 6 4" xfId="28684" xr:uid="{EF881F99-BCB9-4ABD-B8E0-48D4D0DCA006}"/>
    <cellStyle name="Calculation 7" xfId="662" xr:uid="{40376604-B3D3-4BAC-8777-BDEAC8FEBF80}"/>
    <cellStyle name="Calculation 7 2" xfId="19074" xr:uid="{3350E157-7616-4897-9AFE-5AA23B62AA35}"/>
    <cellStyle name="Calculation 7 2 2" xfId="21412" xr:uid="{5B26DB5B-1FBC-4233-AD18-697C260517B2}"/>
    <cellStyle name="Calculation 7 2 2 2" xfId="36707" xr:uid="{93946761-091A-43FE-81D9-8626F438CC2B}"/>
    <cellStyle name="Calculation 7 2 3" xfId="28519" xr:uid="{1B4A8294-E77C-486D-B6A6-1A2917D58610}"/>
    <cellStyle name="Calculation 7 2 3 2" xfId="38891" xr:uid="{9AA79D2D-476B-487E-8B69-6C0499705F79}"/>
    <cellStyle name="Calculation 7 2 4" xfId="41217" xr:uid="{B57B8033-4997-4539-9C6E-6615E1C7747D}"/>
    <cellStyle name="Calculation 7 2 5" xfId="34386" xr:uid="{F6D5ADDF-F9B3-4096-A13E-8D28775F5219}"/>
    <cellStyle name="Calculation 7 3" xfId="39067" xr:uid="{2CAB7A2A-1BB3-4D59-B4EB-A6AF539FFD90}"/>
    <cellStyle name="Calculation 7 4" xfId="28685" xr:uid="{B055681D-66DB-43D0-AD4F-14FA9CA229D7}"/>
    <cellStyle name="Calculation 8" xfId="663" xr:uid="{AC5D168D-9254-4EA7-B9FA-550AF293BA27}"/>
    <cellStyle name="Calculation 8 2" xfId="19075" xr:uid="{852807C0-A481-4F73-BB81-148451E797B5}"/>
    <cellStyle name="Calculation 8 2 2" xfId="21413" xr:uid="{81CC6DAA-984C-4175-BF7C-8437BB406E07}"/>
    <cellStyle name="Calculation 8 2 2 2" xfId="36708" xr:uid="{1586F7AE-90BA-45B4-8C16-81BABA90F231}"/>
    <cellStyle name="Calculation 8 2 3" xfId="28520" xr:uid="{EAE8337D-FDA0-48EE-9D09-2094B0032250}"/>
    <cellStyle name="Calculation 8 2 3 2" xfId="38892" xr:uid="{90F29DCE-C97E-492A-BDBE-F1928D97C98B}"/>
    <cellStyle name="Calculation 8 2 4" xfId="41218" xr:uid="{0E27FEAD-23B6-49E9-B1C4-F1D4BE546973}"/>
    <cellStyle name="Calculation 8 2 5" xfId="34387" xr:uid="{FE0632A3-5E5A-454E-96E2-9CF1186CD758}"/>
    <cellStyle name="Calculation 8 3" xfId="39068" xr:uid="{B616814D-3730-4C23-9341-9CE28FFF4E1D}"/>
    <cellStyle name="Calculation 8 4" xfId="28686" xr:uid="{9C98C4C7-FBFD-4477-B796-58D3CE893442}"/>
    <cellStyle name="Calculation 9" xfId="664" xr:uid="{2BF3A781-1373-49C0-9DB6-8F19F2034373}"/>
    <cellStyle name="Calculation 9 2" xfId="19076" xr:uid="{FE9FCE64-D6FB-4657-84C8-DB54F8CBB2D2}"/>
    <cellStyle name="Calculation 9 2 2" xfId="21414" xr:uid="{B762144E-8FC9-4583-9EFE-15431958784F}"/>
    <cellStyle name="Calculation 9 2 2 2" xfId="36709" xr:uid="{855A2864-0DC1-45AF-8A5B-CF55E32C9E47}"/>
    <cellStyle name="Calculation 9 2 3" xfId="28521" xr:uid="{C1E855E2-6A89-4050-9205-A46C5D394BDF}"/>
    <cellStyle name="Calculation 9 2 3 2" xfId="38893" xr:uid="{584C0A89-1B27-477D-9176-171F9B29F0EB}"/>
    <cellStyle name="Calculation 9 2 4" xfId="41219" xr:uid="{1BA63151-FC7B-457C-A95B-E8E90C7076BE}"/>
    <cellStyle name="Calculation 9 2 5" xfId="34388" xr:uid="{9EDCD36C-1C68-40AF-93D6-5002F0F975B7}"/>
    <cellStyle name="Calculation 9 3" xfId="39069" xr:uid="{3DD43ED6-0EE3-4F02-8411-064C0027EED7}"/>
    <cellStyle name="Calculation 9 4" xfId="28687" xr:uid="{D12ECDC1-05AF-4334-B287-7686272D87B6}"/>
    <cellStyle name="Cella collegata" xfId="665" xr:uid="{61A7014D-7C0A-4891-B564-FC94FB1DD162}"/>
    <cellStyle name="Cella da controllare" xfId="666" xr:uid="{C3FF244A-092F-4682-A959-0F1E24FCC0C2}"/>
    <cellStyle name="Cellule liée" xfId="667" xr:uid="{5F23DFA2-F46A-4D97-BA7E-3ABC17804AB1}"/>
    <cellStyle name="Check Cell 10" xfId="668" xr:uid="{9018589E-CF80-4470-8BF8-E949DB4337C4}"/>
    <cellStyle name="Check Cell 11" xfId="669" xr:uid="{EE8B211B-28B5-416D-A19B-FF5A24F4BFE1}"/>
    <cellStyle name="Check Cell 12" xfId="670" xr:uid="{FE0096EE-F31F-448B-9673-E943785F8B15}"/>
    <cellStyle name="Check Cell 13" xfId="671" xr:uid="{24348734-70AF-4F85-9B25-BD2046ABAD0B}"/>
    <cellStyle name="Check Cell 14" xfId="672" xr:uid="{4FF1CC93-8590-47DF-91E7-6B9FECDDFC8B}"/>
    <cellStyle name="Check Cell 15" xfId="673" xr:uid="{29AE62BB-2A25-4E74-B18B-80C449B49A80}"/>
    <cellStyle name="Check Cell 2" xfId="674" xr:uid="{94084F79-C28F-42DA-AE44-3645F612F502}"/>
    <cellStyle name="Check Cell 2 2" xfId="3876" xr:uid="{6D9249D8-3C69-4F13-92E5-868A2278E397}"/>
    <cellStyle name="Check Cell 2 3" xfId="1955" xr:uid="{B937F2EF-F38D-466C-83CD-CF85D7973A19}"/>
    <cellStyle name="Check Cell 3" xfId="675" xr:uid="{E76FF66B-459C-4EB8-8FF1-7009AB3F68C6}"/>
    <cellStyle name="Check Cell 3 10" xfId="1957" xr:uid="{92F8D475-AC98-45D0-81E3-3F8C8D7F2B0F}"/>
    <cellStyle name="Check Cell 3 11" xfId="3877" xr:uid="{81341532-A8AD-478E-AE66-CCA93DD8D027}"/>
    <cellStyle name="Check Cell 3 11 2" xfId="6886" xr:uid="{328F6CB8-2971-4A66-AAA6-39A738A56DF5}"/>
    <cellStyle name="Check Cell 3 12" xfId="3878" xr:uid="{65B89C5F-B799-4368-9B30-C7E86C44E7B0}"/>
    <cellStyle name="Check Cell 3 13" xfId="3879" xr:uid="{9D8F9898-B7FE-431D-A0AD-D5C8DD3CA5D1}"/>
    <cellStyle name="Check Cell 3 14" xfId="3880" xr:uid="{738A47DD-F8ED-411B-A1FB-0814CFB3FE9C}"/>
    <cellStyle name="Check Cell 3 15" xfId="3881" xr:uid="{DB936B7F-1FFE-4EB3-9AAF-ABCC5E71F290}"/>
    <cellStyle name="Check Cell 3 16" xfId="3882" xr:uid="{9932AF51-6582-4A10-B2CA-33F4ACD68159}"/>
    <cellStyle name="Check Cell 3 17" xfId="3883" xr:uid="{EE533B5F-1764-4A65-8742-32894E0CCBC8}"/>
    <cellStyle name="Check Cell 3 18" xfId="3884" xr:uid="{83787B2E-96E6-4B23-8D2A-BED5F77341A2}"/>
    <cellStyle name="Check Cell 3 19" xfId="3885" xr:uid="{50C5C8C5-A565-4C07-A7B4-8478AB80910A}"/>
    <cellStyle name="Check Cell 3 2" xfId="1958" xr:uid="{3FC26665-3265-4773-A4EA-89DF7EC4774C}"/>
    <cellStyle name="Check Cell 3 20" xfId="3886" xr:uid="{CB9ECC52-9C38-499D-A004-4E825AF0F166}"/>
    <cellStyle name="Check Cell 3 21" xfId="3887" xr:uid="{3EDDF72A-B52B-4A38-8B60-B695229D9991}"/>
    <cellStyle name="Check Cell 3 22" xfId="3888" xr:uid="{E3A11F54-C272-45E0-95CF-A014FF324BE0}"/>
    <cellStyle name="Check Cell 3 23" xfId="3889" xr:uid="{873BE304-DF88-4963-9361-3703E777DD20}"/>
    <cellStyle name="Check Cell 3 24" xfId="3890" xr:uid="{0DCF9243-BCE7-49AC-9D55-2A653D6832C8}"/>
    <cellStyle name="Check Cell 3 25" xfId="3891" xr:uid="{7770AF19-9567-47FB-959A-64F9117FE422}"/>
    <cellStyle name="Check Cell 3 26" xfId="3892" xr:uid="{5B290BC1-791D-485E-87D0-2452309FF897}"/>
    <cellStyle name="Check Cell 3 27" xfId="3893" xr:uid="{0974A2FC-AE8D-485A-BE6B-44CF2F85AA4F}"/>
    <cellStyle name="Check Cell 3 28" xfId="3894" xr:uid="{CC2352CA-D545-426D-ACEC-89212C434BEF}"/>
    <cellStyle name="Check Cell 3 29" xfId="3895" xr:uid="{1C211BA6-83B6-43B4-B4A2-47BFA89B80E2}"/>
    <cellStyle name="Check Cell 3 3" xfId="1959" xr:uid="{1D1B9134-3305-4B37-A344-C24C15A0DBE1}"/>
    <cellStyle name="Check Cell 3 30" xfId="3896" xr:uid="{CE2D12E2-81F8-4EFC-8B38-A01D6A87ACC4}"/>
    <cellStyle name="Check Cell 3 31" xfId="3897" xr:uid="{CD82DABE-7637-472D-AC35-F06AB55FB75E}"/>
    <cellStyle name="Check Cell 3 32" xfId="1956" xr:uid="{3799C7B4-A923-4AB3-94A8-9CF9C0116DA9}"/>
    <cellStyle name="Check Cell 3 4" xfId="1960" xr:uid="{32D5E0DD-B66D-427D-A066-A592280BF8D0}"/>
    <cellStyle name="Check Cell 3 5" xfId="1961" xr:uid="{96138AAE-03EB-456A-B54A-0583D3D6F90A}"/>
    <cellStyle name="Check Cell 3 6" xfId="1962" xr:uid="{59ACE340-F78A-44DD-9503-B8F1EC107947}"/>
    <cellStyle name="Check Cell 3 7" xfId="1963" xr:uid="{5F748AF2-5BB5-47E8-929C-7A43D7084CFA}"/>
    <cellStyle name="Check Cell 3 8" xfId="1964" xr:uid="{3A9F8B9B-5459-4C7A-96E8-667AC984C203}"/>
    <cellStyle name="Check Cell 3 9" xfId="1965" xr:uid="{27E95B28-9BF4-41DF-9DD4-FA5EA59228FF}"/>
    <cellStyle name="Check Cell 4" xfId="676" xr:uid="{EE5897A9-2835-4106-BB9F-48377E174C45}"/>
    <cellStyle name="Check Cell 4 10" xfId="3898" xr:uid="{C88AD1A1-85C6-473C-9AB8-CFC62C77E50C}"/>
    <cellStyle name="Check Cell 4 11" xfId="3899" xr:uid="{DD5212FD-BCD2-49D5-A60F-E16E70E2E7A4}"/>
    <cellStyle name="Check Cell 4 12" xfId="3900" xr:uid="{09D4439C-57CD-4A39-A5DB-DF90D3AC9B87}"/>
    <cellStyle name="Check Cell 4 13" xfId="3901" xr:uid="{0898F0A4-AE7A-4685-8F9F-0C388076F9C4}"/>
    <cellStyle name="Check Cell 4 14" xfId="3902" xr:uid="{BCB38956-92B3-4075-AD80-E4AD8DE3AD0A}"/>
    <cellStyle name="Check Cell 4 15" xfId="3903" xr:uid="{FCADC0AA-D88B-4CB9-8FD4-05FD5EE7E7BC}"/>
    <cellStyle name="Check Cell 4 16" xfId="3904" xr:uid="{69755F9D-7156-4AF4-9BFC-7DAC8EE39517}"/>
    <cellStyle name="Check Cell 4 17" xfId="3905" xr:uid="{6089E44D-DD53-4B47-BBF1-1376AE2F418E}"/>
    <cellStyle name="Check Cell 4 18" xfId="3906" xr:uid="{328EC635-2543-438D-B724-968D8B07D5B2}"/>
    <cellStyle name="Check Cell 4 19" xfId="3907" xr:uid="{AE6D7F46-8AF3-4E1A-8439-31375367B094}"/>
    <cellStyle name="Check Cell 4 2" xfId="1967" xr:uid="{5BEDA899-E6CC-409B-B183-5F68E78CCD36}"/>
    <cellStyle name="Check Cell 4 20" xfId="3908" xr:uid="{9087EAE0-A4A8-4326-9FF5-B9F627C4529A}"/>
    <cellStyle name="Check Cell 4 21" xfId="3909" xr:uid="{9B049B33-FBAD-4873-BE17-EE0F5013645A}"/>
    <cellStyle name="Check Cell 4 22" xfId="3910" xr:uid="{AE6DF2FF-2B34-4819-8D49-7D380E23E1FB}"/>
    <cellStyle name="Check Cell 4 23" xfId="3911" xr:uid="{6FD36899-1633-474D-814B-91DFF977876C}"/>
    <cellStyle name="Check Cell 4 24" xfId="3912" xr:uid="{FA1985BA-1D13-4405-A39B-CCBD89739837}"/>
    <cellStyle name="Check Cell 4 25" xfId="3913" xr:uid="{937FE225-C13E-4C82-BC20-7161F2B44EA1}"/>
    <cellStyle name="Check Cell 4 26" xfId="3914" xr:uid="{F7410DC3-24EC-4366-BDED-FD364FCDCDBE}"/>
    <cellStyle name="Check Cell 4 27" xfId="3915" xr:uid="{4F4E0FA9-8FBD-4673-BF9B-6C7C5A34DB5D}"/>
    <cellStyle name="Check Cell 4 28" xfId="3916" xr:uid="{D2653F91-CE30-479D-BAAC-8EB827D40AD3}"/>
    <cellStyle name="Check Cell 4 29" xfId="1966" xr:uid="{5363C2FE-D793-474B-A4A6-8AEBF1410798}"/>
    <cellStyle name="Check Cell 4 3" xfId="1968" xr:uid="{7776CF87-89C1-4010-A5E9-EC23F92848ED}"/>
    <cellStyle name="Check Cell 4 4" xfId="1969" xr:uid="{87953E08-CB9D-4FF7-BB2B-4D0DA65CAB4C}"/>
    <cellStyle name="Check Cell 4 5" xfId="1970" xr:uid="{BC9D928D-BF43-46FE-B474-BD167CCB76DD}"/>
    <cellStyle name="Check Cell 4 6" xfId="1971" xr:uid="{BA25CD81-EFA7-43D1-9A7E-1A2CEF801F66}"/>
    <cellStyle name="Check Cell 4 7" xfId="1972" xr:uid="{0158556E-DA1C-4E65-99F6-4D02C2B10824}"/>
    <cellStyle name="Check Cell 4 8" xfId="3917" xr:uid="{BC2229FB-20BE-4152-A57C-464E0DEF7431}"/>
    <cellStyle name="Check Cell 4 8 2" xfId="6887" xr:uid="{EF01D264-8D2E-4306-A3C9-15B301B02164}"/>
    <cellStyle name="Check Cell 4 9" xfId="3918" xr:uid="{E84F1946-538F-4D30-8D00-40B0CCB5DF3C}"/>
    <cellStyle name="Check Cell 5" xfId="677" xr:uid="{02FDB890-9E7C-481D-84C9-4F892EB2B204}"/>
    <cellStyle name="Check Cell 6" xfId="678" xr:uid="{55E1F50B-3F9E-4B15-AF65-0351B93BB635}"/>
    <cellStyle name="Check Cell 7" xfId="679" xr:uid="{950C7E47-8AF4-45EE-81BA-668674BB362B}"/>
    <cellStyle name="Check Cell 8" xfId="680" xr:uid="{E01C62E6-FC03-4268-85CA-C835215112B9}"/>
    <cellStyle name="Check Cell 9" xfId="681" xr:uid="{E4F0836A-F31F-4860-8F4D-6818A940CC00}"/>
    <cellStyle name="Colore 1" xfId="682" xr:uid="{0DAEC5B3-EEE8-4522-B567-34E596C47CB2}"/>
    <cellStyle name="Colore 2" xfId="683" xr:uid="{8E25E584-A004-474A-B990-3DDABFA41E6E}"/>
    <cellStyle name="Colore 3" xfId="684" xr:uid="{10D07A70-A279-4935-A242-508C3D991C79}"/>
    <cellStyle name="Colore 4" xfId="685" xr:uid="{749E4774-AA62-4F51-93C8-D891EF6A6B73}"/>
    <cellStyle name="Colore 5" xfId="686" xr:uid="{7F1DE42D-E73C-43F5-AB13-DEC13EA2AD7A}"/>
    <cellStyle name="Colore 6" xfId="687" xr:uid="{579AFF4B-DE6D-4609-8B3B-3C6D2D78C798}"/>
    <cellStyle name="ColStyle1" xfId="688" xr:uid="{5D8C95E0-D851-44FF-90D6-4E8803C25EF0}"/>
    <cellStyle name="ColStyle2" xfId="6888" xr:uid="{318A239A-B889-4AEA-A0DA-FEFF786B372C}"/>
    <cellStyle name="ColStyle3" xfId="6889" xr:uid="{73184D9F-E5AA-4036-A796-B8EEEA657AD8}"/>
    <cellStyle name="ColStyle4" xfId="689" xr:uid="{7520F958-94AF-4DEE-BF5B-CCD4AF40A3B7}"/>
    <cellStyle name="ColStyle5" xfId="6890" xr:uid="{43FA8EA5-8CE1-43B1-B4D8-29A557933012}"/>
    <cellStyle name="Comma [0] 2" xfId="6891" xr:uid="{72F20103-9B14-42E3-9F0F-0B8F007E47AF}"/>
    <cellStyle name="Comma [00]" xfId="3919" xr:uid="{4C19DC0F-E07C-4C2B-82E8-ACDB573E25FE}"/>
    <cellStyle name="Comma [00] 2" xfId="6892" xr:uid="{91DCFE30-6565-4944-B381-A6201A4F2795}"/>
    <cellStyle name="Comma 10" xfId="3920" xr:uid="{62FF511E-25F3-457B-B62A-885AEE3A2C86}"/>
    <cellStyle name="Comma 10 2" xfId="6893" xr:uid="{D4AA75C8-4B3F-4335-B5BB-BF371F2DEC35}"/>
    <cellStyle name="Comma 11" xfId="3921" xr:uid="{BD296281-C762-408B-B8F7-E89BE357FFD5}"/>
    <cellStyle name="Comma 11 2" xfId="6894" xr:uid="{92ED40B7-76ED-47F2-8FB2-3F3116F1CF0E}"/>
    <cellStyle name="Comma 12" xfId="3922" xr:uid="{E0068462-7A93-40AD-8E2C-4EE2CFD01EA9}"/>
    <cellStyle name="Comma 12 2" xfId="6895" xr:uid="{E6748156-6F40-485A-BFA6-BF3F9D080EA0}"/>
    <cellStyle name="Comma 13" xfId="3923" xr:uid="{4AAB61B5-0617-4F7F-865D-A381E8463392}"/>
    <cellStyle name="Comma 13 2" xfId="6896" xr:uid="{5AE02603-8EC6-4581-BD50-3E1107FBA1CE}"/>
    <cellStyle name="Comma 14" xfId="3924" xr:uid="{A31E59EF-406C-4204-A101-702653E942B8}"/>
    <cellStyle name="Comma 14 2" xfId="6897" xr:uid="{F5A2046F-BA76-4BB9-A38D-A412E5396688}"/>
    <cellStyle name="Comma 15" xfId="3925" xr:uid="{51800672-D7A9-44D0-ACB9-ADCF5C01EB74}"/>
    <cellStyle name="Comma 15 2" xfId="6898" xr:uid="{F87DDC7B-A865-4B62-892B-68F7A4533CB2}"/>
    <cellStyle name="Comma 16" xfId="3926" xr:uid="{DB3D7E95-76B3-4C09-9C5E-8ED87279D8DA}"/>
    <cellStyle name="Comma 16 2" xfId="6899" xr:uid="{22659202-F437-4F5E-8784-522A657CFA8E}"/>
    <cellStyle name="Comma 17" xfId="3927" xr:uid="{00996B25-2757-4BC1-A339-08E72D90ACBD}"/>
    <cellStyle name="Comma 17 2" xfId="6900" xr:uid="{9FE9353A-18B1-4E95-AD6D-E46BDE2FD4C0}"/>
    <cellStyle name="Comma 18" xfId="3928" xr:uid="{2F1BE0A3-02BD-47F3-863F-EB3FE9FA91EB}"/>
    <cellStyle name="Comma 18 2" xfId="6901" xr:uid="{4A918660-1C49-4828-8F14-469B988DE2AB}"/>
    <cellStyle name="Comma 19" xfId="3929" xr:uid="{9DFDBA89-7777-4FD8-8B17-528969257A96}"/>
    <cellStyle name="Comma 19 2" xfId="6902" xr:uid="{2BF6A052-5EBE-4189-8504-3C6107A9D24D}"/>
    <cellStyle name="Comma 2" xfId="55" xr:uid="{00000000-0005-0000-0000-000009000000}"/>
    <cellStyle name="Comma 2 2" xfId="56" xr:uid="{00000000-0005-0000-0000-00000A000000}"/>
    <cellStyle name="Comma 2 2 2" xfId="57" xr:uid="{00000000-0005-0000-0000-00000B000000}"/>
    <cellStyle name="Comma 2 2 2 2" xfId="691" xr:uid="{3A07AAEB-B856-4935-A4CE-E199943EEBD9}"/>
    <cellStyle name="Comma 2 2 2 2 2" xfId="41394" xr:uid="{88A2936F-5465-483A-BF0A-7A121C09BB22}"/>
    <cellStyle name="Comma 2 2 2 3" xfId="6903" xr:uid="{FCA133CE-3075-4881-A096-FD8D21797B4F}"/>
    <cellStyle name="Comma 2 2 3" xfId="58" xr:uid="{00000000-0005-0000-0000-00000C000000}"/>
    <cellStyle name="Comma 2 2 3 2" xfId="41395" xr:uid="{929B65D7-9008-44F3-A2F7-8EFB250E1FE3}"/>
    <cellStyle name="Comma 2 2 4" xfId="690" xr:uid="{68E83C72-D823-4F64-8B3E-3C9B58DF51C8}"/>
    <cellStyle name="Comma 2 2 4 2" xfId="41393" xr:uid="{643C44AF-ED50-4A96-8505-8836E779F337}"/>
    <cellStyle name="Comma 2 3" xfId="59" xr:uid="{00000000-0005-0000-0000-00000D000000}"/>
    <cellStyle name="Comma 2 3 2" xfId="60" xr:uid="{00000000-0005-0000-0000-00000E000000}"/>
    <cellStyle name="Comma 2 3 2 2" xfId="6904" xr:uid="{233C0908-F5DE-42EB-AA2E-1854F3F8470C}"/>
    <cellStyle name="Comma 2 3 2 2 2" xfId="41397" xr:uid="{5F6A6946-DBDA-4451-8181-2B40695E68DE}"/>
    <cellStyle name="Comma 2 3 3" xfId="692" xr:uid="{1F6A43B2-0ED3-49F3-A47E-DB342C8D69DF}"/>
    <cellStyle name="Comma 2 3 3 2" xfId="41396" xr:uid="{E2B61B4C-A591-4CAC-BD91-6542A3C6696B}"/>
    <cellStyle name="Comma 2 3 4" xfId="3930" xr:uid="{70229333-C0A6-4184-BD53-4053077325ED}"/>
    <cellStyle name="Comma 2 4" xfId="156" xr:uid="{00000000-0005-0000-0000-00000F000000}"/>
    <cellStyle name="Comma 2 4 2" xfId="693" xr:uid="{6DE25312-AD24-4F61-99AA-11D88AF8C07D}"/>
    <cellStyle name="Comma 2 4 2 2" xfId="6905" xr:uid="{C981BAD1-942A-4C00-B6BC-E2E00F9DE3B6}"/>
    <cellStyle name="Comma 2 4 2 3" xfId="41492" xr:uid="{038B205F-B2F8-4EA0-B14F-000493EABC5B}"/>
    <cellStyle name="Comma 2 4 3" xfId="3931" xr:uid="{5837B3AF-97DB-429C-A142-2D32F29056FF}"/>
    <cellStyle name="Comma 2 4 3 2" xfId="41506" xr:uid="{52591370-19F9-4AAE-B553-77A5E63F9B24}"/>
    <cellStyle name="Comma 2 4 4" xfId="41606" xr:uid="{6807B3DC-BFE2-42C1-A8C2-FC0647483CFE}"/>
    <cellStyle name="Comma 2 4 5" xfId="41392" xr:uid="{981EA1CD-41F3-4038-A7BE-FC2199BCD554}"/>
    <cellStyle name="Comma 2 5" xfId="3932" xr:uid="{B0A81F03-45EF-4DFC-B998-2A5343C3980E}"/>
    <cellStyle name="Comma 2 5 2" xfId="41538" xr:uid="{A9FCB0DC-F669-4634-ABCC-E0C432B39615}"/>
    <cellStyle name="Comma 2 6" xfId="7288" xr:uid="{1831A22B-DF0E-440A-A99B-69D1F0E702E7}"/>
    <cellStyle name="Comma 2 6 2" xfId="9041" xr:uid="{14040175-D7AE-43C8-8B7A-DB2658746645}"/>
    <cellStyle name="Comma 2 6 2 2" xfId="12713" xr:uid="{E04AB0F4-B08D-42A8-9859-F0ABA5473E73}"/>
    <cellStyle name="Comma 2 6 2 3" xfId="23428" xr:uid="{6D47135B-D5A4-4D20-9838-8AD88C7D2881}"/>
    <cellStyle name="Comma 2 6 3" xfId="11473" xr:uid="{935E2BB7-DDAC-4EC1-A705-33C7B5ED2C8C}"/>
    <cellStyle name="Comma 2 6 4" xfId="22187" xr:uid="{0FA0FDD8-84CC-4779-A2E8-A11B493A1F4D}"/>
    <cellStyle name="Comma 2_4_9 - 05912-HSM_EL" xfId="6906" xr:uid="{D120F20A-FB1B-425A-B85E-FB94F3E708BA}"/>
    <cellStyle name="Comma 20" xfId="3933" xr:uid="{2899FFB3-EAA1-41B1-8AC0-2B2F91952395}"/>
    <cellStyle name="Comma 20 2" xfId="6907" xr:uid="{153649D0-1CD0-4F15-BBDC-F8A8E4883360}"/>
    <cellStyle name="Comma 21" xfId="3934" xr:uid="{EDA5CF9D-EC1A-45A6-837E-A9EFD0C54636}"/>
    <cellStyle name="Comma 21 2" xfId="6908" xr:uid="{B7D75012-D3B2-43C4-A003-090F16382C0B}"/>
    <cellStyle name="Comma 22" xfId="3935" xr:uid="{0C066259-2737-4093-BEAE-9FBC92871544}"/>
    <cellStyle name="Comma 22 2" xfId="6909" xr:uid="{10C3DAC1-B9C2-4906-BAAA-E0360422E630}"/>
    <cellStyle name="Comma 23" xfId="3936" xr:uid="{FB62DB23-C1EC-4424-AE7A-AA94F14EC811}"/>
    <cellStyle name="Comma 23 2" xfId="6910" xr:uid="{08309AAF-632C-4AB4-898B-205888F925B3}"/>
    <cellStyle name="Comma 24" xfId="3937" xr:uid="{436B5602-8B3B-44EF-B55C-03CCED358D9A}"/>
    <cellStyle name="Comma 24 2" xfId="6911" xr:uid="{B177F095-4506-4202-81EE-67824EA91E15}"/>
    <cellStyle name="Comma 25" xfId="3938" xr:uid="{55E7AC9D-BFA2-4D6D-B160-5E26755D6B89}"/>
    <cellStyle name="Comma 25 2" xfId="8432" xr:uid="{7191B8BD-1309-4251-9C64-ACC2563356BA}"/>
    <cellStyle name="Comma 25 2 2" xfId="12104" xr:uid="{59321F0B-4845-458F-8C11-DB83697766A8}"/>
    <cellStyle name="Comma 25 2 3" xfId="22819" xr:uid="{97399DA6-2490-47DF-939D-122EA9B640FE}"/>
    <cellStyle name="Comma 25 3" xfId="10864" xr:uid="{21FC0B42-8733-4568-85C8-628AC862C6A7}"/>
    <cellStyle name="Comma 25 4" xfId="21548" xr:uid="{E4872477-ECD4-4016-AE22-C58CB150B9B5}"/>
    <cellStyle name="Comma 26" xfId="3939" xr:uid="{6ACD59E0-FC51-4CF7-896E-40D7A34C3D5B}"/>
    <cellStyle name="Comma 26 2" xfId="8433" xr:uid="{0B57005F-C7F7-47FC-95A8-64E4D9FFE21B}"/>
    <cellStyle name="Comma 26 2 2" xfId="12105" xr:uid="{F6BA3BAC-3741-4AA3-BFB8-AB6D8FA793AE}"/>
    <cellStyle name="Comma 26 2 3" xfId="22820" xr:uid="{A372027E-B8C2-492B-A6F5-15079124A528}"/>
    <cellStyle name="Comma 26 3" xfId="10865" xr:uid="{8D09295B-D280-4C1A-900E-B80220AD8EA1}"/>
    <cellStyle name="Comma 26 4" xfId="21549" xr:uid="{7E39D337-83D6-47A2-AA8E-69141FF5E7F9}"/>
    <cellStyle name="Comma 27" xfId="3940" xr:uid="{F4153ED8-D1F7-4A64-AC62-B00D5FE0331F}"/>
    <cellStyle name="Comma 27 2" xfId="8434" xr:uid="{48F02E4F-8727-4B3A-B908-75AD934F0431}"/>
    <cellStyle name="Comma 27 2 2" xfId="12106" xr:uid="{9112557B-2B31-44C2-BC26-DC86865F3BFB}"/>
    <cellStyle name="Comma 27 2 3" xfId="22821" xr:uid="{03CF1956-B664-4E55-A583-BBAA7A55DE24}"/>
    <cellStyle name="Comma 27 3" xfId="10866" xr:uid="{EB17B43B-BC8C-4A4A-BE0B-342158F76EC1}"/>
    <cellStyle name="Comma 27 4" xfId="21550" xr:uid="{D608ABF3-D072-4941-810B-F1CB486C9D9E}"/>
    <cellStyle name="Comma 28" xfId="3941" xr:uid="{959BFDB9-AD40-4ABC-8066-5408C9EF92F2}"/>
    <cellStyle name="Comma 29" xfId="3942" xr:uid="{A813C0F2-CED3-46F5-928C-663BEE65D739}"/>
    <cellStyle name="Comma 3" xfId="61" xr:uid="{00000000-0005-0000-0000-000010000000}"/>
    <cellStyle name="Comma 3 10" xfId="3943" xr:uid="{FF9DE10D-3A3B-422F-9B96-5B5369D83FD8}"/>
    <cellStyle name="Comma 3 2" xfId="62" xr:uid="{00000000-0005-0000-0000-000011000000}"/>
    <cellStyle name="Comma 3 2 2" xfId="158" xr:uid="{00000000-0005-0000-0000-000012000000}"/>
    <cellStyle name="Comma 3 2 2 2" xfId="41608" xr:uid="{DBF0D58E-F9FD-484F-A3CC-38DD2B8E3F75}"/>
    <cellStyle name="Comma 3 2 2 3" xfId="41399" xr:uid="{B7B163CA-C375-4A28-AE65-99BBB83BA92A}"/>
    <cellStyle name="Comma 3 2 3" xfId="695" xr:uid="{6058029B-BCDA-4F71-955B-1C3CDE4B19F3}"/>
    <cellStyle name="Comma 3 2 3 2" xfId="6913" xr:uid="{437B79AB-DDBD-4757-AFA9-8F6D645F92FC}"/>
    <cellStyle name="Comma 3 3" xfId="157" xr:uid="{00000000-0005-0000-0000-000013000000}"/>
    <cellStyle name="Comma 3 3 10" xfId="41398" xr:uid="{A4181E2E-2863-4D99-B62C-C65F48EB698D}"/>
    <cellStyle name="Comma 3 3 2" xfId="3945" xr:uid="{221C3558-B882-4350-B2B6-8AF399BF8053}"/>
    <cellStyle name="Comma 3 3 2 2" xfId="42048" xr:uid="{C8649192-8D2A-43FF-AB06-DF1AA9D40C93}"/>
    <cellStyle name="Comma 3 3 3" xfId="6914" xr:uid="{0F06CFD8-5EDD-4BB6-9D3E-B81B069F98C6}"/>
    <cellStyle name="Comma 3 3 3 2" xfId="41475" xr:uid="{D10E516F-251E-482A-B01A-2BFE778C5A55}"/>
    <cellStyle name="Comma 3 3 4" xfId="3944" xr:uid="{3DA42D71-7DDB-4648-A9D1-96DA9C321EF0}"/>
    <cellStyle name="Comma 3 3 5" xfId="41607" xr:uid="{98934BA8-22B0-4634-8405-C6270217D5BB}"/>
    <cellStyle name="Comma 3 3 5 2" xfId="41841" xr:uid="{31687A51-64C9-437A-94CD-6B1CEDFCC084}"/>
    <cellStyle name="Comma 3 3 6" xfId="41997" xr:uid="{3028E037-0EA1-49B0-A3E0-F6CDC48CD54C}"/>
    <cellStyle name="Comma 3 3 7" xfId="42027" xr:uid="{4B5BA8FC-C383-4CC2-81E8-8BBEC5E152FA}"/>
    <cellStyle name="Comma 3 3 8" xfId="42159" xr:uid="{C5D675B7-33D5-4453-9395-65BCF5976C04}"/>
    <cellStyle name="Comma 3 3 9" xfId="42184" xr:uid="{351E6883-854D-476B-976A-A0CCF35EFF9B}"/>
    <cellStyle name="Comma 3 4" xfId="694" xr:uid="{57E24D49-CA5B-4042-BCE1-5F92B15D2769}"/>
    <cellStyle name="Comma 3 4 2" xfId="3946" xr:uid="{F4CD456A-C292-4B2F-A9F8-4CA1AAF34F1C}"/>
    <cellStyle name="Comma 3 4 3" xfId="41453" xr:uid="{9694CE73-B137-4FD1-8B35-F96051FD0A8A}"/>
    <cellStyle name="Comma 3 5" xfId="3947" xr:uid="{33AB5D84-9032-4D37-AA85-9A2D0D3D48C8}"/>
    <cellStyle name="Comma 3 5 2" xfId="41526" xr:uid="{9B521870-3C2F-4F6C-9708-BBD020DACB4F}"/>
    <cellStyle name="Comma 3 5 2 2" xfId="41778" xr:uid="{A1AF7A82-1813-4BFC-B24E-6486E78544A5}"/>
    <cellStyle name="Comma 3 5 3" xfId="41459" xr:uid="{0EA5F45C-2EC8-4032-87FF-AB5BD9345EE6}"/>
    <cellStyle name="Comma 3 6" xfId="3948" xr:uid="{320C8514-802C-42BF-9351-7FBF0753F9C9}"/>
    <cellStyle name="Comma 3 7" xfId="3949" xr:uid="{1DF71622-3B10-4C54-BAE2-2401D94CB4EA}"/>
    <cellStyle name="Comma 3 8" xfId="6912" xr:uid="{E764A3F8-B169-4664-9572-FC9B616CE151}"/>
    <cellStyle name="Comma 3 9" xfId="15748" xr:uid="{FA507773-CA5F-4B80-87FE-976DD8FA1180}"/>
    <cellStyle name="Comma 3_elektroinstalacije" xfId="6915" xr:uid="{603A83FA-0F7B-4BB0-A64D-436CD0EB3589}"/>
    <cellStyle name="Comma 30" xfId="3950" xr:uid="{4A832599-3184-49B0-885F-D0C2B2696DBA}"/>
    <cellStyle name="Comma 31" xfId="3951" xr:uid="{E7470D86-6D1E-4CA7-9DE0-8DBFCE0C11B5}"/>
    <cellStyle name="Comma 32" xfId="3952" xr:uid="{3F886FBA-FB1C-4FA7-87E0-FA8309DAC083}"/>
    <cellStyle name="Comma 32 2" xfId="3953" xr:uid="{2550DDA3-E671-4F67-8FFB-13E9F14665D0}"/>
    <cellStyle name="Comma 32 3" xfId="3954" xr:uid="{99884A2D-51FD-4CDA-9EF5-A65FF957B6CB}"/>
    <cellStyle name="Comma 32 3 2" xfId="3955" xr:uid="{AC872980-286E-4764-B29C-231F830AFE1D}"/>
    <cellStyle name="Comma 33" xfId="3956" xr:uid="{0D6FB06D-9404-4E06-949B-B417761311B2}"/>
    <cellStyle name="Comma 34" xfId="3957" xr:uid="{332F872A-665D-4387-80DE-E96725763C6C}"/>
    <cellStyle name="Comma 35" xfId="3958" xr:uid="{EF6C1ED5-C9BC-45BC-AC55-D924263F3F4F}"/>
    <cellStyle name="Comma 36" xfId="3959" xr:uid="{DE47A3BB-842A-49A3-9AA0-3C9334431994}"/>
    <cellStyle name="Comma 37" xfId="3960" xr:uid="{2F2170CF-34BD-4132-B6C2-0530FF9AFAD5}"/>
    <cellStyle name="Comma 37 2" xfId="3961" xr:uid="{CD9FAC56-BEC8-452E-A927-92F4748CA4E8}"/>
    <cellStyle name="Comma 37 3" xfId="3962" xr:uid="{CCAA9613-98EE-4D69-9A60-BDE57F423B94}"/>
    <cellStyle name="Comma 38" xfId="3963" xr:uid="{ACF46EFC-99F5-4B69-B833-7394896F73E4}"/>
    <cellStyle name="Comma 38 2" xfId="3964" xr:uid="{D6615ED4-A78F-492E-A8D2-A7CE8D99439B}"/>
    <cellStyle name="Comma 38 3" xfId="3965" xr:uid="{767D9D90-5198-4F12-A3CC-53FDE6B57B06}"/>
    <cellStyle name="Comma 39" xfId="3966" xr:uid="{369A25AC-EB50-437D-84DB-C6FF34EE0B52}"/>
    <cellStyle name="Comma 39 2" xfId="3967" xr:uid="{06E052FA-75F3-4CB9-A693-D7C99297A6F1}"/>
    <cellStyle name="Comma 39 3" xfId="3968" xr:uid="{85152B31-0059-44CD-B119-917D27781460}"/>
    <cellStyle name="Comma 4" xfId="63" xr:uid="{00000000-0005-0000-0000-000014000000}"/>
    <cellStyle name="Comma 4 2" xfId="64" xr:uid="{00000000-0005-0000-0000-000015000000}"/>
    <cellStyle name="Comma 4 2 2" xfId="698" xr:uid="{0F2AF813-A27C-4757-9A4B-41F2E66538D8}"/>
    <cellStyle name="Comma 4 2 2 2" xfId="41401" xr:uid="{5FDE4F0B-BB68-479A-9CD9-A1248D877830}"/>
    <cellStyle name="Comma 4 2 3" xfId="697" xr:uid="{4C320E5B-DD7B-4890-B12F-C92B61B81089}"/>
    <cellStyle name="Comma 4 3" xfId="699" xr:uid="{8C11A572-0174-46E9-876E-A7F915EC7B36}"/>
    <cellStyle name="Comma 4 3 2" xfId="3971" xr:uid="{5D973FFD-BCBC-4FA6-92BC-9CF7FB785C0A}"/>
    <cellStyle name="Comma 4 3 3" xfId="3970" xr:uid="{A5C14023-1543-4855-B4BA-2A0A83D22171}"/>
    <cellStyle name="Comma 4 3 4" xfId="41400" xr:uid="{B8EDF3B4-A542-46CC-A87F-0C7FB4E6A75A}"/>
    <cellStyle name="Comma 4 4" xfId="696" xr:uid="{50EBDD27-5260-43D7-B002-0C5555C837BE}"/>
    <cellStyle name="Comma 4 4 2" xfId="3972" xr:uid="{C55F20E7-28AD-46D0-926B-F28D3B84E374}"/>
    <cellStyle name="Comma 4 5" xfId="6916" xr:uid="{DE350E05-5016-4B2B-9E98-70EBDA1468ED}"/>
    <cellStyle name="Comma 4 6" xfId="3969" xr:uid="{9FB32A4E-6B14-4CC9-B62F-192AF1C98B96}"/>
    <cellStyle name="Comma 4_elektroinstalacije" xfId="6917" xr:uid="{F25BD4BA-4266-412A-903A-4520C55D5677}"/>
    <cellStyle name="Comma 40" xfId="3973" xr:uid="{C8DB9C01-B212-47C6-91B8-4F71119676A9}"/>
    <cellStyle name="Comma 41" xfId="3974" xr:uid="{E4682A76-ACA3-4262-99F9-299AFDAAA10D}"/>
    <cellStyle name="Comma 42" xfId="3975" xr:uid="{563F6E23-DC87-403C-9FC4-5E8E7AD98270}"/>
    <cellStyle name="Comma 43" xfId="3976" xr:uid="{3B420282-9218-4C91-803F-01B9FD8B674D}"/>
    <cellStyle name="Comma 44" xfId="3977" xr:uid="{EB04A545-564D-48A2-82CC-A39224B1E9D1}"/>
    <cellStyle name="Comma 45" xfId="3978" xr:uid="{0181C1D9-4C08-4E64-9BDF-26DF8C0CD624}"/>
    <cellStyle name="Comma 46" xfId="3979" xr:uid="{4633BA69-092E-434A-8EF6-ED5D410268AC}"/>
    <cellStyle name="Comma 47" xfId="3980" xr:uid="{EC6F9B29-B3D7-4E33-869D-84D8583E0A81}"/>
    <cellStyle name="Comma 48" xfId="3981" xr:uid="{06CB590C-90F5-4504-B294-E9B9D4F6C2A7}"/>
    <cellStyle name="Comma 49" xfId="3982" xr:uid="{68231968-961F-4073-9C64-DD6C941B12A0}"/>
    <cellStyle name="Comma 5" xfId="65" xr:uid="{00000000-0005-0000-0000-000016000000}"/>
    <cellStyle name="Comma 5 2" xfId="66" xr:uid="{00000000-0005-0000-0000-000017000000}"/>
    <cellStyle name="Comma 5 2 2" xfId="702" xr:uid="{8D197DB0-B5BA-4E11-BEF7-7C52F6E2AE92}"/>
    <cellStyle name="Comma 5 2 2 2" xfId="6919" xr:uid="{00125CB2-3DA1-4FF8-90C2-C1B4704AF640}"/>
    <cellStyle name="Comma 5 2 2 3" xfId="41403" xr:uid="{E7E8979E-9B4C-491A-8D11-3384BF50872F}"/>
    <cellStyle name="Comma 5 2 3" xfId="703" xr:uid="{22F3D644-F77E-4092-8F56-699ADDEE5B42}"/>
    <cellStyle name="Comma 5 2 4" xfId="701" xr:uid="{D02F836D-9A63-4D99-AF53-9AE38DBF4817}"/>
    <cellStyle name="Comma 5 2 5" xfId="3984" xr:uid="{2036CCEB-C28E-4BF9-892E-3DB4A78025E6}"/>
    <cellStyle name="Comma 5 3" xfId="4" xr:uid="{00000000-0005-0000-0000-000018000000}"/>
    <cellStyle name="Comma 5 3 2" xfId="12" xr:uid="{00000000-0005-0000-0000-000019000000}"/>
    <cellStyle name="Comma 5 3 3" xfId="197" xr:uid="{00000000-0005-0000-0000-00001A000000}"/>
    <cellStyle name="Comma 5 3 4" xfId="704" xr:uid="{900169D0-623A-4FD3-806C-D50515B98628}"/>
    <cellStyle name="Comma 5 3 5" xfId="6918" xr:uid="{13F7CA56-A48E-474D-912E-3F7B0240E475}"/>
    <cellStyle name="Comma 5 4" xfId="705" xr:uid="{7FC63681-02A0-4451-82C1-21963E2C87FD}"/>
    <cellStyle name="Comma 5 4 2" xfId="41402" xr:uid="{541310FC-13F2-4CD4-BAB7-05F0B1ED152A}"/>
    <cellStyle name="Comma 5 5" xfId="700" xr:uid="{6A48B95C-7A7B-4897-A579-BF6D3EB52DBF}"/>
    <cellStyle name="Comma 5 6" xfId="3983" xr:uid="{33F026FA-0DD7-44A5-81E1-9C8AE9120D61}"/>
    <cellStyle name="Comma 50" xfId="3985" xr:uid="{BEFFA512-45AC-48CA-9042-C2BBD637FB0D}"/>
    <cellStyle name="Comma 51" xfId="3986" xr:uid="{B907286D-CFD6-4FB3-9408-9394066C953F}"/>
    <cellStyle name="Comma 52" xfId="3987" xr:uid="{9E6AAF11-2A6B-42FB-9C9E-FFC382838021}"/>
    <cellStyle name="Comma 53" xfId="3988" xr:uid="{0386658E-AA07-4144-AE71-72C0EA2AE732}"/>
    <cellStyle name="Comma 54" xfId="3989" xr:uid="{E1D9655B-D76F-4DED-8CF1-EDD896E3F0EB}"/>
    <cellStyle name="Comma 55" xfId="3990" xr:uid="{B68A3D02-106B-4595-9710-FDAC8AC7AD90}"/>
    <cellStyle name="Comma 56" xfId="3991" xr:uid="{659079B9-476C-4C26-8254-1A48F8F39077}"/>
    <cellStyle name="Comma 57" xfId="3992" xr:uid="{3D906F6E-4A9D-4E76-8D2F-9813FAE1CCD8}"/>
    <cellStyle name="Comma 58" xfId="3993" xr:uid="{4E85F988-A9C4-426E-9432-1409C200783F}"/>
    <cellStyle name="Comma 59" xfId="3994" xr:uid="{88C905D0-B75A-45CD-B97C-C908C9F7E0ED}"/>
    <cellStyle name="Comma 6" xfId="67" xr:uid="{00000000-0005-0000-0000-00001B000000}"/>
    <cellStyle name="Comma 6 2" xfId="68" xr:uid="{00000000-0005-0000-0000-00001C000000}"/>
    <cellStyle name="Comma 6 2 2" xfId="3996" xr:uid="{A3DFAA93-0984-4D62-A7D3-992ADDA72910}"/>
    <cellStyle name="Comma 6 2 2 2" xfId="41405" xr:uid="{58FFB741-F732-45E5-B77C-F277A43A2710}"/>
    <cellStyle name="Comma 6 3" xfId="3997" xr:uid="{D0B3D6AE-9342-45A1-B8ED-69A03DC5EAA6}"/>
    <cellStyle name="Comma 6 3 2" xfId="41404" xr:uid="{1A9694E7-8AFF-4D03-8600-FAD3F71CCA5C}"/>
    <cellStyle name="Comma 6 4" xfId="3998" xr:uid="{BDDCBA3F-0B9B-4AB2-941C-F8CB8985DA19}"/>
    <cellStyle name="Comma 6 4 2" xfId="8435" xr:uid="{9D37AA75-0D84-43DE-BDE7-0FBDC094836E}"/>
    <cellStyle name="Comma 6 4 2 2" xfId="12107" xr:uid="{56B65175-5EE9-4500-B7A7-B04480AB3368}"/>
    <cellStyle name="Comma 6 4 2 3" xfId="22822" xr:uid="{085E0C31-4F53-4642-8868-5A4A1D04CCCB}"/>
    <cellStyle name="Comma 6 4 3" xfId="10867" xr:uid="{669E5D3E-DC05-4B9C-B659-43A6571F3FE5}"/>
    <cellStyle name="Comma 6 4 4" xfId="21551" xr:uid="{B707C6BA-776C-4A45-9152-62EF521F7405}"/>
    <cellStyle name="Comma 6 5" xfId="6920" xr:uid="{3686674C-86BD-4E16-AD97-277D46CFDB71}"/>
    <cellStyle name="Comma 6 6" xfId="3995" xr:uid="{2430289C-1A73-4A65-9CB5-4CAE9417C4A6}"/>
    <cellStyle name="Comma 60" xfId="3999" xr:uid="{1FDD7D72-874C-45DF-A003-835CB1EE4E14}"/>
    <cellStyle name="Comma 61" xfId="4000" xr:uid="{F5788E0E-B2C4-4749-B97D-63566B161A0D}"/>
    <cellStyle name="Comma 62" xfId="4001" xr:uid="{BD98BD90-6BBB-45EC-AC63-D0FBB7FE52AF}"/>
    <cellStyle name="Comma 63" xfId="4002" xr:uid="{10F9AE61-BB90-4533-A58A-A84F7A6D40EF}"/>
    <cellStyle name="Comma 64" xfId="4003" xr:uid="{DFB9EE04-2BF2-4601-AE01-8EB37AE08DB5}"/>
    <cellStyle name="Comma 65" xfId="4004" xr:uid="{B5E7A67D-F8C4-4059-A1DA-CC3D3A08C3AC}"/>
    <cellStyle name="Comma 66" xfId="4005" xr:uid="{1C5AADB2-FC23-476E-9942-A9989F08144B}"/>
    <cellStyle name="Comma 67" xfId="4006" xr:uid="{51193191-18E5-4C85-8356-DF0B0C3E897F}"/>
    <cellStyle name="Comma 68" xfId="4007" xr:uid="{3B98FB66-6D89-4289-A483-6EEB25A2BAAB}"/>
    <cellStyle name="Comma 68 2" xfId="4008" xr:uid="{A57B153D-31E2-49E8-A1C3-24116835278C}"/>
    <cellStyle name="Comma 68 3" xfId="4009" xr:uid="{00F2C244-F47D-4B92-B1A9-9353414F0C03}"/>
    <cellStyle name="Comma 69" xfId="4010" xr:uid="{EAE7E261-B8E9-477C-ADC2-D5CF59F39FBD}"/>
    <cellStyle name="Comma 7" xfId="173" xr:uid="{00000000-0005-0000-0000-00001D000000}"/>
    <cellStyle name="Comma 7 2" xfId="174" xr:uid="{00000000-0005-0000-0000-00001E000000}"/>
    <cellStyle name="Comma 7 2 2" xfId="1291" xr:uid="{6DEF4419-AFFA-4E78-84D6-A7F090179DE1}"/>
    <cellStyle name="Comma 7 2 3" xfId="4012" xr:uid="{DF6BC709-66ED-4E63-82EB-2B69CE756E02}"/>
    <cellStyle name="Comma 7 3" xfId="1292" xr:uid="{16E60196-0F3F-43BD-8FB8-56DBE9EE28CD}"/>
    <cellStyle name="Comma 7 3 2" xfId="4013" xr:uid="{BD3E4C1E-0F46-4DBE-82E7-E7769AF2BC84}"/>
    <cellStyle name="Comma 7 4" xfId="6921" xr:uid="{E8CC3056-E8C8-4511-B4B8-44E1175CFE9B}"/>
    <cellStyle name="Comma 7 5" xfId="4011" xr:uid="{6910008A-22F0-4581-AEF6-3DA042370FC0}"/>
    <cellStyle name="Comma 7 6" xfId="41493" xr:uid="{41E8486C-A8EE-4C69-A595-B2CA89464C90}"/>
    <cellStyle name="Comma 70" xfId="4014" xr:uid="{45DA6E0E-AAFE-4B5C-BBA6-FA9513FB84D1}"/>
    <cellStyle name="Comma 71" xfId="4015" xr:uid="{664C9B86-ABB1-4807-84A3-82E8DCF6F647}"/>
    <cellStyle name="Comma 72" xfId="4016" xr:uid="{1D17F170-C744-4BC3-8781-A0E7043D4EB0}"/>
    <cellStyle name="Comma 73" xfId="4017" xr:uid="{BCEDD72E-4EE7-40FE-AB98-1C694F0BF941}"/>
    <cellStyle name="Comma 73 2" xfId="4018" xr:uid="{B4028566-7D7B-4747-AA62-6AE6FF0CDF6D}"/>
    <cellStyle name="Comma 74" xfId="4019" xr:uid="{2B9B044A-139E-49EA-B611-803107348299}"/>
    <cellStyle name="Comma 74 2" xfId="4020" xr:uid="{A689675C-9E0B-48EF-B404-306677835F98}"/>
    <cellStyle name="Comma 75" xfId="4021" xr:uid="{C48C51FC-A475-41CA-8774-8BCC835673AB}"/>
    <cellStyle name="Comma 75 2" xfId="4022" xr:uid="{55B4758B-9FA6-439A-9EB7-37FD0934CB66}"/>
    <cellStyle name="Comma 76" xfId="4023" xr:uid="{6A4683BE-19CF-4090-87FD-6CABB1549ADD}"/>
    <cellStyle name="Comma 76 2" xfId="4024" xr:uid="{AC03F476-3907-48E0-8675-E68FD7EC8ACD}"/>
    <cellStyle name="Comma 77" xfId="4025" xr:uid="{3EFB374B-10AE-4D4F-9C11-ABA68E2A58E2}"/>
    <cellStyle name="Comma 78" xfId="4026" xr:uid="{B3504264-EDA7-4B44-8287-0ECE5FF7E65A}"/>
    <cellStyle name="Comma 79" xfId="4027" xr:uid="{A1D07D1A-63BD-4D89-92F7-F838092FA5D5}"/>
    <cellStyle name="Comma 8" xfId="4028" xr:uid="{460318EC-F4F8-4789-A702-2323622CF1D2}"/>
    <cellStyle name="Comma 8 2" xfId="4029" xr:uid="{7D329871-492E-4DB4-AA82-A9268E521230}"/>
    <cellStyle name="Comma 80" xfId="4030" xr:uid="{C428F6B1-2B3A-4FC7-AF9B-648A8DFF1EB4}"/>
    <cellStyle name="Comma 81" xfId="4031" xr:uid="{D21D50D7-ABDF-4CB8-980F-358FD5976C19}"/>
    <cellStyle name="Comma 82" xfId="4032" xr:uid="{D21A0A98-5BE0-4474-AB10-1B63A86DC935}"/>
    <cellStyle name="Comma 83" xfId="4033" xr:uid="{907E906B-6881-415E-9D74-2A824006AA81}"/>
    <cellStyle name="Comma 84" xfId="4034" xr:uid="{7A3C953F-CE1B-470A-A6F2-28B0B187254C}"/>
    <cellStyle name="Comma 85" xfId="4035" xr:uid="{1CA32591-182C-4E75-9CB0-137965356E14}"/>
    <cellStyle name="Comma 86" xfId="41359" xr:uid="{A41CA9EF-F730-44B0-B23E-D79C6F3737DE}"/>
    <cellStyle name="Comma 9" xfId="4036" xr:uid="{5FB14CAE-85D4-4C1D-9190-83682BFF4CD6}"/>
    <cellStyle name="Comma 9 2" xfId="4037" xr:uid="{265B5F51-1B42-4A21-A5C6-A9E25F56C65E}"/>
    <cellStyle name="Comma 9 2 2" xfId="6922" xr:uid="{3A35AB9F-E7DD-49F1-8AA1-6E462D2FF5E8}"/>
    <cellStyle name="Comma 9 3" xfId="4038" xr:uid="{77343871-AE63-4435-BB97-4B981E4A21E2}"/>
    <cellStyle name="Comma 9 4" xfId="8289" xr:uid="{A4156FDD-EEE3-44A3-B2BB-BFB632AF5101}"/>
    <cellStyle name="Comma0" xfId="4039" xr:uid="{0E96EE07-0CE1-4C8A-96F6-EF3358525D41}"/>
    <cellStyle name="Commentaire" xfId="706" xr:uid="{7B93985B-A31C-4B48-BCD5-2744F3A8DEFD}"/>
    <cellStyle name="Currency [00]" xfId="4040" xr:uid="{707BEBBE-60BE-4F64-92AB-B34BCC210DA6}"/>
    <cellStyle name="Currency [00] 2" xfId="6923" xr:uid="{4B7256FD-CA17-47B4-8613-79E2E2027C24}"/>
    <cellStyle name="Currency 10" xfId="4041" xr:uid="{99F914A3-B50A-4A74-B902-28F7D4CCFEA1}"/>
    <cellStyle name="Currency 10 2" xfId="6924" xr:uid="{51727B1C-84FF-4A9C-A6B6-AC8ED6558957}"/>
    <cellStyle name="Currency 10 2 2" xfId="9010" xr:uid="{BD91AE7E-032B-4703-A312-69C6EDE0172A}"/>
    <cellStyle name="Currency 10 2 2 2" xfId="12682" xr:uid="{5BB66362-64A5-4E85-B948-640C13C67DB7}"/>
    <cellStyle name="Currency 10 2 2 3" xfId="23397" xr:uid="{BF38AC8A-4786-4D4F-B6E1-9835A5A5AC1E}"/>
    <cellStyle name="Currency 10 2 3" xfId="11442" xr:uid="{0EA0884A-1D02-49DA-BBE1-E7EA63F30A7F}"/>
    <cellStyle name="Currency 10 2 4" xfId="22143" xr:uid="{364B0231-8C27-4095-9FE4-ABB7EDFE30FB}"/>
    <cellStyle name="Currency 10 3" xfId="8436" xr:uid="{DEAD50DA-4230-47EB-A3AB-CCC994BEC8B5}"/>
    <cellStyle name="Currency 10 3 2" xfId="12108" xr:uid="{B357E3DF-D8ED-4A72-BCE2-D927000CA77F}"/>
    <cellStyle name="Currency 10 3 3" xfId="22823" xr:uid="{DD6880AE-1393-411F-BBB0-36AADB6D2C20}"/>
    <cellStyle name="Currency 10 4" xfId="10868" xr:uid="{EF60ACEC-63F8-458E-A07A-F927434FD42B}"/>
    <cellStyle name="Currency 10 5" xfId="21552" xr:uid="{940D96BD-8E81-4F08-951D-128D12148178}"/>
    <cellStyle name="Currency 11" xfId="4042" xr:uid="{599F217A-38DE-478A-96C5-CDCA1DE68582}"/>
    <cellStyle name="Currency 11 2" xfId="6925" xr:uid="{691A8DE0-E69A-46E2-9DA6-CF1A3B70AD64}"/>
    <cellStyle name="Currency 11 2 2" xfId="9011" xr:uid="{383859D2-DBF8-4B01-9335-E6B45D8AA1AE}"/>
    <cellStyle name="Currency 11 2 2 2" xfId="12683" xr:uid="{686C0C70-EC19-420B-9D46-58991E98B4E6}"/>
    <cellStyle name="Currency 11 2 2 3" xfId="23398" xr:uid="{86960145-399D-4638-B5ED-E8E87572BCAC}"/>
    <cellStyle name="Currency 11 2 3" xfId="11443" xr:uid="{247D91CD-4D57-4745-90F7-23293783F736}"/>
    <cellStyle name="Currency 11 2 4" xfId="22144" xr:uid="{EF15ADF6-E36B-4FCB-8AE6-B9A9BEF872F6}"/>
    <cellStyle name="Currency 11 3" xfId="8437" xr:uid="{39334283-EB79-4C3C-B91D-36F11F0CB1AE}"/>
    <cellStyle name="Currency 11 3 2" xfId="12109" xr:uid="{3B461940-F8D6-4B80-A2F3-0F2394B5371D}"/>
    <cellStyle name="Currency 11 3 3" xfId="22824" xr:uid="{F7D0BF54-8B51-4582-A468-FA7486F9784B}"/>
    <cellStyle name="Currency 11 4" xfId="10869" xr:uid="{1FCE1741-6810-4385-A515-DB4BC63BF867}"/>
    <cellStyle name="Currency 11 5" xfId="21553" xr:uid="{53E16B46-2F19-4430-A55F-761DEE10D3BF}"/>
    <cellStyle name="Currency 12" xfId="4043" xr:uid="{957124DC-30B1-45EE-AAB2-9F1EE3CC0D72}"/>
    <cellStyle name="Currency 12 2" xfId="6926" xr:uid="{F9B1A2F5-4F2F-4477-BA63-62567889E032}"/>
    <cellStyle name="Currency 12 2 2" xfId="9012" xr:uid="{683C53C1-8CF8-484A-B348-72BF335EB408}"/>
    <cellStyle name="Currency 12 2 2 2" xfId="12684" xr:uid="{2B2D1A6F-E584-4308-97FE-954E36D5146A}"/>
    <cellStyle name="Currency 12 2 2 3" xfId="23399" xr:uid="{BD2D131F-6968-4E6B-B197-EA096659420D}"/>
    <cellStyle name="Currency 12 2 3" xfId="11444" xr:uid="{5B1AAED9-B266-4206-9DC7-E4EE6DA431A9}"/>
    <cellStyle name="Currency 12 2 4" xfId="22145" xr:uid="{91A3A8B8-A077-4504-A1E0-435892B35661}"/>
    <cellStyle name="Currency 12 3" xfId="8438" xr:uid="{C8D06D42-1C60-45FC-8EA8-D0853C2F2CA2}"/>
    <cellStyle name="Currency 12 3 2" xfId="12110" xr:uid="{7B275C56-10F1-4F35-A5D2-BE259E59C32F}"/>
    <cellStyle name="Currency 12 3 3" xfId="22825" xr:uid="{67E9BFCE-E6D0-4C4B-AD1A-14FA2B2BBA02}"/>
    <cellStyle name="Currency 12 4" xfId="10870" xr:uid="{F274DAAD-A9B8-4A9A-B0EB-42F0C59E48C6}"/>
    <cellStyle name="Currency 12 5" xfId="21554" xr:uid="{3F8C44A9-2487-46FC-86C3-681A781BB4FF}"/>
    <cellStyle name="Currency 13" xfId="4044" xr:uid="{0A6A2629-3AEF-4816-9AE7-47C6CB911119}"/>
    <cellStyle name="Currency 13 2" xfId="6927" xr:uid="{830DDBEC-70DE-4809-9B24-113C2D87D186}"/>
    <cellStyle name="Currency 13 2 2" xfId="9013" xr:uid="{CCE8BCF2-4DB5-4416-9C03-618977406825}"/>
    <cellStyle name="Currency 13 2 2 2" xfId="12685" xr:uid="{E309A500-904B-4426-9B55-09DAC9C7809A}"/>
    <cellStyle name="Currency 13 2 2 3" xfId="23400" xr:uid="{514BEAE7-9880-4D13-AD83-8CEABAA64A19}"/>
    <cellStyle name="Currency 13 2 3" xfId="11445" xr:uid="{4ABC8F11-6B25-43AD-B6C0-8F332669FDCB}"/>
    <cellStyle name="Currency 13 2 4" xfId="22146" xr:uid="{C4BD6766-F81F-4D92-88EA-98CF88630F0D}"/>
    <cellStyle name="Currency 13 3" xfId="8439" xr:uid="{551A6218-5ED3-4377-AA74-E30686EC3BAD}"/>
    <cellStyle name="Currency 13 3 2" xfId="12111" xr:uid="{E923C305-436A-4D68-AD5D-6F79A3DF42AB}"/>
    <cellStyle name="Currency 13 3 3" xfId="22826" xr:uid="{CDE82587-AE03-4A80-96B2-2EE6B2ED7BA6}"/>
    <cellStyle name="Currency 13 4" xfId="10871" xr:uid="{52B4CF0B-9253-4976-AE68-0E4AA455D97F}"/>
    <cellStyle name="Currency 13 5" xfId="21555" xr:uid="{A264D256-0F6F-4565-91B8-3BB646B5BDA2}"/>
    <cellStyle name="Currency 14" xfId="4045" xr:uid="{BA056946-2C49-4899-AE23-05D5363C5772}"/>
    <cellStyle name="Currency 14 2" xfId="6928" xr:uid="{45279891-F754-46AA-865D-D04941E02857}"/>
    <cellStyle name="Currency 14 2 2" xfId="9014" xr:uid="{897D9A61-1DA6-42C0-B38F-2E1A49010B40}"/>
    <cellStyle name="Currency 14 2 2 2" xfId="12686" xr:uid="{1D85964F-371D-46B4-821F-2493DBCE37EF}"/>
    <cellStyle name="Currency 14 2 2 3" xfId="23401" xr:uid="{AE83775E-D825-4248-8A79-259653517E3B}"/>
    <cellStyle name="Currency 14 2 3" xfId="11446" xr:uid="{F3F4A3A6-039D-4E87-8A55-F5ED451CB394}"/>
    <cellStyle name="Currency 14 2 4" xfId="22147" xr:uid="{6CCBF990-C9BB-4ABA-9707-96467C52ADAD}"/>
    <cellStyle name="Currency 14 3" xfId="8440" xr:uid="{BFB13F17-8DF4-4DD8-83C6-56FE87245E8F}"/>
    <cellStyle name="Currency 14 3 2" xfId="12112" xr:uid="{7D40E872-8D21-4235-8AEA-DD3C1F0FCE36}"/>
    <cellStyle name="Currency 14 3 3" xfId="22827" xr:uid="{8F996250-8890-448E-A2FF-C1168ECBD37F}"/>
    <cellStyle name="Currency 14 4" xfId="10872" xr:uid="{2B50D4E1-C0A2-4D90-89A0-4E5467CD9E43}"/>
    <cellStyle name="Currency 14 5" xfId="21556" xr:uid="{DE9B7801-1B84-4288-900D-58B749015A02}"/>
    <cellStyle name="Currency 15" xfId="4046" xr:uid="{DA5EFE88-EB43-4C35-A349-30828EB3A14D}"/>
    <cellStyle name="Currency 15 2" xfId="6929" xr:uid="{D27F5BF7-342E-4F7E-9354-88F26FFD86FA}"/>
    <cellStyle name="Currency 15 2 2" xfId="9015" xr:uid="{899E21B3-F780-4C03-BB10-3C33CC02F8EC}"/>
    <cellStyle name="Currency 15 2 2 2" xfId="12687" xr:uid="{FD85619C-E88A-4EAC-820A-443E9244AC08}"/>
    <cellStyle name="Currency 15 2 2 3" xfId="23402" xr:uid="{1B36D3CB-621E-48A1-AF2B-C65468FA023C}"/>
    <cellStyle name="Currency 15 2 3" xfId="11447" xr:uid="{C7950A9F-2116-4BB8-B1DE-23C7E1D55DA4}"/>
    <cellStyle name="Currency 15 2 4" xfId="22148" xr:uid="{8671177C-BB66-4E02-A78C-95E93E4C2029}"/>
    <cellStyle name="Currency 15 3" xfId="8441" xr:uid="{0E690143-7174-4BB2-8202-696A4EC4BD92}"/>
    <cellStyle name="Currency 15 3 2" xfId="12113" xr:uid="{330EFE0A-411D-42FE-B5C9-4A2373419055}"/>
    <cellStyle name="Currency 15 3 3" xfId="22828" xr:uid="{134EE2B0-E320-41C7-ADE3-18B2F33A2B3D}"/>
    <cellStyle name="Currency 15 4" xfId="10873" xr:uid="{DC091898-941F-499B-B3E7-0FE0F39096BF}"/>
    <cellStyle name="Currency 15 5" xfId="21557" xr:uid="{26BBE18C-E747-4BEA-9AC3-7E4865EF5205}"/>
    <cellStyle name="Currency 16" xfId="4047" xr:uid="{59D50A41-F2A9-4B65-B644-97C543B0F143}"/>
    <cellStyle name="Currency 16 2" xfId="6930" xr:uid="{BB1A5029-0CAB-4546-9B8C-C4EC85145291}"/>
    <cellStyle name="Currency 16 2 2" xfId="9016" xr:uid="{987BC061-DF0E-44E3-93DA-92B353D4AC87}"/>
    <cellStyle name="Currency 16 2 2 2" xfId="12688" xr:uid="{108CE4AD-9764-42A5-9B80-6BEA13981C7D}"/>
    <cellStyle name="Currency 16 2 2 3" xfId="23403" xr:uid="{8EB27354-3BDA-4F87-96A0-18294BA6BF92}"/>
    <cellStyle name="Currency 16 2 3" xfId="11448" xr:uid="{D1E9DEF2-059F-473D-9928-BC74672EDD52}"/>
    <cellStyle name="Currency 16 2 4" xfId="22149" xr:uid="{FB0AF7FB-88C4-4355-B52E-A5CD249EE367}"/>
    <cellStyle name="Currency 16 3" xfId="8442" xr:uid="{D31CAAC2-BBAB-4A2B-B59B-266FAFB2303C}"/>
    <cellStyle name="Currency 16 3 2" xfId="12114" xr:uid="{828D2A6E-8C2C-4090-898C-EE925DAB66C5}"/>
    <cellStyle name="Currency 16 3 3" xfId="22829" xr:uid="{045FBEC1-0EFB-45B2-B9F7-6E87E6764C9C}"/>
    <cellStyle name="Currency 16 4" xfId="10874" xr:uid="{5FDD6171-8BFC-442D-94B6-A5DCC878C2B0}"/>
    <cellStyle name="Currency 16 5" xfId="21558" xr:uid="{2ABBF6D7-8887-49DC-AA2D-DE20FDE4C614}"/>
    <cellStyle name="Currency 17" xfId="4048" xr:uid="{CBB80340-B611-43A7-B171-A77573E69D95}"/>
    <cellStyle name="Currency 17 2" xfId="6931" xr:uid="{C2C900D4-7D95-4E73-966E-FB9174018506}"/>
    <cellStyle name="Currency 17 2 2" xfId="9017" xr:uid="{1EFAF8C4-E3BD-4FB5-B95B-68BF069BAB0E}"/>
    <cellStyle name="Currency 17 2 2 2" xfId="12689" xr:uid="{A6558788-DFD0-4AA0-8302-132EA7FAA1CF}"/>
    <cellStyle name="Currency 17 2 2 3" xfId="23404" xr:uid="{94984958-B131-4D61-B522-3CBFF87FA842}"/>
    <cellStyle name="Currency 17 2 3" xfId="11449" xr:uid="{15D44F07-B7B8-486A-8140-69AEFE86ACE9}"/>
    <cellStyle name="Currency 17 2 4" xfId="22150" xr:uid="{54E66723-363C-4EE5-9342-010A4105B6BA}"/>
    <cellStyle name="Currency 17 3" xfId="8443" xr:uid="{DFC2A2D1-68C5-4CC0-A973-2B9F89AB118E}"/>
    <cellStyle name="Currency 17 3 2" xfId="12115" xr:uid="{9D756DB0-7184-404F-AE12-B96D6B151A92}"/>
    <cellStyle name="Currency 17 3 3" xfId="22830" xr:uid="{FC62536A-5996-4FFE-B7D2-6ED17C4832EE}"/>
    <cellStyle name="Currency 17 4" xfId="10875" xr:uid="{72E51CEB-1CB8-4715-8DAD-65470F19128C}"/>
    <cellStyle name="Currency 17 5" xfId="21559" xr:uid="{9C2024F7-8421-49A7-A427-6386E69E7199}"/>
    <cellStyle name="Currency 18" xfId="6932" xr:uid="{FEE60352-2D75-4206-8F9F-C1B68422B303}"/>
    <cellStyle name="Currency 2" xfId="707" xr:uid="{304EFC43-3FD7-44D0-B484-70F385E8666D}"/>
    <cellStyle name="Currency 2 10" xfId="38981" xr:uid="{A10E76A1-0336-4DAF-9D8B-ED72EDC91239}"/>
    <cellStyle name="Currency 2 11" xfId="41494" xr:uid="{3A9FEE74-C69B-44FB-BE0F-043F4263C575}"/>
    <cellStyle name="Currency 2 2" xfId="708" xr:uid="{F7CCACA1-4DC2-4208-918A-5571FC253EC8}"/>
    <cellStyle name="Currency 2 2 2" xfId="8445" xr:uid="{4795B27E-F1F9-400A-A076-2A3474E3B331}"/>
    <cellStyle name="Currency 2 2 2 2" xfId="12117" xr:uid="{E676AF73-06F7-4384-A4D4-3CD33F7A3525}"/>
    <cellStyle name="Currency 2 2 2 3" xfId="22832" xr:uid="{F63C4326-9D36-4866-AF2A-77A20A1369E0}"/>
    <cellStyle name="Currency 2 2 3" xfId="10877" xr:uid="{8780E98B-4252-4FAC-A556-6EC8D3F596E2}"/>
    <cellStyle name="Currency 2 2 4" xfId="21561" xr:uid="{6B9C1E50-26BE-4B3B-B76D-4C3644A4BDBF}"/>
    <cellStyle name="Currency 2 2 5" xfId="38982" xr:uid="{2B8136EF-93BB-4EAF-8583-35D195C37A97}"/>
    <cellStyle name="Currency 2 3" xfId="4049" xr:uid="{69F3AC21-DD7D-4464-8408-69A6750FC703}"/>
    <cellStyle name="Currency 2 3 2" xfId="6933" xr:uid="{1259C86D-3329-4636-BC86-2EB2A262DD8F}"/>
    <cellStyle name="Currency 2 3 2 2" xfId="9018" xr:uid="{938E0797-25F5-4C54-A155-61D5EE168756}"/>
    <cellStyle name="Currency 2 3 2 2 2" xfId="15069" xr:uid="{6AE8289E-3225-4D53-AB7F-B0A47B8D2A01}"/>
    <cellStyle name="Currency 2 3 2 2 2 2" xfId="25784" xr:uid="{79315A33-7A6B-4448-BF3D-0DDC5A7B9869}"/>
    <cellStyle name="Currency 2 3 2 2 3" xfId="12690" xr:uid="{80C21DCB-8020-4958-B55D-6A291C67404D}"/>
    <cellStyle name="Currency 2 3 2 2 3 2" xfId="30467" xr:uid="{3984A885-ACAE-492B-99A2-C2576742A9EC}"/>
    <cellStyle name="Currency 2 3 2 2 4" xfId="23405" xr:uid="{D1CDB655-9B77-4CDC-8B91-792B5DE32555}"/>
    <cellStyle name="Currency 2 3 2 3" xfId="10222" xr:uid="{2A2A5E89-697E-4A10-8C6D-CA7F5949E167}"/>
    <cellStyle name="Currency 2 3 2 3 2" xfId="13886" xr:uid="{5D08650C-B580-42B7-A13E-6F26058AE47F}"/>
    <cellStyle name="Currency 2 3 2 3 2 2" xfId="31651" xr:uid="{51A3EBEF-265F-47D2-84E3-463F20984666}"/>
    <cellStyle name="Currency 2 3 2 3 3" xfId="24601" xr:uid="{2630731A-8700-47B3-ADE8-5868EE66AA9F}"/>
    <cellStyle name="Currency 2 3 2 4" xfId="11450" xr:uid="{10A1C497-03C2-4BB0-947F-185F02EE8EDA}"/>
    <cellStyle name="Currency 2 3 2 4 2" xfId="29284" xr:uid="{C64D6B30-9517-41ED-BAF3-15326A0426C1}"/>
    <cellStyle name="Currency 2 3 2 5" xfId="22151" xr:uid="{9AF09538-5110-4959-A72C-C920BCCBF9B7}"/>
    <cellStyle name="Currency 2 3 3" xfId="8446" xr:uid="{28B15C75-9BF0-4ECD-8B8E-33BB080763FA}"/>
    <cellStyle name="Currency 2 3 3 2" xfId="12118" xr:uid="{A3FCE91B-04D2-4AFA-A3BE-3EAD9BA1FA82}"/>
    <cellStyle name="Currency 2 3 3 3" xfId="22833" xr:uid="{00D0DE4D-E455-4DFE-BD49-9F45721763A0}"/>
    <cellStyle name="Currency 2 3 4" xfId="10878" xr:uid="{94B44571-A11E-4CC8-86BA-18D5706E1396}"/>
    <cellStyle name="Currency 2 3 5" xfId="21562" xr:uid="{78740E1A-8D9E-4735-9161-4849EA11C0F6}"/>
    <cellStyle name="Currency 2 4" xfId="4050" xr:uid="{78AA1126-25AE-4AD5-9776-E53E0772AFC6}"/>
    <cellStyle name="Currency 2 5" xfId="7289" xr:uid="{41480146-7D5C-4390-9436-BBC53D07A4C5}"/>
    <cellStyle name="Currency 2 6" xfId="8444" xr:uid="{B04445F6-F6EE-4509-9DB9-219FD4F896FF}"/>
    <cellStyle name="Currency 2 6 2" xfId="12116" xr:uid="{A8B7C782-6E66-4A9E-BE3A-02E68CFEE30A}"/>
    <cellStyle name="Currency 2 6 3" xfId="22831" xr:uid="{95040296-3123-4DF9-928B-49511D29C25F}"/>
    <cellStyle name="Currency 2 7" xfId="15792" xr:uid="{4DB2A931-9A90-4305-8DC4-0CFA927168F1}"/>
    <cellStyle name="Currency 2 7 2" xfId="17828" xr:uid="{A149A22B-7FCC-4F77-87CC-79E9EB37780B}"/>
    <cellStyle name="Currency 2 7 2 2" xfId="27297" xr:uid="{E71BCA45-F72B-4490-BAA9-43BA095711ED}"/>
    <cellStyle name="Currency 2 7 3" xfId="26424" xr:uid="{9A4C6050-56BA-469D-95F9-ABD42A3E3EF9}"/>
    <cellStyle name="Currency 2 8" xfId="10876" xr:uid="{3437A1D2-1059-473F-BABE-D6F9440711BA}"/>
    <cellStyle name="Currency 2 9" xfId="21560" xr:uid="{F71DA52B-605E-4C53-A448-05933AF448F7}"/>
    <cellStyle name="Currency 3" xfId="709" xr:uid="{944CA981-C000-4040-80B8-01FF2B8A282B}"/>
    <cellStyle name="Currency 3 2" xfId="4052" xr:uid="{1D346944-32C7-450E-9F3D-24F5760FB90A}"/>
    <cellStyle name="Currency 3 2 2" xfId="6934" xr:uid="{3131586B-8920-459B-9C25-1B7BCA70B69C}"/>
    <cellStyle name="Currency 3 2 2 2" xfId="9019" xr:uid="{1E571D27-FF2E-4E5E-B872-15DC62634B2A}"/>
    <cellStyle name="Currency 3 2 2 2 2" xfId="12691" xr:uid="{5B5A02F6-9599-42FA-A01A-095CDB83C5D3}"/>
    <cellStyle name="Currency 3 2 2 2 3" xfId="23406" xr:uid="{BAFA525F-3395-4857-A70A-858F2852A2D8}"/>
    <cellStyle name="Currency 3 2 2 3" xfId="11451" xr:uid="{B3E8914E-5D51-4BFD-891B-912A80EC79A2}"/>
    <cellStyle name="Currency 3 2 2 4" xfId="22152" xr:uid="{83D95CE7-AE66-449E-8752-3464040AB7F3}"/>
    <cellStyle name="Currency 3 3" xfId="4053" xr:uid="{56EDF0C8-3FDA-4D70-884C-CE147A4A15C1}"/>
    <cellStyle name="Currency 3 3 2" xfId="8447" xr:uid="{9EBFE550-3EB9-4BC5-9A9A-CAACC47D969C}"/>
    <cellStyle name="Currency 3 3 2 2" xfId="12119" xr:uid="{1DD324F8-AE64-4AD8-B0BE-A4EC739DC5EA}"/>
    <cellStyle name="Currency 3 3 2 3" xfId="22834" xr:uid="{F26BF424-F4AD-4609-80D9-9E75E7CFD01D}"/>
    <cellStyle name="Currency 3 3 3" xfId="10879" xr:uid="{5EFC806F-C801-44F6-A688-552BA8EB6331}"/>
    <cellStyle name="Currency 3 3 4" xfId="21563" xr:uid="{7224A477-97D1-4A5F-B424-13FE32DD8376}"/>
    <cellStyle name="Currency 3 4" xfId="38983" xr:uid="{C12FC37E-4099-4B5C-A6E4-B89872DCEE98}"/>
    <cellStyle name="Currency 3 5" xfId="4051" xr:uid="{75403505-4365-4BD1-B15E-FF0F09D6ED84}"/>
    <cellStyle name="Currency 3 6" xfId="41495" xr:uid="{48393B75-90A0-4D14-BEE0-15CFC504645B}"/>
    <cellStyle name="Currency 4" xfId="710" xr:uid="{C0E47B8B-9035-4F8A-BC3F-35A90DB19433}"/>
    <cellStyle name="Currency 4 2" xfId="711" xr:uid="{7C028A43-1DE1-47B3-9B9E-406F0432F1CF}"/>
    <cellStyle name="Currency 4 2 2" xfId="712" xr:uid="{FD0CB495-D93E-4C44-9FCA-E8AF308DC1F4}"/>
    <cellStyle name="Currency 4 2 2 2" xfId="8450" xr:uid="{7BC2F471-030B-4903-9B94-C468C60073D4}"/>
    <cellStyle name="Currency 4 2 2 2 2" xfId="12122" xr:uid="{B94751D2-60A2-41A1-B8E7-CC4989D2D5A5}"/>
    <cellStyle name="Currency 4 2 2 2 3" xfId="22837" xr:uid="{DEB42649-3369-4A99-869D-161D3F0558DB}"/>
    <cellStyle name="Currency 4 2 2 3" xfId="10882" xr:uid="{822577BB-9EFD-432B-969B-95C9847F399E}"/>
    <cellStyle name="Currency 4 2 2 4" xfId="21566" xr:uid="{62593D56-D9CB-4F9D-8CE2-D8240A934B77}"/>
    <cellStyle name="Currency 4 2 2 5" xfId="4056" xr:uid="{C2E6E7D5-967A-4C66-B31D-AC85EDB7813B}"/>
    <cellStyle name="Currency 4 2 3" xfId="713" xr:uid="{6F9DC184-33E3-4E0F-9274-31DA135DD368}"/>
    <cellStyle name="Currency 4 2 3 2" xfId="8451" xr:uid="{9AFDE25F-DEFE-4EB1-B096-CAF2B3A7A9A4}"/>
    <cellStyle name="Currency 4 2 3 2 2" xfId="12123" xr:uid="{8F4C54D4-A2D6-498B-9A84-007ADEC94EBC}"/>
    <cellStyle name="Currency 4 2 3 2 3" xfId="22838" xr:uid="{2963F480-1348-4A7F-B38A-28550E389308}"/>
    <cellStyle name="Currency 4 2 3 3" xfId="10883" xr:uid="{ABFBF99A-B526-41B0-9ED7-91A85104FB47}"/>
    <cellStyle name="Currency 4 2 3 4" xfId="21567" xr:uid="{F37CABC8-DB6A-4555-A57E-1F2C696D4D35}"/>
    <cellStyle name="Currency 4 2 3 5" xfId="4057" xr:uid="{3AAD6A9E-750E-45F4-BE05-C5DA9AB00023}"/>
    <cellStyle name="Currency 4 2 4" xfId="4058" xr:uid="{23F2EB3D-A499-43C8-9C4A-08E5C4B3894C}"/>
    <cellStyle name="Currency 4 2 4 2" xfId="8452" xr:uid="{B761C552-2323-475F-A148-8EF194A51138}"/>
    <cellStyle name="Currency 4 2 4 2 2" xfId="12124" xr:uid="{B85BCC50-9D6B-4B7F-B107-43744284AFC9}"/>
    <cellStyle name="Currency 4 2 4 2 3" xfId="22839" xr:uid="{20B509EF-9BAA-405E-B755-0E8D3BA52EDB}"/>
    <cellStyle name="Currency 4 2 4 3" xfId="10884" xr:uid="{D5B0C082-E137-4F13-879C-58E29AC8CD90}"/>
    <cellStyle name="Currency 4 2 4 4" xfId="21568" xr:uid="{3372C389-C706-44C4-AF49-8C6B2C66E918}"/>
    <cellStyle name="Currency 4 2 5" xfId="8449" xr:uid="{77B8A05A-5127-4B97-A1FD-CEF2596FF3DF}"/>
    <cellStyle name="Currency 4 2 5 2" xfId="12121" xr:uid="{3B73ECF5-3D6A-4323-88F0-04A7805ED0E7}"/>
    <cellStyle name="Currency 4 2 5 3" xfId="22836" xr:uid="{53D64973-B2EF-4F0F-8C87-20C6A89F98F0}"/>
    <cellStyle name="Currency 4 2 6" xfId="10881" xr:uid="{7680B28C-F27D-4333-B7FB-4EF8F3ABF8C2}"/>
    <cellStyle name="Currency 4 2 7" xfId="21565" xr:uid="{6DF6F400-977F-4C58-A9E1-C159C9D19DFC}"/>
    <cellStyle name="Currency 4 2 8" xfId="4055" xr:uid="{61CBA65F-D05C-4705-B747-AD8D0742FCFC}"/>
    <cellStyle name="Currency 4 3" xfId="714" xr:uid="{8B765DE5-E149-4FD8-8AD2-0A7C2342F2D9}"/>
    <cellStyle name="Currency 4 3 2" xfId="12120" xr:uid="{8D5256DB-2C35-4D67-B9D7-6ED43B62E216}"/>
    <cellStyle name="Currency 4 3 3" xfId="22835" xr:uid="{B72F60D2-C94F-4DC7-95E6-BA566B6DAE0B}"/>
    <cellStyle name="Currency 4 3 4" xfId="8448" xr:uid="{1FB37DC1-1FE6-4031-A95B-3DA8B0C0EA9D}"/>
    <cellStyle name="Currency 4 4" xfId="715" xr:uid="{EFB7B601-2B3F-4AB3-83BA-DD37C0EF6406}"/>
    <cellStyle name="Currency 4 4 2" xfId="10880" xr:uid="{7CC77A38-F44B-4AD4-B756-77266860E6B4}"/>
    <cellStyle name="Currency 4 5" xfId="21564" xr:uid="{3B50A87D-32A5-47A5-873F-7A126D293493}"/>
    <cellStyle name="Currency 4 6" xfId="4054" xr:uid="{4FF09805-A58A-4CA3-87CC-B8132457F552}"/>
    <cellStyle name="Currency 5" xfId="4059" xr:uid="{714B8A34-7704-4FCB-8074-8056E44EDB38}"/>
    <cellStyle name="Currency 5 2" xfId="4060" xr:uid="{294A5B50-9502-4C18-A910-698AD73DC9F7}"/>
    <cellStyle name="Currency 5 2 2" xfId="8454" xr:uid="{A844AB02-1215-4492-92D1-1CEB03BB6319}"/>
    <cellStyle name="Currency 5 2 2 2" xfId="12126" xr:uid="{FEE0035C-3875-43C2-B623-F474BF5BECE7}"/>
    <cellStyle name="Currency 5 2 2 3" xfId="22841" xr:uid="{98483062-D5FB-4EE8-95E6-4CD123D74E4D}"/>
    <cellStyle name="Currency 5 2 3" xfId="10886" xr:uid="{C3359EDA-1EA5-4D9B-BC79-F6FFAD6614F6}"/>
    <cellStyle name="Currency 5 2 4" xfId="21570" xr:uid="{BEEB7D26-0C4B-4D87-93E5-A7A30FC1CA87}"/>
    <cellStyle name="Currency 5 3" xfId="4061" xr:uid="{53CEE3B5-83CD-4162-A038-915A888A7C32}"/>
    <cellStyle name="Currency 5 3 2" xfId="8455" xr:uid="{E0396315-385A-4687-94BB-D9590F4E5D6C}"/>
    <cellStyle name="Currency 5 3 2 2" xfId="12127" xr:uid="{43C66558-494F-4843-BF61-933332956FF0}"/>
    <cellStyle name="Currency 5 3 2 3" xfId="22842" xr:uid="{97F4F2A1-49BF-4260-8823-ED87C28A82A2}"/>
    <cellStyle name="Currency 5 3 3" xfId="10887" xr:uid="{59C21E67-4BFA-40F2-B705-421279D88607}"/>
    <cellStyle name="Currency 5 3 4" xfId="21571" xr:uid="{013D8054-8C0A-4D7D-B89A-9453DFEC9AA6}"/>
    <cellStyle name="Currency 5 4" xfId="4062" xr:uid="{255A1492-3D50-48E2-8E12-F041CA713536}"/>
    <cellStyle name="Currency 5 4 2" xfId="8456" xr:uid="{91F3E09B-BC39-4E7D-AFF4-EE4C74B26CC9}"/>
    <cellStyle name="Currency 5 4 2 2" xfId="12128" xr:uid="{88F5E0E5-A4D5-4897-8408-7E42F5BA720B}"/>
    <cellStyle name="Currency 5 4 2 3" xfId="22843" xr:uid="{36DE4D42-1FDB-4DAE-BA55-828E7F6C768A}"/>
    <cellStyle name="Currency 5 4 3" xfId="10888" xr:uid="{AFB74280-E793-4FA1-BA17-ECCB6F8BD240}"/>
    <cellStyle name="Currency 5 4 4" xfId="21572" xr:uid="{FD49159C-514D-48C1-9B60-10F79AD56F90}"/>
    <cellStyle name="Currency 5 5" xfId="8453" xr:uid="{C6C1E319-C7A4-4976-A10D-FC6806D831EA}"/>
    <cellStyle name="Currency 5 5 2" xfId="12125" xr:uid="{F651170B-0B71-4688-BA57-EE9B2FEB8E4E}"/>
    <cellStyle name="Currency 5 5 3" xfId="22840" xr:uid="{6AE67874-5C88-40A1-A91D-DADD0926CBB0}"/>
    <cellStyle name="Currency 5 6" xfId="10885" xr:uid="{BFDC3367-713D-405C-9A5C-47AE5DB5FFAB}"/>
    <cellStyle name="Currency 5 7" xfId="21569" xr:uid="{64B40F81-D34C-44F7-9CCB-34542267C410}"/>
    <cellStyle name="Currency 6" xfId="4063" xr:uid="{B6FF26F7-026B-4A82-99DD-95AF141FBEA6}"/>
    <cellStyle name="Currency 6 2" xfId="6935" xr:uid="{AAC9215C-5A96-476A-A413-4068FA3C1BBA}"/>
    <cellStyle name="Currency 6 2 2" xfId="9020" xr:uid="{87942A21-3073-4F4E-BD4C-9766E163FE35}"/>
    <cellStyle name="Currency 6 2 2 2" xfId="12692" xr:uid="{63E8E16B-8C81-40B2-A2D2-790037959490}"/>
    <cellStyle name="Currency 6 2 2 3" xfId="23407" xr:uid="{07B652A4-FF1F-4954-9757-5D0B17B682D2}"/>
    <cellStyle name="Currency 6 2 3" xfId="11452" xr:uid="{DA50DE2B-1B0A-41C3-9C36-B73C01749E7A}"/>
    <cellStyle name="Currency 6 2 4" xfId="22153" xr:uid="{C44749DF-5B44-449E-B6AE-693CCCBC1060}"/>
    <cellStyle name="Currency 6 3" xfId="8457" xr:uid="{A5EC35DC-EDC5-4044-8B39-327843A458C6}"/>
    <cellStyle name="Currency 6 3 2" xfId="12129" xr:uid="{CAD54D4B-F1E2-4F3C-9DD5-6CA1BAD3B94F}"/>
    <cellStyle name="Currency 6 3 3" xfId="22844" xr:uid="{77526865-ABDD-4543-ABF8-DA82DE21B2BD}"/>
    <cellStyle name="Currency 6 4" xfId="10889" xr:uid="{82B95F83-35F8-45D8-8EB6-7F2DA0B4C939}"/>
    <cellStyle name="Currency 6 5" xfId="21573" xr:uid="{8C01D7DD-D82C-4002-8FF7-9A9EDEE305FC}"/>
    <cellStyle name="Currency 7" xfId="4064" xr:uid="{A7E7C66A-149F-40B3-B1D7-2E12BCA1DB20}"/>
    <cellStyle name="Currency 7 2" xfId="6936" xr:uid="{F343B8C4-4D9E-45FA-B405-AFDA82DAD17F}"/>
    <cellStyle name="Currency 7 2 2" xfId="9021" xr:uid="{8DF27198-4CC2-4B81-99B2-71D103E1D479}"/>
    <cellStyle name="Currency 7 2 2 2" xfId="12693" xr:uid="{099572A0-2A43-431F-AC87-EE411893EFAA}"/>
    <cellStyle name="Currency 7 2 2 3" xfId="23408" xr:uid="{5907504B-6289-4639-81AC-D45315524F53}"/>
    <cellStyle name="Currency 7 2 3" xfId="11453" xr:uid="{3751A9BB-6BAF-4716-8F79-E6AA9CF0B906}"/>
    <cellStyle name="Currency 7 2 4" xfId="22154" xr:uid="{15504B72-11FC-473E-86A4-84194241F212}"/>
    <cellStyle name="Currency 7 3" xfId="8458" xr:uid="{E0B269ED-7DD2-4D2B-8FEE-FBF251F5D57D}"/>
    <cellStyle name="Currency 7 3 2" xfId="12130" xr:uid="{FB526DD4-FD12-4FA5-AC33-42A9DCA2B2A0}"/>
    <cellStyle name="Currency 7 3 3" xfId="22845" xr:uid="{D72365FD-65F8-49C7-9B32-17F56E1D39EF}"/>
    <cellStyle name="Currency 7 4" xfId="10890" xr:uid="{8A793C54-BF6B-4EE0-8013-4AAE4542BC04}"/>
    <cellStyle name="Currency 7 5" xfId="21574" xr:uid="{906D9B10-B2CB-4D32-BBE7-BC8AD9181F00}"/>
    <cellStyle name="Currency 8" xfId="4065" xr:uid="{5F960B2F-64A9-46C4-81B1-940DC8429CC6}"/>
    <cellStyle name="Currency 8 2" xfId="6937" xr:uid="{3F4EBB93-2D31-41B7-9B9E-F09CC13F4B8A}"/>
    <cellStyle name="Currency 8 2 2" xfId="9022" xr:uid="{6C7BB825-5C2D-4952-AFBB-0270F4866ECC}"/>
    <cellStyle name="Currency 8 2 2 2" xfId="12694" xr:uid="{D3F70901-8C0E-40EF-A344-A2F860B3FA7A}"/>
    <cellStyle name="Currency 8 2 2 3" xfId="23409" xr:uid="{7B78474F-A879-4F01-A089-429F08D6D8FE}"/>
    <cellStyle name="Currency 8 2 3" xfId="11454" xr:uid="{5CB683D2-7782-4EA1-A1E8-37002FC89F19}"/>
    <cellStyle name="Currency 8 2 4" xfId="22155" xr:uid="{65D2E613-32A5-46E5-95FA-B5BD56D4F4CA}"/>
    <cellStyle name="Currency 8 3" xfId="8459" xr:uid="{BAF5774F-8504-4196-919D-36DF867752D1}"/>
    <cellStyle name="Currency 8 3 2" xfId="12131" xr:uid="{529DBBA1-C891-4DB7-854D-6AA8835CDE6C}"/>
    <cellStyle name="Currency 8 3 3" xfId="22846" xr:uid="{70325A89-60EA-4103-BDB2-0E034FA3D406}"/>
    <cellStyle name="Currency 8 4" xfId="10891" xr:uid="{01B384E6-5F1A-485F-A153-E9A1443CADAC}"/>
    <cellStyle name="Currency 8 5" xfId="21575" xr:uid="{CF3528FB-8F47-4610-A188-665C8ACD5E73}"/>
    <cellStyle name="Currency 9" xfId="4066" xr:uid="{0910493D-FFE7-425F-A238-ED69CC4EA875}"/>
    <cellStyle name="Currency 9 2" xfId="6938" xr:uid="{2EE58534-B6E7-4F5A-B4A2-D43A8148BAD3}"/>
    <cellStyle name="Currency 9 2 2" xfId="9023" xr:uid="{E317CCE2-7175-4EB8-90FE-804116079AD0}"/>
    <cellStyle name="Currency 9 2 2 2" xfId="12695" xr:uid="{4BE5244B-B5BB-4E8E-8FE6-FD1E8A7F515D}"/>
    <cellStyle name="Currency 9 2 2 3" xfId="23410" xr:uid="{187C3152-2512-45E1-9AA1-6B5E6E2ADD3A}"/>
    <cellStyle name="Currency 9 2 3" xfId="11455" xr:uid="{2D418ABA-FE7F-4B8D-ACA7-F2590426AC2C}"/>
    <cellStyle name="Currency 9 2 4" xfId="22156" xr:uid="{4A9CE312-644A-4877-84E9-92DA454CDF56}"/>
    <cellStyle name="Currency 9 3" xfId="8460" xr:uid="{A85E35D4-100B-41DB-AC42-04A640DB1A9F}"/>
    <cellStyle name="Currency 9 3 2" xfId="12132" xr:uid="{18A79205-8D8E-484D-99CD-13DED3FDC544}"/>
    <cellStyle name="Currency 9 3 3" xfId="22847" xr:uid="{3635B504-9F38-4F51-900F-554EAB4282BC}"/>
    <cellStyle name="Currency 9 4" xfId="10892" xr:uid="{A5D874B4-2E53-43CC-B32D-BB62971D33E8}"/>
    <cellStyle name="Currency 9 5" xfId="21576" xr:uid="{0416E601-0F58-4AEF-A0C4-421E1B50D1AE}"/>
    <cellStyle name="Currency0" xfId="4067" xr:uid="{87EB5662-39E5-47B5-AE59-35EA9887B9DC}"/>
    <cellStyle name="čárky [0]_rabatove_kategorie" xfId="716" xr:uid="{A9351A9F-0296-41E1-8273-38D72D3BA2BB}"/>
    <cellStyle name="Date Short" xfId="4068" xr:uid="{3696A3DF-619E-4167-982F-FCDD44BCB72E}"/>
    <cellStyle name="Date Short 2" xfId="6939" xr:uid="{18BAF55B-49A5-45E0-947E-7668CC14234D}"/>
    <cellStyle name="Default_Uvuceni" xfId="41" xr:uid="{00000000-0005-0000-0000-00001F000000}"/>
    <cellStyle name="Dezimal [0]_Fagr" xfId="6940" xr:uid="{5AFBED50-7F96-4BC3-956B-030C33AC7916}"/>
    <cellStyle name="Dezimal_Fagr" xfId="6941" xr:uid="{41191EDB-CCFE-4DC3-BC31-7DF5327226F2}"/>
    <cellStyle name="Dobro 2" xfId="69" xr:uid="{00000000-0005-0000-0000-000020000000}"/>
    <cellStyle name="Dobro 2 2" xfId="70" xr:uid="{00000000-0005-0000-0000-000021000000}"/>
    <cellStyle name="Dobro 2 2 2" xfId="4070" xr:uid="{588B2AF9-9E3A-4A2C-8E7C-F38650DBC221}"/>
    <cellStyle name="Dobro 2 2 2 2" xfId="41408" xr:uid="{82E873E2-870E-4C74-AF72-0D26530F6BF7}"/>
    <cellStyle name="Dobro 2 3" xfId="4071" xr:uid="{5BE56419-C9C9-4AC9-983B-378C6730B817}"/>
    <cellStyle name="Dobro 2 3 2" xfId="41407" xr:uid="{952F5899-F0D0-49DD-B9F1-5D18D2F1124B}"/>
    <cellStyle name="Dobro 2 4" xfId="4069" xr:uid="{66F007BA-D923-41A5-AE6F-C0E6895CAE4F}"/>
    <cellStyle name="Dobro 3" xfId="71" xr:uid="{00000000-0005-0000-0000-000022000000}"/>
    <cellStyle name="Dobro 3 2" xfId="15720" xr:uid="{D22C5921-0CAC-4BB6-9268-1AF736131E08}"/>
    <cellStyle name="Dobro 3 2 2" xfId="41409" xr:uid="{B15F97C5-0C08-437C-9152-CF58959195C5}"/>
    <cellStyle name="Dobro 4" xfId="72" xr:uid="{00000000-0005-0000-0000-000023000000}"/>
    <cellStyle name="Dobro 4 2" xfId="41406" xr:uid="{B3A26A4F-DDF0-427A-9FC9-40C89ADB0581}"/>
    <cellStyle name="Dobro 4 2 2" xfId="41597" xr:uid="{42AFD31D-D874-4449-8A5A-E8352771F8A9}"/>
    <cellStyle name="Dobro 5" xfId="1290" xr:uid="{85E55691-E4D0-4817-9DDB-EC25A44018D0}"/>
    <cellStyle name="Dziesiętny [0]_Cennik_A" xfId="717" xr:uid="{A74A78D6-8F29-4F59-920A-44465CE12A3A}"/>
    <cellStyle name="Dziesiętny_Cennik_A" xfId="718" xr:uid="{D674F22B-5E5A-4D95-B836-D31F7DC64520}"/>
    <cellStyle name="Eingabe" xfId="4072" xr:uid="{26ADAE88-D21D-4ED7-9D1E-363EDADCE516}"/>
    <cellStyle name="Eingabe 2" xfId="6942" xr:uid="{4A7282AE-CB59-4782-8CAB-41FBE304CC03}"/>
    <cellStyle name="Eingabe 2 2" xfId="19077" xr:uid="{EEC23D1F-0C92-46A0-9B17-F6E2FB92BBA7}"/>
    <cellStyle name="Eingabe 2 2 2" xfId="21415" xr:uid="{A7CE6DE9-5557-47BF-9323-85F708B6D413}"/>
    <cellStyle name="Eingabe 2 2 2 2" xfId="36710" xr:uid="{122E958E-389A-4DF8-A9B4-3C432942945F}"/>
    <cellStyle name="Eingabe 2 2 3" xfId="28522" xr:uid="{1EEF250C-AB0F-4D9A-A329-EFA93D309417}"/>
    <cellStyle name="Eingabe 2 2 3 2" xfId="38894" xr:uid="{6612B4D3-201D-4247-B6BC-EB199D3203FE}"/>
    <cellStyle name="Eingabe 2 2 4" xfId="41220" xr:uid="{0DF8144E-B235-4203-BFD6-FAC484F12178}"/>
    <cellStyle name="Eingabe 2 2 5" xfId="34389" xr:uid="{9B44812E-0211-4DCE-842A-4C9788B0B3EE}"/>
    <cellStyle name="Eingabe 2 3" xfId="39070" xr:uid="{020D3CA0-F953-48F0-921A-CBB0410FE2FB}"/>
    <cellStyle name="Eingabe 2 4" xfId="28688" xr:uid="{67260D61-94FF-4AF8-B6AC-690574992157}"/>
    <cellStyle name="Eingabe 3" xfId="17858" xr:uid="{AC124517-897A-4D62-BDD3-0DEB304CD0FB}"/>
    <cellStyle name="Eingabe 3 2" xfId="20196" xr:uid="{95DDA14A-2F59-4E65-857F-985D05A4F4FB}"/>
    <cellStyle name="Eingabe 3 2 2" xfId="35491" xr:uid="{2F8A4C5C-FFB6-47F4-AC5F-906FF11232B3}"/>
    <cellStyle name="Eingabe 3 3" xfId="27311" xr:uid="{FE4B9832-15C8-46CF-B5CA-035BCEE8D71F}"/>
    <cellStyle name="Eingabe 3 3 2" xfId="37683" xr:uid="{2F782535-4670-4943-9821-4876F19B3B47}"/>
    <cellStyle name="Eingabe 3 4" xfId="40001" xr:uid="{E86E7239-7B04-4DB1-8FBF-9A0B50047D03}"/>
    <cellStyle name="Eingabe 3 5" xfId="33170" xr:uid="{34786967-3A22-4C8D-8154-63569F335242}"/>
    <cellStyle name="Eingabe 4" xfId="39011" xr:uid="{1991B67F-073E-472E-A0DF-934B2E22DF0C}"/>
    <cellStyle name="Eingabe 5" xfId="28629" xr:uid="{114A3830-382C-4C09-B2F5-038B1C5E98FD}"/>
    <cellStyle name="Emphasis 1" xfId="6943" xr:uid="{F73E8E8B-E59D-4D65-9499-04E722A9E11E}"/>
    <cellStyle name="Emphasis 2" xfId="6944" xr:uid="{AF198C97-946E-4C41-99F7-545C5D797E16}"/>
    <cellStyle name="Emphasis 3" xfId="6945" xr:uid="{6F86AFC2-76A2-4709-9B3A-FF83E0C4C9A6}"/>
    <cellStyle name="Enter Currency (0)" xfId="4073" xr:uid="{E0671F66-1B19-4E3B-BEFB-41B2045211DA}"/>
    <cellStyle name="Enter Currency (2)" xfId="4074" xr:uid="{85E7F11A-8FFD-484A-B696-4031CF869E85}"/>
    <cellStyle name="Enter Units (0)" xfId="4075" xr:uid="{6E47DA63-8C31-4338-A48E-D356EAEF4EEB}"/>
    <cellStyle name="Enter Units (1)" xfId="4076" xr:uid="{6B9069D5-8BBB-4257-8E37-E04C86055EFA}"/>
    <cellStyle name="Enter Units (2)" xfId="4077" xr:uid="{E93F4702-4144-4FE3-BC0B-74FABF70E039}"/>
    <cellStyle name="Entrée" xfId="719" xr:uid="{013EE5B6-AAC4-4749-97E3-5BF5A8693CD1}"/>
    <cellStyle name="Ergebnis" xfId="4078" xr:uid="{3C1A396D-806E-448E-844E-2F43E66D2736}"/>
    <cellStyle name="Ergebnis 2" xfId="17859" xr:uid="{660C071C-EB82-47D8-80E8-0A03729D64CB}"/>
    <cellStyle name="Ergebnis 2 2" xfId="20197" xr:uid="{62A31F9F-7612-4770-A595-2B5E399AE386}"/>
    <cellStyle name="Ergebnis 2 2 2" xfId="35492" xr:uid="{5B33B224-A94D-4F5D-AA8E-55F8F7C3775F}"/>
    <cellStyle name="Ergebnis 2 3" xfId="27312" xr:uid="{BE36BBFA-2DDE-4486-BFFD-75A3801DC143}"/>
    <cellStyle name="Ergebnis 2 3 2" xfId="37684" xr:uid="{5A33266F-02E1-41DD-BB2B-10047B55B3A3}"/>
    <cellStyle name="Ergebnis 2 4" xfId="40002" xr:uid="{A5CDF06A-3B54-4FDD-81A9-A24E5EC0C794}"/>
    <cellStyle name="Ergebnis 2 5" xfId="33171" xr:uid="{F7C89DE7-FE60-40E5-8487-0647CD012643}"/>
    <cellStyle name="Ergebnis 3" xfId="39012" xr:uid="{EE1AC548-992E-40CE-9EE9-B3673FE44D69}"/>
    <cellStyle name="Ergebnis 4" xfId="28630" xr:uid="{F2362701-61EC-409E-97DB-D32C542CD575}"/>
    <cellStyle name="Erklärender Text" xfId="4079" xr:uid="{698E4D63-5AF9-4EA8-A522-B8A5F9AE79E2}"/>
    <cellStyle name="Euro" xfId="720" xr:uid="{454B0E8D-76DA-4949-8EA9-822169490366}"/>
    <cellStyle name="Euro 10" xfId="721" xr:uid="{BC3ABE0E-8423-4080-8586-34E77ED5CD54}"/>
    <cellStyle name="Euro 10 2" xfId="722" xr:uid="{8EABFE8F-D6D4-4502-8D3C-01AAC31D3788}"/>
    <cellStyle name="Euro 10 3" xfId="6947" xr:uid="{3D2888DD-641C-458C-B6EE-005E9BFE7E46}"/>
    <cellStyle name="Euro 11" xfId="723" xr:uid="{B0D659BF-5364-42AD-8E37-818776289884}"/>
    <cellStyle name="Euro 11 2" xfId="724" xr:uid="{B500DD0A-2E4A-485C-8E96-C31B25C95AC7}"/>
    <cellStyle name="Euro 11 3" xfId="6948" xr:uid="{DB81BDB7-EFB7-4D7A-A092-61726FAA34F6}"/>
    <cellStyle name="Euro 12" xfId="725" xr:uid="{2E87AC27-1BA1-4CFD-BF0E-06A8316EDAA5}"/>
    <cellStyle name="Euro 12 2" xfId="726" xr:uid="{D59C1803-34C2-4B2D-809C-93C2B8E624D5}"/>
    <cellStyle name="Euro 12 3" xfId="6949" xr:uid="{94B99859-CF96-4D12-AFB7-3F8D19B78CDE}"/>
    <cellStyle name="Euro 13" xfId="727" xr:uid="{35D2FF0E-F137-4A0E-A31A-DD662790149B}"/>
    <cellStyle name="Euro 13 2" xfId="728" xr:uid="{5A82FE40-51E6-4699-90DC-01B4697EA09F}"/>
    <cellStyle name="Euro 13 3" xfId="6950" xr:uid="{FE4074FF-740A-4E09-BEF4-67AB8B8CDD4B}"/>
    <cellStyle name="Euro 14" xfId="729" xr:uid="{44B3DD63-1CBD-4622-A105-EA6E0B108DC6}"/>
    <cellStyle name="Euro 15" xfId="6951" xr:uid="{C5A1A818-87DD-4DF7-8077-875E847D4854}"/>
    <cellStyle name="Euro 16" xfId="6946" xr:uid="{636425DF-BDB0-4B98-B6B1-056160B00104}"/>
    <cellStyle name="Euro 2" xfId="730" xr:uid="{20540F72-B7B8-489F-923D-75BD38610FD3}"/>
    <cellStyle name="Euro 2 2" xfId="731" xr:uid="{F5DD0364-F27E-416B-8E0F-FE8E316BD100}"/>
    <cellStyle name="Euro 2 3" xfId="6952" xr:uid="{FBF565D8-093C-4213-8D5C-58804D14C8C1}"/>
    <cellStyle name="Euro 3" xfId="732" xr:uid="{1E3033B6-2BA6-431C-8533-74D9D28B2B21}"/>
    <cellStyle name="Euro 3 2" xfId="733" xr:uid="{CBCD170F-E26D-4B32-8511-685E3F8870C6}"/>
    <cellStyle name="Euro 3 3" xfId="6953" xr:uid="{B82CE77A-F809-4327-ABB6-5CC609AB5A21}"/>
    <cellStyle name="Euro 4" xfId="734" xr:uid="{BCD44BC7-9FB1-40F8-91AC-F95886EAB0FF}"/>
    <cellStyle name="Euro 4 2" xfId="735" xr:uid="{8ED8953C-3643-4BFB-858C-BFE6D8827E82}"/>
    <cellStyle name="Euro 4 3" xfId="6954" xr:uid="{362547BC-C2AA-46FB-AD2B-A72EDD9DCB4D}"/>
    <cellStyle name="Euro 5" xfId="736" xr:uid="{7D4BF918-057C-438A-AC25-4DF85A1D0436}"/>
    <cellStyle name="Euro 5 2" xfId="737" xr:uid="{7D6D6E95-A6C7-47A4-8354-879824DCEB05}"/>
    <cellStyle name="Euro 5 3" xfId="6955" xr:uid="{75AC488E-645F-4343-AC8B-621B54CE8C54}"/>
    <cellStyle name="Euro 6" xfId="738" xr:uid="{2D71CD3F-66C2-43B7-984A-99B5E5D6FB24}"/>
    <cellStyle name="Euro 6 2" xfId="739" xr:uid="{3D5AC61E-07A4-48B9-A4D8-FD684ED23D04}"/>
    <cellStyle name="Euro 6 3" xfId="6956" xr:uid="{AC9B83D9-BF99-479B-A91F-A6ABAA3EB0B7}"/>
    <cellStyle name="Euro 7" xfId="740" xr:uid="{9FB31DDF-9F1D-472A-A3F4-744FC5B5EE3A}"/>
    <cellStyle name="Euro 7 2" xfId="741" xr:uid="{24AFDBAE-7CEF-49BE-AF04-D9A8FAE233EB}"/>
    <cellStyle name="Euro 7 3" xfId="6957" xr:uid="{0B70FF92-9962-40F1-9D1F-B5FDE3F9B6DE}"/>
    <cellStyle name="Euro 8" xfId="742" xr:uid="{58952B6F-A510-46D7-992A-355D800F0F90}"/>
    <cellStyle name="Euro 8 2" xfId="743" xr:uid="{68AF4CEB-61DE-4B6F-8BED-BF0C2816EA98}"/>
    <cellStyle name="Euro 8 3" xfId="6958" xr:uid="{2A7BC7AA-AB7A-4D3F-8293-154E486B3316}"/>
    <cellStyle name="Euro 9" xfId="744" xr:uid="{D4E8E87E-F4AD-4083-ABEB-939F07B95897}"/>
    <cellStyle name="Euro 9 2" xfId="745" xr:uid="{CD9F029C-5866-4050-83DE-565CA71E2429}"/>
    <cellStyle name="Euro 9 3" xfId="6959" xr:uid="{8F133C65-7EC3-4000-BFB7-9C2B909061FB}"/>
    <cellStyle name="Euro_ELEKTRO" xfId="6960" xr:uid="{83A568CA-AEDF-44ED-873F-DFB3AC669506}"/>
    <cellStyle name="Excel Built-in Bad" xfId="19189" xr:uid="{8EAA1754-01EB-4D82-A562-EC1DC16A1330}"/>
    <cellStyle name="Excel Built-in Default_Uvuceni" xfId="40" xr:uid="{00000000-0005-0000-0000-000024000000}"/>
    <cellStyle name="Excel Built-in Explanatory Text" xfId="746" xr:uid="{5D89C665-731E-420A-AE7A-E2562DC21885}"/>
    <cellStyle name="Excel Built-in Neutral" xfId="19190" xr:uid="{B3F48126-6095-4DE8-8145-8BBB10B662F8}"/>
    <cellStyle name="Excel Built-in Normal" xfId="7" xr:uid="{00000000-0005-0000-0000-000025000000}"/>
    <cellStyle name="Excel Built-in Normal 1" xfId="10" xr:uid="{00000000-0005-0000-0000-000026000000}"/>
    <cellStyle name="Excel Built-in Normal 2" xfId="5" xr:uid="{00000000-0005-0000-0000-000027000000}"/>
    <cellStyle name="Excel Built-in Normal 2 2" xfId="748" xr:uid="{B26C8166-2182-4D5C-B936-7DBAE9448B78}"/>
    <cellStyle name="Excel Built-in Normal 2 2 2" xfId="4081" xr:uid="{3D8AF945-18B2-4DEA-BB3D-28B0C6C395F6}"/>
    <cellStyle name="Excel Built-in Normal 2 2 3" xfId="41450" xr:uid="{AB726330-DE3B-4896-8CDD-E140D4EE1F0C}"/>
    <cellStyle name="Excel Built-in Normal 2 3" xfId="747" xr:uid="{F2349413-4BA1-422E-8AF4-ECA004ED86A9}"/>
    <cellStyle name="Excel Built-in Normal 2 4" xfId="4080" xr:uid="{9647CF6E-7FEF-4F23-852A-BBFC21B50298}"/>
    <cellStyle name="Excel Built-in Normal 3" xfId="159" xr:uid="{00000000-0005-0000-0000-000028000000}"/>
    <cellStyle name="Excel Built-in Normal 3 2" xfId="749" xr:uid="{7C7BF4D2-81C6-4149-AE13-A792AB7712CC}"/>
    <cellStyle name="Excel Built-in Normal 3 3" xfId="4082" xr:uid="{BD55C42C-EC66-42FA-A777-FB8F1CFBFFB5}"/>
    <cellStyle name="Excel Built-in Normal 4" xfId="750" xr:uid="{A7A82BDE-5535-445B-B4AE-5BA1F910264E}"/>
    <cellStyle name="Excel Built-in Normal 4 2" xfId="38991" xr:uid="{9FE158E0-D0DE-43ED-8FD9-671F73C3AAF4}"/>
    <cellStyle name="Excel Built-in Normal 5" xfId="751" xr:uid="{3B7F4EF2-393E-435B-BCF0-B913ED87F40B}"/>
    <cellStyle name="Excel_BuiltIn_Loše" xfId="8417" xr:uid="{29D17ED0-BC16-4D8D-87D9-029A130BFE74}"/>
    <cellStyle name="Explanatory Text 10" xfId="752" xr:uid="{B75E0CFB-5541-4DFE-BD26-F8ABD5ED69BA}"/>
    <cellStyle name="Explanatory Text 11" xfId="753" xr:uid="{C6B46E7D-961F-495B-946A-622CFFFA086B}"/>
    <cellStyle name="Explanatory Text 12" xfId="754" xr:uid="{66B9297B-6731-46FD-9D1D-F3031D38140B}"/>
    <cellStyle name="Explanatory Text 13" xfId="755" xr:uid="{BB9EA098-4146-4BE1-A67A-C3C64F9E013F}"/>
    <cellStyle name="Explanatory Text 14" xfId="756" xr:uid="{6ABC5AE2-459E-464D-AB84-407C5F596912}"/>
    <cellStyle name="Explanatory Text 15" xfId="757" xr:uid="{CED5D082-A50E-4495-BCEC-4E9A38F6B7E1}"/>
    <cellStyle name="Explanatory Text 2" xfId="758" xr:uid="{1F645035-8905-41E9-B0EA-8BCCF05E3FDD}"/>
    <cellStyle name="Explanatory Text 2 2" xfId="1973" xr:uid="{0B14ADA5-B810-42CF-8224-2029E70BE191}"/>
    <cellStyle name="Explanatory Text 3" xfId="759" xr:uid="{6CA90BDA-3C98-49AF-8EA5-2E71A1185A7F}"/>
    <cellStyle name="Explanatory Text 3 10" xfId="1975" xr:uid="{80932E31-6F76-4CB0-940F-DC4073D933B0}"/>
    <cellStyle name="Explanatory Text 3 11" xfId="4083" xr:uid="{91A11D38-BCBF-4A45-8E6A-978D376D09D8}"/>
    <cellStyle name="Explanatory Text 3 11 2" xfId="6961" xr:uid="{BC1A4B59-C58D-4F71-A3E0-51457CE00C02}"/>
    <cellStyle name="Explanatory Text 3 12" xfId="4084" xr:uid="{96BA318E-CFD5-4F03-A0ED-00EB8BB5A1E3}"/>
    <cellStyle name="Explanatory Text 3 13" xfId="4085" xr:uid="{7D1B840E-0A63-4C96-AB81-016420423F00}"/>
    <cellStyle name="Explanatory Text 3 14" xfId="4086" xr:uid="{04A0FABE-6C2F-48A7-9C37-C8EA32BF452C}"/>
    <cellStyle name="Explanatory Text 3 15" xfId="4087" xr:uid="{5546274E-5A1B-4F8D-BFCB-48201AFB5E0F}"/>
    <cellStyle name="Explanatory Text 3 16" xfId="4088" xr:uid="{428C657F-448B-4883-8406-88E510F8E0AC}"/>
    <cellStyle name="Explanatory Text 3 17" xfId="4089" xr:uid="{7665EC77-0365-4BF4-9C2F-CAD15D0BB299}"/>
    <cellStyle name="Explanatory Text 3 18" xfId="4090" xr:uid="{98025BA7-DAA5-4F73-B72E-5766FF595145}"/>
    <cellStyle name="Explanatory Text 3 19" xfId="4091" xr:uid="{9CE59F1D-9E0C-4C08-B6FF-3224A3C2131B}"/>
    <cellStyle name="Explanatory Text 3 2" xfId="1976" xr:uid="{FD8329BF-1626-40AD-A08A-472286B19E07}"/>
    <cellStyle name="Explanatory Text 3 20" xfId="4092" xr:uid="{A17C957F-5D9F-4C75-AD9A-2C54CE96F1E6}"/>
    <cellStyle name="Explanatory Text 3 21" xfId="4093" xr:uid="{425A72B8-F90E-46F6-9392-0D27143B09F5}"/>
    <cellStyle name="Explanatory Text 3 22" xfId="4094" xr:uid="{2FF2FECA-A3B4-45F4-9737-8CF85883E7B6}"/>
    <cellStyle name="Explanatory Text 3 23" xfId="4095" xr:uid="{740E7C4B-B834-4792-85B3-4C12444E031F}"/>
    <cellStyle name="Explanatory Text 3 24" xfId="4096" xr:uid="{EF69EC11-2815-4081-94CC-B8563B43BE5C}"/>
    <cellStyle name="Explanatory Text 3 25" xfId="4097" xr:uid="{5658E97C-251F-4127-9CE3-1E5DAC4D705B}"/>
    <cellStyle name="Explanatory Text 3 26" xfId="4098" xr:uid="{3620D0A4-7BB9-4F82-895E-3F26E7BE1214}"/>
    <cellStyle name="Explanatory Text 3 27" xfId="4099" xr:uid="{0F703C63-6839-425A-84E6-DA301998EDBE}"/>
    <cellStyle name="Explanatory Text 3 28" xfId="4100" xr:uid="{184E29CA-20B5-410A-B4D6-B869E2DE8A3E}"/>
    <cellStyle name="Explanatory Text 3 29" xfId="4101" xr:uid="{DB442245-95F4-46F8-8E85-467C44ED7B56}"/>
    <cellStyle name="Explanatory Text 3 3" xfId="1977" xr:uid="{6300B479-1C1B-4CDD-9AF2-12E35BF8B8FF}"/>
    <cellStyle name="Explanatory Text 3 30" xfId="4102" xr:uid="{B51690D1-AF07-4A16-A6B4-8D4D9CAC27EF}"/>
    <cellStyle name="Explanatory Text 3 31" xfId="4103" xr:uid="{03CBE09B-FDBE-4156-BE2D-FEF8E5629325}"/>
    <cellStyle name="Explanatory Text 3 32" xfId="1974" xr:uid="{959E4152-75BA-495A-A27D-BD27F1337E2F}"/>
    <cellStyle name="Explanatory Text 3 4" xfId="1978" xr:uid="{E8721435-ED89-4DEF-83B9-3B5B36387B98}"/>
    <cellStyle name="Explanatory Text 3 5" xfId="1979" xr:uid="{4062A36F-7DC1-4D9F-88E9-2343C590E3BE}"/>
    <cellStyle name="Explanatory Text 3 6" xfId="1980" xr:uid="{9BAC008C-A1CF-4799-8A93-5E37731F6782}"/>
    <cellStyle name="Explanatory Text 3 7" xfId="1981" xr:uid="{E4293138-B8DF-4E0A-B45D-5333DDB3BB36}"/>
    <cellStyle name="Explanatory Text 3 8" xfId="1982" xr:uid="{DC4229A5-1F01-4FAB-BF15-A172FC202B11}"/>
    <cellStyle name="Explanatory Text 3 9" xfId="1983" xr:uid="{0F019211-6EAD-477C-AD90-908FCED195A2}"/>
    <cellStyle name="Explanatory Text 4" xfId="760" xr:uid="{3582A6C7-4D69-43D7-AF2A-85DC7A56A0DE}"/>
    <cellStyle name="Explanatory Text 4 10" xfId="4104" xr:uid="{4BFCB5C1-B4F1-412B-9305-5A1130F15C4E}"/>
    <cellStyle name="Explanatory Text 4 11" xfId="4105" xr:uid="{71A68C0E-0EB6-4397-A5A3-DBBB1BC124A4}"/>
    <cellStyle name="Explanatory Text 4 12" xfId="4106" xr:uid="{698008D1-5880-47ED-A5F4-C8F665CB4B10}"/>
    <cellStyle name="Explanatory Text 4 13" xfId="4107" xr:uid="{3E16FA7A-BEF2-4AB4-8112-7323B8A48100}"/>
    <cellStyle name="Explanatory Text 4 14" xfId="4108" xr:uid="{B5F326B7-40E3-44DE-8ED2-F8F75D827BA4}"/>
    <cellStyle name="Explanatory Text 4 15" xfId="4109" xr:uid="{095FF872-33C1-4BA0-BE9F-E38DEC749B81}"/>
    <cellStyle name="Explanatory Text 4 16" xfId="4110" xr:uid="{5FECB501-7B0A-4BC7-960A-E2073F6C8D6E}"/>
    <cellStyle name="Explanatory Text 4 17" xfId="4111" xr:uid="{58BE2A79-BD1B-4A4E-8FF3-EE9FC731B983}"/>
    <cellStyle name="Explanatory Text 4 18" xfId="4112" xr:uid="{D676BEC9-CA69-4C5D-ABDB-28B1114262BC}"/>
    <cellStyle name="Explanatory Text 4 19" xfId="4113" xr:uid="{B398EB87-750D-469E-8FDF-0FA49EF03050}"/>
    <cellStyle name="Explanatory Text 4 2" xfId="1985" xr:uid="{6653FA67-C78D-40B4-BCDC-455ED9A9D38D}"/>
    <cellStyle name="Explanatory Text 4 20" xfId="4114" xr:uid="{1D5BA2A9-75A9-47A5-8C52-3E9733ECBF5D}"/>
    <cellStyle name="Explanatory Text 4 21" xfId="4115" xr:uid="{D5B01A50-1D81-495A-9B55-D46B5A86903C}"/>
    <cellStyle name="Explanatory Text 4 22" xfId="4116" xr:uid="{AEA1CB8C-87E9-452C-9EBF-4966ADEA1086}"/>
    <cellStyle name="Explanatory Text 4 23" xfId="4117" xr:uid="{D96C55B7-74A6-46C9-B4F2-37595D34928F}"/>
    <cellStyle name="Explanatory Text 4 24" xfId="4118" xr:uid="{53D5E720-45B3-46E2-B96B-8EAF90D8D61C}"/>
    <cellStyle name="Explanatory Text 4 25" xfId="4119" xr:uid="{7CF6369D-9907-484C-BEA1-F9EB56F0D551}"/>
    <cellStyle name="Explanatory Text 4 26" xfId="4120" xr:uid="{3918D112-02DB-43B7-A50B-D1DF94060E6A}"/>
    <cellStyle name="Explanatory Text 4 27" xfId="4121" xr:uid="{452CEE24-28F8-41BF-8A95-C7E64B34DCCC}"/>
    <cellStyle name="Explanatory Text 4 28" xfId="4122" xr:uid="{BF57CA77-1F0F-4128-B6AC-22A59016F186}"/>
    <cellStyle name="Explanatory Text 4 29" xfId="1984" xr:uid="{98470FDE-996E-4E66-8ECB-AB2069FBBDB7}"/>
    <cellStyle name="Explanatory Text 4 3" xfId="1986" xr:uid="{E4BC4791-720C-4225-A44A-D39CFBC14D21}"/>
    <cellStyle name="Explanatory Text 4 4" xfId="1987" xr:uid="{9DC97C64-DE6A-4073-8F21-837228083522}"/>
    <cellStyle name="Explanatory Text 4 5" xfId="1988" xr:uid="{A2B260FD-3D40-45F1-B715-ED3AEC948DDB}"/>
    <cellStyle name="Explanatory Text 4 6" xfId="1989" xr:uid="{265DB9E7-9340-4F6B-AF25-F1A16E5A2B2A}"/>
    <cellStyle name="Explanatory Text 4 7" xfId="1990" xr:uid="{CA951A29-308C-4BAF-8CAC-5CADFE0CE351}"/>
    <cellStyle name="Explanatory Text 4 8" xfId="4123" xr:uid="{72C23BD7-63DF-45AB-B401-E9305AD86B99}"/>
    <cellStyle name="Explanatory Text 4 8 2" xfId="6962" xr:uid="{66A7D2C8-E283-4FAE-B0E8-C25733F579F6}"/>
    <cellStyle name="Explanatory Text 4 9" xfId="4124" xr:uid="{73BDFA01-F260-48FB-B32D-E53B0412C406}"/>
    <cellStyle name="Explanatory Text 5" xfId="761" xr:uid="{5372AFE2-45C6-422A-95B1-B02C4F90D807}"/>
    <cellStyle name="Explanatory Text 6" xfId="762" xr:uid="{7BC3AA63-7651-4641-9533-6FD7E700D06B}"/>
    <cellStyle name="Explanatory Text 7" xfId="763" xr:uid="{67BBB937-3DC6-4645-ADBB-B3C3522802E5}"/>
    <cellStyle name="Explanatory Text 8" xfId="764" xr:uid="{3927CF73-0A92-472C-97F6-BDA46A9FFD2C}"/>
    <cellStyle name="Explanatory Text 9" xfId="765" xr:uid="{09F167F6-E5FE-4163-A511-A50C2FA64E4C}"/>
    <cellStyle name="Good 10" xfId="766" xr:uid="{51A58BBC-7BB1-485A-93DA-42D3B6C27659}"/>
    <cellStyle name="Good 11" xfId="767" xr:uid="{1FFC35E2-39E0-4109-9944-2DF89AEF4357}"/>
    <cellStyle name="Good 12" xfId="768" xr:uid="{24C45BC1-0A1B-400A-9148-CD75C2BBF023}"/>
    <cellStyle name="Good 13" xfId="769" xr:uid="{C911161B-7180-486D-9D3A-7D56AA7594A2}"/>
    <cellStyle name="Good 14" xfId="770" xr:uid="{CD30C59B-4AB9-4C68-A0BF-5E9525CD6AEF}"/>
    <cellStyle name="Good 2" xfId="73" xr:uid="{00000000-0005-0000-0000-000029000000}"/>
    <cellStyle name="Good 2 10" xfId="16427" xr:uid="{926E0CDA-099B-4D89-B917-F8FDB090E581}"/>
    <cellStyle name="Good 2 11" xfId="16428" xr:uid="{0D86635A-5175-4F40-A0CE-790215EC852C}"/>
    <cellStyle name="Good 2 12" xfId="16429" xr:uid="{844F2E1B-F36E-4408-B24E-403E6754A8B1}"/>
    <cellStyle name="Good 2 13" xfId="16430" xr:uid="{884B4EA1-FF09-4543-9490-64E0B2B72D1A}"/>
    <cellStyle name="Good 2 14" xfId="16431" xr:uid="{DDB025AE-6B7F-48BE-83F8-06065072B659}"/>
    <cellStyle name="Good 2 15" xfId="16432" xr:uid="{94C0D875-8AD8-4DD7-8792-D57FCE61D405}"/>
    <cellStyle name="Good 2 16" xfId="16433" xr:uid="{BF2B18B7-9307-4736-A22B-2B8C7F6713E2}"/>
    <cellStyle name="Good 2 17" xfId="16434" xr:uid="{5FAE3FE1-8BE9-4866-A3F4-F93F8E0FD168}"/>
    <cellStyle name="Good 2 18" xfId="16435" xr:uid="{219E0CC0-5B9D-491B-93A0-09EA0D25E466}"/>
    <cellStyle name="Good 2 19" xfId="16436" xr:uid="{E79CB2E3-405F-4142-8943-34F34CE60C28}"/>
    <cellStyle name="Good 2 2" xfId="772" xr:uid="{4BC8ED8A-3EB8-4695-A0C3-EABDF26E1A5F}"/>
    <cellStyle name="Good 2 2 2" xfId="16437" xr:uid="{F56C5B00-1695-4B99-B6F1-896740A6E362}"/>
    <cellStyle name="Good 2 2 3" xfId="4125" xr:uid="{CEB022E6-B416-4822-AB49-B94C2FB5CC0F}"/>
    <cellStyle name="Good 2 2 4" xfId="41410" xr:uid="{358743EE-2634-4F23-A1DD-41F6DA627874}"/>
    <cellStyle name="Good 2 20" xfId="16438" xr:uid="{CF382D75-AEAC-40CC-9B25-A54F465B2FDB}"/>
    <cellStyle name="Good 2 21" xfId="16439" xr:uid="{AA13250C-3F38-4A59-BEE9-8B53AFE1E876}"/>
    <cellStyle name="Good 2 22" xfId="16440" xr:uid="{9C0EE54B-1A71-4C55-B44B-51837562D8AB}"/>
    <cellStyle name="Good 2 23" xfId="16441" xr:uid="{EC4AC9B5-0269-4ABD-B7C6-9261FAD94C6E}"/>
    <cellStyle name="Good 2 24" xfId="16442" xr:uid="{7821FA60-A3F5-4E86-BC9E-7932BEFCF045}"/>
    <cellStyle name="Good 2 25" xfId="16443" xr:uid="{DAE4DCBE-50ED-478F-A73A-6C2F8D9DB97D}"/>
    <cellStyle name="Good 2 26" xfId="16444" xr:uid="{7E804655-E71A-4CB6-B57D-692199C84FC5}"/>
    <cellStyle name="Good 2 27" xfId="16445" xr:uid="{D3943934-D4D2-4DD6-88B5-FB6B5DF08D82}"/>
    <cellStyle name="Good 2 28" xfId="16446" xr:uid="{8FB1A163-E26C-436F-9020-A962C6374F5B}"/>
    <cellStyle name="Good 2 29" xfId="16447" xr:uid="{192E692A-D149-4951-938E-0FFB8FDF72B7}"/>
    <cellStyle name="Good 2 3" xfId="771" xr:uid="{4A65998C-8F0A-4B68-9C30-EFE1A37870D4}"/>
    <cellStyle name="Good 2 3 2" xfId="16448" xr:uid="{27D3EDE7-975A-4BC2-BB6D-5D820DF92483}"/>
    <cellStyle name="Good 2 30" xfId="16449" xr:uid="{8B4D05A0-F097-4C14-BF6D-288CB5496DC4}"/>
    <cellStyle name="Good 2 31" xfId="16450" xr:uid="{4FDBF88F-5329-4059-A98F-E73842BFA415}"/>
    <cellStyle name="Good 2 32" xfId="16451" xr:uid="{26AA0FFE-CF7B-46BF-A2A4-4F9463BBCEF2}"/>
    <cellStyle name="Good 2 33" xfId="16452" xr:uid="{D421C046-990E-4A31-B1F3-8C21725421A3}"/>
    <cellStyle name="Good 2 34" xfId="16453" xr:uid="{3137B4D4-5A55-4DC0-9691-71BD7725FA2E}"/>
    <cellStyle name="Good 2 35" xfId="16454" xr:uid="{10E4732F-90D0-49DC-9F8C-8C378D46A2F5}"/>
    <cellStyle name="Good 2 36" xfId="16455" xr:uid="{DF65F029-183E-429F-B528-84F73A534C3A}"/>
    <cellStyle name="Good 2 37" xfId="16456" xr:uid="{A91636BC-C0B4-4D46-9425-EEE0BC19392E}"/>
    <cellStyle name="Good 2 38" xfId="16457" xr:uid="{4B1BB618-DAF4-492F-9EDA-331E27B26E9D}"/>
    <cellStyle name="Good 2 39" xfId="1991" xr:uid="{83D98D79-29EF-435A-844A-EB3B7A7AE695}"/>
    <cellStyle name="Good 2 4" xfId="16458" xr:uid="{F684FEA9-DD3C-417C-8227-88CED872AC33}"/>
    <cellStyle name="Good 2 5" xfId="16459" xr:uid="{31AF6E0B-1968-4FF5-AD11-282574E2AC92}"/>
    <cellStyle name="Good 2 6" xfId="16460" xr:uid="{A699F941-D3E0-4385-918F-4919AB391F22}"/>
    <cellStyle name="Good 2 7" xfId="16461" xr:uid="{56F607BC-E95F-4D73-A13F-54007BE2AC97}"/>
    <cellStyle name="Good 2 8" xfId="16462" xr:uid="{B7FE8242-6C4D-45FE-AD4B-A498A02E94AF}"/>
    <cellStyle name="Good 2 9" xfId="16463" xr:uid="{940DE986-4D90-400A-8E5F-60C6F34DA6CF}"/>
    <cellStyle name="Good 3" xfId="773" xr:uid="{F4F459AB-6B7E-4035-A5CC-7DBDF6250BEF}"/>
    <cellStyle name="Good 3 10" xfId="1993" xr:uid="{1A01C054-4B84-45B0-B98D-81BA71F9D075}"/>
    <cellStyle name="Good 3 11" xfId="4126" xr:uid="{1583DC1D-2762-4899-9657-87B9BFFBAA67}"/>
    <cellStyle name="Good 3 11 2" xfId="6963" xr:uid="{78013E9C-62A3-4E7D-9068-B4F13A884C1F}"/>
    <cellStyle name="Good 3 12" xfId="4127" xr:uid="{50627B1C-DD6B-40DA-BDA0-37A77ACB4AF7}"/>
    <cellStyle name="Good 3 13" xfId="4128" xr:uid="{CFFD2048-9655-4F23-8CFF-9496B3D11AB5}"/>
    <cellStyle name="Good 3 14" xfId="4129" xr:uid="{5D417EFD-E425-4145-9BD0-60AD38287466}"/>
    <cellStyle name="Good 3 15" xfId="4130" xr:uid="{3FF048E3-80D8-401E-B450-AA03AFE4D30E}"/>
    <cellStyle name="Good 3 16" xfId="4131" xr:uid="{557D1975-B4E3-454C-A5A3-C53A04D6A33D}"/>
    <cellStyle name="Good 3 17" xfId="4132" xr:uid="{478579C9-D64D-47D6-820E-BA1348DAFEBB}"/>
    <cellStyle name="Good 3 18" xfId="4133" xr:uid="{4319432E-2CFE-4A36-A194-3018C083D33D}"/>
    <cellStyle name="Good 3 19" xfId="4134" xr:uid="{2E3F83D6-882B-4EA1-9EC5-58D5C59FD513}"/>
    <cellStyle name="Good 3 2" xfId="1994" xr:uid="{8CE9063F-EDED-475E-B53D-B151B4C3A794}"/>
    <cellStyle name="Good 3 20" xfId="4135" xr:uid="{56CFD6E8-524D-49DE-8347-BDD9D0AFE58F}"/>
    <cellStyle name="Good 3 21" xfId="4136" xr:uid="{9B1C4A95-44D0-458B-A4C9-4106CC2E43CC}"/>
    <cellStyle name="Good 3 22" xfId="4137" xr:uid="{F4228BD1-1CFD-4E03-80A7-4375ED519A38}"/>
    <cellStyle name="Good 3 23" xfId="4138" xr:uid="{0F41D0B9-2124-4EE9-ABCF-F55242A156D1}"/>
    <cellStyle name="Good 3 24" xfId="4139" xr:uid="{736C29F9-8E56-495A-8428-EE83A1A1BA98}"/>
    <cellStyle name="Good 3 25" xfId="4140" xr:uid="{64923992-48E8-4D19-AD8B-926DE9B7653C}"/>
    <cellStyle name="Good 3 26" xfId="4141" xr:uid="{E00CAABD-C8E3-4F76-8D09-796F0B199204}"/>
    <cellStyle name="Good 3 27" xfId="4142" xr:uid="{1E199E84-D0FF-4ACB-B5EF-2EB7A872E203}"/>
    <cellStyle name="Good 3 28" xfId="4143" xr:uid="{9B9E5909-8057-432B-8607-0E55803BDAC3}"/>
    <cellStyle name="Good 3 29" xfId="4144" xr:uid="{062EAD8B-BA5D-48D4-8B56-C00E92FFA05A}"/>
    <cellStyle name="Good 3 3" xfId="1995" xr:uid="{10F50723-59FB-4719-A438-D7732FAC5514}"/>
    <cellStyle name="Good 3 30" xfId="4145" xr:uid="{0AF51F9D-CE23-47C9-9891-5AC5813A51E7}"/>
    <cellStyle name="Good 3 31" xfId="4146" xr:uid="{369993B0-67DA-4634-B092-55DD1F979BA9}"/>
    <cellStyle name="Good 3 32" xfId="1992" xr:uid="{305B2468-DD6F-4AA5-B1F4-FA8FB0DFC855}"/>
    <cellStyle name="Good 3 4" xfId="1996" xr:uid="{C43E779E-CF9A-4F6F-8699-E0B55ABC4D08}"/>
    <cellStyle name="Good 3 5" xfId="1997" xr:uid="{44657C58-E5D7-4E18-9A83-A8B8AA284D3F}"/>
    <cellStyle name="Good 3 6" xfId="1998" xr:uid="{E84A4B85-3A3E-465E-B9CC-788E209982BD}"/>
    <cellStyle name="Good 3 7" xfId="1999" xr:uid="{442A5317-B99B-43C5-B161-D678A29438A0}"/>
    <cellStyle name="Good 3 8" xfId="2000" xr:uid="{1080629E-5E83-4AE6-AE9B-24AEB25EF0E2}"/>
    <cellStyle name="Good 3 9" xfId="2001" xr:uid="{5A9E8BC9-C2B6-41C2-A6A5-090EF595C526}"/>
    <cellStyle name="Good 4" xfId="774" xr:uid="{F2AF5DD7-4A25-4D82-B24B-7802A6A10C6F}"/>
    <cellStyle name="Good 4 10" xfId="4147" xr:uid="{440F224B-9C02-4635-9A08-BB397C1A80A9}"/>
    <cellStyle name="Good 4 11" xfId="4148" xr:uid="{35FB8A69-8381-4D17-91E5-0F5FAFD4B48C}"/>
    <cellStyle name="Good 4 12" xfId="4149" xr:uid="{E6B70AF5-4415-475B-9CA7-0199FD3E606C}"/>
    <cellStyle name="Good 4 13" xfId="4150" xr:uid="{6A7EC0D3-4878-4E8F-875C-AC214A025083}"/>
    <cellStyle name="Good 4 14" xfId="4151" xr:uid="{85EDD76C-E9E3-47A4-99A6-A26A1CA0439B}"/>
    <cellStyle name="Good 4 15" xfId="4152" xr:uid="{E2BF1185-A452-479C-A52E-63083CCCF3EE}"/>
    <cellStyle name="Good 4 16" xfId="4153" xr:uid="{21DD0A1A-84DC-4683-9668-8F444D3A0CF8}"/>
    <cellStyle name="Good 4 17" xfId="4154" xr:uid="{08903FD7-E6A3-462D-A827-204D2BDC0866}"/>
    <cellStyle name="Good 4 18" xfId="4155" xr:uid="{719245C3-3468-4133-8819-9581560DD2AE}"/>
    <cellStyle name="Good 4 19" xfId="4156" xr:uid="{BCE9B4D8-F966-4DF8-B035-550F14593E86}"/>
    <cellStyle name="Good 4 2" xfId="2003" xr:uid="{1E127C2C-C7F3-44E6-8AD7-72D8F88A0652}"/>
    <cellStyle name="Good 4 20" xfId="4157" xr:uid="{2F49D47C-6D9E-427F-A19B-3F5F333383F9}"/>
    <cellStyle name="Good 4 21" xfId="4158" xr:uid="{CDECC10F-2418-480B-8748-B0DBC7E28630}"/>
    <cellStyle name="Good 4 22" xfId="4159" xr:uid="{FA2B7BD5-0B28-4E20-84D8-D76AC8546ADF}"/>
    <cellStyle name="Good 4 23" xfId="4160" xr:uid="{926228A0-07AC-4F46-83E9-E880CDC9456E}"/>
    <cellStyle name="Good 4 24" xfId="4161" xr:uid="{7B38F454-D475-4304-92B8-B8694DD477F0}"/>
    <cellStyle name="Good 4 25" xfId="4162" xr:uid="{F5EB3EDF-36F4-412C-9993-92373AC58042}"/>
    <cellStyle name="Good 4 26" xfId="4163" xr:uid="{1B3FF558-FA60-4257-80D8-573CEC42F098}"/>
    <cellStyle name="Good 4 27" xfId="4164" xr:uid="{B060310D-B6FB-402F-82AA-A9D275E6FEED}"/>
    <cellStyle name="Good 4 28" xfId="4165" xr:uid="{D7DBD7AC-5DEB-4B44-90B4-8D426325F3DA}"/>
    <cellStyle name="Good 4 29" xfId="2002" xr:uid="{9CD2620F-DABA-4180-94E7-C4A544483491}"/>
    <cellStyle name="Good 4 3" xfId="2004" xr:uid="{67E00DE5-FBFB-4FB8-B348-7A9383A8C1F9}"/>
    <cellStyle name="Good 4 4" xfId="2005" xr:uid="{3AAF2368-845A-403C-9974-14669E97BAC0}"/>
    <cellStyle name="Good 4 5" xfId="2006" xr:uid="{B9FE1629-C3D8-4613-ABA5-CE2A0B7FCE2A}"/>
    <cellStyle name="Good 4 6" xfId="2007" xr:uid="{0160F12A-11BD-4E9C-B255-98810504ABA5}"/>
    <cellStyle name="Good 4 7" xfId="2008" xr:uid="{419CBF85-11A1-44CE-A25B-098386C87BB0}"/>
    <cellStyle name="Good 4 8" xfId="4166" xr:uid="{E3812C96-2F73-4EDA-A90E-3ECAEE0A8548}"/>
    <cellStyle name="Good 4 8 2" xfId="6964" xr:uid="{B9596FCE-0A75-4549-8359-2BA64F5DBCA6}"/>
    <cellStyle name="Good 4 9" xfId="4167" xr:uid="{DB359B84-6B79-445C-B1B5-29F3FB3E224D}"/>
    <cellStyle name="Good 5" xfId="775" xr:uid="{4ED0F070-A506-4ED6-9A63-4273D79379A7}"/>
    <cellStyle name="Good 5 2" xfId="16464" xr:uid="{6C9450A4-F947-4DD7-86AC-D9CC8A8D9A76}"/>
    <cellStyle name="Good 6" xfId="776" xr:uid="{9CF1EE22-D067-434B-B844-ADEE27841F9D}"/>
    <cellStyle name="Good 7" xfId="777" xr:uid="{EF1230F2-F21F-4E45-AA7F-2D4CC75424BA}"/>
    <cellStyle name="Good 8" xfId="778" xr:uid="{3500975C-317A-47E3-BAB7-28B80FCA5EFE}"/>
    <cellStyle name="Good 9" xfId="779" xr:uid="{13936755-9532-4986-A1D9-DF8537D07EB7}"/>
    <cellStyle name="Grey" xfId="4168" xr:uid="{401BFEDC-4AA3-4F01-AA41-D12B22C0D811}"/>
    <cellStyle name="Gut" xfId="4169" xr:uid="{3ED0C253-C797-41C8-B9F5-38EA76F38BED}"/>
    <cellStyle name="Gut 2" xfId="6965" xr:uid="{F69A8453-69C5-4EDF-87F5-100116079EEF}"/>
    <cellStyle name="header" xfId="4170" xr:uid="{34495C03-D5AE-4709-931F-4E7D88772C9F}"/>
    <cellStyle name="Header1" xfId="4171" xr:uid="{0295BFD1-B767-4F70-A7BE-42453748AB81}"/>
    <cellStyle name="Header2" xfId="4172" xr:uid="{DF541CD6-80E2-4540-B5BD-2F2A42BFDEC8}"/>
    <cellStyle name="Header2 2" xfId="17313" xr:uid="{ED70781D-5C3F-4C9B-8371-3E53F6AD009D}"/>
    <cellStyle name="Header2 2 2" xfId="17744" xr:uid="{43B51115-CF22-43BA-881D-126362AD2A8F}"/>
    <cellStyle name="Header2 2 2 2" xfId="18351" xr:uid="{AAAE229A-0B5F-42AA-B388-C0B2AD896055}"/>
    <cellStyle name="Header2 2 2 2 2" xfId="20689" xr:uid="{7A5DE74D-7D9D-4B6C-A4CB-AF0377AA5B54}"/>
    <cellStyle name="Header2 2 2 2 2 2" xfId="35984" xr:uid="{28C3D793-753A-45B5-8AA6-F75136A0410E}"/>
    <cellStyle name="Header2 2 2 2 3" xfId="27803" xr:uid="{079AF115-B95D-4A08-90E6-09FDFBB52033}"/>
    <cellStyle name="Header2 2 2 2 3 2" xfId="38175" xr:uid="{53CB4733-685C-47D1-BB61-E1C1376AAC49}"/>
    <cellStyle name="Header2 2 2 2 4" xfId="40494" xr:uid="{243EE66F-5202-40C1-AA4B-6C826BE84DC2}"/>
    <cellStyle name="Header2 2 2 2 5" xfId="33663" xr:uid="{E678A07E-E5A3-4ACD-806C-CA5AD176D77F}"/>
    <cellStyle name="Header2 2 2 3" xfId="18783" xr:uid="{39110CAB-CC5F-48F0-9126-2BEC37699BB7}"/>
    <cellStyle name="Header2 2 2 3 2" xfId="21121" xr:uid="{D5F9EADD-7E47-406C-9EEF-4929B481B110}"/>
    <cellStyle name="Header2 2 2 3 2 2" xfId="36416" xr:uid="{FB3BB4A5-4F2D-4B22-87D4-E3BD03E5E24D}"/>
    <cellStyle name="Header2 2 2 3 3" xfId="28235" xr:uid="{98F10AB8-E3E6-471D-B47E-1421B0A34540}"/>
    <cellStyle name="Header2 2 2 3 3 2" xfId="38607" xr:uid="{77102C9D-D2E4-4D90-A84A-337C93BBE0EF}"/>
    <cellStyle name="Header2 2 2 3 4" xfId="40926" xr:uid="{58CB6B6C-950D-4EB1-B9A4-51EDC8AF6F95}"/>
    <cellStyle name="Header2 2 2 3 5" xfId="34095" xr:uid="{C2EFB4A7-15FC-4B2D-B0D4-9A95FDC066FF}"/>
    <cellStyle name="Header2 2 2 4" xfId="20085" xr:uid="{2AB35775-8D06-47FC-83F2-7A2BE9C9D7EC}"/>
    <cellStyle name="Header2 2 2 4 2" xfId="35380" xr:uid="{141B6853-7145-49CE-A7C7-A92FB47F76A0}"/>
    <cellStyle name="Header2 2 2 5" xfId="27213" xr:uid="{4FF9C36E-25B9-4160-AFAA-142AB434AC2A}"/>
    <cellStyle name="Header2 2 2 5 2" xfId="37587" xr:uid="{0CE50E48-D7F2-48AC-8EA8-78F95D216008}"/>
    <cellStyle name="Header2 2 2 6" xfId="39890" xr:uid="{81ACAFCE-A876-4E96-B978-A181C725B123}"/>
    <cellStyle name="Header2 2 2 7" xfId="33059" xr:uid="{A0E7FCDB-701B-4805-8FAF-9E746E6EC4D2}"/>
    <cellStyle name="Header2 2 3" xfId="39542" xr:uid="{E1B26679-9CF2-46BF-A855-9F52FBE79A11}"/>
    <cellStyle name="Header2 2 4" xfId="32711" xr:uid="{64C4A018-AB83-4C97-91E1-1471AC905502}"/>
    <cellStyle name="Header2 3" xfId="17569" xr:uid="{B9419691-7EBF-41EF-A957-088ECA6D7D3D}"/>
    <cellStyle name="Header2 3 2" xfId="18184" xr:uid="{1FAABD0E-B852-4BDC-9E5A-A8F4080BBE35}"/>
    <cellStyle name="Header2 3 2 2" xfId="20522" xr:uid="{CE4BDC36-5518-44EF-A7BA-9AE703B0293A}"/>
    <cellStyle name="Header2 3 2 2 2" xfId="35817" xr:uid="{EAE07864-A188-4BC0-807B-DAF6B6991FE0}"/>
    <cellStyle name="Header2 3 2 3" xfId="27636" xr:uid="{EB64B05F-540D-407C-84D3-35027881F4A9}"/>
    <cellStyle name="Header2 3 2 3 2" xfId="38008" xr:uid="{EA7FEB1E-9769-4565-815E-58D9A90160DE}"/>
    <cellStyle name="Header2 3 2 4" xfId="40327" xr:uid="{BFB8CEF3-DA34-4F15-B901-18CAB20D1001}"/>
    <cellStyle name="Header2 3 2 5" xfId="33496" xr:uid="{18532CB0-45D3-402F-AD00-FCA58DB2A31A}"/>
    <cellStyle name="Header2 3 3" xfId="18616" xr:uid="{F2320584-404E-409A-99D1-4791053CEE96}"/>
    <cellStyle name="Header2 3 3 2" xfId="20954" xr:uid="{9001AE5B-6765-4D54-B79B-C5E177EE0F33}"/>
    <cellStyle name="Header2 3 3 2 2" xfId="36249" xr:uid="{47951345-CBE0-4C66-A43E-1A4D1371F52C}"/>
    <cellStyle name="Header2 3 3 3" xfId="28068" xr:uid="{7B6C356E-0DC7-43D1-9AA7-CB76D85F388D}"/>
    <cellStyle name="Header2 3 3 3 2" xfId="38440" xr:uid="{52A18FC4-37B1-479B-A69E-C3D42BF3E40A}"/>
    <cellStyle name="Header2 3 3 4" xfId="40759" xr:uid="{9B4B8F60-97D2-4171-8B7D-FF65C22469CB}"/>
    <cellStyle name="Header2 3 3 5" xfId="33928" xr:uid="{4B8994E9-9F04-4232-8127-368EB5A6C2C4}"/>
    <cellStyle name="Header2 3 4" xfId="19912" xr:uid="{5E5B0D27-678A-407D-9DF4-3AC73283EF03}"/>
    <cellStyle name="Header2 3 4 2" xfId="35207" xr:uid="{C813DE95-F1EA-487E-8EA3-01933C28F4D1}"/>
    <cellStyle name="Header2 3 5" xfId="27046" xr:uid="{7E1207A9-5552-4A42-ABA8-3668FE5D6AF5}"/>
    <cellStyle name="Header2 3 5 2" xfId="37420" xr:uid="{721FEFB6-2A33-47CB-959F-F511FC3CA10F}"/>
    <cellStyle name="Header2 3 6" xfId="39717" xr:uid="{C32CDFB1-475A-4070-87FF-862BEBFF8BCE}"/>
    <cellStyle name="Header2 3 7" xfId="32886" xr:uid="{81A82E48-4D56-4C1A-AE85-738DFE93128D}"/>
    <cellStyle name="Header2 4" xfId="39013" xr:uid="{579FB6D9-840D-403D-B2B2-55EFFCC3E5F8}"/>
    <cellStyle name="Header2 5" xfId="28631" xr:uid="{FB244410-CA21-4A94-928E-B9AA6FE0BBD3}"/>
    <cellStyle name="Heading 1 10" xfId="780" xr:uid="{B2A3F532-262B-4809-9CD7-73FA4D94E0C0}"/>
    <cellStyle name="Heading 1 11" xfId="781" xr:uid="{D1ED1D55-1D77-40AC-A553-EF8BEBF8A50B}"/>
    <cellStyle name="Heading 1 12" xfId="782" xr:uid="{C62DF9BF-392A-482C-B274-5947AC02AB5A}"/>
    <cellStyle name="Heading 1 13" xfId="783" xr:uid="{05F48E99-3EB9-4DF6-8443-C89D84CE51BC}"/>
    <cellStyle name="Heading 1 14" xfId="784" xr:uid="{50A0605C-30D5-45A4-A057-6BDA3987D1D7}"/>
    <cellStyle name="Heading 1 15" xfId="785" xr:uid="{0F9D5373-7C90-435A-9C26-C31A5F49C98A}"/>
    <cellStyle name="Heading 1 2" xfId="786" xr:uid="{F9C12BE8-7426-46CF-8A0B-F9729319B379}"/>
    <cellStyle name="Heading 1 2 10" xfId="16465" xr:uid="{7390576E-1A56-4A69-87A3-9F908CCBFD93}"/>
    <cellStyle name="Heading 1 2 11" xfId="16466" xr:uid="{E9C205B9-7444-434E-B6BD-C2046330C4AD}"/>
    <cellStyle name="Heading 1 2 12" xfId="16467" xr:uid="{3256991D-EA1D-4121-A490-AF8DE27A64A9}"/>
    <cellStyle name="Heading 1 2 13" xfId="16468" xr:uid="{46F86ED3-BAA7-482F-A81F-05DB6F177ABC}"/>
    <cellStyle name="Heading 1 2 14" xfId="16469" xr:uid="{AE0AB349-BF1A-455E-8013-87E57262CE7F}"/>
    <cellStyle name="Heading 1 2 15" xfId="16470" xr:uid="{C6EA4606-0740-44E1-8CA3-C5D069D701A9}"/>
    <cellStyle name="Heading 1 2 16" xfId="16471" xr:uid="{4B085CCC-C5F9-43CC-B40E-647ED224ECAD}"/>
    <cellStyle name="Heading 1 2 17" xfId="16472" xr:uid="{86433266-7830-4F9F-B555-9FF4DC547085}"/>
    <cellStyle name="Heading 1 2 18" xfId="16473" xr:uid="{B84C16A4-75E6-437B-B4EF-3C796561168B}"/>
    <cellStyle name="Heading 1 2 19" xfId="16474" xr:uid="{23EE755D-1105-4648-8094-D28B9A324896}"/>
    <cellStyle name="Heading 1 2 2" xfId="4173" xr:uid="{2EB1A84A-F356-4AC0-B06A-5FF0AB7E61C1}"/>
    <cellStyle name="Heading 1 2 2 2" xfId="16475" xr:uid="{634EA104-BD15-408D-97BB-4CE064270BA2}"/>
    <cellStyle name="Heading 1 2 20" xfId="16476" xr:uid="{1C83C4B9-4F8B-4B8B-8951-12981E4A7526}"/>
    <cellStyle name="Heading 1 2 21" xfId="16477" xr:uid="{59B9AA0A-10C3-423D-9907-5049E31F9271}"/>
    <cellStyle name="Heading 1 2 22" xfId="16478" xr:uid="{6D8FE3F1-F918-4BCB-88D1-70B307763473}"/>
    <cellStyle name="Heading 1 2 23" xfId="16479" xr:uid="{FE010027-0BE6-491B-85DD-164F0BF425FF}"/>
    <cellStyle name="Heading 1 2 24" xfId="16480" xr:uid="{46275AAD-900C-489C-88BF-EDE2F43A2161}"/>
    <cellStyle name="Heading 1 2 25" xfId="16481" xr:uid="{68F7FCCF-5522-4906-9627-137D6B1E05D9}"/>
    <cellStyle name="Heading 1 2 26" xfId="16482" xr:uid="{7344F8F5-A710-433F-B08E-B3BF4FCE6BBD}"/>
    <cellStyle name="Heading 1 2 27" xfId="16483" xr:uid="{F5538DF0-E60D-4572-9A8F-DCDC1CA6FF9B}"/>
    <cellStyle name="Heading 1 2 28" xfId="16484" xr:uid="{1BF4F300-856E-46D2-B5CE-C69CEBA58D13}"/>
    <cellStyle name="Heading 1 2 29" xfId="16485" xr:uid="{3E8014F7-3191-4255-9A06-DB4C74FE2A98}"/>
    <cellStyle name="Heading 1 2 3" xfId="7290" xr:uid="{1A46499E-5733-4D7E-8140-0DECCC5E2409}"/>
    <cellStyle name="Heading 1 2 3 2" xfId="16486" xr:uid="{D6A72B4C-2E13-4D25-97C6-950A5BAE6B38}"/>
    <cellStyle name="Heading 1 2 30" xfId="16487" xr:uid="{A4AFDC3E-80BF-4BD2-B239-D362CB0E26D9}"/>
    <cellStyle name="Heading 1 2 31" xfId="16488" xr:uid="{502F7A6B-0DA4-4F05-B150-DE74F15C4441}"/>
    <cellStyle name="Heading 1 2 32" xfId="16489" xr:uid="{CFF22B25-5212-46DB-B517-AAD007BFC537}"/>
    <cellStyle name="Heading 1 2 33" xfId="16490" xr:uid="{689A9E1D-D791-4786-8C19-F5F0822AE8C0}"/>
    <cellStyle name="Heading 1 2 34" xfId="16491" xr:uid="{1C843620-E634-40A5-A1A2-9D7F8353103A}"/>
    <cellStyle name="Heading 1 2 35" xfId="16492" xr:uid="{BBBED234-A018-455E-BB87-83457E404223}"/>
    <cellStyle name="Heading 1 2 36" xfId="16493" xr:uid="{31EFC2F6-59C3-4418-93B6-65AB8ADDD840}"/>
    <cellStyle name="Heading 1 2 37" xfId="16494" xr:uid="{915FBF3A-F4B7-4418-BA6C-D38205737AE3}"/>
    <cellStyle name="Heading 1 2 38" xfId="16495" xr:uid="{6ABB4920-13C8-4E08-8550-49FB6F1EBAFF}"/>
    <cellStyle name="Heading 1 2 39" xfId="2009" xr:uid="{6CD3A1F9-AE28-4C75-99B6-361D1331504A}"/>
    <cellStyle name="Heading 1 2 4" xfId="16496" xr:uid="{9826CBAC-588D-4501-A3EA-F1B0291D98D6}"/>
    <cellStyle name="Heading 1 2 5" xfId="16497" xr:uid="{58E74551-F32C-47F2-B6D6-B1B670F03DC8}"/>
    <cellStyle name="Heading 1 2 6" xfId="16498" xr:uid="{E04BB129-7788-474B-947E-C7CB04546132}"/>
    <cellStyle name="Heading 1 2 7" xfId="16499" xr:uid="{05D03BCB-C5A1-4331-A1DC-8A8113C09BFE}"/>
    <cellStyle name="Heading 1 2 8" xfId="16500" xr:uid="{90BC9ADE-1A45-47E4-871D-A40209C36186}"/>
    <cellStyle name="Heading 1 2 9" xfId="16501" xr:uid="{87416AE3-4589-46CA-8120-414A376F05FA}"/>
    <cellStyle name="Heading 1 3" xfId="787" xr:uid="{7AA8E186-1264-477F-8C79-B561FED8CC45}"/>
    <cellStyle name="Heading 1 3 10" xfId="2011" xr:uid="{476CA5D5-C8B3-4F37-9D6F-7746FBB54C37}"/>
    <cellStyle name="Heading 1 3 11" xfId="4174" xr:uid="{C58E7263-15AE-412A-B448-B366F817ECEF}"/>
    <cellStyle name="Heading 1 3 11 2" xfId="6966" xr:uid="{736F6F92-87AE-4102-8F41-9DD8ED81A935}"/>
    <cellStyle name="Heading 1 3 12" xfId="4175" xr:uid="{25B3BAD4-216D-416E-84C4-9D0053B0E15E}"/>
    <cellStyle name="Heading 1 3 13" xfId="4176" xr:uid="{77970A73-5D18-4B5D-8156-78D097D74889}"/>
    <cellStyle name="Heading 1 3 14" xfId="4177" xr:uid="{1D857A8B-8695-437F-84F6-076FB7F645E2}"/>
    <cellStyle name="Heading 1 3 15" xfId="4178" xr:uid="{882553D5-6B76-4AC5-876D-8726DA7015D7}"/>
    <cellStyle name="Heading 1 3 16" xfId="4179" xr:uid="{163E70E8-3617-4642-BC1D-8998AB8AFACD}"/>
    <cellStyle name="Heading 1 3 17" xfId="4180" xr:uid="{90076C46-F408-4929-9FB2-83273DB5842A}"/>
    <cellStyle name="Heading 1 3 18" xfId="4181" xr:uid="{BF3294E7-4B80-4482-91DC-F44B4B9B28B4}"/>
    <cellStyle name="Heading 1 3 19" xfId="4182" xr:uid="{7ECBDBA1-265E-4516-AAF3-857A3C842427}"/>
    <cellStyle name="Heading 1 3 2" xfId="2012" xr:uid="{71CA65B5-4602-4657-BB91-FA11CF6244C6}"/>
    <cellStyle name="Heading 1 3 20" xfId="4183" xr:uid="{393F4555-AAAE-4A8E-92D8-28CF0DF4A167}"/>
    <cellStyle name="Heading 1 3 21" xfId="4184" xr:uid="{79B4878B-6D44-489E-A5DD-7DBBE33490E7}"/>
    <cellStyle name="Heading 1 3 22" xfId="4185" xr:uid="{8F395702-3D1D-4DC1-B6DE-A40BFF63853F}"/>
    <cellStyle name="Heading 1 3 23" xfId="4186" xr:uid="{62C42E42-8E90-4813-B200-3CF02EA2933B}"/>
    <cellStyle name="Heading 1 3 24" xfId="4187" xr:uid="{14F63114-BD35-4FB5-A588-1FB5FCD8CB44}"/>
    <cellStyle name="Heading 1 3 25" xfId="4188" xr:uid="{C2CEEF8D-3E6C-43B7-926B-6EE5A279F578}"/>
    <cellStyle name="Heading 1 3 26" xfId="4189" xr:uid="{E359507A-A1B4-4105-84B1-CB55B8869BBA}"/>
    <cellStyle name="Heading 1 3 27" xfId="4190" xr:uid="{08F11A79-E360-43AD-BA39-E7EB1267E10C}"/>
    <cellStyle name="Heading 1 3 28" xfId="4191" xr:uid="{8BF7C846-6F22-4CD0-B882-B3E27674E88B}"/>
    <cellStyle name="Heading 1 3 29" xfId="4192" xr:uid="{5451FA84-A83C-4106-A023-4137BB6DA7DC}"/>
    <cellStyle name="Heading 1 3 3" xfId="2013" xr:uid="{5689F6E1-1B65-4634-BC1C-B01D1A45A68C}"/>
    <cellStyle name="Heading 1 3 30" xfId="4193" xr:uid="{C42A608B-0D55-43A4-B2D7-07F10C73C2E4}"/>
    <cellStyle name="Heading 1 3 31" xfId="4194" xr:uid="{B78B312E-A9F1-46BC-852C-16951BFD8FA6}"/>
    <cellStyle name="Heading 1 3 32" xfId="2010" xr:uid="{4F3E30F9-5E5F-4EB0-8BBA-BC64FB34AA97}"/>
    <cellStyle name="Heading 1 3 4" xfId="2014" xr:uid="{AB6E9998-73EA-4035-9ACC-C1D3105CAA72}"/>
    <cellStyle name="Heading 1 3 5" xfId="2015" xr:uid="{3BD176D4-28DE-47B5-9789-DAD009DCCF82}"/>
    <cellStyle name="Heading 1 3 6" xfId="2016" xr:uid="{A36CDA90-0B25-4C52-953F-ED6A777BDA99}"/>
    <cellStyle name="Heading 1 3 7" xfId="2017" xr:uid="{3BF1DD50-CDDA-4363-BEAC-4FED7933A0B7}"/>
    <cellStyle name="Heading 1 3 8" xfId="2018" xr:uid="{D5273F14-9C13-4A2D-B348-1531D3CFAD5A}"/>
    <cellStyle name="Heading 1 3 9" xfId="2019" xr:uid="{98A4A3B2-1F30-4AD6-9BB4-68EC4D76715A}"/>
    <cellStyle name="Heading 1 4" xfId="788" xr:uid="{3A580475-52E8-42B2-B207-A909D686AD23}"/>
    <cellStyle name="Heading 1 4 10" xfId="4195" xr:uid="{FF40B102-5582-4E14-A2E3-D6240A215205}"/>
    <cellStyle name="Heading 1 4 11" xfId="4196" xr:uid="{61626B81-661E-45C4-BD60-B56E316BA1AB}"/>
    <cellStyle name="Heading 1 4 12" xfId="4197" xr:uid="{9CEFA669-485F-4718-9EC8-9CB86A929F19}"/>
    <cellStyle name="Heading 1 4 13" xfId="4198" xr:uid="{4EAB0BF8-670B-4DD2-B0DB-1D6E82891E21}"/>
    <cellStyle name="Heading 1 4 14" xfId="4199" xr:uid="{E2A34777-0F67-462C-A129-092588DAD2B7}"/>
    <cellStyle name="Heading 1 4 15" xfId="4200" xr:uid="{1376D95C-1D69-4831-9792-0C029AF92573}"/>
    <cellStyle name="Heading 1 4 16" xfId="4201" xr:uid="{EBB5EF9D-138A-4AF3-9D48-8BD86C64B5C2}"/>
    <cellStyle name="Heading 1 4 17" xfId="4202" xr:uid="{F38C7EE8-E738-4B08-9317-62382A5C7AEC}"/>
    <cellStyle name="Heading 1 4 18" xfId="4203" xr:uid="{865B7CCA-6EC1-44A8-A3BA-7CB7905F3AF3}"/>
    <cellStyle name="Heading 1 4 19" xfId="4204" xr:uid="{DAEC2A3F-ABC4-44EB-A08D-DF17C262C762}"/>
    <cellStyle name="Heading 1 4 2" xfId="2021" xr:uid="{4E214136-336E-435C-B597-5B325BD20A2A}"/>
    <cellStyle name="Heading 1 4 20" xfId="4205" xr:uid="{75CCB2DC-4A1D-4F71-8C6B-A74480C8489D}"/>
    <cellStyle name="Heading 1 4 21" xfId="4206" xr:uid="{086A31ED-6E7E-40D4-9598-FA0E176889B4}"/>
    <cellStyle name="Heading 1 4 22" xfId="4207" xr:uid="{1FCA328F-CD47-4F07-9241-6CF661B95208}"/>
    <cellStyle name="Heading 1 4 23" xfId="4208" xr:uid="{30F51D8F-5F14-4459-95FD-1D65CEDD7990}"/>
    <cellStyle name="Heading 1 4 24" xfId="4209" xr:uid="{436C70BE-D8CE-415D-8816-28393AFEB483}"/>
    <cellStyle name="Heading 1 4 25" xfId="4210" xr:uid="{B51968AA-9302-49A6-8361-318F03E5ABD7}"/>
    <cellStyle name="Heading 1 4 26" xfId="4211" xr:uid="{B7B03E08-10D7-4C5E-873E-2E6B2EB7223D}"/>
    <cellStyle name="Heading 1 4 27" xfId="4212" xr:uid="{AC1C20F8-5B4F-46D3-9D8D-0A14FE850382}"/>
    <cellStyle name="Heading 1 4 28" xfId="4213" xr:uid="{F8F91A10-527C-4FB6-862E-8A16914C6D91}"/>
    <cellStyle name="Heading 1 4 29" xfId="2020" xr:uid="{78FAFB1F-A888-455F-8CF7-2808D50AD499}"/>
    <cellStyle name="Heading 1 4 3" xfId="2022" xr:uid="{C2F80F1F-BB4E-4DDC-A0A5-B3B45B7ED0E6}"/>
    <cellStyle name="Heading 1 4 4" xfId="2023" xr:uid="{E4136E44-986D-421A-ACE4-27147EF080D6}"/>
    <cellStyle name="Heading 1 4 5" xfId="2024" xr:uid="{EFE62A42-28C4-4311-AF29-DA2120316960}"/>
    <cellStyle name="Heading 1 4 6" xfId="2025" xr:uid="{82B7E76B-9225-498F-A7DC-25B197CB91D0}"/>
    <cellStyle name="Heading 1 4 7" xfId="2026" xr:uid="{04570510-450A-4466-98E7-8A31D9398E04}"/>
    <cellStyle name="Heading 1 4 8" xfId="4214" xr:uid="{366F5DC3-CA86-4D6E-B8CA-71EA139A8F10}"/>
    <cellStyle name="Heading 1 4 8 2" xfId="6967" xr:uid="{3CDCD675-7145-4B81-BFE8-EFC013AD8FCF}"/>
    <cellStyle name="Heading 1 4 9" xfId="4215" xr:uid="{14F89445-87DB-4887-87A0-9673FF30FE9C}"/>
    <cellStyle name="Heading 1 5" xfId="789" xr:uid="{BD6EB3FA-BE89-4782-BB2B-53B1B9C1688F}"/>
    <cellStyle name="Heading 1 5 2" xfId="16502" xr:uid="{DFA2740A-D6C0-4C33-8E9D-39ED4F6B0378}"/>
    <cellStyle name="Heading 1 6" xfId="790" xr:uid="{987D3419-0504-4B5F-ABCD-76F383666D99}"/>
    <cellStyle name="Heading 1 7" xfId="791" xr:uid="{EB9AD0FD-A2C6-4C14-A7F1-1ADD4B6A9939}"/>
    <cellStyle name="Heading 1 8" xfId="792" xr:uid="{BBD3B99C-F110-40B9-9D3E-F77BD8A986E1}"/>
    <cellStyle name="Heading 1 9" xfId="793" xr:uid="{8C18D48F-C9B9-4714-9B87-66361AC59AA3}"/>
    <cellStyle name="Heading 2 10" xfId="794" xr:uid="{598FEC4F-C584-4B82-B8FA-89EDE11404F8}"/>
    <cellStyle name="Heading 2 11" xfId="795" xr:uid="{4CEC6F92-1B7A-4F97-89C7-BAEB84BBA14A}"/>
    <cellStyle name="Heading 2 12" xfId="796" xr:uid="{66080BB8-9975-4D71-A98C-ED037135B930}"/>
    <cellStyle name="Heading 2 13" xfId="797" xr:uid="{E2CCBAD5-5E35-426A-8E87-08D7A3AECDCC}"/>
    <cellStyle name="Heading 2 14" xfId="798" xr:uid="{A1AD2B91-CE2B-413F-A020-B3AF68F985C9}"/>
    <cellStyle name="Heading 2 15" xfId="799" xr:uid="{D768C2A1-887F-4429-BC5A-EBA403E31C51}"/>
    <cellStyle name="Heading 2 2" xfId="800" xr:uid="{AA9F56D6-42C0-40A0-8EF1-6C2877FBD3B9}"/>
    <cellStyle name="Heading 2 2 10" xfId="16503" xr:uid="{3295E440-DBCA-4197-9794-98BD0FF4C01C}"/>
    <cellStyle name="Heading 2 2 11" xfId="16504" xr:uid="{EF33B15F-3C56-415F-95B9-80DBB8281B5A}"/>
    <cellStyle name="Heading 2 2 12" xfId="16505" xr:uid="{AA15D358-082D-4B8B-BA58-B95490882224}"/>
    <cellStyle name="Heading 2 2 13" xfId="16506" xr:uid="{110692C1-DC23-49A9-BDBF-4EF4F9B21C10}"/>
    <cellStyle name="Heading 2 2 14" xfId="16507" xr:uid="{EE6EDC8C-D56A-4522-8758-3D0F8857BE54}"/>
    <cellStyle name="Heading 2 2 15" xfId="16508" xr:uid="{A9ACB9DD-80CA-4CAB-B127-91514A5C958A}"/>
    <cellStyle name="Heading 2 2 16" xfId="16509" xr:uid="{A76E5495-3332-4F0D-A42F-83BAF54B8EA6}"/>
    <cellStyle name="Heading 2 2 17" xfId="16510" xr:uid="{4FD283DB-08BF-464B-A22B-31C1804ECE98}"/>
    <cellStyle name="Heading 2 2 18" xfId="16511" xr:uid="{70D18354-1C38-4A5D-8B6C-F7A5F905B5F4}"/>
    <cellStyle name="Heading 2 2 19" xfId="16512" xr:uid="{488BB6E0-723F-4C8B-B5DF-16D8A70C752B}"/>
    <cellStyle name="Heading 2 2 2" xfId="4216" xr:uid="{23602DD4-979A-4C3C-95DE-449BCC888656}"/>
    <cellStyle name="Heading 2 2 2 2" xfId="16513" xr:uid="{712C1D5C-363F-4BC5-B88C-0ADBBB33B4A4}"/>
    <cellStyle name="Heading 2 2 20" xfId="16514" xr:uid="{89E94EE1-2BEB-48A3-A277-2173AB1D2C57}"/>
    <cellStyle name="Heading 2 2 21" xfId="16515" xr:uid="{FC0685CE-6521-4867-AEBE-E7919AF91562}"/>
    <cellStyle name="Heading 2 2 22" xfId="16516" xr:uid="{CBB4D583-3327-49E5-9BD4-E2A2B37B1B91}"/>
    <cellStyle name="Heading 2 2 23" xfId="16517" xr:uid="{1AEBE4E1-7A87-4C20-AE97-A82F911AB53C}"/>
    <cellStyle name="Heading 2 2 24" xfId="16518" xr:uid="{D739FB95-308C-430B-801E-F9413C9F4266}"/>
    <cellStyle name="Heading 2 2 25" xfId="16519" xr:uid="{B6DE1CB8-B6E9-4E5D-827E-D6B82ECA7BED}"/>
    <cellStyle name="Heading 2 2 26" xfId="16520" xr:uid="{D0596458-73B4-46C5-A309-0358290C1303}"/>
    <cellStyle name="Heading 2 2 27" xfId="16521" xr:uid="{24C7D7FD-CA5F-4865-9CCE-7A72FF8B2595}"/>
    <cellStyle name="Heading 2 2 28" xfId="16522" xr:uid="{EACCFD36-05D0-48A5-B6A0-C0E8E1E99876}"/>
    <cellStyle name="Heading 2 2 29" xfId="16523" xr:uid="{88B73D9D-A3E3-4638-884F-B6790E921DBD}"/>
    <cellStyle name="Heading 2 2 3" xfId="7291" xr:uid="{CBA935BF-192E-40C8-8E38-6F4F1F26424C}"/>
    <cellStyle name="Heading 2 2 3 2" xfId="16524" xr:uid="{74A5D87B-B81A-486B-B504-DE8611A23FC3}"/>
    <cellStyle name="Heading 2 2 30" xfId="16525" xr:uid="{07EA7711-1D83-4D40-9EC3-9EC82C8F001D}"/>
    <cellStyle name="Heading 2 2 31" xfId="16526" xr:uid="{7C7C8D6C-4CA6-4158-9031-EBCAF3276407}"/>
    <cellStyle name="Heading 2 2 32" xfId="16527" xr:uid="{2C5320DA-0A5F-46BB-845F-756A2F6FBBAC}"/>
    <cellStyle name="Heading 2 2 33" xfId="16528" xr:uid="{0BB6EB93-86B7-4F3E-BB37-890A66607D49}"/>
    <cellStyle name="Heading 2 2 34" xfId="16529" xr:uid="{E3A85B6D-317B-4C1D-9FE0-E170BFB526EF}"/>
    <cellStyle name="Heading 2 2 35" xfId="16530" xr:uid="{F3C3202C-28B1-46FF-B84E-A4FE846E0E50}"/>
    <cellStyle name="Heading 2 2 36" xfId="16531" xr:uid="{BBCF5CCA-94C2-4972-BD69-DB59C4AD7174}"/>
    <cellStyle name="Heading 2 2 37" xfId="16532" xr:uid="{A80EFF7B-B743-4675-9CD6-E12D240CE4E9}"/>
    <cellStyle name="Heading 2 2 38" xfId="16533" xr:uid="{0C0D85E2-5228-4CCC-A6F9-C78239961D15}"/>
    <cellStyle name="Heading 2 2 39" xfId="2027" xr:uid="{964FB9DA-4B5A-465A-B7AB-7ECA6FAFAA89}"/>
    <cellStyle name="Heading 2 2 4" xfId="16534" xr:uid="{FCA8D48F-B335-475C-A1F1-4C1E7DE835A1}"/>
    <cellStyle name="Heading 2 2 5" xfId="16535" xr:uid="{503B803D-4512-4357-99EE-495B1ADD9810}"/>
    <cellStyle name="Heading 2 2 6" xfId="16536" xr:uid="{FB6BC9A8-DA10-4491-A587-8DEFC3E488C0}"/>
    <cellStyle name="Heading 2 2 7" xfId="16537" xr:uid="{C70D2F4B-D56D-4032-AA06-DEC8B02A8D43}"/>
    <cellStyle name="Heading 2 2 8" xfId="16538" xr:uid="{F6128F0B-F044-42F7-A0E2-9F08557A60B3}"/>
    <cellStyle name="Heading 2 2 9" xfId="16539" xr:uid="{EC16522E-9AE4-41AE-BF14-9D5F7A6F8ECB}"/>
    <cellStyle name="Heading 2 3" xfId="801" xr:uid="{A1AF29A5-CF4C-497B-9FD3-CD3354106C41}"/>
    <cellStyle name="Heading 2 3 10" xfId="2029" xr:uid="{8AB0608E-EF68-453B-AF3B-C8DABA6E6470}"/>
    <cellStyle name="Heading 2 3 11" xfId="4217" xr:uid="{F86969D6-4391-4919-9EAF-8D2D8ACBA2AD}"/>
    <cellStyle name="Heading 2 3 11 2" xfId="6968" xr:uid="{B545DD1F-A73F-4CC1-9CEF-6D6F046499E3}"/>
    <cellStyle name="Heading 2 3 12" xfId="4218" xr:uid="{A29EBF7E-2888-4E35-8FB9-39EBD5CE6AF1}"/>
    <cellStyle name="Heading 2 3 13" xfId="4219" xr:uid="{57365361-AE01-45DA-83A2-A9E5AA242921}"/>
    <cellStyle name="Heading 2 3 14" xfId="4220" xr:uid="{FFBBD93F-2AB7-4D51-B70F-CDC88109AF4B}"/>
    <cellStyle name="Heading 2 3 15" xfId="4221" xr:uid="{5B1F8CD3-91C2-47C5-8A08-AFA1B19A44A9}"/>
    <cellStyle name="Heading 2 3 16" xfId="4222" xr:uid="{DA2895FE-A399-4F9E-BE50-91ECB8790A44}"/>
    <cellStyle name="Heading 2 3 17" xfId="4223" xr:uid="{5A1B3B5A-7D18-4EB7-AECA-2127A03EFA20}"/>
    <cellStyle name="Heading 2 3 18" xfId="4224" xr:uid="{3B367924-8B14-496D-B0C2-2EB943DA723C}"/>
    <cellStyle name="Heading 2 3 19" xfId="4225" xr:uid="{69C2D0C3-6E60-46EA-B39E-98A2C562BD29}"/>
    <cellStyle name="Heading 2 3 2" xfId="2030" xr:uid="{1B9F0EF2-D982-4AC3-B9E4-2663725B43DE}"/>
    <cellStyle name="Heading 2 3 20" xfId="4226" xr:uid="{FAED3B16-88A2-4A48-8F98-FF3A1F0BACB1}"/>
    <cellStyle name="Heading 2 3 21" xfId="4227" xr:uid="{AE70125C-0C62-4C89-89B6-13C000EA5B7A}"/>
    <cellStyle name="Heading 2 3 22" xfId="4228" xr:uid="{DDB02F4F-D762-4029-8ADC-6019E1C1DC3A}"/>
    <cellStyle name="Heading 2 3 23" xfId="4229" xr:uid="{AE15C548-62E5-4A16-AB6E-60BF6374DA7A}"/>
    <cellStyle name="Heading 2 3 24" xfId="4230" xr:uid="{098B582C-D604-4D9B-8470-663B8763B32B}"/>
    <cellStyle name="Heading 2 3 25" xfId="4231" xr:uid="{B748D27F-89E5-4E47-9003-306C3808926A}"/>
    <cellStyle name="Heading 2 3 26" xfId="4232" xr:uid="{C6CEBDB0-BE4A-4690-85C9-1111602BD180}"/>
    <cellStyle name="Heading 2 3 27" xfId="4233" xr:uid="{4ECCA268-0119-420B-9E99-4C8FBB313768}"/>
    <cellStyle name="Heading 2 3 28" xfId="4234" xr:uid="{00FBFDBA-BFD4-4C2E-81FF-6294093B2D13}"/>
    <cellStyle name="Heading 2 3 29" xfId="4235" xr:uid="{1B1EAAF5-8579-450C-A39D-099F022BEBD2}"/>
    <cellStyle name="Heading 2 3 3" xfId="2031" xr:uid="{5DE0D2FB-138F-4BE0-9F6E-331E5A70862C}"/>
    <cellStyle name="Heading 2 3 30" xfId="4236" xr:uid="{87104844-DBD2-4CC7-BBDB-C02337383651}"/>
    <cellStyle name="Heading 2 3 31" xfId="4237" xr:uid="{73C5B24C-0CF7-464C-ACF0-B61AF8F65982}"/>
    <cellStyle name="Heading 2 3 32" xfId="2028" xr:uid="{DB75ED73-5A7A-4383-B799-5174B72F7A8C}"/>
    <cellStyle name="Heading 2 3 4" xfId="2032" xr:uid="{F03E54A7-242F-45AE-BFC1-B17443EFEFFE}"/>
    <cellStyle name="Heading 2 3 5" xfId="2033" xr:uid="{E53B6F7A-02BC-4A7A-B7B5-91B1018485FF}"/>
    <cellStyle name="Heading 2 3 6" xfId="2034" xr:uid="{7EA720A1-B040-4DC8-8672-F07A5B8A89F5}"/>
    <cellStyle name="Heading 2 3 7" xfId="2035" xr:uid="{C3D3A74D-690D-4BFC-B085-5AE5DACADCAD}"/>
    <cellStyle name="Heading 2 3 8" xfId="2036" xr:uid="{EBD85795-E2FA-4306-A369-7FC0BE24DA9F}"/>
    <cellStyle name="Heading 2 3 9" xfId="2037" xr:uid="{54140D69-4E9F-4098-98A7-2EE37C3C1CDF}"/>
    <cellStyle name="Heading 2 4" xfId="802" xr:uid="{93E845FC-F779-4443-AAC1-8E4B327704F7}"/>
    <cellStyle name="Heading 2 4 10" xfId="4238" xr:uid="{AE2C8845-B240-4FFA-A3ED-8838EACBE287}"/>
    <cellStyle name="Heading 2 4 11" xfId="4239" xr:uid="{95A2B98E-3686-49DC-BE99-AE58BE8395B1}"/>
    <cellStyle name="Heading 2 4 12" xfId="4240" xr:uid="{6AB02A1E-268D-406E-A0E2-27FAB724AACB}"/>
    <cellStyle name="Heading 2 4 13" xfId="4241" xr:uid="{3B866AEE-2647-444A-B10C-5A908905BB14}"/>
    <cellStyle name="Heading 2 4 14" xfId="4242" xr:uid="{C62A3202-A9C8-4478-98AB-B75BC79FF052}"/>
    <cellStyle name="Heading 2 4 15" xfId="4243" xr:uid="{8ACD0B1D-FC27-441A-B7CA-AAF1742DC36D}"/>
    <cellStyle name="Heading 2 4 16" xfId="4244" xr:uid="{9F004730-B70D-4B32-9EF0-017F2AD26B2B}"/>
    <cellStyle name="Heading 2 4 17" xfId="4245" xr:uid="{DE6713B4-826B-45C6-9F3B-BD0C84A391C6}"/>
    <cellStyle name="Heading 2 4 18" xfId="4246" xr:uid="{564B4C3B-0646-4903-B17A-00EC18C93F60}"/>
    <cellStyle name="Heading 2 4 19" xfId="4247" xr:uid="{743C01AF-F5BC-41BD-B601-C17495F90F0D}"/>
    <cellStyle name="Heading 2 4 2" xfId="2039" xr:uid="{A71232CF-7877-440A-B1A4-6573E0BD8CB8}"/>
    <cellStyle name="Heading 2 4 20" xfId="4248" xr:uid="{E277B5E3-D438-4820-A72C-141A1DA4C95E}"/>
    <cellStyle name="Heading 2 4 21" xfId="4249" xr:uid="{468E6463-3CAA-4AAA-A2F9-00755031D661}"/>
    <cellStyle name="Heading 2 4 22" xfId="4250" xr:uid="{669CBFFD-99C8-40B0-896E-901D070E9A44}"/>
    <cellStyle name="Heading 2 4 23" xfId="4251" xr:uid="{5E5BE691-9725-44A7-9897-B2A59BB061EF}"/>
    <cellStyle name="Heading 2 4 24" xfId="4252" xr:uid="{8240BE80-2C99-47F6-B9E4-9C58EF36DBDF}"/>
    <cellStyle name="Heading 2 4 25" xfId="4253" xr:uid="{077FBA7F-0E10-4812-B095-F366B2507BE0}"/>
    <cellStyle name="Heading 2 4 26" xfId="4254" xr:uid="{4D6BFD10-3C8E-4E14-A088-B02982A11451}"/>
    <cellStyle name="Heading 2 4 27" xfId="4255" xr:uid="{E251D3A4-4788-4044-84BE-2088FC026665}"/>
    <cellStyle name="Heading 2 4 28" xfId="4256" xr:uid="{451CDFA9-839B-4D34-B183-C4CC7B8E0B4D}"/>
    <cellStyle name="Heading 2 4 29" xfId="2038" xr:uid="{D58BDA7E-8034-4154-B3B4-7AE545EBB0E9}"/>
    <cellStyle name="Heading 2 4 3" xfId="2040" xr:uid="{A72981BB-3AC3-45D9-9C39-26868147BE60}"/>
    <cellStyle name="Heading 2 4 4" xfId="2041" xr:uid="{0B487C09-2E1C-4611-802E-50DB0D11C37E}"/>
    <cellStyle name="Heading 2 4 5" xfId="2042" xr:uid="{0DB3934E-E135-4C52-BDE9-CB7B26F0001F}"/>
    <cellStyle name="Heading 2 4 6" xfId="2043" xr:uid="{625ED70F-628D-4435-A005-4C35D9D48676}"/>
    <cellStyle name="Heading 2 4 7" xfId="2044" xr:uid="{F4CAF09E-5F86-42BE-B518-F7DED9E3CC75}"/>
    <cellStyle name="Heading 2 4 8" xfId="4257" xr:uid="{F883C9D1-D5EA-404B-85CF-1148661D2F39}"/>
    <cellStyle name="Heading 2 4 8 2" xfId="6969" xr:uid="{EBDCEAC0-FDA7-4E5B-9817-777019ABEA7C}"/>
    <cellStyle name="Heading 2 4 9" xfId="4258" xr:uid="{E54828FD-461B-44B0-BB59-11EF344779AB}"/>
    <cellStyle name="Heading 2 5" xfId="803" xr:uid="{6D678DAA-B90A-4196-BA9A-50B6536C4B3B}"/>
    <cellStyle name="Heading 2 5 2" xfId="16540" xr:uid="{13B9D5ED-B53A-4012-B1F7-499C45FACE1A}"/>
    <cellStyle name="Heading 2 6" xfId="804" xr:uid="{5A0AA7F4-5D52-4E51-9C6C-884418CDF6AE}"/>
    <cellStyle name="Heading 2 7" xfId="805" xr:uid="{E83AD080-BDB0-4518-B691-DC9F3880B323}"/>
    <cellStyle name="Heading 2 8" xfId="806" xr:uid="{51C9E3C6-5D43-4920-B437-1C123A37CEE8}"/>
    <cellStyle name="Heading 2 9" xfId="807" xr:uid="{5B4E6303-C13F-4108-90CD-206150EB6DDF}"/>
    <cellStyle name="Heading 3 10" xfId="808" xr:uid="{B0496740-9D01-46EB-9C77-AE61C7F1E1B8}"/>
    <cellStyle name="Heading 3 11" xfId="809" xr:uid="{83AF848D-2DA2-4A3B-8EA4-54C6E75D3C37}"/>
    <cellStyle name="Heading 3 12" xfId="810" xr:uid="{36D60D04-9ADF-4759-9604-C9EF4CAE1499}"/>
    <cellStyle name="Heading 3 13" xfId="811" xr:uid="{7268098C-EB66-43A8-B51B-7F96FA1C247C}"/>
    <cellStyle name="Heading 3 14" xfId="812" xr:uid="{F38F71A0-DE06-4EDB-85BE-F3CD2A56C853}"/>
    <cellStyle name="Heading 3 15" xfId="813" xr:uid="{C01CEA9B-304C-42E3-B87E-9EB0080BFBC9}"/>
    <cellStyle name="Heading 3 2" xfId="814" xr:uid="{EB9FDC95-F56C-4A83-870D-07C3D912D23A}"/>
    <cellStyle name="Heading 3 2 10" xfId="16541" xr:uid="{FB4F996B-3B8E-4814-A2E8-F4288854125B}"/>
    <cellStyle name="Heading 3 2 11" xfId="16542" xr:uid="{E5F34885-322A-438A-98C5-68D5A9E3D583}"/>
    <cellStyle name="Heading 3 2 12" xfId="16543" xr:uid="{38C89B0F-4B2A-4517-A88D-6DD64F114067}"/>
    <cellStyle name="Heading 3 2 13" xfId="16544" xr:uid="{C1221283-566B-476C-991B-39E5B7461EB2}"/>
    <cellStyle name="Heading 3 2 14" xfId="16545" xr:uid="{F46B991E-F1D0-47F1-B47E-C22B435C2C7D}"/>
    <cellStyle name="Heading 3 2 15" xfId="16546" xr:uid="{D330797F-E7FD-44FA-AB7F-BF507B7D0F6E}"/>
    <cellStyle name="Heading 3 2 16" xfId="16547" xr:uid="{79AEA124-89BE-4B63-856E-1C45BEB611D0}"/>
    <cellStyle name="Heading 3 2 17" xfId="16548" xr:uid="{60CF910B-484E-4F5C-A119-FBF30A054579}"/>
    <cellStyle name="Heading 3 2 18" xfId="16549" xr:uid="{F325CD48-6A73-4851-888F-828D965AA38B}"/>
    <cellStyle name="Heading 3 2 19" xfId="16550" xr:uid="{E88B2583-ED06-4F73-95B2-5594AEF74C6B}"/>
    <cellStyle name="Heading 3 2 2" xfId="4259" xr:uid="{AE5925A0-D5F1-4CE0-8996-804736C9597E}"/>
    <cellStyle name="Heading 3 2 2 2" xfId="16551" xr:uid="{8481CC54-6BAB-4F30-9A6B-B2E42E7644D1}"/>
    <cellStyle name="Heading 3 2 20" xfId="16552" xr:uid="{1F1035D7-2086-41DF-9444-84FA17B5B9FB}"/>
    <cellStyle name="Heading 3 2 21" xfId="16553" xr:uid="{B55BC9F1-60F0-44B9-8AAE-DE3426A3E9ED}"/>
    <cellStyle name="Heading 3 2 22" xfId="16554" xr:uid="{84E873AB-55E3-456A-851A-350B8324E797}"/>
    <cellStyle name="Heading 3 2 23" xfId="16555" xr:uid="{D1FA2C45-413B-4170-B8D3-7BB8B2473343}"/>
    <cellStyle name="Heading 3 2 24" xfId="16556" xr:uid="{5F221FF2-0AC3-4CB4-AF5C-CCDE6C5C8901}"/>
    <cellStyle name="Heading 3 2 25" xfId="16557" xr:uid="{8BAB9DD7-C1DC-4B75-95F6-6447D79C7372}"/>
    <cellStyle name="Heading 3 2 26" xfId="16558" xr:uid="{F2446E6C-188E-42E6-B657-E5EE0E66D7F0}"/>
    <cellStyle name="Heading 3 2 27" xfId="16559" xr:uid="{76D1BE4A-5B11-4A11-9F65-73BCD78D5107}"/>
    <cellStyle name="Heading 3 2 28" xfId="16560" xr:uid="{56707EB8-5CE2-4252-8BAA-60903A013E2F}"/>
    <cellStyle name="Heading 3 2 29" xfId="16561" xr:uid="{1D56051B-22AA-4A83-B53C-02BBA19D472E}"/>
    <cellStyle name="Heading 3 2 3" xfId="7292" xr:uid="{FFC33187-3458-4C21-BB98-5D84845A611F}"/>
    <cellStyle name="Heading 3 2 3 2" xfId="16562" xr:uid="{A210E14E-6CBC-4D6E-A89B-D4399815AD83}"/>
    <cellStyle name="Heading 3 2 30" xfId="16563" xr:uid="{F3E728D9-FD13-4223-A3BE-F6AC8589ED74}"/>
    <cellStyle name="Heading 3 2 31" xfId="16564" xr:uid="{A7CDD8F7-8BF6-4DD5-A6B6-EE3FD6E7DD91}"/>
    <cellStyle name="Heading 3 2 32" xfId="16565" xr:uid="{A2F0C9AF-7F00-4E92-B726-40096B4F15FF}"/>
    <cellStyle name="Heading 3 2 33" xfId="16566" xr:uid="{6A6CD60C-BD6B-4E03-B8B2-7A97C7E07951}"/>
    <cellStyle name="Heading 3 2 34" xfId="16567" xr:uid="{723DD29C-1170-48C4-A786-6D9D4B5D6348}"/>
    <cellStyle name="Heading 3 2 35" xfId="16568" xr:uid="{4FEDE3A9-F60B-469F-926B-0C7D89040056}"/>
    <cellStyle name="Heading 3 2 36" xfId="16569" xr:uid="{A01A367C-FB45-4910-9865-2A22B3AEABF7}"/>
    <cellStyle name="Heading 3 2 37" xfId="16570" xr:uid="{E3533A3E-D8BF-4A30-9920-44792940F211}"/>
    <cellStyle name="Heading 3 2 38" xfId="16571" xr:uid="{BAA719DE-0259-4790-9BDD-A45E2F95B72A}"/>
    <cellStyle name="Heading 3 2 39" xfId="2045" xr:uid="{2BC726A7-9048-410F-A818-A8F99739118E}"/>
    <cellStyle name="Heading 3 2 4" xfId="16572" xr:uid="{558F9FD4-E17C-4974-9EE4-F5E2EE2FD1A3}"/>
    <cellStyle name="Heading 3 2 5" xfId="16573" xr:uid="{042148C6-44B7-4771-8D3B-4DB8AC720AEB}"/>
    <cellStyle name="Heading 3 2 6" xfId="16574" xr:uid="{F64B74FE-DBCE-4783-BC60-F4A17CBDFE04}"/>
    <cellStyle name="Heading 3 2 7" xfId="16575" xr:uid="{8F5CC850-102C-4543-A81E-696D15660DC0}"/>
    <cellStyle name="Heading 3 2 8" xfId="16576" xr:uid="{9C75F085-1424-474A-AF92-42241F8EC9AB}"/>
    <cellStyle name="Heading 3 2 9" xfId="16577" xr:uid="{72BC57DB-B5CD-40B7-B59D-B74EC995F6A4}"/>
    <cellStyle name="Heading 3 3" xfId="815" xr:uid="{5AB35261-B434-4026-A341-8981A9C511A2}"/>
    <cellStyle name="Heading 3 3 10" xfId="2047" xr:uid="{E9A3110F-58A7-476F-BC9A-7EDDB7F44D0A}"/>
    <cellStyle name="Heading 3 3 11" xfId="4260" xr:uid="{2BFC5E5C-E0E8-4E7C-B31F-CD34F8427590}"/>
    <cellStyle name="Heading 3 3 11 2" xfId="6970" xr:uid="{A63E830E-CB17-49C6-A6BD-2DD8241D10C9}"/>
    <cellStyle name="Heading 3 3 12" xfId="4261" xr:uid="{D0B1E771-6D0F-4C67-8685-66BBD68B245B}"/>
    <cellStyle name="Heading 3 3 13" xfId="4262" xr:uid="{90AED5DD-1FB6-49F4-8EBA-AA2291E9DE7B}"/>
    <cellStyle name="Heading 3 3 14" xfId="4263" xr:uid="{E4DACD1B-8DA5-4771-992C-83DA7F1E79FC}"/>
    <cellStyle name="Heading 3 3 15" xfId="4264" xr:uid="{78296718-DBB5-486B-8AC8-7C494B8DB45D}"/>
    <cellStyle name="Heading 3 3 16" xfId="4265" xr:uid="{E8954AFF-8507-46AD-9E72-DCB11927EB4E}"/>
    <cellStyle name="Heading 3 3 17" xfId="4266" xr:uid="{AF496087-FEC1-4CE5-A033-6342D621A934}"/>
    <cellStyle name="Heading 3 3 18" xfId="4267" xr:uid="{C7219B95-B22C-4AE9-996A-E2384DDDCAFF}"/>
    <cellStyle name="Heading 3 3 19" xfId="4268" xr:uid="{F126870C-E0DD-46B1-97B4-B994AD3CAC07}"/>
    <cellStyle name="Heading 3 3 2" xfId="2048" xr:uid="{AFA2B6C2-9236-478D-80A1-FF664C1D4FD7}"/>
    <cellStyle name="Heading 3 3 20" xfId="4269" xr:uid="{9800E97C-CB99-4679-B8FC-76F9CA67F911}"/>
    <cellStyle name="Heading 3 3 21" xfId="4270" xr:uid="{134C082B-4A03-4020-99A7-C1EA273FC567}"/>
    <cellStyle name="Heading 3 3 22" xfId="4271" xr:uid="{A1BF09A0-FF83-49AE-967D-CCC8E6E599BD}"/>
    <cellStyle name="Heading 3 3 23" xfId="4272" xr:uid="{0347486B-99F2-443F-A4D9-937927E1F054}"/>
    <cellStyle name="Heading 3 3 24" xfId="4273" xr:uid="{05DA207D-BE3F-492B-B91E-5749C4EECE0B}"/>
    <cellStyle name="Heading 3 3 25" xfId="4274" xr:uid="{CD4CB719-5719-421E-8D7E-488790452C80}"/>
    <cellStyle name="Heading 3 3 26" xfId="4275" xr:uid="{C5E5FC3A-C43D-4073-A2EF-E3674F2B802E}"/>
    <cellStyle name="Heading 3 3 27" xfId="4276" xr:uid="{FD0AC537-B27C-48EB-BA5B-4E48F59FD998}"/>
    <cellStyle name="Heading 3 3 28" xfId="4277" xr:uid="{7E663A1B-0120-4A2F-93C5-895230C46AA6}"/>
    <cellStyle name="Heading 3 3 29" xfId="4278" xr:uid="{8044178C-D81A-415C-9275-A0B26A102221}"/>
    <cellStyle name="Heading 3 3 3" xfId="2049" xr:uid="{9D0E415B-EA75-4885-BB88-B3BB04CCAA01}"/>
    <cellStyle name="Heading 3 3 30" xfId="4279" xr:uid="{4346458F-21D5-4022-A8F2-9B22F42681F1}"/>
    <cellStyle name="Heading 3 3 31" xfId="4280" xr:uid="{2C79690C-6F1C-4FCC-B2AA-2BA2302383BF}"/>
    <cellStyle name="Heading 3 3 32" xfId="2046" xr:uid="{3064FBFD-85AC-49F0-A49C-5C3AF593F3FB}"/>
    <cellStyle name="Heading 3 3 4" xfId="2050" xr:uid="{43325650-423F-4D5A-ABBA-07CAC8B4F1E4}"/>
    <cellStyle name="Heading 3 3 5" xfId="2051" xr:uid="{D5A27B66-A928-4CA6-88F6-4EF5CD7A11F8}"/>
    <cellStyle name="Heading 3 3 6" xfId="2052" xr:uid="{BE81F1A7-35DD-413E-BFE7-03913A5E3136}"/>
    <cellStyle name="Heading 3 3 7" xfId="2053" xr:uid="{750FB481-4CB5-4A16-8F52-3706E609D8BE}"/>
    <cellStyle name="Heading 3 3 8" xfId="2054" xr:uid="{073A33E0-D0CE-484A-B1D0-6ECA70FADCF7}"/>
    <cellStyle name="Heading 3 3 9" xfId="2055" xr:uid="{1017632F-176F-472C-B1A6-D57D598A6084}"/>
    <cellStyle name="Heading 3 4" xfId="816" xr:uid="{E545E1AF-F08B-4EF5-A3B5-6D0D4D6929DD}"/>
    <cellStyle name="Heading 3 4 10" xfId="4281" xr:uid="{A059B490-338F-45B6-A5BF-18C4CD7A4BDF}"/>
    <cellStyle name="Heading 3 4 11" xfId="4282" xr:uid="{9688A2B6-D71F-45F4-BD45-1317045D0F6C}"/>
    <cellStyle name="Heading 3 4 12" xfId="4283" xr:uid="{B65A8FCE-E742-4D64-A05A-F804254662B2}"/>
    <cellStyle name="Heading 3 4 13" xfId="4284" xr:uid="{BECC40E9-18CA-4D2F-BFF0-3E1454B5904B}"/>
    <cellStyle name="Heading 3 4 14" xfId="4285" xr:uid="{E83F20BA-DA2B-4F5D-A1FB-0583749358D8}"/>
    <cellStyle name="Heading 3 4 15" xfId="4286" xr:uid="{5E6E4234-55D3-4997-8E26-84D883B56CD8}"/>
    <cellStyle name="Heading 3 4 16" xfId="4287" xr:uid="{F1E85C09-B97D-414C-A2EA-35E9C7EC782F}"/>
    <cellStyle name="Heading 3 4 17" xfId="4288" xr:uid="{C10A253E-6FE9-431E-B768-AA17C7A9D29C}"/>
    <cellStyle name="Heading 3 4 18" xfId="4289" xr:uid="{56424339-3A87-4CB7-B427-FA8A49BCFA82}"/>
    <cellStyle name="Heading 3 4 19" xfId="4290" xr:uid="{10B0B6E3-3999-40D6-A30D-1ACD35B0B074}"/>
    <cellStyle name="Heading 3 4 2" xfId="2057" xr:uid="{AF8BE0FA-B004-4FF7-A0DB-21E7C573B558}"/>
    <cellStyle name="Heading 3 4 20" xfId="4291" xr:uid="{9119DAD1-CC32-4E5B-B50E-7535273A2C1C}"/>
    <cellStyle name="Heading 3 4 21" xfId="4292" xr:uid="{5CB901A7-D9AA-4E3B-B182-F63FB23EC9A8}"/>
    <cellStyle name="Heading 3 4 22" xfId="4293" xr:uid="{12E4AAF1-13DB-4781-A69B-9C3BCF906501}"/>
    <cellStyle name="Heading 3 4 23" xfId="4294" xr:uid="{9DDA16FF-3A01-4A1F-BE42-BDCAFF8CA73B}"/>
    <cellStyle name="Heading 3 4 24" xfId="4295" xr:uid="{787F7456-A78E-47BF-873B-7F643DCB4471}"/>
    <cellStyle name="Heading 3 4 25" xfId="4296" xr:uid="{7BFB5E0B-78A8-4E2F-AB91-B306EB1D5744}"/>
    <cellStyle name="Heading 3 4 26" xfId="4297" xr:uid="{56AC5AEF-27BC-46D6-B2F3-A1F1E6400F9E}"/>
    <cellStyle name="Heading 3 4 27" xfId="4298" xr:uid="{E668238F-B289-46A3-99B4-0F392D392315}"/>
    <cellStyle name="Heading 3 4 28" xfId="4299" xr:uid="{9092DE74-E03E-4ED1-A0DE-2D153ADE68BF}"/>
    <cellStyle name="Heading 3 4 29" xfId="2056" xr:uid="{21688110-2309-48B1-8B5D-9E845914038C}"/>
    <cellStyle name="Heading 3 4 3" xfId="2058" xr:uid="{F93C0649-5ADC-4ED5-B24E-93814EB89A61}"/>
    <cellStyle name="Heading 3 4 4" xfId="2059" xr:uid="{61CEE982-0769-4E17-A451-0EFA14D321AF}"/>
    <cellStyle name="Heading 3 4 5" xfId="2060" xr:uid="{8E051AA7-CD1D-4D30-A36A-3A3C7814EA63}"/>
    <cellStyle name="Heading 3 4 6" xfId="2061" xr:uid="{C0D2657C-A365-467B-AFEB-F529019B6BE1}"/>
    <cellStyle name="Heading 3 4 7" xfId="2062" xr:uid="{B8571597-A008-40D8-AFDC-B26C5668E2AA}"/>
    <cellStyle name="Heading 3 4 8" xfId="4300" xr:uid="{C002E432-F6E4-49B2-9040-68C810D7E472}"/>
    <cellStyle name="Heading 3 4 8 2" xfId="6971" xr:uid="{5198CA92-C5E3-485F-BFF8-6317F98B642E}"/>
    <cellStyle name="Heading 3 4 9" xfId="4301" xr:uid="{2F1C86F3-937D-4600-B8EC-B3BA64FF1F32}"/>
    <cellStyle name="Heading 3 5" xfId="817" xr:uid="{380EC0B6-DAFA-49E7-801A-853D29D7EC21}"/>
    <cellStyle name="Heading 3 5 2" xfId="16578" xr:uid="{5755B7F2-4975-4B60-A34B-749D48AE044B}"/>
    <cellStyle name="Heading 3 6" xfId="818" xr:uid="{801082FA-FEDA-4123-AABA-D0E86BD12663}"/>
    <cellStyle name="Heading 3 7" xfId="819" xr:uid="{0B60D33A-BA55-46DB-88F4-4E4BFD06E4AA}"/>
    <cellStyle name="Heading 3 8" xfId="820" xr:uid="{8A190716-4F1F-42C3-9070-F5F1DE83B9C6}"/>
    <cellStyle name="Heading 3 9" xfId="821" xr:uid="{C78AD56D-0669-417A-BFA3-2E19755DC9D3}"/>
    <cellStyle name="Heading 4 10" xfId="822" xr:uid="{2F7039CF-5253-4CBC-B439-DD5E0B1DA3D3}"/>
    <cellStyle name="Heading 4 11" xfId="823" xr:uid="{6EF60ECC-1C06-443E-B7B5-F6D86ABD82AE}"/>
    <cellStyle name="Heading 4 12" xfId="824" xr:uid="{C70184B2-2BBB-4A2D-B03C-025DFB047D42}"/>
    <cellStyle name="Heading 4 13" xfId="825" xr:uid="{F0FCB152-B16B-4443-A09D-4CDE82D16670}"/>
    <cellStyle name="Heading 4 14" xfId="826" xr:uid="{E6A482D8-2B0C-41B9-B141-8EA60D31BCC5}"/>
    <cellStyle name="Heading 4 15" xfId="827" xr:uid="{5E869368-4800-4622-A7FA-4DF48A178462}"/>
    <cellStyle name="Heading 4 2" xfId="828" xr:uid="{E078521A-3AF7-4B48-A364-304CC5465B71}"/>
    <cellStyle name="Heading 4 2 10" xfId="16579" xr:uid="{685E9C68-5BC9-46B0-9F22-85579326A872}"/>
    <cellStyle name="Heading 4 2 11" xfId="16580" xr:uid="{768F6D1C-E010-4C3F-9E96-9C483A4511DA}"/>
    <cellStyle name="Heading 4 2 12" xfId="16581" xr:uid="{2C92441E-0E95-4450-B14B-3883375C4E04}"/>
    <cellStyle name="Heading 4 2 13" xfId="16582" xr:uid="{5E65A6B5-55C8-42A4-9874-D9771EA56DE6}"/>
    <cellStyle name="Heading 4 2 14" xfId="16583" xr:uid="{511ED861-3AB7-4F53-93F0-669A86EB797C}"/>
    <cellStyle name="Heading 4 2 15" xfId="16584" xr:uid="{C7B4DC7C-1500-46D7-B4BA-2E6864228639}"/>
    <cellStyle name="Heading 4 2 16" xfId="16585" xr:uid="{32E6F4D2-2934-4B77-B5D6-0405DBCFF2B4}"/>
    <cellStyle name="Heading 4 2 17" xfId="16586" xr:uid="{921C9B68-5A39-48AF-A8E7-BA818D444BAC}"/>
    <cellStyle name="Heading 4 2 18" xfId="16587" xr:uid="{AA5F895E-D0DC-49AC-A308-794CE2490ECB}"/>
    <cellStyle name="Heading 4 2 19" xfId="16588" xr:uid="{A4F80812-2FB8-45E3-AE61-4C5D8CA3991A}"/>
    <cellStyle name="Heading 4 2 2" xfId="4302" xr:uid="{513081D7-0C1C-4D90-80D1-C7B476D83B7D}"/>
    <cellStyle name="Heading 4 2 2 2" xfId="16589" xr:uid="{F3F7E64C-1C6D-4CBF-9CBA-6F0A7D820720}"/>
    <cellStyle name="Heading 4 2 20" xfId="16590" xr:uid="{5DBF6A9A-3655-45F5-8520-D19CC91139BD}"/>
    <cellStyle name="Heading 4 2 21" xfId="16591" xr:uid="{44EED52F-5E7F-4C63-9292-5ACE41CB8D48}"/>
    <cellStyle name="Heading 4 2 22" xfId="16592" xr:uid="{655359C0-89D7-4B72-A0C1-07017EFD7805}"/>
    <cellStyle name="Heading 4 2 23" xfId="16593" xr:uid="{648A288A-5168-4314-B904-FA67A3674BAE}"/>
    <cellStyle name="Heading 4 2 24" xfId="16594" xr:uid="{8E422254-ED7D-46CA-80AB-569684DF49D9}"/>
    <cellStyle name="Heading 4 2 25" xfId="16595" xr:uid="{7113A667-91AE-41BF-A508-B71A6A21174A}"/>
    <cellStyle name="Heading 4 2 26" xfId="16596" xr:uid="{04A3EC67-2D34-44AA-8A93-EE0885104ACB}"/>
    <cellStyle name="Heading 4 2 27" xfId="16597" xr:uid="{0A788CF0-E343-4D5A-85E7-B5953D57B51C}"/>
    <cellStyle name="Heading 4 2 28" xfId="16598" xr:uid="{5CA13E12-0623-4A3B-969E-A246A8968461}"/>
    <cellStyle name="Heading 4 2 29" xfId="16599" xr:uid="{68099D0E-156A-40F2-9DD4-65C1972232F4}"/>
    <cellStyle name="Heading 4 2 3" xfId="16600" xr:uid="{8DD64688-29DD-4139-AA6B-441A178BD2CA}"/>
    <cellStyle name="Heading 4 2 30" xfId="16601" xr:uid="{69F63500-C284-44B5-A3DA-F80007AB5C0F}"/>
    <cellStyle name="Heading 4 2 31" xfId="16602" xr:uid="{003523A1-B966-4F67-BD05-51ABFD62A466}"/>
    <cellStyle name="Heading 4 2 32" xfId="16603" xr:uid="{D0477BD7-E853-4C8F-8B78-DBA6894E6A9F}"/>
    <cellStyle name="Heading 4 2 33" xfId="16604" xr:uid="{1761F9D7-15EC-4255-B99B-C7DF41EAF9FF}"/>
    <cellStyle name="Heading 4 2 34" xfId="16605" xr:uid="{204251F0-C1D0-47AB-89A7-73C4E550EDF4}"/>
    <cellStyle name="Heading 4 2 35" xfId="16606" xr:uid="{C1E2BB8D-2531-4D40-9C12-FB468F29A0DD}"/>
    <cellStyle name="Heading 4 2 36" xfId="16607" xr:uid="{AE990775-E0D2-4BF4-9411-0B2C1362AA82}"/>
    <cellStyle name="Heading 4 2 37" xfId="16608" xr:uid="{6FB09256-5405-49F8-AB37-6A128F8E93A4}"/>
    <cellStyle name="Heading 4 2 38" xfId="16609" xr:uid="{6313DCC3-15CA-44DC-8285-82CBDA7DDC5B}"/>
    <cellStyle name="Heading 4 2 39" xfId="2063" xr:uid="{FF027032-2609-479D-802D-B04E7D30D165}"/>
    <cellStyle name="Heading 4 2 4" xfId="16610" xr:uid="{41A7BC0A-0079-4E63-B80D-4ADBD2045A14}"/>
    <cellStyle name="Heading 4 2 5" xfId="16611" xr:uid="{4D631A9F-68E8-4E4C-B66F-C4B8CE73BA54}"/>
    <cellStyle name="Heading 4 2 6" xfId="16612" xr:uid="{BBCC7373-3AF2-4F60-961A-ACFB2B576B22}"/>
    <cellStyle name="Heading 4 2 7" xfId="16613" xr:uid="{7FE32525-768A-4DF4-9067-8347134149C9}"/>
    <cellStyle name="Heading 4 2 8" xfId="16614" xr:uid="{D66DEDC7-D0D9-4F97-BD31-DCDBFC83D5BE}"/>
    <cellStyle name="Heading 4 2 9" xfId="16615" xr:uid="{93E7B0F8-4311-47C5-99C9-9EA6227509A0}"/>
    <cellStyle name="Heading 4 3" xfId="829" xr:uid="{CD20FD09-7148-4BCA-AC98-D71267F5FFC6}"/>
    <cellStyle name="Heading 4 3 10" xfId="2065" xr:uid="{A20714B9-F919-479E-8C24-B08DBDA4A4B2}"/>
    <cellStyle name="Heading 4 3 11" xfId="4303" xr:uid="{8E3594C2-1F3E-439B-A4AB-C1D537392B31}"/>
    <cellStyle name="Heading 4 3 11 2" xfId="6972" xr:uid="{87F97222-0B53-4462-A761-94AF115DE325}"/>
    <cellStyle name="Heading 4 3 12" xfId="4304" xr:uid="{164F6E45-90E4-412E-9775-EEEA63C671F5}"/>
    <cellStyle name="Heading 4 3 13" xfId="4305" xr:uid="{7B56790B-8B6F-4ADC-8797-0924579DEC00}"/>
    <cellStyle name="Heading 4 3 14" xfId="4306" xr:uid="{743EDF89-2B29-4AEC-835D-82EF2C0EC78C}"/>
    <cellStyle name="Heading 4 3 15" xfId="4307" xr:uid="{2313F393-555A-4F47-BBA2-C78091CEA0E0}"/>
    <cellStyle name="Heading 4 3 16" xfId="4308" xr:uid="{F97E4085-9009-4466-9F80-0130A4B36A83}"/>
    <cellStyle name="Heading 4 3 17" xfId="4309" xr:uid="{0EB9CA68-B2E5-40C3-AD3D-CB31DDDE8651}"/>
    <cellStyle name="Heading 4 3 18" xfId="4310" xr:uid="{72452F1F-616C-4099-A789-D0B69A319CCC}"/>
    <cellStyle name="Heading 4 3 19" xfId="4311" xr:uid="{7625E782-20CC-44B1-861C-461C9DE812D6}"/>
    <cellStyle name="Heading 4 3 2" xfId="2066" xr:uid="{EFF3DA06-129D-476E-9FDC-B2DC4D46412B}"/>
    <cellStyle name="Heading 4 3 20" xfId="4312" xr:uid="{AB9738CD-6B24-4B71-8CF8-8AF87C663DCA}"/>
    <cellStyle name="Heading 4 3 21" xfId="4313" xr:uid="{C46A369C-91F1-4875-9C61-E85A80B5DB4E}"/>
    <cellStyle name="Heading 4 3 22" xfId="4314" xr:uid="{E71C3361-DC9F-4EB4-8B42-465DC5D782B9}"/>
    <cellStyle name="Heading 4 3 23" xfId="4315" xr:uid="{FDC74711-2533-4FF3-995D-43188D6204ED}"/>
    <cellStyle name="Heading 4 3 24" xfId="4316" xr:uid="{13730D8C-2FC5-4190-A832-ABC4CE9FE88B}"/>
    <cellStyle name="Heading 4 3 25" xfId="4317" xr:uid="{FC6C23DD-A192-440F-B481-68032B9DD0B0}"/>
    <cellStyle name="Heading 4 3 26" xfId="4318" xr:uid="{7E5C241D-8EAE-4CF1-B5F7-35F7AEA305ED}"/>
    <cellStyle name="Heading 4 3 27" xfId="4319" xr:uid="{1BAD0299-9866-40B2-B958-46DE6323E6DC}"/>
    <cellStyle name="Heading 4 3 28" xfId="4320" xr:uid="{92D8EDC7-3B16-4EE7-8B7B-F561335A855A}"/>
    <cellStyle name="Heading 4 3 29" xfId="4321" xr:uid="{87F2DFE0-7CD4-4B7A-A656-A701977292D7}"/>
    <cellStyle name="Heading 4 3 3" xfId="2067" xr:uid="{2334991C-5100-493D-A05A-6AEFE78FC708}"/>
    <cellStyle name="Heading 4 3 30" xfId="4322" xr:uid="{4A36A294-2B17-4F8A-85CB-F63592EA70DB}"/>
    <cellStyle name="Heading 4 3 31" xfId="4323" xr:uid="{1C84EBD5-3745-4E47-9660-AAE52F001404}"/>
    <cellStyle name="Heading 4 3 32" xfId="2064" xr:uid="{F753797F-EC38-4783-8FFE-8773E034EB07}"/>
    <cellStyle name="Heading 4 3 4" xfId="2068" xr:uid="{41B4333F-FCCC-4709-9809-264AE5E21399}"/>
    <cellStyle name="Heading 4 3 5" xfId="2069" xr:uid="{28383111-B5AC-4A9C-9B09-394C1FFD8F2B}"/>
    <cellStyle name="Heading 4 3 6" xfId="2070" xr:uid="{CB7CE8BF-71FD-407D-8AAF-77163A12C9A5}"/>
    <cellStyle name="Heading 4 3 7" xfId="2071" xr:uid="{46155FD0-A4E2-47F6-87B1-F5FA6A2E6A3F}"/>
    <cellStyle name="Heading 4 3 8" xfId="2072" xr:uid="{5E458669-A0F0-41CF-8837-94AE74E48D3E}"/>
    <cellStyle name="Heading 4 3 9" xfId="2073" xr:uid="{66FE830F-D53F-45C0-B3E8-704B1FDC173D}"/>
    <cellStyle name="Heading 4 4" xfId="830" xr:uid="{1E9A27DC-E047-4A8F-BD00-47F1BDED4146}"/>
    <cellStyle name="Heading 4 4 10" xfId="4324" xr:uid="{A16AFE0D-C4D9-4AEC-8EDF-B2B49B0BB8E2}"/>
    <cellStyle name="Heading 4 4 11" xfId="4325" xr:uid="{F261E898-FDE0-4740-85B0-8FAB3D383FB0}"/>
    <cellStyle name="Heading 4 4 12" xfId="4326" xr:uid="{49EA6625-2BBA-4D67-B082-4C996E35F6F3}"/>
    <cellStyle name="Heading 4 4 13" xfId="4327" xr:uid="{4C9E31A8-ED78-4C86-AEC8-1A312A35F6F7}"/>
    <cellStyle name="Heading 4 4 14" xfId="4328" xr:uid="{34634DF5-E8D7-49F8-9BFF-68DEBCC75FB0}"/>
    <cellStyle name="Heading 4 4 15" xfId="4329" xr:uid="{C70226B2-C447-4D8D-BEE8-E8C89CF438C9}"/>
    <cellStyle name="Heading 4 4 16" xfId="4330" xr:uid="{8E8EFEFF-09F0-4A7E-8A03-B17ADE43FF7A}"/>
    <cellStyle name="Heading 4 4 17" xfId="4331" xr:uid="{ED79A0B5-228A-44E1-8182-1B51406B7A78}"/>
    <cellStyle name="Heading 4 4 18" xfId="4332" xr:uid="{907480B6-30A6-4F33-BF57-E8EAFC36AA25}"/>
    <cellStyle name="Heading 4 4 19" xfId="4333" xr:uid="{738B689F-A6F0-46D1-88EC-BFDBDC3F5B01}"/>
    <cellStyle name="Heading 4 4 2" xfId="2075" xr:uid="{B5FCBD43-CD04-4D9E-8C58-67716C85995F}"/>
    <cellStyle name="Heading 4 4 20" xfId="4334" xr:uid="{EFFFC111-7629-4BA8-9D17-7E7AB4144BD3}"/>
    <cellStyle name="Heading 4 4 21" xfId="4335" xr:uid="{2BFD912A-AE9D-4A1F-AC39-28329DBD45CB}"/>
    <cellStyle name="Heading 4 4 22" xfId="4336" xr:uid="{CBD7E985-1F28-4962-9D23-ABDEDA25DE26}"/>
    <cellStyle name="Heading 4 4 23" xfId="4337" xr:uid="{F7D182AC-6849-4DE3-820C-936D633875DF}"/>
    <cellStyle name="Heading 4 4 24" xfId="4338" xr:uid="{0C36E0A6-4AA6-4304-AC04-2CE3376F8591}"/>
    <cellStyle name="Heading 4 4 25" xfId="4339" xr:uid="{B93C27F6-3330-485F-B05E-1AA8467BC3E0}"/>
    <cellStyle name="Heading 4 4 26" xfId="4340" xr:uid="{A2520672-EF90-4950-B80F-D1AF77653A44}"/>
    <cellStyle name="Heading 4 4 27" xfId="4341" xr:uid="{A4F42D8C-8872-4EAE-93ED-64282920CC76}"/>
    <cellStyle name="Heading 4 4 28" xfId="4342" xr:uid="{72A64B74-E2F5-4372-815F-E99500D48A15}"/>
    <cellStyle name="Heading 4 4 29" xfId="2074" xr:uid="{1045A68E-E3F4-486F-AE8D-17D44B96E228}"/>
    <cellStyle name="Heading 4 4 3" xfId="2076" xr:uid="{7706FB6A-9690-4793-B53C-8B377AD57FC8}"/>
    <cellStyle name="Heading 4 4 4" xfId="2077" xr:uid="{1799BF54-7600-464E-B1A5-756248FE0693}"/>
    <cellStyle name="Heading 4 4 5" xfId="2078" xr:uid="{E7F54E1F-D245-499F-9371-86FB68DDF805}"/>
    <cellStyle name="Heading 4 4 6" xfId="2079" xr:uid="{F775A0F2-23CA-4DF9-B4D0-761FE644AB53}"/>
    <cellStyle name="Heading 4 4 7" xfId="2080" xr:uid="{2DDB10A8-254F-4C9A-AAF8-E7EB4669BE81}"/>
    <cellStyle name="Heading 4 4 8" xfId="4343" xr:uid="{4222CCDD-7997-4A74-83AF-37EBADC8F785}"/>
    <cellStyle name="Heading 4 4 8 2" xfId="6973" xr:uid="{DF1FCC39-3803-43C9-95D4-DAE0D45E2DFE}"/>
    <cellStyle name="Heading 4 4 9" xfId="4344" xr:uid="{87F27CDC-9BD0-4AA2-9541-556003B03E1F}"/>
    <cellStyle name="Heading 4 5" xfId="831" xr:uid="{6403EFD5-725A-4014-9BD2-55CB40EF5690}"/>
    <cellStyle name="Heading 4 5 2" xfId="16616" xr:uid="{A9F00D8F-9951-486B-9FAF-5F8CB0BBEEF0}"/>
    <cellStyle name="Heading 4 6" xfId="832" xr:uid="{5E3C053D-CED8-4331-BBED-2985567290A9}"/>
    <cellStyle name="Heading 4 7" xfId="833" xr:uid="{075A46EF-74F1-4B8A-9B94-981AB6296637}"/>
    <cellStyle name="Heading 4 8" xfId="834" xr:uid="{A05B4809-FB91-4D78-858B-910732A747DB}"/>
    <cellStyle name="Heading 4 9" xfId="835" xr:uid="{801625CA-20A4-43AD-90CB-C0011BAD743E}"/>
    <cellStyle name="Hiperłącze_Cennik_A" xfId="836" xr:uid="{BD164A1B-5F21-4CD7-BA3E-2BC5FD83F0C2}"/>
    <cellStyle name="Hiperveza 2" xfId="837" xr:uid="{77AE9EC0-2E24-4A21-93B1-B90A380F0271}"/>
    <cellStyle name="Hiperveza 2 2" xfId="6974" xr:uid="{2B77B288-D2FC-4615-8478-CE2CFA5609E2}"/>
    <cellStyle name="Hiperveza 2 3" xfId="41496" xr:uid="{3686EC64-EE13-489C-92F2-28484235F043}"/>
    <cellStyle name="Hiperveza 3" xfId="42151" xr:uid="{8EA24B5F-EA2F-44D4-AADB-FE6CDDAA1654}"/>
    <cellStyle name="Hyperlink 2" xfId="6975" xr:uid="{28D6C99F-6A3D-4F31-90D5-BD510A49E356}"/>
    <cellStyle name="Hyperlink 2 2" xfId="7293" xr:uid="{C66DA7DD-A97D-4C2B-A837-5BB2EE01F5E1}"/>
    <cellStyle name="Hyperlink 2 2 2" xfId="41497" xr:uid="{6FE05D35-C379-4800-B49C-097EAEEAD5A1}"/>
    <cellStyle name="Hyperlink 2 3" xfId="16617" xr:uid="{6214FF0B-F6BA-4AF4-A38E-AAED4DBC604B}"/>
    <cellStyle name="Input [yellow]" xfId="4345" xr:uid="{887518E2-8452-4087-B44A-9D2693DE7241}"/>
    <cellStyle name="Input 10" xfId="838" xr:uid="{5DF8865F-A618-4686-B7ED-0A0636F74C00}"/>
    <cellStyle name="Input 10 2" xfId="6976" xr:uid="{8FCFFFD9-262F-4686-81A9-BD4EE5142530}"/>
    <cellStyle name="Input 10 2 2" xfId="19078" xr:uid="{35FFABE8-4521-4557-9DDB-029D07A77619}"/>
    <cellStyle name="Input 10 2 2 2" xfId="21416" xr:uid="{B0162312-8D6C-405E-B7FA-3AD52F40A528}"/>
    <cellStyle name="Input 10 2 2 2 2" xfId="36711" xr:uid="{A16F0C69-E42B-46E3-9575-D0A41CE6591E}"/>
    <cellStyle name="Input 10 2 2 3" xfId="28523" xr:uid="{FFEA8DFD-662E-421C-90A8-B471B8113F7F}"/>
    <cellStyle name="Input 10 2 2 3 2" xfId="38895" xr:uid="{E3FB3535-D755-4229-8090-BC81B754F651}"/>
    <cellStyle name="Input 10 2 2 4" xfId="41221" xr:uid="{DFCFE568-65B4-44E1-9BE6-416A1E38FBC4}"/>
    <cellStyle name="Input 10 2 2 5" xfId="34390" xr:uid="{103F2077-60A0-43F8-81EC-217343F59490}"/>
    <cellStyle name="Input 10 2 3" xfId="39071" xr:uid="{4DC7F125-7A13-452C-B551-2AD8DBADE372}"/>
    <cellStyle name="Input 10 2 4" xfId="28689" xr:uid="{DFAAEBFB-72F1-4666-910C-A0BFF75BE37A}"/>
    <cellStyle name="Input 10 3" xfId="17861" xr:uid="{173EE1E2-7908-4894-A2EA-A8912DB6A592}"/>
    <cellStyle name="Input 10 3 2" xfId="20199" xr:uid="{F9686394-0506-4013-A791-776A34DF1569}"/>
    <cellStyle name="Input 10 3 2 2" xfId="35494" xr:uid="{0AC306CF-C2D4-43B5-B686-D68D78D1CBE1}"/>
    <cellStyle name="Input 10 3 3" xfId="27314" xr:uid="{83703A70-7E7D-43F8-B5D7-E8DF62731F7D}"/>
    <cellStyle name="Input 10 3 3 2" xfId="37686" xr:uid="{28D2A92B-00F7-4399-9CE8-574FB0AB5126}"/>
    <cellStyle name="Input 10 3 4" xfId="40004" xr:uid="{DDB81486-1245-4E04-B68B-CD89A4ABE6D8}"/>
    <cellStyle name="Input 10 3 5" xfId="33173" xr:uid="{F3B43412-BD57-429A-9BCB-3CCE0F6547A5}"/>
    <cellStyle name="Input 10 4" xfId="39014" xr:uid="{AA62034C-95F7-4CDA-9FF8-537917B82DC1}"/>
    <cellStyle name="Input 10 5" xfId="28632" xr:uid="{18841003-5C42-4609-A9DF-1E04A0A9F790}"/>
    <cellStyle name="Input 10 6" xfId="4346" xr:uid="{D976FC01-66E8-49D0-BE8E-5E25AC27B5B1}"/>
    <cellStyle name="Input 11" xfId="839" xr:uid="{39748E3B-A506-41F8-972A-F62B6CD8C99F}"/>
    <cellStyle name="Input 11 2" xfId="6977" xr:uid="{22C65B29-89A6-4E37-8FCE-498F0355F6E9}"/>
    <cellStyle name="Input 11 2 2" xfId="19079" xr:uid="{A75FD56D-45B4-4DC1-B4F3-AF67C3660FEA}"/>
    <cellStyle name="Input 11 2 2 2" xfId="21417" xr:uid="{F548940F-C5DB-462E-99A5-EFB55FD411A2}"/>
    <cellStyle name="Input 11 2 2 2 2" xfId="36712" xr:uid="{B9901A10-A0B7-4900-8FA8-EC90061F17C1}"/>
    <cellStyle name="Input 11 2 2 3" xfId="28524" xr:uid="{94A646BC-54F2-465A-B89C-53FCBFEA5AC2}"/>
    <cellStyle name="Input 11 2 2 3 2" xfId="38896" xr:uid="{38D13135-43F7-4434-B9A7-EFD0F06FA36A}"/>
    <cellStyle name="Input 11 2 2 4" xfId="41222" xr:uid="{672F1E07-3B8E-4170-9C19-111395371743}"/>
    <cellStyle name="Input 11 2 2 5" xfId="34391" xr:uid="{9FFF3FC7-F26C-409D-B499-7198315FD3A1}"/>
    <cellStyle name="Input 11 2 3" xfId="39072" xr:uid="{5D5B19A2-AF5D-4673-B3BA-8FA6DB7AA64E}"/>
    <cellStyle name="Input 11 2 4" xfId="28690" xr:uid="{6F58657E-D3D7-4ECF-836D-7020D6574D39}"/>
    <cellStyle name="Input 11 3" xfId="17862" xr:uid="{65D0B5EB-85A6-4620-A0B4-5EBDAA21DAC3}"/>
    <cellStyle name="Input 11 3 2" xfId="20200" xr:uid="{B3EA383C-EC3F-47E5-B8E4-9C6E69DA30D1}"/>
    <cellStyle name="Input 11 3 2 2" xfId="35495" xr:uid="{13593820-0CF4-45CA-8A52-DA1837F598FE}"/>
    <cellStyle name="Input 11 3 3" xfId="27315" xr:uid="{309EFFBF-32EC-4966-B5CB-EF8BE7EAD225}"/>
    <cellStyle name="Input 11 3 3 2" xfId="37687" xr:uid="{1D0546C3-07A5-4210-A5C8-074AF964EC26}"/>
    <cellStyle name="Input 11 3 4" xfId="40005" xr:uid="{44A9FDDC-9867-4067-93D2-BB7EB047F480}"/>
    <cellStyle name="Input 11 3 5" xfId="33174" xr:uid="{4D6CC09F-759F-413E-AE74-36D23D9BC5BB}"/>
    <cellStyle name="Input 11 4" xfId="39015" xr:uid="{60A4D9BC-BEA0-4BBF-89DE-8AB4E201AE6D}"/>
    <cellStyle name="Input 11 5" xfId="28633" xr:uid="{1B58AAEA-B1A3-4F3A-935E-1ABC28672CA7}"/>
    <cellStyle name="Input 11 6" xfId="4347" xr:uid="{E05C9B31-F5BD-4699-BA9B-531A6D3892EA}"/>
    <cellStyle name="Input 12" xfId="840" xr:uid="{63798C81-8ADD-453A-90C5-A4B5560D23E0}"/>
    <cellStyle name="Input 12 2" xfId="6978" xr:uid="{7F6208DB-661A-4FD3-803B-559E19D88FED}"/>
    <cellStyle name="Input 12 2 2" xfId="19080" xr:uid="{066E17E7-0D8E-4A43-A626-FF1E22C34E29}"/>
    <cellStyle name="Input 12 2 2 2" xfId="21418" xr:uid="{83D3A95A-BF60-4B3C-AC5C-D47231430ACE}"/>
    <cellStyle name="Input 12 2 2 2 2" xfId="36713" xr:uid="{CAD23416-BC0B-4437-AAB8-7E4B8A695CFE}"/>
    <cellStyle name="Input 12 2 2 3" xfId="28525" xr:uid="{D96E92D0-7F18-48F9-8DC0-32B6DB1D6F44}"/>
    <cellStyle name="Input 12 2 2 3 2" xfId="38897" xr:uid="{21453518-9F61-4C43-A9E1-A0B88919C5F4}"/>
    <cellStyle name="Input 12 2 2 4" xfId="41223" xr:uid="{CD19A312-E501-455F-83E0-00647C451600}"/>
    <cellStyle name="Input 12 2 2 5" xfId="34392" xr:uid="{C1D567F9-80D6-45D4-8B14-AEC5D1C97F1C}"/>
    <cellStyle name="Input 12 2 3" xfId="39073" xr:uid="{0DF79DC6-0B88-487C-AF50-EE4DE97C652C}"/>
    <cellStyle name="Input 12 2 4" xfId="28691" xr:uid="{F199F48A-55D7-4E2B-90CF-6E101492E000}"/>
    <cellStyle name="Input 12 3" xfId="17863" xr:uid="{BBE40AB2-EE6F-4358-A2C2-A28A3FF00317}"/>
    <cellStyle name="Input 12 3 2" xfId="20201" xr:uid="{C1E0286E-2A77-4C7E-BD66-BF0A673BAF22}"/>
    <cellStyle name="Input 12 3 2 2" xfId="35496" xr:uid="{8968E650-5836-453B-9EB3-036C160AE725}"/>
    <cellStyle name="Input 12 3 3" xfId="27316" xr:uid="{4EE3F542-1386-4C1E-A4F5-2333D43D9B30}"/>
    <cellStyle name="Input 12 3 3 2" xfId="37688" xr:uid="{54848E20-70B6-4A09-9415-4A2182EDF443}"/>
    <cellStyle name="Input 12 3 4" xfId="40006" xr:uid="{B6D835C8-A5CF-443A-A931-A9942ECD5529}"/>
    <cellStyle name="Input 12 3 5" xfId="33175" xr:uid="{1EE6F59F-C50D-4520-A657-CCD3894B4AF7}"/>
    <cellStyle name="Input 12 4" xfId="39016" xr:uid="{188527FA-FB07-4777-AF56-C4014B3AD497}"/>
    <cellStyle name="Input 12 5" xfId="28634" xr:uid="{20238185-EE9B-4C45-B47B-AB0CE84276E1}"/>
    <cellStyle name="Input 12 6" xfId="4348" xr:uid="{4D5D142D-2E0D-4272-8CA0-16729C16BDB2}"/>
    <cellStyle name="Input 13" xfId="841" xr:uid="{0AB6886D-F196-467C-BFA0-56B2112E65C0}"/>
    <cellStyle name="Input 13 2" xfId="6979" xr:uid="{C03BBD54-1B13-4A89-BE94-F4FDBE84BDDE}"/>
    <cellStyle name="Input 13 2 2" xfId="19081" xr:uid="{8F346EA6-1F10-433D-95DB-08F6C0132508}"/>
    <cellStyle name="Input 13 2 2 2" xfId="21419" xr:uid="{12B00A64-E49F-4093-BDD4-E72DA7198319}"/>
    <cellStyle name="Input 13 2 2 2 2" xfId="36714" xr:uid="{0FB3EDF6-4218-4647-B274-7F0D323E7688}"/>
    <cellStyle name="Input 13 2 2 3" xfId="28526" xr:uid="{125CFCB4-849D-467B-B3EB-670B97270B5F}"/>
    <cellStyle name="Input 13 2 2 3 2" xfId="38898" xr:uid="{95ED632F-8B9B-401F-ACA6-3308F13E4A41}"/>
    <cellStyle name="Input 13 2 2 4" xfId="41224" xr:uid="{24C5CFBC-5551-4206-BE5F-77A065D786DC}"/>
    <cellStyle name="Input 13 2 2 5" xfId="34393" xr:uid="{9045A30E-E71E-4A26-B826-EB4BFAC4616A}"/>
    <cellStyle name="Input 13 2 3" xfId="39074" xr:uid="{061387E6-F43C-4644-8B3F-316B9BF621AD}"/>
    <cellStyle name="Input 13 2 4" xfId="28692" xr:uid="{F2B19644-B571-42ED-A683-4A850C69B4ED}"/>
    <cellStyle name="Input 13 3" xfId="17864" xr:uid="{D513730D-A519-4B1D-A72F-066C7A7E25E1}"/>
    <cellStyle name="Input 13 3 2" xfId="20202" xr:uid="{2001C897-776C-44D3-AC93-EC25E7DBFF16}"/>
    <cellStyle name="Input 13 3 2 2" xfId="35497" xr:uid="{15C80BD1-17FF-48E1-BD01-4222D73EAE79}"/>
    <cellStyle name="Input 13 3 3" xfId="27317" xr:uid="{14E05330-AEC1-49F0-A471-45DBAF2E5812}"/>
    <cellStyle name="Input 13 3 3 2" xfId="37689" xr:uid="{214D18B2-1BD9-469F-83B2-71BCEC935220}"/>
    <cellStyle name="Input 13 3 4" xfId="40007" xr:uid="{9CB79A49-AFE5-49C5-AC3F-82FF2CAF620C}"/>
    <cellStyle name="Input 13 3 5" xfId="33176" xr:uid="{86B5B8F0-B19E-48D8-8B12-6370391A7870}"/>
    <cellStyle name="Input 13 4" xfId="39017" xr:uid="{1BE23125-BEC2-4D33-8122-1BC8FED5054F}"/>
    <cellStyle name="Input 13 5" xfId="28635" xr:uid="{01D42B7C-4F25-4485-916B-AEC0590EC5AD}"/>
    <cellStyle name="Input 13 6" xfId="4349" xr:uid="{E891E9D6-93B6-4B9A-AFDB-2432648419FE}"/>
    <cellStyle name="Input 14" xfId="842" xr:uid="{9AEB393E-5657-446D-BD12-92A072C59172}"/>
    <cellStyle name="Input 14 2" xfId="6980" xr:uid="{325DDC06-0416-4989-88F2-BB141DCE74CB}"/>
    <cellStyle name="Input 14 2 2" xfId="19082" xr:uid="{6FB0C80F-194A-4A29-9029-0119394AE3DC}"/>
    <cellStyle name="Input 14 2 2 2" xfId="21420" xr:uid="{FB8A627C-3B3B-416C-80C6-DFA2B72EE306}"/>
    <cellStyle name="Input 14 2 2 2 2" xfId="36715" xr:uid="{9F330497-E79E-4DE6-AAD3-765E9694F53F}"/>
    <cellStyle name="Input 14 2 2 3" xfId="28527" xr:uid="{8B2E6228-3F3A-4E8E-8BE8-ABA997C2A4E5}"/>
    <cellStyle name="Input 14 2 2 3 2" xfId="38899" xr:uid="{C1D51DAB-07CE-41F3-AB88-F62F53572AA0}"/>
    <cellStyle name="Input 14 2 2 4" xfId="41225" xr:uid="{F3077F62-38A7-40D5-829E-71B1703F599D}"/>
    <cellStyle name="Input 14 2 2 5" xfId="34394" xr:uid="{4F1FEF33-3A04-4C20-800F-4D23D0CB9905}"/>
    <cellStyle name="Input 14 2 3" xfId="39075" xr:uid="{9836A571-60EE-432A-8A44-738660CBFB53}"/>
    <cellStyle name="Input 14 2 4" xfId="28693" xr:uid="{2F3D4B11-E3EB-4122-972B-7A7822B7ECE1}"/>
    <cellStyle name="Input 14 3" xfId="17865" xr:uid="{3F945801-44C3-44C1-96AA-0255BA030B36}"/>
    <cellStyle name="Input 14 3 2" xfId="20203" xr:uid="{1610EE43-DFD3-402F-93BB-9A7717CCC753}"/>
    <cellStyle name="Input 14 3 2 2" xfId="35498" xr:uid="{7C78CBDC-73BE-40E4-90BF-82631B256BA6}"/>
    <cellStyle name="Input 14 3 3" xfId="27318" xr:uid="{02AA53E9-818D-4E38-96ED-4328FBD2BB8E}"/>
    <cellStyle name="Input 14 3 3 2" xfId="37690" xr:uid="{1F05778F-47C4-49DA-9F1D-2FD3898E5249}"/>
    <cellStyle name="Input 14 3 4" xfId="40008" xr:uid="{9D392499-F93E-4390-8162-8DEE876D27B7}"/>
    <cellStyle name="Input 14 3 5" xfId="33177" xr:uid="{C262CF5A-1F49-4D33-94F8-215D027F8ED1}"/>
    <cellStyle name="Input 14 4" xfId="39018" xr:uid="{0A8E79D7-D632-43E9-8F4D-EE1D218779ED}"/>
    <cellStyle name="Input 14 5" xfId="28636" xr:uid="{48E0E7D7-22F9-431F-9893-C74713C24C8A}"/>
    <cellStyle name="Input 14 6" xfId="4350" xr:uid="{10044BE4-E3E0-43B2-AD1E-08A49CBAAA0D}"/>
    <cellStyle name="Input 15" xfId="843" xr:uid="{FB88E3BA-140A-4EE8-9CAE-82C13D29F342}"/>
    <cellStyle name="Input 15 2" xfId="17866" xr:uid="{53DA4EB4-23C7-4D28-A99A-9DA40274A78E}"/>
    <cellStyle name="Input 15 2 2" xfId="20204" xr:uid="{C5429737-F5D7-4C0C-B9A1-01C96118F5F6}"/>
    <cellStyle name="Input 15 2 2 2" xfId="35499" xr:uid="{7AEDF62B-BB6C-4F35-8DC4-537F74F7266F}"/>
    <cellStyle name="Input 15 2 3" xfId="27319" xr:uid="{E46B667A-7675-4A47-9021-DD3120AD777B}"/>
    <cellStyle name="Input 15 2 3 2" xfId="37691" xr:uid="{3855F574-04C6-4CFF-9437-17B2B927ADD7}"/>
    <cellStyle name="Input 15 2 4" xfId="40009" xr:uid="{35B4C77B-1AB5-4351-9E9E-A8EDF624E48D}"/>
    <cellStyle name="Input 15 2 5" xfId="33178" xr:uid="{DD69B474-EFAD-4162-91B3-A6F7FEABBD4D}"/>
    <cellStyle name="Input 15 3" xfId="39019" xr:uid="{8E50E0B4-BF26-4B9B-87E5-C112880810D8}"/>
    <cellStyle name="Input 15 4" xfId="28637" xr:uid="{95DDEACE-2E47-4006-8D1C-5825F9423BD6}"/>
    <cellStyle name="Input 15 5" xfId="4351" xr:uid="{EBC557EF-7C19-4A74-B01E-61A818D60042}"/>
    <cellStyle name="Input 16" xfId="4352" xr:uid="{5F85D0D7-15F0-40A1-9A2F-4FA55EA9A3B7}"/>
    <cellStyle name="Input 16 2" xfId="17867" xr:uid="{DB2A3255-0C77-48B7-BBF3-90166DA5E0E0}"/>
    <cellStyle name="Input 16 2 2" xfId="20205" xr:uid="{EF566A26-13CD-4E7C-80EA-F5E28A8BF2D1}"/>
    <cellStyle name="Input 16 2 2 2" xfId="35500" xr:uid="{7E6C1550-CA35-4CFC-A035-DC1E7EF66EE6}"/>
    <cellStyle name="Input 16 2 3" xfId="27320" xr:uid="{A86D87B6-7635-4878-98E6-8E83A1CA50FF}"/>
    <cellStyle name="Input 16 2 3 2" xfId="37692" xr:uid="{4D629AEA-DFAF-4B35-BF4B-5FADD1407A59}"/>
    <cellStyle name="Input 16 2 4" xfId="40010" xr:uid="{8C4327A8-5FE7-4D11-989F-B1C07ABF0C13}"/>
    <cellStyle name="Input 16 2 5" xfId="33179" xr:uid="{FA53741C-3C95-4FC1-A775-1ABFA824A0AA}"/>
    <cellStyle name="Input 16 3" xfId="39020" xr:uid="{16C0D0ED-1B98-4EA6-BE46-AAE00C10A505}"/>
    <cellStyle name="Input 16 4" xfId="28638" xr:uid="{F316C093-EC0C-4B38-ABC2-94FE5C78EA95}"/>
    <cellStyle name="Input 17" xfId="4353" xr:uid="{0BBFCB08-3BB6-48F6-BC2C-DAE9B5D0D751}"/>
    <cellStyle name="Input 17 2" xfId="17860" xr:uid="{70F418AF-603C-4D81-AD91-A263EA642174}"/>
    <cellStyle name="Input 17 2 2" xfId="20198" xr:uid="{1BE7189E-F465-4A4F-A39F-33B79B24A6A3}"/>
    <cellStyle name="Input 17 2 2 2" xfId="35493" xr:uid="{C349702B-2A9C-4568-9F1A-07C232B6CACD}"/>
    <cellStyle name="Input 17 2 3" xfId="27313" xr:uid="{1C21098A-B25C-4FD7-8DAC-7A34F04F6F99}"/>
    <cellStyle name="Input 17 2 3 2" xfId="37685" xr:uid="{2C7ED135-FD47-49F0-822C-1134EC835C56}"/>
    <cellStyle name="Input 17 2 4" xfId="40003" xr:uid="{D0FB9274-4E77-4CAC-BA49-332B694525C8}"/>
    <cellStyle name="Input 17 2 5" xfId="33172" xr:uid="{2FD64E2D-3B88-432C-BBD0-99F80911FDA9}"/>
    <cellStyle name="Input 17 3" xfId="39021" xr:uid="{45FFA65D-E50E-4A1E-991E-E620FF1F04EB}"/>
    <cellStyle name="Input 17 4" xfId="28639" xr:uid="{9FDC5025-3B3A-4DA5-8634-9DA665DACAEF}"/>
    <cellStyle name="Input 18" xfId="4354" xr:uid="{2E0F17BB-34D1-4B5E-BFB3-C0913AD52316}"/>
    <cellStyle name="Input 18 2" xfId="17868" xr:uid="{B65CF6F5-C9CC-4711-9AF7-15BA33AE8EE0}"/>
    <cellStyle name="Input 18 2 2" xfId="20206" xr:uid="{E5EC500B-6FEF-4B72-BFD1-18C5E80253B2}"/>
    <cellStyle name="Input 18 2 2 2" xfId="35501" xr:uid="{059F0C6E-86D4-4D60-A972-13B7AA0FEA5E}"/>
    <cellStyle name="Input 18 2 3" xfId="27321" xr:uid="{1BB19F68-EA97-45B1-8682-C57F07C3CEFF}"/>
    <cellStyle name="Input 18 2 3 2" xfId="37693" xr:uid="{A719E59D-FE27-4734-8F72-B24023A07C61}"/>
    <cellStyle name="Input 18 2 4" xfId="40011" xr:uid="{33857980-430F-4706-91CA-8DBD7205018C}"/>
    <cellStyle name="Input 18 2 5" xfId="33180" xr:uid="{3B150483-C11A-48CC-8662-D36B57DE7912}"/>
    <cellStyle name="Input 18 3" xfId="39022" xr:uid="{A0224F8E-B223-4A62-BC68-6523620F011C}"/>
    <cellStyle name="Input 18 4" xfId="28640" xr:uid="{E4B61E6E-7346-4F46-8912-407B2AFEB90A}"/>
    <cellStyle name="Input 19" xfId="4355" xr:uid="{314807FC-3B6D-4597-827F-688A2B132B0A}"/>
    <cellStyle name="Input 19 2" xfId="17869" xr:uid="{5A4D718B-638B-4231-BF64-B47552268263}"/>
    <cellStyle name="Input 19 2 2" xfId="20207" xr:uid="{FC9EFDE0-C140-4CFD-97D5-E60C90EA95C0}"/>
    <cellStyle name="Input 19 2 2 2" xfId="35502" xr:uid="{2A085A86-E1A9-4F50-8DAE-BEA8E6B17A63}"/>
    <cellStyle name="Input 19 2 3" xfId="27322" xr:uid="{ADDB4D06-0525-4505-8E36-136423DD55AE}"/>
    <cellStyle name="Input 19 2 3 2" xfId="37694" xr:uid="{DA0DC879-5155-4CDD-89AA-75F5ED3CEE9C}"/>
    <cellStyle name="Input 19 2 4" xfId="40012" xr:uid="{D69D3CB7-680F-4FAD-9CB3-B0F5D5FE2053}"/>
    <cellStyle name="Input 19 2 5" xfId="33181" xr:uid="{C4604D2D-4ECA-43A4-B60A-2A1915F2F6B4}"/>
    <cellStyle name="Input 19 3" xfId="39023" xr:uid="{F5A4BB99-0C44-4064-A23E-93E7F8A7563A}"/>
    <cellStyle name="Input 19 4" xfId="28641" xr:uid="{B16F8A2F-DD64-4A9E-BDF3-67D1C0816408}"/>
    <cellStyle name="Input 2" xfId="844" xr:uid="{64752842-3FDC-4663-BE92-78CC998DAC4B}"/>
    <cellStyle name="Input 2 10" xfId="16618" xr:uid="{73695843-437E-4FBD-9B1A-7290532DC45C}"/>
    <cellStyle name="Input 2 10 2" xfId="17315" xr:uid="{BEF7D5D1-18E2-452F-A061-EF8A73FBD571}"/>
    <cellStyle name="Input 2 10 2 2" xfId="17746" xr:uid="{D9381972-B084-4E24-BE5B-E51062804E57}"/>
    <cellStyle name="Input 2 10 2 2 2" xfId="18353" xr:uid="{A450771D-FA6A-4065-A986-694DF544E468}"/>
    <cellStyle name="Input 2 10 2 2 2 2" xfId="20691" xr:uid="{B04F18AE-3266-4821-903E-18EBC4676CC8}"/>
    <cellStyle name="Input 2 10 2 2 2 2 2" xfId="35986" xr:uid="{D06BC48B-6784-4723-8A24-123DC4AA7D40}"/>
    <cellStyle name="Input 2 10 2 2 2 3" xfId="27805" xr:uid="{A2F12DFA-B8EF-481C-A83A-DD4ECF7157C1}"/>
    <cellStyle name="Input 2 10 2 2 2 3 2" xfId="38177" xr:uid="{6B965330-E7DB-427D-8C8D-255B9F6872FB}"/>
    <cellStyle name="Input 2 10 2 2 2 4" xfId="40496" xr:uid="{B7D300AC-6B5F-4574-A6B0-3CBFE3E1C776}"/>
    <cellStyle name="Input 2 10 2 2 2 5" xfId="33665" xr:uid="{342015AB-BC95-4322-A1AE-5739C9057F4A}"/>
    <cellStyle name="Input 2 10 2 2 3" xfId="18785" xr:uid="{5FB55DDC-31D7-4990-BD6F-A935F2DA4C79}"/>
    <cellStyle name="Input 2 10 2 2 3 2" xfId="21123" xr:uid="{7CF9F1AC-2405-4486-897E-17E0C53898B6}"/>
    <cellStyle name="Input 2 10 2 2 3 2 2" xfId="36418" xr:uid="{9302153E-3512-471A-921F-3641EBA70E10}"/>
    <cellStyle name="Input 2 10 2 2 3 3" xfId="28237" xr:uid="{6329CB86-FF47-4602-B963-D4B00C6C18B8}"/>
    <cellStyle name="Input 2 10 2 2 3 3 2" xfId="38609" xr:uid="{8E864BBE-AF56-4578-BCC4-424ED7D5A9AE}"/>
    <cellStyle name="Input 2 10 2 2 3 4" xfId="40928" xr:uid="{C5BDBA02-4E10-472D-AA0C-BCEDCAE79F6E}"/>
    <cellStyle name="Input 2 10 2 2 3 5" xfId="34097" xr:uid="{AAB9BD3D-8107-4DCE-8D96-A14D3346640A}"/>
    <cellStyle name="Input 2 10 2 2 4" xfId="20087" xr:uid="{E220889E-C1E4-46F6-9A55-552E1BDD7F65}"/>
    <cellStyle name="Input 2 10 2 2 4 2" xfId="35382" xr:uid="{233F11B5-F519-4A4E-B69C-8442F25D31AD}"/>
    <cellStyle name="Input 2 10 2 2 5" xfId="27215" xr:uid="{4E88D2D3-27F6-48BF-85F5-88D7A50B012C}"/>
    <cellStyle name="Input 2 10 2 2 5 2" xfId="37589" xr:uid="{19310917-C525-4A5E-BC1C-B05A993FFA78}"/>
    <cellStyle name="Input 2 10 2 2 6" xfId="39892" xr:uid="{FEBF17C5-CC00-4F8D-A93A-271E5119E8DD}"/>
    <cellStyle name="Input 2 10 2 2 7" xfId="33061" xr:uid="{C7231B17-D5AB-4C7C-925F-96BECB7F4CAB}"/>
    <cellStyle name="Input 2 10 3" xfId="17573" xr:uid="{56A86A91-CFE9-454F-AF76-89C575F28CE9}"/>
    <cellStyle name="Input 2 10 3 2" xfId="18186" xr:uid="{998E6ED4-127C-4ECD-98BF-0AC5D0763FB7}"/>
    <cellStyle name="Input 2 10 3 2 2" xfId="20524" xr:uid="{7C21057D-937A-4B8A-9198-FF7FC85CA3A8}"/>
    <cellStyle name="Input 2 10 3 2 2 2" xfId="35819" xr:uid="{B34BF23B-D92E-4E73-8AE5-4C102D65BA53}"/>
    <cellStyle name="Input 2 10 3 2 3" xfId="27638" xr:uid="{4B4B8175-AC71-4B7A-9F14-55FC40374737}"/>
    <cellStyle name="Input 2 10 3 2 3 2" xfId="38010" xr:uid="{2C71A314-AB3F-4FD0-9BCA-135166291028}"/>
    <cellStyle name="Input 2 10 3 2 4" xfId="40329" xr:uid="{AA4581B1-B3CE-4808-8019-2D591201A624}"/>
    <cellStyle name="Input 2 10 3 2 5" xfId="33498" xr:uid="{A00CC9C6-7058-4AC0-B8E1-A969FAB13D82}"/>
    <cellStyle name="Input 2 10 3 3" xfId="18618" xr:uid="{07FFF7CC-C50E-43B0-B20A-38856EBF17AA}"/>
    <cellStyle name="Input 2 10 3 3 2" xfId="20956" xr:uid="{22A2A6B1-5EE1-4594-ABD6-2D30D551FCAB}"/>
    <cellStyle name="Input 2 10 3 3 2 2" xfId="36251" xr:uid="{27D66118-8893-474D-957F-90C8179A6EDC}"/>
    <cellStyle name="Input 2 10 3 3 3" xfId="28070" xr:uid="{472E111B-8069-4217-8E21-B4C28259D6CB}"/>
    <cellStyle name="Input 2 10 3 3 3 2" xfId="38442" xr:uid="{F36174A0-D3AB-4663-A8D4-FFF23684847E}"/>
    <cellStyle name="Input 2 10 3 3 4" xfId="40761" xr:uid="{37BD27A3-DA56-40BC-9787-ACEB0F6F68F7}"/>
    <cellStyle name="Input 2 10 3 3 5" xfId="33930" xr:uid="{27417842-13C6-4468-9D56-3E6F92E0B7DE}"/>
    <cellStyle name="Input 2 10 3 4" xfId="19916" xr:uid="{8604640C-DAB3-4B85-90FA-208426C0A72F}"/>
    <cellStyle name="Input 2 10 3 4 2" xfId="35211" xr:uid="{06DDB11D-A388-40DF-833E-442619E024A9}"/>
    <cellStyle name="Input 2 10 3 5" xfId="27048" xr:uid="{A84E3460-8240-49E3-8C65-36C5CD205C26}"/>
    <cellStyle name="Input 2 10 3 5 2" xfId="37422" xr:uid="{A05A0610-7D59-4669-861D-348CD6463871}"/>
    <cellStyle name="Input 2 10 3 6" xfId="39721" xr:uid="{076C41E4-2D8F-4839-99E4-068C38032127}"/>
    <cellStyle name="Input 2 10 3 7" xfId="32890" xr:uid="{6C80A8FE-E35F-4CB5-BDF9-F5841360F1D1}"/>
    <cellStyle name="Input 2 11" xfId="16619" xr:uid="{D2656275-2E6F-400B-AA22-A61794EF1098}"/>
    <cellStyle name="Input 2 11 2" xfId="17316" xr:uid="{44F2AAE0-C2E4-4243-9CC2-C2D8EFCCCDF9}"/>
    <cellStyle name="Input 2 11 2 2" xfId="17747" xr:uid="{869CA1A6-7E42-49B1-B0C5-C682F068473A}"/>
    <cellStyle name="Input 2 11 2 2 2" xfId="18354" xr:uid="{72568626-873C-4FE5-A017-79D0E7358639}"/>
    <cellStyle name="Input 2 11 2 2 2 2" xfId="20692" xr:uid="{B3794AE3-CD03-4669-AC10-BC5ABE6A7899}"/>
    <cellStyle name="Input 2 11 2 2 2 2 2" xfId="35987" xr:uid="{4756B581-F222-4995-84EB-9DAB522C10F9}"/>
    <cellStyle name="Input 2 11 2 2 2 3" xfId="27806" xr:uid="{96CE4DE1-05EC-4063-8972-11ED3457B863}"/>
    <cellStyle name="Input 2 11 2 2 2 3 2" xfId="38178" xr:uid="{FA9F1293-0091-47B6-B1C3-80551B82AC5C}"/>
    <cellStyle name="Input 2 11 2 2 2 4" xfId="40497" xr:uid="{A3A31652-424C-4784-B324-42958B97CF78}"/>
    <cellStyle name="Input 2 11 2 2 2 5" xfId="33666" xr:uid="{DFD8B676-838D-43E6-B3E2-EAC37B5E60C2}"/>
    <cellStyle name="Input 2 11 2 2 3" xfId="18786" xr:uid="{AE41F0B2-E086-454B-A43E-C814F767D05E}"/>
    <cellStyle name="Input 2 11 2 2 3 2" xfId="21124" xr:uid="{E5748467-5CA7-42FD-85EC-1D4AF54499BE}"/>
    <cellStyle name="Input 2 11 2 2 3 2 2" xfId="36419" xr:uid="{07032981-DF4D-43DC-AB85-B872396C3858}"/>
    <cellStyle name="Input 2 11 2 2 3 3" xfId="28238" xr:uid="{F88316D1-4F9E-4DAA-93D7-C5C9F7381DB5}"/>
    <cellStyle name="Input 2 11 2 2 3 3 2" xfId="38610" xr:uid="{61D32B09-2B06-49AD-88FC-19B14A9CD675}"/>
    <cellStyle name="Input 2 11 2 2 3 4" xfId="40929" xr:uid="{366B1393-7BB7-4066-9990-DB9583BC48E3}"/>
    <cellStyle name="Input 2 11 2 2 3 5" xfId="34098" xr:uid="{EA169A6B-D6D2-4E84-97EE-0A7FDC581AF4}"/>
    <cellStyle name="Input 2 11 2 2 4" xfId="20088" xr:uid="{021D8CD1-EE3C-4479-BA1D-F4F05A3DF898}"/>
    <cellStyle name="Input 2 11 2 2 4 2" xfId="35383" xr:uid="{77F9E853-F9F0-4E33-982F-A8AE652666CA}"/>
    <cellStyle name="Input 2 11 2 2 5" xfId="27216" xr:uid="{683ECA78-90D2-4A07-A7C5-DF3EDBA2CB08}"/>
    <cellStyle name="Input 2 11 2 2 5 2" xfId="37590" xr:uid="{27D9B42D-3475-4CEF-A1B9-259558CFC06F}"/>
    <cellStyle name="Input 2 11 2 2 6" xfId="39893" xr:uid="{00E59CC6-56A1-4180-AB79-47C69449BBF7}"/>
    <cellStyle name="Input 2 11 2 2 7" xfId="33062" xr:uid="{261CCF67-0379-4780-889B-CEAA3652EC73}"/>
    <cellStyle name="Input 2 11 3" xfId="17574" xr:uid="{650A7DFC-3292-43AD-B92C-AC97EC30B680}"/>
    <cellStyle name="Input 2 11 3 2" xfId="18187" xr:uid="{5191A8C6-CDB5-4B9D-9673-D989062F95DF}"/>
    <cellStyle name="Input 2 11 3 2 2" xfId="20525" xr:uid="{14949DB5-763F-4205-8C18-E5D0E4BEA393}"/>
    <cellStyle name="Input 2 11 3 2 2 2" xfId="35820" xr:uid="{DA553383-D3DE-4F6E-A5E6-829085F87358}"/>
    <cellStyle name="Input 2 11 3 2 3" xfId="27639" xr:uid="{9ECD2B4C-84EC-4D86-B2EA-6E77683A8BD0}"/>
    <cellStyle name="Input 2 11 3 2 3 2" xfId="38011" xr:uid="{29D2F979-BCAD-4073-835F-C099838AC564}"/>
    <cellStyle name="Input 2 11 3 2 4" xfId="40330" xr:uid="{9B08EC02-82F6-4864-B6C6-29BCC7EB70F4}"/>
    <cellStyle name="Input 2 11 3 2 5" xfId="33499" xr:uid="{0D4307B1-014B-491C-8A5B-A40E1AB0AA83}"/>
    <cellStyle name="Input 2 11 3 3" xfId="18619" xr:uid="{5A4CB8F5-01FC-41F0-BF4C-DBDF6E9AD6CF}"/>
    <cellStyle name="Input 2 11 3 3 2" xfId="20957" xr:uid="{A6F939A4-EF4E-47B3-8C9E-932B3D900CC9}"/>
    <cellStyle name="Input 2 11 3 3 2 2" xfId="36252" xr:uid="{8FD607E2-D796-4D86-B0B9-C33DFD2C8346}"/>
    <cellStyle name="Input 2 11 3 3 3" xfId="28071" xr:uid="{38111D16-B513-4C14-8607-063DC3B31C77}"/>
    <cellStyle name="Input 2 11 3 3 3 2" xfId="38443" xr:uid="{4B5983F1-AAB5-499C-8D79-304BFE8841BE}"/>
    <cellStyle name="Input 2 11 3 3 4" xfId="40762" xr:uid="{B67C5375-8197-4D5A-8438-CDF809EB1ABB}"/>
    <cellStyle name="Input 2 11 3 3 5" xfId="33931" xr:uid="{365B3E97-A60C-4A15-A534-936A35E1D0EB}"/>
    <cellStyle name="Input 2 11 3 4" xfId="19917" xr:uid="{C434FE7E-5FC8-4EE9-9B92-F76789D18D60}"/>
    <cellStyle name="Input 2 11 3 4 2" xfId="35212" xr:uid="{8404C85B-5B65-425D-81CB-DE4F3AC5698E}"/>
    <cellStyle name="Input 2 11 3 5" xfId="27049" xr:uid="{63C251D9-41C2-4041-AB44-910F582B59FB}"/>
    <cellStyle name="Input 2 11 3 5 2" xfId="37423" xr:uid="{97BEBFD7-8D3F-4455-988B-D4B2D79E5084}"/>
    <cellStyle name="Input 2 11 3 6" xfId="39722" xr:uid="{D05664EC-7B31-42E8-83E8-CD31CE67B5DA}"/>
    <cellStyle name="Input 2 11 3 7" xfId="32891" xr:uid="{47A6F096-8B34-4E4B-A822-23F17C379F68}"/>
    <cellStyle name="Input 2 12" xfId="16620" xr:uid="{0012EE98-C7E7-4898-8CC8-F16BAEB53349}"/>
    <cellStyle name="Input 2 12 2" xfId="17317" xr:uid="{493F80DE-B24D-45F8-BC99-A756DB86AE91}"/>
    <cellStyle name="Input 2 12 2 2" xfId="17748" xr:uid="{87BED87E-2423-4B7E-B110-87B3CADA548E}"/>
    <cellStyle name="Input 2 12 2 2 2" xfId="18355" xr:uid="{FD6F60D4-5235-4173-8785-B95066F8132D}"/>
    <cellStyle name="Input 2 12 2 2 2 2" xfId="20693" xr:uid="{264C8270-B92D-4611-A24A-F379B3DB2EAF}"/>
    <cellStyle name="Input 2 12 2 2 2 2 2" xfId="35988" xr:uid="{71E311AF-874D-4F4B-A401-6DCD1CD83D41}"/>
    <cellStyle name="Input 2 12 2 2 2 3" xfId="27807" xr:uid="{1A0C7A45-AB4A-4B4F-B03B-AAF24C2B48E8}"/>
    <cellStyle name="Input 2 12 2 2 2 3 2" xfId="38179" xr:uid="{66CC1E6F-404A-4B6B-8673-CE77946B7013}"/>
    <cellStyle name="Input 2 12 2 2 2 4" xfId="40498" xr:uid="{EE5A718E-255A-4555-AEF7-8E12403F43B6}"/>
    <cellStyle name="Input 2 12 2 2 2 5" xfId="33667" xr:uid="{AEF81176-2DB6-4F79-90DB-64579A094470}"/>
    <cellStyle name="Input 2 12 2 2 3" xfId="18787" xr:uid="{1FE1D081-481F-418D-B583-7E2ED2C291D5}"/>
    <cellStyle name="Input 2 12 2 2 3 2" xfId="21125" xr:uid="{88D86D8B-5A37-4A79-9BF6-D16C6D395902}"/>
    <cellStyle name="Input 2 12 2 2 3 2 2" xfId="36420" xr:uid="{FFB0A7BF-8753-4DF1-A1C8-D0A53CD73246}"/>
    <cellStyle name="Input 2 12 2 2 3 3" xfId="28239" xr:uid="{A62A28B6-BDA9-4740-8E02-03C5ED263D6D}"/>
    <cellStyle name="Input 2 12 2 2 3 3 2" xfId="38611" xr:uid="{DC1FC712-B56F-4C7F-A371-D87B41FF0BCC}"/>
    <cellStyle name="Input 2 12 2 2 3 4" xfId="40930" xr:uid="{A0A29AEC-9E7C-46F6-A830-3D003F3E0C44}"/>
    <cellStyle name="Input 2 12 2 2 3 5" xfId="34099" xr:uid="{445CEDB4-699C-4DDF-BB34-8E8DD03553DC}"/>
    <cellStyle name="Input 2 12 2 2 4" xfId="20089" xr:uid="{172DCD7D-85F3-438D-A190-783F2493AE9A}"/>
    <cellStyle name="Input 2 12 2 2 4 2" xfId="35384" xr:uid="{43CE6545-5B46-449F-844D-E0767421B9A3}"/>
    <cellStyle name="Input 2 12 2 2 5" xfId="27217" xr:uid="{44D5F7D0-5910-49DA-9B12-27A63B0F0E6A}"/>
    <cellStyle name="Input 2 12 2 2 5 2" xfId="37591" xr:uid="{092ED034-BD2C-4572-8CD9-8F8C60F57A00}"/>
    <cellStyle name="Input 2 12 2 2 6" xfId="39894" xr:uid="{B774A285-C02B-4C99-A796-E20426D3092F}"/>
    <cellStyle name="Input 2 12 2 2 7" xfId="33063" xr:uid="{5176E549-7133-462A-945A-C458A3A5042B}"/>
    <cellStyle name="Input 2 12 3" xfId="17575" xr:uid="{13061B9F-2E97-4AE5-89BE-A2A815D280E8}"/>
    <cellStyle name="Input 2 12 3 2" xfId="18188" xr:uid="{CAFB556F-20A0-4D8C-990E-1735C0E8801A}"/>
    <cellStyle name="Input 2 12 3 2 2" xfId="20526" xr:uid="{30AC52D5-CD5A-4057-AFD3-F07B55612221}"/>
    <cellStyle name="Input 2 12 3 2 2 2" xfId="35821" xr:uid="{DDAAE26A-636B-49CD-A2DE-EC082249812D}"/>
    <cellStyle name="Input 2 12 3 2 3" xfId="27640" xr:uid="{BB96736D-86A1-4A34-A344-4E0349953F70}"/>
    <cellStyle name="Input 2 12 3 2 3 2" xfId="38012" xr:uid="{5B43D952-9519-4FA4-8B66-BF417BB44C7C}"/>
    <cellStyle name="Input 2 12 3 2 4" xfId="40331" xr:uid="{350F5430-861B-45C0-8A4D-B8BD0A6535FB}"/>
    <cellStyle name="Input 2 12 3 2 5" xfId="33500" xr:uid="{27C391C7-180D-4A7E-8950-67C89BFBF696}"/>
    <cellStyle name="Input 2 12 3 3" xfId="18620" xr:uid="{A3DCB82C-F27C-4F4B-BF50-DAB85727B33F}"/>
    <cellStyle name="Input 2 12 3 3 2" xfId="20958" xr:uid="{7DA60277-0333-441C-A40A-5ADAA9C9843C}"/>
    <cellStyle name="Input 2 12 3 3 2 2" xfId="36253" xr:uid="{F4A607F1-22CD-4B84-9044-0BC15941702F}"/>
    <cellStyle name="Input 2 12 3 3 3" xfId="28072" xr:uid="{A22CB7DE-4368-4558-A2C0-220F4F580D8E}"/>
    <cellStyle name="Input 2 12 3 3 3 2" xfId="38444" xr:uid="{AD159B39-4D4B-4310-8943-E886D3ECD205}"/>
    <cellStyle name="Input 2 12 3 3 4" xfId="40763" xr:uid="{FE563933-3CF0-41FF-BC41-9C620DEA36B5}"/>
    <cellStyle name="Input 2 12 3 3 5" xfId="33932" xr:uid="{EA36B9B2-8F5A-4B9F-9D1F-27E8E2EA92D1}"/>
    <cellStyle name="Input 2 12 3 4" xfId="19918" xr:uid="{F0A21E0C-2DA3-42BC-88C9-6C49FCEB601B}"/>
    <cellStyle name="Input 2 12 3 4 2" xfId="35213" xr:uid="{6A1F6A75-6A15-4DA4-844E-E6BB8CD03F32}"/>
    <cellStyle name="Input 2 12 3 5" xfId="27050" xr:uid="{E6555808-00A2-4B9D-A327-274072087A39}"/>
    <cellStyle name="Input 2 12 3 5 2" xfId="37424" xr:uid="{4DAF9105-77FD-4DDD-A2BA-E8033622DA83}"/>
    <cellStyle name="Input 2 12 3 6" xfId="39723" xr:uid="{C68796CE-8B53-4EAC-81FB-DD313B7F5BDE}"/>
    <cellStyle name="Input 2 12 3 7" xfId="32892" xr:uid="{50893EB5-F440-4BC1-8FFC-BD85AB46A1A7}"/>
    <cellStyle name="Input 2 13" xfId="16621" xr:uid="{00D5169B-4919-4F21-92D6-BF2853C32940}"/>
    <cellStyle name="Input 2 13 2" xfId="17318" xr:uid="{04841A3D-D0EC-40EE-A6C7-6BA6D5B04E62}"/>
    <cellStyle name="Input 2 13 2 2" xfId="17749" xr:uid="{D87D790F-3BF1-4FF9-BD31-36E6F5C6BB9C}"/>
    <cellStyle name="Input 2 13 2 2 2" xfId="18356" xr:uid="{D67965A5-A07D-4F02-BDAE-BABD2E2E0B25}"/>
    <cellStyle name="Input 2 13 2 2 2 2" xfId="20694" xr:uid="{BF9D586F-B455-446F-B70A-04B4C66666FA}"/>
    <cellStyle name="Input 2 13 2 2 2 2 2" xfId="35989" xr:uid="{F6242D53-39EB-40DD-B4CA-F2C6D09CB07B}"/>
    <cellStyle name="Input 2 13 2 2 2 3" xfId="27808" xr:uid="{30F1F451-241C-402C-98A3-15DF391DABF6}"/>
    <cellStyle name="Input 2 13 2 2 2 3 2" xfId="38180" xr:uid="{80B30FAA-EC6B-4FE0-AA11-5098154CEB35}"/>
    <cellStyle name="Input 2 13 2 2 2 4" xfId="40499" xr:uid="{1B7C3CB3-BE53-430A-8C81-2D544010A2CD}"/>
    <cellStyle name="Input 2 13 2 2 2 5" xfId="33668" xr:uid="{30E653F1-8E81-4808-A7B1-6FF3D1AA53ED}"/>
    <cellStyle name="Input 2 13 2 2 3" xfId="18788" xr:uid="{FAB47E07-CAC4-44E5-BD9C-4F52A3A8EE68}"/>
    <cellStyle name="Input 2 13 2 2 3 2" xfId="21126" xr:uid="{16137FD8-2516-480C-ABA6-E0DB96F3F3C3}"/>
    <cellStyle name="Input 2 13 2 2 3 2 2" xfId="36421" xr:uid="{A4AE6775-7BB9-422A-A34E-E5B0A9107C85}"/>
    <cellStyle name="Input 2 13 2 2 3 3" xfId="28240" xr:uid="{BCCDEF51-F578-4F60-9A17-398314BFA464}"/>
    <cellStyle name="Input 2 13 2 2 3 3 2" xfId="38612" xr:uid="{BADBCB61-2F87-4107-B16B-08C8AE158B8C}"/>
    <cellStyle name="Input 2 13 2 2 3 4" xfId="40931" xr:uid="{B57CA3BF-25EA-4587-AEC3-1C1ED7E5CFF2}"/>
    <cellStyle name="Input 2 13 2 2 3 5" xfId="34100" xr:uid="{DB3A22B5-65F2-47FB-8990-252126900B65}"/>
    <cellStyle name="Input 2 13 2 2 4" xfId="20090" xr:uid="{2335A5AF-D8A1-42BE-B50E-28C21FC29476}"/>
    <cellStyle name="Input 2 13 2 2 4 2" xfId="35385" xr:uid="{211895A4-34E5-4FA0-AD8F-E9E62725DDC3}"/>
    <cellStyle name="Input 2 13 2 2 5" xfId="27218" xr:uid="{5CB595A0-060E-43FA-9B91-8A90505DDCBD}"/>
    <cellStyle name="Input 2 13 2 2 5 2" xfId="37592" xr:uid="{2D5EE19D-78B1-49DE-9215-0D7116E35618}"/>
    <cellStyle name="Input 2 13 2 2 6" xfId="39895" xr:uid="{BAD67EF9-A19D-419F-95F9-4CD52F90268D}"/>
    <cellStyle name="Input 2 13 2 2 7" xfId="33064" xr:uid="{B897551A-0723-44B7-9E1F-1C1B71BFF5BD}"/>
    <cellStyle name="Input 2 13 3" xfId="17576" xr:uid="{BE0D1D19-675F-4412-90B5-4B8DA23BFF22}"/>
    <cellStyle name="Input 2 13 3 2" xfId="18189" xr:uid="{22AC089A-1CF4-4901-9950-05AB845BC8B8}"/>
    <cellStyle name="Input 2 13 3 2 2" xfId="20527" xr:uid="{72168FD6-DFF6-44AF-850E-892AEF164882}"/>
    <cellStyle name="Input 2 13 3 2 2 2" xfId="35822" xr:uid="{F7C86BBE-D825-435A-B25C-6E954B7327DB}"/>
    <cellStyle name="Input 2 13 3 2 3" xfId="27641" xr:uid="{098D2463-51BD-49AC-8CEF-56AB0383BD72}"/>
    <cellStyle name="Input 2 13 3 2 3 2" xfId="38013" xr:uid="{E1DA0D2E-A8CD-457F-ADE9-68E8DF2AD5F2}"/>
    <cellStyle name="Input 2 13 3 2 4" xfId="40332" xr:uid="{FB5E45A2-3CAB-4F0E-A735-D3DAD6EEB1F1}"/>
    <cellStyle name="Input 2 13 3 2 5" xfId="33501" xr:uid="{6DE2FD05-B89B-47B1-9A1A-C4E83A6F2557}"/>
    <cellStyle name="Input 2 13 3 3" xfId="18621" xr:uid="{131B577F-784E-44B8-A2D0-A9A187107709}"/>
    <cellStyle name="Input 2 13 3 3 2" xfId="20959" xr:uid="{7CE4445B-0D1D-4D7A-9C38-2737B16F40A3}"/>
    <cellStyle name="Input 2 13 3 3 2 2" xfId="36254" xr:uid="{8B42C78A-7139-4AD8-8070-7A0C136664B8}"/>
    <cellStyle name="Input 2 13 3 3 3" xfId="28073" xr:uid="{DB6E5F03-F588-484D-ABFB-E06BA8EE01F8}"/>
    <cellStyle name="Input 2 13 3 3 3 2" xfId="38445" xr:uid="{231B6075-B492-4264-95DA-46C26D7CFAE0}"/>
    <cellStyle name="Input 2 13 3 3 4" xfId="40764" xr:uid="{B3222037-619C-4D28-B2ED-EAB7199D1759}"/>
    <cellStyle name="Input 2 13 3 3 5" xfId="33933" xr:uid="{6CF7A29D-F7A0-474F-BB88-CBDB81CBCCC5}"/>
    <cellStyle name="Input 2 13 3 4" xfId="19919" xr:uid="{73CC9C39-BFE0-445E-812C-350BDEA4B743}"/>
    <cellStyle name="Input 2 13 3 4 2" xfId="35214" xr:uid="{924504AC-09BA-4B42-A76F-78029F530E95}"/>
    <cellStyle name="Input 2 13 3 5" xfId="27051" xr:uid="{1C83D08A-4AFF-40B4-BB74-5B90C6D12C52}"/>
    <cellStyle name="Input 2 13 3 5 2" xfId="37425" xr:uid="{108C8629-FCC6-431B-AE61-38C6F753B541}"/>
    <cellStyle name="Input 2 13 3 6" xfId="39724" xr:uid="{A213DD59-5CE3-4C16-918E-3777A3C1C351}"/>
    <cellStyle name="Input 2 13 3 7" xfId="32893" xr:uid="{DC4FBBF5-B153-43DF-987C-FC6F6A400406}"/>
    <cellStyle name="Input 2 14" xfId="16622" xr:uid="{29D8B431-9089-4A0B-8E60-8D142EC81C75}"/>
    <cellStyle name="Input 2 14 2" xfId="17319" xr:uid="{049AF894-9E88-41C3-8438-5F0C3EBEFCA8}"/>
    <cellStyle name="Input 2 14 2 2" xfId="17750" xr:uid="{A6CF7863-48F9-47EE-BD19-FDEA723EB08F}"/>
    <cellStyle name="Input 2 14 2 2 2" xfId="18357" xr:uid="{BED15663-55CF-4E47-B145-3C0C723683FC}"/>
    <cellStyle name="Input 2 14 2 2 2 2" xfId="20695" xr:uid="{7904DD1F-E41C-4B2D-9739-BF9712F256B8}"/>
    <cellStyle name="Input 2 14 2 2 2 2 2" xfId="35990" xr:uid="{438331BE-8107-40E9-A180-25D24ABC632E}"/>
    <cellStyle name="Input 2 14 2 2 2 3" xfId="27809" xr:uid="{6F4A9479-FC31-4D31-B74D-17017DDBE0D1}"/>
    <cellStyle name="Input 2 14 2 2 2 3 2" xfId="38181" xr:uid="{0BA6196B-789D-41BC-893F-7FE589391E19}"/>
    <cellStyle name="Input 2 14 2 2 2 4" xfId="40500" xr:uid="{491CE049-35CF-44DF-9C56-F53430074746}"/>
    <cellStyle name="Input 2 14 2 2 2 5" xfId="33669" xr:uid="{5271730D-C2F6-4645-88BE-593960830380}"/>
    <cellStyle name="Input 2 14 2 2 3" xfId="18789" xr:uid="{4346BDD1-6206-4839-ABE5-6296B5AE5DB3}"/>
    <cellStyle name="Input 2 14 2 2 3 2" xfId="21127" xr:uid="{2CCD485A-554B-40A1-BDD5-8255E187C70E}"/>
    <cellStyle name="Input 2 14 2 2 3 2 2" xfId="36422" xr:uid="{B2CA85A7-F2EF-4D60-9D1C-01069D7DADA7}"/>
    <cellStyle name="Input 2 14 2 2 3 3" xfId="28241" xr:uid="{68EAA150-E708-455E-BA14-461E5BCAEE44}"/>
    <cellStyle name="Input 2 14 2 2 3 3 2" xfId="38613" xr:uid="{4FD65D8C-03AA-43CA-B1BE-31C5CBC8B811}"/>
    <cellStyle name="Input 2 14 2 2 3 4" xfId="40932" xr:uid="{B5A15765-0928-497D-A06C-5BB35B093469}"/>
    <cellStyle name="Input 2 14 2 2 3 5" xfId="34101" xr:uid="{B2A1AA89-33ED-4CCF-9069-E54953273D85}"/>
    <cellStyle name="Input 2 14 2 2 4" xfId="20091" xr:uid="{08E0668C-DF86-4BF3-B0DC-23558A495743}"/>
    <cellStyle name="Input 2 14 2 2 4 2" xfId="35386" xr:uid="{35E65235-953E-447E-8C2F-BCA6BB419C10}"/>
    <cellStyle name="Input 2 14 2 2 5" xfId="27219" xr:uid="{23171A48-CEE2-4DCC-8F95-A89ACC05D576}"/>
    <cellStyle name="Input 2 14 2 2 5 2" xfId="37593" xr:uid="{D6BF48D5-697A-4C34-97B1-CD504800492B}"/>
    <cellStyle name="Input 2 14 2 2 6" xfId="39896" xr:uid="{2C36BE64-59FD-4E64-8D4D-39A53FB463B7}"/>
    <cellStyle name="Input 2 14 2 2 7" xfId="33065" xr:uid="{1BF7845E-3A07-46F3-ADA9-A336E091CCA4}"/>
    <cellStyle name="Input 2 14 3" xfId="17577" xr:uid="{9D303CD1-D99A-4FCE-B69C-DD82289F2A66}"/>
    <cellStyle name="Input 2 14 3 2" xfId="18190" xr:uid="{AC834A22-A617-4D75-91BD-9A42DE232934}"/>
    <cellStyle name="Input 2 14 3 2 2" xfId="20528" xr:uid="{48EF5748-83CC-4F4B-9BE3-2AC1637EE159}"/>
    <cellStyle name="Input 2 14 3 2 2 2" xfId="35823" xr:uid="{85DB9E00-AD2A-4AA4-BF2F-6B40C0692053}"/>
    <cellStyle name="Input 2 14 3 2 3" xfId="27642" xr:uid="{E8F185FF-4BE3-487D-A27C-5C0D9B748184}"/>
    <cellStyle name="Input 2 14 3 2 3 2" xfId="38014" xr:uid="{124743B9-A8B3-4A47-BDCB-86D184D2D448}"/>
    <cellStyle name="Input 2 14 3 2 4" xfId="40333" xr:uid="{6A8FF16D-D2A5-46D9-93BD-87DD6A265058}"/>
    <cellStyle name="Input 2 14 3 2 5" xfId="33502" xr:uid="{4CC82D96-1757-4D97-B24D-62E6B612BD94}"/>
    <cellStyle name="Input 2 14 3 3" xfId="18622" xr:uid="{9A4AD37B-9504-4A20-9E93-FF010EFA70FE}"/>
    <cellStyle name="Input 2 14 3 3 2" xfId="20960" xr:uid="{4C98BD12-BC27-4D10-A2FF-1A495A529CB2}"/>
    <cellStyle name="Input 2 14 3 3 2 2" xfId="36255" xr:uid="{E0F746CC-5A63-4C25-A4EE-06878A138570}"/>
    <cellStyle name="Input 2 14 3 3 3" xfId="28074" xr:uid="{068BDEFF-E832-4B4D-ACA7-C7740CCC329E}"/>
    <cellStyle name="Input 2 14 3 3 3 2" xfId="38446" xr:uid="{D36DE27E-02C0-4390-9766-FA5529CCA6E0}"/>
    <cellStyle name="Input 2 14 3 3 4" xfId="40765" xr:uid="{DDC2AB40-016D-45F0-B9C7-014AE395225F}"/>
    <cellStyle name="Input 2 14 3 3 5" xfId="33934" xr:uid="{B6A222AE-073C-4BAC-A83E-F0A7B122F50F}"/>
    <cellStyle name="Input 2 14 3 4" xfId="19920" xr:uid="{22382054-D89C-4353-BD54-D640300D3A47}"/>
    <cellStyle name="Input 2 14 3 4 2" xfId="35215" xr:uid="{60A36E9C-73AF-497D-854A-8FB45B4A5EFF}"/>
    <cellStyle name="Input 2 14 3 5" xfId="27052" xr:uid="{F00EED10-7787-4C3F-A981-E306FA31B731}"/>
    <cellStyle name="Input 2 14 3 5 2" xfId="37426" xr:uid="{53B9433F-B23B-4888-870D-ABEE6C5A2C8C}"/>
    <cellStyle name="Input 2 14 3 6" xfId="39725" xr:uid="{C8296218-1E90-4FCB-A805-0D0FB09B85DA}"/>
    <cellStyle name="Input 2 14 3 7" xfId="32894" xr:uid="{11C5FDC2-1A56-4A08-95F5-8691F91A76F7}"/>
    <cellStyle name="Input 2 15" xfId="16623" xr:uid="{2F7E0E35-F0A9-4E0B-AC78-BF4ACDEEAF8E}"/>
    <cellStyle name="Input 2 15 2" xfId="17320" xr:uid="{D73A7744-8D55-43BF-8944-B3736973080E}"/>
    <cellStyle name="Input 2 15 2 2" xfId="17751" xr:uid="{C62EC5FC-E0CC-4444-A2FF-19ADA0B0A0D4}"/>
    <cellStyle name="Input 2 15 2 2 2" xfId="18358" xr:uid="{1EDF5673-168B-46E7-AC4E-9640244F319A}"/>
    <cellStyle name="Input 2 15 2 2 2 2" xfId="20696" xr:uid="{F13AC624-D0BB-41D6-A135-B020BC08FA0D}"/>
    <cellStyle name="Input 2 15 2 2 2 2 2" xfId="35991" xr:uid="{0718FEA1-6A04-4F6F-9A6A-9EF8F475B10B}"/>
    <cellStyle name="Input 2 15 2 2 2 3" xfId="27810" xr:uid="{D3C3FFFD-3FED-4B2A-B5B4-8B405C59165E}"/>
    <cellStyle name="Input 2 15 2 2 2 3 2" xfId="38182" xr:uid="{A581B3C8-6852-488F-AB37-B8C9F5CBF462}"/>
    <cellStyle name="Input 2 15 2 2 2 4" xfId="40501" xr:uid="{CCB6F544-5565-45F5-A8E9-E80ADA11C2B3}"/>
    <cellStyle name="Input 2 15 2 2 2 5" xfId="33670" xr:uid="{207BC1F0-777C-48FA-871E-A7FF86AC2C6B}"/>
    <cellStyle name="Input 2 15 2 2 3" xfId="18790" xr:uid="{18F05F5C-2C9D-4A76-86AA-870D32BB4E8B}"/>
    <cellStyle name="Input 2 15 2 2 3 2" xfId="21128" xr:uid="{EEE4E1F1-5D5D-4A0B-A8D8-12A935D78445}"/>
    <cellStyle name="Input 2 15 2 2 3 2 2" xfId="36423" xr:uid="{B6E4A38F-65DC-4E2A-8CED-0126FA017AC6}"/>
    <cellStyle name="Input 2 15 2 2 3 3" xfId="28242" xr:uid="{534C6924-1D55-4BB6-9C34-98F2DEA8DE3F}"/>
    <cellStyle name="Input 2 15 2 2 3 3 2" xfId="38614" xr:uid="{E28B25F9-BE72-480D-A16E-377842BC733C}"/>
    <cellStyle name="Input 2 15 2 2 3 4" xfId="40933" xr:uid="{640BF121-AB60-4312-B582-6265DABB9552}"/>
    <cellStyle name="Input 2 15 2 2 3 5" xfId="34102" xr:uid="{7979285C-D7D6-4589-944C-E6572E6A583F}"/>
    <cellStyle name="Input 2 15 2 2 4" xfId="20092" xr:uid="{C2B97444-BE4F-4580-BD59-63A153C5B982}"/>
    <cellStyle name="Input 2 15 2 2 4 2" xfId="35387" xr:uid="{3DB1D9DB-8C2E-480D-9357-9B28B7EFD91F}"/>
    <cellStyle name="Input 2 15 2 2 5" xfId="27220" xr:uid="{1975EC60-926E-4FFF-9DC9-E04C87809FB4}"/>
    <cellStyle name="Input 2 15 2 2 5 2" xfId="37594" xr:uid="{A2F6D876-2B38-41C7-BDCE-23F00360971C}"/>
    <cellStyle name="Input 2 15 2 2 6" xfId="39897" xr:uid="{BF26478E-76AB-476E-9A71-9A9FB9DCA9D5}"/>
    <cellStyle name="Input 2 15 2 2 7" xfId="33066" xr:uid="{3FC73390-2FFB-4AC3-9FE8-917C03D65E70}"/>
    <cellStyle name="Input 2 15 3" xfId="17578" xr:uid="{BF64415A-A0BD-4FB1-A247-EDE62ABE5607}"/>
    <cellStyle name="Input 2 15 3 2" xfId="18191" xr:uid="{BDC4977C-5530-4CF1-BDA1-4CB7689E3D63}"/>
    <cellStyle name="Input 2 15 3 2 2" xfId="20529" xr:uid="{B1369363-45E0-4A9D-8FCA-777362235115}"/>
    <cellStyle name="Input 2 15 3 2 2 2" xfId="35824" xr:uid="{CCCF03B5-F221-48CE-82DB-8F7E08F1ADE5}"/>
    <cellStyle name="Input 2 15 3 2 3" xfId="27643" xr:uid="{85B5863B-C85C-4953-A467-694A3D8CE41A}"/>
    <cellStyle name="Input 2 15 3 2 3 2" xfId="38015" xr:uid="{02BCBFDC-0FCC-4437-992C-F10F4928C58B}"/>
    <cellStyle name="Input 2 15 3 2 4" xfId="40334" xr:uid="{044A64F1-2DC9-4C3D-922C-09704F2F439D}"/>
    <cellStyle name="Input 2 15 3 2 5" xfId="33503" xr:uid="{1408A07F-BA40-441B-AAF9-7E7F5675B94F}"/>
    <cellStyle name="Input 2 15 3 3" xfId="18623" xr:uid="{6D3BC1AF-B182-4788-8C40-4C1EA3E22DF0}"/>
    <cellStyle name="Input 2 15 3 3 2" xfId="20961" xr:uid="{8FD2D87D-13F9-4EDB-A4F2-D273D41C1B24}"/>
    <cellStyle name="Input 2 15 3 3 2 2" xfId="36256" xr:uid="{3537F1ED-2184-4298-8C68-8FF8564AB64E}"/>
    <cellStyle name="Input 2 15 3 3 3" xfId="28075" xr:uid="{F9BB4D95-6C65-47F6-AB2F-888A8B701E07}"/>
    <cellStyle name="Input 2 15 3 3 3 2" xfId="38447" xr:uid="{035849EF-5D1C-405F-AD64-E56DCB2D3029}"/>
    <cellStyle name="Input 2 15 3 3 4" xfId="40766" xr:uid="{731B86B8-3BF9-4E18-974A-95F876FC7DB4}"/>
    <cellStyle name="Input 2 15 3 3 5" xfId="33935" xr:uid="{12669E00-2F31-4A7B-AC10-1FB8BBD788B9}"/>
    <cellStyle name="Input 2 15 3 4" xfId="19921" xr:uid="{0F55CBE0-0A3B-4645-900A-8F351850E7B7}"/>
    <cellStyle name="Input 2 15 3 4 2" xfId="35216" xr:uid="{8ACC7A3C-0BAD-4082-845E-BFBABAADE342}"/>
    <cellStyle name="Input 2 15 3 5" xfId="27053" xr:uid="{AE25847E-A4D0-4A13-8011-3735B65A26A5}"/>
    <cellStyle name="Input 2 15 3 5 2" xfId="37427" xr:uid="{D845A4EF-082B-453C-BCAA-8FD4EAF1EFDB}"/>
    <cellStyle name="Input 2 15 3 6" xfId="39726" xr:uid="{5579C99C-5359-45DC-8436-92F898E48533}"/>
    <cellStyle name="Input 2 15 3 7" xfId="32895" xr:uid="{FB7DA84F-3918-48C2-B68A-099A01943B49}"/>
    <cellStyle name="Input 2 16" xfId="16624" xr:uid="{53143EF5-0B2D-44FF-BA96-8B139B19AC4C}"/>
    <cellStyle name="Input 2 16 2" xfId="17321" xr:uid="{01B110E0-D760-4820-A216-13DE62C757E2}"/>
    <cellStyle name="Input 2 16 2 2" xfId="17752" xr:uid="{B4EF4718-DB82-4500-816D-89C14BE4F66F}"/>
    <cellStyle name="Input 2 16 2 2 2" xfId="18359" xr:uid="{D5816971-FE6E-46FC-A134-1A4CD2A553D8}"/>
    <cellStyle name="Input 2 16 2 2 2 2" xfId="20697" xr:uid="{31A3472D-1EEF-45E3-834B-7A91F4711A0C}"/>
    <cellStyle name="Input 2 16 2 2 2 2 2" xfId="35992" xr:uid="{89FF2E6C-3B53-4AA2-9D91-09ADB39CC09D}"/>
    <cellStyle name="Input 2 16 2 2 2 3" xfId="27811" xr:uid="{6712C3A9-392F-41EE-9375-09536B0BB145}"/>
    <cellStyle name="Input 2 16 2 2 2 3 2" xfId="38183" xr:uid="{85E93214-8FF8-49AE-B367-77D7F7836573}"/>
    <cellStyle name="Input 2 16 2 2 2 4" xfId="40502" xr:uid="{E303C654-9BA0-4CC1-A30C-557C90CBC99C}"/>
    <cellStyle name="Input 2 16 2 2 2 5" xfId="33671" xr:uid="{66E53607-2D1D-48B6-8663-AFB0DC078DD7}"/>
    <cellStyle name="Input 2 16 2 2 3" xfId="18791" xr:uid="{C5E0D8CD-829F-4F2D-98BE-62AF45BDC71F}"/>
    <cellStyle name="Input 2 16 2 2 3 2" xfId="21129" xr:uid="{A7889EE4-46EB-4190-A8AE-CD92F3300536}"/>
    <cellStyle name="Input 2 16 2 2 3 2 2" xfId="36424" xr:uid="{796EE227-486E-4765-AA18-894288A6A993}"/>
    <cellStyle name="Input 2 16 2 2 3 3" xfId="28243" xr:uid="{0A9B23D9-4B34-444C-98A8-DA9AA7080FCB}"/>
    <cellStyle name="Input 2 16 2 2 3 3 2" xfId="38615" xr:uid="{57DAC4A7-2901-4CDF-81F6-990C00F8EA8B}"/>
    <cellStyle name="Input 2 16 2 2 3 4" xfId="40934" xr:uid="{847B469D-B8CC-400A-B3CE-22FCC56D6289}"/>
    <cellStyle name="Input 2 16 2 2 3 5" xfId="34103" xr:uid="{A11C9BC1-1A1F-421E-9C31-5006091B4305}"/>
    <cellStyle name="Input 2 16 2 2 4" xfId="20093" xr:uid="{BA6ADA0F-C0AC-4F25-A18A-477FFD6C8808}"/>
    <cellStyle name="Input 2 16 2 2 4 2" xfId="35388" xr:uid="{05C7F9A7-9B8F-4442-B5CF-28974CA82010}"/>
    <cellStyle name="Input 2 16 2 2 5" xfId="27221" xr:uid="{38B7A2DF-5064-44A6-A52F-78298385EA41}"/>
    <cellStyle name="Input 2 16 2 2 5 2" xfId="37595" xr:uid="{B1A429B7-DF81-41AF-B24D-478328C0F0BC}"/>
    <cellStyle name="Input 2 16 2 2 6" xfId="39898" xr:uid="{001D7A19-49DF-4C2B-B2B5-CFFB7EA2D1BA}"/>
    <cellStyle name="Input 2 16 2 2 7" xfId="33067" xr:uid="{B09AAAE2-03DB-45B4-A6F5-9B61F5C7EB9A}"/>
    <cellStyle name="Input 2 16 3" xfId="17579" xr:uid="{4E3ECD44-0C88-4F58-B8E2-453628DFD3F8}"/>
    <cellStyle name="Input 2 16 3 2" xfId="18192" xr:uid="{48D51C4F-06FF-423C-AC67-6DF826E9D8B4}"/>
    <cellStyle name="Input 2 16 3 2 2" xfId="20530" xr:uid="{C70E1B61-AEB3-497E-808F-435310494C5B}"/>
    <cellStyle name="Input 2 16 3 2 2 2" xfId="35825" xr:uid="{EB17D24F-389B-49DA-8FCD-EEDA7D7CAFFF}"/>
    <cellStyle name="Input 2 16 3 2 3" xfId="27644" xr:uid="{A8A8DECB-D8AC-4F3F-951E-46E3AE83A704}"/>
    <cellStyle name="Input 2 16 3 2 3 2" xfId="38016" xr:uid="{65D3E2E3-2FC6-4807-9DC5-2F538FCAFB37}"/>
    <cellStyle name="Input 2 16 3 2 4" xfId="40335" xr:uid="{1022DFB3-ECAD-421F-8A3F-4AA4BAF61B31}"/>
    <cellStyle name="Input 2 16 3 2 5" xfId="33504" xr:uid="{B5922E48-6CED-4BCE-B39B-94F88F73C53A}"/>
    <cellStyle name="Input 2 16 3 3" xfId="18624" xr:uid="{173B47EA-0B12-4BFC-9399-AB1EA5252531}"/>
    <cellStyle name="Input 2 16 3 3 2" xfId="20962" xr:uid="{338ABB04-AA4E-441E-9941-7D30839E984A}"/>
    <cellStyle name="Input 2 16 3 3 2 2" xfId="36257" xr:uid="{F5E7A636-B9E4-41EF-BBDA-D90B0386819A}"/>
    <cellStyle name="Input 2 16 3 3 3" xfId="28076" xr:uid="{1DF26856-7F59-43A5-B51A-B9381520756E}"/>
    <cellStyle name="Input 2 16 3 3 3 2" xfId="38448" xr:uid="{35EDF0DF-69C3-40A1-819A-04D981AAE5A6}"/>
    <cellStyle name="Input 2 16 3 3 4" xfId="40767" xr:uid="{99AC6C82-E432-43EB-B6D8-21FA038DC44A}"/>
    <cellStyle name="Input 2 16 3 3 5" xfId="33936" xr:uid="{21BDC064-834A-40D5-B39E-CC55F45E374F}"/>
    <cellStyle name="Input 2 16 3 4" xfId="19922" xr:uid="{F7978781-0E03-4A2C-BB1D-5A3FE4A38238}"/>
    <cellStyle name="Input 2 16 3 4 2" xfId="35217" xr:uid="{3D538498-BD67-4C9D-9C0F-3A173519350F}"/>
    <cellStyle name="Input 2 16 3 5" xfId="27054" xr:uid="{CAE74DFC-2F7F-48A8-997F-122714FA72D2}"/>
    <cellStyle name="Input 2 16 3 5 2" xfId="37428" xr:uid="{9BCEFB89-46F2-4E59-8164-F39F3A9E57AE}"/>
    <cellStyle name="Input 2 16 3 6" xfId="39727" xr:uid="{2E5AAC96-7976-491E-855D-6F0637561A13}"/>
    <cellStyle name="Input 2 16 3 7" xfId="32896" xr:uid="{3731B579-B20E-4B17-A651-F0E999B95097}"/>
    <cellStyle name="Input 2 17" xfId="16625" xr:uid="{E11BB965-965D-4E65-8895-10D56127BF2C}"/>
    <cellStyle name="Input 2 17 2" xfId="17322" xr:uid="{39FC9343-C74F-46E6-87BE-ACE6CF76774A}"/>
    <cellStyle name="Input 2 17 2 2" xfId="17753" xr:uid="{188FE638-33AC-407E-AA22-9082059FCCD8}"/>
    <cellStyle name="Input 2 17 2 2 2" xfId="18360" xr:uid="{E8B5CDBD-91AE-4F03-AD2D-8BA76A04872F}"/>
    <cellStyle name="Input 2 17 2 2 2 2" xfId="20698" xr:uid="{B543C018-CA2A-4664-B67C-1071BD4B5ADD}"/>
    <cellStyle name="Input 2 17 2 2 2 2 2" xfId="35993" xr:uid="{7DFC7799-1A37-4807-AED5-8DBD95605E5E}"/>
    <cellStyle name="Input 2 17 2 2 2 3" xfId="27812" xr:uid="{49A9ECA6-C3DC-4934-B86C-04E3BDA57EEE}"/>
    <cellStyle name="Input 2 17 2 2 2 3 2" xfId="38184" xr:uid="{6FDB7602-A5BC-498B-8279-92DACEAE62DD}"/>
    <cellStyle name="Input 2 17 2 2 2 4" xfId="40503" xr:uid="{A43E64A6-C2B9-46D8-98A6-97C4F2AAF5EF}"/>
    <cellStyle name="Input 2 17 2 2 2 5" xfId="33672" xr:uid="{DEC4B1B7-6828-43DD-9AF4-EDD080620F19}"/>
    <cellStyle name="Input 2 17 2 2 3" xfId="18792" xr:uid="{B809AA70-712B-4D75-A901-E926D3E74378}"/>
    <cellStyle name="Input 2 17 2 2 3 2" xfId="21130" xr:uid="{71C13E89-829B-4250-95E6-904D47F8DF29}"/>
    <cellStyle name="Input 2 17 2 2 3 2 2" xfId="36425" xr:uid="{C8985ECF-2DD9-40B6-9463-DD6995133198}"/>
    <cellStyle name="Input 2 17 2 2 3 3" xfId="28244" xr:uid="{6447E4A9-409A-4AD9-9707-8117B9161756}"/>
    <cellStyle name="Input 2 17 2 2 3 3 2" xfId="38616" xr:uid="{3425D321-3C32-4E55-B1AC-A3282C0D6A9B}"/>
    <cellStyle name="Input 2 17 2 2 3 4" xfId="40935" xr:uid="{1A9C03D8-949B-4B29-90E2-547AD5EF3B31}"/>
    <cellStyle name="Input 2 17 2 2 3 5" xfId="34104" xr:uid="{CC9989AD-3119-4306-A592-83896AAD6B44}"/>
    <cellStyle name="Input 2 17 2 2 4" xfId="20094" xr:uid="{EC80D37A-2A11-453C-91F3-9DDFEDB46973}"/>
    <cellStyle name="Input 2 17 2 2 4 2" xfId="35389" xr:uid="{244D12F9-531A-4597-B3E3-959E45A0AF90}"/>
    <cellStyle name="Input 2 17 2 2 5" xfId="27222" xr:uid="{EFCFFB88-EBD0-4147-8DF2-BECC28B89AF3}"/>
    <cellStyle name="Input 2 17 2 2 5 2" xfId="37596" xr:uid="{20CC5AAE-2A60-48D2-A087-D9F214F3D2D5}"/>
    <cellStyle name="Input 2 17 2 2 6" xfId="39899" xr:uid="{2F19136A-55D2-4FFD-ACE4-082CA8667D29}"/>
    <cellStyle name="Input 2 17 2 2 7" xfId="33068" xr:uid="{F4E08EC3-05AA-4804-BE2B-B56CA2D4DCC3}"/>
    <cellStyle name="Input 2 17 3" xfId="17580" xr:uid="{2E69D420-9BAC-48D3-9A61-0DDBBBBE5D0F}"/>
    <cellStyle name="Input 2 17 3 2" xfId="18193" xr:uid="{00813544-A125-4E55-8958-5CDDFABA28CE}"/>
    <cellStyle name="Input 2 17 3 2 2" xfId="20531" xr:uid="{AD49A100-6BE1-4942-8FBF-875211D04C8E}"/>
    <cellStyle name="Input 2 17 3 2 2 2" xfId="35826" xr:uid="{49909A39-D78A-4FE0-AD1F-CD1728CEED2B}"/>
    <cellStyle name="Input 2 17 3 2 3" xfId="27645" xr:uid="{80257F52-A59E-468D-A42D-26AE4EDBE2C6}"/>
    <cellStyle name="Input 2 17 3 2 3 2" xfId="38017" xr:uid="{10F3F198-6EDF-413D-B0D9-84E77E6FCD49}"/>
    <cellStyle name="Input 2 17 3 2 4" xfId="40336" xr:uid="{17FFE09C-2DF3-4B1C-9A10-E5C00CDFFB5E}"/>
    <cellStyle name="Input 2 17 3 2 5" xfId="33505" xr:uid="{6A9E9330-4CF5-4327-B0A6-B5621A4514DB}"/>
    <cellStyle name="Input 2 17 3 3" xfId="18625" xr:uid="{C499EA8D-DC35-41A8-971D-BE6B7718D2A5}"/>
    <cellStyle name="Input 2 17 3 3 2" xfId="20963" xr:uid="{83F9888F-D558-4133-9F4A-E5EAB25F072B}"/>
    <cellStyle name="Input 2 17 3 3 2 2" xfId="36258" xr:uid="{44E5D95A-FCD4-4D9F-B77C-904D2E6781A9}"/>
    <cellStyle name="Input 2 17 3 3 3" xfId="28077" xr:uid="{378FEC59-BEC5-4609-A156-FAA1953BA7D3}"/>
    <cellStyle name="Input 2 17 3 3 3 2" xfId="38449" xr:uid="{BA92A95B-1DC4-4200-9C22-7CAFED1E9412}"/>
    <cellStyle name="Input 2 17 3 3 4" xfId="40768" xr:uid="{F1FBDD06-6DB3-48B1-A27D-D8238417F2A1}"/>
    <cellStyle name="Input 2 17 3 3 5" xfId="33937" xr:uid="{AFDF31C9-1BBD-46BE-9AEC-C7EE7873515C}"/>
    <cellStyle name="Input 2 17 3 4" xfId="19923" xr:uid="{CD49F594-066F-44A4-B53D-12E0A48A2786}"/>
    <cellStyle name="Input 2 17 3 4 2" xfId="35218" xr:uid="{0F0BD863-9177-4873-94CE-C0114886ADFC}"/>
    <cellStyle name="Input 2 17 3 5" xfId="27055" xr:uid="{6A7CD988-C447-48A8-950A-B86ADCDBC482}"/>
    <cellStyle name="Input 2 17 3 5 2" xfId="37429" xr:uid="{D969B735-166F-40FD-92BD-5902B41AB758}"/>
    <cellStyle name="Input 2 17 3 6" xfId="39728" xr:uid="{321F74C2-9B74-4380-A887-5CDC1E03F70F}"/>
    <cellStyle name="Input 2 17 3 7" xfId="32897" xr:uid="{9BFA438E-5448-4DA1-A127-DFEEF276BA56}"/>
    <cellStyle name="Input 2 18" xfId="16626" xr:uid="{549D1DF1-9D36-4B48-A5CC-E89B0BDDF5EA}"/>
    <cellStyle name="Input 2 18 2" xfId="17323" xr:uid="{7F44E68F-31A4-4103-86E4-4004A97D6AE5}"/>
    <cellStyle name="Input 2 18 2 2" xfId="17754" xr:uid="{AB50F70C-31A3-40F7-AB21-4F8D6AEA972F}"/>
    <cellStyle name="Input 2 18 2 2 2" xfId="18361" xr:uid="{37A2412F-EF26-4A93-AE40-BD3401B95550}"/>
    <cellStyle name="Input 2 18 2 2 2 2" xfId="20699" xr:uid="{3C91D1A5-3422-4715-A10F-7AFCE2DDF69B}"/>
    <cellStyle name="Input 2 18 2 2 2 2 2" xfId="35994" xr:uid="{F5BAE7AD-A667-44B9-87E8-1BFA71AA92EF}"/>
    <cellStyle name="Input 2 18 2 2 2 3" xfId="27813" xr:uid="{3D17F28D-6A32-44D1-86AE-2DC14A193F3A}"/>
    <cellStyle name="Input 2 18 2 2 2 3 2" xfId="38185" xr:uid="{3640BB95-F459-46F4-836C-1FB2D87E3E33}"/>
    <cellStyle name="Input 2 18 2 2 2 4" xfId="40504" xr:uid="{2C76D920-AEC3-4C75-8285-9461D2F11D54}"/>
    <cellStyle name="Input 2 18 2 2 2 5" xfId="33673" xr:uid="{2E7E0484-9C3C-45B2-80E9-44F64FAADF96}"/>
    <cellStyle name="Input 2 18 2 2 3" xfId="18793" xr:uid="{B77F64A0-FA92-434B-84C7-C1774B35482D}"/>
    <cellStyle name="Input 2 18 2 2 3 2" xfId="21131" xr:uid="{664C7D62-5FB2-41FF-B3D5-95EA202F53D7}"/>
    <cellStyle name="Input 2 18 2 2 3 2 2" xfId="36426" xr:uid="{88099C82-3DB6-437F-9411-067C355F3DF8}"/>
    <cellStyle name="Input 2 18 2 2 3 3" xfId="28245" xr:uid="{CD8CBE2A-4CF8-4B15-9090-385C774B8663}"/>
    <cellStyle name="Input 2 18 2 2 3 3 2" xfId="38617" xr:uid="{6E0B27AA-E818-457E-9CCD-59D15CC2CFF9}"/>
    <cellStyle name="Input 2 18 2 2 3 4" xfId="40936" xr:uid="{F92C2A91-452F-43E5-969B-C4216B0399F4}"/>
    <cellStyle name="Input 2 18 2 2 3 5" xfId="34105" xr:uid="{F7D241A1-D7F4-40EA-8393-F6F739D522E1}"/>
    <cellStyle name="Input 2 18 2 2 4" xfId="20095" xr:uid="{530CDD29-FB40-4718-BDA5-844F8B21D701}"/>
    <cellStyle name="Input 2 18 2 2 4 2" xfId="35390" xr:uid="{333EBAD3-2112-49CE-944F-D4CD356807E1}"/>
    <cellStyle name="Input 2 18 2 2 5" xfId="27223" xr:uid="{9148D49A-4730-462B-AC76-27AB16CF9122}"/>
    <cellStyle name="Input 2 18 2 2 5 2" xfId="37597" xr:uid="{1091F07B-1806-4FB0-A06B-0DBC1317C0CB}"/>
    <cellStyle name="Input 2 18 2 2 6" xfId="39900" xr:uid="{76CB44BF-A09F-4E6D-8887-1794CF2ACCDF}"/>
    <cellStyle name="Input 2 18 2 2 7" xfId="33069" xr:uid="{0C1802D2-2AE7-4722-98D0-026DA67FB079}"/>
    <cellStyle name="Input 2 18 3" xfId="17581" xr:uid="{04B6B13B-68C8-4B24-90CC-55A32F11E26D}"/>
    <cellStyle name="Input 2 18 3 2" xfId="18194" xr:uid="{5024AADB-00B9-4C07-9C57-21B3256D6816}"/>
    <cellStyle name="Input 2 18 3 2 2" xfId="20532" xr:uid="{BEC0B688-2DF3-4787-A6CF-E0705E812ACE}"/>
    <cellStyle name="Input 2 18 3 2 2 2" xfId="35827" xr:uid="{1C3C68A2-F0D2-4552-BEBE-7C624D45FE5B}"/>
    <cellStyle name="Input 2 18 3 2 3" xfId="27646" xr:uid="{F53831F7-6431-4989-813F-27AD6DAB85D4}"/>
    <cellStyle name="Input 2 18 3 2 3 2" xfId="38018" xr:uid="{8EE7D127-2467-4079-BBA1-7FA1FD22E921}"/>
    <cellStyle name="Input 2 18 3 2 4" xfId="40337" xr:uid="{987904C8-E9A8-46E8-B922-03A1D3B325AD}"/>
    <cellStyle name="Input 2 18 3 2 5" xfId="33506" xr:uid="{FF9191B1-8EB4-4AFF-8C8D-F4E1F13D5A92}"/>
    <cellStyle name="Input 2 18 3 3" xfId="18626" xr:uid="{EB69BC6E-0EFC-4771-A80B-D28284159262}"/>
    <cellStyle name="Input 2 18 3 3 2" xfId="20964" xr:uid="{4B200BDD-2CED-4128-BF80-8C41429D424D}"/>
    <cellStyle name="Input 2 18 3 3 2 2" xfId="36259" xr:uid="{DE3C3002-9B9B-43B0-8510-33561EC76264}"/>
    <cellStyle name="Input 2 18 3 3 3" xfId="28078" xr:uid="{83438416-2CE5-4608-B3B0-F43828754F54}"/>
    <cellStyle name="Input 2 18 3 3 3 2" xfId="38450" xr:uid="{46712488-A3F3-46DE-9F98-7CAEB1A5BCBE}"/>
    <cellStyle name="Input 2 18 3 3 4" xfId="40769" xr:uid="{CB7D5524-87AE-421E-AA6E-A746365718CD}"/>
    <cellStyle name="Input 2 18 3 3 5" xfId="33938" xr:uid="{E3FAF2F6-C2A9-4C39-817D-A44FA09B70E3}"/>
    <cellStyle name="Input 2 18 3 4" xfId="19924" xr:uid="{CB3B6EC9-E4C6-4CEB-A362-29D8FE4BB10E}"/>
    <cellStyle name="Input 2 18 3 4 2" xfId="35219" xr:uid="{0CAE35F0-99CE-4DD1-A418-778F7782E886}"/>
    <cellStyle name="Input 2 18 3 5" xfId="27056" xr:uid="{B63D6403-20CB-417D-A93A-636A58891CB4}"/>
    <cellStyle name="Input 2 18 3 5 2" xfId="37430" xr:uid="{71516F98-827E-4CEE-9943-78DAB638F9E7}"/>
    <cellStyle name="Input 2 18 3 6" xfId="39729" xr:uid="{FAA9060B-F9ED-4101-9AB8-B113F5B92669}"/>
    <cellStyle name="Input 2 18 3 7" xfId="32898" xr:uid="{C20DDBDD-21DE-46F4-A8F2-D74D3DEF4AED}"/>
    <cellStyle name="Input 2 19" xfId="16627" xr:uid="{0260E262-38BB-4276-9F53-738832EEE8C7}"/>
    <cellStyle name="Input 2 19 2" xfId="17324" xr:uid="{F79C4931-ED74-4AB8-B3BD-977159C8B9A9}"/>
    <cellStyle name="Input 2 19 2 2" xfId="17755" xr:uid="{A5EA5521-EB0F-4688-8B18-95D75B895AA8}"/>
    <cellStyle name="Input 2 19 2 2 2" xfId="18362" xr:uid="{7D888AB7-4AF8-41B3-BACB-0179488C0AD9}"/>
    <cellStyle name="Input 2 19 2 2 2 2" xfId="20700" xr:uid="{F1B3513F-8E1E-492E-A930-5FCA238A33E4}"/>
    <cellStyle name="Input 2 19 2 2 2 2 2" xfId="35995" xr:uid="{964D163E-5E08-4357-A61B-49667D77AF3C}"/>
    <cellStyle name="Input 2 19 2 2 2 3" xfId="27814" xr:uid="{CCC2B9C3-EAF1-4C97-A809-23C187874CAC}"/>
    <cellStyle name="Input 2 19 2 2 2 3 2" xfId="38186" xr:uid="{A4099C67-0F56-4D4E-8638-0AE1126FAD88}"/>
    <cellStyle name="Input 2 19 2 2 2 4" xfId="40505" xr:uid="{43AC4F15-6C59-4AA2-8C96-4C2F0B5CB765}"/>
    <cellStyle name="Input 2 19 2 2 2 5" xfId="33674" xr:uid="{4698157A-BFF0-44ED-A5C5-34ADE3904045}"/>
    <cellStyle name="Input 2 19 2 2 3" xfId="18794" xr:uid="{F08ABA53-1004-47EB-8017-FAD8F8D15B8E}"/>
    <cellStyle name="Input 2 19 2 2 3 2" xfId="21132" xr:uid="{6DD8FEB5-E9DE-4367-976F-E122DF0AA34A}"/>
    <cellStyle name="Input 2 19 2 2 3 2 2" xfId="36427" xr:uid="{E599755E-0C17-44EE-AC81-CB5A3355BE1C}"/>
    <cellStyle name="Input 2 19 2 2 3 3" xfId="28246" xr:uid="{0B823D1A-2455-497B-B983-206190A5BC10}"/>
    <cellStyle name="Input 2 19 2 2 3 3 2" xfId="38618" xr:uid="{87F4BFBA-0D3D-46C2-86C4-15E7BB8C8A76}"/>
    <cellStyle name="Input 2 19 2 2 3 4" xfId="40937" xr:uid="{A43DA071-8F22-4D3A-9329-BA52F25D1252}"/>
    <cellStyle name="Input 2 19 2 2 3 5" xfId="34106" xr:uid="{4B23EC87-AACD-4635-A662-C39D59C8AB81}"/>
    <cellStyle name="Input 2 19 2 2 4" xfId="20096" xr:uid="{0FCFA086-9DD8-4661-8877-AB7CA70D7D74}"/>
    <cellStyle name="Input 2 19 2 2 4 2" xfId="35391" xr:uid="{96CB5304-9C34-4AE5-8384-04249A625F27}"/>
    <cellStyle name="Input 2 19 2 2 5" xfId="27224" xr:uid="{8C537921-225E-467C-B054-4A70E7325201}"/>
    <cellStyle name="Input 2 19 2 2 5 2" xfId="37598" xr:uid="{F2F62292-387D-4DD1-9986-465C1861AB74}"/>
    <cellStyle name="Input 2 19 2 2 6" xfId="39901" xr:uid="{CAA205F5-6E43-4608-8A63-BC1C95FF12CC}"/>
    <cellStyle name="Input 2 19 2 2 7" xfId="33070" xr:uid="{33733BB0-D318-4DFF-A59A-37C6F47B1C18}"/>
    <cellStyle name="Input 2 19 3" xfId="17582" xr:uid="{BFD734B9-C08A-4E65-9CFA-E3FB23A6FD65}"/>
    <cellStyle name="Input 2 19 3 2" xfId="18195" xr:uid="{01281518-68B3-428C-B54C-59367A75BA87}"/>
    <cellStyle name="Input 2 19 3 2 2" xfId="20533" xr:uid="{38A9BA04-DFC8-48EF-9C2A-962361721774}"/>
    <cellStyle name="Input 2 19 3 2 2 2" xfId="35828" xr:uid="{15FFABCC-1931-4F17-B2D0-BC9B708B8D1A}"/>
    <cellStyle name="Input 2 19 3 2 3" xfId="27647" xr:uid="{3572CFA6-B7D6-4C09-969F-5FFBF18A924F}"/>
    <cellStyle name="Input 2 19 3 2 3 2" xfId="38019" xr:uid="{AA2766ED-6BAA-45F0-B772-B808229A3983}"/>
    <cellStyle name="Input 2 19 3 2 4" xfId="40338" xr:uid="{08D3CEED-EB15-4E46-8505-0A149A854F19}"/>
    <cellStyle name="Input 2 19 3 2 5" xfId="33507" xr:uid="{B59E4B3A-FEAA-42BC-A292-CB35D6333F24}"/>
    <cellStyle name="Input 2 19 3 3" xfId="18627" xr:uid="{70B4FC7C-2A30-4C37-B762-29494F31B9F3}"/>
    <cellStyle name="Input 2 19 3 3 2" xfId="20965" xr:uid="{2E2C0062-EDD8-472F-A757-F0B53A6CD7C2}"/>
    <cellStyle name="Input 2 19 3 3 2 2" xfId="36260" xr:uid="{B676934F-A648-4A33-9018-3C3C601477CB}"/>
    <cellStyle name="Input 2 19 3 3 3" xfId="28079" xr:uid="{881B56EA-67EB-4748-9967-4243356F2C78}"/>
    <cellStyle name="Input 2 19 3 3 3 2" xfId="38451" xr:uid="{C4C9B886-85E2-4028-B802-DF8DA9383893}"/>
    <cellStyle name="Input 2 19 3 3 4" xfId="40770" xr:uid="{758116C4-D940-4529-95DD-FDDADD7EB746}"/>
    <cellStyle name="Input 2 19 3 3 5" xfId="33939" xr:uid="{791D9E9F-0C14-4E93-BAFD-AF34CC14CD7A}"/>
    <cellStyle name="Input 2 19 3 4" xfId="19925" xr:uid="{28475A36-EA53-4C2B-B98D-60F79C92BDC7}"/>
    <cellStyle name="Input 2 19 3 4 2" xfId="35220" xr:uid="{6B50A2E4-6C1B-495F-81B7-938961157E2C}"/>
    <cellStyle name="Input 2 19 3 5" xfId="27057" xr:uid="{AB6C0759-B976-4583-ACA1-B5B9E9A46149}"/>
    <cellStyle name="Input 2 19 3 5 2" xfId="37431" xr:uid="{145EBA9F-6B88-4A1D-A60C-76587ECEA2DC}"/>
    <cellStyle name="Input 2 19 3 6" xfId="39730" xr:uid="{1D18AA88-4E1E-4FDC-989A-D85AB723E57C}"/>
    <cellStyle name="Input 2 19 3 7" xfId="32899" xr:uid="{17BD77BC-DE49-4BFA-8FA9-14190235BC8E}"/>
    <cellStyle name="Input 2 2" xfId="4356" xr:uid="{6CF60BC1-21B8-401E-B5F4-BFE4A027FA65}"/>
    <cellStyle name="Input 2 2 2" xfId="17325" xr:uid="{F0CD527E-5790-4FD8-ABAF-9AD3483A1CF1}"/>
    <cellStyle name="Input 2 2 2 2" xfId="17756" xr:uid="{DE25EFC8-8DAD-4354-8DBA-FD07BAC6118E}"/>
    <cellStyle name="Input 2 2 2 2 2" xfId="18363" xr:uid="{19F2C08E-37D4-4AC8-9F8A-7EB641E4DCC7}"/>
    <cellStyle name="Input 2 2 2 2 2 2" xfId="20701" xr:uid="{226EE9FD-ACCC-4AE0-A596-450D26572811}"/>
    <cellStyle name="Input 2 2 2 2 2 2 2" xfId="35996" xr:uid="{4544A1ED-E3C7-407E-AE58-00BCAA64B72A}"/>
    <cellStyle name="Input 2 2 2 2 2 3" xfId="27815" xr:uid="{21CB4F66-A483-48E7-9FA4-487E01B5F4C6}"/>
    <cellStyle name="Input 2 2 2 2 2 3 2" xfId="38187" xr:uid="{6F2B8BED-E5AB-41FB-9DD8-DC2613514CE8}"/>
    <cellStyle name="Input 2 2 2 2 2 4" xfId="40506" xr:uid="{D1CBF810-58CB-45A2-828B-AB1551E418EA}"/>
    <cellStyle name="Input 2 2 2 2 2 5" xfId="33675" xr:uid="{F8596CC1-EE9C-452A-B9A6-0332D56027D8}"/>
    <cellStyle name="Input 2 2 2 2 3" xfId="18795" xr:uid="{C5FD2BCB-58B2-4A38-8EC7-75B75EF084BD}"/>
    <cellStyle name="Input 2 2 2 2 3 2" xfId="21133" xr:uid="{D9DEB4AB-9506-4C45-93B8-E2E2BC7BBEFE}"/>
    <cellStyle name="Input 2 2 2 2 3 2 2" xfId="36428" xr:uid="{FE14A33A-A33F-4641-B0D9-8EED5DBB8320}"/>
    <cellStyle name="Input 2 2 2 2 3 3" xfId="28247" xr:uid="{DC6D5B2D-D953-48FB-A212-DFB9E5FA720F}"/>
    <cellStyle name="Input 2 2 2 2 3 3 2" xfId="38619" xr:uid="{45B9A7BF-DAEC-41F0-B327-CDBE056969C8}"/>
    <cellStyle name="Input 2 2 2 2 3 4" xfId="40938" xr:uid="{BE237365-C793-467E-AF42-E8310A20FCE4}"/>
    <cellStyle name="Input 2 2 2 2 3 5" xfId="34107" xr:uid="{A7EBA997-B892-4827-82E9-86BC4D226B5D}"/>
    <cellStyle name="Input 2 2 2 2 4" xfId="20097" xr:uid="{13374725-9D86-49E3-B5A1-607BBB293825}"/>
    <cellStyle name="Input 2 2 2 2 4 2" xfId="35392" xr:uid="{766948F7-47C5-4C48-B91D-3DFF79F1C16C}"/>
    <cellStyle name="Input 2 2 2 2 5" xfId="27225" xr:uid="{6B539B9D-AD90-4362-B998-11A658B96750}"/>
    <cellStyle name="Input 2 2 2 2 5 2" xfId="37599" xr:uid="{6867540A-5549-4F45-B225-A2734E247E84}"/>
    <cellStyle name="Input 2 2 2 2 6" xfId="39902" xr:uid="{A2F2C7F7-2A1C-4CB1-83BD-743C7CB4B994}"/>
    <cellStyle name="Input 2 2 2 2 7" xfId="33071" xr:uid="{96877F1E-540F-44FE-8579-14C179CC5DA7}"/>
    <cellStyle name="Input 2 2 3" xfId="17583" xr:uid="{8C54B9E6-89FA-4191-8682-D2836DB90D36}"/>
    <cellStyle name="Input 2 2 3 2" xfId="18196" xr:uid="{D2CD8A3E-E953-4527-BBBE-9B99CC2D3775}"/>
    <cellStyle name="Input 2 2 3 2 2" xfId="20534" xr:uid="{2EBE367D-EC14-4821-8431-BCBF837451B6}"/>
    <cellStyle name="Input 2 2 3 2 2 2" xfId="35829" xr:uid="{A0CD1E2C-108C-49F8-AB5C-E04EC533CBB2}"/>
    <cellStyle name="Input 2 2 3 2 3" xfId="27648" xr:uid="{DA794257-881E-4BB4-944A-16F317E2494E}"/>
    <cellStyle name="Input 2 2 3 2 3 2" xfId="38020" xr:uid="{1C7C8C78-9BE3-4426-A209-E61B0F9A816E}"/>
    <cellStyle name="Input 2 2 3 2 4" xfId="40339" xr:uid="{D33A9EC6-BAE6-4466-87E5-CD8A594B754F}"/>
    <cellStyle name="Input 2 2 3 2 5" xfId="33508" xr:uid="{96855B1B-525F-4D7C-942C-DFCEA7679BE5}"/>
    <cellStyle name="Input 2 2 3 3" xfId="18628" xr:uid="{CE557E05-9DAD-466B-B700-E084A9F61BEF}"/>
    <cellStyle name="Input 2 2 3 3 2" xfId="20966" xr:uid="{EC92100F-DD8F-4144-9A9F-753F68B71BC6}"/>
    <cellStyle name="Input 2 2 3 3 2 2" xfId="36261" xr:uid="{18E544E7-6845-47CB-855F-37737D2CDDF9}"/>
    <cellStyle name="Input 2 2 3 3 3" xfId="28080" xr:uid="{6541501C-DF98-4218-A4A9-70EF8EE85074}"/>
    <cellStyle name="Input 2 2 3 3 3 2" xfId="38452" xr:uid="{9E36AAB6-19F8-43D5-9616-0F55BB5C7B77}"/>
    <cellStyle name="Input 2 2 3 3 4" xfId="40771" xr:uid="{A17E9CC6-2E82-4CA2-8561-70E55805DB84}"/>
    <cellStyle name="Input 2 2 3 3 5" xfId="33940" xr:uid="{EB1AC729-64C5-4AAE-9D06-52984FDCB709}"/>
    <cellStyle name="Input 2 2 3 4" xfId="19926" xr:uid="{6A77B327-2CCD-4F99-84DF-5E426070F45F}"/>
    <cellStyle name="Input 2 2 3 4 2" xfId="35221" xr:uid="{B0AF200F-1DD7-418B-B4EE-F8FD0F54AB6A}"/>
    <cellStyle name="Input 2 2 3 5" xfId="27058" xr:uid="{5AB3169D-D270-4132-A257-BF00F301E786}"/>
    <cellStyle name="Input 2 2 3 5 2" xfId="37432" xr:uid="{4B047D0E-835C-4670-AF82-B318CA1ED33E}"/>
    <cellStyle name="Input 2 2 3 6" xfId="39731" xr:uid="{62C73F1D-E303-49F5-8590-893FEEC04451}"/>
    <cellStyle name="Input 2 2 3 7" xfId="32900" xr:uid="{258AD51E-B4A3-426E-9525-4888B6E6B2DB}"/>
    <cellStyle name="Input 2 2 4" xfId="16628" xr:uid="{29DD4AB0-B842-4B1E-ABE4-8A7172B5B6B8}"/>
    <cellStyle name="Input 2 2 4 2" xfId="19401" xr:uid="{F162358B-FB1B-412A-84CA-2C5BFC65D98A}"/>
    <cellStyle name="Input 2 2 4 2 2" xfId="34696" xr:uid="{2656E12A-A381-4235-AA75-C46A24EE0FF7}"/>
    <cellStyle name="Input 2 2 4 3" xfId="26499" xr:uid="{F87E9A84-258C-4698-A24C-F28F9424617E}"/>
    <cellStyle name="Input 2 2 4 3 2" xfId="36916" xr:uid="{7310B1C0-2248-407E-92C1-FE3B26569D25}"/>
    <cellStyle name="Input 2 2 4 4" xfId="39241" xr:uid="{D59DFF42-83EA-4BFB-BEA6-5ACBA96DFB6E}"/>
    <cellStyle name="Input 2 2 4 5" xfId="32410" xr:uid="{FE77CF7B-A839-4276-A094-CBA8DA2A8259}"/>
    <cellStyle name="Input 2 2 5" xfId="17224" xr:uid="{6B36D9E8-AEBE-4593-ACD5-1141FEB99EBD}"/>
    <cellStyle name="Input 2 2 5 2" xfId="19735" xr:uid="{44CDB4F9-05F3-4B7E-A499-0A312A04F435}"/>
    <cellStyle name="Input 2 2 5 2 2" xfId="35030" xr:uid="{67AD8DAD-E9DB-4469-87A4-30E6D85B378A}"/>
    <cellStyle name="Input 2 2 5 3" xfId="26871" xr:uid="{2C4F5CA1-6803-412B-8D81-FB9796B117E0}"/>
    <cellStyle name="Input 2 2 5 3 2" xfId="37250" xr:uid="{F5B4B252-2637-45B1-9E24-C597017759CF}"/>
    <cellStyle name="Input 2 2 5 4" xfId="39539" xr:uid="{AF617AAB-98AD-412D-AC77-BD1C632E8C90}"/>
    <cellStyle name="Input 2 2 5 5" xfId="32708" xr:uid="{31D34A07-534F-4B9B-89A5-C21A2CF07CDF}"/>
    <cellStyle name="Input 2 2 6" xfId="39024" xr:uid="{A668B1B8-4C49-4CAD-8EFE-7BCE74E29231}"/>
    <cellStyle name="Input 2 2 7" xfId="28642" xr:uid="{FD051827-D186-4CDE-A186-23B4D9B15A81}"/>
    <cellStyle name="Input 2 20" xfId="16629" xr:uid="{AF959815-C54D-406F-A4AF-B5D0200DCA67}"/>
    <cellStyle name="Input 2 20 2" xfId="17326" xr:uid="{3722532A-912C-4940-9DCA-0E0765FDE440}"/>
    <cellStyle name="Input 2 20 2 2" xfId="17757" xr:uid="{51DD6607-AB9E-434A-B5E8-95EFED021A41}"/>
    <cellStyle name="Input 2 20 2 2 2" xfId="18364" xr:uid="{FBB9221C-2C00-43C7-AED0-D5D6282ABA2B}"/>
    <cellStyle name="Input 2 20 2 2 2 2" xfId="20702" xr:uid="{F00C51CE-162A-433B-9E9B-4FA88E956FF9}"/>
    <cellStyle name="Input 2 20 2 2 2 2 2" xfId="35997" xr:uid="{769785C3-5E90-41F1-99AB-156105C880A4}"/>
    <cellStyle name="Input 2 20 2 2 2 3" xfId="27816" xr:uid="{3249860C-FD96-49D1-8213-DCA83DFAB619}"/>
    <cellStyle name="Input 2 20 2 2 2 3 2" xfId="38188" xr:uid="{8095A24B-EEA2-4C04-88FB-28AA9DFF9555}"/>
    <cellStyle name="Input 2 20 2 2 2 4" xfId="40507" xr:uid="{DDB23799-9F99-4D0A-9A06-1A21340343E0}"/>
    <cellStyle name="Input 2 20 2 2 2 5" xfId="33676" xr:uid="{3DCB7AE6-CA51-4D69-BC08-A35BE42235DE}"/>
    <cellStyle name="Input 2 20 2 2 3" xfId="18796" xr:uid="{B246556F-EC9B-4C95-9810-F8762606D253}"/>
    <cellStyle name="Input 2 20 2 2 3 2" xfId="21134" xr:uid="{E82F8AEE-B91F-4951-A4F4-3576D93A523E}"/>
    <cellStyle name="Input 2 20 2 2 3 2 2" xfId="36429" xr:uid="{461EA793-D4C7-4B76-A71F-4C4C191FA815}"/>
    <cellStyle name="Input 2 20 2 2 3 3" xfId="28248" xr:uid="{A19A1E12-CC54-48CA-90D1-E1E10028DFEC}"/>
    <cellStyle name="Input 2 20 2 2 3 3 2" xfId="38620" xr:uid="{1FDDC10F-F36B-4141-B764-DCD11D99EE5D}"/>
    <cellStyle name="Input 2 20 2 2 3 4" xfId="40939" xr:uid="{BBCBFA08-9C2F-4144-B167-DA73B7BA8129}"/>
    <cellStyle name="Input 2 20 2 2 3 5" xfId="34108" xr:uid="{E8A4DD2B-BBCB-4FEA-B2FB-B29DF60A22F7}"/>
    <cellStyle name="Input 2 20 2 2 4" xfId="20098" xr:uid="{04392964-6C7D-46C0-B25D-5B11E9489915}"/>
    <cellStyle name="Input 2 20 2 2 4 2" xfId="35393" xr:uid="{EBC7FF70-FC17-4EAA-84D3-6031B97418D2}"/>
    <cellStyle name="Input 2 20 2 2 5" xfId="27226" xr:uid="{97AA3CBF-F191-49C7-AFA2-83EBD0856E35}"/>
    <cellStyle name="Input 2 20 2 2 5 2" xfId="37600" xr:uid="{D341D41B-4876-43D6-923F-A89591643834}"/>
    <cellStyle name="Input 2 20 2 2 6" xfId="39903" xr:uid="{5A5D32FD-F028-4348-B58C-1FC4C7371D36}"/>
    <cellStyle name="Input 2 20 2 2 7" xfId="33072" xr:uid="{544D26E2-B42D-4AED-8C79-63D04B2F2D80}"/>
    <cellStyle name="Input 2 20 3" xfId="17584" xr:uid="{1BE243A3-4F7F-44EE-8480-D957DFFC3EC7}"/>
    <cellStyle name="Input 2 20 3 2" xfId="18197" xr:uid="{94635F0A-53D7-4D89-8B71-CCF8CB881ABE}"/>
    <cellStyle name="Input 2 20 3 2 2" xfId="20535" xr:uid="{81AE9CD1-CE58-44BC-8B54-808FEC4C0C3C}"/>
    <cellStyle name="Input 2 20 3 2 2 2" xfId="35830" xr:uid="{E7CC9B84-995B-47C2-9186-60598647C6BA}"/>
    <cellStyle name="Input 2 20 3 2 3" xfId="27649" xr:uid="{64B85B2A-D66D-4C9F-A574-9AF94018B874}"/>
    <cellStyle name="Input 2 20 3 2 3 2" xfId="38021" xr:uid="{851514BF-6D1B-44D8-9AE1-B01BCEFD3729}"/>
    <cellStyle name="Input 2 20 3 2 4" xfId="40340" xr:uid="{D6650443-8DEF-4D23-A5BC-CA3C61CE55B5}"/>
    <cellStyle name="Input 2 20 3 2 5" xfId="33509" xr:uid="{D44212AC-FBE4-4B89-B475-15945DCD325B}"/>
    <cellStyle name="Input 2 20 3 3" xfId="18629" xr:uid="{CEC66165-D4B8-4FA0-9881-35C5902D2DC2}"/>
    <cellStyle name="Input 2 20 3 3 2" xfId="20967" xr:uid="{A3047503-B221-4ED5-A4C3-71A7F745577F}"/>
    <cellStyle name="Input 2 20 3 3 2 2" xfId="36262" xr:uid="{3646D26F-6EE2-4521-A1B2-514A827FCE7C}"/>
    <cellStyle name="Input 2 20 3 3 3" xfId="28081" xr:uid="{D1D8C4D0-B24E-42CD-B4CC-59E39BDF324E}"/>
    <cellStyle name="Input 2 20 3 3 3 2" xfId="38453" xr:uid="{3EAE4379-2BF0-4B5A-9071-DBAA13A7448B}"/>
    <cellStyle name="Input 2 20 3 3 4" xfId="40772" xr:uid="{D32ED9EB-9D40-4DDE-B5F7-9EC97FA6343D}"/>
    <cellStyle name="Input 2 20 3 3 5" xfId="33941" xr:uid="{4C8FA4ED-AA27-4509-80A0-F3AC860A9F91}"/>
    <cellStyle name="Input 2 20 3 4" xfId="19927" xr:uid="{AEC22581-56A7-4367-BA31-77E27DB6D8F9}"/>
    <cellStyle name="Input 2 20 3 4 2" xfId="35222" xr:uid="{E4020850-37B6-4D7F-B28B-3E225215DE97}"/>
    <cellStyle name="Input 2 20 3 5" xfId="27059" xr:uid="{EEBADCFD-6085-4A7C-836B-32601D61D391}"/>
    <cellStyle name="Input 2 20 3 5 2" xfId="37433" xr:uid="{5D92D3EA-CCA3-4E2B-AA67-8878D5DA933A}"/>
    <cellStyle name="Input 2 20 3 6" xfId="39732" xr:uid="{84355CEF-809C-4128-B316-28C9D4F42765}"/>
    <cellStyle name="Input 2 20 3 7" xfId="32901" xr:uid="{0AE35889-B877-473B-913A-09E341CCA5CF}"/>
    <cellStyle name="Input 2 21" xfId="16630" xr:uid="{55C2C371-12E4-45E0-BE0C-356B519DCDFF}"/>
    <cellStyle name="Input 2 21 2" xfId="17327" xr:uid="{1D6AA398-D9BA-4042-A2FD-00F5846CB2DE}"/>
    <cellStyle name="Input 2 21 2 2" xfId="17758" xr:uid="{44FA83F1-5443-4CC6-AC90-B16B89DDCBAF}"/>
    <cellStyle name="Input 2 21 2 2 2" xfId="18365" xr:uid="{FFC7FE4A-2289-4B41-89EE-9F786AF007B4}"/>
    <cellStyle name="Input 2 21 2 2 2 2" xfId="20703" xr:uid="{8E802358-99C7-4766-8EEA-89B8D902E296}"/>
    <cellStyle name="Input 2 21 2 2 2 2 2" xfId="35998" xr:uid="{CE8EC471-20A7-44EC-949F-51A6380E68AC}"/>
    <cellStyle name="Input 2 21 2 2 2 3" xfId="27817" xr:uid="{1240A309-A1EB-42F7-89FA-976246955615}"/>
    <cellStyle name="Input 2 21 2 2 2 3 2" xfId="38189" xr:uid="{BAF6A88F-BE03-4DD1-8998-7B7D594F0414}"/>
    <cellStyle name="Input 2 21 2 2 2 4" xfId="40508" xr:uid="{1369390B-7E1B-47D7-A2E1-0099438BDCCF}"/>
    <cellStyle name="Input 2 21 2 2 2 5" xfId="33677" xr:uid="{87BD0B2F-7B34-4C06-AB53-E18ED12C1D47}"/>
    <cellStyle name="Input 2 21 2 2 3" xfId="18797" xr:uid="{2D2847FA-3576-4E4A-9A3D-18EEBDBB585F}"/>
    <cellStyle name="Input 2 21 2 2 3 2" xfId="21135" xr:uid="{3AFD09E2-39E9-4422-8571-2CE5EC10B611}"/>
    <cellStyle name="Input 2 21 2 2 3 2 2" xfId="36430" xr:uid="{25AD48B0-0AA8-43B2-9806-346A6B0C504C}"/>
    <cellStyle name="Input 2 21 2 2 3 3" xfId="28249" xr:uid="{B66F3178-547D-4FF6-9C2E-F02A5669A592}"/>
    <cellStyle name="Input 2 21 2 2 3 3 2" xfId="38621" xr:uid="{9796DD73-5336-4970-93F5-811D95455969}"/>
    <cellStyle name="Input 2 21 2 2 3 4" xfId="40940" xr:uid="{7E664C67-6AF0-44C7-9D37-CF7918350AA4}"/>
    <cellStyle name="Input 2 21 2 2 3 5" xfId="34109" xr:uid="{B19A4D74-36B7-4890-B6CB-34AF61DD9C32}"/>
    <cellStyle name="Input 2 21 2 2 4" xfId="20099" xr:uid="{687CF5F9-C6D4-4446-8238-EB2DC7C840A1}"/>
    <cellStyle name="Input 2 21 2 2 4 2" xfId="35394" xr:uid="{62B160E9-2C88-49EE-8C89-F4B8375EDFE1}"/>
    <cellStyle name="Input 2 21 2 2 5" xfId="27227" xr:uid="{3EECD327-51F4-4851-BC2E-C8430949C410}"/>
    <cellStyle name="Input 2 21 2 2 5 2" xfId="37601" xr:uid="{2F668D2A-48C0-49B7-BEDA-236CC84D7D84}"/>
    <cellStyle name="Input 2 21 2 2 6" xfId="39904" xr:uid="{6974BACA-2242-4E7C-9E3B-96BF09610972}"/>
    <cellStyle name="Input 2 21 2 2 7" xfId="33073" xr:uid="{1984ABBC-CDE2-4445-9FCB-CC2DBD5AF585}"/>
    <cellStyle name="Input 2 21 3" xfId="17585" xr:uid="{E9C08F22-AB94-47EB-88A3-CDA02ADD140B}"/>
    <cellStyle name="Input 2 21 3 2" xfId="18198" xr:uid="{F0EB5E76-948A-4E6B-90EF-0392F63E22AA}"/>
    <cellStyle name="Input 2 21 3 2 2" xfId="20536" xr:uid="{417B21AA-2576-4599-B339-F18E4ED31B32}"/>
    <cellStyle name="Input 2 21 3 2 2 2" xfId="35831" xr:uid="{2E5BFB8F-8B4B-44F5-95B5-09625936A47A}"/>
    <cellStyle name="Input 2 21 3 2 3" xfId="27650" xr:uid="{EE46ADEA-88F8-40FD-93A5-1B6352D586A9}"/>
    <cellStyle name="Input 2 21 3 2 3 2" xfId="38022" xr:uid="{9C698573-F302-40A3-8FA2-1EB520CB34A3}"/>
    <cellStyle name="Input 2 21 3 2 4" xfId="40341" xr:uid="{E7C67D04-BA9C-41BA-A86C-7190532F48A0}"/>
    <cellStyle name="Input 2 21 3 2 5" xfId="33510" xr:uid="{B828B410-44BA-4013-BE9D-4EADF36CE292}"/>
    <cellStyle name="Input 2 21 3 3" xfId="18630" xr:uid="{F50DDCEF-93C8-405B-952C-C421550E38DD}"/>
    <cellStyle name="Input 2 21 3 3 2" xfId="20968" xr:uid="{3166DBA7-7D0A-41C9-9B8F-6E53E7BC52E5}"/>
    <cellStyle name="Input 2 21 3 3 2 2" xfId="36263" xr:uid="{C644F3FE-0D81-43AB-9224-1E28FAB7BB21}"/>
    <cellStyle name="Input 2 21 3 3 3" xfId="28082" xr:uid="{8A7930D0-82A4-4453-98BD-93D604DBC2A8}"/>
    <cellStyle name="Input 2 21 3 3 3 2" xfId="38454" xr:uid="{44CF0F32-2922-44F0-B0A5-9098B41B126D}"/>
    <cellStyle name="Input 2 21 3 3 4" xfId="40773" xr:uid="{F3CF9F5E-34D3-4A93-9B60-F0E0B5931A96}"/>
    <cellStyle name="Input 2 21 3 3 5" xfId="33942" xr:uid="{82E26A53-4FB2-4FB5-BCEC-CD7C633837FB}"/>
    <cellStyle name="Input 2 21 3 4" xfId="19928" xr:uid="{27FB12F1-494B-4BCE-BBB0-FB9861A04793}"/>
    <cellStyle name="Input 2 21 3 4 2" xfId="35223" xr:uid="{F12FFB77-042A-4F9E-8867-C939F3AA14C9}"/>
    <cellStyle name="Input 2 21 3 5" xfId="27060" xr:uid="{1B0127A9-FC46-41B5-BDC3-1720A4D7B871}"/>
    <cellStyle name="Input 2 21 3 5 2" xfId="37434" xr:uid="{8E04B471-139E-489D-AD50-C5B66152841A}"/>
    <cellStyle name="Input 2 21 3 6" xfId="39733" xr:uid="{8F7286B9-9FC6-4B62-8988-4CEB2D6C0D08}"/>
    <cellStyle name="Input 2 21 3 7" xfId="32902" xr:uid="{11484783-61C9-45CF-BE9C-1E79B7BA603F}"/>
    <cellStyle name="Input 2 22" xfId="16631" xr:uid="{9BA5717D-F2AC-43DA-9079-A16A7AA17809}"/>
    <cellStyle name="Input 2 22 2" xfId="17328" xr:uid="{68EE4A24-5561-4A36-99D2-2DEAB2AB4B3B}"/>
    <cellStyle name="Input 2 22 2 2" xfId="17759" xr:uid="{13BBB7DE-49C1-449A-B56F-43DD8B8A54B0}"/>
    <cellStyle name="Input 2 22 2 2 2" xfId="18366" xr:uid="{7CDCDF19-E19A-4D00-B31D-B4B7A1A16D6E}"/>
    <cellStyle name="Input 2 22 2 2 2 2" xfId="20704" xr:uid="{CD6D2A93-5F69-40D9-A019-F540467301AD}"/>
    <cellStyle name="Input 2 22 2 2 2 2 2" xfId="35999" xr:uid="{A7CE3B7A-D5C0-4FB6-80E1-F6160CC1E2F9}"/>
    <cellStyle name="Input 2 22 2 2 2 3" xfId="27818" xr:uid="{9EFE89AD-3090-47CD-B489-440F5E397366}"/>
    <cellStyle name="Input 2 22 2 2 2 3 2" xfId="38190" xr:uid="{0AB2F5EA-BD28-4CF3-9F79-C0AD30FA197A}"/>
    <cellStyle name="Input 2 22 2 2 2 4" xfId="40509" xr:uid="{E566A76D-B53A-4F1C-8D0B-F0D4307CD964}"/>
    <cellStyle name="Input 2 22 2 2 2 5" xfId="33678" xr:uid="{BEF88320-F274-49D4-B9DF-A289480C3F5D}"/>
    <cellStyle name="Input 2 22 2 2 3" xfId="18798" xr:uid="{5B3BC43F-8D4C-4177-9DD7-76CF2DB66F33}"/>
    <cellStyle name="Input 2 22 2 2 3 2" xfId="21136" xr:uid="{25A41EAA-610D-43A2-8251-C4CF641DB677}"/>
    <cellStyle name="Input 2 22 2 2 3 2 2" xfId="36431" xr:uid="{ACE918B5-38ED-443B-88A2-1176E0D22D4F}"/>
    <cellStyle name="Input 2 22 2 2 3 3" xfId="28250" xr:uid="{3664D45A-D43E-4578-94F3-36600C08FBCD}"/>
    <cellStyle name="Input 2 22 2 2 3 3 2" xfId="38622" xr:uid="{739CD958-2915-41A0-8926-169046C961DC}"/>
    <cellStyle name="Input 2 22 2 2 3 4" xfId="40941" xr:uid="{2E8CC182-D87F-483B-8108-5C990D732C9C}"/>
    <cellStyle name="Input 2 22 2 2 3 5" xfId="34110" xr:uid="{F8BBF2D7-B6CF-4CE5-A7DE-FFB87770679F}"/>
    <cellStyle name="Input 2 22 2 2 4" xfId="20100" xr:uid="{ACCC0537-81CF-4EA4-A2E5-F524BE05BF93}"/>
    <cellStyle name="Input 2 22 2 2 4 2" xfId="35395" xr:uid="{09EF17C5-EA4C-48CC-A9F9-FC2AF765F285}"/>
    <cellStyle name="Input 2 22 2 2 5" xfId="27228" xr:uid="{7245BAC9-38EB-46F0-A43A-CF8447CC2688}"/>
    <cellStyle name="Input 2 22 2 2 5 2" xfId="37602" xr:uid="{35FA9DC4-A94D-4DC7-A8C8-2C97677B3FCC}"/>
    <cellStyle name="Input 2 22 2 2 6" xfId="39905" xr:uid="{A1719154-D0A8-4131-9CC1-40F10D52A5CF}"/>
    <cellStyle name="Input 2 22 2 2 7" xfId="33074" xr:uid="{F45CEAB2-7244-4101-B043-732776C6BD2F}"/>
    <cellStyle name="Input 2 22 3" xfId="17586" xr:uid="{F52E5AD3-62A8-4CF1-8389-F122E0631AEE}"/>
    <cellStyle name="Input 2 22 3 2" xfId="18199" xr:uid="{B1ADA682-0B3C-427C-9EED-E5BCA8262E2A}"/>
    <cellStyle name="Input 2 22 3 2 2" xfId="20537" xr:uid="{4A62AF9C-3D4D-4773-8081-BD6E225A5FCC}"/>
    <cellStyle name="Input 2 22 3 2 2 2" xfId="35832" xr:uid="{9FADAFA6-0B55-4F62-A647-76BC6FC16747}"/>
    <cellStyle name="Input 2 22 3 2 3" xfId="27651" xr:uid="{7C943862-86C7-420B-BB78-F06D58659E2B}"/>
    <cellStyle name="Input 2 22 3 2 3 2" xfId="38023" xr:uid="{2D1646A7-4FFF-4172-8422-D391AA072CC6}"/>
    <cellStyle name="Input 2 22 3 2 4" xfId="40342" xr:uid="{8F812A9D-3477-413C-8280-213572FDCA1A}"/>
    <cellStyle name="Input 2 22 3 2 5" xfId="33511" xr:uid="{288ECE10-266E-4DAB-918C-5C7220FEB23A}"/>
    <cellStyle name="Input 2 22 3 3" xfId="18631" xr:uid="{61B51987-1218-492C-BBAA-20A1603F3118}"/>
    <cellStyle name="Input 2 22 3 3 2" xfId="20969" xr:uid="{54861948-32BC-47F8-8AE4-9EF80E0CBE3F}"/>
    <cellStyle name="Input 2 22 3 3 2 2" xfId="36264" xr:uid="{E4A5A74B-9C52-4669-BAED-33B6919EFC27}"/>
    <cellStyle name="Input 2 22 3 3 3" xfId="28083" xr:uid="{A434947F-ECA9-459C-8EAF-186F85BA52D4}"/>
    <cellStyle name="Input 2 22 3 3 3 2" xfId="38455" xr:uid="{3CBB23D0-54DD-45AC-9AA6-BF77E4DF5E78}"/>
    <cellStyle name="Input 2 22 3 3 4" xfId="40774" xr:uid="{F3B390AE-252F-4AEE-B401-554590323146}"/>
    <cellStyle name="Input 2 22 3 3 5" xfId="33943" xr:uid="{79422B7E-EE5D-4D39-B591-37F1CE85A5FC}"/>
    <cellStyle name="Input 2 22 3 4" xfId="19929" xr:uid="{E5288421-848B-4FC5-BADF-01F381406A85}"/>
    <cellStyle name="Input 2 22 3 4 2" xfId="35224" xr:uid="{418218E8-58B1-436E-A374-D3F6815CF409}"/>
    <cellStyle name="Input 2 22 3 5" xfId="27061" xr:uid="{12271B3A-70DA-46C1-9D4A-8FB6ADD41E55}"/>
    <cellStyle name="Input 2 22 3 5 2" xfId="37435" xr:uid="{BE629513-9093-4A3E-86BD-39744E0921AA}"/>
    <cellStyle name="Input 2 22 3 6" xfId="39734" xr:uid="{2A657A7A-1471-448C-9F07-5DF5C3BB1EA8}"/>
    <cellStyle name="Input 2 22 3 7" xfId="32903" xr:uid="{57BE9665-393A-4F96-8BF2-8B49BB479F41}"/>
    <cellStyle name="Input 2 23" xfId="16632" xr:uid="{10752B3C-AD11-41C9-98BE-367108553E59}"/>
    <cellStyle name="Input 2 23 2" xfId="17329" xr:uid="{39351EB1-F1C6-417B-8E51-98C0E1C8AD7E}"/>
    <cellStyle name="Input 2 23 2 2" xfId="17760" xr:uid="{B7662605-1BF4-4ADD-BEA2-57A1E5CDB824}"/>
    <cellStyle name="Input 2 23 2 2 2" xfId="18367" xr:uid="{E73D23F7-2D98-42A3-9085-3783B4FF5DCD}"/>
    <cellStyle name="Input 2 23 2 2 2 2" xfId="20705" xr:uid="{590A9094-B2AB-4D2E-8FBD-CF2E6D3149EF}"/>
    <cellStyle name="Input 2 23 2 2 2 2 2" xfId="36000" xr:uid="{FC6A2CB8-BCB0-4775-A23B-04C0598B0CF8}"/>
    <cellStyle name="Input 2 23 2 2 2 3" xfId="27819" xr:uid="{F8D74C1A-FC76-41DA-8EB1-66555068AC2C}"/>
    <cellStyle name="Input 2 23 2 2 2 3 2" xfId="38191" xr:uid="{3A0DDF6B-4AB4-42E9-9F79-CC0E280C27AC}"/>
    <cellStyle name="Input 2 23 2 2 2 4" xfId="40510" xr:uid="{3FF9E4B9-DE5B-4019-B1A4-CDF6BEAAF655}"/>
    <cellStyle name="Input 2 23 2 2 2 5" xfId="33679" xr:uid="{C93AC207-8FDE-49CE-81F5-57400607CE7E}"/>
    <cellStyle name="Input 2 23 2 2 3" xfId="18799" xr:uid="{265A477D-254D-4BC1-8C5C-16D742433142}"/>
    <cellStyle name="Input 2 23 2 2 3 2" xfId="21137" xr:uid="{9E102B68-66B8-467D-8745-217E28A3EACA}"/>
    <cellStyle name="Input 2 23 2 2 3 2 2" xfId="36432" xr:uid="{220ED5FC-97FF-49F9-B9E2-31E22D3B2913}"/>
    <cellStyle name="Input 2 23 2 2 3 3" xfId="28251" xr:uid="{06031E37-3846-44FD-87AD-72D9C12B03D8}"/>
    <cellStyle name="Input 2 23 2 2 3 3 2" xfId="38623" xr:uid="{BCA22C80-077D-4908-AECF-33DDA62981E8}"/>
    <cellStyle name="Input 2 23 2 2 3 4" xfId="40942" xr:uid="{8F72FB66-13B3-4091-95FE-A7759DE4692C}"/>
    <cellStyle name="Input 2 23 2 2 3 5" xfId="34111" xr:uid="{55EB7FBD-F510-4941-B387-B613CA6C6FAE}"/>
    <cellStyle name="Input 2 23 2 2 4" xfId="20101" xr:uid="{D3A782FA-6217-4271-B9F8-1D4AC3F36F66}"/>
    <cellStyle name="Input 2 23 2 2 4 2" xfId="35396" xr:uid="{EEA38489-C0CD-428E-9071-B831EF8CB530}"/>
    <cellStyle name="Input 2 23 2 2 5" xfId="27229" xr:uid="{E81E587A-7054-4A4F-96BC-A0FE1F6F35B8}"/>
    <cellStyle name="Input 2 23 2 2 5 2" xfId="37603" xr:uid="{74F741AD-DC28-437B-B0F9-306314529E93}"/>
    <cellStyle name="Input 2 23 2 2 6" xfId="39906" xr:uid="{A300E109-5059-4A4F-88E1-322C4129F77D}"/>
    <cellStyle name="Input 2 23 2 2 7" xfId="33075" xr:uid="{36A35781-78FB-40F5-8E0D-9903AD5C2893}"/>
    <cellStyle name="Input 2 23 3" xfId="17587" xr:uid="{F71D44CB-B76D-4032-9B60-0CE9A78A6F6A}"/>
    <cellStyle name="Input 2 23 3 2" xfId="18200" xr:uid="{0000D783-E630-498C-B515-B177317AE913}"/>
    <cellStyle name="Input 2 23 3 2 2" xfId="20538" xr:uid="{7EA6A0E0-2AA8-48DB-934A-FEBAC0BABB3C}"/>
    <cellStyle name="Input 2 23 3 2 2 2" xfId="35833" xr:uid="{9ADD14DB-CE3F-450C-9382-234EBA8C9545}"/>
    <cellStyle name="Input 2 23 3 2 3" xfId="27652" xr:uid="{1950D4A9-6578-4628-A851-BE4AB3D09A17}"/>
    <cellStyle name="Input 2 23 3 2 3 2" xfId="38024" xr:uid="{FCF9DF9C-B0C6-48EE-AFCC-02FD63B0B3CF}"/>
    <cellStyle name="Input 2 23 3 2 4" xfId="40343" xr:uid="{E139DB38-808D-4838-8085-ADFCBC211B8C}"/>
    <cellStyle name="Input 2 23 3 2 5" xfId="33512" xr:uid="{51779C9B-569B-448C-9CC2-1331668C80FA}"/>
    <cellStyle name="Input 2 23 3 3" xfId="18632" xr:uid="{78B28801-ACF8-48CC-B50E-1FFFC0A4F799}"/>
    <cellStyle name="Input 2 23 3 3 2" xfId="20970" xr:uid="{9BE7C094-1D51-4D25-896E-A31AEAED8C9C}"/>
    <cellStyle name="Input 2 23 3 3 2 2" xfId="36265" xr:uid="{C0A21D63-021A-44FD-BC70-4F27D7857A0F}"/>
    <cellStyle name="Input 2 23 3 3 3" xfId="28084" xr:uid="{FC40B4CC-2DE7-41B3-BC87-AE0C475A17C3}"/>
    <cellStyle name="Input 2 23 3 3 3 2" xfId="38456" xr:uid="{0C941FBE-B0FC-4E1C-B6BB-9B61A80DA3BA}"/>
    <cellStyle name="Input 2 23 3 3 4" xfId="40775" xr:uid="{50FD9544-403E-4E6E-8C8D-DF23D6667738}"/>
    <cellStyle name="Input 2 23 3 3 5" xfId="33944" xr:uid="{B6D0B563-FD2E-4CF1-8C48-126E4ECACC6F}"/>
    <cellStyle name="Input 2 23 3 4" xfId="19930" xr:uid="{9870AAB1-AF3B-4B53-AC40-5FC41E5239C2}"/>
    <cellStyle name="Input 2 23 3 4 2" xfId="35225" xr:uid="{21D40EAE-E797-431C-8B84-9811F421B743}"/>
    <cellStyle name="Input 2 23 3 5" xfId="27062" xr:uid="{07DB6A2F-D4ED-4AA9-A467-29E8A9017189}"/>
    <cellStyle name="Input 2 23 3 5 2" xfId="37436" xr:uid="{3EDAAAB8-A27F-4F66-B76B-B02A7595FCF6}"/>
    <cellStyle name="Input 2 23 3 6" xfId="39735" xr:uid="{C0761B7A-EE68-4E83-99CC-B32525B23BF8}"/>
    <cellStyle name="Input 2 23 3 7" xfId="32904" xr:uid="{B5887F7D-B9F5-4118-8532-6BB1EF298D4D}"/>
    <cellStyle name="Input 2 24" xfId="16633" xr:uid="{BFF19BE8-464D-4BEC-8688-E3487304E4FE}"/>
    <cellStyle name="Input 2 24 2" xfId="17330" xr:uid="{6436F5E6-D88F-44FF-97A4-77DA9EF8ADC8}"/>
    <cellStyle name="Input 2 24 2 2" xfId="17761" xr:uid="{DF237E60-7E33-46F2-AEFD-98C049FEFAB0}"/>
    <cellStyle name="Input 2 24 2 2 2" xfId="18368" xr:uid="{56914897-5379-455A-BDB0-25EA14B054E4}"/>
    <cellStyle name="Input 2 24 2 2 2 2" xfId="20706" xr:uid="{75E678BB-96AE-4F95-A5C7-5E007EFC0DD9}"/>
    <cellStyle name="Input 2 24 2 2 2 2 2" xfId="36001" xr:uid="{F44A9E7E-915E-4993-9C04-6B47202858F7}"/>
    <cellStyle name="Input 2 24 2 2 2 3" xfId="27820" xr:uid="{BA7F467D-B1ED-4E8C-8087-6E91D453E60E}"/>
    <cellStyle name="Input 2 24 2 2 2 3 2" xfId="38192" xr:uid="{86A0FFB1-20D0-4628-9375-05F97BE33908}"/>
    <cellStyle name="Input 2 24 2 2 2 4" xfId="40511" xr:uid="{768BDCAB-E295-4FA0-A604-7090589AE6EA}"/>
    <cellStyle name="Input 2 24 2 2 2 5" xfId="33680" xr:uid="{D388A453-B7D5-4863-95CF-3793F457295F}"/>
    <cellStyle name="Input 2 24 2 2 3" xfId="18800" xr:uid="{8960254E-7C91-4DB2-926E-820C0C2FC6B2}"/>
    <cellStyle name="Input 2 24 2 2 3 2" xfId="21138" xr:uid="{7977FD5D-7A98-46F0-BA6E-95FC78B4FB2F}"/>
    <cellStyle name="Input 2 24 2 2 3 2 2" xfId="36433" xr:uid="{85E7DBF6-647E-48A5-AE48-BD4AEA7193F0}"/>
    <cellStyle name="Input 2 24 2 2 3 3" xfId="28252" xr:uid="{BCDAD740-591A-4257-8FCC-4294C2E7683E}"/>
    <cellStyle name="Input 2 24 2 2 3 3 2" xfId="38624" xr:uid="{0B113442-3447-46D7-9123-EBC7732CDEC1}"/>
    <cellStyle name="Input 2 24 2 2 3 4" xfId="40943" xr:uid="{A27ACACF-3A1F-43FA-A6B6-F9284B5FF247}"/>
    <cellStyle name="Input 2 24 2 2 3 5" xfId="34112" xr:uid="{FB826CEC-6DC3-4788-B4DA-9E562CA691F7}"/>
    <cellStyle name="Input 2 24 2 2 4" xfId="20102" xr:uid="{936B8A7B-53CC-4259-93CC-0A7D5A231B07}"/>
    <cellStyle name="Input 2 24 2 2 4 2" xfId="35397" xr:uid="{E6D4100D-906A-4AB3-B5EB-186DE7522528}"/>
    <cellStyle name="Input 2 24 2 2 5" xfId="27230" xr:uid="{0BC305F4-3C02-4FB9-A4DD-CC2124F621E7}"/>
    <cellStyle name="Input 2 24 2 2 5 2" xfId="37604" xr:uid="{CA25F1C6-782F-449C-AA32-5EE6E01FAC75}"/>
    <cellStyle name="Input 2 24 2 2 6" xfId="39907" xr:uid="{194290CF-7157-4A81-B990-0A1C0E7747F6}"/>
    <cellStyle name="Input 2 24 2 2 7" xfId="33076" xr:uid="{9511B130-8536-4461-A0F5-408CC55C4818}"/>
    <cellStyle name="Input 2 24 3" xfId="17588" xr:uid="{ED21C6D9-CD5A-421A-B460-30F107D6E1FE}"/>
    <cellStyle name="Input 2 24 3 2" xfId="18201" xr:uid="{10F76EDC-DFFA-4412-8BEE-1A664EF940A6}"/>
    <cellStyle name="Input 2 24 3 2 2" xfId="20539" xr:uid="{0E952454-C750-4A5F-99A8-B710EB3132E6}"/>
    <cellStyle name="Input 2 24 3 2 2 2" xfId="35834" xr:uid="{48553542-CAC9-45A6-A838-4FC3F546A690}"/>
    <cellStyle name="Input 2 24 3 2 3" xfId="27653" xr:uid="{D1817DB5-B044-48C3-8E3E-A944C6062C54}"/>
    <cellStyle name="Input 2 24 3 2 3 2" xfId="38025" xr:uid="{870FA43C-6CE2-4884-8271-CF2AA1BE955B}"/>
    <cellStyle name="Input 2 24 3 2 4" xfId="40344" xr:uid="{23746B8F-990B-4644-B4AC-4D6C1F0176F8}"/>
    <cellStyle name="Input 2 24 3 2 5" xfId="33513" xr:uid="{82018FE3-53D2-47F5-8B13-514DFC46B4D4}"/>
    <cellStyle name="Input 2 24 3 3" xfId="18633" xr:uid="{7D99B5DB-88EA-43D5-91C3-8EE058DE3312}"/>
    <cellStyle name="Input 2 24 3 3 2" xfId="20971" xr:uid="{44AA35F3-979A-4866-A106-6C6578F11583}"/>
    <cellStyle name="Input 2 24 3 3 2 2" xfId="36266" xr:uid="{45891DE5-2866-4512-818C-AD23D246C00A}"/>
    <cellStyle name="Input 2 24 3 3 3" xfId="28085" xr:uid="{2E78601B-38A5-4EAE-98C4-5A0CC74BF5F1}"/>
    <cellStyle name="Input 2 24 3 3 3 2" xfId="38457" xr:uid="{C2D545A2-27FE-4A24-9C0E-A6187B039F04}"/>
    <cellStyle name="Input 2 24 3 3 4" xfId="40776" xr:uid="{C81D5B8B-5CD8-47C1-955E-3963E1E52246}"/>
    <cellStyle name="Input 2 24 3 3 5" xfId="33945" xr:uid="{F9192505-87B1-4D31-8576-B77F22A241E4}"/>
    <cellStyle name="Input 2 24 3 4" xfId="19931" xr:uid="{D738107F-3426-476D-83E2-F23B7B271601}"/>
    <cellStyle name="Input 2 24 3 4 2" xfId="35226" xr:uid="{5AE8DACE-ACB7-47C7-816F-9ECF9EE7FA40}"/>
    <cellStyle name="Input 2 24 3 5" xfId="27063" xr:uid="{266693E4-2F14-47F3-8A1B-691D4844170C}"/>
    <cellStyle name="Input 2 24 3 5 2" xfId="37437" xr:uid="{26757C26-4616-4BC2-85DB-B20E86AF610E}"/>
    <cellStyle name="Input 2 24 3 6" xfId="39736" xr:uid="{4F033850-F07D-452A-BBE4-6E12C3CDC1D2}"/>
    <cellStyle name="Input 2 24 3 7" xfId="32905" xr:uid="{5029A4C8-C739-4695-9E98-9BB0D10CC90C}"/>
    <cellStyle name="Input 2 25" xfId="16634" xr:uid="{EBD41FBF-0EC3-4915-95E5-164AB0FB80D4}"/>
    <cellStyle name="Input 2 25 2" xfId="17331" xr:uid="{2A1BC6E7-3F23-4EDD-B4EE-7F399B5B6CB3}"/>
    <cellStyle name="Input 2 25 2 2" xfId="17762" xr:uid="{760B2BB5-8CA9-46A8-ADB4-12A2E2DD2B7D}"/>
    <cellStyle name="Input 2 25 2 2 2" xfId="18369" xr:uid="{426F6902-6040-49E2-BDA2-7E21FF315CCD}"/>
    <cellStyle name="Input 2 25 2 2 2 2" xfId="20707" xr:uid="{DF7E187C-4D83-4BE6-833F-BFBE72178EF3}"/>
    <cellStyle name="Input 2 25 2 2 2 2 2" xfId="36002" xr:uid="{2C6E26C0-94FF-4A2C-B3F5-619FC0BAE4E3}"/>
    <cellStyle name="Input 2 25 2 2 2 3" xfId="27821" xr:uid="{E20E3613-93D4-48B4-8C18-F122E7B6F85D}"/>
    <cellStyle name="Input 2 25 2 2 2 3 2" xfId="38193" xr:uid="{50885A13-C7CE-4FF3-AB4E-519A6C609E65}"/>
    <cellStyle name="Input 2 25 2 2 2 4" xfId="40512" xr:uid="{4320FD68-C950-4FC9-9E8F-6050FF908CE7}"/>
    <cellStyle name="Input 2 25 2 2 2 5" xfId="33681" xr:uid="{1ABE3766-149A-47C9-BD86-186327DBEAD3}"/>
    <cellStyle name="Input 2 25 2 2 3" xfId="18801" xr:uid="{0156EFAC-7601-4131-ABC4-69FEF7006F6B}"/>
    <cellStyle name="Input 2 25 2 2 3 2" xfId="21139" xr:uid="{10023DF5-302C-4DE9-8608-67E170DDFBAA}"/>
    <cellStyle name="Input 2 25 2 2 3 2 2" xfId="36434" xr:uid="{5B8FEFDC-08D1-43F8-A2DB-77CEC00BCCB2}"/>
    <cellStyle name="Input 2 25 2 2 3 3" xfId="28253" xr:uid="{48A6CD10-4466-450F-BD3E-6710B15F5B24}"/>
    <cellStyle name="Input 2 25 2 2 3 3 2" xfId="38625" xr:uid="{A5144B73-C3A0-44F2-A0F5-EF1A75BE6A61}"/>
    <cellStyle name="Input 2 25 2 2 3 4" xfId="40944" xr:uid="{F737F1F1-C670-4066-AE49-103C4E123468}"/>
    <cellStyle name="Input 2 25 2 2 3 5" xfId="34113" xr:uid="{B82D790B-EB7C-4A32-8CD7-6121D491B5D1}"/>
    <cellStyle name="Input 2 25 2 2 4" xfId="20103" xr:uid="{BFC0958E-CB44-4F31-93A2-2341A3C14BD1}"/>
    <cellStyle name="Input 2 25 2 2 4 2" xfId="35398" xr:uid="{8D033EF8-1104-45A4-A688-E467CC40EFCC}"/>
    <cellStyle name="Input 2 25 2 2 5" xfId="27231" xr:uid="{0531D066-317E-46E7-B72E-A456CFD79837}"/>
    <cellStyle name="Input 2 25 2 2 5 2" xfId="37605" xr:uid="{AFD3CFBB-5A44-4871-8055-A17B2F10F469}"/>
    <cellStyle name="Input 2 25 2 2 6" xfId="39908" xr:uid="{7E97FE34-2401-461F-AAD2-A830FCEEEAFB}"/>
    <cellStyle name="Input 2 25 2 2 7" xfId="33077" xr:uid="{AE31573D-50C5-440E-A2BB-EC54B653CA6A}"/>
    <cellStyle name="Input 2 25 3" xfId="17589" xr:uid="{CDF84FED-DB68-4E05-A781-D0AC8A509639}"/>
    <cellStyle name="Input 2 25 3 2" xfId="18202" xr:uid="{0555A174-87B3-4FC8-AE2C-565486A5AB24}"/>
    <cellStyle name="Input 2 25 3 2 2" xfId="20540" xr:uid="{4315F408-90EF-46B4-9447-446CF9E7DFE1}"/>
    <cellStyle name="Input 2 25 3 2 2 2" xfId="35835" xr:uid="{8503C3DE-16AE-49EE-8D0D-222AEE42D06D}"/>
    <cellStyle name="Input 2 25 3 2 3" xfId="27654" xr:uid="{54C5BC95-B4A7-4828-8076-197B59E889B0}"/>
    <cellStyle name="Input 2 25 3 2 3 2" xfId="38026" xr:uid="{3928A2FF-81AF-40F2-834F-809544ECCA37}"/>
    <cellStyle name="Input 2 25 3 2 4" xfId="40345" xr:uid="{89A4E40C-5860-4399-95F5-64573438B286}"/>
    <cellStyle name="Input 2 25 3 2 5" xfId="33514" xr:uid="{64412DEC-336A-47AC-B906-A23D69C9BCA8}"/>
    <cellStyle name="Input 2 25 3 3" xfId="18634" xr:uid="{4A29D985-879A-4C2F-9AC5-D45302FC08B7}"/>
    <cellStyle name="Input 2 25 3 3 2" xfId="20972" xr:uid="{9B3F910C-ED1C-45D9-BFFF-EBCA1DB92B71}"/>
    <cellStyle name="Input 2 25 3 3 2 2" xfId="36267" xr:uid="{17CBA0E0-CAB2-4E81-8AC3-F6F2A3C4AA8E}"/>
    <cellStyle name="Input 2 25 3 3 3" xfId="28086" xr:uid="{CBF077FE-6BD2-45DF-B434-F4986505CBFF}"/>
    <cellStyle name="Input 2 25 3 3 3 2" xfId="38458" xr:uid="{7BCAC3C6-32AB-4E06-9FAB-10D666C844DE}"/>
    <cellStyle name="Input 2 25 3 3 4" xfId="40777" xr:uid="{0A7ADE0B-85C1-4CED-A1DC-2A2F44ECE8C1}"/>
    <cellStyle name="Input 2 25 3 3 5" xfId="33946" xr:uid="{08529482-D701-464B-BF79-96EBA6FE7219}"/>
    <cellStyle name="Input 2 25 3 4" xfId="19932" xr:uid="{54937641-A1A9-423B-B696-F5784FB569C3}"/>
    <cellStyle name="Input 2 25 3 4 2" xfId="35227" xr:uid="{6FD55EFA-84F0-40CA-AFEE-216611BDB2E3}"/>
    <cellStyle name="Input 2 25 3 5" xfId="27064" xr:uid="{09247E6A-D611-479F-BE03-1AEC7B4E9805}"/>
    <cellStyle name="Input 2 25 3 5 2" xfId="37438" xr:uid="{C2F88140-4482-4BD3-AFB8-525F2EB50FA8}"/>
    <cellStyle name="Input 2 25 3 6" xfId="39737" xr:uid="{6221442B-A5B6-4E7A-920E-FFD01B3AA259}"/>
    <cellStyle name="Input 2 25 3 7" xfId="32906" xr:uid="{E07E8FA5-4671-43B6-B861-7A0D0C9C7EC5}"/>
    <cellStyle name="Input 2 26" xfId="16635" xr:uid="{1BBCAA4A-201D-4B26-AABF-C89CB6FFA906}"/>
    <cellStyle name="Input 2 26 2" xfId="17332" xr:uid="{081D7395-1B8F-41EF-AE6E-9EF4C0C35E2D}"/>
    <cellStyle name="Input 2 26 2 2" xfId="17763" xr:uid="{5127B83F-8EB5-4211-85F0-2975A037ABF5}"/>
    <cellStyle name="Input 2 26 2 2 2" xfId="18370" xr:uid="{DDED2CE7-8927-4B31-828A-E43987C8BFFE}"/>
    <cellStyle name="Input 2 26 2 2 2 2" xfId="20708" xr:uid="{3924C2F8-8070-496E-8D57-251B6DD079D9}"/>
    <cellStyle name="Input 2 26 2 2 2 2 2" xfId="36003" xr:uid="{ED6329F5-EE56-407D-91B6-0AD66EAC3B82}"/>
    <cellStyle name="Input 2 26 2 2 2 3" xfId="27822" xr:uid="{A114CCAC-B26B-4B57-A603-2916922A87D4}"/>
    <cellStyle name="Input 2 26 2 2 2 3 2" xfId="38194" xr:uid="{F024953E-D711-4521-AC18-C0223154700C}"/>
    <cellStyle name="Input 2 26 2 2 2 4" xfId="40513" xr:uid="{0D76BF8E-F466-44F5-BEA1-6DBA410E1D8B}"/>
    <cellStyle name="Input 2 26 2 2 2 5" xfId="33682" xr:uid="{74AE56F8-42E5-4390-B811-09D802736FBE}"/>
    <cellStyle name="Input 2 26 2 2 3" xfId="18802" xr:uid="{2F515716-9AD9-4BC6-B711-F689385732F2}"/>
    <cellStyle name="Input 2 26 2 2 3 2" xfId="21140" xr:uid="{4D35990E-4840-4FBE-942D-F717B91D1E9B}"/>
    <cellStyle name="Input 2 26 2 2 3 2 2" xfId="36435" xr:uid="{3E727D48-83A2-4DAA-B0CA-9E281C246E32}"/>
    <cellStyle name="Input 2 26 2 2 3 3" xfId="28254" xr:uid="{DC3E9BBE-EFBA-4C0B-B005-AE10BCC7F850}"/>
    <cellStyle name="Input 2 26 2 2 3 3 2" xfId="38626" xr:uid="{E3505C36-0359-4915-8354-D328127EFA66}"/>
    <cellStyle name="Input 2 26 2 2 3 4" xfId="40945" xr:uid="{58E6CDA7-DB45-487E-8CDD-19F35FE0BB2C}"/>
    <cellStyle name="Input 2 26 2 2 3 5" xfId="34114" xr:uid="{9D1595A6-FCEE-4F7E-9DD3-8DE706EA27B8}"/>
    <cellStyle name="Input 2 26 2 2 4" xfId="20104" xr:uid="{11A850D2-7FF4-47D5-BF3A-8F1905B421ED}"/>
    <cellStyle name="Input 2 26 2 2 4 2" xfId="35399" xr:uid="{68120460-7E27-4EEF-BE33-576E6C535DD5}"/>
    <cellStyle name="Input 2 26 2 2 5" xfId="27232" xr:uid="{4F535987-46D6-493D-8F5C-BC6340A4CF54}"/>
    <cellStyle name="Input 2 26 2 2 5 2" xfId="37606" xr:uid="{61F2CBE5-14D9-474E-A5EB-09E1DCCE2F57}"/>
    <cellStyle name="Input 2 26 2 2 6" xfId="39909" xr:uid="{7CD64D67-73E2-4365-8D49-73BF17A4DF9F}"/>
    <cellStyle name="Input 2 26 2 2 7" xfId="33078" xr:uid="{DC9FE3C2-58FD-4BF2-9E94-99C97DFE5D95}"/>
    <cellStyle name="Input 2 26 3" xfId="17590" xr:uid="{DAA2F66D-ABA5-4265-81B3-28E126687406}"/>
    <cellStyle name="Input 2 26 3 2" xfId="18203" xr:uid="{B4560C06-E645-4B82-A587-8C37345F27DB}"/>
    <cellStyle name="Input 2 26 3 2 2" xfId="20541" xr:uid="{DE044AAC-F1A4-44FE-B81B-0C0DD96A9687}"/>
    <cellStyle name="Input 2 26 3 2 2 2" xfId="35836" xr:uid="{A9251EDF-FBA8-4831-82AE-C6AD84584B97}"/>
    <cellStyle name="Input 2 26 3 2 3" xfId="27655" xr:uid="{BA755CD2-165A-4D86-B51C-72B56B5AB2C4}"/>
    <cellStyle name="Input 2 26 3 2 3 2" xfId="38027" xr:uid="{6FEA97C0-9551-4B60-8C92-EAC0C357EC10}"/>
    <cellStyle name="Input 2 26 3 2 4" xfId="40346" xr:uid="{CFCD8024-75D3-4485-A264-2105C0473AD9}"/>
    <cellStyle name="Input 2 26 3 2 5" xfId="33515" xr:uid="{F60A98E6-BAB1-43F2-976A-BF6432B42F8C}"/>
    <cellStyle name="Input 2 26 3 3" xfId="18635" xr:uid="{17ACCD35-DA16-472C-ACD0-9F66AA6821D6}"/>
    <cellStyle name="Input 2 26 3 3 2" xfId="20973" xr:uid="{7587FC2F-795C-4F00-B543-82CE1EE00D89}"/>
    <cellStyle name="Input 2 26 3 3 2 2" xfId="36268" xr:uid="{131401C8-C376-4D97-81DD-68E53D298A74}"/>
    <cellStyle name="Input 2 26 3 3 3" xfId="28087" xr:uid="{64F57275-1047-4E71-8919-E747F772D894}"/>
    <cellStyle name="Input 2 26 3 3 3 2" xfId="38459" xr:uid="{43F781FA-05F3-4156-B92B-5295B7E10953}"/>
    <cellStyle name="Input 2 26 3 3 4" xfId="40778" xr:uid="{958B1623-5FD0-481A-9786-AA6303D1B796}"/>
    <cellStyle name="Input 2 26 3 3 5" xfId="33947" xr:uid="{F7D2BB2F-0CCE-4508-A6A3-0F8355908DCE}"/>
    <cellStyle name="Input 2 26 3 4" xfId="19933" xr:uid="{D5DD605B-E9B5-422E-BBCC-09C2EF3217B9}"/>
    <cellStyle name="Input 2 26 3 4 2" xfId="35228" xr:uid="{3670B020-0544-4171-BEF8-CAECBB74C293}"/>
    <cellStyle name="Input 2 26 3 5" xfId="27065" xr:uid="{48552166-F3D8-440D-A61F-6D12FEB94835}"/>
    <cellStyle name="Input 2 26 3 5 2" xfId="37439" xr:uid="{E5CA3BFC-0050-4748-BEB2-D55A309B4D62}"/>
    <cellStyle name="Input 2 26 3 6" xfId="39738" xr:uid="{FE063243-0FD1-4A82-8A00-EA19E7BB47AA}"/>
    <cellStyle name="Input 2 26 3 7" xfId="32907" xr:uid="{C5D510FD-7739-473A-85D1-C4CBAB5AAA6B}"/>
    <cellStyle name="Input 2 27" xfId="16636" xr:uid="{48C44D30-A9AA-4175-8F48-A00A271BCCD3}"/>
    <cellStyle name="Input 2 27 2" xfId="17333" xr:uid="{FAD2AF67-1BB5-440B-BB4A-FD3C60E916C7}"/>
    <cellStyle name="Input 2 27 2 2" xfId="17764" xr:uid="{05387A17-0CE1-40FD-83A6-7C1CF8AF0AEE}"/>
    <cellStyle name="Input 2 27 2 2 2" xfId="18371" xr:uid="{0E7553F8-5690-421D-9D40-D510A5A45B92}"/>
    <cellStyle name="Input 2 27 2 2 2 2" xfId="20709" xr:uid="{EBB13313-2876-40B6-BC3E-9C9AE6A3158C}"/>
    <cellStyle name="Input 2 27 2 2 2 2 2" xfId="36004" xr:uid="{4E8EA804-4FBF-4BB6-B971-EC8B4547DCB0}"/>
    <cellStyle name="Input 2 27 2 2 2 3" xfId="27823" xr:uid="{0FCADC8B-0D6B-4801-ACB8-4E15281A85D7}"/>
    <cellStyle name="Input 2 27 2 2 2 3 2" xfId="38195" xr:uid="{4D1A90BE-F172-42DA-89C9-B8C0ABF2407A}"/>
    <cellStyle name="Input 2 27 2 2 2 4" xfId="40514" xr:uid="{69F46380-CE32-4DEA-9E68-D543D840AD1B}"/>
    <cellStyle name="Input 2 27 2 2 2 5" xfId="33683" xr:uid="{914AF999-59D1-477B-8310-8479920C1181}"/>
    <cellStyle name="Input 2 27 2 2 3" xfId="18803" xr:uid="{9E0F4C7B-F25F-4CF9-B34A-CD64BE17336E}"/>
    <cellStyle name="Input 2 27 2 2 3 2" xfId="21141" xr:uid="{6ECDEAFD-25FF-442C-8DCE-27BA5A779327}"/>
    <cellStyle name="Input 2 27 2 2 3 2 2" xfId="36436" xr:uid="{503FB2F5-D81A-43D3-BE5C-CA146A7509AB}"/>
    <cellStyle name="Input 2 27 2 2 3 3" xfId="28255" xr:uid="{3D16A399-DCA8-492A-81EC-E46334ACDF61}"/>
    <cellStyle name="Input 2 27 2 2 3 3 2" xfId="38627" xr:uid="{AF16CA6D-3884-40E7-8EC5-F95CAFD9D4C7}"/>
    <cellStyle name="Input 2 27 2 2 3 4" xfId="40946" xr:uid="{7F14E016-FDE5-4269-A9F4-B5DCD0602CF9}"/>
    <cellStyle name="Input 2 27 2 2 3 5" xfId="34115" xr:uid="{D7459A7C-45CE-46E7-9F44-7FC0C69607CB}"/>
    <cellStyle name="Input 2 27 2 2 4" xfId="20105" xr:uid="{7A876CBD-9356-43C7-898F-43C552DD45F9}"/>
    <cellStyle name="Input 2 27 2 2 4 2" xfId="35400" xr:uid="{017DF171-AD4F-47B5-90F3-57A3F9ED062B}"/>
    <cellStyle name="Input 2 27 2 2 5" xfId="27233" xr:uid="{76CA1D6A-A2B2-49DD-8940-5BA7D5E81DC8}"/>
    <cellStyle name="Input 2 27 2 2 5 2" xfId="37607" xr:uid="{193E6E6A-05CD-4A16-B21A-47A351F4A984}"/>
    <cellStyle name="Input 2 27 2 2 6" xfId="39910" xr:uid="{C8E9186D-ED57-4D25-841C-1AC60A88B4C8}"/>
    <cellStyle name="Input 2 27 2 2 7" xfId="33079" xr:uid="{D5BE18C3-61B6-49E8-BD62-486669431FB3}"/>
    <cellStyle name="Input 2 27 3" xfId="17591" xr:uid="{94858103-1237-450A-9886-6E0F1D047822}"/>
    <cellStyle name="Input 2 27 3 2" xfId="18204" xr:uid="{A99B1301-30A1-4053-B392-D9B8766F03BA}"/>
    <cellStyle name="Input 2 27 3 2 2" xfId="20542" xr:uid="{EC93D06C-F19B-47F9-A04D-2724F639982B}"/>
    <cellStyle name="Input 2 27 3 2 2 2" xfId="35837" xr:uid="{75DE28C2-BC3D-43A3-94F8-74ACF438A6FB}"/>
    <cellStyle name="Input 2 27 3 2 3" xfId="27656" xr:uid="{70657FEF-E3CE-40C8-BFC1-70F3A19C7D3C}"/>
    <cellStyle name="Input 2 27 3 2 3 2" xfId="38028" xr:uid="{935642EA-8048-41A5-B29F-02C2E222F5D6}"/>
    <cellStyle name="Input 2 27 3 2 4" xfId="40347" xr:uid="{684FDCE0-3CD9-472A-B83A-DDE209586491}"/>
    <cellStyle name="Input 2 27 3 2 5" xfId="33516" xr:uid="{6A73174E-9E4F-4E10-A0B4-C9685E6DB749}"/>
    <cellStyle name="Input 2 27 3 3" xfId="18636" xr:uid="{EEA2479F-52C4-4962-B6AF-9FFE658A1F58}"/>
    <cellStyle name="Input 2 27 3 3 2" xfId="20974" xr:uid="{76FCD724-E470-44DC-A2B6-7508013BFA2E}"/>
    <cellStyle name="Input 2 27 3 3 2 2" xfId="36269" xr:uid="{98062526-4A9F-4B6E-9E33-1346FD0B5FCE}"/>
    <cellStyle name="Input 2 27 3 3 3" xfId="28088" xr:uid="{2E354628-F691-487D-AB80-175E59EB314D}"/>
    <cellStyle name="Input 2 27 3 3 3 2" xfId="38460" xr:uid="{9F76A95F-DD2F-41FB-ADEC-2045555139A5}"/>
    <cellStyle name="Input 2 27 3 3 4" xfId="40779" xr:uid="{C6FA12EA-42F5-4ACA-AC74-165E50ED5897}"/>
    <cellStyle name="Input 2 27 3 3 5" xfId="33948" xr:uid="{FCF0E7E4-6DAF-494E-A126-1E4A3F5D1D77}"/>
    <cellStyle name="Input 2 27 3 4" xfId="19934" xr:uid="{54FC9970-D095-4354-93C4-14C20D686083}"/>
    <cellStyle name="Input 2 27 3 4 2" xfId="35229" xr:uid="{AFBE27E3-EE5A-487C-810F-8786B00545C7}"/>
    <cellStyle name="Input 2 27 3 5" xfId="27066" xr:uid="{52D8791A-057C-4B32-9E99-9789374361EA}"/>
    <cellStyle name="Input 2 27 3 5 2" xfId="37440" xr:uid="{F7B03089-9CED-48EB-B79C-FF7C141BAD14}"/>
    <cellStyle name="Input 2 27 3 6" xfId="39739" xr:uid="{21FC0B95-929B-4A01-93AE-4256A40AD873}"/>
    <cellStyle name="Input 2 27 3 7" xfId="32908" xr:uid="{9FDCD396-C04D-483B-A9AE-0AF79218E922}"/>
    <cellStyle name="Input 2 28" xfId="16637" xr:uid="{E6882038-D29C-41F3-B23C-33F76B84ADB1}"/>
    <cellStyle name="Input 2 28 2" xfId="17334" xr:uid="{3ABFEA63-962C-4C69-A1E5-4D5DAC6B13FA}"/>
    <cellStyle name="Input 2 28 2 2" xfId="17765" xr:uid="{B578B269-12E3-4B9B-8847-79FFB5DA18F7}"/>
    <cellStyle name="Input 2 28 2 2 2" xfId="18372" xr:uid="{9AE9FBE6-2A7C-4C64-9AA7-BFD24DE1E667}"/>
    <cellStyle name="Input 2 28 2 2 2 2" xfId="20710" xr:uid="{80B74EF7-3667-4EBF-B3A8-F102DB8A126C}"/>
    <cellStyle name="Input 2 28 2 2 2 2 2" xfId="36005" xr:uid="{AD481CF4-55FF-4681-A7AF-A7538D6AAE20}"/>
    <cellStyle name="Input 2 28 2 2 2 3" xfId="27824" xr:uid="{E55E6750-367D-4266-9DB2-3FEF1C2EC5D6}"/>
    <cellStyle name="Input 2 28 2 2 2 3 2" xfId="38196" xr:uid="{77C7A019-3E41-46E5-B479-81AC69A9F824}"/>
    <cellStyle name="Input 2 28 2 2 2 4" xfId="40515" xr:uid="{1F7BC1BE-484C-40F6-9FE4-282F5181883F}"/>
    <cellStyle name="Input 2 28 2 2 2 5" xfId="33684" xr:uid="{E0382773-0070-4BCB-9FDC-86C2F2D126C5}"/>
    <cellStyle name="Input 2 28 2 2 3" xfId="18804" xr:uid="{A87309B7-DAD3-4724-8809-EF2E6CEF18D1}"/>
    <cellStyle name="Input 2 28 2 2 3 2" xfId="21142" xr:uid="{DF5A183E-74E2-4DEC-B80E-1D6F12DA2D85}"/>
    <cellStyle name="Input 2 28 2 2 3 2 2" xfId="36437" xr:uid="{0853A9CF-8FF9-42AE-83A1-EE6C45A76EB4}"/>
    <cellStyle name="Input 2 28 2 2 3 3" xfId="28256" xr:uid="{B567D4F1-513D-4F2F-9104-23BB4BB04693}"/>
    <cellStyle name="Input 2 28 2 2 3 3 2" xfId="38628" xr:uid="{FACBA56E-D784-4D27-8B58-78A7E956A02B}"/>
    <cellStyle name="Input 2 28 2 2 3 4" xfId="40947" xr:uid="{735C6661-CFDF-4AEB-AA55-5D035E78DF21}"/>
    <cellStyle name="Input 2 28 2 2 3 5" xfId="34116" xr:uid="{E69DC0BE-AFAA-4117-8983-94A21928C0CD}"/>
    <cellStyle name="Input 2 28 2 2 4" xfId="20106" xr:uid="{2206D525-56D2-4413-8879-0E7A1279ED28}"/>
    <cellStyle name="Input 2 28 2 2 4 2" xfId="35401" xr:uid="{BECF2801-006A-48C3-B90F-278DB7D25596}"/>
    <cellStyle name="Input 2 28 2 2 5" xfId="27234" xr:uid="{697916C7-1AEB-4833-B62C-47A82B26CB34}"/>
    <cellStyle name="Input 2 28 2 2 5 2" xfId="37608" xr:uid="{2C61B9D5-93C6-43A3-B7E0-D87EDA333C92}"/>
    <cellStyle name="Input 2 28 2 2 6" xfId="39911" xr:uid="{6AE9C5CC-F53D-4420-B04B-54AD4A4C210B}"/>
    <cellStyle name="Input 2 28 2 2 7" xfId="33080" xr:uid="{70FC75FC-EFED-4F5A-9B8B-D70564ECC0EE}"/>
    <cellStyle name="Input 2 28 3" xfId="17592" xr:uid="{CB75A6C0-F118-4F1E-A81A-A2A663756822}"/>
    <cellStyle name="Input 2 28 3 2" xfId="18205" xr:uid="{5BB938EF-47E7-47D6-A9EF-BBE48FB8FAA9}"/>
    <cellStyle name="Input 2 28 3 2 2" xfId="20543" xr:uid="{CDBC91A1-AE8E-4DED-A2FF-A97C66ECC4D2}"/>
    <cellStyle name="Input 2 28 3 2 2 2" xfId="35838" xr:uid="{D9124DA7-2C36-4229-BD66-B395F9F8850E}"/>
    <cellStyle name="Input 2 28 3 2 3" xfId="27657" xr:uid="{1978F02A-F042-418F-8C44-D96905712A0E}"/>
    <cellStyle name="Input 2 28 3 2 3 2" xfId="38029" xr:uid="{5DCCFF5B-CBCE-47E4-B3D1-303FC4FE19B3}"/>
    <cellStyle name="Input 2 28 3 2 4" xfId="40348" xr:uid="{F52954FF-273C-4FCF-9FE1-4E241510BCFA}"/>
    <cellStyle name="Input 2 28 3 2 5" xfId="33517" xr:uid="{27C9A25A-C0AC-4BD9-8F12-02D8FEB861D3}"/>
    <cellStyle name="Input 2 28 3 3" xfId="18637" xr:uid="{7C7F0576-4171-4274-BEC0-2C4F791BABD5}"/>
    <cellStyle name="Input 2 28 3 3 2" xfId="20975" xr:uid="{6D78EB4B-E422-4C15-BD8E-FF9F14E7A794}"/>
    <cellStyle name="Input 2 28 3 3 2 2" xfId="36270" xr:uid="{833ED91E-7499-454E-A5FD-865B2EFB18C0}"/>
    <cellStyle name="Input 2 28 3 3 3" xfId="28089" xr:uid="{86F1D48C-176A-47BA-8418-868B889429C0}"/>
    <cellStyle name="Input 2 28 3 3 3 2" xfId="38461" xr:uid="{1F068369-4C73-4D00-936C-0DA3A46D50B0}"/>
    <cellStyle name="Input 2 28 3 3 4" xfId="40780" xr:uid="{E6BDDCBB-3F56-4697-9267-E246242D3AF9}"/>
    <cellStyle name="Input 2 28 3 3 5" xfId="33949" xr:uid="{AF9A9F19-7971-479C-8714-2102DFB599FC}"/>
    <cellStyle name="Input 2 28 3 4" xfId="19935" xr:uid="{652D1BBC-787A-4319-9C5B-1EF1E690021C}"/>
    <cellStyle name="Input 2 28 3 4 2" xfId="35230" xr:uid="{35796F85-7A49-4B9F-A3AC-32E4694D0BB7}"/>
    <cellStyle name="Input 2 28 3 5" xfId="27067" xr:uid="{4ACC1EBF-7156-466E-8CBA-C9D6B3447F6E}"/>
    <cellStyle name="Input 2 28 3 5 2" xfId="37441" xr:uid="{588C65F7-E894-4F25-83F4-DFAAAA416BD2}"/>
    <cellStyle name="Input 2 28 3 6" xfId="39740" xr:uid="{45970719-8D82-477B-B6DD-BBC048A10A2A}"/>
    <cellStyle name="Input 2 28 3 7" xfId="32909" xr:uid="{45522D40-5D76-4797-ABA7-52FF64E02234}"/>
    <cellStyle name="Input 2 29" xfId="16638" xr:uid="{5FBC2BE3-8A98-44EA-8E2D-537BC3F7BD02}"/>
    <cellStyle name="Input 2 29 2" xfId="17335" xr:uid="{ADDB3281-ECFE-4F68-BFCA-3BB0E40F9368}"/>
    <cellStyle name="Input 2 29 2 2" xfId="17766" xr:uid="{E87B219A-1714-4FDA-ADC8-B58A7142DA76}"/>
    <cellStyle name="Input 2 29 2 2 2" xfId="18373" xr:uid="{0A5DD371-D82B-4B89-A41F-48608E9E57E1}"/>
    <cellStyle name="Input 2 29 2 2 2 2" xfId="20711" xr:uid="{36752E9A-7C65-4DD1-9DB6-3AAC41692110}"/>
    <cellStyle name="Input 2 29 2 2 2 2 2" xfId="36006" xr:uid="{D1211AE8-0ADD-4818-9F21-B97113156930}"/>
    <cellStyle name="Input 2 29 2 2 2 3" xfId="27825" xr:uid="{33093588-4CBD-49F5-B37B-ACF079FD26D0}"/>
    <cellStyle name="Input 2 29 2 2 2 3 2" xfId="38197" xr:uid="{9D40ADB1-1883-43C3-ABDA-265842C3258A}"/>
    <cellStyle name="Input 2 29 2 2 2 4" xfId="40516" xr:uid="{3CC770E9-4474-4AE5-B641-60C5D5CCF58F}"/>
    <cellStyle name="Input 2 29 2 2 2 5" xfId="33685" xr:uid="{B4E53DD9-C174-4017-8C1B-3C70F816681F}"/>
    <cellStyle name="Input 2 29 2 2 3" xfId="18805" xr:uid="{89240354-606E-4B05-A74C-B642380935A9}"/>
    <cellStyle name="Input 2 29 2 2 3 2" xfId="21143" xr:uid="{44552060-DD40-4BD5-B64F-07CC46C87814}"/>
    <cellStyle name="Input 2 29 2 2 3 2 2" xfId="36438" xr:uid="{F648C3E0-2451-42E7-BC02-8A31F1B6DD95}"/>
    <cellStyle name="Input 2 29 2 2 3 3" xfId="28257" xr:uid="{2DA99A26-03F9-4232-A4AE-6ADA237318ED}"/>
    <cellStyle name="Input 2 29 2 2 3 3 2" xfId="38629" xr:uid="{21B78641-A3E8-463D-8332-536A744C85B6}"/>
    <cellStyle name="Input 2 29 2 2 3 4" xfId="40948" xr:uid="{FDFE87AE-C342-4EDF-8A5C-E89944DED284}"/>
    <cellStyle name="Input 2 29 2 2 3 5" xfId="34117" xr:uid="{E2840F11-34AB-4474-88F9-570B6C019816}"/>
    <cellStyle name="Input 2 29 2 2 4" xfId="20107" xr:uid="{3ED26507-6D51-4C79-B57A-55573CDB326B}"/>
    <cellStyle name="Input 2 29 2 2 4 2" xfId="35402" xr:uid="{4F5CB258-6D54-4F7A-ACCB-749B1F1364AF}"/>
    <cellStyle name="Input 2 29 2 2 5" xfId="27235" xr:uid="{61B1D508-B679-45F8-86EE-CBA9CDF33F56}"/>
    <cellStyle name="Input 2 29 2 2 5 2" xfId="37609" xr:uid="{21D2D0BB-C8BF-4B71-8309-8615AEBB8FFC}"/>
    <cellStyle name="Input 2 29 2 2 6" xfId="39912" xr:uid="{557E541C-E022-4AFE-A4B5-B4A9FE5BBB40}"/>
    <cellStyle name="Input 2 29 2 2 7" xfId="33081" xr:uid="{4DEEF182-9F42-4C10-AA42-22E683BCD4E5}"/>
    <cellStyle name="Input 2 29 3" xfId="17593" xr:uid="{62A943DE-42C6-4666-B748-FD5CFDDDF812}"/>
    <cellStyle name="Input 2 29 3 2" xfId="18206" xr:uid="{365E9E19-D764-4402-A902-36E554C14144}"/>
    <cellStyle name="Input 2 29 3 2 2" xfId="20544" xr:uid="{ECAD7E64-F30C-45DF-8A7A-A6820637EDFD}"/>
    <cellStyle name="Input 2 29 3 2 2 2" xfId="35839" xr:uid="{8045CBEB-80AF-4DDB-87B6-88B95CC338D2}"/>
    <cellStyle name="Input 2 29 3 2 3" xfId="27658" xr:uid="{3E5FBBA5-C298-4898-A3D1-1119D3585B63}"/>
    <cellStyle name="Input 2 29 3 2 3 2" xfId="38030" xr:uid="{1AB6B236-29C5-4014-A074-33C3D8937963}"/>
    <cellStyle name="Input 2 29 3 2 4" xfId="40349" xr:uid="{8C10FCD8-3768-431D-974E-3C19603DAE2A}"/>
    <cellStyle name="Input 2 29 3 2 5" xfId="33518" xr:uid="{171F4258-9EFF-4323-878D-A6EA3C6C3659}"/>
    <cellStyle name="Input 2 29 3 3" xfId="18638" xr:uid="{ED46F383-D504-4B89-95B3-D936BD7E0D0F}"/>
    <cellStyle name="Input 2 29 3 3 2" xfId="20976" xr:uid="{0FF4E41D-7EAE-48E0-A0B3-A8FD3212EBA1}"/>
    <cellStyle name="Input 2 29 3 3 2 2" xfId="36271" xr:uid="{0E7DB265-68D9-4E0D-A56F-66A19D4B8F0C}"/>
    <cellStyle name="Input 2 29 3 3 3" xfId="28090" xr:uid="{A0F4C859-6F2E-45F8-B53E-D03C021407FD}"/>
    <cellStyle name="Input 2 29 3 3 3 2" xfId="38462" xr:uid="{1459624B-5EA7-45DC-A8A1-0F61DF8FEBCF}"/>
    <cellStyle name="Input 2 29 3 3 4" xfId="40781" xr:uid="{1D24ADF5-B73E-456C-8CC8-0C0B4018E3D8}"/>
    <cellStyle name="Input 2 29 3 3 5" xfId="33950" xr:uid="{4F9CABAD-EADD-4166-9251-0D0109FB8D44}"/>
    <cellStyle name="Input 2 29 3 4" xfId="19936" xr:uid="{7B2E6908-145A-45EF-9884-ADA84B5ACE11}"/>
    <cellStyle name="Input 2 29 3 4 2" xfId="35231" xr:uid="{1E9D59E7-C9A4-4F63-B14B-E6ADD5E0F758}"/>
    <cellStyle name="Input 2 29 3 5" xfId="27068" xr:uid="{722C95FA-4BB9-4549-8D75-DACB96BBC9AA}"/>
    <cellStyle name="Input 2 29 3 5 2" xfId="37442" xr:uid="{050AEEB3-6E7A-4310-B4CD-95DF8146AC6D}"/>
    <cellStyle name="Input 2 29 3 6" xfId="39741" xr:uid="{4AB18690-D2F9-49A5-98A5-810C6FFE195C}"/>
    <cellStyle name="Input 2 29 3 7" xfId="32910" xr:uid="{44ABFF95-955B-4822-86E6-CB2EB9C6F376}"/>
    <cellStyle name="Input 2 3" xfId="16639" xr:uid="{89DC7181-FB97-4D9A-BC10-0C5386197254}"/>
    <cellStyle name="Input 2 3 2" xfId="17336" xr:uid="{5CD1B906-D408-40A1-B98D-21741C597F9C}"/>
    <cellStyle name="Input 2 3 2 2" xfId="17767" xr:uid="{6B122E5C-A1E2-47D3-89B5-80A6FEF78B28}"/>
    <cellStyle name="Input 2 3 2 2 2" xfId="18374" xr:uid="{255A0124-9A3A-4E51-BCF0-91F3AAC71BC6}"/>
    <cellStyle name="Input 2 3 2 2 2 2" xfId="20712" xr:uid="{5C0A7921-EDF6-4032-9C70-2C20431E15A5}"/>
    <cellStyle name="Input 2 3 2 2 2 2 2" xfId="36007" xr:uid="{ACC64398-B23F-455E-9293-482CF532C82B}"/>
    <cellStyle name="Input 2 3 2 2 2 3" xfId="27826" xr:uid="{CB8AE288-67E0-4816-9115-61FB9CF1223A}"/>
    <cellStyle name="Input 2 3 2 2 2 3 2" xfId="38198" xr:uid="{222F8F63-B39D-4D43-8930-7405EA1E3D24}"/>
    <cellStyle name="Input 2 3 2 2 2 4" xfId="40517" xr:uid="{E64BF58D-38AB-4E86-B1A1-C483C3F6F03F}"/>
    <cellStyle name="Input 2 3 2 2 2 5" xfId="33686" xr:uid="{CEAFA6C6-556A-49FA-AD9A-A5B8A3A38787}"/>
    <cellStyle name="Input 2 3 2 2 3" xfId="18806" xr:uid="{7F34F943-2AA1-43D9-A9C1-890DA225FE08}"/>
    <cellStyle name="Input 2 3 2 2 3 2" xfId="21144" xr:uid="{AB405E88-CAD9-4CFD-A3B7-16739D1812A7}"/>
    <cellStyle name="Input 2 3 2 2 3 2 2" xfId="36439" xr:uid="{814193A4-9DA4-47A5-B30E-BCB877B1EFE7}"/>
    <cellStyle name="Input 2 3 2 2 3 3" xfId="28258" xr:uid="{1C8FE589-326A-4350-B6DF-572DF4195F7F}"/>
    <cellStyle name="Input 2 3 2 2 3 3 2" xfId="38630" xr:uid="{782C9F05-DA7C-4C7E-ABB6-0A4C532237FF}"/>
    <cellStyle name="Input 2 3 2 2 3 4" xfId="40949" xr:uid="{DB59C1BC-DA5D-4333-8816-004F45030E3F}"/>
    <cellStyle name="Input 2 3 2 2 3 5" xfId="34118" xr:uid="{2D717B5A-95C5-4C95-B66B-E8915B0A8E9F}"/>
    <cellStyle name="Input 2 3 2 2 4" xfId="20108" xr:uid="{EA559574-1047-4A9D-9417-A2CEAA902E5D}"/>
    <cellStyle name="Input 2 3 2 2 4 2" xfId="35403" xr:uid="{CFBB28BD-EFDE-46C9-A48B-1AAA2FE5265C}"/>
    <cellStyle name="Input 2 3 2 2 5" xfId="27236" xr:uid="{83F3517F-5D14-4670-88A1-41C67D86E953}"/>
    <cellStyle name="Input 2 3 2 2 5 2" xfId="37610" xr:uid="{F7003014-2691-48CF-817B-62369CAFCDD4}"/>
    <cellStyle name="Input 2 3 2 2 6" xfId="39913" xr:uid="{14747BF3-FE12-4C92-BB80-D528795F8FD7}"/>
    <cellStyle name="Input 2 3 2 2 7" xfId="33082" xr:uid="{300B2AD1-1E2C-496F-B9F8-BEB46D94E74C}"/>
    <cellStyle name="Input 2 3 3" xfId="17594" xr:uid="{B2E9CD4F-04F1-4DAE-BF58-DD34057C61F7}"/>
    <cellStyle name="Input 2 3 3 2" xfId="18207" xr:uid="{9370A14E-35DA-4FB8-ACFF-B05AB94FA447}"/>
    <cellStyle name="Input 2 3 3 2 2" xfId="20545" xr:uid="{65E6FD5E-36C2-4941-B99A-39999A860DA1}"/>
    <cellStyle name="Input 2 3 3 2 2 2" xfId="35840" xr:uid="{37833378-0A96-4FA6-8F7F-13797788D0CF}"/>
    <cellStyle name="Input 2 3 3 2 3" xfId="27659" xr:uid="{7942FDEF-A589-405E-9C8C-A3273E528D2A}"/>
    <cellStyle name="Input 2 3 3 2 3 2" xfId="38031" xr:uid="{0222DD00-4430-4528-920C-5F51B3E52FC8}"/>
    <cellStyle name="Input 2 3 3 2 4" xfId="40350" xr:uid="{A7A3E4B2-4E9B-4274-A1B2-9A7A7C8414A6}"/>
    <cellStyle name="Input 2 3 3 2 5" xfId="33519" xr:uid="{7F1D2AA7-AB4D-4D5A-B817-CBB5256B0B10}"/>
    <cellStyle name="Input 2 3 3 3" xfId="18639" xr:uid="{39F6A6D4-6249-42B3-956C-7109858FAE80}"/>
    <cellStyle name="Input 2 3 3 3 2" xfId="20977" xr:uid="{8224A6B3-C10C-40B3-A388-19DB37F3F398}"/>
    <cellStyle name="Input 2 3 3 3 2 2" xfId="36272" xr:uid="{7ECDCA3F-1490-4338-87C7-AC0820EDC889}"/>
    <cellStyle name="Input 2 3 3 3 3" xfId="28091" xr:uid="{771D7D47-97D0-446A-970E-E0FF67121E35}"/>
    <cellStyle name="Input 2 3 3 3 3 2" xfId="38463" xr:uid="{BE2A358B-0DD2-42F4-9C78-62C650415A56}"/>
    <cellStyle name="Input 2 3 3 3 4" xfId="40782" xr:uid="{C128B3BD-A844-4C2A-AD55-1B150D66A0B2}"/>
    <cellStyle name="Input 2 3 3 3 5" xfId="33951" xr:uid="{D9D58DCA-399F-475A-8724-87EDC17E5302}"/>
    <cellStyle name="Input 2 3 3 4" xfId="19937" xr:uid="{F86A9CE8-D1C8-4EE6-9A6D-915B6E590EA0}"/>
    <cellStyle name="Input 2 3 3 4 2" xfId="35232" xr:uid="{3EDBACF3-70CF-4163-A7DA-6BB7F6BF5E81}"/>
    <cellStyle name="Input 2 3 3 5" xfId="27069" xr:uid="{9382200C-DA2A-4F5E-8475-691B28CEE72D}"/>
    <cellStyle name="Input 2 3 3 5 2" xfId="37443" xr:uid="{BE9043C2-BCB1-45B3-8D5E-B889BAFFDD46}"/>
    <cellStyle name="Input 2 3 3 6" xfId="39742" xr:uid="{C80C06B2-6AA5-4C28-9755-BFD7F1EDF611}"/>
    <cellStyle name="Input 2 3 3 7" xfId="32911" xr:uid="{C4F6C4BD-85C1-455B-A0B8-7D47A550F634}"/>
    <cellStyle name="Input 2 30" xfId="16640" xr:uid="{5173B42B-5DB4-4256-B99E-2E2E4C37CEB0}"/>
    <cellStyle name="Input 2 30 2" xfId="17337" xr:uid="{46907254-B55A-4053-B694-213A6BBC2BDE}"/>
    <cellStyle name="Input 2 30 2 2" xfId="17768" xr:uid="{6DB1477E-48CA-443A-B274-51D1CDF0DD65}"/>
    <cellStyle name="Input 2 30 2 2 2" xfId="18375" xr:uid="{1A855EAA-2C5E-4D86-A031-90B44243FB75}"/>
    <cellStyle name="Input 2 30 2 2 2 2" xfId="20713" xr:uid="{CC277387-2303-4AF6-AAD4-3340C01CDDE7}"/>
    <cellStyle name="Input 2 30 2 2 2 2 2" xfId="36008" xr:uid="{F2C6634D-E2E0-4446-9D64-49BBC3D47479}"/>
    <cellStyle name="Input 2 30 2 2 2 3" xfId="27827" xr:uid="{DB36BE97-092B-45EA-B8BB-0665EBC23137}"/>
    <cellStyle name="Input 2 30 2 2 2 3 2" xfId="38199" xr:uid="{4655E6C4-569E-4980-A84F-1DC323E297BC}"/>
    <cellStyle name="Input 2 30 2 2 2 4" xfId="40518" xr:uid="{D8ADB6EA-BC97-4225-878F-7F924354BF45}"/>
    <cellStyle name="Input 2 30 2 2 2 5" xfId="33687" xr:uid="{57996E32-6A55-4FB2-A253-5F896F1A6346}"/>
    <cellStyle name="Input 2 30 2 2 3" xfId="18807" xr:uid="{249AEA4F-D705-4E80-92F0-2C4D4ED73F3B}"/>
    <cellStyle name="Input 2 30 2 2 3 2" xfId="21145" xr:uid="{F6B4BD41-202B-43ED-BD1D-65DA469412B0}"/>
    <cellStyle name="Input 2 30 2 2 3 2 2" xfId="36440" xr:uid="{1121D085-29A2-4ECE-B496-4D8924AB4194}"/>
    <cellStyle name="Input 2 30 2 2 3 3" xfId="28259" xr:uid="{0E08CFD4-37A9-4414-BF71-F180478DF47D}"/>
    <cellStyle name="Input 2 30 2 2 3 3 2" xfId="38631" xr:uid="{0750A253-B98B-49D3-BFCD-EE5177D1FC50}"/>
    <cellStyle name="Input 2 30 2 2 3 4" xfId="40950" xr:uid="{522A30D5-5314-4CA5-9115-96382E3E5212}"/>
    <cellStyle name="Input 2 30 2 2 3 5" xfId="34119" xr:uid="{A6D7E7FE-5C45-46BE-9FFE-E29FE30F1DDA}"/>
    <cellStyle name="Input 2 30 2 2 4" xfId="20109" xr:uid="{EF6EF0E2-D3FB-4FC1-AF1E-B24C82C0E4AE}"/>
    <cellStyle name="Input 2 30 2 2 4 2" xfId="35404" xr:uid="{E4C2B0F7-3EE2-414A-8734-B76D6F11A727}"/>
    <cellStyle name="Input 2 30 2 2 5" xfId="27237" xr:uid="{0FC61071-D33F-46C5-BC5D-EB2390CFAC6B}"/>
    <cellStyle name="Input 2 30 2 2 5 2" xfId="37611" xr:uid="{89FE8469-B8B8-4BF7-B101-D8A7EF11B2BB}"/>
    <cellStyle name="Input 2 30 2 2 6" xfId="39914" xr:uid="{6D60F70F-8073-411F-BFEC-15A13787CA4D}"/>
    <cellStyle name="Input 2 30 2 2 7" xfId="33083" xr:uid="{5F2708BB-52C2-4214-B416-65B8C6E09D1F}"/>
    <cellStyle name="Input 2 30 3" xfId="17595" xr:uid="{AD6996BD-A88D-4CE2-A243-9D309715F886}"/>
    <cellStyle name="Input 2 30 3 2" xfId="18208" xr:uid="{FD7AEDE2-4B16-46A9-8032-847D8B09B1FA}"/>
    <cellStyle name="Input 2 30 3 2 2" xfId="20546" xr:uid="{058B7541-7718-414F-A5B6-61C8584EAD8A}"/>
    <cellStyle name="Input 2 30 3 2 2 2" xfId="35841" xr:uid="{D5709751-CFCB-4016-959B-6C35280EA964}"/>
    <cellStyle name="Input 2 30 3 2 3" xfId="27660" xr:uid="{F8992529-91F4-45A7-AC1E-082BBBCB6658}"/>
    <cellStyle name="Input 2 30 3 2 3 2" xfId="38032" xr:uid="{F45A0A02-40F1-4BF5-BABF-BA5742816BD3}"/>
    <cellStyle name="Input 2 30 3 2 4" xfId="40351" xr:uid="{70D0F381-50F0-49FF-A085-924875CA830E}"/>
    <cellStyle name="Input 2 30 3 2 5" xfId="33520" xr:uid="{EE102B95-0EAE-4DC4-8ABE-1BF9975BD6C6}"/>
    <cellStyle name="Input 2 30 3 3" xfId="18640" xr:uid="{784C4420-3A94-4006-A4AC-D46ABCCF17D4}"/>
    <cellStyle name="Input 2 30 3 3 2" xfId="20978" xr:uid="{0AD3DBB1-7EC7-4EFF-A880-0FECD91E31F4}"/>
    <cellStyle name="Input 2 30 3 3 2 2" xfId="36273" xr:uid="{9D0C4D53-44A9-40BD-83FF-2C76A638A97E}"/>
    <cellStyle name="Input 2 30 3 3 3" xfId="28092" xr:uid="{41533FDC-2355-496F-98EE-3B22320A3521}"/>
    <cellStyle name="Input 2 30 3 3 3 2" xfId="38464" xr:uid="{B85796D4-37C5-49A1-874B-3FADB2A490AE}"/>
    <cellStyle name="Input 2 30 3 3 4" xfId="40783" xr:uid="{38838997-ECC9-41BF-9CD7-D5CA13F0C6C3}"/>
    <cellStyle name="Input 2 30 3 3 5" xfId="33952" xr:uid="{B99B4934-146A-4700-AF40-3F86843F36BE}"/>
    <cellStyle name="Input 2 30 3 4" xfId="19938" xr:uid="{0B2D166D-0728-4C46-A077-6BAF03DDBE23}"/>
    <cellStyle name="Input 2 30 3 4 2" xfId="35233" xr:uid="{54EC889C-46F6-4B3A-9027-9EAFA4164510}"/>
    <cellStyle name="Input 2 30 3 5" xfId="27070" xr:uid="{343FDE83-1A53-49EC-9E75-AFBBBECFAA36}"/>
    <cellStyle name="Input 2 30 3 5 2" xfId="37444" xr:uid="{94F0C13B-06F5-4517-A045-D68EE9401A85}"/>
    <cellStyle name="Input 2 30 3 6" xfId="39743" xr:uid="{04D5E7AA-9DA3-42D3-9F63-B63DE372B489}"/>
    <cellStyle name="Input 2 30 3 7" xfId="32912" xr:uid="{F2E4ACD3-C646-4050-84A7-0A9EE87F016D}"/>
    <cellStyle name="Input 2 31" xfId="16641" xr:uid="{C2940636-89CE-41E0-AEDF-BBD849AD72DF}"/>
    <cellStyle name="Input 2 31 2" xfId="17338" xr:uid="{EC988CAF-B824-4790-A2B8-6BA6AFDD27A9}"/>
    <cellStyle name="Input 2 31 2 2" xfId="17769" xr:uid="{96C08D96-FAD4-4344-A77F-D03D6F202323}"/>
    <cellStyle name="Input 2 31 2 2 2" xfId="18376" xr:uid="{B3D1C23D-32F6-4CED-A6B0-8F428A14AC99}"/>
    <cellStyle name="Input 2 31 2 2 2 2" xfId="20714" xr:uid="{4705D0E8-D94C-453E-A840-8D4331A40DCF}"/>
    <cellStyle name="Input 2 31 2 2 2 2 2" xfId="36009" xr:uid="{B01511CA-11AF-4E7A-AC18-ED04AD639EA5}"/>
    <cellStyle name="Input 2 31 2 2 2 3" xfId="27828" xr:uid="{1D6ED3D4-6FBD-4AD1-918D-0E3E07E1D97E}"/>
    <cellStyle name="Input 2 31 2 2 2 3 2" xfId="38200" xr:uid="{CA28C89D-BE90-4620-AA3D-6FA724444F96}"/>
    <cellStyle name="Input 2 31 2 2 2 4" xfId="40519" xr:uid="{49D0BCFE-37C1-4DBA-B074-2D180B07B3D0}"/>
    <cellStyle name="Input 2 31 2 2 2 5" xfId="33688" xr:uid="{CB78B0F7-1735-48A8-9F41-4AE9D9236E02}"/>
    <cellStyle name="Input 2 31 2 2 3" xfId="18808" xr:uid="{1DD70265-08BF-45AB-80F0-E43DF27AD7FB}"/>
    <cellStyle name="Input 2 31 2 2 3 2" xfId="21146" xr:uid="{88AB98CE-4C3D-4536-815F-BA7698820BFC}"/>
    <cellStyle name="Input 2 31 2 2 3 2 2" xfId="36441" xr:uid="{5239CDA6-43C8-4B83-A9BC-F6A1C42C832A}"/>
    <cellStyle name="Input 2 31 2 2 3 3" xfId="28260" xr:uid="{A8CB46B8-DD9D-4DFB-8A7C-C3D1C70AE5AD}"/>
    <cellStyle name="Input 2 31 2 2 3 3 2" xfId="38632" xr:uid="{22B9F7AC-7840-4EA4-A66B-982E01EFFB88}"/>
    <cellStyle name="Input 2 31 2 2 3 4" xfId="40951" xr:uid="{3732C9C0-AD30-4A59-87C7-28E3C1AD29B4}"/>
    <cellStyle name="Input 2 31 2 2 3 5" xfId="34120" xr:uid="{FE143BC6-2733-4D86-86B8-F9DFCFFD0589}"/>
    <cellStyle name="Input 2 31 2 2 4" xfId="20110" xr:uid="{66C86ED0-FBFE-414C-BC82-2013D9508C78}"/>
    <cellStyle name="Input 2 31 2 2 4 2" xfId="35405" xr:uid="{AC62537E-8901-4EDD-824F-3ED3A0549C7C}"/>
    <cellStyle name="Input 2 31 2 2 5" xfId="27238" xr:uid="{4F57FCF0-D7EC-4C2E-A268-CCDAF90F51F5}"/>
    <cellStyle name="Input 2 31 2 2 5 2" xfId="37612" xr:uid="{579E4300-E484-484B-8BA2-377A19CF6CFB}"/>
    <cellStyle name="Input 2 31 2 2 6" xfId="39915" xr:uid="{2D31040E-D44E-4E88-B80F-56E19D3F7092}"/>
    <cellStyle name="Input 2 31 2 2 7" xfId="33084" xr:uid="{454064E9-A24E-446B-B39F-BC4BABEECF95}"/>
    <cellStyle name="Input 2 31 3" xfId="17596" xr:uid="{63CF1AAA-FC8F-4596-80A2-0BB902DDBDE4}"/>
    <cellStyle name="Input 2 31 3 2" xfId="18209" xr:uid="{BF63131B-FB7D-400E-BDB1-E4C74CD59E7B}"/>
    <cellStyle name="Input 2 31 3 2 2" xfId="20547" xr:uid="{3B4174F1-8254-4C12-9570-5A744E78570E}"/>
    <cellStyle name="Input 2 31 3 2 2 2" xfId="35842" xr:uid="{9E86AC4D-39BD-424A-A5D2-3E748E50C7EC}"/>
    <cellStyle name="Input 2 31 3 2 3" xfId="27661" xr:uid="{96E69763-414F-40F6-8C1B-ED906F5B8D9A}"/>
    <cellStyle name="Input 2 31 3 2 3 2" xfId="38033" xr:uid="{B4E9AA91-EB6B-4229-AB9C-47FAECB7A8A7}"/>
    <cellStyle name="Input 2 31 3 2 4" xfId="40352" xr:uid="{E54E8AB8-67C0-4FE5-AE45-A7BB86EFECBD}"/>
    <cellStyle name="Input 2 31 3 2 5" xfId="33521" xr:uid="{EA64AC9E-0315-4DDD-86A5-68CA0F169161}"/>
    <cellStyle name="Input 2 31 3 3" xfId="18641" xr:uid="{2521CBC8-A418-4451-B2FB-D69B0847F480}"/>
    <cellStyle name="Input 2 31 3 3 2" xfId="20979" xr:uid="{C0EAA183-2BFE-49B6-A237-F968527F4354}"/>
    <cellStyle name="Input 2 31 3 3 2 2" xfId="36274" xr:uid="{9381F2CF-834D-4DBC-A4DC-82E1FA26EE25}"/>
    <cellStyle name="Input 2 31 3 3 3" xfId="28093" xr:uid="{C805960E-5F85-40E1-BFA0-7089F0FA05C4}"/>
    <cellStyle name="Input 2 31 3 3 3 2" xfId="38465" xr:uid="{2B56CA63-C102-4F87-AB17-2BF99DA484C4}"/>
    <cellStyle name="Input 2 31 3 3 4" xfId="40784" xr:uid="{E2D05288-E422-4CC1-A453-8341130A2298}"/>
    <cellStyle name="Input 2 31 3 3 5" xfId="33953" xr:uid="{3BD6973C-20AE-4539-A21D-F048A896B3CD}"/>
    <cellStyle name="Input 2 31 3 4" xfId="19939" xr:uid="{37A7FD27-252A-41D2-A0E2-BACBE535A7DA}"/>
    <cellStyle name="Input 2 31 3 4 2" xfId="35234" xr:uid="{F4D44CEA-DF6E-4531-B1D6-DEA4F4706406}"/>
    <cellStyle name="Input 2 31 3 5" xfId="27071" xr:uid="{2662476B-B862-4BCD-8299-CA9B54E89175}"/>
    <cellStyle name="Input 2 31 3 5 2" xfId="37445" xr:uid="{45E6DE99-1DAD-4B9B-92FD-804DEE376B21}"/>
    <cellStyle name="Input 2 31 3 6" xfId="39744" xr:uid="{EE011B19-058F-4C11-A76B-E1102FEAE6DD}"/>
    <cellStyle name="Input 2 31 3 7" xfId="32913" xr:uid="{DDB16E4F-B023-4BAC-B0FB-130A7E7D5A54}"/>
    <cellStyle name="Input 2 32" xfId="16642" xr:uid="{4F37AC2F-430A-4E3E-AB05-B68E871F8515}"/>
    <cellStyle name="Input 2 32 2" xfId="17339" xr:uid="{48DC8073-0D8E-48DC-85D1-FB9E5A061BFF}"/>
    <cellStyle name="Input 2 32 2 2" xfId="17770" xr:uid="{21D6F91F-8112-49BE-A0C5-C0E80FD1811B}"/>
    <cellStyle name="Input 2 32 2 2 2" xfId="18377" xr:uid="{F3BB238E-C3E3-4EBA-B151-AD681A8229C9}"/>
    <cellStyle name="Input 2 32 2 2 2 2" xfId="20715" xr:uid="{2862057F-6404-46A9-8296-9466694294B4}"/>
    <cellStyle name="Input 2 32 2 2 2 2 2" xfId="36010" xr:uid="{AA0F40B1-5F76-4F21-8ECA-748060DF2FA8}"/>
    <cellStyle name="Input 2 32 2 2 2 3" xfId="27829" xr:uid="{226D0205-2C4F-4727-9954-3DDD308EF524}"/>
    <cellStyle name="Input 2 32 2 2 2 3 2" xfId="38201" xr:uid="{A6D86D2F-1C12-4F4D-ACE8-709BC6F51A6D}"/>
    <cellStyle name="Input 2 32 2 2 2 4" xfId="40520" xr:uid="{047B85DE-244D-4A4B-9BF7-F7513609EB8D}"/>
    <cellStyle name="Input 2 32 2 2 2 5" xfId="33689" xr:uid="{BA6C5DAE-26F2-4C1B-9502-1B6B852BC7E4}"/>
    <cellStyle name="Input 2 32 2 2 3" xfId="18809" xr:uid="{17AB79FF-8E27-4DC0-AABA-3130BB60EB21}"/>
    <cellStyle name="Input 2 32 2 2 3 2" xfId="21147" xr:uid="{D7A1C5D2-DA90-45E3-B3F3-25AE7B1BD2C6}"/>
    <cellStyle name="Input 2 32 2 2 3 2 2" xfId="36442" xr:uid="{6DC4AAA3-4A08-4DD2-ADC1-7F0770B48A09}"/>
    <cellStyle name="Input 2 32 2 2 3 3" xfId="28261" xr:uid="{57AFF2C2-8677-4332-892F-A9D2C0AF00F9}"/>
    <cellStyle name="Input 2 32 2 2 3 3 2" xfId="38633" xr:uid="{797642BC-37EC-4D30-B45D-288E6BF91B38}"/>
    <cellStyle name="Input 2 32 2 2 3 4" xfId="40952" xr:uid="{EEDE471E-B71E-47B9-9205-39C3CAD58218}"/>
    <cellStyle name="Input 2 32 2 2 3 5" xfId="34121" xr:uid="{6DA9E0F5-5C1F-4B9F-BC39-42336C880B83}"/>
    <cellStyle name="Input 2 32 2 2 4" xfId="20111" xr:uid="{605BA9B9-BDF6-4B61-8424-51B54804940E}"/>
    <cellStyle name="Input 2 32 2 2 4 2" xfId="35406" xr:uid="{615157B1-7473-40E4-AF6E-08D6C74A8184}"/>
    <cellStyle name="Input 2 32 2 2 5" xfId="27239" xr:uid="{478DA381-3671-40BA-889F-0270EA53EE10}"/>
    <cellStyle name="Input 2 32 2 2 5 2" xfId="37613" xr:uid="{E68015D4-A08B-4118-B2F9-A73C66552C35}"/>
    <cellStyle name="Input 2 32 2 2 6" xfId="39916" xr:uid="{AD33A950-DA1D-4A06-A292-E9559D1C3540}"/>
    <cellStyle name="Input 2 32 2 2 7" xfId="33085" xr:uid="{24146AC4-6637-42FF-8382-CBCED5E41E08}"/>
    <cellStyle name="Input 2 32 3" xfId="17597" xr:uid="{51DBB2A4-5985-49DF-8EC0-02F4E0F6F106}"/>
    <cellStyle name="Input 2 32 3 2" xfId="18210" xr:uid="{96EF8F8E-C9FF-4E4D-A281-FA44EE959161}"/>
    <cellStyle name="Input 2 32 3 2 2" xfId="20548" xr:uid="{4B1389E0-B432-45F5-8751-21F55B90AF03}"/>
    <cellStyle name="Input 2 32 3 2 2 2" xfId="35843" xr:uid="{6F3D51C8-0B4C-4FCF-96F6-C71D6F1F63AB}"/>
    <cellStyle name="Input 2 32 3 2 3" xfId="27662" xr:uid="{DE34CA22-517A-456B-B8F1-24D709BA2E4E}"/>
    <cellStyle name="Input 2 32 3 2 3 2" xfId="38034" xr:uid="{D6CCCD52-D5BA-4385-91C2-164DF85CD4FF}"/>
    <cellStyle name="Input 2 32 3 2 4" xfId="40353" xr:uid="{2C40806C-30A2-4FEE-BA82-B0EACFE1B58F}"/>
    <cellStyle name="Input 2 32 3 2 5" xfId="33522" xr:uid="{687FCC8E-7859-4914-81DD-1778B857D7C5}"/>
    <cellStyle name="Input 2 32 3 3" xfId="18642" xr:uid="{F7B78B55-5D20-46C1-980A-881A8509F1A8}"/>
    <cellStyle name="Input 2 32 3 3 2" xfId="20980" xr:uid="{F2802111-96AD-4DD9-B4ED-6D3359DA1BBB}"/>
    <cellStyle name="Input 2 32 3 3 2 2" xfId="36275" xr:uid="{014C5E1F-7B71-42F0-9479-F575002ADA07}"/>
    <cellStyle name="Input 2 32 3 3 3" xfId="28094" xr:uid="{B187BF2C-0709-4E85-8BFB-3CF8E461E4C1}"/>
    <cellStyle name="Input 2 32 3 3 3 2" xfId="38466" xr:uid="{AF710F4D-CF31-4C86-BE68-1C20EA7CACF6}"/>
    <cellStyle name="Input 2 32 3 3 4" xfId="40785" xr:uid="{FD7865A4-0BCF-4669-ACAF-E0D23F73504D}"/>
    <cellStyle name="Input 2 32 3 3 5" xfId="33954" xr:uid="{BC3C4F8E-6ECE-44CC-9C01-88573D246033}"/>
    <cellStyle name="Input 2 32 3 4" xfId="19940" xr:uid="{355334EB-F08B-4D83-8991-8CDB5489ABF2}"/>
    <cellStyle name="Input 2 32 3 4 2" xfId="35235" xr:uid="{C71D1139-D731-4E5B-B54B-2ACAEA32EB1D}"/>
    <cellStyle name="Input 2 32 3 5" xfId="27072" xr:uid="{A6AD49F4-210F-46CC-A39B-2B43E6188ED8}"/>
    <cellStyle name="Input 2 32 3 5 2" xfId="37446" xr:uid="{FD5B72A2-6342-4D29-89B0-67DFD0236065}"/>
    <cellStyle name="Input 2 32 3 6" xfId="39745" xr:uid="{41977427-A59F-434C-91DA-2AC87C797624}"/>
    <cellStyle name="Input 2 32 3 7" xfId="32914" xr:uid="{70A66771-693D-4755-9BD9-21F9D831A476}"/>
    <cellStyle name="Input 2 33" xfId="16643" xr:uid="{42259837-0774-41D0-B10F-E4911795DCB2}"/>
    <cellStyle name="Input 2 33 2" xfId="17340" xr:uid="{E16C4670-3790-4031-8DA4-D86476961F83}"/>
    <cellStyle name="Input 2 33 2 2" xfId="17771" xr:uid="{2CC5CD93-F402-4EF1-9650-33C6691CC72B}"/>
    <cellStyle name="Input 2 33 2 2 2" xfId="18378" xr:uid="{25028B22-2261-4B8D-908D-6FF644A987BC}"/>
    <cellStyle name="Input 2 33 2 2 2 2" xfId="20716" xr:uid="{C7CFCEC3-7A11-4A20-B03C-774D8DF6FC0A}"/>
    <cellStyle name="Input 2 33 2 2 2 2 2" xfId="36011" xr:uid="{B56928D3-C076-495E-98FA-2E886614D92A}"/>
    <cellStyle name="Input 2 33 2 2 2 3" xfId="27830" xr:uid="{916630A0-7288-47E1-8BF5-38C21BF74FCF}"/>
    <cellStyle name="Input 2 33 2 2 2 3 2" xfId="38202" xr:uid="{54685046-BC26-429B-8A14-422987D1A3EE}"/>
    <cellStyle name="Input 2 33 2 2 2 4" xfId="40521" xr:uid="{D0642D8D-B750-42DC-86FB-4D17A435DFE8}"/>
    <cellStyle name="Input 2 33 2 2 2 5" xfId="33690" xr:uid="{349EAFAC-4F2A-47A3-8B59-441617D3E9B5}"/>
    <cellStyle name="Input 2 33 2 2 3" xfId="18810" xr:uid="{409AAD2A-777B-450D-B487-F39C872FC311}"/>
    <cellStyle name="Input 2 33 2 2 3 2" xfId="21148" xr:uid="{784C330E-F909-424A-83FC-5662A4743ED8}"/>
    <cellStyle name="Input 2 33 2 2 3 2 2" xfId="36443" xr:uid="{F8F576E3-8098-44BF-9FB5-DD2D35413486}"/>
    <cellStyle name="Input 2 33 2 2 3 3" xfId="28262" xr:uid="{F5729781-40DC-4C4D-A4E8-0BE1E35774D2}"/>
    <cellStyle name="Input 2 33 2 2 3 3 2" xfId="38634" xr:uid="{ACD77FF1-A357-45CC-9BDF-FA48880A9B16}"/>
    <cellStyle name="Input 2 33 2 2 3 4" xfId="40953" xr:uid="{502E4A18-61AA-4F72-AD0B-49A68D007CFF}"/>
    <cellStyle name="Input 2 33 2 2 3 5" xfId="34122" xr:uid="{F8B71070-F8B4-4566-8FF3-B8E70D26160E}"/>
    <cellStyle name="Input 2 33 2 2 4" xfId="20112" xr:uid="{7A906141-666B-4910-AFA3-57BF640B83F9}"/>
    <cellStyle name="Input 2 33 2 2 4 2" xfId="35407" xr:uid="{BF2B7D88-4C9F-4BA9-9CBF-A48F6B7C9511}"/>
    <cellStyle name="Input 2 33 2 2 5" xfId="27240" xr:uid="{EA91A92F-D48D-43D1-BDB1-1B2C48CE6153}"/>
    <cellStyle name="Input 2 33 2 2 5 2" xfId="37614" xr:uid="{0782CE16-7435-42DF-9C02-0732C924307A}"/>
    <cellStyle name="Input 2 33 2 2 6" xfId="39917" xr:uid="{9AB970F3-56AE-428C-8E78-21F19A37819E}"/>
    <cellStyle name="Input 2 33 2 2 7" xfId="33086" xr:uid="{F4EF429F-3150-4D90-86B8-FF50DC807167}"/>
    <cellStyle name="Input 2 33 3" xfId="17598" xr:uid="{D36C599C-B46B-4946-BA49-807F5B029733}"/>
    <cellStyle name="Input 2 33 3 2" xfId="18211" xr:uid="{E2DF4B05-7719-4FAB-ADB9-906FA6058118}"/>
    <cellStyle name="Input 2 33 3 2 2" xfId="20549" xr:uid="{FE8561B0-6DA4-473F-B755-73594CEA9ACD}"/>
    <cellStyle name="Input 2 33 3 2 2 2" xfId="35844" xr:uid="{97516E77-2548-4941-99C2-487367DDB562}"/>
    <cellStyle name="Input 2 33 3 2 3" xfId="27663" xr:uid="{C5255F70-2AEC-4D0B-B4EC-77DB0B9B5161}"/>
    <cellStyle name="Input 2 33 3 2 3 2" xfId="38035" xr:uid="{6FDF3FB6-55D4-4D2D-8448-0C010757A241}"/>
    <cellStyle name="Input 2 33 3 2 4" xfId="40354" xr:uid="{E963A038-F9C8-4089-86FA-F194DF5A21A5}"/>
    <cellStyle name="Input 2 33 3 2 5" xfId="33523" xr:uid="{6E848001-5E11-4326-8FE0-BE9115704C92}"/>
    <cellStyle name="Input 2 33 3 3" xfId="18643" xr:uid="{6BC11442-5E9F-43CC-BA64-6E8CE4BDD24D}"/>
    <cellStyle name="Input 2 33 3 3 2" xfId="20981" xr:uid="{C5F53019-C7B4-474E-B469-DA932AE5F068}"/>
    <cellStyle name="Input 2 33 3 3 2 2" xfId="36276" xr:uid="{5A18C27B-44A6-4233-B305-C88856BDDD5B}"/>
    <cellStyle name="Input 2 33 3 3 3" xfId="28095" xr:uid="{E0324CD2-85E9-41F7-8EE4-3C9B906AA167}"/>
    <cellStyle name="Input 2 33 3 3 3 2" xfId="38467" xr:uid="{9F1E3388-AF1B-463B-9B83-B91EC56553EA}"/>
    <cellStyle name="Input 2 33 3 3 4" xfId="40786" xr:uid="{11F1338B-6916-4516-A52F-6E458A336D1E}"/>
    <cellStyle name="Input 2 33 3 3 5" xfId="33955" xr:uid="{9BD9B8E2-270D-49F7-AF1A-A7BE151A2E72}"/>
    <cellStyle name="Input 2 33 3 4" xfId="19941" xr:uid="{9F15B1FD-1030-4184-AD7E-A65561281486}"/>
    <cellStyle name="Input 2 33 3 4 2" xfId="35236" xr:uid="{42E96BB3-C637-4B61-B55A-F7203A496268}"/>
    <cellStyle name="Input 2 33 3 5" xfId="27073" xr:uid="{CC8548CD-12CB-49A4-B7AF-3E289CE00EE2}"/>
    <cellStyle name="Input 2 33 3 5 2" xfId="37447" xr:uid="{0D796580-7731-4292-9703-3FDB16B84311}"/>
    <cellStyle name="Input 2 33 3 6" xfId="39746" xr:uid="{4026E1A7-1EEE-4781-BE81-8C431DF089AA}"/>
    <cellStyle name="Input 2 33 3 7" xfId="32915" xr:uid="{0591A3D3-C7AF-4E06-9A1D-A6E2CBD115D6}"/>
    <cellStyle name="Input 2 34" xfId="16644" xr:uid="{9B557F05-803A-482C-BC77-16F70A68F2E7}"/>
    <cellStyle name="Input 2 34 2" xfId="17341" xr:uid="{D28C5DE9-FC04-43E2-8D1B-E99D18502E4A}"/>
    <cellStyle name="Input 2 34 2 2" xfId="17772" xr:uid="{50C88912-B2BF-4054-A11D-B688B46C9350}"/>
    <cellStyle name="Input 2 34 2 2 2" xfId="18379" xr:uid="{F99CF10E-2BDA-4C98-8C1F-B63159B9953A}"/>
    <cellStyle name="Input 2 34 2 2 2 2" xfId="20717" xr:uid="{E735714C-BC14-47DB-8915-FDE877845B72}"/>
    <cellStyle name="Input 2 34 2 2 2 2 2" xfId="36012" xr:uid="{5FE3EC10-80F9-490D-99AC-A2A0C949DA50}"/>
    <cellStyle name="Input 2 34 2 2 2 3" xfId="27831" xr:uid="{F00A5ABB-0752-4A40-BCEE-9ECC9B855198}"/>
    <cellStyle name="Input 2 34 2 2 2 3 2" xfId="38203" xr:uid="{7E27229A-55E3-4EDF-AD84-107F8E6ADDC2}"/>
    <cellStyle name="Input 2 34 2 2 2 4" xfId="40522" xr:uid="{836CB6BB-FD86-4898-BB0D-59E79DBE6BF7}"/>
    <cellStyle name="Input 2 34 2 2 2 5" xfId="33691" xr:uid="{1D0A5CBE-E74A-4F7A-A804-C74E5C323255}"/>
    <cellStyle name="Input 2 34 2 2 3" xfId="18811" xr:uid="{D1AFF2F9-DB6D-48D2-999A-B95AD11309BD}"/>
    <cellStyle name="Input 2 34 2 2 3 2" xfId="21149" xr:uid="{5107DE31-7E82-4CA8-9C39-69E0A1436C2E}"/>
    <cellStyle name="Input 2 34 2 2 3 2 2" xfId="36444" xr:uid="{D405CE50-1687-40AD-B771-E998304F8ECA}"/>
    <cellStyle name="Input 2 34 2 2 3 3" xfId="28263" xr:uid="{9B842216-248E-454E-A9D0-BDD445E3C7C8}"/>
    <cellStyle name="Input 2 34 2 2 3 3 2" xfId="38635" xr:uid="{3FEB5F53-3CBF-41BB-8786-74093E4E74B7}"/>
    <cellStyle name="Input 2 34 2 2 3 4" xfId="40954" xr:uid="{A0C6CC86-BF61-482E-8C3C-3B414DD2A505}"/>
    <cellStyle name="Input 2 34 2 2 3 5" xfId="34123" xr:uid="{828764EB-1D91-4D55-BA02-B36353C84EE6}"/>
    <cellStyle name="Input 2 34 2 2 4" xfId="20113" xr:uid="{29FEDC60-D3E4-41D8-8FEC-DBDE403F2918}"/>
    <cellStyle name="Input 2 34 2 2 4 2" xfId="35408" xr:uid="{72D2C585-842B-4CD5-BD7B-7D829CC3E809}"/>
    <cellStyle name="Input 2 34 2 2 5" xfId="27241" xr:uid="{41A2AEF5-9538-46E1-ABEE-346EA31D2C8D}"/>
    <cellStyle name="Input 2 34 2 2 5 2" xfId="37615" xr:uid="{EA7B6DA7-C74B-48BB-A837-D04107707185}"/>
    <cellStyle name="Input 2 34 2 2 6" xfId="39918" xr:uid="{8FA2768F-37FF-41F0-BD4D-3F345B4089CD}"/>
    <cellStyle name="Input 2 34 2 2 7" xfId="33087" xr:uid="{E256EA3B-14DC-4166-A2CD-245CAAE7051E}"/>
    <cellStyle name="Input 2 34 3" xfId="17599" xr:uid="{E36FD911-AEAF-43B8-958C-B146B9887DD5}"/>
    <cellStyle name="Input 2 34 3 2" xfId="18212" xr:uid="{F268E523-39B3-4652-83B0-D9ED1A140B47}"/>
    <cellStyle name="Input 2 34 3 2 2" xfId="20550" xr:uid="{6235B7FE-F0B2-40DE-85FC-3893F182AA1F}"/>
    <cellStyle name="Input 2 34 3 2 2 2" xfId="35845" xr:uid="{B42491EE-365D-4294-B46C-326E1D0F6FDE}"/>
    <cellStyle name="Input 2 34 3 2 3" xfId="27664" xr:uid="{33C28110-DC80-4F20-824B-CDC98355734B}"/>
    <cellStyle name="Input 2 34 3 2 3 2" xfId="38036" xr:uid="{0C6C377E-8270-4AD6-A075-142D90CB03DC}"/>
    <cellStyle name="Input 2 34 3 2 4" xfId="40355" xr:uid="{870FF7FA-7E61-4067-B90E-9CFD6F7FBA8A}"/>
    <cellStyle name="Input 2 34 3 2 5" xfId="33524" xr:uid="{778999DF-5D07-42F4-8F9A-6BC77A9BB15D}"/>
    <cellStyle name="Input 2 34 3 3" xfId="18644" xr:uid="{E555A9CF-3CE8-470E-8F90-C21A7B29F6BD}"/>
    <cellStyle name="Input 2 34 3 3 2" xfId="20982" xr:uid="{6802AA64-F9C7-479F-8554-F39BC2784F88}"/>
    <cellStyle name="Input 2 34 3 3 2 2" xfId="36277" xr:uid="{E12FE919-E7AC-4D7E-8A3A-59B14814E2DB}"/>
    <cellStyle name="Input 2 34 3 3 3" xfId="28096" xr:uid="{A8E8EADF-B9BE-437E-9EF9-368C429690C1}"/>
    <cellStyle name="Input 2 34 3 3 3 2" xfId="38468" xr:uid="{130F3D74-D6F2-4B42-9D58-39B51300AA73}"/>
    <cellStyle name="Input 2 34 3 3 4" xfId="40787" xr:uid="{04AC59AD-E57F-4F64-A106-5482A97B7596}"/>
    <cellStyle name="Input 2 34 3 3 5" xfId="33956" xr:uid="{05B1E1D0-B9F1-4F77-B570-177C87A281E7}"/>
    <cellStyle name="Input 2 34 3 4" xfId="19942" xr:uid="{60A4B892-7E7A-4649-ADE1-E63BF6936356}"/>
    <cellStyle name="Input 2 34 3 4 2" xfId="35237" xr:uid="{3749CD8D-E6A4-49A8-A3B7-F4A317F7DD2B}"/>
    <cellStyle name="Input 2 34 3 5" xfId="27074" xr:uid="{A9204CFE-E633-4458-83AD-5D7B6F2EBF30}"/>
    <cellStyle name="Input 2 34 3 5 2" xfId="37448" xr:uid="{FE241371-E594-4BCE-96E0-6605FF3DD922}"/>
    <cellStyle name="Input 2 34 3 6" xfId="39747" xr:uid="{8C55A902-49E2-44C1-A86B-EDE2D018FBEC}"/>
    <cellStyle name="Input 2 34 3 7" xfId="32916" xr:uid="{34C5F91D-C990-4448-A84C-3F73BDA60C6E}"/>
    <cellStyle name="Input 2 35" xfId="16645" xr:uid="{0AA75543-6D93-4210-8551-022F46DB2BD5}"/>
    <cellStyle name="Input 2 35 2" xfId="17342" xr:uid="{F0D8A0A8-E5AF-42AB-AC11-3E4E60ADEE70}"/>
    <cellStyle name="Input 2 35 2 2" xfId="17773" xr:uid="{349D2625-5C95-4545-92F4-F6B1B2EFFAED}"/>
    <cellStyle name="Input 2 35 2 2 2" xfId="18380" xr:uid="{8DBE12C6-4566-43E4-89C2-85D8652354D0}"/>
    <cellStyle name="Input 2 35 2 2 2 2" xfId="20718" xr:uid="{0AEBB8EC-2CC5-433D-8492-F262520EA8E9}"/>
    <cellStyle name="Input 2 35 2 2 2 2 2" xfId="36013" xr:uid="{709831BB-0BBD-4E32-A3D2-51AE1BB87713}"/>
    <cellStyle name="Input 2 35 2 2 2 3" xfId="27832" xr:uid="{8E87C724-95BC-4DCE-ADC9-8F68B14DFB37}"/>
    <cellStyle name="Input 2 35 2 2 2 3 2" xfId="38204" xr:uid="{5B40399F-7563-448B-A115-4E1760523CD6}"/>
    <cellStyle name="Input 2 35 2 2 2 4" xfId="40523" xr:uid="{C9C67727-1AD4-422E-9507-524E7F120B2C}"/>
    <cellStyle name="Input 2 35 2 2 2 5" xfId="33692" xr:uid="{E678552D-F83F-49CE-9C6C-9D8F6503832C}"/>
    <cellStyle name="Input 2 35 2 2 3" xfId="18812" xr:uid="{AD270B1E-F8F6-4700-B321-D0C0AE29C834}"/>
    <cellStyle name="Input 2 35 2 2 3 2" xfId="21150" xr:uid="{8E98DE31-034A-449E-B13A-62FCBB2AE863}"/>
    <cellStyle name="Input 2 35 2 2 3 2 2" xfId="36445" xr:uid="{B997A00C-B7E8-4C58-A871-9E8BF9808A5A}"/>
    <cellStyle name="Input 2 35 2 2 3 3" xfId="28264" xr:uid="{260F8AAE-E311-4F17-9AA5-DA4475C94837}"/>
    <cellStyle name="Input 2 35 2 2 3 3 2" xfId="38636" xr:uid="{B6E71C4C-D130-456D-BB94-7EB02BC2E30A}"/>
    <cellStyle name="Input 2 35 2 2 3 4" xfId="40955" xr:uid="{708743E3-E235-4398-815F-1073F74F8269}"/>
    <cellStyle name="Input 2 35 2 2 3 5" xfId="34124" xr:uid="{9FD13D9F-5D36-403E-A4DE-828A4866BFBC}"/>
    <cellStyle name="Input 2 35 2 2 4" xfId="20114" xr:uid="{8F558314-C2F4-4C37-996C-B5D75B085597}"/>
    <cellStyle name="Input 2 35 2 2 4 2" xfId="35409" xr:uid="{CB9587FE-7F75-42FE-9357-BEF801D36236}"/>
    <cellStyle name="Input 2 35 2 2 5" xfId="27242" xr:uid="{206F576F-0BC4-46AA-8484-87BEEEA66F46}"/>
    <cellStyle name="Input 2 35 2 2 5 2" xfId="37616" xr:uid="{42AE4688-9FB1-4F28-B974-9924C841ED0C}"/>
    <cellStyle name="Input 2 35 2 2 6" xfId="39919" xr:uid="{6FF694DF-6FA2-4D87-AA51-ED283750C223}"/>
    <cellStyle name="Input 2 35 2 2 7" xfId="33088" xr:uid="{7D2DD9A0-DF7B-401B-A1AF-AC32A2479CFD}"/>
    <cellStyle name="Input 2 35 3" xfId="17600" xr:uid="{DAE434BE-ADF5-4CAF-951D-8F988AC4F6B9}"/>
    <cellStyle name="Input 2 35 3 2" xfId="18213" xr:uid="{7CEBE56A-6A7E-4180-9E39-57A5C37B2B3F}"/>
    <cellStyle name="Input 2 35 3 2 2" xfId="20551" xr:uid="{ACFC87A2-BD44-4490-B26A-9D791782F798}"/>
    <cellStyle name="Input 2 35 3 2 2 2" xfId="35846" xr:uid="{048A806C-12B7-458D-9D84-8CEB4E851DC1}"/>
    <cellStyle name="Input 2 35 3 2 3" xfId="27665" xr:uid="{EF3707B8-4E54-4158-8588-8BE587CE210B}"/>
    <cellStyle name="Input 2 35 3 2 3 2" xfId="38037" xr:uid="{698643D2-3E62-4278-AD4B-00C833FB5256}"/>
    <cellStyle name="Input 2 35 3 2 4" xfId="40356" xr:uid="{C0EAC865-0124-4B99-ABE5-6C971B69B504}"/>
    <cellStyle name="Input 2 35 3 2 5" xfId="33525" xr:uid="{2711AFAC-1D16-46D6-AA8F-06388997DFE4}"/>
    <cellStyle name="Input 2 35 3 3" xfId="18645" xr:uid="{3E6C6625-CDC9-4D16-9715-2162614EBAA3}"/>
    <cellStyle name="Input 2 35 3 3 2" xfId="20983" xr:uid="{C85D8B2E-481A-4821-A18C-B98F4C345413}"/>
    <cellStyle name="Input 2 35 3 3 2 2" xfId="36278" xr:uid="{3D4A75E5-13EC-4B4D-B0D9-A4A37AFEE0A2}"/>
    <cellStyle name="Input 2 35 3 3 3" xfId="28097" xr:uid="{A60F7F41-0C91-4598-87FC-82E781039273}"/>
    <cellStyle name="Input 2 35 3 3 3 2" xfId="38469" xr:uid="{0708FE92-B975-482A-AEEF-DD72F97008C3}"/>
    <cellStyle name="Input 2 35 3 3 4" xfId="40788" xr:uid="{A0592955-C916-40A7-9A23-5C6343AD9C66}"/>
    <cellStyle name="Input 2 35 3 3 5" xfId="33957" xr:uid="{237F9626-7EC4-45FA-AB72-6A8A9D4547AD}"/>
    <cellStyle name="Input 2 35 3 4" xfId="19943" xr:uid="{5E7E0A65-156D-4545-A626-AB118AAEF1C2}"/>
    <cellStyle name="Input 2 35 3 4 2" xfId="35238" xr:uid="{69492E7A-3460-47DB-8001-8500EA16B83A}"/>
    <cellStyle name="Input 2 35 3 5" xfId="27075" xr:uid="{7B2E3152-68CB-4247-A4CB-3F4BDBB13E22}"/>
    <cellStyle name="Input 2 35 3 5 2" xfId="37449" xr:uid="{7B762DF7-DA7E-42CC-8453-D047F44C68BA}"/>
    <cellStyle name="Input 2 35 3 6" xfId="39748" xr:uid="{9E1FFBBA-6184-4CE8-9C01-0CC666F3E4B2}"/>
    <cellStyle name="Input 2 35 3 7" xfId="32917" xr:uid="{ED96E023-A9B5-4286-991B-09D02A40BE6B}"/>
    <cellStyle name="Input 2 36" xfId="16646" xr:uid="{82E35A5B-DF4C-4166-9BA4-CD4A5B0160EE}"/>
    <cellStyle name="Input 2 36 2" xfId="17343" xr:uid="{5E59C7D0-0719-4E17-A8BF-2C5E55EE6325}"/>
    <cellStyle name="Input 2 36 2 2" xfId="17774" xr:uid="{45748022-FF66-488E-BB45-98B1B1FF0EEB}"/>
    <cellStyle name="Input 2 36 2 2 2" xfId="18381" xr:uid="{39CC854D-0103-45B1-A96D-F9E36E68E212}"/>
    <cellStyle name="Input 2 36 2 2 2 2" xfId="20719" xr:uid="{6A21BF20-6F58-49F2-A422-49A421A32E6C}"/>
    <cellStyle name="Input 2 36 2 2 2 2 2" xfId="36014" xr:uid="{538A8202-077C-4FF3-8FDD-555EC337F116}"/>
    <cellStyle name="Input 2 36 2 2 2 3" xfId="27833" xr:uid="{7534C904-BEAF-4C1E-B61C-9EADFD87B6F6}"/>
    <cellStyle name="Input 2 36 2 2 2 3 2" xfId="38205" xr:uid="{E8FFF311-2A29-46E0-81BC-3AE87EB8FBC6}"/>
    <cellStyle name="Input 2 36 2 2 2 4" xfId="40524" xr:uid="{0647F162-6109-4A13-B21C-0DA1FA916B48}"/>
    <cellStyle name="Input 2 36 2 2 2 5" xfId="33693" xr:uid="{4ECF59C1-92BD-4C1B-B36E-6B3F7341FEC0}"/>
    <cellStyle name="Input 2 36 2 2 3" xfId="18813" xr:uid="{7D9B6616-982C-40DA-9DFE-FB4604570AF4}"/>
    <cellStyle name="Input 2 36 2 2 3 2" xfId="21151" xr:uid="{1A700599-4993-42A0-9AA7-FE7E0BCF0032}"/>
    <cellStyle name="Input 2 36 2 2 3 2 2" xfId="36446" xr:uid="{E527EFB8-81B6-4086-B3EB-0640484BD863}"/>
    <cellStyle name="Input 2 36 2 2 3 3" xfId="28265" xr:uid="{A13DC9BB-5A7E-4CF6-9F22-52605D3693DB}"/>
    <cellStyle name="Input 2 36 2 2 3 3 2" xfId="38637" xr:uid="{7CFCC01A-8962-41A5-BC59-AE19B80687B3}"/>
    <cellStyle name="Input 2 36 2 2 3 4" xfId="40956" xr:uid="{4624B24C-4544-4141-B252-080E6A7241CC}"/>
    <cellStyle name="Input 2 36 2 2 3 5" xfId="34125" xr:uid="{059EE89E-7F22-45BF-901B-7E4DF3BBA3FA}"/>
    <cellStyle name="Input 2 36 2 2 4" xfId="20115" xr:uid="{3C097A67-607A-48E1-ACCE-56AEA9A990A7}"/>
    <cellStyle name="Input 2 36 2 2 4 2" xfId="35410" xr:uid="{251B888E-6280-4DEC-883B-74E9C1D58436}"/>
    <cellStyle name="Input 2 36 2 2 5" xfId="27243" xr:uid="{88631DDA-8966-4CC1-82AF-2D2AFD4A35EC}"/>
    <cellStyle name="Input 2 36 2 2 5 2" xfId="37617" xr:uid="{F3234E0A-5101-4690-A397-AA1CBEFCB9E2}"/>
    <cellStyle name="Input 2 36 2 2 6" xfId="39920" xr:uid="{689890F2-49E8-4929-A6EE-6972E180455D}"/>
    <cellStyle name="Input 2 36 2 2 7" xfId="33089" xr:uid="{9F1F7252-4AD5-4D33-A983-8424199F4CA2}"/>
    <cellStyle name="Input 2 36 3" xfId="17601" xr:uid="{B7BCBB50-3B31-4F71-8895-1821DD5608CB}"/>
    <cellStyle name="Input 2 36 3 2" xfId="18214" xr:uid="{53BF5D73-56B8-4918-875D-6C43CE507789}"/>
    <cellStyle name="Input 2 36 3 2 2" xfId="20552" xr:uid="{7452C757-D791-42C6-92EC-E28850637A5D}"/>
    <cellStyle name="Input 2 36 3 2 2 2" xfId="35847" xr:uid="{1F97DF74-6192-464D-98B3-E69C88415ED5}"/>
    <cellStyle name="Input 2 36 3 2 3" xfId="27666" xr:uid="{2613E223-4691-43E6-9121-555C90F75B54}"/>
    <cellStyle name="Input 2 36 3 2 3 2" xfId="38038" xr:uid="{71740039-EE3B-46EA-AE58-F795A63386FF}"/>
    <cellStyle name="Input 2 36 3 2 4" xfId="40357" xr:uid="{0F1AEA99-3229-4B5C-9A9C-331A64C13EC5}"/>
    <cellStyle name="Input 2 36 3 2 5" xfId="33526" xr:uid="{DB221FFB-EF68-41EC-A16E-63EA344E4968}"/>
    <cellStyle name="Input 2 36 3 3" xfId="18646" xr:uid="{39CCA1C6-A18D-44F4-9920-41F3A79D1D17}"/>
    <cellStyle name="Input 2 36 3 3 2" xfId="20984" xr:uid="{F9D5BFE4-355A-4767-A0DB-94589538AC08}"/>
    <cellStyle name="Input 2 36 3 3 2 2" xfId="36279" xr:uid="{ADEDC809-830E-4C48-962B-3C847C3720B1}"/>
    <cellStyle name="Input 2 36 3 3 3" xfId="28098" xr:uid="{0754C6E5-9599-4A5F-B7ED-41325D1534AF}"/>
    <cellStyle name="Input 2 36 3 3 3 2" xfId="38470" xr:uid="{B5DAB111-C403-4532-94E2-89583DAC645E}"/>
    <cellStyle name="Input 2 36 3 3 4" xfId="40789" xr:uid="{107BA056-3880-469E-B6A7-5BD2BC26A236}"/>
    <cellStyle name="Input 2 36 3 3 5" xfId="33958" xr:uid="{3078A34E-554A-4C14-B600-6641319DD234}"/>
    <cellStyle name="Input 2 36 3 4" xfId="19944" xr:uid="{ABA73ADD-4C55-46F7-B06C-2EFA3F0C051D}"/>
    <cellStyle name="Input 2 36 3 4 2" xfId="35239" xr:uid="{987E489A-7257-4966-96CC-25155DE7BCF3}"/>
    <cellStyle name="Input 2 36 3 5" xfId="27076" xr:uid="{0CAEA986-0B14-48DE-9C09-3E02EBD066BC}"/>
    <cellStyle name="Input 2 36 3 5 2" xfId="37450" xr:uid="{AD7C7AE3-ECA1-4257-ACEE-F33D6B5C30E6}"/>
    <cellStyle name="Input 2 36 3 6" xfId="39749" xr:uid="{E99B7B39-269F-448F-B530-AFECFF65AF38}"/>
    <cellStyle name="Input 2 36 3 7" xfId="32918" xr:uid="{CC8B1888-2CE4-4C3F-995B-CFA5EF076915}"/>
    <cellStyle name="Input 2 37" xfId="16647" xr:uid="{037D3BD9-F1C3-43EF-AAD9-5CA1AF2026D6}"/>
    <cellStyle name="Input 2 37 2" xfId="17344" xr:uid="{154FECD3-87A3-482F-9C7F-F2264ED1D52D}"/>
    <cellStyle name="Input 2 37 2 2" xfId="17775" xr:uid="{2AD6B6D5-C025-495E-8E67-46A3EED12F03}"/>
    <cellStyle name="Input 2 37 2 2 2" xfId="18382" xr:uid="{F551DE87-3AF9-4B42-8513-BBDE32506972}"/>
    <cellStyle name="Input 2 37 2 2 2 2" xfId="20720" xr:uid="{FD790E3D-BAF5-4A9E-BDE9-FF1E028E5793}"/>
    <cellStyle name="Input 2 37 2 2 2 2 2" xfId="36015" xr:uid="{52C4C0C6-4493-46C7-B0FE-F48E8C3A1BDB}"/>
    <cellStyle name="Input 2 37 2 2 2 3" xfId="27834" xr:uid="{D1A41DD0-D1DB-4399-8B3A-0CE935668C74}"/>
    <cellStyle name="Input 2 37 2 2 2 3 2" xfId="38206" xr:uid="{65115682-7DAF-4306-82CF-2130426CA91D}"/>
    <cellStyle name="Input 2 37 2 2 2 4" xfId="40525" xr:uid="{C378AA02-4ECD-4AE8-B0CD-BE206E897058}"/>
    <cellStyle name="Input 2 37 2 2 2 5" xfId="33694" xr:uid="{C99D955A-FB92-4BD5-ADD6-C8FB37D5406E}"/>
    <cellStyle name="Input 2 37 2 2 3" xfId="18814" xr:uid="{B4C43B3E-094F-4C7F-A367-299F283B4730}"/>
    <cellStyle name="Input 2 37 2 2 3 2" xfId="21152" xr:uid="{AFB99C76-8E9B-426D-A689-4918310EA491}"/>
    <cellStyle name="Input 2 37 2 2 3 2 2" xfId="36447" xr:uid="{5AF3DBFF-2079-49DF-B05D-8AA6BF62B99D}"/>
    <cellStyle name="Input 2 37 2 2 3 3" xfId="28266" xr:uid="{075B033D-85D3-4AE9-9C10-29CA4959E06C}"/>
    <cellStyle name="Input 2 37 2 2 3 3 2" xfId="38638" xr:uid="{B590E435-DCDB-4991-9B39-35E612FFE5E7}"/>
    <cellStyle name="Input 2 37 2 2 3 4" xfId="40957" xr:uid="{EA0806F4-356F-4A7A-935C-660995FA500C}"/>
    <cellStyle name="Input 2 37 2 2 3 5" xfId="34126" xr:uid="{B22DA3A6-7F4C-4A2C-9792-2176D2CF9AC6}"/>
    <cellStyle name="Input 2 37 2 2 4" xfId="20116" xr:uid="{8E3717E4-9FAE-4BB8-9F5B-2B0F7458627E}"/>
    <cellStyle name="Input 2 37 2 2 4 2" xfId="35411" xr:uid="{34C0DDA1-693F-4A97-BAEC-F46BF476EB15}"/>
    <cellStyle name="Input 2 37 2 2 5" xfId="27244" xr:uid="{3F916335-78B2-4C61-BE53-7601858F9F14}"/>
    <cellStyle name="Input 2 37 2 2 5 2" xfId="37618" xr:uid="{9ACCF76F-BC4C-4FF0-A185-340318AB0A7A}"/>
    <cellStyle name="Input 2 37 2 2 6" xfId="39921" xr:uid="{6E28EFD9-E699-46DD-9301-5039CED6B212}"/>
    <cellStyle name="Input 2 37 2 2 7" xfId="33090" xr:uid="{EF328C73-8735-4BAF-B236-56583F8B767E}"/>
    <cellStyle name="Input 2 37 3" xfId="17602" xr:uid="{43B604D9-DAB6-4669-8F9F-6610FAE3C28D}"/>
    <cellStyle name="Input 2 37 3 2" xfId="18215" xr:uid="{73ADD02A-FC4C-4E0A-BA03-A2CE3D419F2C}"/>
    <cellStyle name="Input 2 37 3 2 2" xfId="20553" xr:uid="{ACF1BAF9-956B-43D4-B36E-0328A98B8095}"/>
    <cellStyle name="Input 2 37 3 2 2 2" xfId="35848" xr:uid="{081A2C15-9032-48A4-A163-F67878A1A629}"/>
    <cellStyle name="Input 2 37 3 2 3" xfId="27667" xr:uid="{594238B9-7DC8-4B9C-BDAD-48F2C5B7F802}"/>
    <cellStyle name="Input 2 37 3 2 3 2" xfId="38039" xr:uid="{00425EFE-3A51-4963-8C0B-FD97D247D460}"/>
    <cellStyle name="Input 2 37 3 2 4" xfId="40358" xr:uid="{6C940A05-BCF8-4F34-97CA-463C3D2E9CE4}"/>
    <cellStyle name="Input 2 37 3 2 5" xfId="33527" xr:uid="{A27BF101-E770-4367-943A-AC05FE3F5983}"/>
    <cellStyle name="Input 2 37 3 3" xfId="18647" xr:uid="{9A05009F-5097-4C91-89CA-F81BA80D2243}"/>
    <cellStyle name="Input 2 37 3 3 2" xfId="20985" xr:uid="{C80BB4FA-DC2F-41F8-8E51-0CA2449BDB8C}"/>
    <cellStyle name="Input 2 37 3 3 2 2" xfId="36280" xr:uid="{A46FA5E7-D737-4BEB-B8EE-BFC6D8A404A9}"/>
    <cellStyle name="Input 2 37 3 3 3" xfId="28099" xr:uid="{7C3BB970-45E7-4C29-9F88-BCB4E2495410}"/>
    <cellStyle name="Input 2 37 3 3 3 2" xfId="38471" xr:uid="{03E2A7B7-DA5D-4DAB-B323-480A2F7AA953}"/>
    <cellStyle name="Input 2 37 3 3 4" xfId="40790" xr:uid="{BFF6BD16-E632-41D8-AAC1-4E1CC1EF8CC0}"/>
    <cellStyle name="Input 2 37 3 3 5" xfId="33959" xr:uid="{32B205F2-C578-46AA-B0BD-D1DA3AC6D05A}"/>
    <cellStyle name="Input 2 37 3 4" xfId="19945" xr:uid="{B7210850-89A9-41C9-AF8B-AC9BEF94A06F}"/>
    <cellStyle name="Input 2 37 3 4 2" xfId="35240" xr:uid="{525DC902-246D-4A0E-8197-128A0207E2C5}"/>
    <cellStyle name="Input 2 37 3 5" xfId="27077" xr:uid="{69EB8ADF-3EC1-4077-9753-08F73B4001CC}"/>
    <cellStyle name="Input 2 37 3 5 2" xfId="37451" xr:uid="{AC127F92-9EA3-4C25-989B-62F80BC3EF0F}"/>
    <cellStyle name="Input 2 37 3 6" xfId="39750" xr:uid="{FA7C93D3-5820-4264-BBD1-26AB7758EBA9}"/>
    <cellStyle name="Input 2 37 3 7" xfId="32919" xr:uid="{0DEA1117-73C3-47DD-B6A0-BB3D71AF5086}"/>
    <cellStyle name="Input 2 38" xfId="16648" xr:uid="{9B01814A-4DF2-4F68-8269-E80D9E81CD54}"/>
    <cellStyle name="Input 2 38 2" xfId="17345" xr:uid="{5404688A-2878-4B27-B8AD-76D99ADDE981}"/>
    <cellStyle name="Input 2 38 2 2" xfId="17776" xr:uid="{2DC6C449-0EC1-47E5-AF36-0FEF3ABCD18F}"/>
    <cellStyle name="Input 2 38 2 2 2" xfId="18383" xr:uid="{C209762C-D68D-4546-92E1-3B2A91BE3A8B}"/>
    <cellStyle name="Input 2 38 2 2 2 2" xfId="20721" xr:uid="{F3AD46E6-97E3-4282-B5CD-BC624594D5C3}"/>
    <cellStyle name="Input 2 38 2 2 2 2 2" xfId="36016" xr:uid="{9B9C6D42-2002-4BE2-8D2E-0B3EC514F3AD}"/>
    <cellStyle name="Input 2 38 2 2 2 3" xfId="27835" xr:uid="{FEACFC4E-F694-450E-A0EB-4BDA64225529}"/>
    <cellStyle name="Input 2 38 2 2 2 3 2" xfId="38207" xr:uid="{11D9E53B-4561-4E3E-8A8D-2A4622AD081D}"/>
    <cellStyle name="Input 2 38 2 2 2 4" xfId="40526" xr:uid="{535B9183-75D5-4227-9CAB-31F4D3DF8698}"/>
    <cellStyle name="Input 2 38 2 2 2 5" xfId="33695" xr:uid="{89C01692-4786-475C-81CE-A70EA8F0D263}"/>
    <cellStyle name="Input 2 38 2 2 3" xfId="18815" xr:uid="{FF6906F1-3DAB-4B65-963A-97E212063377}"/>
    <cellStyle name="Input 2 38 2 2 3 2" xfId="21153" xr:uid="{94688F49-CE89-4B17-9934-252916780BAC}"/>
    <cellStyle name="Input 2 38 2 2 3 2 2" xfId="36448" xr:uid="{B16E09EB-9A2F-4356-B1A8-A2740411FC76}"/>
    <cellStyle name="Input 2 38 2 2 3 3" xfId="28267" xr:uid="{57C00448-62C0-42B7-B716-85240A6C9C12}"/>
    <cellStyle name="Input 2 38 2 2 3 3 2" xfId="38639" xr:uid="{FB3B4060-572C-4B56-83C7-52BB924C17CA}"/>
    <cellStyle name="Input 2 38 2 2 3 4" xfId="40958" xr:uid="{64C9A187-ACBB-4E29-9CEA-E2F56E35A498}"/>
    <cellStyle name="Input 2 38 2 2 3 5" xfId="34127" xr:uid="{118C4ABD-7F18-47F7-B1DF-37E40D68A7A7}"/>
    <cellStyle name="Input 2 38 2 2 4" xfId="20117" xr:uid="{EBD80B4B-FB5B-4C9B-AA54-0473C11D92F9}"/>
    <cellStyle name="Input 2 38 2 2 4 2" xfId="35412" xr:uid="{8A101190-905D-4499-950C-CE43961E1719}"/>
    <cellStyle name="Input 2 38 2 2 5" xfId="27245" xr:uid="{E46E9BC9-6628-43AA-AB4A-2F55769D60FF}"/>
    <cellStyle name="Input 2 38 2 2 5 2" xfId="37619" xr:uid="{22C628C2-67CA-47FB-9857-6CD628EE9189}"/>
    <cellStyle name="Input 2 38 2 2 6" xfId="39922" xr:uid="{600AA7E5-5F4D-4C6B-86B9-AF3393351EBE}"/>
    <cellStyle name="Input 2 38 2 2 7" xfId="33091" xr:uid="{F17991F8-BDE6-4431-853C-5BBBC1BDADEF}"/>
    <cellStyle name="Input 2 38 3" xfId="17603" xr:uid="{DCB47D79-2A3C-47F9-B0B8-BD3F2F7F1E59}"/>
    <cellStyle name="Input 2 38 3 2" xfId="18216" xr:uid="{551E2169-181F-41A2-9BD3-0649B4D05EF5}"/>
    <cellStyle name="Input 2 38 3 2 2" xfId="20554" xr:uid="{CA1C007D-A8D5-4508-8176-FF7E928E08E6}"/>
    <cellStyle name="Input 2 38 3 2 2 2" xfId="35849" xr:uid="{0DDD961A-A290-45C7-9169-DBA677AC79AA}"/>
    <cellStyle name="Input 2 38 3 2 3" xfId="27668" xr:uid="{E1645A92-8BFB-408F-BE9F-D5887696D455}"/>
    <cellStyle name="Input 2 38 3 2 3 2" xfId="38040" xr:uid="{016464E7-6C8A-4505-9CAF-96A27B50D8F2}"/>
    <cellStyle name="Input 2 38 3 2 4" xfId="40359" xr:uid="{07F10D86-2E11-4B12-B852-6E32B7F94C56}"/>
    <cellStyle name="Input 2 38 3 2 5" xfId="33528" xr:uid="{D769F8D0-0218-4A36-BDDD-5BE98B7FF61F}"/>
    <cellStyle name="Input 2 38 3 3" xfId="18648" xr:uid="{BA959C2B-2873-4588-A09E-1AA952939748}"/>
    <cellStyle name="Input 2 38 3 3 2" xfId="20986" xr:uid="{93933847-C1D7-4E7B-9A25-EC44858E0DA0}"/>
    <cellStyle name="Input 2 38 3 3 2 2" xfId="36281" xr:uid="{064FE306-4C3D-4519-BE78-3A18DB9C6BDE}"/>
    <cellStyle name="Input 2 38 3 3 3" xfId="28100" xr:uid="{9561A8D5-8F38-47B7-BE1D-780D605685F9}"/>
    <cellStyle name="Input 2 38 3 3 3 2" xfId="38472" xr:uid="{AE4B634A-DED3-41BA-95C2-A1CD09CA0271}"/>
    <cellStyle name="Input 2 38 3 3 4" xfId="40791" xr:uid="{499AFA36-8E93-4E7D-87B7-B9112C415588}"/>
    <cellStyle name="Input 2 38 3 3 5" xfId="33960" xr:uid="{93CAD2E1-8C13-4595-96A9-DD9354108CEB}"/>
    <cellStyle name="Input 2 38 3 4" xfId="19946" xr:uid="{B3EAD7AC-E5B7-427E-A173-877CD7D00D30}"/>
    <cellStyle name="Input 2 38 3 4 2" xfId="35241" xr:uid="{E0831113-D04B-479B-BF83-0EB4477840F9}"/>
    <cellStyle name="Input 2 38 3 5" xfId="27078" xr:uid="{79B72637-4A9A-4FD1-8844-0F0437AD6319}"/>
    <cellStyle name="Input 2 38 3 5 2" xfId="37452" xr:uid="{F52FB26C-DD1C-4799-A02D-4C3668F591BD}"/>
    <cellStyle name="Input 2 38 3 6" xfId="39751" xr:uid="{196FB147-682C-41E8-9110-75ACCBEE20BF}"/>
    <cellStyle name="Input 2 38 3 7" xfId="32920" xr:uid="{F1DD9BB1-FF5C-49B1-A48A-E4C82C21304D}"/>
    <cellStyle name="Input 2 39" xfId="17314" xr:uid="{B334AEEE-6A01-4D41-85BE-B2A1073A4565}"/>
    <cellStyle name="Input 2 39 2" xfId="17745" xr:uid="{019B0F96-489C-4330-AED3-A8143EC5E219}"/>
    <cellStyle name="Input 2 39 2 2" xfId="18352" xr:uid="{624B8257-FAF3-4AAD-9524-D84156289D4B}"/>
    <cellStyle name="Input 2 39 2 2 2" xfId="20690" xr:uid="{B679D913-5547-4F86-B619-A81EA2327335}"/>
    <cellStyle name="Input 2 39 2 2 2 2" xfId="35985" xr:uid="{97A409B4-2065-4A0E-BE66-39B723D37DBF}"/>
    <cellStyle name="Input 2 39 2 2 3" xfId="27804" xr:uid="{CBF1B0C1-447F-4CF0-86AE-3978333E876F}"/>
    <cellStyle name="Input 2 39 2 2 3 2" xfId="38176" xr:uid="{D81A7E91-43EF-48F2-896B-2AAD1927894A}"/>
    <cellStyle name="Input 2 39 2 2 4" xfId="40495" xr:uid="{126B3742-4B0D-4B9D-8DA1-184236279F1E}"/>
    <cellStyle name="Input 2 39 2 2 5" xfId="33664" xr:uid="{4F6D36E8-A27E-4E6C-A1C7-AA7DDDB0036B}"/>
    <cellStyle name="Input 2 39 2 3" xfId="18784" xr:uid="{C7A944EF-F4B1-41B5-AFBD-B73A2B39B765}"/>
    <cellStyle name="Input 2 39 2 3 2" xfId="21122" xr:uid="{1F29757F-0032-4C24-A2EA-5C62C5929F57}"/>
    <cellStyle name="Input 2 39 2 3 2 2" xfId="36417" xr:uid="{764F91F1-7436-4FEF-B57B-D7C38BFF2287}"/>
    <cellStyle name="Input 2 39 2 3 3" xfId="28236" xr:uid="{D6D23729-5B79-4617-8CF6-82E047BE3EF8}"/>
    <cellStyle name="Input 2 39 2 3 3 2" xfId="38608" xr:uid="{88B3B99F-01B5-42F4-88BE-E59B84E787DB}"/>
    <cellStyle name="Input 2 39 2 3 4" xfId="40927" xr:uid="{7453E7D9-8914-4C97-9948-5D933262E97A}"/>
    <cellStyle name="Input 2 39 2 3 5" xfId="34096" xr:uid="{EF113D52-1FEF-4E4F-B7AE-81A69B30AA23}"/>
    <cellStyle name="Input 2 39 2 4" xfId="20086" xr:uid="{2AFF05A0-4B67-45C1-BF20-63C186766D19}"/>
    <cellStyle name="Input 2 39 2 4 2" xfId="35381" xr:uid="{09896CD2-257B-41C6-99AA-3363B1DC19D9}"/>
    <cellStyle name="Input 2 39 2 5" xfId="27214" xr:uid="{A4441D2A-E0D7-4EAE-B82E-EE84D8E4D793}"/>
    <cellStyle name="Input 2 39 2 5 2" xfId="37588" xr:uid="{99DA6F4E-3C80-4AA0-A3AD-9109FDBBF4A7}"/>
    <cellStyle name="Input 2 39 2 6" xfId="39891" xr:uid="{87A4154D-AB34-4438-9375-708ABE821D27}"/>
    <cellStyle name="Input 2 39 2 7" xfId="33060" xr:uid="{3A2862C8-C509-4B12-AC97-B9DBEA088FAD}"/>
    <cellStyle name="Input 2 4" xfId="16649" xr:uid="{DB56A7D1-E92A-420A-8686-E62055F5D745}"/>
    <cellStyle name="Input 2 4 2" xfId="17346" xr:uid="{C745121A-6548-4881-A470-F90D2E15E641}"/>
    <cellStyle name="Input 2 4 2 2" xfId="17777" xr:uid="{8BE116A0-A2F6-4C8A-97EF-F97777BC28F2}"/>
    <cellStyle name="Input 2 4 2 2 2" xfId="18384" xr:uid="{59F8C853-347C-4DC8-995F-EFBA99B7D882}"/>
    <cellStyle name="Input 2 4 2 2 2 2" xfId="20722" xr:uid="{66CA4BF7-469E-4890-9FB3-557F7C39955F}"/>
    <cellStyle name="Input 2 4 2 2 2 2 2" xfId="36017" xr:uid="{47A3BA82-2CF1-4694-B02F-27D70CC53BFC}"/>
    <cellStyle name="Input 2 4 2 2 2 3" xfId="27836" xr:uid="{195A3C50-E727-4B9F-B6FC-7392CAEA9757}"/>
    <cellStyle name="Input 2 4 2 2 2 3 2" xfId="38208" xr:uid="{2A858248-1FE0-4F62-9A67-980A5483DB3C}"/>
    <cellStyle name="Input 2 4 2 2 2 4" xfId="40527" xr:uid="{1A12C4BA-A903-4FA8-96BF-325450C78A59}"/>
    <cellStyle name="Input 2 4 2 2 2 5" xfId="33696" xr:uid="{95FD5507-8660-4938-AED0-F729A2781D21}"/>
    <cellStyle name="Input 2 4 2 2 3" xfId="18816" xr:uid="{199A2F28-677C-4F92-9270-A72285D483BB}"/>
    <cellStyle name="Input 2 4 2 2 3 2" xfId="21154" xr:uid="{378A8A74-F60F-41FF-9F68-CA3BCEE9824F}"/>
    <cellStyle name="Input 2 4 2 2 3 2 2" xfId="36449" xr:uid="{08F68BC0-C4BD-4F41-A686-51D81B7509F9}"/>
    <cellStyle name="Input 2 4 2 2 3 3" xfId="28268" xr:uid="{D458A1E3-0978-42F2-958E-172A0082693B}"/>
    <cellStyle name="Input 2 4 2 2 3 3 2" xfId="38640" xr:uid="{69D42CDE-5DCF-433C-BCD6-610EA0CC62E5}"/>
    <cellStyle name="Input 2 4 2 2 3 4" xfId="40959" xr:uid="{B289ECFD-EBF4-4734-93D2-9476C5B0FE0E}"/>
    <cellStyle name="Input 2 4 2 2 3 5" xfId="34128" xr:uid="{C0AE472E-C778-4C86-A796-63CD0C1264C6}"/>
    <cellStyle name="Input 2 4 2 2 4" xfId="20118" xr:uid="{C0C459C5-1415-4418-A32A-B36D886D6932}"/>
    <cellStyle name="Input 2 4 2 2 4 2" xfId="35413" xr:uid="{95246B10-356D-4510-812B-6D2DBA013235}"/>
    <cellStyle name="Input 2 4 2 2 5" xfId="27246" xr:uid="{4BC4CAB0-9F03-432A-82B7-3ABF998A2C67}"/>
    <cellStyle name="Input 2 4 2 2 5 2" xfId="37620" xr:uid="{19EB27A5-FFA2-45A1-BA64-698A81A0B94C}"/>
    <cellStyle name="Input 2 4 2 2 6" xfId="39923" xr:uid="{D52F202F-168A-4C57-A483-870558F1D64E}"/>
    <cellStyle name="Input 2 4 2 2 7" xfId="33092" xr:uid="{90258A8E-0F5A-49E3-AF7C-6802636C8486}"/>
    <cellStyle name="Input 2 4 3" xfId="17604" xr:uid="{255D7405-78C9-42CE-B486-3E53821EBA2A}"/>
    <cellStyle name="Input 2 4 3 2" xfId="18217" xr:uid="{182A820F-77FE-44FF-AF98-2004F887B4B6}"/>
    <cellStyle name="Input 2 4 3 2 2" xfId="20555" xr:uid="{E2641FE0-9937-4583-AADD-C9E3A35CC8B0}"/>
    <cellStyle name="Input 2 4 3 2 2 2" xfId="35850" xr:uid="{A0FE1156-BCD5-43A5-A33E-7F350BC2FFBE}"/>
    <cellStyle name="Input 2 4 3 2 3" xfId="27669" xr:uid="{7E83871E-CDCA-4FEF-832E-6EDFB688D13D}"/>
    <cellStyle name="Input 2 4 3 2 3 2" xfId="38041" xr:uid="{9C726127-D597-4CA5-A14E-A00FADE80973}"/>
    <cellStyle name="Input 2 4 3 2 4" xfId="40360" xr:uid="{39A539BF-32E6-4E9A-B75E-B7D48D4850E7}"/>
    <cellStyle name="Input 2 4 3 2 5" xfId="33529" xr:uid="{849F1337-308D-4032-A49F-5D6C0C4A0C36}"/>
    <cellStyle name="Input 2 4 3 3" xfId="18649" xr:uid="{96A6EC87-4482-4AFA-8FE1-6C1197C0E4B1}"/>
    <cellStyle name="Input 2 4 3 3 2" xfId="20987" xr:uid="{066DF92E-F0FE-489A-BFD7-9B902AFCF480}"/>
    <cellStyle name="Input 2 4 3 3 2 2" xfId="36282" xr:uid="{BB35F2D3-A523-4116-AE7E-F7429379D6EB}"/>
    <cellStyle name="Input 2 4 3 3 3" xfId="28101" xr:uid="{7D242F8A-68BF-4706-9CDC-A771458015F1}"/>
    <cellStyle name="Input 2 4 3 3 3 2" xfId="38473" xr:uid="{2ACDCC99-324C-42F4-A506-FE6E3FFB3975}"/>
    <cellStyle name="Input 2 4 3 3 4" xfId="40792" xr:uid="{49703ADD-5D3F-429F-B1C9-ED2F7F9F4F59}"/>
    <cellStyle name="Input 2 4 3 3 5" xfId="33961" xr:uid="{2F2D026D-AE12-4956-BEFC-93BD85605214}"/>
    <cellStyle name="Input 2 4 3 4" xfId="19947" xr:uid="{0D8DA9B2-939E-4202-87EF-AEAFDD5FA728}"/>
    <cellStyle name="Input 2 4 3 4 2" xfId="35242" xr:uid="{65335DAF-249D-4F65-A316-CD118DB71911}"/>
    <cellStyle name="Input 2 4 3 5" xfId="27079" xr:uid="{F7A38AA6-7E8B-4207-BB00-682DE7ED3904}"/>
    <cellStyle name="Input 2 4 3 5 2" xfId="37453" xr:uid="{580FEA8B-9FB3-45AF-ABB8-0F0C83D1914D}"/>
    <cellStyle name="Input 2 4 3 6" xfId="39752" xr:uid="{342BE4F1-AEB1-4768-B0EC-626B2428243A}"/>
    <cellStyle name="Input 2 4 3 7" xfId="32921" xr:uid="{072A640C-8CE5-4194-9411-ABE8C928871A}"/>
    <cellStyle name="Input 2 40" xfId="17572" xr:uid="{24D01B2F-337C-4A41-B6F0-B396C9887FDD}"/>
    <cellStyle name="Input 2 40 2" xfId="18185" xr:uid="{A1CAD724-F4C2-43E1-9FA8-D59B8FE9428A}"/>
    <cellStyle name="Input 2 40 2 2" xfId="20523" xr:uid="{F447F742-4B9D-49E2-A958-8DD55327AAD0}"/>
    <cellStyle name="Input 2 40 2 2 2" xfId="35818" xr:uid="{285E5475-4017-407F-9552-979FEDFB9F9E}"/>
    <cellStyle name="Input 2 40 2 3" xfId="27637" xr:uid="{D4A2CAED-0209-4B7C-847C-C22E3B2C81A4}"/>
    <cellStyle name="Input 2 40 2 3 2" xfId="38009" xr:uid="{4B688986-A9FC-45FA-8837-12038E963269}"/>
    <cellStyle name="Input 2 40 2 4" xfId="40328" xr:uid="{620B9E54-AD15-45D1-8023-5830D9D64B65}"/>
    <cellStyle name="Input 2 40 2 5" xfId="33497" xr:uid="{EE03B3FF-2066-4458-BD59-43BB60DBAB9F}"/>
    <cellStyle name="Input 2 40 3" xfId="18617" xr:uid="{BB7B6F69-3C20-40CD-A111-D90734BAA342}"/>
    <cellStyle name="Input 2 40 3 2" xfId="20955" xr:uid="{090FAFEA-C9D4-4ADE-8371-F7993F983277}"/>
    <cellStyle name="Input 2 40 3 2 2" xfId="36250" xr:uid="{296F9919-2672-412D-A8F1-0D987C6CA6B0}"/>
    <cellStyle name="Input 2 40 3 3" xfId="28069" xr:uid="{1FF0DF68-3EB5-486A-BF9A-D0687FF97DFB}"/>
    <cellStyle name="Input 2 40 3 3 2" xfId="38441" xr:uid="{6F22DFAE-9C81-487B-937F-91D3CA4130E6}"/>
    <cellStyle name="Input 2 40 3 4" xfId="40760" xr:uid="{C478D8FC-92BB-4211-B61C-51C2ECFD27CE}"/>
    <cellStyle name="Input 2 40 3 5" xfId="33929" xr:uid="{AACE8656-AF61-4865-9010-1338475CDACD}"/>
    <cellStyle name="Input 2 40 4" xfId="19915" xr:uid="{A7E3EAB1-EE17-4DBE-B3DF-5A66A7F8D0FB}"/>
    <cellStyle name="Input 2 40 4 2" xfId="35210" xr:uid="{91F4B8EA-1611-4FBA-A56F-42D88ED2F213}"/>
    <cellStyle name="Input 2 40 5" xfId="27047" xr:uid="{8C92B2A0-6C87-418D-BFD2-DC42DDC96188}"/>
    <cellStyle name="Input 2 40 5 2" xfId="37421" xr:uid="{CA01C9EE-010B-4CAA-AA66-B675CC0F3888}"/>
    <cellStyle name="Input 2 40 6" xfId="39720" xr:uid="{A271A8A7-3E27-4F38-9E8F-1D51CC070760}"/>
    <cellStyle name="Input 2 40 7" xfId="32889" xr:uid="{15502127-3708-43F6-A01D-0EBFE94D73A2}"/>
    <cellStyle name="Input 2 41" xfId="2081" xr:uid="{0CE1A4B7-00EE-4468-BE1E-A51777CDD18F}"/>
    <cellStyle name="Input 2 5" xfId="16650" xr:uid="{ED901168-F3AA-4E28-A538-D2D5278B9995}"/>
    <cellStyle name="Input 2 5 2" xfId="17347" xr:uid="{BD0CBC86-A815-4CF1-B240-426C6922B695}"/>
    <cellStyle name="Input 2 5 2 2" xfId="17778" xr:uid="{4B167491-ECB8-4887-9CBF-4D57FA1E7B49}"/>
    <cellStyle name="Input 2 5 2 2 2" xfId="18385" xr:uid="{86D354F4-70A7-4092-AB36-D24EF00D3763}"/>
    <cellStyle name="Input 2 5 2 2 2 2" xfId="20723" xr:uid="{5E22C0EE-43CB-4375-A383-99B3DE59CE2E}"/>
    <cellStyle name="Input 2 5 2 2 2 2 2" xfId="36018" xr:uid="{01C7AD79-FDF6-4DEC-9825-6A2623FDBB4B}"/>
    <cellStyle name="Input 2 5 2 2 2 3" xfId="27837" xr:uid="{A3F48FE5-21FA-4DCB-88F1-A4FA4FD4840A}"/>
    <cellStyle name="Input 2 5 2 2 2 3 2" xfId="38209" xr:uid="{2AA18928-10AE-4135-BBE0-C315618CA7EB}"/>
    <cellStyle name="Input 2 5 2 2 2 4" xfId="40528" xr:uid="{FB019F67-7148-4C76-AF6E-635C694144CD}"/>
    <cellStyle name="Input 2 5 2 2 2 5" xfId="33697" xr:uid="{194E5A26-7231-4A41-B7FF-3F12CBD9E565}"/>
    <cellStyle name="Input 2 5 2 2 3" xfId="18817" xr:uid="{8BE558B8-21EF-478E-B8F0-45BC6A587E7F}"/>
    <cellStyle name="Input 2 5 2 2 3 2" xfId="21155" xr:uid="{B90B3BD0-E1A5-432C-8F28-069DB36E4F98}"/>
    <cellStyle name="Input 2 5 2 2 3 2 2" xfId="36450" xr:uid="{9F7AF5EC-0CBE-478A-9E19-4FAC8B0B1B64}"/>
    <cellStyle name="Input 2 5 2 2 3 3" xfId="28269" xr:uid="{C0549188-51C7-4A52-84DE-309F1346FB7F}"/>
    <cellStyle name="Input 2 5 2 2 3 3 2" xfId="38641" xr:uid="{E81306A0-8F18-4E48-9E8F-DB5DD726ED04}"/>
    <cellStyle name="Input 2 5 2 2 3 4" xfId="40960" xr:uid="{A7B6846E-CCCE-43F9-BD68-7C8FEBE96773}"/>
    <cellStyle name="Input 2 5 2 2 3 5" xfId="34129" xr:uid="{8E123432-8C6B-4DD5-A3CC-26119DDFEBA9}"/>
    <cellStyle name="Input 2 5 2 2 4" xfId="20119" xr:uid="{CF37A423-D98F-466A-9501-FC3836427B1C}"/>
    <cellStyle name="Input 2 5 2 2 4 2" xfId="35414" xr:uid="{1D620A39-B7F3-4AF2-BFDE-69B86F9B0A73}"/>
    <cellStyle name="Input 2 5 2 2 5" xfId="27247" xr:uid="{D31C241B-3863-4472-AECD-6A1530A7146E}"/>
    <cellStyle name="Input 2 5 2 2 5 2" xfId="37621" xr:uid="{08AF06F9-C73D-4F2B-9D0D-9C0AB8C0368F}"/>
    <cellStyle name="Input 2 5 2 2 6" xfId="39924" xr:uid="{442E4C79-424A-4AB9-A28E-55E1DC8D0D49}"/>
    <cellStyle name="Input 2 5 2 2 7" xfId="33093" xr:uid="{2A058302-C6F1-4B11-8BA0-187960FD87FD}"/>
    <cellStyle name="Input 2 5 3" xfId="17605" xr:uid="{8C7FA74C-81FF-4BF6-9BBB-D35352C95847}"/>
    <cellStyle name="Input 2 5 3 2" xfId="18218" xr:uid="{E7876123-2BFE-42FE-8D36-4C7268FAB1D5}"/>
    <cellStyle name="Input 2 5 3 2 2" xfId="20556" xr:uid="{0C6E6F18-3FE1-43E3-B24C-35EC69DD3732}"/>
    <cellStyle name="Input 2 5 3 2 2 2" xfId="35851" xr:uid="{1D9E31FC-07B2-48DE-8401-DAE42E84B52C}"/>
    <cellStyle name="Input 2 5 3 2 3" xfId="27670" xr:uid="{9BE51510-2FA3-46BE-9531-D08782B18A33}"/>
    <cellStyle name="Input 2 5 3 2 3 2" xfId="38042" xr:uid="{C7473B82-EA81-417D-BEFC-69DB3F256399}"/>
    <cellStyle name="Input 2 5 3 2 4" xfId="40361" xr:uid="{5989AF1F-6A54-4441-9EC3-43336849AEB7}"/>
    <cellStyle name="Input 2 5 3 2 5" xfId="33530" xr:uid="{ADECC800-56DE-4E6D-9C93-7A869C80BD4A}"/>
    <cellStyle name="Input 2 5 3 3" xfId="18650" xr:uid="{0C4E909F-F35A-45A1-830D-2E29AB3330D2}"/>
    <cellStyle name="Input 2 5 3 3 2" xfId="20988" xr:uid="{A86A9730-6649-49C9-87B3-09186DD40B12}"/>
    <cellStyle name="Input 2 5 3 3 2 2" xfId="36283" xr:uid="{37D87E5C-9A2D-438A-B3D4-6F2572B937A6}"/>
    <cellStyle name="Input 2 5 3 3 3" xfId="28102" xr:uid="{7A5BC576-7363-48BA-8EAC-7B8A28C3C3DB}"/>
    <cellStyle name="Input 2 5 3 3 3 2" xfId="38474" xr:uid="{81CADD7C-34D3-4F4D-A899-9265DE972F00}"/>
    <cellStyle name="Input 2 5 3 3 4" xfId="40793" xr:uid="{509747A5-CE06-47CD-A5AA-02C17B8124E0}"/>
    <cellStyle name="Input 2 5 3 3 5" xfId="33962" xr:uid="{65735294-1FEE-46F6-82E0-A444D653BB6B}"/>
    <cellStyle name="Input 2 5 3 4" xfId="19948" xr:uid="{B57E5236-BDB1-4409-A6A9-76FAD5D62641}"/>
    <cellStyle name="Input 2 5 3 4 2" xfId="35243" xr:uid="{B2860DC8-CF55-4670-A7AD-9054185A7196}"/>
    <cellStyle name="Input 2 5 3 5" xfId="27080" xr:uid="{7AA6A7F4-B4B4-42DD-9E34-390EEA41B57B}"/>
    <cellStyle name="Input 2 5 3 5 2" xfId="37454" xr:uid="{2E6CAB64-6ADE-4F27-9D1D-47DED7112E0B}"/>
    <cellStyle name="Input 2 5 3 6" xfId="39753" xr:uid="{54C0EA89-B918-48FB-90AC-8F17300697D7}"/>
    <cellStyle name="Input 2 5 3 7" xfId="32922" xr:uid="{BDEE7527-8E5F-4194-84F9-742370519C37}"/>
    <cellStyle name="Input 2 6" xfId="16651" xr:uid="{EAB87DA1-C7F3-4C7F-BE49-83CCE2E11B29}"/>
    <cellStyle name="Input 2 6 2" xfId="17348" xr:uid="{604723A7-6B49-493F-94E4-8A040CC74AB6}"/>
    <cellStyle name="Input 2 6 2 2" xfId="17779" xr:uid="{DE687A42-4F74-4EBD-9996-5CD5C3990AB9}"/>
    <cellStyle name="Input 2 6 2 2 2" xfId="18386" xr:uid="{657A212B-18D7-4169-90C9-F60F49DCC1E4}"/>
    <cellStyle name="Input 2 6 2 2 2 2" xfId="20724" xr:uid="{0B8E1E0D-AC98-4F30-BA01-89CFDB9541F1}"/>
    <cellStyle name="Input 2 6 2 2 2 2 2" xfId="36019" xr:uid="{00E099F1-9BEF-4BCC-925F-18EBF66253DF}"/>
    <cellStyle name="Input 2 6 2 2 2 3" xfId="27838" xr:uid="{EE1AA9F3-54CF-49B3-B828-9720BDF6EAE4}"/>
    <cellStyle name="Input 2 6 2 2 2 3 2" xfId="38210" xr:uid="{894845A9-5CEC-4A1C-BF81-AC5F8D3ACFCD}"/>
    <cellStyle name="Input 2 6 2 2 2 4" xfId="40529" xr:uid="{E7E8CB4D-C772-48B6-9590-A6E8E7AB1C9E}"/>
    <cellStyle name="Input 2 6 2 2 2 5" xfId="33698" xr:uid="{52AFEFA4-2D8F-4A3A-84C2-F1D598C452A2}"/>
    <cellStyle name="Input 2 6 2 2 3" xfId="18818" xr:uid="{AC75E13D-602E-4617-A9EB-CADAD74D3B4C}"/>
    <cellStyle name="Input 2 6 2 2 3 2" xfId="21156" xr:uid="{AB8F7AD9-338D-41B7-B9DE-022FAB4F36B8}"/>
    <cellStyle name="Input 2 6 2 2 3 2 2" xfId="36451" xr:uid="{55DF54F8-C277-44FA-9A1B-5006FD9EEE2F}"/>
    <cellStyle name="Input 2 6 2 2 3 3" xfId="28270" xr:uid="{55ECFEAD-19D3-4A86-B984-E5B1E0BA0628}"/>
    <cellStyle name="Input 2 6 2 2 3 3 2" xfId="38642" xr:uid="{9CE25A42-665F-4177-9370-0C1AF058B0A2}"/>
    <cellStyle name="Input 2 6 2 2 3 4" xfId="40961" xr:uid="{690DB61F-F02E-4560-AC54-5B3048647FA4}"/>
    <cellStyle name="Input 2 6 2 2 3 5" xfId="34130" xr:uid="{FE8C8B17-99BB-424F-A400-DBDBC95F5B81}"/>
    <cellStyle name="Input 2 6 2 2 4" xfId="20120" xr:uid="{1CEBFE98-4080-4300-9724-33FDAB169D70}"/>
    <cellStyle name="Input 2 6 2 2 4 2" xfId="35415" xr:uid="{9369EDE5-586F-4050-BF2C-902CD9CA9029}"/>
    <cellStyle name="Input 2 6 2 2 5" xfId="27248" xr:uid="{84C6667F-0CBC-4793-88F2-7AAF344DABD5}"/>
    <cellStyle name="Input 2 6 2 2 5 2" xfId="37622" xr:uid="{C192A45F-6C08-4BD0-A3C0-BABD433DD41B}"/>
    <cellStyle name="Input 2 6 2 2 6" xfId="39925" xr:uid="{948DD698-D7EA-47E0-97D7-C15B922CC7F7}"/>
    <cellStyle name="Input 2 6 2 2 7" xfId="33094" xr:uid="{5728E3BF-0384-403E-B26F-BD86EC452A63}"/>
    <cellStyle name="Input 2 6 3" xfId="17606" xr:uid="{DB3D468C-4A2D-4817-98E7-E64906454856}"/>
    <cellStyle name="Input 2 6 3 2" xfId="18219" xr:uid="{B7CE5A58-BA56-4F2A-933C-A993F706FA58}"/>
    <cellStyle name="Input 2 6 3 2 2" xfId="20557" xr:uid="{204D3693-A498-484D-AF7D-075BE562AD92}"/>
    <cellStyle name="Input 2 6 3 2 2 2" xfId="35852" xr:uid="{EE97F22B-B085-403D-9568-608FA708633D}"/>
    <cellStyle name="Input 2 6 3 2 3" xfId="27671" xr:uid="{9616A53C-487D-4E0E-9A17-FEFD8CF01BEA}"/>
    <cellStyle name="Input 2 6 3 2 3 2" xfId="38043" xr:uid="{B264D34C-80F7-40D3-AB39-767D97D32DCF}"/>
    <cellStyle name="Input 2 6 3 2 4" xfId="40362" xr:uid="{E73E3FB7-03B1-41D9-8865-A80E89471E47}"/>
    <cellStyle name="Input 2 6 3 2 5" xfId="33531" xr:uid="{63E87BB6-0067-4FC6-9911-7B84FFD91834}"/>
    <cellStyle name="Input 2 6 3 3" xfId="18651" xr:uid="{63CEADED-097D-4D9B-8432-544FE6DC9015}"/>
    <cellStyle name="Input 2 6 3 3 2" xfId="20989" xr:uid="{6059D8CB-99A1-4596-882A-BC53F66DF8C4}"/>
    <cellStyle name="Input 2 6 3 3 2 2" xfId="36284" xr:uid="{73EE469B-3D55-4CA9-B04D-09E5A249EDC3}"/>
    <cellStyle name="Input 2 6 3 3 3" xfId="28103" xr:uid="{5D5F8D9A-5F49-4B1F-B39A-7704ECFBD7F2}"/>
    <cellStyle name="Input 2 6 3 3 3 2" xfId="38475" xr:uid="{7C98B853-838F-4377-B450-72FA2FB16D9D}"/>
    <cellStyle name="Input 2 6 3 3 4" xfId="40794" xr:uid="{280E0A1B-EA59-44E1-B768-2C2CE6C14FDD}"/>
    <cellStyle name="Input 2 6 3 3 5" xfId="33963" xr:uid="{5B5047E0-CE3D-4E68-BB59-E2C8E2BADA17}"/>
    <cellStyle name="Input 2 6 3 4" xfId="19949" xr:uid="{49B8875D-11A9-4F90-A305-5BEEE92C447B}"/>
    <cellStyle name="Input 2 6 3 4 2" xfId="35244" xr:uid="{DDF46502-BE74-4F59-85FF-E07B673FEDC9}"/>
    <cellStyle name="Input 2 6 3 5" xfId="27081" xr:uid="{435CA9C7-E733-4B3C-ABEE-80C7E4101D49}"/>
    <cellStyle name="Input 2 6 3 5 2" xfId="37455" xr:uid="{0C97C5FE-E502-4D18-B84A-96E19B7F4F00}"/>
    <cellStyle name="Input 2 6 3 6" xfId="39754" xr:uid="{9901F95C-B607-4107-BB79-726DC38BBA4E}"/>
    <cellStyle name="Input 2 6 3 7" xfId="32923" xr:uid="{157BDAB9-47D7-44A5-BFBD-A454A11343C6}"/>
    <cellStyle name="Input 2 7" xfId="16652" xr:uid="{291DAC59-8F94-4E90-A91F-55BB7C04D698}"/>
    <cellStyle name="Input 2 7 2" xfId="17349" xr:uid="{193C4D19-9DEC-4497-942E-E478BB10118E}"/>
    <cellStyle name="Input 2 7 2 2" xfId="17780" xr:uid="{9E72E45A-46E0-4031-92B3-78EAEE84303F}"/>
    <cellStyle name="Input 2 7 2 2 2" xfId="18387" xr:uid="{D2FDB75D-55A0-4380-9B9B-71CF1B3312FE}"/>
    <cellStyle name="Input 2 7 2 2 2 2" xfId="20725" xr:uid="{31FE808B-B056-4300-A09A-EC94B20993A2}"/>
    <cellStyle name="Input 2 7 2 2 2 2 2" xfId="36020" xr:uid="{09678E7E-F9C8-44CC-B6F2-C663163F9DD7}"/>
    <cellStyle name="Input 2 7 2 2 2 3" xfId="27839" xr:uid="{E3F55F87-8F50-4531-B3B0-D46095A7D17F}"/>
    <cellStyle name="Input 2 7 2 2 2 3 2" xfId="38211" xr:uid="{E439E9EA-D3E8-44E3-A836-A7F63CB257E8}"/>
    <cellStyle name="Input 2 7 2 2 2 4" xfId="40530" xr:uid="{DCB19A30-2483-4574-ACE8-775B8F2EB6AA}"/>
    <cellStyle name="Input 2 7 2 2 2 5" xfId="33699" xr:uid="{F36236E0-6D0C-425F-987C-CE0457C633D3}"/>
    <cellStyle name="Input 2 7 2 2 3" xfId="18819" xr:uid="{8BCBC74B-4359-4A9C-B89F-9158875D15D2}"/>
    <cellStyle name="Input 2 7 2 2 3 2" xfId="21157" xr:uid="{F55C3A98-EBA2-4F21-9905-318D0A9ECE58}"/>
    <cellStyle name="Input 2 7 2 2 3 2 2" xfId="36452" xr:uid="{5CB46766-8020-4344-80C7-5BBE1674BF81}"/>
    <cellStyle name="Input 2 7 2 2 3 3" xfId="28271" xr:uid="{A8243726-F44F-4F28-BD8A-AF5EA799644B}"/>
    <cellStyle name="Input 2 7 2 2 3 3 2" xfId="38643" xr:uid="{3899D173-B82F-428D-8E72-E17294D69CEC}"/>
    <cellStyle name="Input 2 7 2 2 3 4" xfId="40962" xr:uid="{82623C92-E0D8-4053-82E9-CA840641D58D}"/>
    <cellStyle name="Input 2 7 2 2 3 5" xfId="34131" xr:uid="{38AFD768-1EA9-4331-9B17-982CB6FBCACF}"/>
    <cellStyle name="Input 2 7 2 2 4" xfId="20121" xr:uid="{FB9F9C1E-6D64-418D-A306-BF1389E2D4FF}"/>
    <cellStyle name="Input 2 7 2 2 4 2" xfId="35416" xr:uid="{A4A66194-DDDF-43A7-B606-6E2DC2930597}"/>
    <cellStyle name="Input 2 7 2 2 5" xfId="27249" xr:uid="{34B2485C-82ED-4628-9AF8-766CCDDE8538}"/>
    <cellStyle name="Input 2 7 2 2 5 2" xfId="37623" xr:uid="{14EF4DA0-825A-4B89-9A9F-56F974EA0B3D}"/>
    <cellStyle name="Input 2 7 2 2 6" xfId="39926" xr:uid="{3204BFC1-B270-48AC-ACC8-FC2F94DD41C2}"/>
    <cellStyle name="Input 2 7 2 2 7" xfId="33095" xr:uid="{653A427B-7631-46F6-B277-F1AC75EF9DFA}"/>
    <cellStyle name="Input 2 7 3" xfId="17607" xr:uid="{9AEA20F8-C214-4741-AA3B-CFDF4DD8473F}"/>
    <cellStyle name="Input 2 7 3 2" xfId="18220" xr:uid="{DC8C3470-AA60-46A2-993E-D1E8FAFE6D84}"/>
    <cellStyle name="Input 2 7 3 2 2" xfId="20558" xr:uid="{EFDC0184-59BB-4B54-9161-2FD0D9B181B0}"/>
    <cellStyle name="Input 2 7 3 2 2 2" xfId="35853" xr:uid="{C27B9812-6BC4-4B2F-AC73-A66196877309}"/>
    <cellStyle name="Input 2 7 3 2 3" xfId="27672" xr:uid="{1CA1FF98-D052-45B8-A602-68FAED2519E3}"/>
    <cellStyle name="Input 2 7 3 2 3 2" xfId="38044" xr:uid="{DD2139EA-74DF-4C7A-9271-8F223BB7F6DA}"/>
    <cellStyle name="Input 2 7 3 2 4" xfId="40363" xr:uid="{63221CC8-E6C8-41D2-8C2D-2E6FA22D7F39}"/>
    <cellStyle name="Input 2 7 3 2 5" xfId="33532" xr:uid="{FD37B378-2FAD-4599-B7FB-B6C462C69538}"/>
    <cellStyle name="Input 2 7 3 3" xfId="18652" xr:uid="{1C911FBF-39B8-40BD-BA2A-1340110FDFE5}"/>
    <cellStyle name="Input 2 7 3 3 2" xfId="20990" xr:uid="{B1DFD502-F48D-4847-94D1-925085537B94}"/>
    <cellStyle name="Input 2 7 3 3 2 2" xfId="36285" xr:uid="{5695A3C5-4061-4612-B6DA-E8B31B07027A}"/>
    <cellStyle name="Input 2 7 3 3 3" xfId="28104" xr:uid="{AD349D7E-8704-4358-983C-35864BCE22EC}"/>
    <cellStyle name="Input 2 7 3 3 3 2" xfId="38476" xr:uid="{1826BE92-3BC3-4010-BEF1-55AF7F21E139}"/>
    <cellStyle name="Input 2 7 3 3 4" xfId="40795" xr:uid="{36698A3F-B10B-42D9-96A8-7F0ED085D083}"/>
    <cellStyle name="Input 2 7 3 3 5" xfId="33964" xr:uid="{4F510B01-2763-459C-A074-ECFDDAEDECB2}"/>
    <cellStyle name="Input 2 7 3 4" xfId="19950" xr:uid="{ED970DE9-4768-4D43-B489-8C06D776212E}"/>
    <cellStyle name="Input 2 7 3 4 2" xfId="35245" xr:uid="{19FDE9DB-723D-4D37-B096-483789371B3A}"/>
    <cellStyle name="Input 2 7 3 5" xfId="27082" xr:uid="{08EC4ADA-9CC2-49C0-B5AD-9DAE8DD8BE53}"/>
    <cellStyle name="Input 2 7 3 5 2" xfId="37456" xr:uid="{BB6A01F9-61DA-49C7-8688-E0E728D43DA9}"/>
    <cellStyle name="Input 2 7 3 6" xfId="39755" xr:uid="{126764F9-BD7F-48B9-9F50-3AA03F483D52}"/>
    <cellStyle name="Input 2 7 3 7" xfId="32924" xr:uid="{067A7692-6C73-40E3-9FD7-A3233206C362}"/>
    <cellStyle name="Input 2 8" xfId="16653" xr:uid="{1E0E9DFC-BFD9-4642-A024-D2D084A85A40}"/>
    <cellStyle name="Input 2 8 2" xfId="17350" xr:uid="{EE9CCA9D-7C51-48CB-9420-BB7E9CC07290}"/>
    <cellStyle name="Input 2 8 2 2" xfId="17781" xr:uid="{7D80E1A4-3C85-4B45-A239-A87E0C59D4AC}"/>
    <cellStyle name="Input 2 8 2 2 2" xfId="18388" xr:uid="{D82CF064-01F3-4820-82E8-BA0E43EE6225}"/>
    <cellStyle name="Input 2 8 2 2 2 2" xfId="20726" xr:uid="{857CEA00-DF77-4826-B2BE-80F74573BEE5}"/>
    <cellStyle name="Input 2 8 2 2 2 2 2" xfId="36021" xr:uid="{B26FAEF4-BD2A-48A4-AFF6-0548FA695219}"/>
    <cellStyle name="Input 2 8 2 2 2 3" xfId="27840" xr:uid="{5104E90E-7D43-4207-B87C-8BAA6C40632E}"/>
    <cellStyle name="Input 2 8 2 2 2 3 2" xfId="38212" xr:uid="{5C0FC308-6FA7-4046-9B8A-B24A6F33E918}"/>
    <cellStyle name="Input 2 8 2 2 2 4" xfId="40531" xr:uid="{0B0EB3F4-D7EE-499B-9676-ECCB010A3A56}"/>
    <cellStyle name="Input 2 8 2 2 2 5" xfId="33700" xr:uid="{58E40CD1-1972-42B5-8179-7515F548CC0A}"/>
    <cellStyle name="Input 2 8 2 2 3" xfId="18820" xr:uid="{AA9FC6C6-B510-4734-A3A8-89B55331647C}"/>
    <cellStyle name="Input 2 8 2 2 3 2" xfId="21158" xr:uid="{CACF5419-1A4F-41F7-A3CA-ABB371FFC00E}"/>
    <cellStyle name="Input 2 8 2 2 3 2 2" xfId="36453" xr:uid="{C634BD41-627A-4362-8573-09252458B5FC}"/>
    <cellStyle name="Input 2 8 2 2 3 3" xfId="28272" xr:uid="{3E62205A-8048-4C46-96E8-8C98E06C7D2C}"/>
    <cellStyle name="Input 2 8 2 2 3 3 2" xfId="38644" xr:uid="{1367C4A7-CA7D-4864-A1D9-73104E57A016}"/>
    <cellStyle name="Input 2 8 2 2 3 4" xfId="40963" xr:uid="{FB35E7D3-094C-4A12-ABAB-A099D76DC713}"/>
    <cellStyle name="Input 2 8 2 2 3 5" xfId="34132" xr:uid="{289F1B8A-8FA4-4310-BE58-09E0A60EA895}"/>
    <cellStyle name="Input 2 8 2 2 4" xfId="20122" xr:uid="{A1B6B840-F218-4E0A-AFC7-02C6691E020E}"/>
    <cellStyle name="Input 2 8 2 2 4 2" xfId="35417" xr:uid="{64837F17-6B48-4DBA-836C-14A655606592}"/>
    <cellStyle name="Input 2 8 2 2 5" xfId="27250" xr:uid="{290A8E89-E2E5-48ED-8E80-D80ACC4F3A05}"/>
    <cellStyle name="Input 2 8 2 2 5 2" xfId="37624" xr:uid="{4D171011-403B-464B-A9B8-8C6E647210F3}"/>
    <cellStyle name="Input 2 8 2 2 6" xfId="39927" xr:uid="{4BFF616F-D12C-4674-A192-AEB5591170E2}"/>
    <cellStyle name="Input 2 8 2 2 7" xfId="33096" xr:uid="{03FCB0A7-D32A-4D42-A598-56FA013892C0}"/>
    <cellStyle name="Input 2 8 3" xfId="17608" xr:uid="{31E9249F-104F-47D9-BC90-C85BFCDBD827}"/>
    <cellStyle name="Input 2 8 3 2" xfId="18221" xr:uid="{9EB5BFB7-A65B-4718-A3B4-909AFFB96644}"/>
    <cellStyle name="Input 2 8 3 2 2" xfId="20559" xr:uid="{9A2543C3-1BCF-4C8D-92E7-D648C526B7DF}"/>
    <cellStyle name="Input 2 8 3 2 2 2" xfId="35854" xr:uid="{30EBA4A7-AA9D-4E9C-85E9-6943DA1486D0}"/>
    <cellStyle name="Input 2 8 3 2 3" xfId="27673" xr:uid="{A9691EBB-7F54-4A84-B818-B8A30253673B}"/>
    <cellStyle name="Input 2 8 3 2 3 2" xfId="38045" xr:uid="{EF69E1A4-3B01-4BE1-9795-26E4431DAE40}"/>
    <cellStyle name="Input 2 8 3 2 4" xfId="40364" xr:uid="{2627B38E-A57F-4122-A2D8-7166ECAC74BC}"/>
    <cellStyle name="Input 2 8 3 2 5" xfId="33533" xr:uid="{DAAAA3DD-4AE6-4370-A9DA-3835C4FC7A12}"/>
    <cellStyle name="Input 2 8 3 3" xfId="18653" xr:uid="{3C7E554C-C8F9-465E-B3E5-B72FADA8AA1D}"/>
    <cellStyle name="Input 2 8 3 3 2" xfId="20991" xr:uid="{9B320BAD-A7FA-4D60-9669-90B093ACDD5D}"/>
    <cellStyle name="Input 2 8 3 3 2 2" xfId="36286" xr:uid="{3356D8CB-2981-43DA-BA4C-BA12B6DC9998}"/>
    <cellStyle name="Input 2 8 3 3 3" xfId="28105" xr:uid="{086A810F-48BD-4914-8DDF-1A7A0B90D493}"/>
    <cellStyle name="Input 2 8 3 3 3 2" xfId="38477" xr:uid="{E9EC996C-216C-40E8-82FD-6ADDF43ADF6D}"/>
    <cellStyle name="Input 2 8 3 3 4" xfId="40796" xr:uid="{9B617954-E45E-4446-852B-50DE522E2905}"/>
    <cellStyle name="Input 2 8 3 3 5" xfId="33965" xr:uid="{3AEE3FD5-98B0-44BA-9605-4503303072CB}"/>
    <cellStyle name="Input 2 8 3 4" xfId="19951" xr:uid="{0C9E54A0-0DA7-43F9-9F39-971F365A88C9}"/>
    <cellStyle name="Input 2 8 3 4 2" xfId="35246" xr:uid="{51BF031E-53F3-4082-BA0C-1808B24C9B5B}"/>
    <cellStyle name="Input 2 8 3 5" xfId="27083" xr:uid="{FE818ED1-ECC3-4B7C-A5B4-D4844B8CEAE7}"/>
    <cellStyle name="Input 2 8 3 5 2" xfId="37457" xr:uid="{B51FFF99-58A3-467E-895F-91C5020DC09A}"/>
    <cellStyle name="Input 2 8 3 6" xfId="39756" xr:uid="{46171D89-EEBA-4C63-8197-81DD90C52500}"/>
    <cellStyle name="Input 2 8 3 7" xfId="32925" xr:uid="{EEA2C1D0-A0A5-42E0-87C1-B374BDC30DB3}"/>
    <cellStyle name="Input 2 9" xfId="16654" xr:uid="{4FED7C8D-4F3C-4CB8-BAB1-2F5AEAC69A29}"/>
    <cellStyle name="Input 2 9 2" xfId="17351" xr:uid="{4AD7978C-6183-4866-A8E7-BCF49F078B9A}"/>
    <cellStyle name="Input 2 9 2 2" xfId="17782" xr:uid="{87C17A93-0CBC-4A13-AD0B-C4DBF523A004}"/>
    <cellStyle name="Input 2 9 2 2 2" xfId="18389" xr:uid="{AEAA7607-F806-4C14-BBA9-60FB06355FA0}"/>
    <cellStyle name="Input 2 9 2 2 2 2" xfId="20727" xr:uid="{87E0CFCD-39CB-4E61-B770-27FBED39A4AC}"/>
    <cellStyle name="Input 2 9 2 2 2 2 2" xfId="36022" xr:uid="{D69BC788-801E-4455-8C6D-678C3C9B8BE4}"/>
    <cellStyle name="Input 2 9 2 2 2 3" xfId="27841" xr:uid="{5FD849CB-0171-4FED-B37F-56258B889996}"/>
    <cellStyle name="Input 2 9 2 2 2 3 2" xfId="38213" xr:uid="{37F36BCF-9108-47B4-A068-2799B76F424D}"/>
    <cellStyle name="Input 2 9 2 2 2 4" xfId="40532" xr:uid="{3940AD60-F487-452B-BD16-2D136EDAFAE0}"/>
    <cellStyle name="Input 2 9 2 2 2 5" xfId="33701" xr:uid="{36EA7918-6C95-4E6F-AF16-BF4127747008}"/>
    <cellStyle name="Input 2 9 2 2 3" xfId="18821" xr:uid="{E9413314-58E0-4591-8561-9C0A01F99705}"/>
    <cellStyle name="Input 2 9 2 2 3 2" xfId="21159" xr:uid="{A7614A1B-1019-4422-BADE-A43796DE6044}"/>
    <cellStyle name="Input 2 9 2 2 3 2 2" xfId="36454" xr:uid="{00BAA9C9-252F-4395-B41E-EDE80AAF2C31}"/>
    <cellStyle name="Input 2 9 2 2 3 3" xfId="28273" xr:uid="{0EB3607C-D3F4-4360-984A-E1C599C238B3}"/>
    <cellStyle name="Input 2 9 2 2 3 3 2" xfId="38645" xr:uid="{BBE5B73D-C546-48BE-831E-5E9F51F2FDA9}"/>
    <cellStyle name="Input 2 9 2 2 3 4" xfId="40964" xr:uid="{B63F64B0-AF47-420D-B07C-8EE8BE438A36}"/>
    <cellStyle name="Input 2 9 2 2 3 5" xfId="34133" xr:uid="{75C3CF9D-DEBB-4AD9-9CE5-29DF599DDC73}"/>
    <cellStyle name="Input 2 9 2 2 4" xfId="20123" xr:uid="{F91F1CE7-5078-4C89-856C-11B37A77451C}"/>
    <cellStyle name="Input 2 9 2 2 4 2" xfId="35418" xr:uid="{B9D5D16C-39E9-47FF-8306-F81A33EC5008}"/>
    <cellStyle name="Input 2 9 2 2 5" xfId="27251" xr:uid="{853453AD-726C-4D04-9261-E05624036A42}"/>
    <cellStyle name="Input 2 9 2 2 5 2" xfId="37625" xr:uid="{539D9C1D-0973-4170-AC64-789A79C36C34}"/>
    <cellStyle name="Input 2 9 2 2 6" xfId="39928" xr:uid="{54946CB8-F221-4385-A7BF-49197DF0C3CB}"/>
    <cellStyle name="Input 2 9 2 2 7" xfId="33097" xr:uid="{68B3E342-1064-40E6-AE22-A044460D8524}"/>
    <cellStyle name="Input 2 9 3" xfId="17609" xr:uid="{DB76733E-B886-4511-9CCF-B6C669E1CCCF}"/>
    <cellStyle name="Input 2 9 3 2" xfId="18222" xr:uid="{9309C656-D375-4289-BDB5-CDBDA02B1A10}"/>
    <cellStyle name="Input 2 9 3 2 2" xfId="20560" xr:uid="{CF01A129-E7AF-4F98-B566-C6630303211F}"/>
    <cellStyle name="Input 2 9 3 2 2 2" xfId="35855" xr:uid="{3338D2CF-269D-43B5-A33A-B00A0407F824}"/>
    <cellStyle name="Input 2 9 3 2 3" xfId="27674" xr:uid="{AD59FAA0-15A6-41CB-AC02-C9B30FD008DC}"/>
    <cellStyle name="Input 2 9 3 2 3 2" xfId="38046" xr:uid="{E040FC99-C696-4CCE-A6F3-B7A6F3EEEFC5}"/>
    <cellStyle name="Input 2 9 3 2 4" xfId="40365" xr:uid="{F08F40DE-7503-4B65-A798-87A01575A91B}"/>
    <cellStyle name="Input 2 9 3 2 5" xfId="33534" xr:uid="{10C8DD57-9FA8-47B2-921D-69D164984B88}"/>
    <cellStyle name="Input 2 9 3 3" xfId="18654" xr:uid="{BCA6C48E-2E6B-453D-B8A5-34C44EE17DDD}"/>
    <cellStyle name="Input 2 9 3 3 2" xfId="20992" xr:uid="{6F914721-AB12-4626-8D3B-23365CC18FB0}"/>
    <cellStyle name="Input 2 9 3 3 2 2" xfId="36287" xr:uid="{9C4C3DEE-4D63-4C83-8AB4-954C0302D3E4}"/>
    <cellStyle name="Input 2 9 3 3 3" xfId="28106" xr:uid="{03FA2F3B-A456-4587-B716-AFAA379D6A14}"/>
    <cellStyle name="Input 2 9 3 3 3 2" xfId="38478" xr:uid="{17E53D30-8D36-4C03-8D04-70DE156A324C}"/>
    <cellStyle name="Input 2 9 3 3 4" xfId="40797" xr:uid="{296E921C-B301-4EB4-B7C6-3FF4D9721F64}"/>
    <cellStyle name="Input 2 9 3 3 5" xfId="33966" xr:uid="{C6DED2F0-23C1-4D9E-B609-B060F31E85EE}"/>
    <cellStyle name="Input 2 9 3 4" xfId="19952" xr:uid="{48F9F9FF-620B-47A6-950D-20EBA222B1FD}"/>
    <cellStyle name="Input 2 9 3 4 2" xfId="35247" xr:uid="{BD234333-074C-42AD-970F-736716F33E26}"/>
    <cellStyle name="Input 2 9 3 5" xfId="27084" xr:uid="{6EE5630E-878F-4DC8-B7D4-FA7FA6C859EE}"/>
    <cellStyle name="Input 2 9 3 5 2" xfId="37458" xr:uid="{E3CC7599-F7C0-426D-AAF5-69CD1341EAA5}"/>
    <cellStyle name="Input 2 9 3 6" xfId="39757" xr:uid="{A19DF191-7F6A-41E5-B92C-5970161D40C9}"/>
    <cellStyle name="Input 2 9 3 7" xfId="32926" xr:uid="{0C76226E-6093-4588-8A3A-6906BCDE9733}"/>
    <cellStyle name="Input 20" xfId="4357" xr:uid="{D2928343-1CA5-413E-9436-82C4C0C1EBFB}"/>
    <cellStyle name="Input 20 2" xfId="17196" xr:uid="{C2AAEF90-BBC6-4504-8043-6BBC80E30621}"/>
    <cellStyle name="Input 20 2 2" xfId="19731" xr:uid="{D82B693B-093D-4F08-8CC5-542C4CCE3BE0}"/>
    <cellStyle name="Input 20 2 2 2" xfId="35026" xr:uid="{48FC03B6-9973-4CC5-A100-FA8262E03229}"/>
    <cellStyle name="Input 20 2 3" xfId="26867" xr:uid="{315DDAC6-1945-41C0-9206-903FE4836DCC}"/>
    <cellStyle name="Input 20 2 3 2" xfId="37246" xr:uid="{EF84F2C7-A5DC-44BA-839C-9C71752824E4}"/>
    <cellStyle name="Input 20 2 4" xfId="39535" xr:uid="{822BBACE-A74A-4FF4-A1E1-1396187FE586}"/>
    <cellStyle name="Input 20 2 5" xfId="32704" xr:uid="{77344FFB-198D-40CD-864D-1EE4583698C4}"/>
    <cellStyle name="Input 20 3" xfId="39025" xr:uid="{4828C53D-938D-40EC-A70F-BB1E4797BF29}"/>
    <cellStyle name="Input 20 4" xfId="28643" xr:uid="{9EE02D21-5839-42F5-8C3A-09BCF802B9A5}"/>
    <cellStyle name="Input 21" xfId="4358" xr:uid="{285FF793-520E-4E28-98AF-7F0A65B2C0F4}"/>
    <cellStyle name="Input 21 2" xfId="17870" xr:uid="{503DF89F-6CBC-4456-9A21-E4EAFC98B6CF}"/>
    <cellStyle name="Input 21 2 2" xfId="20208" xr:uid="{51509E6C-C795-4EA5-BD35-C9E5901F3D1B}"/>
    <cellStyle name="Input 21 2 2 2" xfId="35503" xr:uid="{D1FED569-AD85-473F-985C-BE375ED13BE6}"/>
    <cellStyle name="Input 21 2 3" xfId="27323" xr:uid="{D2580273-E0D5-40BE-9D7B-D6C715475084}"/>
    <cellStyle name="Input 21 2 3 2" xfId="37695" xr:uid="{E382E6FC-6367-4AE7-ABC6-66F53A7FDC7D}"/>
    <cellStyle name="Input 21 2 4" xfId="40013" xr:uid="{EAAB0933-3BA3-49A0-8C6F-1FC562E48BC0}"/>
    <cellStyle name="Input 21 2 5" xfId="33182" xr:uid="{28DF4B04-4050-4E2D-83E1-D314F2CE7ED2}"/>
    <cellStyle name="Input 21 3" xfId="39026" xr:uid="{2604BF8C-4B28-4FA7-8BBF-D859D1D31549}"/>
    <cellStyle name="Input 21 4" xfId="28644" xr:uid="{C0C66EE1-8540-43FD-BB03-143763CE97D6}"/>
    <cellStyle name="Input 22" xfId="4359" xr:uid="{ADD45702-BD88-45EB-B889-688493DBB51E}"/>
    <cellStyle name="Input 22 2" xfId="17195" xr:uid="{F44CFB50-9EE8-448B-BAAA-FFD693E6C920}"/>
    <cellStyle name="Input 22 2 2" xfId="19730" xr:uid="{63B7B5F6-8A25-4235-88D4-1B5E750F06B9}"/>
    <cellStyle name="Input 22 2 2 2" xfId="35025" xr:uid="{0B4706A3-48AF-4A31-9B49-DE6EBFA35131}"/>
    <cellStyle name="Input 22 2 3" xfId="26866" xr:uid="{874F2633-D321-4A47-BB54-7E0B4EB6AA15}"/>
    <cellStyle name="Input 22 2 3 2" xfId="37245" xr:uid="{2739DADF-8DB9-416F-B9A1-C945C623893B}"/>
    <cellStyle name="Input 22 2 4" xfId="39534" xr:uid="{FB4E9F09-5404-4EEC-AC64-0009F82C7B9C}"/>
    <cellStyle name="Input 22 2 5" xfId="32703" xr:uid="{8B9BDAC2-8926-40D9-B234-083151366732}"/>
    <cellStyle name="Input 22 3" xfId="39027" xr:uid="{855C52B4-A824-4292-A22E-91D581315221}"/>
    <cellStyle name="Input 22 4" xfId="28645" xr:uid="{13E98827-B67C-464C-A7FB-A0765E9C0E76}"/>
    <cellStyle name="Input 23" xfId="4360" xr:uid="{184C738A-EC2E-4D55-AF96-4B9032EF79B4}"/>
    <cellStyle name="Input 23 2" xfId="18100" xr:uid="{B7D399F4-3F0E-48A6-B0EC-1C89AA47B4FD}"/>
    <cellStyle name="Input 23 2 2" xfId="20438" xr:uid="{EE139BC7-1F96-44E1-AAE3-91B3E086FD14}"/>
    <cellStyle name="Input 23 2 2 2" xfId="35733" xr:uid="{4B871276-FFDC-438A-A52E-D53C4A6E1B60}"/>
    <cellStyle name="Input 23 2 3" xfId="27552" xr:uid="{DAEB085B-F99A-47F9-89A2-B4A0760C0D20}"/>
    <cellStyle name="Input 23 2 3 2" xfId="37924" xr:uid="{9C498F53-14DD-48BF-9A48-665D035B364D}"/>
    <cellStyle name="Input 23 2 4" xfId="40243" xr:uid="{E8CC3754-3351-491E-810F-8AC62A95CE0B}"/>
    <cellStyle name="Input 23 2 5" xfId="33412" xr:uid="{2F270BE3-4EA6-4E58-B1C0-EEBD694CFC22}"/>
    <cellStyle name="Input 23 3" xfId="39028" xr:uid="{B748D56A-785C-40ED-9EEF-BE31956F9DC3}"/>
    <cellStyle name="Input 23 4" xfId="28646" xr:uid="{CBEE047D-D6B2-4D3B-AB2C-B6B3A564670A}"/>
    <cellStyle name="Input 24" xfId="4361" xr:uid="{5B61C3F2-83F0-43E2-9DF3-139BF706769B}"/>
    <cellStyle name="Input 24 2" xfId="17991" xr:uid="{FF3EE490-8F33-49FB-8BAD-579476F21543}"/>
    <cellStyle name="Input 24 2 2" xfId="20329" xr:uid="{BC0A3401-E554-47CB-A00A-FA4A07191C69}"/>
    <cellStyle name="Input 24 2 2 2" xfId="35624" xr:uid="{0F6CF3C2-928F-4826-AC53-2DF0F8CF4FD3}"/>
    <cellStyle name="Input 24 2 3" xfId="27443" xr:uid="{4F9CE7A3-5B0A-4C9B-B449-5E2349CBAEDE}"/>
    <cellStyle name="Input 24 2 3 2" xfId="37815" xr:uid="{C00AAB6E-FBCA-42C3-8FC2-F84187FB64C4}"/>
    <cellStyle name="Input 24 2 4" xfId="40134" xr:uid="{C18016C0-6006-41DD-98F9-75FABBF19F54}"/>
    <cellStyle name="Input 24 2 5" xfId="33303" xr:uid="{7C007895-C3CA-4E56-88E8-2A5C801B496B}"/>
    <cellStyle name="Input 24 3" xfId="39029" xr:uid="{86249D77-F4FE-4DCD-98CE-58712BA31112}"/>
    <cellStyle name="Input 24 4" xfId="28647" xr:uid="{AAC9E47D-29D5-4CB2-B3CE-46C0A2801E7D}"/>
    <cellStyle name="Input 3" xfId="845" xr:uid="{642BACE8-AB77-4563-B1FF-00CE499873A6}"/>
    <cellStyle name="Input 3 10" xfId="2083" xr:uid="{6E04EE09-B0BD-497D-82B8-E1EAE745E65C}"/>
    <cellStyle name="Input 3 10 2" xfId="17352" xr:uid="{82AA071C-40B6-4B65-BE03-7F56667A5FEC}"/>
    <cellStyle name="Input 3 10 2 2" xfId="17784" xr:uid="{FDF60D4D-993F-481B-A9D2-251E9104934D}"/>
    <cellStyle name="Input 3 10 2 2 2" xfId="18391" xr:uid="{6036EEAE-BA83-45B1-A2A5-FD9AA25981C0}"/>
    <cellStyle name="Input 3 10 2 2 2 2" xfId="20729" xr:uid="{3DC33236-0808-4CBD-B793-7EB3E519ACBD}"/>
    <cellStyle name="Input 3 10 2 2 2 2 2" xfId="36024" xr:uid="{5ED36506-466E-4912-8116-1A17FC61BF12}"/>
    <cellStyle name="Input 3 10 2 2 2 3" xfId="27843" xr:uid="{745C6C91-2718-4343-B6EC-3F64A80A7EE9}"/>
    <cellStyle name="Input 3 10 2 2 2 3 2" xfId="38215" xr:uid="{12A9A1D2-17D5-4345-9F19-12DFB515756A}"/>
    <cellStyle name="Input 3 10 2 2 2 4" xfId="40534" xr:uid="{3CC55783-7E38-4EA5-AF9B-EB8C7F16D27F}"/>
    <cellStyle name="Input 3 10 2 2 2 5" xfId="33703" xr:uid="{012F877B-2A81-4CA6-9DA4-079B0A666E5D}"/>
    <cellStyle name="Input 3 10 2 2 3" xfId="18823" xr:uid="{03CF1170-16EA-4881-A11C-4ADA7BB81F24}"/>
    <cellStyle name="Input 3 10 2 2 3 2" xfId="21161" xr:uid="{38F8DDCA-2C50-4EFE-9BDC-92A2474B0F25}"/>
    <cellStyle name="Input 3 10 2 2 3 2 2" xfId="36456" xr:uid="{9E90A03D-9272-4BD9-B6CC-68650962D0B1}"/>
    <cellStyle name="Input 3 10 2 2 3 3" xfId="28275" xr:uid="{FF02A213-F829-4B23-B332-F52A6E530A17}"/>
    <cellStyle name="Input 3 10 2 2 3 3 2" xfId="38647" xr:uid="{89610993-8410-433B-BE4A-F8765029F2F5}"/>
    <cellStyle name="Input 3 10 2 2 3 4" xfId="40966" xr:uid="{3747F117-70DF-449F-9E1A-83D5EC90AD95}"/>
    <cellStyle name="Input 3 10 2 2 3 5" xfId="34135" xr:uid="{1410928B-3BD9-43BF-906D-48331EF5DAA7}"/>
    <cellStyle name="Input 3 10 2 2 4" xfId="20125" xr:uid="{1B79A63E-E9C9-4E71-AA3D-44CBB747F2A2}"/>
    <cellStyle name="Input 3 10 2 2 4 2" xfId="35420" xr:uid="{1AEAA706-AD55-41B0-8B08-06B0DB373357}"/>
    <cellStyle name="Input 3 10 2 2 5" xfId="27253" xr:uid="{D477D391-A151-4B14-A390-08E6634F18FD}"/>
    <cellStyle name="Input 3 10 2 2 5 2" xfId="37627" xr:uid="{D07F2C1F-E433-4E7D-9FC3-52009857780D}"/>
    <cellStyle name="Input 3 10 2 2 6" xfId="39930" xr:uid="{A8DDEAF9-F87D-4446-9CB9-991CFBBCB217}"/>
    <cellStyle name="Input 3 10 2 2 7" xfId="33099" xr:uid="{4838FB4A-4372-4071-9CC1-6D14B9927BA0}"/>
    <cellStyle name="Input 3 10 3" xfId="17611" xr:uid="{6A33372A-6D41-447F-B87D-80F5AB4AF48B}"/>
    <cellStyle name="Input 3 10 3 2" xfId="18224" xr:uid="{9BB637FE-BF2D-498F-94C9-F518B46F9A3B}"/>
    <cellStyle name="Input 3 10 3 2 2" xfId="20562" xr:uid="{672E4CDF-0140-48B7-9CE2-BDFE383564C0}"/>
    <cellStyle name="Input 3 10 3 2 2 2" xfId="35857" xr:uid="{1011EABC-28BC-4AF8-ACA3-5AC1C39B4457}"/>
    <cellStyle name="Input 3 10 3 2 3" xfId="27676" xr:uid="{49CE6F0D-B0D9-4BF1-AEEC-DCE7AB3A337B}"/>
    <cellStyle name="Input 3 10 3 2 3 2" xfId="38048" xr:uid="{D99F3EED-2201-4D14-B7C1-AF1DD2BA29EE}"/>
    <cellStyle name="Input 3 10 3 2 4" xfId="40367" xr:uid="{EA6E9887-22E6-445F-AD5F-3E0AE193159F}"/>
    <cellStyle name="Input 3 10 3 2 5" xfId="33536" xr:uid="{109E8E66-2B19-42DB-8550-3920FAEBF961}"/>
    <cellStyle name="Input 3 10 3 3" xfId="18656" xr:uid="{FE0FD7CD-0902-402E-B4C4-05726EFE1A4F}"/>
    <cellStyle name="Input 3 10 3 3 2" xfId="20994" xr:uid="{1C3A1922-E574-4A2C-BBB0-6783CF165B14}"/>
    <cellStyle name="Input 3 10 3 3 2 2" xfId="36289" xr:uid="{DF576DD0-9F25-4E1D-924E-8E4719B83304}"/>
    <cellStyle name="Input 3 10 3 3 3" xfId="28108" xr:uid="{8B30F4CE-FF33-478D-9A95-CC4912769AED}"/>
    <cellStyle name="Input 3 10 3 3 3 2" xfId="38480" xr:uid="{C2C735F6-DBBB-4BFD-8D65-EFF304677170}"/>
    <cellStyle name="Input 3 10 3 3 4" xfId="40799" xr:uid="{2125647D-13D2-497F-86ED-C5B012D2A5EA}"/>
    <cellStyle name="Input 3 10 3 3 5" xfId="33968" xr:uid="{3D6C06AF-894A-47F7-B631-80477112B81D}"/>
    <cellStyle name="Input 3 10 3 4" xfId="19954" xr:uid="{C9EAE315-7C6E-44F9-BB0E-63E2238DBC4B}"/>
    <cellStyle name="Input 3 10 3 4 2" xfId="35249" xr:uid="{35479C60-165B-41C0-B655-F752784945CE}"/>
    <cellStyle name="Input 3 10 3 5" xfId="27086" xr:uid="{BE0DA76D-D857-471D-9CC0-3D44A3957550}"/>
    <cellStyle name="Input 3 10 3 5 2" xfId="37460" xr:uid="{3F1F8B63-8DB9-4E73-8D13-21A2E830F94D}"/>
    <cellStyle name="Input 3 10 3 6" xfId="39759" xr:uid="{62F2FA85-7962-42D7-AE16-A9BD618C16F5}"/>
    <cellStyle name="Input 3 10 3 7" xfId="32928" xr:uid="{EDC9A208-C928-48D2-8E6D-F9F486306FF1}"/>
    <cellStyle name="Input 3 11" xfId="4362" xr:uid="{D7489498-9A5A-432E-B25D-C415D25CCA8F}"/>
    <cellStyle name="Input 3 11 2" xfId="4363" xr:uid="{D0CA64AC-89B9-4508-B6A4-C777C2467234}"/>
    <cellStyle name="Input 3 11 2 2" xfId="17785" xr:uid="{89CF3AB5-D6AA-49B5-8E8A-C9CF5A8AAA4E}"/>
    <cellStyle name="Input 3 11 2 2 2" xfId="18392" xr:uid="{13064383-A404-4C21-B220-2724C2B065CD}"/>
    <cellStyle name="Input 3 11 2 2 2 2" xfId="20730" xr:uid="{BAA9D561-8570-44F1-83B9-99967D5CF719}"/>
    <cellStyle name="Input 3 11 2 2 2 2 2" xfId="36025" xr:uid="{925D84FB-933A-4721-B473-13F83E9D1D8A}"/>
    <cellStyle name="Input 3 11 2 2 2 3" xfId="27844" xr:uid="{23569EDD-FEDB-4D51-90EB-1BF8585FBD55}"/>
    <cellStyle name="Input 3 11 2 2 2 3 2" xfId="38216" xr:uid="{3E3F3ACB-88DA-4202-8622-5B22B8CEFB8B}"/>
    <cellStyle name="Input 3 11 2 2 2 4" xfId="40535" xr:uid="{299A56AB-6DAF-4501-BC8F-10396682F46B}"/>
    <cellStyle name="Input 3 11 2 2 2 5" xfId="33704" xr:uid="{E2BDE470-F5FC-4FC8-A06E-C49E4EAED9DF}"/>
    <cellStyle name="Input 3 11 2 2 3" xfId="18824" xr:uid="{02D1DEE1-CE78-4740-BBDF-0EDEB044FF56}"/>
    <cellStyle name="Input 3 11 2 2 3 2" xfId="21162" xr:uid="{B3907224-7997-430B-92B0-2502B810ED2A}"/>
    <cellStyle name="Input 3 11 2 2 3 2 2" xfId="36457" xr:uid="{731A1BE5-15DE-4DB1-AB18-707A0DB4209C}"/>
    <cellStyle name="Input 3 11 2 2 3 3" xfId="28276" xr:uid="{9270AEBD-9CE9-4DC3-860A-1B1C5A4761C0}"/>
    <cellStyle name="Input 3 11 2 2 3 3 2" xfId="38648" xr:uid="{993AFE2A-E213-4D37-8C8C-2F4E694D62E3}"/>
    <cellStyle name="Input 3 11 2 2 3 4" xfId="40967" xr:uid="{48FEA066-4B29-41A4-9646-BBAB35A0447E}"/>
    <cellStyle name="Input 3 11 2 2 3 5" xfId="34136" xr:uid="{89E6784C-1797-4781-8917-204233FDCAEC}"/>
    <cellStyle name="Input 3 11 2 2 4" xfId="20126" xr:uid="{0C8C8A67-A231-4044-9DF3-459CAE5A1A42}"/>
    <cellStyle name="Input 3 11 2 2 4 2" xfId="35421" xr:uid="{73881EDB-7011-47DC-9845-5824C8F4B19E}"/>
    <cellStyle name="Input 3 11 2 2 5" xfId="27254" xr:uid="{6F2E1D5D-2688-47C7-A3DD-54C882229B37}"/>
    <cellStyle name="Input 3 11 2 2 5 2" xfId="37628" xr:uid="{0803E64A-2C1E-4685-B34D-ECA4AC7DA769}"/>
    <cellStyle name="Input 3 11 2 2 6" xfId="39931" xr:uid="{0C22BF3E-AE10-4ADA-ADDE-5342D1DC1562}"/>
    <cellStyle name="Input 3 11 2 2 7" xfId="33100" xr:uid="{311CA3D4-6E22-4AB9-8786-3D063DA899C6}"/>
    <cellStyle name="Input 3 11 3" xfId="6981" xr:uid="{E60148AF-C417-479D-BB15-123F12D06389}"/>
    <cellStyle name="Input 3 11 3 2" xfId="17612" xr:uid="{D49AA99D-CB75-4B5B-9E67-9CDB426EDEA1}"/>
    <cellStyle name="Input 3 11 3 2 2" xfId="19955" xr:uid="{94D4D091-CBF3-4312-98F6-D62D5D2A9C6F}"/>
    <cellStyle name="Input 3 11 3 2 2 2" xfId="35250" xr:uid="{EBB179BC-117C-4562-9D74-770A40C75607}"/>
    <cellStyle name="Input 3 11 3 2 3" xfId="27087" xr:uid="{9F4C618A-F683-4146-B1DF-2B6D264474EB}"/>
    <cellStyle name="Input 3 11 3 2 3 2" xfId="37461" xr:uid="{0795F4FB-347E-4EF3-8B1E-E1A34F8BD6DC}"/>
    <cellStyle name="Input 3 11 3 2 4" xfId="39760" xr:uid="{77D2D204-1A24-458B-876C-9597DB5FC101}"/>
    <cellStyle name="Input 3 11 3 2 5" xfId="32929" xr:uid="{C321C0C3-F4EA-477C-A041-F85784D4D437}"/>
    <cellStyle name="Input 3 11 3 3" xfId="18225" xr:uid="{5DB714CA-80ED-41FB-8F87-C76FE75E988C}"/>
    <cellStyle name="Input 3 11 3 3 2" xfId="20563" xr:uid="{EA2C1C81-81B1-4C34-8419-20169ED2D8D6}"/>
    <cellStyle name="Input 3 11 3 3 2 2" xfId="35858" xr:uid="{C988E34A-9128-4D76-AD02-CEAB0E408DC1}"/>
    <cellStyle name="Input 3 11 3 3 3" xfId="27677" xr:uid="{82EE5E66-EAAC-4844-A920-7F052103F6BD}"/>
    <cellStyle name="Input 3 11 3 3 3 2" xfId="38049" xr:uid="{28518E46-2470-4F2D-9572-EDFBFB715538}"/>
    <cellStyle name="Input 3 11 3 3 4" xfId="40368" xr:uid="{4B8107F6-3F05-4F8A-9D59-3F9239BF1A7B}"/>
    <cellStyle name="Input 3 11 3 3 5" xfId="33537" xr:uid="{88229076-F798-4541-A2BF-431ABA70C0B9}"/>
    <cellStyle name="Input 3 11 3 4" xfId="18657" xr:uid="{BB610F72-3CC6-42D7-8BBB-1F636B517B7E}"/>
    <cellStyle name="Input 3 11 3 4 2" xfId="20995" xr:uid="{B580BFDE-7938-44AD-B30D-74BB89177474}"/>
    <cellStyle name="Input 3 11 3 4 2 2" xfId="36290" xr:uid="{CC63B8DC-0D0C-4D73-ABEC-4173BF2A56C8}"/>
    <cellStyle name="Input 3 11 3 4 3" xfId="28109" xr:uid="{366C4053-4EB4-45FC-982A-A36410D1875D}"/>
    <cellStyle name="Input 3 11 3 4 3 2" xfId="38481" xr:uid="{63D4ACAC-A784-484D-B1DA-5F49E21027C9}"/>
    <cellStyle name="Input 3 11 3 4 4" xfId="40800" xr:uid="{2B6CD643-AB60-4CC7-A1DC-BDF13CDAAE0B}"/>
    <cellStyle name="Input 3 11 3 4 5" xfId="33969" xr:uid="{D4B95DA3-E9E2-4BCB-B3E6-3D8F58BE6622}"/>
    <cellStyle name="Input 3 11 3 5" xfId="19083" xr:uid="{BCA6F5CB-9943-43CB-9933-7CC72AF91A40}"/>
    <cellStyle name="Input 3 11 3 5 2" xfId="21421" xr:uid="{68A71302-4CDD-482F-A602-3FEC5F05AF9B}"/>
    <cellStyle name="Input 3 11 3 5 2 2" xfId="36716" xr:uid="{D9632A87-A636-461B-931A-F01209CEEAAF}"/>
    <cellStyle name="Input 3 11 3 5 3" xfId="28528" xr:uid="{EE446006-FF43-40E5-BC8E-A34E48884ADF}"/>
    <cellStyle name="Input 3 11 3 5 3 2" xfId="38900" xr:uid="{EC6B81B0-85A1-4579-AA80-33C06790BA4C}"/>
    <cellStyle name="Input 3 11 3 5 4" xfId="41226" xr:uid="{8CD6B54C-F467-4A11-95B4-3ADEDE56EC48}"/>
    <cellStyle name="Input 3 11 3 5 5" xfId="34395" xr:uid="{735DBE6D-80F0-46CC-8E85-9CB86918E6BF}"/>
    <cellStyle name="Input 3 11 3 6" xfId="39076" xr:uid="{1AB13C2A-EEB1-4254-997D-49ECBF367F1F}"/>
    <cellStyle name="Input 3 11 3 7" xfId="28694" xr:uid="{3146E398-5DE3-4888-9A37-5C13801FBC20}"/>
    <cellStyle name="Input 3 11 4" xfId="17871" xr:uid="{F1A09A18-BC09-4B12-B45A-0CC8FCE95D3B}"/>
    <cellStyle name="Input 3 11 4 2" xfId="20209" xr:uid="{21CCC83C-D183-4CFE-AD57-A1D07FEBA446}"/>
    <cellStyle name="Input 3 11 4 2 2" xfId="35504" xr:uid="{7AF557EA-5290-4EE6-93FB-8BD15AE07E0D}"/>
    <cellStyle name="Input 3 11 4 3" xfId="27324" xr:uid="{759F7273-7471-4F46-BCE8-6D55CC4F93AC}"/>
    <cellStyle name="Input 3 11 4 3 2" xfId="37696" xr:uid="{3757F5B9-F55D-46C4-BA09-3A46A27F9339}"/>
    <cellStyle name="Input 3 11 4 4" xfId="40014" xr:uid="{7FE24443-9678-4171-9309-6F458A19838D}"/>
    <cellStyle name="Input 3 11 4 5" xfId="33183" xr:uid="{087F7742-C87F-4D8B-AC99-B2ACB747DE56}"/>
    <cellStyle name="Input 3 11 5" xfId="39030" xr:uid="{B1D47DE5-C75A-4918-B1B9-89C1662C3AD7}"/>
    <cellStyle name="Input 3 11 6" xfId="28648" xr:uid="{C9A1A080-4461-4727-B231-CA78FFD20DB0}"/>
    <cellStyle name="Input 3 12" xfId="4364" xr:uid="{04E40FDA-E714-49DE-99E5-7DC73FA2190B}"/>
    <cellStyle name="Input 3 12 2" xfId="17353" xr:uid="{FE98F615-54B7-4187-85D6-FF06186B0C28}"/>
    <cellStyle name="Input 3 12 2 2" xfId="17786" xr:uid="{250D417E-6FC5-4A4F-AA9F-4C7C0A249EF9}"/>
    <cellStyle name="Input 3 12 2 2 2" xfId="18393" xr:uid="{43BC1E8D-893E-448C-91EA-6B090FB237E3}"/>
    <cellStyle name="Input 3 12 2 2 2 2" xfId="20731" xr:uid="{7DFEA3FD-D2C9-453B-9750-9D563D668ABA}"/>
    <cellStyle name="Input 3 12 2 2 2 2 2" xfId="36026" xr:uid="{35AF9E81-032D-42C8-A689-A79F3E457F5A}"/>
    <cellStyle name="Input 3 12 2 2 2 3" xfId="27845" xr:uid="{BB9B40D2-4BC7-4A5C-99E6-3AF2C3CD9820}"/>
    <cellStyle name="Input 3 12 2 2 2 3 2" xfId="38217" xr:uid="{E600F31D-E85D-418E-B129-480AF07BA651}"/>
    <cellStyle name="Input 3 12 2 2 2 4" xfId="40536" xr:uid="{8D578077-C558-4912-8870-E9FF47D99C74}"/>
    <cellStyle name="Input 3 12 2 2 2 5" xfId="33705" xr:uid="{498F6207-71BD-42A7-8076-6F95F686FF8D}"/>
    <cellStyle name="Input 3 12 2 2 3" xfId="18825" xr:uid="{906D0E86-288D-45FB-B126-5AAD4531F440}"/>
    <cellStyle name="Input 3 12 2 2 3 2" xfId="21163" xr:uid="{067F66AD-DFEC-4C9F-9EDE-54D05495C2BD}"/>
    <cellStyle name="Input 3 12 2 2 3 2 2" xfId="36458" xr:uid="{7B83D867-ACBC-419B-9FEB-AF830ECC6D6A}"/>
    <cellStyle name="Input 3 12 2 2 3 3" xfId="28277" xr:uid="{997559FC-4B58-4E01-91C7-FABD876DDC56}"/>
    <cellStyle name="Input 3 12 2 2 3 3 2" xfId="38649" xr:uid="{76C137EA-3394-4A8D-B304-5B800B7633A9}"/>
    <cellStyle name="Input 3 12 2 2 3 4" xfId="40968" xr:uid="{991B89CF-E102-4D4D-9B18-66C14DE618DD}"/>
    <cellStyle name="Input 3 12 2 2 3 5" xfId="34137" xr:uid="{4A25D194-CF16-47EC-A3B5-699068AA0332}"/>
    <cellStyle name="Input 3 12 2 2 4" xfId="20127" xr:uid="{6351DE85-866D-4CCF-902A-56348B8ED7F7}"/>
    <cellStyle name="Input 3 12 2 2 4 2" xfId="35422" xr:uid="{3161E0E5-73F2-4A3D-833F-7DC52849E5DE}"/>
    <cellStyle name="Input 3 12 2 2 5" xfId="27255" xr:uid="{2B2B1522-AC73-4FCA-9467-81CD41CE1518}"/>
    <cellStyle name="Input 3 12 2 2 5 2" xfId="37629" xr:uid="{8282B06A-6C55-45B1-AEFE-3041FB8D9231}"/>
    <cellStyle name="Input 3 12 2 2 6" xfId="39932" xr:uid="{D414899A-7784-48A9-AE82-1BEAB898A04B}"/>
    <cellStyle name="Input 3 12 2 2 7" xfId="33101" xr:uid="{5D095CF1-4978-40DC-8919-998676545EE5}"/>
    <cellStyle name="Input 3 12 3" xfId="17613" xr:uid="{8F3A0B53-7E08-4019-BC9C-4CFB253F9952}"/>
    <cellStyle name="Input 3 12 3 2" xfId="18226" xr:uid="{56897B75-7D0D-4EBB-87CC-E77D6563FC6F}"/>
    <cellStyle name="Input 3 12 3 2 2" xfId="20564" xr:uid="{FE9E3950-7D76-43F7-947F-6003F11E5A4A}"/>
    <cellStyle name="Input 3 12 3 2 2 2" xfId="35859" xr:uid="{0848D91E-5A62-4CB2-A4DF-04EFB0B1330D}"/>
    <cellStyle name="Input 3 12 3 2 3" xfId="27678" xr:uid="{DBD1CE00-0732-4FC0-B7F8-938C6C5E951F}"/>
    <cellStyle name="Input 3 12 3 2 3 2" xfId="38050" xr:uid="{26476AF6-EABE-43C5-A231-D45B52922CCB}"/>
    <cellStyle name="Input 3 12 3 2 4" xfId="40369" xr:uid="{603B1839-99B2-424F-A90E-7EF3015B25D2}"/>
    <cellStyle name="Input 3 12 3 2 5" xfId="33538" xr:uid="{7774BD9D-B4F9-4399-B7AD-15ADD3268665}"/>
    <cellStyle name="Input 3 12 3 3" xfId="18658" xr:uid="{D43FCFAF-894A-4AC8-9B36-42C323BF6475}"/>
    <cellStyle name="Input 3 12 3 3 2" xfId="20996" xr:uid="{F1C139BA-0D85-4D9E-83F4-1F86E2F0FB4E}"/>
    <cellStyle name="Input 3 12 3 3 2 2" xfId="36291" xr:uid="{0F905277-7F7E-4F9D-9834-2595697863B2}"/>
    <cellStyle name="Input 3 12 3 3 3" xfId="28110" xr:uid="{9EE36842-F986-4564-B69B-2E1626950960}"/>
    <cellStyle name="Input 3 12 3 3 3 2" xfId="38482" xr:uid="{C1C5BD60-47E3-4C00-9476-70AF1AAAEAB8}"/>
    <cellStyle name="Input 3 12 3 3 4" xfId="40801" xr:uid="{2EBE9806-479E-40B7-A44C-C9B34EACEBDD}"/>
    <cellStyle name="Input 3 12 3 3 5" xfId="33970" xr:uid="{ED08124C-FF9D-44ED-B3EE-1C7A75621CDC}"/>
    <cellStyle name="Input 3 12 3 4" xfId="19956" xr:uid="{3D3D08C4-34AA-4322-8D5F-0FECF22D197C}"/>
    <cellStyle name="Input 3 12 3 4 2" xfId="35251" xr:uid="{CF39A5A2-4C92-4B4C-99F7-02791FD6E5CC}"/>
    <cellStyle name="Input 3 12 3 5" xfId="27088" xr:uid="{D06768A9-2303-41A8-9630-EF75541C0A65}"/>
    <cellStyle name="Input 3 12 3 5 2" xfId="37462" xr:uid="{60138DC2-C177-476F-9F6C-330CD4ED5FC0}"/>
    <cellStyle name="Input 3 12 3 6" xfId="39761" xr:uid="{CBD33817-7221-4E69-8297-619B5B45A8BE}"/>
    <cellStyle name="Input 3 12 3 7" xfId="32930" xr:uid="{E34C3FBF-474A-4115-898B-3CFE36A2C41E}"/>
    <cellStyle name="Input 3 13" xfId="4365" xr:uid="{C236EE13-64BA-46F2-8979-0958FC9C86CC}"/>
    <cellStyle name="Input 3 13 2" xfId="17354" xr:uid="{D964C5D1-58E1-4253-9810-59FBF0E3E20D}"/>
    <cellStyle name="Input 3 13 2 2" xfId="17787" xr:uid="{ECD9B68C-8D46-4D40-9409-A21B3A42261D}"/>
    <cellStyle name="Input 3 13 2 2 2" xfId="18394" xr:uid="{BDE486D8-DE9E-40D2-A3DB-DD126B1D0FC1}"/>
    <cellStyle name="Input 3 13 2 2 2 2" xfId="20732" xr:uid="{5B3935ED-44C4-46F1-849E-16039164C3F5}"/>
    <cellStyle name="Input 3 13 2 2 2 2 2" xfId="36027" xr:uid="{355FCB42-F42E-4A41-BBD7-D46235256854}"/>
    <cellStyle name="Input 3 13 2 2 2 3" xfId="27846" xr:uid="{8575556C-4000-48A9-BAAC-037434F2BE93}"/>
    <cellStyle name="Input 3 13 2 2 2 3 2" xfId="38218" xr:uid="{CB2F15D5-B1EB-4AC3-B3A4-9A4434EB30DB}"/>
    <cellStyle name="Input 3 13 2 2 2 4" xfId="40537" xr:uid="{F27B8D42-E270-4103-99D3-CB46063415C9}"/>
    <cellStyle name="Input 3 13 2 2 2 5" xfId="33706" xr:uid="{44689656-CC7B-47F1-BF5D-37C56CD086B6}"/>
    <cellStyle name="Input 3 13 2 2 3" xfId="18826" xr:uid="{C41DD996-339D-453F-BF9D-67CA6DC62A0A}"/>
    <cellStyle name="Input 3 13 2 2 3 2" xfId="21164" xr:uid="{9C6CD5C8-9DDB-4F9D-9A08-BC5C3EC30A43}"/>
    <cellStyle name="Input 3 13 2 2 3 2 2" xfId="36459" xr:uid="{1C738670-5499-4EA6-A384-E7DB3100D33E}"/>
    <cellStyle name="Input 3 13 2 2 3 3" xfId="28278" xr:uid="{D8ACD193-114D-4C8F-9303-9101D85EB82B}"/>
    <cellStyle name="Input 3 13 2 2 3 3 2" xfId="38650" xr:uid="{8923F3FE-9EDE-4659-9377-349788122191}"/>
    <cellStyle name="Input 3 13 2 2 3 4" xfId="40969" xr:uid="{31F31045-B76A-4BC9-8535-8446737A9F6C}"/>
    <cellStyle name="Input 3 13 2 2 3 5" xfId="34138" xr:uid="{82786157-C97F-4E99-B5E1-63131B8459CD}"/>
    <cellStyle name="Input 3 13 2 2 4" xfId="20128" xr:uid="{B6B8C907-D8EF-4234-81C0-5865B4F446CF}"/>
    <cellStyle name="Input 3 13 2 2 4 2" xfId="35423" xr:uid="{AE282CB7-0624-459D-9758-C74C323C2F40}"/>
    <cellStyle name="Input 3 13 2 2 5" xfId="27256" xr:uid="{A661DC3B-B0C9-46AD-B411-395F41746F38}"/>
    <cellStyle name="Input 3 13 2 2 5 2" xfId="37630" xr:uid="{CCB2A345-A302-40A3-ADAF-103F581958FF}"/>
    <cellStyle name="Input 3 13 2 2 6" xfId="39933" xr:uid="{E2490A57-7809-4C48-AC74-666905AA3FD5}"/>
    <cellStyle name="Input 3 13 2 2 7" xfId="33102" xr:uid="{69850538-91FD-4F36-99B4-79FCECE004E4}"/>
    <cellStyle name="Input 3 13 3" xfId="17614" xr:uid="{21B99B93-1A05-4733-AD22-A8A2C2194550}"/>
    <cellStyle name="Input 3 13 3 2" xfId="18227" xr:uid="{2BCDF5D7-74A1-4822-8C83-4776A9665406}"/>
    <cellStyle name="Input 3 13 3 2 2" xfId="20565" xr:uid="{D1DBFECC-728F-40A9-B124-EF315663B164}"/>
    <cellStyle name="Input 3 13 3 2 2 2" xfId="35860" xr:uid="{91087F64-71A0-4390-AEB1-B5D27712FB04}"/>
    <cellStyle name="Input 3 13 3 2 3" xfId="27679" xr:uid="{AC2E668F-36AD-407E-AB6C-AD3CC08663EF}"/>
    <cellStyle name="Input 3 13 3 2 3 2" xfId="38051" xr:uid="{08BB0BA4-E73F-4F9D-87B0-24C09A15F9E9}"/>
    <cellStyle name="Input 3 13 3 2 4" xfId="40370" xr:uid="{D9EBB921-8786-449A-A6D3-0DD793ADE198}"/>
    <cellStyle name="Input 3 13 3 2 5" xfId="33539" xr:uid="{14C9C707-8400-4937-8AF9-2B8E70251EB5}"/>
    <cellStyle name="Input 3 13 3 3" xfId="18659" xr:uid="{370A9CCC-3193-4EBD-A917-599869DB7247}"/>
    <cellStyle name="Input 3 13 3 3 2" xfId="20997" xr:uid="{07DA8C6C-EEAB-45EB-820D-B8A080D33E82}"/>
    <cellStyle name="Input 3 13 3 3 2 2" xfId="36292" xr:uid="{FA27DE12-433E-49AC-BD69-186FBAB857FA}"/>
    <cellStyle name="Input 3 13 3 3 3" xfId="28111" xr:uid="{03BA01E8-FE1B-493B-9014-221F8F9E0411}"/>
    <cellStyle name="Input 3 13 3 3 3 2" xfId="38483" xr:uid="{B1F11076-61B0-4ABF-9340-BD1BE96E247A}"/>
    <cellStyle name="Input 3 13 3 3 4" xfId="40802" xr:uid="{93EDEF52-595C-4DF8-B4D1-59E7A7D341BA}"/>
    <cellStyle name="Input 3 13 3 3 5" xfId="33971" xr:uid="{64069151-7C46-4DBC-A205-9FF0C11746A7}"/>
    <cellStyle name="Input 3 13 3 4" xfId="19957" xr:uid="{E7D933E5-AF08-4673-AA25-D2B7E6FB640D}"/>
    <cellStyle name="Input 3 13 3 4 2" xfId="35252" xr:uid="{33A3A850-12B2-47AC-A657-C4BFDD5FEC76}"/>
    <cellStyle name="Input 3 13 3 5" xfId="27089" xr:uid="{57D618EE-A199-4579-9FA6-1A37F9929BDF}"/>
    <cellStyle name="Input 3 13 3 5 2" xfId="37463" xr:uid="{A2A5A304-DB2C-4F73-8470-BD2C9969926C}"/>
    <cellStyle name="Input 3 13 3 6" xfId="39762" xr:uid="{E29C83B0-2133-42A7-9CDE-B7C815CD7E21}"/>
    <cellStyle name="Input 3 13 3 7" xfId="32931" xr:uid="{C3882AE1-034C-4060-B574-9B6407D948BA}"/>
    <cellStyle name="Input 3 14" xfId="4366" xr:uid="{E58B0F6C-A119-42BB-A77D-C926348A1BD5}"/>
    <cellStyle name="Input 3 14 2" xfId="17355" xr:uid="{4396E846-636F-46E7-AF07-2B98D08E3D9D}"/>
    <cellStyle name="Input 3 14 2 2" xfId="17788" xr:uid="{24107BAA-1477-4DDE-BFC2-483BAC929E91}"/>
    <cellStyle name="Input 3 14 2 2 2" xfId="18395" xr:uid="{28042162-97E9-44B4-9284-D5047BA03E9F}"/>
    <cellStyle name="Input 3 14 2 2 2 2" xfId="20733" xr:uid="{F307A874-6150-4A78-BEF1-241E0BE31B1A}"/>
    <cellStyle name="Input 3 14 2 2 2 2 2" xfId="36028" xr:uid="{E4392E16-A051-4BAE-A8EA-58B885D672FB}"/>
    <cellStyle name="Input 3 14 2 2 2 3" xfId="27847" xr:uid="{D14B97FC-1F5D-49BC-AFD1-3CB746215FFC}"/>
    <cellStyle name="Input 3 14 2 2 2 3 2" xfId="38219" xr:uid="{FE391AC6-9F6F-4720-8343-5DAA5EE743EF}"/>
    <cellStyle name="Input 3 14 2 2 2 4" xfId="40538" xr:uid="{CED968A0-3DA9-45D0-A6DC-EED08DB2EF2D}"/>
    <cellStyle name="Input 3 14 2 2 2 5" xfId="33707" xr:uid="{481048F1-649E-499C-A593-234328DF365F}"/>
    <cellStyle name="Input 3 14 2 2 3" xfId="18827" xr:uid="{C09A6022-EB03-4417-B544-A2A710B4B393}"/>
    <cellStyle name="Input 3 14 2 2 3 2" xfId="21165" xr:uid="{32E94BAD-5206-4905-B7F3-9A5BA3782737}"/>
    <cellStyle name="Input 3 14 2 2 3 2 2" xfId="36460" xr:uid="{AAFA6926-B3B0-4B68-A9F8-E6E0529799D0}"/>
    <cellStyle name="Input 3 14 2 2 3 3" xfId="28279" xr:uid="{FB43386C-EFFE-49E7-BA4A-5138FAEF27EC}"/>
    <cellStyle name="Input 3 14 2 2 3 3 2" xfId="38651" xr:uid="{4CB5CEFA-7F25-4543-9BC9-B2902BE58CFE}"/>
    <cellStyle name="Input 3 14 2 2 3 4" xfId="40970" xr:uid="{90B38D9C-5226-4789-B552-CB73411943A6}"/>
    <cellStyle name="Input 3 14 2 2 3 5" xfId="34139" xr:uid="{D057DAB1-78F2-4481-87C7-E64468318ADC}"/>
    <cellStyle name="Input 3 14 2 2 4" xfId="20129" xr:uid="{AB961462-F26D-4CD2-A950-8E59BF06E1B5}"/>
    <cellStyle name="Input 3 14 2 2 4 2" xfId="35424" xr:uid="{515FDB89-9D52-4F0A-8607-3ABB8D721094}"/>
    <cellStyle name="Input 3 14 2 2 5" xfId="27257" xr:uid="{546A12D2-764B-4C17-A332-CACA3D01E1FA}"/>
    <cellStyle name="Input 3 14 2 2 5 2" xfId="37631" xr:uid="{110CC6F0-73B2-40AA-BBC8-86108A74C8C8}"/>
    <cellStyle name="Input 3 14 2 2 6" xfId="39934" xr:uid="{F43C8E20-500F-4F8F-A469-7E97B78E89E8}"/>
    <cellStyle name="Input 3 14 2 2 7" xfId="33103" xr:uid="{5645C5BC-E048-49DA-90E0-D487CC52A53F}"/>
    <cellStyle name="Input 3 14 3" xfId="17615" xr:uid="{D4F38C5C-D3D8-4303-8374-2F19E70C8EEB}"/>
    <cellStyle name="Input 3 14 3 2" xfId="18228" xr:uid="{C5436EB5-9696-4695-A42D-62F3E1CF9BF5}"/>
    <cellStyle name="Input 3 14 3 2 2" xfId="20566" xr:uid="{0AAFA959-8386-4A99-B1F8-F461A19D9E99}"/>
    <cellStyle name="Input 3 14 3 2 2 2" xfId="35861" xr:uid="{0A2C4C1C-D6F6-421E-8B0D-A0945051A7EA}"/>
    <cellStyle name="Input 3 14 3 2 3" xfId="27680" xr:uid="{E92D3B1B-76FC-4E90-B847-D55E12AB73B1}"/>
    <cellStyle name="Input 3 14 3 2 3 2" xfId="38052" xr:uid="{D9717F9B-7A4A-4364-83D0-7D2B43159583}"/>
    <cellStyle name="Input 3 14 3 2 4" xfId="40371" xr:uid="{0B8E76C2-B588-483A-9856-EB613DE87C43}"/>
    <cellStyle name="Input 3 14 3 2 5" xfId="33540" xr:uid="{7E3F49FA-FE1C-4537-A0B3-267A3AE58C7A}"/>
    <cellStyle name="Input 3 14 3 3" xfId="18660" xr:uid="{812F0719-9D87-4136-BD0B-577FB601BED0}"/>
    <cellStyle name="Input 3 14 3 3 2" xfId="20998" xr:uid="{7AF9E2BA-B54B-4A2D-8075-2401C5BB95C5}"/>
    <cellStyle name="Input 3 14 3 3 2 2" xfId="36293" xr:uid="{F4AD4097-F9CD-41C9-BE62-A5CA7ED7BEF3}"/>
    <cellStyle name="Input 3 14 3 3 3" xfId="28112" xr:uid="{F04BDE40-8540-4D5D-9BDF-3DEBB875AE0E}"/>
    <cellStyle name="Input 3 14 3 3 3 2" xfId="38484" xr:uid="{9A417AFE-EE9C-4A5F-AD5B-90C260397C4F}"/>
    <cellStyle name="Input 3 14 3 3 4" xfId="40803" xr:uid="{0EB3F74D-D345-4DF4-90E4-34406F210FF2}"/>
    <cellStyle name="Input 3 14 3 3 5" xfId="33972" xr:uid="{23571AD8-D320-4AF6-A595-F37E3C7F9890}"/>
    <cellStyle name="Input 3 14 3 4" xfId="19958" xr:uid="{9424F81B-BD33-4808-90B2-049234010F10}"/>
    <cellStyle name="Input 3 14 3 4 2" xfId="35253" xr:uid="{CF3043FC-A34F-46D9-A36C-9085AF29DAD6}"/>
    <cellStyle name="Input 3 14 3 5" xfId="27090" xr:uid="{5C129939-F3F8-4CCF-BED1-B4F812F90AC9}"/>
    <cellStyle name="Input 3 14 3 5 2" xfId="37464" xr:uid="{71AFE4EE-9F72-4F54-897A-887FDC3D1488}"/>
    <cellStyle name="Input 3 14 3 6" xfId="39763" xr:uid="{2F06DFF9-28F9-4922-87FA-F19BE8787496}"/>
    <cellStyle name="Input 3 14 3 7" xfId="32932" xr:uid="{E6080250-835D-4AAB-B309-3034C3784B35}"/>
    <cellStyle name="Input 3 15" xfId="4367" xr:uid="{F6108CE0-23F2-4C26-B6CB-B38BFFE5FDDF}"/>
    <cellStyle name="Input 3 15 2" xfId="17356" xr:uid="{6F159C51-9AB0-43B8-9381-694C2F7B3095}"/>
    <cellStyle name="Input 3 15 2 2" xfId="17789" xr:uid="{AC5EDD42-EA43-421F-BD80-17BDD2152172}"/>
    <cellStyle name="Input 3 15 2 2 2" xfId="18396" xr:uid="{2444F194-7BA5-46B6-9E8F-809CCB11F35F}"/>
    <cellStyle name="Input 3 15 2 2 2 2" xfId="20734" xr:uid="{C923A893-4CE2-4120-BFCD-7910819E86D0}"/>
    <cellStyle name="Input 3 15 2 2 2 2 2" xfId="36029" xr:uid="{CFD35A54-2D0B-43AD-8D64-6AAE63CAA149}"/>
    <cellStyle name="Input 3 15 2 2 2 3" xfId="27848" xr:uid="{DE663E97-233E-4E58-9013-C2B014F1769D}"/>
    <cellStyle name="Input 3 15 2 2 2 3 2" xfId="38220" xr:uid="{C53BC20C-0805-4EEA-8415-45BD20935210}"/>
    <cellStyle name="Input 3 15 2 2 2 4" xfId="40539" xr:uid="{0AE46369-DE07-434E-80EB-E5AD5B98CC55}"/>
    <cellStyle name="Input 3 15 2 2 2 5" xfId="33708" xr:uid="{BBB05103-F122-4D42-A34B-94EED437E3E5}"/>
    <cellStyle name="Input 3 15 2 2 3" xfId="18828" xr:uid="{A35E555D-05F3-4130-9933-84EBB77C10F4}"/>
    <cellStyle name="Input 3 15 2 2 3 2" xfId="21166" xr:uid="{E9CCFB27-B492-4152-914C-D331F272B6B5}"/>
    <cellStyle name="Input 3 15 2 2 3 2 2" xfId="36461" xr:uid="{A2694624-FC89-4DFB-9674-A0B4AD8C0FBA}"/>
    <cellStyle name="Input 3 15 2 2 3 3" xfId="28280" xr:uid="{90E17162-B95B-44C6-A128-E61B327BD2B1}"/>
    <cellStyle name="Input 3 15 2 2 3 3 2" xfId="38652" xr:uid="{0AE64232-052C-40E7-AC7D-FF7B5D994A08}"/>
    <cellStyle name="Input 3 15 2 2 3 4" xfId="40971" xr:uid="{4ED8F912-501F-43B5-B5B2-CB4E2742F741}"/>
    <cellStyle name="Input 3 15 2 2 3 5" xfId="34140" xr:uid="{E523D680-06D5-4FD2-8AC5-2736E7DACD19}"/>
    <cellStyle name="Input 3 15 2 2 4" xfId="20130" xr:uid="{C848A629-4DCA-4C0E-A5F0-E2ACD0040C87}"/>
    <cellStyle name="Input 3 15 2 2 4 2" xfId="35425" xr:uid="{6C7B966E-60E2-4581-A4DB-B05B6EE6E4A3}"/>
    <cellStyle name="Input 3 15 2 2 5" xfId="27258" xr:uid="{7DB65222-3F34-4304-8733-0126EDD6D264}"/>
    <cellStyle name="Input 3 15 2 2 5 2" xfId="37632" xr:uid="{81891F54-24A2-44C8-A544-91B97F7D9B30}"/>
    <cellStyle name="Input 3 15 2 2 6" xfId="39935" xr:uid="{828FCD5F-B5AD-4503-8C4D-D6D693CAD807}"/>
    <cellStyle name="Input 3 15 2 2 7" xfId="33104" xr:uid="{E25335C8-5191-483A-A1B3-B003A7611E52}"/>
    <cellStyle name="Input 3 15 3" xfId="17616" xr:uid="{F9BCA43E-EF25-47AB-8451-24085A741D07}"/>
    <cellStyle name="Input 3 15 3 2" xfId="18229" xr:uid="{9FD0F198-3D63-4D11-86D1-89435BF1E1CD}"/>
    <cellStyle name="Input 3 15 3 2 2" xfId="20567" xr:uid="{B89D4836-83DD-4575-A0D4-8B89BD4FA965}"/>
    <cellStyle name="Input 3 15 3 2 2 2" xfId="35862" xr:uid="{A70E0522-7EE2-4E55-92BA-1CEA94CCE9F8}"/>
    <cellStyle name="Input 3 15 3 2 3" xfId="27681" xr:uid="{AD402B74-D488-4B06-9A3B-ED7F8C32489F}"/>
    <cellStyle name="Input 3 15 3 2 3 2" xfId="38053" xr:uid="{E85D9DF3-41DC-4F0B-B009-99668F6156CE}"/>
    <cellStyle name="Input 3 15 3 2 4" xfId="40372" xr:uid="{F69790EB-74C7-4501-9BD7-A03EAA8DC3C4}"/>
    <cellStyle name="Input 3 15 3 2 5" xfId="33541" xr:uid="{FEBE75E9-E394-40E2-B461-F0EBA774A5A9}"/>
    <cellStyle name="Input 3 15 3 3" xfId="18661" xr:uid="{7610CC4C-44D1-4A91-8E7C-2D467919A239}"/>
    <cellStyle name="Input 3 15 3 3 2" xfId="20999" xr:uid="{11BE848C-627F-433A-9316-4EABC5451FED}"/>
    <cellStyle name="Input 3 15 3 3 2 2" xfId="36294" xr:uid="{F614460B-70A9-4B82-AD0C-F65977F7A959}"/>
    <cellStyle name="Input 3 15 3 3 3" xfId="28113" xr:uid="{DABBAA03-AEA3-42E7-8F26-B71474EF953B}"/>
    <cellStyle name="Input 3 15 3 3 3 2" xfId="38485" xr:uid="{7CF487FE-9BAA-499F-9E72-73531685690C}"/>
    <cellStyle name="Input 3 15 3 3 4" xfId="40804" xr:uid="{87F9F519-5E15-4D06-B1DA-781D1A45E8BA}"/>
    <cellStyle name="Input 3 15 3 3 5" xfId="33973" xr:uid="{9680BB59-B9AD-44A7-A0B2-E4087C17EFE0}"/>
    <cellStyle name="Input 3 15 3 4" xfId="19959" xr:uid="{F906BFCC-66A2-463D-B79E-EF62DBBD6CEA}"/>
    <cellStyle name="Input 3 15 3 4 2" xfId="35254" xr:uid="{6699EF36-74F9-42F6-9102-0F1D18904C70}"/>
    <cellStyle name="Input 3 15 3 5" xfId="27091" xr:uid="{46A300AA-600B-4599-A5E3-BE3DC32FCE39}"/>
    <cellStyle name="Input 3 15 3 5 2" xfId="37465" xr:uid="{3E1337BB-E51B-4D81-9172-BFDECEFADFFB}"/>
    <cellStyle name="Input 3 15 3 6" xfId="39764" xr:uid="{76C9FFBB-4D2D-4FD6-93E5-1DEE642F56BE}"/>
    <cellStyle name="Input 3 15 3 7" xfId="32933" xr:uid="{9B5F7FE3-4796-4899-9C47-A7EE3D2D10E1}"/>
    <cellStyle name="Input 3 16" xfId="4368" xr:uid="{194DE46D-BFEF-4F06-BF22-4BBE1D3097A1}"/>
    <cellStyle name="Input 3 16 2" xfId="17357" xr:uid="{AF0E2285-6CD9-46F1-BEB1-2770F3A43529}"/>
    <cellStyle name="Input 3 16 2 2" xfId="17790" xr:uid="{34D05CCC-CEDC-45EA-A1DC-0C17579BC70D}"/>
    <cellStyle name="Input 3 16 2 2 2" xfId="18397" xr:uid="{ED7A2B41-0C7D-49E5-B317-19D952DF882F}"/>
    <cellStyle name="Input 3 16 2 2 2 2" xfId="20735" xr:uid="{7E5260AD-9A58-40BA-84AA-C9190AFD4777}"/>
    <cellStyle name="Input 3 16 2 2 2 2 2" xfId="36030" xr:uid="{6D12A9C4-869C-4721-99F3-635C6D352335}"/>
    <cellStyle name="Input 3 16 2 2 2 3" xfId="27849" xr:uid="{204EFDC6-6E91-4477-BF93-21F6399D1920}"/>
    <cellStyle name="Input 3 16 2 2 2 3 2" xfId="38221" xr:uid="{56941815-D6AC-43DC-81C3-83A651A81934}"/>
    <cellStyle name="Input 3 16 2 2 2 4" xfId="40540" xr:uid="{4876365C-E7EB-4BEB-9198-1499A1ACD4B7}"/>
    <cellStyle name="Input 3 16 2 2 2 5" xfId="33709" xr:uid="{778427FF-1C5C-4AAF-9869-7B3C0360F482}"/>
    <cellStyle name="Input 3 16 2 2 3" xfId="18829" xr:uid="{576BDE79-7F55-494E-984C-D582F86A787C}"/>
    <cellStyle name="Input 3 16 2 2 3 2" xfId="21167" xr:uid="{1FD326D5-9792-452F-A186-B2D9D3D628BF}"/>
    <cellStyle name="Input 3 16 2 2 3 2 2" xfId="36462" xr:uid="{930F045F-F8ED-4DF9-BDA0-80BF2063455C}"/>
    <cellStyle name="Input 3 16 2 2 3 3" xfId="28281" xr:uid="{D6351252-0914-407E-A992-5C0C2D327BF7}"/>
    <cellStyle name="Input 3 16 2 2 3 3 2" xfId="38653" xr:uid="{880B3E45-72A1-46D9-B0C1-3DE0F5A19C45}"/>
    <cellStyle name="Input 3 16 2 2 3 4" xfId="40972" xr:uid="{81F0520D-54D3-4390-9E90-1AFBB58F6DD4}"/>
    <cellStyle name="Input 3 16 2 2 3 5" xfId="34141" xr:uid="{741F66A0-69CE-4102-89F5-A5B347645D05}"/>
    <cellStyle name="Input 3 16 2 2 4" xfId="20131" xr:uid="{EDE8DC6D-DEC6-4624-878C-52939B87E358}"/>
    <cellStyle name="Input 3 16 2 2 4 2" xfId="35426" xr:uid="{0CFF70B8-2DC6-4860-B39E-D872919C5132}"/>
    <cellStyle name="Input 3 16 2 2 5" xfId="27259" xr:uid="{D0F87C52-9005-44B7-94B8-EFC156B69589}"/>
    <cellStyle name="Input 3 16 2 2 5 2" xfId="37633" xr:uid="{5C5CB1C6-2554-48ED-92CF-C6D4370449D9}"/>
    <cellStyle name="Input 3 16 2 2 6" xfId="39936" xr:uid="{299FACBA-480E-4BB4-A184-1ACC12BD3ED4}"/>
    <cellStyle name="Input 3 16 2 2 7" xfId="33105" xr:uid="{1096B5E0-2202-4683-9D9E-5482C221AF17}"/>
    <cellStyle name="Input 3 16 3" xfId="17617" xr:uid="{4981CF1F-8DB7-46DB-9488-DD85D048B457}"/>
    <cellStyle name="Input 3 16 3 2" xfId="18230" xr:uid="{40EFE718-7A26-4DF6-B30B-90B494641C71}"/>
    <cellStyle name="Input 3 16 3 2 2" xfId="20568" xr:uid="{01EADFE5-4106-452A-B8BE-14E2EDBFF092}"/>
    <cellStyle name="Input 3 16 3 2 2 2" xfId="35863" xr:uid="{968D641D-A2B1-4B7C-964B-5E434D1A2A31}"/>
    <cellStyle name="Input 3 16 3 2 3" xfId="27682" xr:uid="{C4C42427-0A04-4790-BFE3-2AE92901E7FA}"/>
    <cellStyle name="Input 3 16 3 2 3 2" xfId="38054" xr:uid="{A285F2C5-C22A-47BB-8E5F-6DC1E3142DA5}"/>
    <cellStyle name="Input 3 16 3 2 4" xfId="40373" xr:uid="{EE1F4367-DAFD-4C6E-B2F5-603EEB6C498D}"/>
    <cellStyle name="Input 3 16 3 2 5" xfId="33542" xr:uid="{649F7EEE-21EE-468F-89FC-2BA7C10234AA}"/>
    <cellStyle name="Input 3 16 3 3" xfId="18662" xr:uid="{6B0DB688-4C1B-4F91-ADA6-782136B0163E}"/>
    <cellStyle name="Input 3 16 3 3 2" xfId="21000" xr:uid="{CC83B4FA-5D73-42C9-BD57-CD2559BF4371}"/>
    <cellStyle name="Input 3 16 3 3 2 2" xfId="36295" xr:uid="{A7828781-B8BC-403A-B0F0-E4725A9373A2}"/>
    <cellStyle name="Input 3 16 3 3 3" xfId="28114" xr:uid="{A4593F8E-B2C9-4E98-9592-2429528A2301}"/>
    <cellStyle name="Input 3 16 3 3 3 2" xfId="38486" xr:uid="{816329E0-BF26-4ED3-822E-45DF15CC0A67}"/>
    <cellStyle name="Input 3 16 3 3 4" xfId="40805" xr:uid="{B22EEF7B-74AA-4890-979A-853BAEB9ABB0}"/>
    <cellStyle name="Input 3 16 3 3 5" xfId="33974" xr:uid="{02C5CD50-A128-4DCB-AE1E-0B679C4D6743}"/>
    <cellStyle name="Input 3 16 3 4" xfId="19960" xr:uid="{FAC577CE-BF09-43D7-8F77-A38A3D98DDEF}"/>
    <cellStyle name="Input 3 16 3 4 2" xfId="35255" xr:uid="{817348EF-DF67-409F-BF01-57B442E69B10}"/>
    <cellStyle name="Input 3 16 3 5" xfId="27092" xr:uid="{51346526-67C3-4C76-843C-058578FC928C}"/>
    <cellStyle name="Input 3 16 3 5 2" xfId="37466" xr:uid="{DF985A58-3DCB-4FAD-B974-3C8EBAC90765}"/>
    <cellStyle name="Input 3 16 3 6" xfId="39765" xr:uid="{F6214D0D-5556-4865-AACC-4A67F08C6AE8}"/>
    <cellStyle name="Input 3 16 3 7" xfId="32934" xr:uid="{EDC2F14E-0266-4C8F-913C-751478FDC0CB}"/>
    <cellStyle name="Input 3 17" xfId="4369" xr:uid="{605E5ADA-C7AB-45D6-B79A-AA03FCE30CA0}"/>
    <cellStyle name="Input 3 17 2" xfId="17358" xr:uid="{41394CE1-9DA0-43A2-B414-7D16D12E484A}"/>
    <cellStyle name="Input 3 17 2 2" xfId="17791" xr:uid="{86755CAA-94BE-46C3-824E-D72A9543EA9A}"/>
    <cellStyle name="Input 3 17 2 2 2" xfId="18398" xr:uid="{F8FE044E-919C-474D-8F70-516BC8572796}"/>
    <cellStyle name="Input 3 17 2 2 2 2" xfId="20736" xr:uid="{C102C9F1-94F0-48DB-8F9B-C730EA6F6EBC}"/>
    <cellStyle name="Input 3 17 2 2 2 2 2" xfId="36031" xr:uid="{2347ACFC-140E-4B30-A1EA-E1116F353877}"/>
    <cellStyle name="Input 3 17 2 2 2 3" xfId="27850" xr:uid="{19546169-B493-425A-8E8D-E3B00332A0F5}"/>
    <cellStyle name="Input 3 17 2 2 2 3 2" xfId="38222" xr:uid="{F5C6CFC2-EA35-4ADA-8797-83346E85BD4D}"/>
    <cellStyle name="Input 3 17 2 2 2 4" xfId="40541" xr:uid="{44CBEB5B-FE44-4255-964E-A8A15B45BA65}"/>
    <cellStyle name="Input 3 17 2 2 2 5" xfId="33710" xr:uid="{EB3B5A2A-76A3-4B04-A4FB-3599AC1037F8}"/>
    <cellStyle name="Input 3 17 2 2 3" xfId="18830" xr:uid="{89C7FB70-DB86-4B3C-B8BF-E5AD6B6B8E5B}"/>
    <cellStyle name="Input 3 17 2 2 3 2" xfId="21168" xr:uid="{85661B22-2436-460F-82B2-BCD780B0E5AD}"/>
    <cellStyle name="Input 3 17 2 2 3 2 2" xfId="36463" xr:uid="{2775AF85-D450-4E57-8612-79B9A6AF66CE}"/>
    <cellStyle name="Input 3 17 2 2 3 3" xfId="28282" xr:uid="{78DCCAC0-1463-4A47-9CD9-D734AEAC999B}"/>
    <cellStyle name="Input 3 17 2 2 3 3 2" xfId="38654" xr:uid="{74C9F631-E41E-40DF-9C43-1C716452538F}"/>
    <cellStyle name="Input 3 17 2 2 3 4" xfId="40973" xr:uid="{EAC499E0-C565-4AD6-BC85-5CDF197CD6B2}"/>
    <cellStyle name="Input 3 17 2 2 3 5" xfId="34142" xr:uid="{815DA453-2D90-4DB7-8208-EDBECA778EB2}"/>
    <cellStyle name="Input 3 17 2 2 4" xfId="20132" xr:uid="{3665DD51-F611-495A-A098-194AD55884E5}"/>
    <cellStyle name="Input 3 17 2 2 4 2" xfId="35427" xr:uid="{52984F9E-A4C5-471E-B114-8216B0B19699}"/>
    <cellStyle name="Input 3 17 2 2 5" xfId="27260" xr:uid="{A496AD14-2530-4A1A-8DDD-1AFC8925F3E4}"/>
    <cellStyle name="Input 3 17 2 2 5 2" xfId="37634" xr:uid="{A9B790D6-F058-4C4D-8C83-62ECCB10BAF4}"/>
    <cellStyle name="Input 3 17 2 2 6" xfId="39937" xr:uid="{65FAA47E-3B76-4B07-B8DC-9419BB951BE7}"/>
    <cellStyle name="Input 3 17 2 2 7" xfId="33106" xr:uid="{FE522803-B378-410C-B5E6-ADF0D6DEFE70}"/>
    <cellStyle name="Input 3 17 3" xfId="17618" xr:uid="{4A64AC3C-F5FB-4683-908C-A1E7C364B22D}"/>
    <cellStyle name="Input 3 17 3 2" xfId="18231" xr:uid="{4BEAFB73-5CC3-42AF-B0A0-73EFA8FC543A}"/>
    <cellStyle name="Input 3 17 3 2 2" xfId="20569" xr:uid="{67EC48B9-D6E6-4ADC-9F30-6914779361C2}"/>
    <cellStyle name="Input 3 17 3 2 2 2" xfId="35864" xr:uid="{A93F3AC6-0266-43EF-B6B6-9413746AB69E}"/>
    <cellStyle name="Input 3 17 3 2 3" xfId="27683" xr:uid="{1433718D-9BA8-43FD-A268-CCE2DCE9640F}"/>
    <cellStyle name="Input 3 17 3 2 3 2" xfId="38055" xr:uid="{1DF97B85-A731-4036-926F-4ACE2A65CEBF}"/>
    <cellStyle name="Input 3 17 3 2 4" xfId="40374" xr:uid="{35C1629F-975A-4576-A399-97359F980A00}"/>
    <cellStyle name="Input 3 17 3 2 5" xfId="33543" xr:uid="{58C6F675-FD2C-4F1B-982F-9502C11D8A8C}"/>
    <cellStyle name="Input 3 17 3 3" xfId="18663" xr:uid="{E097D4E2-8115-4C86-AC23-C4377F9F2FB8}"/>
    <cellStyle name="Input 3 17 3 3 2" xfId="21001" xr:uid="{8A1E2A6E-3143-4996-9470-D2BC268CDB1C}"/>
    <cellStyle name="Input 3 17 3 3 2 2" xfId="36296" xr:uid="{01EA0012-BE9C-46C0-99A0-C968EC2C39A3}"/>
    <cellStyle name="Input 3 17 3 3 3" xfId="28115" xr:uid="{00722EBF-A9F3-47F3-80D2-F5B3909358D6}"/>
    <cellStyle name="Input 3 17 3 3 3 2" xfId="38487" xr:uid="{228A999D-6BC0-4624-9E9C-E7C208A9F1C5}"/>
    <cellStyle name="Input 3 17 3 3 4" xfId="40806" xr:uid="{7B477C3C-1175-41CD-92C1-471BCE2F9B04}"/>
    <cellStyle name="Input 3 17 3 3 5" xfId="33975" xr:uid="{A6B650C3-7AB5-4ECD-8D10-C01456F285A5}"/>
    <cellStyle name="Input 3 17 3 4" xfId="19961" xr:uid="{866665A2-6A41-417C-A50B-04B9EA9236F9}"/>
    <cellStyle name="Input 3 17 3 4 2" xfId="35256" xr:uid="{196C32D0-3445-406E-87F0-582551A7E3EC}"/>
    <cellStyle name="Input 3 17 3 5" xfId="27093" xr:uid="{D79F6E43-5FB4-4777-AE27-49020FE09394}"/>
    <cellStyle name="Input 3 17 3 5 2" xfId="37467" xr:uid="{F201B1BC-6D5D-4F38-99B1-94C032C17515}"/>
    <cellStyle name="Input 3 17 3 6" xfId="39766" xr:uid="{886EA886-5733-4CFA-ACD4-B9B6E04E3AD7}"/>
    <cellStyle name="Input 3 17 3 7" xfId="32935" xr:uid="{D501FA28-571D-4DB7-9A97-34264338E611}"/>
    <cellStyle name="Input 3 18" xfId="4370" xr:uid="{4B302D8B-B9DB-4B9A-A86F-EB42237D08D0}"/>
    <cellStyle name="Input 3 18 2" xfId="17359" xr:uid="{217F3F69-C2D9-4F03-AF8D-2E934BD7AB3F}"/>
    <cellStyle name="Input 3 18 2 2" xfId="17792" xr:uid="{136D18F4-096F-459D-ACCC-3D2C657C0424}"/>
    <cellStyle name="Input 3 18 2 2 2" xfId="18399" xr:uid="{BB66A25C-C4A5-428C-B8DC-D4EFE6FC2F30}"/>
    <cellStyle name="Input 3 18 2 2 2 2" xfId="20737" xr:uid="{B8941362-A5A1-4E78-916E-7A048E226E00}"/>
    <cellStyle name="Input 3 18 2 2 2 2 2" xfId="36032" xr:uid="{C5EE65A4-6088-41AE-B66E-74982A9F253C}"/>
    <cellStyle name="Input 3 18 2 2 2 3" xfId="27851" xr:uid="{AA862A39-6D74-424C-AE6C-D5B954C36AA8}"/>
    <cellStyle name="Input 3 18 2 2 2 3 2" xfId="38223" xr:uid="{1C197A48-0E1F-4889-A509-8289F0F923EF}"/>
    <cellStyle name="Input 3 18 2 2 2 4" xfId="40542" xr:uid="{E1EC5831-4465-4FB6-A6C4-6BDE18EEA162}"/>
    <cellStyle name="Input 3 18 2 2 2 5" xfId="33711" xr:uid="{679CE88C-9853-4BAA-8805-AD788081C917}"/>
    <cellStyle name="Input 3 18 2 2 3" xfId="18831" xr:uid="{4544389F-804C-48D9-B4D2-F5CA409B9EA8}"/>
    <cellStyle name="Input 3 18 2 2 3 2" xfId="21169" xr:uid="{DB57EF4E-DE4F-4409-820A-9BF93D1BC86C}"/>
    <cellStyle name="Input 3 18 2 2 3 2 2" xfId="36464" xr:uid="{F022E797-6A64-4D70-A585-BCEAE5E11562}"/>
    <cellStyle name="Input 3 18 2 2 3 3" xfId="28283" xr:uid="{FD871DC0-7969-405C-B60D-CFB7BDD8BCBD}"/>
    <cellStyle name="Input 3 18 2 2 3 3 2" xfId="38655" xr:uid="{38ED1BB3-0251-4C0C-BCD5-A6F33EAEC3D5}"/>
    <cellStyle name="Input 3 18 2 2 3 4" xfId="40974" xr:uid="{2FB355C0-6371-4FE2-A0B5-66982EFD5C62}"/>
    <cellStyle name="Input 3 18 2 2 3 5" xfId="34143" xr:uid="{D9A1BDE6-1CE6-467D-9C33-1EACA3917A6F}"/>
    <cellStyle name="Input 3 18 2 2 4" xfId="20133" xr:uid="{E2DD2268-2374-4360-B10F-9DE0E6C26E3E}"/>
    <cellStyle name="Input 3 18 2 2 4 2" xfId="35428" xr:uid="{6E689C76-0C42-48F3-89A3-5AF5E18BE2AD}"/>
    <cellStyle name="Input 3 18 2 2 5" xfId="27261" xr:uid="{C51DAC17-C071-422D-92E1-45CB4B1EC5B0}"/>
    <cellStyle name="Input 3 18 2 2 5 2" xfId="37635" xr:uid="{6D73AAF3-8812-4E5D-B216-CAC2D6C0883B}"/>
    <cellStyle name="Input 3 18 2 2 6" xfId="39938" xr:uid="{E503DEDD-FCBD-40ED-B1EC-D43C45AE1D19}"/>
    <cellStyle name="Input 3 18 2 2 7" xfId="33107" xr:uid="{30AC7A33-1FA2-4D3A-8AAA-58BA760313B8}"/>
    <cellStyle name="Input 3 18 3" xfId="17619" xr:uid="{CB364739-1E08-4693-A412-F82326970C4E}"/>
    <cellStyle name="Input 3 18 3 2" xfId="18232" xr:uid="{AD1702BE-6DFD-4144-A6EC-98D02D02C8D5}"/>
    <cellStyle name="Input 3 18 3 2 2" xfId="20570" xr:uid="{1EF836B7-D8C6-4815-ACC2-12846A429040}"/>
    <cellStyle name="Input 3 18 3 2 2 2" xfId="35865" xr:uid="{BE1CC5AA-9527-4E84-BB93-492152D0591B}"/>
    <cellStyle name="Input 3 18 3 2 3" xfId="27684" xr:uid="{768A2C40-329B-47E4-BC80-1347A5700ACB}"/>
    <cellStyle name="Input 3 18 3 2 3 2" xfId="38056" xr:uid="{E89417D9-669B-4F27-B887-A8F4295A07C7}"/>
    <cellStyle name="Input 3 18 3 2 4" xfId="40375" xr:uid="{51F7F24C-3BD6-4863-A5F5-6321FCAB09FE}"/>
    <cellStyle name="Input 3 18 3 2 5" xfId="33544" xr:uid="{1EBEFDEB-800E-47CC-BAA8-5F67753431AC}"/>
    <cellStyle name="Input 3 18 3 3" xfId="18664" xr:uid="{E7BB0A34-2415-4135-BCEB-EB55E4FA7D10}"/>
    <cellStyle name="Input 3 18 3 3 2" xfId="21002" xr:uid="{E7921191-E07D-43D8-BE55-55B25B84D2A0}"/>
    <cellStyle name="Input 3 18 3 3 2 2" xfId="36297" xr:uid="{E98AB09A-B25D-4299-83C8-7443ED4994C2}"/>
    <cellStyle name="Input 3 18 3 3 3" xfId="28116" xr:uid="{5E30EDB6-4036-41A3-96C8-37CC89A588F3}"/>
    <cellStyle name="Input 3 18 3 3 3 2" xfId="38488" xr:uid="{3CD27C0B-C444-4D79-B9D4-9B54AECF7670}"/>
    <cellStyle name="Input 3 18 3 3 4" xfId="40807" xr:uid="{E4161D9C-A60A-45D4-8968-F6E96D5BBAD0}"/>
    <cellStyle name="Input 3 18 3 3 5" xfId="33976" xr:uid="{49B1DC85-0C62-4FFF-A204-0054BF90DF7F}"/>
    <cellStyle name="Input 3 18 3 4" xfId="19962" xr:uid="{A471DB78-6E48-4EB7-95DE-3DCA62D7A2C2}"/>
    <cellStyle name="Input 3 18 3 4 2" xfId="35257" xr:uid="{818B7EF4-EBE4-480A-91B7-43E7DD6B69D8}"/>
    <cellStyle name="Input 3 18 3 5" xfId="27094" xr:uid="{0693B98D-614A-4096-8EB0-03E19B146B69}"/>
    <cellStyle name="Input 3 18 3 5 2" xfId="37468" xr:uid="{D471F2FD-04A7-4D49-BA13-098709919731}"/>
    <cellStyle name="Input 3 18 3 6" xfId="39767" xr:uid="{1CC6A39E-FAEE-4150-9076-CDD7325820C5}"/>
    <cellStyle name="Input 3 18 3 7" xfId="32936" xr:uid="{20B198E9-D25D-45C8-869C-DA7980FBAF91}"/>
    <cellStyle name="Input 3 19" xfId="4371" xr:uid="{AABD4907-7A93-4B1A-B128-20B867F2DFE8}"/>
    <cellStyle name="Input 3 19 2" xfId="17360" xr:uid="{FB63A34E-40BB-4614-B2B7-79A87BDFF9A9}"/>
    <cellStyle name="Input 3 19 2 2" xfId="17793" xr:uid="{85023358-8ABF-4B29-B424-C5FC7FB84800}"/>
    <cellStyle name="Input 3 19 2 2 2" xfId="18400" xr:uid="{23B0E06D-D05D-4408-8C7A-3EFC758B3641}"/>
    <cellStyle name="Input 3 19 2 2 2 2" xfId="20738" xr:uid="{95F18A30-AC12-492F-989C-6B6679DCCF4F}"/>
    <cellStyle name="Input 3 19 2 2 2 2 2" xfId="36033" xr:uid="{3C7C895B-3396-4C48-BC9F-CF3AF930ECF7}"/>
    <cellStyle name="Input 3 19 2 2 2 3" xfId="27852" xr:uid="{F040F5A1-31DF-4B8E-A3B6-A7914B8741B6}"/>
    <cellStyle name="Input 3 19 2 2 2 3 2" xfId="38224" xr:uid="{91BDE81D-913E-4EDA-91D5-F21586908EA3}"/>
    <cellStyle name="Input 3 19 2 2 2 4" xfId="40543" xr:uid="{2CC0D8A9-F2F3-4032-AA6B-B0B45E9E7180}"/>
    <cellStyle name="Input 3 19 2 2 2 5" xfId="33712" xr:uid="{FCF2E250-688E-4A27-BBF7-9C5B923B436B}"/>
    <cellStyle name="Input 3 19 2 2 3" xfId="18832" xr:uid="{8E1C5FFD-CFAF-4E7E-A692-005298A8C07C}"/>
    <cellStyle name="Input 3 19 2 2 3 2" xfId="21170" xr:uid="{DC7B9A3E-C270-46CE-89B5-0700B826EB16}"/>
    <cellStyle name="Input 3 19 2 2 3 2 2" xfId="36465" xr:uid="{683597B2-209F-4E46-9D26-EB28CE00894B}"/>
    <cellStyle name="Input 3 19 2 2 3 3" xfId="28284" xr:uid="{F8FE936F-A364-4DE3-8995-6DE8D98AAE19}"/>
    <cellStyle name="Input 3 19 2 2 3 3 2" xfId="38656" xr:uid="{F5BF3EEA-1F64-4D0D-8E04-E6B38FB034DD}"/>
    <cellStyle name="Input 3 19 2 2 3 4" xfId="40975" xr:uid="{0A1DEBA6-26B0-47A1-870B-72FD24237778}"/>
    <cellStyle name="Input 3 19 2 2 3 5" xfId="34144" xr:uid="{712A15F3-469C-4EF1-AB00-B5F55E469824}"/>
    <cellStyle name="Input 3 19 2 2 4" xfId="20134" xr:uid="{3556169D-2D78-4798-813E-C4380B32DF40}"/>
    <cellStyle name="Input 3 19 2 2 4 2" xfId="35429" xr:uid="{16AA2168-3CD0-44E6-874C-C041F17D194B}"/>
    <cellStyle name="Input 3 19 2 2 5" xfId="27262" xr:uid="{C3C2AE0F-1753-49AA-B8AB-50383CCA817F}"/>
    <cellStyle name="Input 3 19 2 2 5 2" xfId="37636" xr:uid="{903CD2FD-A8CF-4AB8-A84A-A008709309AF}"/>
    <cellStyle name="Input 3 19 2 2 6" xfId="39939" xr:uid="{DAD0960E-B364-4955-AA15-467DAEBDBC3C}"/>
    <cellStyle name="Input 3 19 2 2 7" xfId="33108" xr:uid="{37AD9205-DBC4-492F-B09E-E50CC074297C}"/>
    <cellStyle name="Input 3 19 3" xfId="17620" xr:uid="{FF3A671A-0002-4C7B-A6E9-18377F3994EF}"/>
    <cellStyle name="Input 3 19 3 2" xfId="18233" xr:uid="{EF8FB38C-A1D0-40CA-A124-505E14439108}"/>
    <cellStyle name="Input 3 19 3 2 2" xfId="20571" xr:uid="{562181B4-EFF1-4A1D-B2BA-0E3B90A0976A}"/>
    <cellStyle name="Input 3 19 3 2 2 2" xfId="35866" xr:uid="{61A115B6-EDA3-4B31-934E-0E07F238EC42}"/>
    <cellStyle name="Input 3 19 3 2 3" xfId="27685" xr:uid="{B0C7CAA8-3179-4AD3-B6AB-96806FF980E4}"/>
    <cellStyle name="Input 3 19 3 2 3 2" xfId="38057" xr:uid="{278CBE7F-C3A9-430C-AFFA-1633274FF837}"/>
    <cellStyle name="Input 3 19 3 2 4" xfId="40376" xr:uid="{20B86891-24E6-47DA-8EC0-AFDEA34017A3}"/>
    <cellStyle name="Input 3 19 3 2 5" xfId="33545" xr:uid="{89782D44-B77E-4957-9617-8FC918A50CC4}"/>
    <cellStyle name="Input 3 19 3 3" xfId="18665" xr:uid="{BCEE4C7C-92C5-4E3E-8450-390FE205C2ED}"/>
    <cellStyle name="Input 3 19 3 3 2" xfId="21003" xr:uid="{ABB10305-71CE-4F9A-8E91-E80A34470563}"/>
    <cellStyle name="Input 3 19 3 3 2 2" xfId="36298" xr:uid="{FB77C1F0-4521-4946-B2C9-4CDAC0DF4BB7}"/>
    <cellStyle name="Input 3 19 3 3 3" xfId="28117" xr:uid="{D3E8CC25-AD5B-4CA8-BA40-B764AB9D8867}"/>
    <cellStyle name="Input 3 19 3 3 3 2" xfId="38489" xr:uid="{37A30463-CE87-4ED3-9318-47A046A6A242}"/>
    <cellStyle name="Input 3 19 3 3 4" xfId="40808" xr:uid="{BE88D760-586A-4223-A046-6156C008E52C}"/>
    <cellStyle name="Input 3 19 3 3 5" xfId="33977" xr:uid="{CFD4F328-98C8-4631-8830-BFF41BD499AA}"/>
    <cellStyle name="Input 3 19 3 4" xfId="19963" xr:uid="{EAD4C1DD-9C87-4E76-9D52-CE7BB22F79AB}"/>
    <cellStyle name="Input 3 19 3 4 2" xfId="35258" xr:uid="{873375CF-A240-4AD4-B9CF-391FB2B5CCBC}"/>
    <cellStyle name="Input 3 19 3 5" xfId="27095" xr:uid="{2292DDEA-F513-4355-851C-D5FDA954154C}"/>
    <cellStyle name="Input 3 19 3 5 2" xfId="37469" xr:uid="{E35C638F-1F17-4C39-8D93-63ED30C3E1E7}"/>
    <cellStyle name="Input 3 19 3 6" xfId="39768" xr:uid="{B1E4989E-4EA9-457C-8BDB-71940FF594B3}"/>
    <cellStyle name="Input 3 19 3 7" xfId="32937" xr:uid="{D0F313A0-A08C-40D9-BA05-1EC7ABEF1D27}"/>
    <cellStyle name="Input 3 2" xfId="2084" xr:uid="{F565874B-E77E-41C2-82DF-76296D98B516}"/>
    <cellStyle name="Input 3 2 2" xfId="17361" xr:uid="{5B1D9076-DC1B-4BF5-826D-378612C92540}"/>
    <cellStyle name="Input 3 2 2 2" xfId="17794" xr:uid="{83909FBC-6DF4-4F7D-B546-34B6F029E735}"/>
    <cellStyle name="Input 3 2 2 2 2" xfId="18401" xr:uid="{62DC3FB8-519F-44B8-BC1F-BFA3D7E1B932}"/>
    <cellStyle name="Input 3 2 2 2 2 2" xfId="20739" xr:uid="{6918B9C2-1E51-40B9-AD63-708AE4A67DC9}"/>
    <cellStyle name="Input 3 2 2 2 2 2 2" xfId="36034" xr:uid="{61051068-F60A-44A6-9C7A-2454B8B960FB}"/>
    <cellStyle name="Input 3 2 2 2 2 3" xfId="27853" xr:uid="{9CA0C9AC-E59D-4896-8967-82D65DF3CA89}"/>
    <cellStyle name="Input 3 2 2 2 2 3 2" xfId="38225" xr:uid="{C019F258-CAB3-4CAC-997D-F0527BC4173D}"/>
    <cellStyle name="Input 3 2 2 2 2 4" xfId="40544" xr:uid="{3D33C02B-4C21-4FC1-BD5E-4393BFDE52B2}"/>
    <cellStyle name="Input 3 2 2 2 2 5" xfId="33713" xr:uid="{821E2DBD-59A5-4A46-BE6B-B7C2F0C25D50}"/>
    <cellStyle name="Input 3 2 2 2 3" xfId="18833" xr:uid="{D94CD543-2B8B-4854-9D79-79DE43B228E9}"/>
    <cellStyle name="Input 3 2 2 2 3 2" xfId="21171" xr:uid="{9F376729-7C29-4A46-A85E-63C69075913B}"/>
    <cellStyle name="Input 3 2 2 2 3 2 2" xfId="36466" xr:uid="{5D6C21A4-E3BE-4E84-8DA3-1D8237F874C9}"/>
    <cellStyle name="Input 3 2 2 2 3 3" xfId="28285" xr:uid="{9D8F0AEE-6746-41D7-9894-F49B1135C621}"/>
    <cellStyle name="Input 3 2 2 2 3 3 2" xfId="38657" xr:uid="{AA4A8856-6DE1-477A-A098-AB293BBC0D97}"/>
    <cellStyle name="Input 3 2 2 2 3 4" xfId="40976" xr:uid="{7759584F-BE7B-4BFC-BFB1-EDB4DC49CE8A}"/>
    <cellStyle name="Input 3 2 2 2 3 5" xfId="34145" xr:uid="{884C7469-8F09-4BAD-8ACA-E06FE0138D4A}"/>
    <cellStyle name="Input 3 2 2 2 4" xfId="20135" xr:uid="{BB55FFEA-E5E5-4384-9DCE-453A16709D28}"/>
    <cellStyle name="Input 3 2 2 2 4 2" xfId="35430" xr:uid="{3355588A-EC85-4598-A61B-5175884C0C04}"/>
    <cellStyle name="Input 3 2 2 2 5" xfId="27263" xr:uid="{002D8B1A-C265-49F5-A531-128F170199D5}"/>
    <cellStyle name="Input 3 2 2 2 5 2" xfId="37637" xr:uid="{5F54AAB4-2716-4370-963B-D1B08974DA92}"/>
    <cellStyle name="Input 3 2 2 2 6" xfId="39940" xr:uid="{888A43DE-9175-4C77-B503-0018CF12AFEF}"/>
    <cellStyle name="Input 3 2 2 2 7" xfId="33109" xr:uid="{DA8B3C0B-9C2F-43E4-9AE7-131193ABF8A6}"/>
    <cellStyle name="Input 3 2 3" xfId="17621" xr:uid="{9E7C43F3-DE8E-425F-BA1A-1FE13683B69D}"/>
    <cellStyle name="Input 3 2 3 2" xfId="18234" xr:uid="{B6230529-113F-4289-BDEB-1706B032F7DD}"/>
    <cellStyle name="Input 3 2 3 2 2" xfId="20572" xr:uid="{1A1A5C6A-9D51-46EC-B908-4B4A6A02F58E}"/>
    <cellStyle name="Input 3 2 3 2 2 2" xfId="35867" xr:uid="{F08E644F-6CEE-4A94-9028-C18AE3991125}"/>
    <cellStyle name="Input 3 2 3 2 3" xfId="27686" xr:uid="{C3ECD9F0-7D2A-4CE8-8309-A15E7A6C3A2C}"/>
    <cellStyle name="Input 3 2 3 2 3 2" xfId="38058" xr:uid="{FC50FB3A-CFB8-47C3-B0F5-FBCA555BFDD8}"/>
    <cellStyle name="Input 3 2 3 2 4" xfId="40377" xr:uid="{52B1C3F7-CD3F-4FE3-AE4F-F7ED0E8CE9D5}"/>
    <cellStyle name="Input 3 2 3 2 5" xfId="33546" xr:uid="{A213EF2E-D88A-4161-A665-643E6D526E05}"/>
    <cellStyle name="Input 3 2 3 3" xfId="18666" xr:uid="{F5D5695E-9B24-4A37-800E-98BE08F3A9AC}"/>
    <cellStyle name="Input 3 2 3 3 2" xfId="21004" xr:uid="{2D34C140-E2AF-4AFD-8E26-12328A56AE5C}"/>
    <cellStyle name="Input 3 2 3 3 2 2" xfId="36299" xr:uid="{3370F4A7-8B79-474A-99E1-E4500E3E90E4}"/>
    <cellStyle name="Input 3 2 3 3 3" xfId="28118" xr:uid="{5A2801CA-667D-4182-B8F3-8556474DEBB8}"/>
    <cellStyle name="Input 3 2 3 3 3 2" xfId="38490" xr:uid="{7928DDC4-1C55-4668-B93B-C95BE49C7E24}"/>
    <cellStyle name="Input 3 2 3 3 4" xfId="40809" xr:uid="{ADD4C9AE-58B2-4452-A5B8-9EC4D5DD5804}"/>
    <cellStyle name="Input 3 2 3 3 5" xfId="33978" xr:uid="{65BB9C9A-638E-4166-8DBE-04FE465C5F29}"/>
    <cellStyle name="Input 3 2 3 4" xfId="19964" xr:uid="{E936DCB3-4B44-4838-BC2F-D70C961796AC}"/>
    <cellStyle name="Input 3 2 3 4 2" xfId="35259" xr:uid="{6DE5F3FA-8A55-4B8B-A480-E8781722B67D}"/>
    <cellStyle name="Input 3 2 3 5" xfId="27096" xr:uid="{C11D467F-E86D-43C9-98C9-34C9C92BA1AA}"/>
    <cellStyle name="Input 3 2 3 5 2" xfId="37470" xr:uid="{A2059453-6AD3-43DC-8654-7B9858A2EAC4}"/>
    <cellStyle name="Input 3 2 3 6" xfId="39769" xr:uid="{7DE5CEF6-2498-4BDD-9B82-8F99229A17A6}"/>
    <cellStyle name="Input 3 2 3 7" xfId="32938" xr:uid="{5CBA3A25-35D5-422A-96A9-9C440F654F30}"/>
    <cellStyle name="Input 3 20" xfId="4372" xr:uid="{FEC3B428-ADF6-4EA4-B0D6-88E0A7C08F69}"/>
    <cellStyle name="Input 3 20 2" xfId="17362" xr:uid="{A179253D-C546-4783-93DC-C028DC54BB28}"/>
    <cellStyle name="Input 3 20 2 2" xfId="17795" xr:uid="{1CB32537-CF5F-4863-844D-74157184A5DB}"/>
    <cellStyle name="Input 3 20 2 2 2" xfId="18402" xr:uid="{F0A7059A-EECC-44BC-9E5A-AB6EC9AB0244}"/>
    <cellStyle name="Input 3 20 2 2 2 2" xfId="20740" xr:uid="{BAEB1F18-B7BE-47FF-A222-5300975EFCAB}"/>
    <cellStyle name="Input 3 20 2 2 2 2 2" xfId="36035" xr:uid="{6635C8F2-EF92-4B83-BB2C-59B590B9BE9C}"/>
    <cellStyle name="Input 3 20 2 2 2 3" xfId="27854" xr:uid="{1107FD7C-D2EB-4E1F-AB66-CACB433117D1}"/>
    <cellStyle name="Input 3 20 2 2 2 3 2" xfId="38226" xr:uid="{94686304-AABC-4409-BA5E-37F21354DADF}"/>
    <cellStyle name="Input 3 20 2 2 2 4" xfId="40545" xr:uid="{87CDD41D-41A5-4D56-A806-70FE1FE3A2A9}"/>
    <cellStyle name="Input 3 20 2 2 2 5" xfId="33714" xr:uid="{34426BA6-A225-44F2-9581-4A4C8D6C437C}"/>
    <cellStyle name="Input 3 20 2 2 3" xfId="18834" xr:uid="{CAA2118F-2496-4EE7-889B-8C302BF314B1}"/>
    <cellStyle name="Input 3 20 2 2 3 2" xfId="21172" xr:uid="{0C86887D-51EB-4025-AA12-98BE81A2D32A}"/>
    <cellStyle name="Input 3 20 2 2 3 2 2" xfId="36467" xr:uid="{7E7279F3-2176-4661-8E4E-E8AD2785CF22}"/>
    <cellStyle name="Input 3 20 2 2 3 3" xfId="28286" xr:uid="{4073AF23-FB61-4FCB-8162-9156895F9B73}"/>
    <cellStyle name="Input 3 20 2 2 3 3 2" xfId="38658" xr:uid="{9C90C589-C53C-4EE6-941A-2AA44724607F}"/>
    <cellStyle name="Input 3 20 2 2 3 4" xfId="40977" xr:uid="{5CB04C2D-764F-4FE2-BCCC-CFB7BF25F138}"/>
    <cellStyle name="Input 3 20 2 2 3 5" xfId="34146" xr:uid="{A338B677-CC99-4214-99E4-80AD0A40CE7C}"/>
    <cellStyle name="Input 3 20 2 2 4" xfId="20136" xr:uid="{C5A274CD-8C78-4BE5-AEB5-006EB46D8B18}"/>
    <cellStyle name="Input 3 20 2 2 4 2" xfId="35431" xr:uid="{6B25B17B-0C57-43FF-BA58-04AB2877B4B2}"/>
    <cellStyle name="Input 3 20 2 2 5" xfId="27264" xr:uid="{44AEBCFF-C060-4030-8606-2F34EEBB73FE}"/>
    <cellStyle name="Input 3 20 2 2 5 2" xfId="37638" xr:uid="{18F4C61F-378E-4841-8D79-F2E9060372DF}"/>
    <cellStyle name="Input 3 20 2 2 6" xfId="39941" xr:uid="{81FC2D7C-C664-407E-B68B-3A4EA8A458F6}"/>
    <cellStyle name="Input 3 20 2 2 7" xfId="33110" xr:uid="{F3156B9C-4BE7-4D2F-9B12-433A521EB7FF}"/>
    <cellStyle name="Input 3 20 3" xfId="17622" xr:uid="{681847AA-3740-47A5-876E-F297CA798DDD}"/>
    <cellStyle name="Input 3 20 3 2" xfId="18235" xr:uid="{34E7F740-8F28-478E-B4B1-04C026C83EEA}"/>
    <cellStyle name="Input 3 20 3 2 2" xfId="20573" xr:uid="{15F83460-385F-438B-8407-8C3E2A17FE45}"/>
    <cellStyle name="Input 3 20 3 2 2 2" xfId="35868" xr:uid="{64C0BCE7-DEA8-4234-AF35-34501A905B44}"/>
    <cellStyle name="Input 3 20 3 2 3" xfId="27687" xr:uid="{0420580B-454C-4352-B967-FEDEE43B541B}"/>
    <cellStyle name="Input 3 20 3 2 3 2" xfId="38059" xr:uid="{15A540AA-360C-40FC-9A1D-36E81633592E}"/>
    <cellStyle name="Input 3 20 3 2 4" xfId="40378" xr:uid="{54A9E60A-3DD3-4244-BC01-30B5F4A294EE}"/>
    <cellStyle name="Input 3 20 3 2 5" xfId="33547" xr:uid="{0A84A1D9-CC39-44D0-B14E-247794731BC0}"/>
    <cellStyle name="Input 3 20 3 3" xfId="18667" xr:uid="{AFEB2214-17D6-41C9-83BB-399769DD8508}"/>
    <cellStyle name="Input 3 20 3 3 2" xfId="21005" xr:uid="{0E16354C-2339-440B-A1F8-DB3168EA1ACB}"/>
    <cellStyle name="Input 3 20 3 3 2 2" xfId="36300" xr:uid="{825A65A5-608F-4EFE-8B05-33A609D7D4CC}"/>
    <cellStyle name="Input 3 20 3 3 3" xfId="28119" xr:uid="{93CA0F11-8BD7-498D-8AC4-ED1928312117}"/>
    <cellStyle name="Input 3 20 3 3 3 2" xfId="38491" xr:uid="{CBAF93AC-EA36-447E-AD8D-0138624AE701}"/>
    <cellStyle name="Input 3 20 3 3 4" xfId="40810" xr:uid="{29E06CEE-E28C-4817-ACD6-E451235AE6D0}"/>
    <cellStyle name="Input 3 20 3 3 5" xfId="33979" xr:uid="{EF9C604A-6A9F-49C4-B01C-7A1776577016}"/>
    <cellStyle name="Input 3 20 3 4" xfId="19965" xr:uid="{5BC5385D-8AFA-476E-9FC6-20F793573A7B}"/>
    <cellStyle name="Input 3 20 3 4 2" xfId="35260" xr:uid="{9CD624F5-297F-47B5-ABE3-6B42136E85CD}"/>
    <cellStyle name="Input 3 20 3 5" xfId="27097" xr:uid="{503A96CF-259D-48C6-BD62-F8D229A6D4DD}"/>
    <cellStyle name="Input 3 20 3 5 2" xfId="37471" xr:uid="{ABF46965-A0C7-4793-9BFB-CDEEF535E370}"/>
    <cellStyle name="Input 3 20 3 6" xfId="39770" xr:uid="{05B27FDF-0A5D-4593-B57E-721CED92D147}"/>
    <cellStyle name="Input 3 20 3 7" xfId="32939" xr:uid="{B671E3E2-09F4-499A-8EE1-8A9783BCB2A9}"/>
    <cellStyle name="Input 3 21" xfId="4373" xr:uid="{CCB41D48-402C-4484-B4F2-A5CB6AFEBF77}"/>
    <cellStyle name="Input 3 21 2" xfId="17363" xr:uid="{571C2863-94F6-4949-A851-BAE7563C01BD}"/>
    <cellStyle name="Input 3 21 2 2" xfId="17796" xr:uid="{C1C97321-86E3-4393-BD84-5C83D590C734}"/>
    <cellStyle name="Input 3 21 2 2 2" xfId="18403" xr:uid="{547FF6DE-4CD0-4BB2-9B37-5F3618D9AC23}"/>
    <cellStyle name="Input 3 21 2 2 2 2" xfId="20741" xr:uid="{88334EE4-1C72-404A-91BF-D5079351E4D9}"/>
    <cellStyle name="Input 3 21 2 2 2 2 2" xfId="36036" xr:uid="{179A2F68-0050-4DE1-99D8-C3B7510428BE}"/>
    <cellStyle name="Input 3 21 2 2 2 3" xfId="27855" xr:uid="{337AADBB-52CD-495A-93F3-FAE53BDF08CF}"/>
    <cellStyle name="Input 3 21 2 2 2 3 2" xfId="38227" xr:uid="{777839D4-714B-4962-9701-1F328CCE6569}"/>
    <cellStyle name="Input 3 21 2 2 2 4" xfId="40546" xr:uid="{9614A303-D7EE-4B12-A1AC-003E542B0BC1}"/>
    <cellStyle name="Input 3 21 2 2 2 5" xfId="33715" xr:uid="{B97A1D61-010E-4792-B754-8925BA2B4075}"/>
    <cellStyle name="Input 3 21 2 2 3" xfId="18835" xr:uid="{7425F714-6962-40C7-82C1-7FF2655B87AE}"/>
    <cellStyle name="Input 3 21 2 2 3 2" xfId="21173" xr:uid="{6D3CD5BF-036D-4137-929C-A9D79BFCFF02}"/>
    <cellStyle name="Input 3 21 2 2 3 2 2" xfId="36468" xr:uid="{4A18A696-8F0E-4D01-8623-0787AC0F5E83}"/>
    <cellStyle name="Input 3 21 2 2 3 3" xfId="28287" xr:uid="{A0B9FDFD-E3A1-40FD-B71E-859A8BEA5746}"/>
    <cellStyle name="Input 3 21 2 2 3 3 2" xfId="38659" xr:uid="{CEF820E9-B673-45FE-8D31-B47DC705BDE2}"/>
    <cellStyle name="Input 3 21 2 2 3 4" xfId="40978" xr:uid="{054AE9B2-CD58-475C-9F12-03F05005948C}"/>
    <cellStyle name="Input 3 21 2 2 3 5" xfId="34147" xr:uid="{32AAB778-4260-428D-9923-BC960CCE65BB}"/>
    <cellStyle name="Input 3 21 2 2 4" xfId="20137" xr:uid="{67D9B69A-6D59-4A7D-AE0F-07AE0BBA0D5D}"/>
    <cellStyle name="Input 3 21 2 2 4 2" xfId="35432" xr:uid="{4FF24CEE-D2B6-4C8B-BE46-11865A04674E}"/>
    <cellStyle name="Input 3 21 2 2 5" xfId="27265" xr:uid="{850DF5BD-46E9-41F2-A474-0D3D75AEA4DF}"/>
    <cellStyle name="Input 3 21 2 2 5 2" xfId="37639" xr:uid="{3BA4FC3F-F129-445C-B991-2271EF1CB28E}"/>
    <cellStyle name="Input 3 21 2 2 6" xfId="39942" xr:uid="{B669EABA-E7D3-431F-8DCF-14B5AC5813D0}"/>
    <cellStyle name="Input 3 21 2 2 7" xfId="33111" xr:uid="{3F93AFCC-4AA2-4731-91FB-0EBF95F34F85}"/>
    <cellStyle name="Input 3 21 3" xfId="17623" xr:uid="{690BB292-3F7A-4CEE-812D-DAB059FF0224}"/>
    <cellStyle name="Input 3 21 3 2" xfId="18236" xr:uid="{533C35C5-C4CB-401D-8F11-D23CBA193631}"/>
    <cellStyle name="Input 3 21 3 2 2" xfId="20574" xr:uid="{CA116731-14A2-4357-9BD4-51B5CD9E0468}"/>
    <cellStyle name="Input 3 21 3 2 2 2" xfId="35869" xr:uid="{674C4EE2-632F-4EAE-82CE-26CADCF6A3F5}"/>
    <cellStyle name="Input 3 21 3 2 3" xfId="27688" xr:uid="{10225D58-8A47-41E0-9079-75B155B26256}"/>
    <cellStyle name="Input 3 21 3 2 3 2" xfId="38060" xr:uid="{9584060E-B37E-4ED6-A0C2-8E8D75C9C302}"/>
    <cellStyle name="Input 3 21 3 2 4" xfId="40379" xr:uid="{1CD24506-0A5C-49FA-8445-EA0A4AC8A1D4}"/>
    <cellStyle name="Input 3 21 3 2 5" xfId="33548" xr:uid="{C8C455A5-7583-4CBE-AAEA-F8F076BF8B7B}"/>
    <cellStyle name="Input 3 21 3 3" xfId="18668" xr:uid="{8A3C147B-04F6-4201-9E17-8154B702BED3}"/>
    <cellStyle name="Input 3 21 3 3 2" xfId="21006" xr:uid="{1BBC3E0E-477C-43ED-93EE-F007BA63C239}"/>
    <cellStyle name="Input 3 21 3 3 2 2" xfId="36301" xr:uid="{959F69F1-677B-45C9-AC78-083E3C4BFE5E}"/>
    <cellStyle name="Input 3 21 3 3 3" xfId="28120" xr:uid="{D5AE9E7C-E914-4824-991E-10930682654E}"/>
    <cellStyle name="Input 3 21 3 3 3 2" xfId="38492" xr:uid="{06C00038-AE18-45B6-A1EA-75B1FB5F1A2B}"/>
    <cellStyle name="Input 3 21 3 3 4" xfId="40811" xr:uid="{D8446F37-DCBC-4091-9CD9-AE1DEE0EAC94}"/>
    <cellStyle name="Input 3 21 3 3 5" xfId="33980" xr:uid="{26240EE2-5363-4481-980C-8E1E8D893D08}"/>
    <cellStyle name="Input 3 21 3 4" xfId="19966" xr:uid="{E1B2993F-25BF-4A62-88D0-F8F825C7E917}"/>
    <cellStyle name="Input 3 21 3 4 2" xfId="35261" xr:uid="{8DC521D6-51D6-44BC-B8D0-119037563C34}"/>
    <cellStyle name="Input 3 21 3 5" xfId="27098" xr:uid="{AC1210F7-E499-4AFB-8F0A-9BB3EE169DB4}"/>
    <cellStyle name="Input 3 21 3 5 2" xfId="37472" xr:uid="{17E0B6F6-103E-4D0C-B975-3FE1702B5C5C}"/>
    <cellStyle name="Input 3 21 3 6" xfId="39771" xr:uid="{F2179DDB-DE87-4497-9C40-75942489FC1E}"/>
    <cellStyle name="Input 3 21 3 7" xfId="32940" xr:uid="{1CD64498-F00E-4223-9C21-19F956123DB3}"/>
    <cellStyle name="Input 3 22" xfId="4374" xr:uid="{AC56E6E1-6EC2-4037-AFA4-6FEACA706D79}"/>
    <cellStyle name="Input 3 22 2" xfId="17364" xr:uid="{4DBB50D8-DC54-4F57-9D4D-8A325352EE07}"/>
    <cellStyle name="Input 3 22 2 2" xfId="17797" xr:uid="{796ED878-BAC0-4ECB-A358-DF14AF86183C}"/>
    <cellStyle name="Input 3 22 2 2 2" xfId="18404" xr:uid="{4FFE5340-F86A-499F-AE5B-5EAF1EF32FD4}"/>
    <cellStyle name="Input 3 22 2 2 2 2" xfId="20742" xr:uid="{2201592E-10E0-4CCD-A81D-C3A981F9862A}"/>
    <cellStyle name="Input 3 22 2 2 2 2 2" xfId="36037" xr:uid="{691BCE42-1D66-46B0-BC7D-E6061756C327}"/>
    <cellStyle name="Input 3 22 2 2 2 3" xfId="27856" xr:uid="{C38EB133-2E1F-4032-BFA2-3BF4CA7CDF52}"/>
    <cellStyle name="Input 3 22 2 2 2 3 2" xfId="38228" xr:uid="{818F63DC-EA41-4960-8EE4-B44F0BB9D478}"/>
    <cellStyle name="Input 3 22 2 2 2 4" xfId="40547" xr:uid="{5E320CA1-1468-4E1A-B6BF-63D10EFC2617}"/>
    <cellStyle name="Input 3 22 2 2 2 5" xfId="33716" xr:uid="{05707E51-0AC3-4FE8-961B-44A4B42D7E5C}"/>
    <cellStyle name="Input 3 22 2 2 3" xfId="18836" xr:uid="{3F6E7A6A-1CF6-444D-B5C1-664A2E3F729E}"/>
    <cellStyle name="Input 3 22 2 2 3 2" xfId="21174" xr:uid="{F1D12C38-047B-480C-A5CF-962476ECDDF1}"/>
    <cellStyle name="Input 3 22 2 2 3 2 2" xfId="36469" xr:uid="{276DD485-C2E2-4735-9047-BB5A34364B5A}"/>
    <cellStyle name="Input 3 22 2 2 3 3" xfId="28288" xr:uid="{C30A4E55-968B-4762-93D5-0D1650F073FA}"/>
    <cellStyle name="Input 3 22 2 2 3 3 2" xfId="38660" xr:uid="{38A93B56-D94B-47D5-9B85-444EC533EDBC}"/>
    <cellStyle name="Input 3 22 2 2 3 4" xfId="40979" xr:uid="{4D40C83D-337E-415F-A1E0-E4702D7E7799}"/>
    <cellStyle name="Input 3 22 2 2 3 5" xfId="34148" xr:uid="{8FFDD856-E4E7-4F85-ABC1-3C6CDE78801F}"/>
    <cellStyle name="Input 3 22 2 2 4" xfId="20138" xr:uid="{866FCF73-6EEB-4166-BB5F-E7ED32EE45CC}"/>
    <cellStyle name="Input 3 22 2 2 4 2" xfId="35433" xr:uid="{EF369128-A933-43EB-B57E-5A931C20FF63}"/>
    <cellStyle name="Input 3 22 2 2 5" xfId="27266" xr:uid="{CDCF4D02-8752-4975-B081-417674F5BB99}"/>
    <cellStyle name="Input 3 22 2 2 5 2" xfId="37640" xr:uid="{FE8E53D2-CF79-4C80-B9F5-F13EFE34D0D7}"/>
    <cellStyle name="Input 3 22 2 2 6" xfId="39943" xr:uid="{A0C4B477-E387-4E02-8CB9-7E52B1C2BA2E}"/>
    <cellStyle name="Input 3 22 2 2 7" xfId="33112" xr:uid="{781DE416-3532-413D-9465-4DAE31A25E5E}"/>
    <cellStyle name="Input 3 22 3" xfId="17624" xr:uid="{798B2AA0-0348-4DA1-82C3-AE290AE4AAB1}"/>
    <cellStyle name="Input 3 22 3 2" xfId="18237" xr:uid="{30329E14-5D73-4F12-8EC9-C98243D71AD1}"/>
    <cellStyle name="Input 3 22 3 2 2" xfId="20575" xr:uid="{5A1B9F1A-BB94-492D-8352-1E71F4AAD467}"/>
    <cellStyle name="Input 3 22 3 2 2 2" xfId="35870" xr:uid="{3AAB4100-5E2C-4EC4-B18E-3176A1EF8AA5}"/>
    <cellStyle name="Input 3 22 3 2 3" xfId="27689" xr:uid="{2EB27F67-7A1A-4344-B240-746DDB39DD44}"/>
    <cellStyle name="Input 3 22 3 2 3 2" xfId="38061" xr:uid="{1BB89395-5DC7-4E4D-B4CD-BAA32C6BC7E6}"/>
    <cellStyle name="Input 3 22 3 2 4" xfId="40380" xr:uid="{068331F8-FDF6-4E50-A697-ECB86E9CA995}"/>
    <cellStyle name="Input 3 22 3 2 5" xfId="33549" xr:uid="{FB489244-76FC-4D50-ACFC-275B4EDA855B}"/>
    <cellStyle name="Input 3 22 3 3" xfId="18669" xr:uid="{85A3D048-BAA7-41A9-B857-1CE0926BCF62}"/>
    <cellStyle name="Input 3 22 3 3 2" xfId="21007" xr:uid="{B58E6C91-0902-4363-9FF6-6CB691C0B133}"/>
    <cellStyle name="Input 3 22 3 3 2 2" xfId="36302" xr:uid="{D72A5137-4291-4EB6-93D8-BBB3EF453639}"/>
    <cellStyle name="Input 3 22 3 3 3" xfId="28121" xr:uid="{758AC36A-1144-4C92-B4A7-32A06D7FDA06}"/>
    <cellStyle name="Input 3 22 3 3 3 2" xfId="38493" xr:uid="{902A5C10-37DD-45D4-B34E-71978237FAE1}"/>
    <cellStyle name="Input 3 22 3 3 4" xfId="40812" xr:uid="{58A9EF49-9F51-4762-8812-C87D41207C85}"/>
    <cellStyle name="Input 3 22 3 3 5" xfId="33981" xr:uid="{191538E6-3D9B-48C4-8DBF-F383C8D89513}"/>
    <cellStyle name="Input 3 22 3 4" xfId="19967" xr:uid="{2C5DF994-D98F-4AED-BF51-3A0621087FB7}"/>
    <cellStyle name="Input 3 22 3 4 2" xfId="35262" xr:uid="{22880604-0B3D-43B8-B941-957AFA36DEBF}"/>
    <cellStyle name="Input 3 22 3 5" xfId="27099" xr:uid="{C9A6AE87-9A5A-4E05-BB55-5D42B0B36C05}"/>
    <cellStyle name="Input 3 22 3 5 2" xfId="37473" xr:uid="{EC9276CC-8B99-40DF-BD81-9797479C55E2}"/>
    <cellStyle name="Input 3 22 3 6" xfId="39772" xr:uid="{B91866D0-A8A6-46EA-A963-4B928331BDAE}"/>
    <cellStyle name="Input 3 22 3 7" xfId="32941" xr:uid="{8263FD74-7D31-4110-9B3F-A458DE09802F}"/>
    <cellStyle name="Input 3 23" xfId="4375" xr:uid="{17834AC2-5611-43D1-9B5A-7F34F7F472BE}"/>
    <cellStyle name="Input 3 23 2" xfId="17365" xr:uid="{EC527B15-3EB0-461C-9304-96FEDF078D43}"/>
    <cellStyle name="Input 3 23 2 2" xfId="17798" xr:uid="{1FBB338A-A7CF-4E21-861B-1B3896246EB6}"/>
    <cellStyle name="Input 3 23 2 2 2" xfId="18405" xr:uid="{5F18AEBA-FF63-4248-B2F1-BFE5528FB33D}"/>
    <cellStyle name="Input 3 23 2 2 2 2" xfId="20743" xr:uid="{A5DCB9B1-B6A6-407C-AB39-9F09F8463D67}"/>
    <cellStyle name="Input 3 23 2 2 2 2 2" xfId="36038" xr:uid="{25CB67C5-D0D8-4785-9BF5-040EDAEE972E}"/>
    <cellStyle name="Input 3 23 2 2 2 3" xfId="27857" xr:uid="{E26A1386-2490-4CA3-B57A-BD70E89C1BD9}"/>
    <cellStyle name="Input 3 23 2 2 2 3 2" xfId="38229" xr:uid="{6222F865-BD42-4679-9266-5D8A3659EC70}"/>
    <cellStyle name="Input 3 23 2 2 2 4" xfId="40548" xr:uid="{3BAB8719-01B4-4F82-B42A-8C1B62190267}"/>
    <cellStyle name="Input 3 23 2 2 2 5" xfId="33717" xr:uid="{32645055-0F68-4A7B-A1CD-13AB05E31E8D}"/>
    <cellStyle name="Input 3 23 2 2 3" xfId="18837" xr:uid="{ADC861C2-2C61-4CAC-B5DF-EBD2C726887A}"/>
    <cellStyle name="Input 3 23 2 2 3 2" xfId="21175" xr:uid="{D821CA18-03F9-46C2-BFE2-03558802E852}"/>
    <cellStyle name="Input 3 23 2 2 3 2 2" xfId="36470" xr:uid="{F5EF31CC-DCA4-4AE7-9C4F-DA483E910A5C}"/>
    <cellStyle name="Input 3 23 2 2 3 3" xfId="28289" xr:uid="{61F79449-375A-4494-B177-7111956C025E}"/>
    <cellStyle name="Input 3 23 2 2 3 3 2" xfId="38661" xr:uid="{0490E468-1C70-4E23-AF64-C52F144D5962}"/>
    <cellStyle name="Input 3 23 2 2 3 4" xfId="40980" xr:uid="{781FF334-4EA3-40C9-9A79-6AA743ADF3B6}"/>
    <cellStyle name="Input 3 23 2 2 3 5" xfId="34149" xr:uid="{C518F015-4793-4FBE-B625-CCB5008C6C79}"/>
    <cellStyle name="Input 3 23 2 2 4" xfId="20139" xr:uid="{95C3FA44-443F-4080-905B-913E46A94ADC}"/>
    <cellStyle name="Input 3 23 2 2 4 2" xfId="35434" xr:uid="{5A589433-01D3-4E84-8E5C-EC3D449B14CB}"/>
    <cellStyle name="Input 3 23 2 2 5" xfId="27267" xr:uid="{B74AFFD3-1145-4181-8115-0265E4AE401C}"/>
    <cellStyle name="Input 3 23 2 2 5 2" xfId="37641" xr:uid="{B6324C98-6043-43FA-AB8E-1887798681D2}"/>
    <cellStyle name="Input 3 23 2 2 6" xfId="39944" xr:uid="{A472F78D-8471-433E-A8E6-3395F109CD54}"/>
    <cellStyle name="Input 3 23 2 2 7" xfId="33113" xr:uid="{AA08D2D6-830C-4163-91B1-9D61301434AD}"/>
    <cellStyle name="Input 3 23 3" xfId="17625" xr:uid="{E59347C1-428A-4C04-84E3-B51DFAEB372F}"/>
    <cellStyle name="Input 3 23 3 2" xfId="18238" xr:uid="{7D98A53E-7118-4620-B920-4B09DCC4A605}"/>
    <cellStyle name="Input 3 23 3 2 2" xfId="20576" xr:uid="{B279AA98-0247-4A0B-860F-1BD4992705B9}"/>
    <cellStyle name="Input 3 23 3 2 2 2" xfId="35871" xr:uid="{7E079C96-2DB7-4DA7-B9F6-63B7EB7A3B09}"/>
    <cellStyle name="Input 3 23 3 2 3" xfId="27690" xr:uid="{5D1650F4-2ABF-4F5D-BE50-AB1C0876C823}"/>
    <cellStyle name="Input 3 23 3 2 3 2" xfId="38062" xr:uid="{4F18FD78-7979-43EE-AA6F-5EE9F180A352}"/>
    <cellStyle name="Input 3 23 3 2 4" xfId="40381" xr:uid="{845E7180-9F34-4B1E-BFAF-682152321E2D}"/>
    <cellStyle name="Input 3 23 3 2 5" xfId="33550" xr:uid="{3FF8C7C1-F963-4954-9AE6-1FCCE7B96BE1}"/>
    <cellStyle name="Input 3 23 3 3" xfId="18670" xr:uid="{D03BE77B-40E7-402A-BEA3-D51EF28F1E69}"/>
    <cellStyle name="Input 3 23 3 3 2" xfId="21008" xr:uid="{6E067947-89A6-425F-9B37-88196E7B5D0A}"/>
    <cellStyle name="Input 3 23 3 3 2 2" xfId="36303" xr:uid="{B8CD9FF6-52A4-4EE5-937B-242980EE405C}"/>
    <cellStyle name="Input 3 23 3 3 3" xfId="28122" xr:uid="{2FE2ABCC-68C6-4C60-912C-59A8BDD53026}"/>
    <cellStyle name="Input 3 23 3 3 3 2" xfId="38494" xr:uid="{BAFC078F-3D29-48A3-932D-30632930EFF7}"/>
    <cellStyle name="Input 3 23 3 3 4" xfId="40813" xr:uid="{35E1435D-0FF2-45FA-A0D0-2F30FB3557F4}"/>
    <cellStyle name="Input 3 23 3 3 5" xfId="33982" xr:uid="{1E6B836E-FCA5-43E1-BE8C-380492469489}"/>
    <cellStyle name="Input 3 23 3 4" xfId="19968" xr:uid="{D5AD8812-F148-4017-A026-6FF54EEFB5BE}"/>
    <cellStyle name="Input 3 23 3 4 2" xfId="35263" xr:uid="{EDA6A906-7663-417A-A75F-A48433776941}"/>
    <cellStyle name="Input 3 23 3 5" xfId="27100" xr:uid="{5B3F64DF-3926-45F7-B853-6867070846E7}"/>
    <cellStyle name="Input 3 23 3 5 2" xfId="37474" xr:uid="{F8DC5FEC-FCA0-42E7-9C32-D9C0678AE4DE}"/>
    <cellStyle name="Input 3 23 3 6" xfId="39773" xr:uid="{F0770B02-3EF8-4361-B151-C8DB3C48DD5D}"/>
    <cellStyle name="Input 3 23 3 7" xfId="32942" xr:uid="{822CDF18-82F4-4CFF-8B49-BDEF6845F37B}"/>
    <cellStyle name="Input 3 24" xfId="4376" xr:uid="{20EA871D-1336-4CCC-A187-D39B88237D74}"/>
    <cellStyle name="Input 3 24 2" xfId="17783" xr:uid="{3416BB2F-BD4F-4C2E-9E4F-A9861A926249}"/>
    <cellStyle name="Input 3 24 2 2" xfId="18390" xr:uid="{B9BCBBD4-5529-47F1-86DF-7BF4B386CB22}"/>
    <cellStyle name="Input 3 24 2 2 2" xfId="20728" xr:uid="{1D02B448-467D-4331-BB3E-95D73B53E61D}"/>
    <cellStyle name="Input 3 24 2 2 2 2" xfId="36023" xr:uid="{3629BF6D-D46B-4346-91A4-FFAC0F136AE9}"/>
    <cellStyle name="Input 3 24 2 2 3" xfId="27842" xr:uid="{F8EF2AC8-D61D-45DB-B4F5-7ABA9159E614}"/>
    <cellStyle name="Input 3 24 2 2 3 2" xfId="38214" xr:uid="{4DDACF35-4473-4F71-84D7-343F5DC2667C}"/>
    <cellStyle name="Input 3 24 2 2 4" xfId="40533" xr:uid="{57397DB8-3CA5-424D-BDF7-BC8D43C70B35}"/>
    <cellStyle name="Input 3 24 2 2 5" xfId="33702" xr:uid="{10DBE368-5A6C-4472-B2AB-FB6266FD53CB}"/>
    <cellStyle name="Input 3 24 2 3" xfId="18822" xr:uid="{48245FEC-E84E-4759-BC03-1735EAB5463C}"/>
    <cellStyle name="Input 3 24 2 3 2" xfId="21160" xr:uid="{68B56B2D-F501-49FB-B518-89F8EF0D6D68}"/>
    <cellStyle name="Input 3 24 2 3 2 2" xfId="36455" xr:uid="{3AE7C490-0B70-448C-84E1-91B075DF62A6}"/>
    <cellStyle name="Input 3 24 2 3 3" xfId="28274" xr:uid="{D88153FA-0A59-4D1A-9B99-0F3E73B4681C}"/>
    <cellStyle name="Input 3 24 2 3 3 2" xfId="38646" xr:uid="{FF1E66CC-CD9C-4072-819D-406E6BF74E65}"/>
    <cellStyle name="Input 3 24 2 3 4" xfId="40965" xr:uid="{7A4D723D-F5D8-4BD7-9E7A-D3636CE25179}"/>
    <cellStyle name="Input 3 24 2 3 5" xfId="34134" xr:uid="{089A4701-158D-4DE3-A6D6-AD4217E9A9C6}"/>
    <cellStyle name="Input 3 24 2 4" xfId="20124" xr:uid="{231E104E-B66A-4023-BC25-BC2A194B93C8}"/>
    <cellStyle name="Input 3 24 2 4 2" xfId="35419" xr:uid="{6CBA6B6F-0BA2-4C76-AC5D-85B4F84FA21A}"/>
    <cellStyle name="Input 3 24 2 5" xfId="27252" xr:uid="{BEDB47F6-4754-4449-A3D0-1CC6495194E9}"/>
    <cellStyle name="Input 3 24 2 5 2" xfId="37626" xr:uid="{5DCFEC7B-5209-4DB0-AB99-5414F47F581A}"/>
    <cellStyle name="Input 3 24 2 6" xfId="39929" xr:uid="{34145FED-AC9D-464A-A224-9D1BAB3170AD}"/>
    <cellStyle name="Input 3 24 2 7" xfId="33098" xr:uid="{87F2627F-81B0-4D6F-890C-BB6B1F74AB66}"/>
    <cellStyle name="Input 3 25" xfId="4377" xr:uid="{65075C3A-F3DB-4BE7-9942-9BE4FE4F4902}"/>
    <cellStyle name="Input 3 25 2" xfId="17610" xr:uid="{8D6B34AE-E262-4939-AB8A-31D417627817}"/>
    <cellStyle name="Input 3 25 2 2" xfId="19953" xr:uid="{C0330156-CF00-403C-A06E-A6A0348C5483}"/>
    <cellStyle name="Input 3 25 2 2 2" xfId="35248" xr:uid="{3C36886B-ABB8-4C45-9D92-D221607357C5}"/>
    <cellStyle name="Input 3 25 2 3" xfId="27085" xr:uid="{04A8DD43-E2AF-4236-A86B-27FB143C8AE7}"/>
    <cellStyle name="Input 3 25 2 3 2" xfId="37459" xr:uid="{7A0C82FD-5BFB-4104-9330-B4C94CB7A10F}"/>
    <cellStyle name="Input 3 25 2 4" xfId="39758" xr:uid="{DB54088C-D610-4FB3-84BD-B390C988F5B5}"/>
    <cellStyle name="Input 3 25 2 5" xfId="32927" xr:uid="{3DEC32D8-CA98-44FF-BF10-106168CD093F}"/>
    <cellStyle name="Input 3 25 3" xfId="18223" xr:uid="{3E6B7BFA-0172-4A6A-87BF-2EFC1CE89B9D}"/>
    <cellStyle name="Input 3 25 3 2" xfId="20561" xr:uid="{D13186C9-BCA8-486A-A16B-BF696CF642DA}"/>
    <cellStyle name="Input 3 25 3 2 2" xfId="35856" xr:uid="{AF324936-CE25-4AC9-8655-0F785FD9FDD2}"/>
    <cellStyle name="Input 3 25 3 3" xfId="27675" xr:uid="{AE757762-1709-4B16-B06B-9C389A02679D}"/>
    <cellStyle name="Input 3 25 3 3 2" xfId="38047" xr:uid="{1E33BCC7-A647-4A1F-BCF6-ECC556504ACD}"/>
    <cellStyle name="Input 3 25 3 4" xfId="40366" xr:uid="{9E1E8ABD-FD1A-4BC7-B245-DCB9633AB033}"/>
    <cellStyle name="Input 3 25 3 5" xfId="33535" xr:uid="{FDBC9A50-5485-4ECA-814A-58C95F06DB24}"/>
    <cellStyle name="Input 3 25 4" xfId="18655" xr:uid="{11352381-E6A4-48F0-B08A-2B84D03E0B6C}"/>
    <cellStyle name="Input 3 25 4 2" xfId="20993" xr:uid="{E3E355D3-6338-4222-88E5-C7B180DAB717}"/>
    <cellStyle name="Input 3 25 4 2 2" xfId="36288" xr:uid="{06E2C9A1-259D-413D-A088-67C7A31A97B3}"/>
    <cellStyle name="Input 3 25 4 3" xfId="28107" xr:uid="{82165211-1A94-4E13-BF7C-48697944FABF}"/>
    <cellStyle name="Input 3 25 4 3 2" xfId="38479" xr:uid="{F12AAEE6-660A-49A4-8FCA-46D90B7A84A0}"/>
    <cellStyle name="Input 3 25 4 4" xfId="40798" xr:uid="{600B3FA3-B697-470A-A4F5-F76ECBC9A609}"/>
    <cellStyle name="Input 3 25 4 5" xfId="33967" xr:uid="{295A64DA-4DCC-49DE-86EB-0EDB427E8BC9}"/>
    <cellStyle name="Input 3 26" xfId="4378" xr:uid="{C2BF3E3D-42F4-4422-B6F3-1722D476B8CB}"/>
    <cellStyle name="Input 3 26 2" xfId="17970" xr:uid="{B5E14D57-D0D2-471E-97C2-6825A2C344AC}"/>
    <cellStyle name="Input 3 26 2 2" xfId="20308" xr:uid="{6501A0B0-A554-42E6-B8C7-5CA195573A56}"/>
    <cellStyle name="Input 3 26 2 2 2" xfId="35603" xr:uid="{15633655-B033-4427-8905-FC20470BB6C2}"/>
    <cellStyle name="Input 3 26 2 3" xfId="27423" xr:uid="{04D2262E-5F4B-4F0E-86C4-1E7563F01EF0}"/>
    <cellStyle name="Input 3 26 2 3 2" xfId="37795" xr:uid="{C6843E53-2D49-4638-AE5F-5CE2580B7FF3}"/>
    <cellStyle name="Input 3 26 2 4" xfId="40113" xr:uid="{A2DD0164-F6C2-4A24-9AD9-2A95F92CE830}"/>
    <cellStyle name="Input 3 26 2 5" xfId="33282" xr:uid="{802150C5-55EA-4D3E-B95C-2E994BF64AA4}"/>
    <cellStyle name="Input 3 26 3" xfId="39031" xr:uid="{8318C774-D449-4C63-A6B2-D3366D14F4B9}"/>
    <cellStyle name="Input 3 26 4" xfId="28649" xr:uid="{6951B3D4-ED79-4EF9-ABED-E4AA56DDA404}"/>
    <cellStyle name="Input 3 27" xfId="4379" xr:uid="{05121A30-43D0-4E86-BE8C-9CE2B4BB17FA}"/>
    <cellStyle name="Input 3 27 2" xfId="17971" xr:uid="{20B5AD79-ED3B-4B9B-88A7-8995C7926696}"/>
    <cellStyle name="Input 3 27 2 2" xfId="20309" xr:uid="{CEAD0ADC-68E1-44C0-9DB7-65173D1674E3}"/>
    <cellStyle name="Input 3 27 2 2 2" xfId="35604" xr:uid="{2EEBD70A-3344-4F12-A23C-4C2B8B56084D}"/>
    <cellStyle name="Input 3 27 2 3" xfId="27424" xr:uid="{C5EBB3C0-A82F-41EB-83EE-A5365FF821A0}"/>
    <cellStyle name="Input 3 27 2 3 2" xfId="37796" xr:uid="{1676443E-EBD9-43AD-82C5-2CE2C3EEA699}"/>
    <cellStyle name="Input 3 27 2 4" xfId="40114" xr:uid="{700FFC65-34A2-4F49-8AE3-A959738CFA7D}"/>
    <cellStyle name="Input 3 27 2 5" xfId="33283" xr:uid="{DB9E6611-278E-4D7D-B390-8A043BE98175}"/>
    <cellStyle name="Input 3 27 3" xfId="39032" xr:uid="{DEC835E2-B1AD-40B1-AE88-5AEB7A1CB9AE}"/>
    <cellStyle name="Input 3 27 4" xfId="28650" xr:uid="{10808566-15C6-4BE1-907C-99679977238A}"/>
    <cellStyle name="Input 3 28" xfId="4380" xr:uid="{A2920B55-F0C1-4574-BEAF-B952C5AECA74}"/>
    <cellStyle name="Input 3 28 2" xfId="17972" xr:uid="{1087F751-E896-4D01-B0C4-AA5165877798}"/>
    <cellStyle name="Input 3 28 2 2" xfId="20310" xr:uid="{7CF71362-1619-47B5-AC0C-92068BB4A296}"/>
    <cellStyle name="Input 3 28 2 2 2" xfId="35605" xr:uid="{1A30378F-5946-4E13-8890-58822CEE9A51}"/>
    <cellStyle name="Input 3 28 2 3" xfId="27425" xr:uid="{7F851333-A3E2-49C7-A8F2-5878A8CC7680}"/>
    <cellStyle name="Input 3 28 2 3 2" xfId="37797" xr:uid="{69C6A655-185C-4789-9E53-2DE67A6D4600}"/>
    <cellStyle name="Input 3 28 2 4" xfId="40115" xr:uid="{D000E6EC-CBAE-4426-ADD3-ABD2AFE7396C}"/>
    <cellStyle name="Input 3 28 2 5" xfId="33284" xr:uid="{596D362D-56BE-4463-A875-CAD51EA24398}"/>
    <cellStyle name="Input 3 28 3" xfId="39033" xr:uid="{37E30F13-A67D-4D8A-A1A2-FE98E859542C}"/>
    <cellStyle name="Input 3 28 4" xfId="28651" xr:uid="{B87C2AC8-D3A1-4A49-8890-EE0538366954}"/>
    <cellStyle name="Input 3 29" xfId="4381" xr:uid="{F2AB5374-8334-4378-8400-6FB05B91E607}"/>
    <cellStyle name="Input 3 29 2" xfId="17973" xr:uid="{B5BF52BC-C8FC-4EBF-AD3E-1F13ACABAB3F}"/>
    <cellStyle name="Input 3 29 2 2" xfId="20311" xr:uid="{709CD901-20A9-44F1-AC9E-50B17BDCFBBA}"/>
    <cellStyle name="Input 3 29 2 2 2" xfId="35606" xr:uid="{2ED26EF4-8037-44C7-88A8-61518C815DC6}"/>
    <cellStyle name="Input 3 29 2 3" xfId="27426" xr:uid="{20E6B699-954E-48B1-861F-DB078F6584C5}"/>
    <cellStyle name="Input 3 29 2 3 2" xfId="37798" xr:uid="{BC3C6604-F57E-41E0-8EBA-6F498B6E3DEE}"/>
    <cellStyle name="Input 3 29 2 4" xfId="40116" xr:uid="{392081C0-F94B-4A3F-BF7A-A92BD8AE2445}"/>
    <cellStyle name="Input 3 29 2 5" xfId="33285" xr:uid="{08C6AAE1-8305-4274-BA38-F9BF7359CE9A}"/>
    <cellStyle name="Input 3 29 3" xfId="39034" xr:uid="{1FC38348-28AE-4D32-AC9F-D697951509FD}"/>
    <cellStyle name="Input 3 29 4" xfId="28652" xr:uid="{0296AEF5-0506-4440-AFF4-B936DD895E3E}"/>
    <cellStyle name="Input 3 3" xfId="2085" xr:uid="{8E16B00E-4429-454C-9B3D-3F47EC62AB93}"/>
    <cellStyle name="Input 3 3 2" xfId="17366" xr:uid="{0137AF74-8AEC-4577-B9FA-148624518EA9}"/>
    <cellStyle name="Input 3 3 2 2" xfId="17799" xr:uid="{12490B1F-DACF-4091-892F-231B03C13F01}"/>
    <cellStyle name="Input 3 3 2 2 2" xfId="18406" xr:uid="{CA84878C-4A53-4FC9-A4FA-055153741727}"/>
    <cellStyle name="Input 3 3 2 2 2 2" xfId="20744" xr:uid="{E90735A5-F696-4891-B9C5-7931E844ABD2}"/>
    <cellStyle name="Input 3 3 2 2 2 2 2" xfId="36039" xr:uid="{FA38BFF2-7969-4FE8-9A4D-A815278B9159}"/>
    <cellStyle name="Input 3 3 2 2 2 3" xfId="27858" xr:uid="{EBA805E7-F1E1-4CF1-ABBB-5CB7D787DE07}"/>
    <cellStyle name="Input 3 3 2 2 2 3 2" xfId="38230" xr:uid="{5E772A24-F74A-4F8D-BD7B-71758DBD90BC}"/>
    <cellStyle name="Input 3 3 2 2 2 4" xfId="40549" xr:uid="{EFC37F37-4E7E-4BA5-B707-23FE19CAEE35}"/>
    <cellStyle name="Input 3 3 2 2 2 5" xfId="33718" xr:uid="{E0128074-4D4C-4334-8405-F1E3C578EB29}"/>
    <cellStyle name="Input 3 3 2 2 3" xfId="18838" xr:uid="{FACBBE04-F91C-45AF-95F7-E5107F5A7E5E}"/>
    <cellStyle name="Input 3 3 2 2 3 2" xfId="21176" xr:uid="{C55610B7-3555-47FF-93D7-BE25857259A2}"/>
    <cellStyle name="Input 3 3 2 2 3 2 2" xfId="36471" xr:uid="{68909785-12EC-4BAF-9DEC-0102741D8D4E}"/>
    <cellStyle name="Input 3 3 2 2 3 3" xfId="28290" xr:uid="{B80DD006-0FA3-4621-8828-87A1F9CDCD6E}"/>
    <cellStyle name="Input 3 3 2 2 3 3 2" xfId="38662" xr:uid="{4CCC2FB5-12DA-4FBF-A69E-1D562B2530C6}"/>
    <cellStyle name="Input 3 3 2 2 3 4" xfId="40981" xr:uid="{C436782E-14E9-48CD-B0E9-EB74628C5DC5}"/>
    <cellStyle name="Input 3 3 2 2 3 5" xfId="34150" xr:uid="{17F7DD8F-7BBF-4792-895D-E4E367568933}"/>
    <cellStyle name="Input 3 3 2 2 4" xfId="20140" xr:uid="{079F73F3-78D5-4DF3-8B1B-11D946500C5F}"/>
    <cellStyle name="Input 3 3 2 2 4 2" xfId="35435" xr:uid="{184FD491-6EEC-43A0-A836-14F469DC027B}"/>
    <cellStyle name="Input 3 3 2 2 5" xfId="27268" xr:uid="{C2A345F4-7365-4927-9012-F7354F8A17F9}"/>
    <cellStyle name="Input 3 3 2 2 5 2" xfId="37642" xr:uid="{D290EF5F-AC6C-49CE-A302-998F94101CE8}"/>
    <cellStyle name="Input 3 3 2 2 6" xfId="39945" xr:uid="{6AE9A39D-3668-47C9-AE22-FC04B450B70B}"/>
    <cellStyle name="Input 3 3 2 2 7" xfId="33114" xr:uid="{F2814E7A-A0B5-4302-9E4D-97EEF050903E}"/>
    <cellStyle name="Input 3 3 3" xfId="17626" xr:uid="{DB0265B3-497A-4651-80D6-39C139A4C5DA}"/>
    <cellStyle name="Input 3 3 3 2" xfId="18239" xr:uid="{F901F2E1-9F41-4B93-ADDA-C6DF8FA45D28}"/>
    <cellStyle name="Input 3 3 3 2 2" xfId="20577" xr:uid="{97D2CBF5-3226-4C94-8A5F-2F09CF47DC10}"/>
    <cellStyle name="Input 3 3 3 2 2 2" xfId="35872" xr:uid="{A8BB510B-0CAB-4B6B-8BAF-0D7B96BC0D7E}"/>
    <cellStyle name="Input 3 3 3 2 3" xfId="27691" xr:uid="{98324CBB-66A0-4DA6-8E4A-7D18190B87F2}"/>
    <cellStyle name="Input 3 3 3 2 3 2" xfId="38063" xr:uid="{D4CB54BF-300C-499F-810F-2B7FD8D26725}"/>
    <cellStyle name="Input 3 3 3 2 4" xfId="40382" xr:uid="{01DB615E-2D83-4AA2-BFA0-52269D5A1335}"/>
    <cellStyle name="Input 3 3 3 2 5" xfId="33551" xr:uid="{BF3282BC-32E2-48AB-BC25-9F9372C8B166}"/>
    <cellStyle name="Input 3 3 3 3" xfId="18671" xr:uid="{AFCD6809-9B97-4557-994F-59577C9ED9CE}"/>
    <cellStyle name="Input 3 3 3 3 2" xfId="21009" xr:uid="{A11A2495-B211-48BF-AFF1-440A9BB92E1E}"/>
    <cellStyle name="Input 3 3 3 3 2 2" xfId="36304" xr:uid="{D47E015C-BF5E-4202-A0E7-0031382C1347}"/>
    <cellStyle name="Input 3 3 3 3 3" xfId="28123" xr:uid="{C213D752-7617-40E0-9EBE-22D4AED16FAD}"/>
    <cellStyle name="Input 3 3 3 3 3 2" xfId="38495" xr:uid="{291D142E-87FB-4DA0-86C7-93C5D58E004C}"/>
    <cellStyle name="Input 3 3 3 3 4" xfId="40814" xr:uid="{631925C4-3FF8-4C14-9E79-0654D2078FC2}"/>
    <cellStyle name="Input 3 3 3 3 5" xfId="33983" xr:uid="{EC7BFADE-EA2A-4893-9DF7-50B1749EE566}"/>
    <cellStyle name="Input 3 3 3 4" xfId="19969" xr:uid="{A146AD98-C869-4C4A-8441-4BAD3E3E0BB6}"/>
    <cellStyle name="Input 3 3 3 4 2" xfId="35264" xr:uid="{72ECC33C-4023-47F4-83F9-B5480C98D748}"/>
    <cellStyle name="Input 3 3 3 5" xfId="27101" xr:uid="{2732418B-23BB-4F29-A3F5-34CA5B1089CB}"/>
    <cellStyle name="Input 3 3 3 5 2" xfId="37475" xr:uid="{0696FBD3-3B5A-4CB0-98BA-8EBACCFC71A9}"/>
    <cellStyle name="Input 3 3 3 6" xfId="39774" xr:uid="{1260D01C-3344-4740-AD7A-BD1D18E46B65}"/>
    <cellStyle name="Input 3 3 3 7" xfId="32943" xr:uid="{1EEECB6E-A091-4299-B4DF-0077C8AEEDDD}"/>
    <cellStyle name="Input 3 30" xfId="4382" xr:uid="{507950CF-CC40-4B49-A0CA-EB8BA24B682C}"/>
    <cellStyle name="Input 3 30 2" xfId="17974" xr:uid="{F8A5B721-D96E-4638-B86B-8248A582E7C6}"/>
    <cellStyle name="Input 3 30 2 2" xfId="20312" xr:uid="{940E4837-6E6E-42E8-9EA3-8229A07FB695}"/>
    <cellStyle name="Input 3 30 2 2 2" xfId="35607" xr:uid="{FE05B85A-C69A-42D8-A6D7-544AE6028D3F}"/>
    <cellStyle name="Input 3 30 2 3" xfId="27427" xr:uid="{295024F6-0910-4A0D-98BC-4BAD25629A88}"/>
    <cellStyle name="Input 3 30 2 3 2" xfId="37799" xr:uid="{23FF1B83-3171-4ACC-B242-3496859C948F}"/>
    <cellStyle name="Input 3 30 2 4" xfId="40117" xr:uid="{866A62C8-881B-4E30-A9C7-B3E4C1E63E34}"/>
    <cellStyle name="Input 3 30 2 5" xfId="33286" xr:uid="{91F63673-E7A8-40F8-B476-4F3444D576EA}"/>
    <cellStyle name="Input 3 30 3" xfId="39035" xr:uid="{C68CB910-E0F0-4130-87E6-E691F07D9C59}"/>
    <cellStyle name="Input 3 30 4" xfId="28653" xr:uid="{14D27800-D22A-4372-A321-89456AD9DC92}"/>
    <cellStyle name="Input 3 31" xfId="4383" xr:uid="{D8F070EE-7407-455E-8AAD-2E272E525816}"/>
    <cellStyle name="Input 3 31 2" xfId="17975" xr:uid="{72172F04-F008-4B41-A6DA-1BEF30ADF98B}"/>
    <cellStyle name="Input 3 31 2 2" xfId="20313" xr:uid="{A093AAC0-3BB7-4098-B4CA-85B091C7E3A0}"/>
    <cellStyle name="Input 3 31 2 2 2" xfId="35608" xr:uid="{7B368DB3-909F-4D08-8E92-34E2C5C0D1CA}"/>
    <cellStyle name="Input 3 31 2 3" xfId="27428" xr:uid="{58734930-AEE8-4AE4-849E-B815E41BC440}"/>
    <cellStyle name="Input 3 31 2 3 2" xfId="37800" xr:uid="{DB550A1C-B7E8-445A-95F0-4407A4CE5702}"/>
    <cellStyle name="Input 3 31 2 4" xfId="40118" xr:uid="{4406A22D-5BC7-4DD4-9566-F78AA6C66191}"/>
    <cellStyle name="Input 3 31 2 5" xfId="33287" xr:uid="{55332CE5-5EDB-47B4-B34F-EA0929A65E01}"/>
    <cellStyle name="Input 3 31 3" xfId="39036" xr:uid="{6241A045-F872-41EB-B323-B2B93372A73B}"/>
    <cellStyle name="Input 3 31 4" xfId="28654" xr:uid="{1BB67A74-A43B-4306-9295-0503E95A94CD}"/>
    <cellStyle name="Input 3 32" xfId="2082" xr:uid="{F41C18CB-6C3C-43C0-8654-14BAA273EA8E}"/>
    <cellStyle name="Input 3 4" xfId="2086" xr:uid="{3293DB11-2667-4B76-BDC0-2F3582D0D087}"/>
    <cellStyle name="Input 3 4 2" xfId="17367" xr:uid="{CE90225F-9074-4270-8C5A-CF4C0B9F1BC4}"/>
    <cellStyle name="Input 3 4 2 2" xfId="17800" xr:uid="{E66F448E-A0AE-4332-98B8-7EF666216F58}"/>
    <cellStyle name="Input 3 4 2 2 2" xfId="18407" xr:uid="{B1FF88F9-3121-4232-82E1-FA33406A98F5}"/>
    <cellStyle name="Input 3 4 2 2 2 2" xfId="20745" xr:uid="{195C45DE-C670-43DD-A024-0A6C77B82488}"/>
    <cellStyle name="Input 3 4 2 2 2 2 2" xfId="36040" xr:uid="{3C9579F3-4017-4C91-99B6-B3DF01B85CCE}"/>
    <cellStyle name="Input 3 4 2 2 2 3" xfId="27859" xr:uid="{0AC07FCB-FC62-420E-A558-5E850BA574F5}"/>
    <cellStyle name="Input 3 4 2 2 2 3 2" xfId="38231" xr:uid="{D458E44E-A186-4A6E-89CA-FA255EC3C2B5}"/>
    <cellStyle name="Input 3 4 2 2 2 4" xfId="40550" xr:uid="{83D4F9E7-34FB-4C16-8B02-6108427610DD}"/>
    <cellStyle name="Input 3 4 2 2 2 5" xfId="33719" xr:uid="{57DD49EC-9F13-498A-8715-7D5554F2CB06}"/>
    <cellStyle name="Input 3 4 2 2 3" xfId="18839" xr:uid="{E13F07CB-B0BE-4A54-935C-43107B271BFA}"/>
    <cellStyle name="Input 3 4 2 2 3 2" xfId="21177" xr:uid="{864BCDB4-5AA4-496C-A910-41352EF0DF1D}"/>
    <cellStyle name="Input 3 4 2 2 3 2 2" xfId="36472" xr:uid="{BD6219BD-7A17-417B-BDF7-A4F4FACE936A}"/>
    <cellStyle name="Input 3 4 2 2 3 3" xfId="28291" xr:uid="{92AF8CCC-0CB4-46FC-8245-4E139BD16EBC}"/>
    <cellStyle name="Input 3 4 2 2 3 3 2" xfId="38663" xr:uid="{5EEADFDB-BE0B-44A7-B175-877C786C8E61}"/>
    <cellStyle name="Input 3 4 2 2 3 4" xfId="40982" xr:uid="{1AD695A7-57F2-4141-838A-A970BC8BEB63}"/>
    <cellStyle name="Input 3 4 2 2 3 5" xfId="34151" xr:uid="{B8EF7FF1-F95C-4919-8A0D-1756B457CA2B}"/>
    <cellStyle name="Input 3 4 2 2 4" xfId="20141" xr:uid="{AA026256-9030-4017-8F98-8102F5BA471B}"/>
    <cellStyle name="Input 3 4 2 2 4 2" xfId="35436" xr:uid="{12A42CC6-9985-461B-AEE5-B2AFAE440654}"/>
    <cellStyle name="Input 3 4 2 2 5" xfId="27269" xr:uid="{C2E08F93-3E86-4810-B8D0-22DE775B5061}"/>
    <cellStyle name="Input 3 4 2 2 5 2" xfId="37643" xr:uid="{BDBF1AE8-D457-440E-A9E5-DAF0F8C2A892}"/>
    <cellStyle name="Input 3 4 2 2 6" xfId="39946" xr:uid="{E8A2445D-4DCE-4E45-8BED-4B68DC43D553}"/>
    <cellStyle name="Input 3 4 2 2 7" xfId="33115" xr:uid="{BC3C7BB7-71F0-476B-9AC5-AC38E666BA55}"/>
    <cellStyle name="Input 3 4 3" xfId="17627" xr:uid="{E9F143AD-1488-42C1-B1F0-2481592D32D1}"/>
    <cellStyle name="Input 3 4 3 2" xfId="18240" xr:uid="{2E31CD34-6C62-497D-91A9-7EE25A274E8C}"/>
    <cellStyle name="Input 3 4 3 2 2" xfId="20578" xr:uid="{A5825801-4BF9-47B2-974B-FC0AC6E454C9}"/>
    <cellStyle name="Input 3 4 3 2 2 2" xfId="35873" xr:uid="{C0F3B8A5-C51B-4F96-AC3D-DC0CA8216325}"/>
    <cellStyle name="Input 3 4 3 2 3" xfId="27692" xr:uid="{896D80CF-1659-451B-AF27-2ED8F60FAB80}"/>
    <cellStyle name="Input 3 4 3 2 3 2" xfId="38064" xr:uid="{D75B3813-1700-4833-8520-4343F07E9DFA}"/>
    <cellStyle name="Input 3 4 3 2 4" xfId="40383" xr:uid="{EFF8942A-037F-40C6-B940-F6739149A899}"/>
    <cellStyle name="Input 3 4 3 2 5" xfId="33552" xr:uid="{6EF39D2D-B4B7-4BD4-95F0-A91058D0E685}"/>
    <cellStyle name="Input 3 4 3 3" xfId="18672" xr:uid="{8BFDD176-F39A-4373-84FA-14B044B94662}"/>
    <cellStyle name="Input 3 4 3 3 2" xfId="21010" xr:uid="{CD4D1D60-2DDC-43A1-9E56-8DBC448D2687}"/>
    <cellStyle name="Input 3 4 3 3 2 2" xfId="36305" xr:uid="{13BF2D7E-B82B-46E1-AF66-5075807221E3}"/>
    <cellStyle name="Input 3 4 3 3 3" xfId="28124" xr:uid="{3827DB69-1859-48CE-8053-1B29B7BAC71D}"/>
    <cellStyle name="Input 3 4 3 3 3 2" xfId="38496" xr:uid="{828D318A-9096-4CF7-9AA3-C1D1EA211611}"/>
    <cellStyle name="Input 3 4 3 3 4" xfId="40815" xr:uid="{15E128AD-EA1E-4D3C-9180-2AC39D6F0DC4}"/>
    <cellStyle name="Input 3 4 3 3 5" xfId="33984" xr:uid="{5A9D98D6-0849-4249-B570-195F813982FE}"/>
    <cellStyle name="Input 3 4 3 4" xfId="19970" xr:uid="{6290276C-4E53-4329-897F-0BC044CEF998}"/>
    <cellStyle name="Input 3 4 3 4 2" xfId="35265" xr:uid="{8FDA9A7C-629E-49D1-99E2-D058824EC109}"/>
    <cellStyle name="Input 3 4 3 5" xfId="27102" xr:uid="{84FF8C07-7C82-457F-9B45-A6FD06C24810}"/>
    <cellStyle name="Input 3 4 3 5 2" xfId="37476" xr:uid="{5B35B9A9-FE76-4E57-ADFB-102B39F7C98C}"/>
    <cellStyle name="Input 3 4 3 6" xfId="39775" xr:uid="{F4E65EE5-37C9-49A3-A1CE-E757AEBC979D}"/>
    <cellStyle name="Input 3 4 3 7" xfId="32944" xr:uid="{6E1DE4DC-1090-4D3C-A9ED-44EA21B91E5A}"/>
    <cellStyle name="Input 3 5" xfId="2087" xr:uid="{391B1003-2A93-43D3-8FEA-EF61603F65D9}"/>
    <cellStyle name="Input 3 5 2" xfId="17368" xr:uid="{3003B3A2-13F4-4F80-9598-076B3F32CFC7}"/>
    <cellStyle name="Input 3 5 2 2" xfId="17801" xr:uid="{1F6EDD84-4DE9-4BC2-AB57-1138FE623B97}"/>
    <cellStyle name="Input 3 5 2 2 2" xfId="18408" xr:uid="{D299F557-342E-48B2-8E18-2940F27F2244}"/>
    <cellStyle name="Input 3 5 2 2 2 2" xfId="20746" xr:uid="{39F2C42F-1A95-4965-AD6A-867A3AA40A15}"/>
    <cellStyle name="Input 3 5 2 2 2 2 2" xfId="36041" xr:uid="{FCF5D527-61E4-4C7A-9545-FAAE1709BB98}"/>
    <cellStyle name="Input 3 5 2 2 2 3" xfId="27860" xr:uid="{2A6C2405-4F19-4DA8-A1EA-11D298EA1FD6}"/>
    <cellStyle name="Input 3 5 2 2 2 3 2" xfId="38232" xr:uid="{B98B5A71-9C20-4E90-9157-750EBA45285D}"/>
    <cellStyle name="Input 3 5 2 2 2 4" xfId="40551" xr:uid="{BDE725ED-4D32-4721-9F70-E152DB81EBA3}"/>
    <cellStyle name="Input 3 5 2 2 2 5" xfId="33720" xr:uid="{9E1C75FB-9CA4-4857-84AB-883A9A15FC09}"/>
    <cellStyle name="Input 3 5 2 2 3" xfId="18840" xr:uid="{F5C1E367-C075-45ED-A9B1-27E042353A47}"/>
    <cellStyle name="Input 3 5 2 2 3 2" xfId="21178" xr:uid="{C15081C1-0E60-4C70-80FF-3CFAF87DFFEE}"/>
    <cellStyle name="Input 3 5 2 2 3 2 2" xfId="36473" xr:uid="{50728578-166D-41F8-9DD3-7FEE084AE7B4}"/>
    <cellStyle name="Input 3 5 2 2 3 3" xfId="28292" xr:uid="{E0065D63-21F9-41DB-B5A9-EEA4849AA581}"/>
    <cellStyle name="Input 3 5 2 2 3 3 2" xfId="38664" xr:uid="{F09A60FF-4E6A-4A6F-AB17-191572E84609}"/>
    <cellStyle name="Input 3 5 2 2 3 4" xfId="40983" xr:uid="{464B1439-C31D-4BAE-8364-49D7923AB64E}"/>
    <cellStyle name="Input 3 5 2 2 3 5" xfId="34152" xr:uid="{757A957F-656C-4F96-BA7A-618E016C9600}"/>
    <cellStyle name="Input 3 5 2 2 4" xfId="20142" xr:uid="{AE02A130-4032-4541-80AA-691BD0C9A89F}"/>
    <cellStyle name="Input 3 5 2 2 4 2" xfId="35437" xr:uid="{C36B8F1D-F6A6-4FA1-86F1-8EB7ECA5D2E8}"/>
    <cellStyle name="Input 3 5 2 2 5" xfId="27270" xr:uid="{D3ECF713-5667-44B1-813B-B15931EDE8BD}"/>
    <cellStyle name="Input 3 5 2 2 5 2" xfId="37644" xr:uid="{0A2B6D37-C966-4FE4-B8AC-649DA6DDBEEA}"/>
    <cellStyle name="Input 3 5 2 2 6" xfId="39947" xr:uid="{A3D97473-8EF7-4B9D-8420-5DDF9AE102A8}"/>
    <cellStyle name="Input 3 5 2 2 7" xfId="33116" xr:uid="{82151027-BD24-4499-8110-FF03BE9B43BE}"/>
    <cellStyle name="Input 3 5 3" xfId="17628" xr:uid="{C5D2E078-D614-48DF-845F-39DD02657D28}"/>
    <cellStyle name="Input 3 5 3 2" xfId="18241" xr:uid="{07885480-9EE6-4891-8C9C-04995D8F7AE7}"/>
    <cellStyle name="Input 3 5 3 2 2" xfId="20579" xr:uid="{FAC76544-06E2-479E-AAFD-33E20A3F8D1D}"/>
    <cellStyle name="Input 3 5 3 2 2 2" xfId="35874" xr:uid="{95A7805C-635D-4D3F-BDAB-CD65A1574C77}"/>
    <cellStyle name="Input 3 5 3 2 3" xfId="27693" xr:uid="{D2518873-84F5-46C3-9C7A-588CAC43B705}"/>
    <cellStyle name="Input 3 5 3 2 3 2" xfId="38065" xr:uid="{078B3ADA-5A32-44F5-9FA7-A759314D86B6}"/>
    <cellStyle name="Input 3 5 3 2 4" xfId="40384" xr:uid="{5D231672-98F8-4AC8-BD2B-ED7D5F20DBA0}"/>
    <cellStyle name="Input 3 5 3 2 5" xfId="33553" xr:uid="{B8D0F8C0-99AB-464D-876F-3E9E01CB263A}"/>
    <cellStyle name="Input 3 5 3 3" xfId="18673" xr:uid="{97E7AA38-FFF7-4DBB-B43C-16D822C282A5}"/>
    <cellStyle name="Input 3 5 3 3 2" xfId="21011" xr:uid="{4AC3BDF7-2726-412B-AC2B-D7A45B2C9C70}"/>
    <cellStyle name="Input 3 5 3 3 2 2" xfId="36306" xr:uid="{A394D0F6-750A-496A-8C02-4BEBA8118C76}"/>
    <cellStyle name="Input 3 5 3 3 3" xfId="28125" xr:uid="{460CF08F-9903-4994-A188-C89EE63D50A3}"/>
    <cellStyle name="Input 3 5 3 3 3 2" xfId="38497" xr:uid="{7ECB39B5-86CE-4E0B-8D78-76BA258A922B}"/>
    <cellStyle name="Input 3 5 3 3 4" xfId="40816" xr:uid="{1AF9F08C-CFFC-4891-BFA8-4B8D131C2F69}"/>
    <cellStyle name="Input 3 5 3 3 5" xfId="33985" xr:uid="{07A30D07-293F-485B-B523-30D7683E9AD3}"/>
    <cellStyle name="Input 3 5 3 4" xfId="19971" xr:uid="{9E06351D-72F7-4726-A099-541506CD0BEE}"/>
    <cellStyle name="Input 3 5 3 4 2" xfId="35266" xr:uid="{D69D336A-5D3B-431D-B866-5E347973C6F5}"/>
    <cellStyle name="Input 3 5 3 5" xfId="27103" xr:uid="{4CE05F2E-1ADA-42A2-8129-5641F7BAFA7F}"/>
    <cellStyle name="Input 3 5 3 5 2" xfId="37477" xr:uid="{980F9F56-0783-4B6C-AE0E-812277B94E9D}"/>
    <cellStyle name="Input 3 5 3 6" xfId="39776" xr:uid="{536A7676-4E78-4725-805E-6CE80175BC04}"/>
    <cellStyle name="Input 3 5 3 7" xfId="32945" xr:uid="{71BF27B4-6AC8-4A00-B938-2E730A6EB4B1}"/>
    <cellStyle name="Input 3 6" xfId="2088" xr:uid="{616D49D8-20BA-41A3-B931-087E68B34D56}"/>
    <cellStyle name="Input 3 6 2" xfId="17369" xr:uid="{429FADB2-5867-4E74-8616-52B639B44D3F}"/>
    <cellStyle name="Input 3 6 2 2" xfId="17802" xr:uid="{C7AA25F3-3D74-41EE-838B-53024C5B8246}"/>
    <cellStyle name="Input 3 6 2 2 2" xfId="18409" xr:uid="{BC58D3F9-07D3-491A-88FB-A7D0F098DE55}"/>
    <cellStyle name="Input 3 6 2 2 2 2" xfId="20747" xr:uid="{DB6D399E-01E7-4242-B382-A14DB4FF8EF8}"/>
    <cellStyle name="Input 3 6 2 2 2 2 2" xfId="36042" xr:uid="{EA359A99-A895-443C-A8A5-86D1F093A656}"/>
    <cellStyle name="Input 3 6 2 2 2 3" xfId="27861" xr:uid="{40794B8E-C733-4D8D-B051-48E5359B6657}"/>
    <cellStyle name="Input 3 6 2 2 2 3 2" xfId="38233" xr:uid="{CB9043C3-36BA-44C0-B831-D44AFF7AC31B}"/>
    <cellStyle name="Input 3 6 2 2 2 4" xfId="40552" xr:uid="{F9245D9C-94EB-4E2F-8BC0-24DFDA291218}"/>
    <cellStyle name="Input 3 6 2 2 2 5" xfId="33721" xr:uid="{0CE49DA3-BC3F-44B3-BBB1-2AC7EB52ADB2}"/>
    <cellStyle name="Input 3 6 2 2 3" xfId="18841" xr:uid="{373D296E-17FB-4816-A1CE-FB11DC29772B}"/>
    <cellStyle name="Input 3 6 2 2 3 2" xfId="21179" xr:uid="{37C1B2DF-0946-4DD1-8D81-E5FE4393D065}"/>
    <cellStyle name="Input 3 6 2 2 3 2 2" xfId="36474" xr:uid="{60186654-321B-4E14-9E88-A44B2E982399}"/>
    <cellStyle name="Input 3 6 2 2 3 3" xfId="28293" xr:uid="{F0680AAA-3A58-49F1-ADE1-8280CFDD9A17}"/>
    <cellStyle name="Input 3 6 2 2 3 3 2" xfId="38665" xr:uid="{D0FCA153-27C8-4246-95E1-5D6FD8A9FADB}"/>
    <cellStyle name="Input 3 6 2 2 3 4" xfId="40984" xr:uid="{2F0A01F6-6365-49D3-B19A-619D170A2B19}"/>
    <cellStyle name="Input 3 6 2 2 3 5" xfId="34153" xr:uid="{4AD0B102-1D7F-4AA6-B58B-1717C10F351C}"/>
    <cellStyle name="Input 3 6 2 2 4" xfId="20143" xr:uid="{C467CA82-4B0E-4468-A5BE-1B5FCF8E23F2}"/>
    <cellStyle name="Input 3 6 2 2 4 2" xfId="35438" xr:uid="{F66674F7-DEC7-49F8-8600-3834DA369E76}"/>
    <cellStyle name="Input 3 6 2 2 5" xfId="27271" xr:uid="{38AD5F1A-8D91-4EE2-AFA0-11DC5C9C7078}"/>
    <cellStyle name="Input 3 6 2 2 5 2" xfId="37645" xr:uid="{BBC9CE70-75BC-48A1-9270-3835564626FD}"/>
    <cellStyle name="Input 3 6 2 2 6" xfId="39948" xr:uid="{0CCE3FA2-1CC2-41FC-80E1-6E892A1A33E0}"/>
    <cellStyle name="Input 3 6 2 2 7" xfId="33117" xr:uid="{9732574C-4D63-49D3-8F39-E01829F561A4}"/>
    <cellStyle name="Input 3 6 3" xfId="17629" xr:uid="{69CD439E-4694-4124-9CC5-3AA5FEB9092D}"/>
    <cellStyle name="Input 3 6 3 2" xfId="18242" xr:uid="{24496050-44DF-4D8C-A0B2-D7C3A57A9F6A}"/>
    <cellStyle name="Input 3 6 3 2 2" xfId="20580" xr:uid="{267A51F1-6316-4994-A971-DAFB13EAAB48}"/>
    <cellStyle name="Input 3 6 3 2 2 2" xfId="35875" xr:uid="{BF8BF98E-63ED-4783-84B1-A0DADF2A760C}"/>
    <cellStyle name="Input 3 6 3 2 3" xfId="27694" xr:uid="{0B02628A-094D-4B62-9A40-06EE8BB6AA13}"/>
    <cellStyle name="Input 3 6 3 2 3 2" xfId="38066" xr:uid="{AC316407-BCC0-444A-B11E-065F86922398}"/>
    <cellStyle name="Input 3 6 3 2 4" xfId="40385" xr:uid="{432CA513-32D4-4856-BCDB-BF6E02052849}"/>
    <cellStyle name="Input 3 6 3 2 5" xfId="33554" xr:uid="{DB817F01-DAA0-49D9-AF45-19DAE64DA944}"/>
    <cellStyle name="Input 3 6 3 3" xfId="18674" xr:uid="{BCC77FD4-6AFD-4E9B-ADB8-B843B65F1BFA}"/>
    <cellStyle name="Input 3 6 3 3 2" xfId="21012" xr:uid="{100CE0CD-947C-4BDE-86A8-48024DD37B8B}"/>
    <cellStyle name="Input 3 6 3 3 2 2" xfId="36307" xr:uid="{81DD104C-D173-4218-A469-6A18E1247959}"/>
    <cellStyle name="Input 3 6 3 3 3" xfId="28126" xr:uid="{A78B1FC8-2849-4427-B64B-A8C35012B4A3}"/>
    <cellStyle name="Input 3 6 3 3 3 2" xfId="38498" xr:uid="{C30B25B5-E552-4694-AA74-2D0E8C57D90E}"/>
    <cellStyle name="Input 3 6 3 3 4" xfId="40817" xr:uid="{37A8DFEA-1AD7-4EEB-94B9-566B8A1CB368}"/>
    <cellStyle name="Input 3 6 3 3 5" xfId="33986" xr:uid="{01CBE9DC-BF21-4DC0-B64F-CCA286C6A4D1}"/>
    <cellStyle name="Input 3 6 3 4" xfId="19972" xr:uid="{BA9F3FA1-10B3-45EF-8D53-5241F33DC711}"/>
    <cellStyle name="Input 3 6 3 4 2" xfId="35267" xr:uid="{29EA030C-15EB-4396-9FB3-581DD08075A5}"/>
    <cellStyle name="Input 3 6 3 5" xfId="27104" xr:uid="{9C5A4886-E266-4909-8009-227F949DA992}"/>
    <cellStyle name="Input 3 6 3 5 2" xfId="37478" xr:uid="{3AF83B21-E8CD-4050-98FE-96679FEF3771}"/>
    <cellStyle name="Input 3 6 3 6" xfId="39777" xr:uid="{A6405A09-1ECF-4E55-9B05-3B42C58B4443}"/>
    <cellStyle name="Input 3 6 3 7" xfId="32946" xr:uid="{15ADD02E-78B8-45A4-82C7-AD81781D7ED0}"/>
    <cellStyle name="Input 3 7" xfId="2089" xr:uid="{4C1F2283-43A2-4890-87AD-08DB846EDF5F}"/>
    <cellStyle name="Input 3 7 2" xfId="17370" xr:uid="{B80B1A9C-E668-481C-9403-9B28BB4C1AAE}"/>
    <cellStyle name="Input 3 7 2 2" xfId="17803" xr:uid="{9F886C76-CB51-4587-93D8-36C5D538641D}"/>
    <cellStyle name="Input 3 7 2 2 2" xfId="18410" xr:uid="{A6408366-75A9-4ADA-BC41-8F63252CB7DB}"/>
    <cellStyle name="Input 3 7 2 2 2 2" xfId="20748" xr:uid="{33DF1646-B61B-45A1-A8BE-3FC0856DE230}"/>
    <cellStyle name="Input 3 7 2 2 2 2 2" xfId="36043" xr:uid="{B1DE6E20-5475-4EE7-9FB6-99250858D548}"/>
    <cellStyle name="Input 3 7 2 2 2 3" xfId="27862" xr:uid="{8747A0E0-F40B-4E17-AC61-983FD4B24ED2}"/>
    <cellStyle name="Input 3 7 2 2 2 3 2" xfId="38234" xr:uid="{4BEC7922-1E81-471A-A428-E00941FDAC38}"/>
    <cellStyle name="Input 3 7 2 2 2 4" xfId="40553" xr:uid="{B6124090-27D0-440C-81CF-3F9BA8FACDE0}"/>
    <cellStyle name="Input 3 7 2 2 2 5" xfId="33722" xr:uid="{DA953B3C-B5F9-4063-B6A9-254CF7004FF9}"/>
    <cellStyle name="Input 3 7 2 2 3" xfId="18842" xr:uid="{4880658C-265F-446B-A44B-BEB366B5B794}"/>
    <cellStyle name="Input 3 7 2 2 3 2" xfId="21180" xr:uid="{8722EC0B-71F0-4C9B-BEC0-790DE6C7876D}"/>
    <cellStyle name="Input 3 7 2 2 3 2 2" xfId="36475" xr:uid="{E99C273B-7E2C-4839-B267-272BF0837F0A}"/>
    <cellStyle name="Input 3 7 2 2 3 3" xfId="28294" xr:uid="{365DD34C-8A37-4880-95EA-9F82528245BE}"/>
    <cellStyle name="Input 3 7 2 2 3 3 2" xfId="38666" xr:uid="{294251CC-648C-465B-A760-876E925454AD}"/>
    <cellStyle name="Input 3 7 2 2 3 4" xfId="40985" xr:uid="{E105B504-10D5-4CB0-94A5-A5E9CD3BF042}"/>
    <cellStyle name="Input 3 7 2 2 3 5" xfId="34154" xr:uid="{A3DC9AF2-E6C2-4141-94C5-0E26232A9162}"/>
    <cellStyle name="Input 3 7 2 2 4" xfId="20144" xr:uid="{87C981A3-032F-4B3C-8ABA-4CE91C4E65A5}"/>
    <cellStyle name="Input 3 7 2 2 4 2" xfId="35439" xr:uid="{E8B3F027-93EC-4FFB-992E-D326BC739693}"/>
    <cellStyle name="Input 3 7 2 2 5" xfId="27272" xr:uid="{4BA56EEC-D055-44A2-B930-0C9ED97DD316}"/>
    <cellStyle name="Input 3 7 2 2 5 2" xfId="37646" xr:uid="{3D562EEB-1519-41D7-974C-14AED7A7E6A3}"/>
    <cellStyle name="Input 3 7 2 2 6" xfId="39949" xr:uid="{82B5FD1F-521A-4877-AD77-92830281FC3B}"/>
    <cellStyle name="Input 3 7 2 2 7" xfId="33118" xr:uid="{93779488-EB23-4F40-87C0-812F5D882F31}"/>
    <cellStyle name="Input 3 7 3" xfId="17630" xr:uid="{67F958C7-A78A-4BB2-9E72-110E84C3A24C}"/>
    <cellStyle name="Input 3 7 3 2" xfId="18243" xr:uid="{8737FBBC-1192-4D3C-90EE-AC65EC93056B}"/>
    <cellStyle name="Input 3 7 3 2 2" xfId="20581" xr:uid="{10B5E311-4FED-463F-B4E5-3131931348FC}"/>
    <cellStyle name="Input 3 7 3 2 2 2" xfId="35876" xr:uid="{87BADB99-3747-4351-A328-A90BDCAD5EC9}"/>
    <cellStyle name="Input 3 7 3 2 3" xfId="27695" xr:uid="{4DFC4201-0E0F-458E-924F-BF0D4A77FBC1}"/>
    <cellStyle name="Input 3 7 3 2 3 2" xfId="38067" xr:uid="{781B9E39-EB57-46BC-8A34-1C07A43C68E3}"/>
    <cellStyle name="Input 3 7 3 2 4" xfId="40386" xr:uid="{F3B3BC41-3700-452C-8438-E1C0D26E0975}"/>
    <cellStyle name="Input 3 7 3 2 5" xfId="33555" xr:uid="{FF8ECE2F-CC27-40DB-8E8C-DBA83DCD0507}"/>
    <cellStyle name="Input 3 7 3 3" xfId="18675" xr:uid="{A806E1CA-783F-4D10-A62F-37C50FD92081}"/>
    <cellStyle name="Input 3 7 3 3 2" xfId="21013" xr:uid="{0912AA44-4ACE-4501-897A-250605AE747E}"/>
    <cellStyle name="Input 3 7 3 3 2 2" xfId="36308" xr:uid="{5068DC08-63E5-42EB-855D-FBAE750CA9E1}"/>
    <cellStyle name="Input 3 7 3 3 3" xfId="28127" xr:uid="{C59913F9-F0AD-4C99-A756-7C44F04CD252}"/>
    <cellStyle name="Input 3 7 3 3 3 2" xfId="38499" xr:uid="{66F0F42F-FD12-4774-8BAE-09C45F77EF04}"/>
    <cellStyle name="Input 3 7 3 3 4" xfId="40818" xr:uid="{13241CA9-9FE6-4EFE-AB25-A92EAC71F4EA}"/>
    <cellStyle name="Input 3 7 3 3 5" xfId="33987" xr:uid="{CEE03D0E-772D-4473-BBC7-A7F1B21D7966}"/>
    <cellStyle name="Input 3 7 3 4" xfId="19973" xr:uid="{F097F9A8-63D6-4820-9494-6A611EAF812F}"/>
    <cellStyle name="Input 3 7 3 4 2" xfId="35268" xr:uid="{F7E36105-FA80-49C7-8CCD-6567489B6B25}"/>
    <cellStyle name="Input 3 7 3 5" xfId="27105" xr:uid="{86FCE358-A239-4330-B087-6A937179FB1F}"/>
    <cellStyle name="Input 3 7 3 5 2" xfId="37479" xr:uid="{CA76F88D-03BB-4929-8198-E7A3E61388A0}"/>
    <cellStyle name="Input 3 7 3 6" xfId="39778" xr:uid="{008B3616-354E-45CF-9FF2-C7E00E482C30}"/>
    <cellStyle name="Input 3 7 3 7" xfId="32947" xr:uid="{A7B64AA7-C9E9-48F4-BBC3-7847990FD344}"/>
    <cellStyle name="Input 3 8" xfId="2090" xr:uid="{E8FCD545-A433-4FC1-90FB-D4DFBEA4C9CE}"/>
    <cellStyle name="Input 3 8 2" xfId="17371" xr:uid="{9CC41FC3-927B-4ADC-A107-CF4FF749E598}"/>
    <cellStyle name="Input 3 8 2 2" xfId="17804" xr:uid="{8050F3A8-8857-4D84-88A8-4CCAF216B935}"/>
    <cellStyle name="Input 3 8 2 2 2" xfId="18411" xr:uid="{FA09528B-BCF8-4931-9F48-BAD84D98301C}"/>
    <cellStyle name="Input 3 8 2 2 2 2" xfId="20749" xr:uid="{BED5B36C-7E5C-4352-8F41-2609F6F0916F}"/>
    <cellStyle name="Input 3 8 2 2 2 2 2" xfId="36044" xr:uid="{99204DA6-A5DD-41C2-87A5-3579D449FCFB}"/>
    <cellStyle name="Input 3 8 2 2 2 3" xfId="27863" xr:uid="{C19AE3FA-A620-4672-A9BD-7A6E07144D2F}"/>
    <cellStyle name="Input 3 8 2 2 2 3 2" xfId="38235" xr:uid="{BF03B0FB-68D1-4E94-A9D5-EED6A20B523A}"/>
    <cellStyle name="Input 3 8 2 2 2 4" xfId="40554" xr:uid="{69DDBA69-7B3D-4BA4-88D3-57DF840373AF}"/>
    <cellStyle name="Input 3 8 2 2 2 5" xfId="33723" xr:uid="{92E6892C-1497-4CF6-92AA-288EFFDCA242}"/>
    <cellStyle name="Input 3 8 2 2 3" xfId="18843" xr:uid="{5F881078-DB3E-41E6-8D38-FF82BE954613}"/>
    <cellStyle name="Input 3 8 2 2 3 2" xfId="21181" xr:uid="{73D187E4-59A2-4539-82BA-22F6AE7525CC}"/>
    <cellStyle name="Input 3 8 2 2 3 2 2" xfId="36476" xr:uid="{A6E0D917-3C46-497B-817F-7BA200A21EEB}"/>
    <cellStyle name="Input 3 8 2 2 3 3" xfId="28295" xr:uid="{8E5CD843-4E5D-439E-A16C-9804CEAFF6AC}"/>
    <cellStyle name="Input 3 8 2 2 3 3 2" xfId="38667" xr:uid="{4FEBBCF2-8F87-4148-8370-2CFA111ED8DA}"/>
    <cellStyle name="Input 3 8 2 2 3 4" xfId="40986" xr:uid="{D7F7D112-D4C2-4DAC-83C7-359C821ADD7D}"/>
    <cellStyle name="Input 3 8 2 2 3 5" xfId="34155" xr:uid="{8E06809D-2C76-48A4-AF63-1DC67ACDAFF2}"/>
    <cellStyle name="Input 3 8 2 2 4" xfId="20145" xr:uid="{F5A4A8BC-58A5-4D05-86AE-698DB415354E}"/>
    <cellStyle name="Input 3 8 2 2 4 2" xfId="35440" xr:uid="{27BC1B4C-F7F3-4FE1-8542-BF48F0BF16D5}"/>
    <cellStyle name="Input 3 8 2 2 5" xfId="27273" xr:uid="{452F24E4-C49F-4279-9231-D8461F9B3AA6}"/>
    <cellStyle name="Input 3 8 2 2 5 2" xfId="37647" xr:uid="{EDABA8B4-E1ED-40BE-BEAD-4C4E97100200}"/>
    <cellStyle name="Input 3 8 2 2 6" xfId="39950" xr:uid="{B513FA7C-639C-4F42-B2FC-7B3BD9E5A2BE}"/>
    <cellStyle name="Input 3 8 2 2 7" xfId="33119" xr:uid="{85DB9789-9A20-4389-9DC8-76DB81DDBA0A}"/>
    <cellStyle name="Input 3 8 3" xfId="17631" xr:uid="{65391CA3-84E9-4220-8549-60E4E4E81B6B}"/>
    <cellStyle name="Input 3 8 3 2" xfId="18244" xr:uid="{0AE1ECDE-4E6C-4F61-8EAF-B467D18A3D09}"/>
    <cellStyle name="Input 3 8 3 2 2" xfId="20582" xr:uid="{E013E229-C6BA-4960-A40D-D63C094FE8CC}"/>
    <cellStyle name="Input 3 8 3 2 2 2" xfId="35877" xr:uid="{1B69EB97-D63A-4919-A0A1-F29438AA01B7}"/>
    <cellStyle name="Input 3 8 3 2 3" xfId="27696" xr:uid="{98A6FC37-7295-4029-9C86-7A69331C9E77}"/>
    <cellStyle name="Input 3 8 3 2 3 2" xfId="38068" xr:uid="{90EFE370-52A6-4557-ACB4-1EDCAE15B67A}"/>
    <cellStyle name="Input 3 8 3 2 4" xfId="40387" xr:uid="{C54C646E-9B30-4A77-B765-25281ACE514A}"/>
    <cellStyle name="Input 3 8 3 2 5" xfId="33556" xr:uid="{56604925-0BC4-4A0B-9A86-CC522A88FFB3}"/>
    <cellStyle name="Input 3 8 3 3" xfId="18676" xr:uid="{3408AFD1-77FD-4CC6-8B38-2131D4134C1E}"/>
    <cellStyle name="Input 3 8 3 3 2" xfId="21014" xr:uid="{03416FED-4D71-4DB0-8603-6D3D4C782BE5}"/>
    <cellStyle name="Input 3 8 3 3 2 2" xfId="36309" xr:uid="{00E1E916-C58C-4AB3-8380-0C6044B1C732}"/>
    <cellStyle name="Input 3 8 3 3 3" xfId="28128" xr:uid="{F527BDF2-B294-4A7E-BCA3-EA909F28F0E2}"/>
    <cellStyle name="Input 3 8 3 3 3 2" xfId="38500" xr:uid="{26CB3CE6-576C-469C-91EF-CC86855BB3C6}"/>
    <cellStyle name="Input 3 8 3 3 4" xfId="40819" xr:uid="{584354BC-CF59-4733-BF97-A7572E4C4B9D}"/>
    <cellStyle name="Input 3 8 3 3 5" xfId="33988" xr:uid="{E57C3BC0-4200-440C-A022-1736F3D30129}"/>
    <cellStyle name="Input 3 8 3 4" xfId="19974" xr:uid="{C8C6C02E-A214-4424-9F5B-692CDF4D9A00}"/>
    <cellStyle name="Input 3 8 3 4 2" xfId="35269" xr:uid="{C3ECF229-1D59-4A79-AABD-8535978F5D38}"/>
    <cellStyle name="Input 3 8 3 5" xfId="27106" xr:uid="{AE616DCF-79D4-4D7C-817A-219C7C12A66E}"/>
    <cellStyle name="Input 3 8 3 5 2" xfId="37480" xr:uid="{2E58C945-770E-436B-8054-760E84D633EC}"/>
    <cellStyle name="Input 3 8 3 6" xfId="39779" xr:uid="{8099BA89-B68B-49EB-AC5E-4960504FB809}"/>
    <cellStyle name="Input 3 8 3 7" xfId="32948" xr:uid="{151487FD-12B4-4734-A389-A16A89C72D51}"/>
    <cellStyle name="Input 3 9" xfId="2091" xr:uid="{325658AD-1FF4-4218-AE39-5EB0834C5FF8}"/>
    <cellStyle name="Input 3 9 2" xfId="17372" xr:uid="{705F9202-D51A-40E1-AB0B-1CAABE243EFD}"/>
    <cellStyle name="Input 3 9 2 2" xfId="17805" xr:uid="{2D0BED2D-710C-4E57-9A89-C87E3075BE5F}"/>
    <cellStyle name="Input 3 9 2 2 2" xfId="18412" xr:uid="{FEF2214C-3B60-433C-B59A-F73A374911AB}"/>
    <cellStyle name="Input 3 9 2 2 2 2" xfId="20750" xr:uid="{9B911B49-6475-4D2B-9024-AE891D64B8E7}"/>
    <cellStyle name="Input 3 9 2 2 2 2 2" xfId="36045" xr:uid="{433AC75E-D78A-4531-A850-263B1C352464}"/>
    <cellStyle name="Input 3 9 2 2 2 3" xfId="27864" xr:uid="{63E8FA8E-3117-477B-B5C8-58A7CE504BA7}"/>
    <cellStyle name="Input 3 9 2 2 2 3 2" xfId="38236" xr:uid="{0440D871-60E7-4286-92EE-C6FD26733CB2}"/>
    <cellStyle name="Input 3 9 2 2 2 4" xfId="40555" xr:uid="{9C1CED47-B312-4FAA-B8B7-1A2E6B31788F}"/>
    <cellStyle name="Input 3 9 2 2 2 5" xfId="33724" xr:uid="{61B8CCB6-5199-4C40-B44F-6F01C368EAC6}"/>
    <cellStyle name="Input 3 9 2 2 3" xfId="18844" xr:uid="{6E92D8A4-4E8E-44A1-B1EC-FE2080234EA9}"/>
    <cellStyle name="Input 3 9 2 2 3 2" xfId="21182" xr:uid="{22B0A9DA-8E75-489F-A242-A7FF536F0365}"/>
    <cellStyle name="Input 3 9 2 2 3 2 2" xfId="36477" xr:uid="{B6A8A679-347A-45CC-9552-025DC61AF2F3}"/>
    <cellStyle name="Input 3 9 2 2 3 3" xfId="28296" xr:uid="{B02BFAAE-A83D-412D-8BD3-9760EC3F9077}"/>
    <cellStyle name="Input 3 9 2 2 3 3 2" xfId="38668" xr:uid="{90721758-DFF8-4243-8018-FCA091661E1E}"/>
    <cellStyle name="Input 3 9 2 2 3 4" xfId="40987" xr:uid="{8ADD558A-DC32-478A-A9CC-D85B6B85A577}"/>
    <cellStyle name="Input 3 9 2 2 3 5" xfId="34156" xr:uid="{4DF65924-2270-4EE5-900A-1089245538D6}"/>
    <cellStyle name="Input 3 9 2 2 4" xfId="20146" xr:uid="{7E1ED758-A2E1-4FCB-AA2D-7C1BFE87C64C}"/>
    <cellStyle name="Input 3 9 2 2 4 2" xfId="35441" xr:uid="{977EEE29-4E16-4BCF-B177-C1367FB63BB5}"/>
    <cellStyle name="Input 3 9 2 2 5" xfId="27274" xr:uid="{C186C2A7-32FA-4EEE-8693-CBA5C4E871A3}"/>
    <cellStyle name="Input 3 9 2 2 5 2" xfId="37648" xr:uid="{E5E31D0C-EEB0-4924-9DDC-EA72A4F59BD4}"/>
    <cellStyle name="Input 3 9 2 2 6" xfId="39951" xr:uid="{56B514D1-E735-4DF4-94E6-5FC810DEF8DA}"/>
    <cellStyle name="Input 3 9 2 2 7" xfId="33120" xr:uid="{FBAD7861-92D7-4A55-BA8D-A22A467EEA2C}"/>
    <cellStyle name="Input 3 9 3" xfId="17632" xr:uid="{3C815B75-9803-4237-8C8A-CF96A4C939E7}"/>
    <cellStyle name="Input 3 9 3 2" xfId="18245" xr:uid="{FF7B4265-BDA3-4E79-A071-5F0C214FF20B}"/>
    <cellStyle name="Input 3 9 3 2 2" xfId="20583" xr:uid="{0D5B57D4-8FB2-4E73-BAAE-DE530F2C1A62}"/>
    <cellStyle name="Input 3 9 3 2 2 2" xfId="35878" xr:uid="{F006DBD3-9AB4-4E3D-9E4D-65E5DD441939}"/>
    <cellStyle name="Input 3 9 3 2 3" xfId="27697" xr:uid="{0877FFCF-B6EA-48E6-8A08-7589BFAD7AED}"/>
    <cellStyle name="Input 3 9 3 2 3 2" xfId="38069" xr:uid="{9C6A49C3-F1C1-4393-B0D1-CF2EF796E420}"/>
    <cellStyle name="Input 3 9 3 2 4" xfId="40388" xr:uid="{51558256-7B81-42AD-87D7-4B6C65D15A15}"/>
    <cellStyle name="Input 3 9 3 2 5" xfId="33557" xr:uid="{8515F422-919B-41AE-9809-EA221371120A}"/>
    <cellStyle name="Input 3 9 3 3" xfId="18677" xr:uid="{682481CC-2121-4D12-A8AF-5AC6ECB2CD17}"/>
    <cellStyle name="Input 3 9 3 3 2" xfId="21015" xr:uid="{A3C1DD22-B5E5-4291-94F1-4A76367C39B2}"/>
    <cellStyle name="Input 3 9 3 3 2 2" xfId="36310" xr:uid="{96B293D8-BEE2-4E9A-BA48-82854AD26C43}"/>
    <cellStyle name="Input 3 9 3 3 3" xfId="28129" xr:uid="{AD9F4147-D918-425E-A297-885009344131}"/>
    <cellStyle name="Input 3 9 3 3 3 2" xfId="38501" xr:uid="{47E08F53-617A-4E78-BF30-E556EC4533D6}"/>
    <cellStyle name="Input 3 9 3 3 4" xfId="40820" xr:uid="{EC37120F-105D-4834-8830-E42158BC98EF}"/>
    <cellStyle name="Input 3 9 3 3 5" xfId="33989" xr:uid="{02EC1D2F-246B-4952-B9EA-B98864D3BD36}"/>
    <cellStyle name="Input 3 9 3 4" xfId="19975" xr:uid="{5D2D6CC1-F8E2-4EFE-B918-5658AC057721}"/>
    <cellStyle name="Input 3 9 3 4 2" xfId="35270" xr:uid="{27F02F50-C29B-484C-A005-D2E604D03CCF}"/>
    <cellStyle name="Input 3 9 3 5" xfId="27107" xr:uid="{EB940E8E-AF49-43B9-B71C-A8CA4D784A02}"/>
    <cellStyle name="Input 3 9 3 5 2" xfId="37481" xr:uid="{26B48F27-38F7-4215-990D-F41936CFE773}"/>
    <cellStyle name="Input 3 9 3 6" xfId="39780" xr:uid="{F18057AE-E76C-4E6E-B9A4-6DA5F426CD7C}"/>
    <cellStyle name="Input 3 9 3 7" xfId="32949" xr:uid="{0E9F336F-8974-42BC-822A-A8A3C7D6C386}"/>
    <cellStyle name="Input 4" xfId="846" xr:uid="{50CB55D2-B9D7-4C66-A025-5C8EF1EDC0C1}"/>
    <cellStyle name="Input 4 10" xfId="4384" xr:uid="{9B03E150-2298-4D60-83B3-4BED834613C2}"/>
    <cellStyle name="Input 4 10 2" xfId="17374" xr:uid="{4577379A-8EA1-42C4-9660-C649164EC727}"/>
    <cellStyle name="Input 4 10 2 2" xfId="17807" xr:uid="{94ABD370-ADF0-421B-B9CD-ABC8647EF4BE}"/>
    <cellStyle name="Input 4 10 2 2 2" xfId="18414" xr:uid="{C13009CE-52FC-4493-9F4A-B196FD9ABF34}"/>
    <cellStyle name="Input 4 10 2 2 2 2" xfId="20752" xr:uid="{35304BF9-1119-4E66-8FEF-E06376FE03D6}"/>
    <cellStyle name="Input 4 10 2 2 2 2 2" xfId="36047" xr:uid="{F683FFB4-67E8-4B7F-9E2F-9416BE5264B3}"/>
    <cellStyle name="Input 4 10 2 2 2 3" xfId="27866" xr:uid="{95858897-8EB9-4C98-846C-918FA49C2A6F}"/>
    <cellStyle name="Input 4 10 2 2 2 3 2" xfId="38238" xr:uid="{CEBA1BEF-FADA-48BC-BC5E-5D9FEA4DAEB9}"/>
    <cellStyle name="Input 4 10 2 2 2 4" xfId="40557" xr:uid="{BF3856C7-48FC-4455-9D03-34AB42DA5C8A}"/>
    <cellStyle name="Input 4 10 2 2 2 5" xfId="33726" xr:uid="{28A4F57D-5D57-4337-B977-4F240A9924C2}"/>
    <cellStyle name="Input 4 10 2 2 3" xfId="18846" xr:uid="{B7AA3C48-287B-4105-81ED-C7534F5F4538}"/>
    <cellStyle name="Input 4 10 2 2 3 2" xfId="21184" xr:uid="{0093A9D6-361F-40C6-9859-7A0C61977802}"/>
    <cellStyle name="Input 4 10 2 2 3 2 2" xfId="36479" xr:uid="{B058E0FF-073C-46C8-9A49-7C716D5539D1}"/>
    <cellStyle name="Input 4 10 2 2 3 3" xfId="28298" xr:uid="{9D0E00A3-D9DE-4911-BFE8-F495E3C6CD3F}"/>
    <cellStyle name="Input 4 10 2 2 3 3 2" xfId="38670" xr:uid="{E94DF91A-05CE-4D02-96E6-76EE4DB969D1}"/>
    <cellStyle name="Input 4 10 2 2 3 4" xfId="40989" xr:uid="{4C9C6DD4-5813-4059-94FC-93FCBF326A8D}"/>
    <cellStyle name="Input 4 10 2 2 3 5" xfId="34158" xr:uid="{C80BD7C3-2111-4F5F-8606-17D3C3BC221C}"/>
    <cellStyle name="Input 4 10 2 2 4" xfId="20148" xr:uid="{06E01626-BED8-4FF0-A943-91E08C6F2CE5}"/>
    <cellStyle name="Input 4 10 2 2 4 2" xfId="35443" xr:uid="{60CF474D-758F-4E90-A86D-E2AB65BDF13B}"/>
    <cellStyle name="Input 4 10 2 2 5" xfId="27276" xr:uid="{AB8F9D13-B6A6-4B0C-969E-BA741FACB961}"/>
    <cellStyle name="Input 4 10 2 2 5 2" xfId="37650" xr:uid="{48B5D2B8-9209-40C4-8533-9A7A71389466}"/>
    <cellStyle name="Input 4 10 2 2 6" xfId="39953" xr:uid="{D850EA00-8B3B-47D1-A131-5032D82483B2}"/>
    <cellStyle name="Input 4 10 2 2 7" xfId="33122" xr:uid="{C70EE1CE-5983-4DDD-BC39-79137ACA1AB7}"/>
    <cellStyle name="Input 4 10 3" xfId="17634" xr:uid="{DD028AAF-D31F-4E5A-BD11-ED0E9ED47D0C}"/>
    <cellStyle name="Input 4 10 3 2" xfId="18247" xr:uid="{5DB074C6-8635-4DEE-8375-93AA7EF5A2F6}"/>
    <cellStyle name="Input 4 10 3 2 2" xfId="20585" xr:uid="{A4DB9B63-E4AC-4704-A1AC-477DD307EF0C}"/>
    <cellStyle name="Input 4 10 3 2 2 2" xfId="35880" xr:uid="{BACD14F1-E77A-4AEE-8A7E-59C87EA74FEC}"/>
    <cellStyle name="Input 4 10 3 2 3" xfId="27699" xr:uid="{516BCBD2-F339-409D-932F-7BB91F5A28C4}"/>
    <cellStyle name="Input 4 10 3 2 3 2" xfId="38071" xr:uid="{A6391E6A-A451-45CF-846A-94D727128B40}"/>
    <cellStyle name="Input 4 10 3 2 4" xfId="40390" xr:uid="{16ABD4CB-2A75-4FBE-8A8B-C5BD569EF5B9}"/>
    <cellStyle name="Input 4 10 3 2 5" xfId="33559" xr:uid="{F485E2C2-317B-4747-8636-EE8E6B369060}"/>
    <cellStyle name="Input 4 10 3 3" xfId="18679" xr:uid="{729061CD-21C6-4E65-824C-9913A7C8570A}"/>
    <cellStyle name="Input 4 10 3 3 2" xfId="21017" xr:uid="{19D93824-2264-4CC1-9D7D-BE3A89BB76D3}"/>
    <cellStyle name="Input 4 10 3 3 2 2" xfId="36312" xr:uid="{8519DCF9-6E19-4DF6-ADC6-791CE195B326}"/>
    <cellStyle name="Input 4 10 3 3 3" xfId="28131" xr:uid="{33D95FAE-4873-4A99-8224-CC8C6029678E}"/>
    <cellStyle name="Input 4 10 3 3 3 2" xfId="38503" xr:uid="{FB95927A-CB39-47E8-924A-33B8B480DEB3}"/>
    <cellStyle name="Input 4 10 3 3 4" xfId="40822" xr:uid="{2B3AE21C-29D2-403A-BEFA-F17AEB48BCBB}"/>
    <cellStyle name="Input 4 10 3 3 5" xfId="33991" xr:uid="{8034F255-EC49-4773-8DCD-C8E77C0B37B6}"/>
    <cellStyle name="Input 4 10 3 4" xfId="19977" xr:uid="{514EE7DA-51DD-4CAA-8B42-618007B7436E}"/>
    <cellStyle name="Input 4 10 3 4 2" xfId="35272" xr:uid="{47FB1630-9299-43B4-ADB8-B8E4D502B746}"/>
    <cellStyle name="Input 4 10 3 5" xfId="27109" xr:uid="{3A818F9D-A1DA-4331-9D0F-C47C78FCE865}"/>
    <cellStyle name="Input 4 10 3 5 2" xfId="37483" xr:uid="{25CB1595-A827-408A-A9A2-0B7D00D4516F}"/>
    <cellStyle name="Input 4 10 3 6" xfId="39782" xr:uid="{20EFB23E-1BDF-46F0-9CD5-0072D14AA9AA}"/>
    <cellStyle name="Input 4 10 3 7" xfId="32951" xr:uid="{B79A4392-DB60-4C56-934F-14450D9F9A23}"/>
    <cellStyle name="Input 4 11" xfId="4385" xr:uid="{C89E24AE-07CF-4B6D-8CD8-D517C2CCDCBC}"/>
    <cellStyle name="Input 4 11 2" xfId="17375" xr:uid="{C4A60A3D-C407-4A11-87B5-A3725A90FBD5}"/>
    <cellStyle name="Input 4 11 2 2" xfId="17808" xr:uid="{CC69F84C-FEAA-4A8D-9310-4FDE6929B58B}"/>
    <cellStyle name="Input 4 11 2 2 2" xfId="18415" xr:uid="{B11E1087-AE83-40FA-AAEA-0776164D2089}"/>
    <cellStyle name="Input 4 11 2 2 2 2" xfId="20753" xr:uid="{49278438-A2ED-4271-8512-739DE8777642}"/>
    <cellStyle name="Input 4 11 2 2 2 2 2" xfId="36048" xr:uid="{6212CE91-5135-4ED5-BF65-1468BB14E361}"/>
    <cellStyle name="Input 4 11 2 2 2 3" xfId="27867" xr:uid="{C23A3260-5AC6-440E-BF02-5C1626507CEB}"/>
    <cellStyle name="Input 4 11 2 2 2 3 2" xfId="38239" xr:uid="{3B7366F8-042B-4D2C-B1BD-B77CC7D1E71E}"/>
    <cellStyle name="Input 4 11 2 2 2 4" xfId="40558" xr:uid="{A600FD8A-B52D-4EE5-9CDB-980469E4B697}"/>
    <cellStyle name="Input 4 11 2 2 2 5" xfId="33727" xr:uid="{4F1DC390-4364-4414-A26E-B7E8BFB201E3}"/>
    <cellStyle name="Input 4 11 2 2 3" xfId="18847" xr:uid="{81D50CC4-6B01-4B84-845A-61C219D7A036}"/>
    <cellStyle name="Input 4 11 2 2 3 2" xfId="21185" xr:uid="{3A0A8466-5CDD-42CD-947B-4771D1FFB6AA}"/>
    <cellStyle name="Input 4 11 2 2 3 2 2" xfId="36480" xr:uid="{AC983120-A004-419C-8473-E855617787FA}"/>
    <cellStyle name="Input 4 11 2 2 3 3" xfId="28299" xr:uid="{0A3DD542-0F77-446C-AF56-7D0CA20CA1C8}"/>
    <cellStyle name="Input 4 11 2 2 3 3 2" xfId="38671" xr:uid="{4081ACDB-6B36-49AE-9898-2B0F8BFF563D}"/>
    <cellStyle name="Input 4 11 2 2 3 4" xfId="40990" xr:uid="{E7047EEE-E6F2-4507-A4A2-8062EF0D6F82}"/>
    <cellStyle name="Input 4 11 2 2 3 5" xfId="34159" xr:uid="{ADCEF3DD-B0EA-41BA-921A-D65DB8654225}"/>
    <cellStyle name="Input 4 11 2 2 4" xfId="20149" xr:uid="{98B64DD1-EDF2-4478-8CF4-0E6F352EB115}"/>
    <cellStyle name="Input 4 11 2 2 4 2" xfId="35444" xr:uid="{345373C8-858F-4491-BDA7-83E662EA65A4}"/>
    <cellStyle name="Input 4 11 2 2 5" xfId="27277" xr:uid="{7DB90799-04E8-4439-930E-61492FB56E02}"/>
    <cellStyle name="Input 4 11 2 2 5 2" xfId="37651" xr:uid="{E71263ED-F3FB-4408-8278-F79DD4CC1861}"/>
    <cellStyle name="Input 4 11 2 2 6" xfId="39954" xr:uid="{587598C0-93D6-4081-A248-43F3F8FEFCB9}"/>
    <cellStyle name="Input 4 11 2 2 7" xfId="33123" xr:uid="{8C7517A3-2383-4A80-9443-1D84DA881C87}"/>
    <cellStyle name="Input 4 11 3" xfId="17635" xr:uid="{82757D9F-F89C-47A1-A00B-45596DC79D3C}"/>
    <cellStyle name="Input 4 11 3 2" xfId="18248" xr:uid="{D0E4162B-4B56-4233-B209-2ADE8E4FC85C}"/>
    <cellStyle name="Input 4 11 3 2 2" xfId="20586" xr:uid="{D0BE02E2-3466-41A0-8400-7B3400DE04F0}"/>
    <cellStyle name="Input 4 11 3 2 2 2" xfId="35881" xr:uid="{6FAEA2F9-5A85-4893-9A04-6A9CDF9BDFA8}"/>
    <cellStyle name="Input 4 11 3 2 3" xfId="27700" xr:uid="{EB19D0D4-4EA4-4D0A-895D-74AEF6CF125D}"/>
    <cellStyle name="Input 4 11 3 2 3 2" xfId="38072" xr:uid="{21D34665-A36A-4842-B748-63FB2798D4DB}"/>
    <cellStyle name="Input 4 11 3 2 4" xfId="40391" xr:uid="{1FC0E44D-02F8-470E-B6B6-FF467C51FE5E}"/>
    <cellStyle name="Input 4 11 3 2 5" xfId="33560" xr:uid="{793353C1-3BBA-44B2-89C7-30D67CCE5D43}"/>
    <cellStyle name="Input 4 11 3 3" xfId="18680" xr:uid="{BE738046-B818-4C8C-A7C0-CFC2D3EE77B7}"/>
    <cellStyle name="Input 4 11 3 3 2" xfId="21018" xr:uid="{80E7397E-FB03-4BBD-8E17-D0F62ECDD129}"/>
    <cellStyle name="Input 4 11 3 3 2 2" xfId="36313" xr:uid="{64C286A8-0213-4FF8-85A5-FFC7CB1AF23C}"/>
    <cellStyle name="Input 4 11 3 3 3" xfId="28132" xr:uid="{8DABEE7F-2075-4D2F-B4BC-2B9701C1EA09}"/>
    <cellStyle name="Input 4 11 3 3 3 2" xfId="38504" xr:uid="{1C71B8C4-13D6-4A8C-9D27-7ADC3CEAC25C}"/>
    <cellStyle name="Input 4 11 3 3 4" xfId="40823" xr:uid="{0000BDD8-9B25-4E80-99E9-9C7ED56E61B4}"/>
    <cellStyle name="Input 4 11 3 3 5" xfId="33992" xr:uid="{2A2621AE-489B-45A5-B715-3C8C7D5E3678}"/>
    <cellStyle name="Input 4 11 3 4" xfId="19978" xr:uid="{F0B9EEAB-8E8A-4A07-B1A4-6DD0EA3974FB}"/>
    <cellStyle name="Input 4 11 3 4 2" xfId="35273" xr:uid="{5B38780D-3FEE-4657-A529-6743A88E0E6D}"/>
    <cellStyle name="Input 4 11 3 5" xfId="27110" xr:uid="{D6DEB99D-03DF-40E4-8600-A4FB184E5538}"/>
    <cellStyle name="Input 4 11 3 5 2" xfId="37484" xr:uid="{74F0D9EE-FB82-457D-B81F-D01D4F5178F4}"/>
    <cellStyle name="Input 4 11 3 6" xfId="39783" xr:uid="{AA1059BF-4B76-4A87-9046-F283486E853A}"/>
    <cellStyle name="Input 4 11 3 7" xfId="32952" xr:uid="{C1D76BE1-9298-467E-B930-4AE0F5B4F0AF}"/>
    <cellStyle name="Input 4 12" xfId="4386" xr:uid="{FD0AD884-E102-4259-A43F-691A197BDFCE}"/>
    <cellStyle name="Input 4 12 2" xfId="17376" xr:uid="{1C9C182D-0C54-4D28-AB00-4F84F6F3F9C0}"/>
    <cellStyle name="Input 4 12 2 2" xfId="17809" xr:uid="{0F44443C-1897-460A-80E7-16D72B7D261E}"/>
    <cellStyle name="Input 4 12 2 2 2" xfId="18416" xr:uid="{97F57B31-485C-4C20-B1E1-C0742801AE26}"/>
    <cellStyle name="Input 4 12 2 2 2 2" xfId="20754" xr:uid="{5819E777-D3A4-4075-8520-729E5F23DDEC}"/>
    <cellStyle name="Input 4 12 2 2 2 2 2" xfId="36049" xr:uid="{917AD399-C1BF-4665-B5F0-FBE8D4951FBA}"/>
    <cellStyle name="Input 4 12 2 2 2 3" xfId="27868" xr:uid="{63244605-C5FC-4465-857A-B3B62A83C8B4}"/>
    <cellStyle name="Input 4 12 2 2 2 3 2" xfId="38240" xr:uid="{47B455BF-B9FE-4B58-BE18-2C7F7C9A17F2}"/>
    <cellStyle name="Input 4 12 2 2 2 4" xfId="40559" xr:uid="{8D073C73-7F2E-485E-BD31-BABB8ECCC1C2}"/>
    <cellStyle name="Input 4 12 2 2 2 5" xfId="33728" xr:uid="{0224A30A-BA14-46C0-9629-4AA486257F07}"/>
    <cellStyle name="Input 4 12 2 2 3" xfId="18848" xr:uid="{2AF0AD40-AEDB-4A3C-A4B3-DE6BE24FEE3E}"/>
    <cellStyle name="Input 4 12 2 2 3 2" xfId="21186" xr:uid="{6BED65D4-DC6B-4282-A7AE-E1AAD0937FC5}"/>
    <cellStyle name="Input 4 12 2 2 3 2 2" xfId="36481" xr:uid="{E990714D-11A1-4473-B053-2F5E63759555}"/>
    <cellStyle name="Input 4 12 2 2 3 3" xfId="28300" xr:uid="{CD6FD803-B281-4B25-AADA-CFB740D180E2}"/>
    <cellStyle name="Input 4 12 2 2 3 3 2" xfId="38672" xr:uid="{DAD71FA4-8143-4AC4-9DDD-7E48EB710720}"/>
    <cellStyle name="Input 4 12 2 2 3 4" xfId="40991" xr:uid="{194F8C5A-1818-43D4-A239-980287EDF298}"/>
    <cellStyle name="Input 4 12 2 2 3 5" xfId="34160" xr:uid="{8C1CF9CC-18ED-4836-8FB3-5CB7D7B47750}"/>
    <cellStyle name="Input 4 12 2 2 4" xfId="20150" xr:uid="{EC5863F6-92CB-444F-8F65-407D24B393A4}"/>
    <cellStyle name="Input 4 12 2 2 4 2" xfId="35445" xr:uid="{1B76E42F-F1BE-4C59-AF00-CC86419FB39F}"/>
    <cellStyle name="Input 4 12 2 2 5" xfId="27278" xr:uid="{D4843857-B31C-44B8-8CF8-489EC8C7B268}"/>
    <cellStyle name="Input 4 12 2 2 5 2" xfId="37652" xr:uid="{B6FD43AE-48CA-4595-A70A-694C1F06ED03}"/>
    <cellStyle name="Input 4 12 2 2 6" xfId="39955" xr:uid="{39677937-8A78-42D0-99B1-FB2250AFF447}"/>
    <cellStyle name="Input 4 12 2 2 7" xfId="33124" xr:uid="{3F39AF79-7B50-492D-9493-89E573387AA0}"/>
    <cellStyle name="Input 4 12 3" xfId="17636" xr:uid="{0556B913-7238-481B-A7ED-2CEA1E1BA2F1}"/>
    <cellStyle name="Input 4 12 3 2" xfId="18249" xr:uid="{166ED694-F922-4227-90B8-9097D81B6597}"/>
    <cellStyle name="Input 4 12 3 2 2" xfId="20587" xr:uid="{83057B5F-6A7A-4D0C-9F7A-619EC4D0D678}"/>
    <cellStyle name="Input 4 12 3 2 2 2" xfId="35882" xr:uid="{1D026504-261B-40A0-BC5F-8B0FDAA58916}"/>
    <cellStyle name="Input 4 12 3 2 3" xfId="27701" xr:uid="{F6E03AC1-085D-4084-BD00-B34FBDD5874A}"/>
    <cellStyle name="Input 4 12 3 2 3 2" xfId="38073" xr:uid="{571F5696-3BB7-4FFA-B182-74816CD5FAA6}"/>
    <cellStyle name="Input 4 12 3 2 4" xfId="40392" xr:uid="{C5C7208C-F709-426B-BB79-3A9406D631B2}"/>
    <cellStyle name="Input 4 12 3 2 5" xfId="33561" xr:uid="{D57DA3EF-E5D2-402C-8DC9-0CF52802F6A8}"/>
    <cellStyle name="Input 4 12 3 3" xfId="18681" xr:uid="{97B02E02-B227-4B80-A26C-DB4530DFCDC9}"/>
    <cellStyle name="Input 4 12 3 3 2" xfId="21019" xr:uid="{B17782DE-C38F-4EB0-B1FA-8E59EF8AE1E3}"/>
    <cellStyle name="Input 4 12 3 3 2 2" xfId="36314" xr:uid="{DD7E9A9E-23BA-4B96-B4B4-BE034FFF7736}"/>
    <cellStyle name="Input 4 12 3 3 3" xfId="28133" xr:uid="{362A1C8B-DD43-487E-A04A-782C5010011E}"/>
    <cellStyle name="Input 4 12 3 3 3 2" xfId="38505" xr:uid="{82E60F8C-BDE9-4E3F-9F36-342048BFED2F}"/>
    <cellStyle name="Input 4 12 3 3 4" xfId="40824" xr:uid="{AFD940F4-8096-4861-800D-03911BE1FB2E}"/>
    <cellStyle name="Input 4 12 3 3 5" xfId="33993" xr:uid="{1C6554F7-932D-47A0-86FA-5F28BA3B4673}"/>
    <cellStyle name="Input 4 12 3 4" xfId="19979" xr:uid="{0A99856F-7F25-40E2-B67F-7D655AAFFFE2}"/>
    <cellStyle name="Input 4 12 3 4 2" xfId="35274" xr:uid="{2661570C-C33B-4ECC-9599-442081F57E81}"/>
    <cellStyle name="Input 4 12 3 5" xfId="27111" xr:uid="{4C56E9C6-99E4-4FB6-A955-B7A84AC7AFEB}"/>
    <cellStyle name="Input 4 12 3 5 2" xfId="37485" xr:uid="{540330F7-D0DE-40F5-B35F-6F6957D64F83}"/>
    <cellStyle name="Input 4 12 3 6" xfId="39784" xr:uid="{240EA1D1-B76B-407A-8B15-C317FF2CF22E}"/>
    <cellStyle name="Input 4 12 3 7" xfId="32953" xr:uid="{31D82B68-E7A6-479B-84D4-092A18F3A06B}"/>
    <cellStyle name="Input 4 13" xfId="4387" xr:uid="{D6C171DB-413F-472B-A54D-A28A3ED678A1}"/>
    <cellStyle name="Input 4 13 2" xfId="17377" xr:uid="{23033666-849A-4742-BE5A-D1EF461666B0}"/>
    <cellStyle name="Input 4 13 2 2" xfId="17810" xr:uid="{B6F8E8B1-6BEE-4370-8C8D-1BA4102164B6}"/>
    <cellStyle name="Input 4 13 2 2 2" xfId="18417" xr:uid="{9F4C4C41-3626-4616-91D4-626976939C64}"/>
    <cellStyle name="Input 4 13 2 2 2 2" xfId="20755" xr:uid="{FAA7A418-7492-4B2E-84FC-FA12A4A149BF}"/>
    <cellStyle name="Input 4 13 2 2 2 2 2" xfId="36050" xr:uid="{6B29CF29-75B9-4D35-9BF4-CAAC9E170C17}"/>
    <cellStyle name="Input 4 13 2 2 2 3" xfId="27869" xr:uid="{5099AE6A-ABD9-4B79-B0AD-9FEE1B35C03D}"/>
    <cellStyle name="Input 4 13 2 2 2 3 2" xfId="38241" xr:uid="{05E35812-1D39-4C16-BA03-F49C990969EC}"/>
    <cellStyle name="Input 4 13 2 2 2 4" xfId="40560" xr:uid="{051CF60F-DEF6-40B7-9F18-32A3B25B0EBE}"/>
    <cellStyle name="Input 4 13 2 2 2 5" xfId="33729" xr:uid="{B7DD55B3-78FE-4F9C-9F66-C636CB23E8B2}"/>
    <cellStyle name="Input 4 13 2 2 3" xfId="18849" xr:uid="{EA3F1A7E-DEBF-40C1-918C-CB741FC7ECE9}"/>
    <cellStyle name="Input 4 13 2 2 3 2" xfId="21187" xr:uid="{08F83394-DCE1-4140-B0BB-D513C3CCA2B1}"/>
    <cellStyle name="Input 4 13 2 2 3 2 2" xfId="36482" xr:uid="{EA53DB30-9E50-4CB5-A8A6-778732873767}"/>
    <cellStyle name="Input 4 13 2 2 3 3" xfId="28301" xr:uid="{D4862F5D-6D55-4BDE-814E-1B2595E576DF}"/>
    <cellStyle name="Input 4 13 2 2 3 3 2" xfId="38673" xr:uid="{0819483F-56D3-426A-B9ED-068961013368}"/>
    <cellStyle name="Input 4 13 2 2 3 4" xfId="40992" xr:uid="{1F58756D-69F5-4140-A8FD-0F036D3F96ED}"/>
    <cellStyle name="Input 4 13 2 2 3 5" xfId="34161" xr:uid="{A0EC5C47-76CD-4CA2-91F6-2C3402E44CD0}"/>
    <cellStyle name="Input 4 13 2 2 4" xfId="20151" xr:uid="{D7B537A2-784E-4E54-8424-A3F9304EF674}"/>
    <cellStyle name="Input 4 13 2 2 4 2" xfId="35446" xr:uid="{095710A6-DB15-44A4-BA20-A816D8B622F5}"/>
    <cellStyle name="Input 4 13 2 2 5" xfId="27279" xr:uid="{163C0469-0803-4EC3-B841-844AACD1BE2B}"/>
    <cellStyle name="Input 4 13 2 2 5 2" xfId="37653" xr:uid="{B467D650-89F0-4026-9B73-DB937E1BBC49}"/>
    <cellStyle name="Input 4 13 2 2 6" xfId="39956" xr:uid="{E62A9985-805A-43C4-9EDD-F98BB74BFD53}"/>
    <cellStyle name="Input 4 13 2 2 7" xfId="33125" xr:uid="{77981E49-37E3-4299-B471-012028EE9A53}"/>
    <cellStyle name="Input 4 13 3" xfId="17637" xr:uid="{9ED21140-1154-4F6D-900D-BAD44AF14F69}"/>
    <cellStyle name="Input 4 13 3 2" xfId="18250" xr:uid="{44114FF9-0497-4E07-9D8A-04FC5AA8A8B1}"/>
    <cellStyle name="Input 4 13 3 2 2" xfId="20588" xr:uid="{CA498D9E-F65A-4F33-9677-F0D2301EF25C}"/>
    <cellStyle name="Input 4 13 3 2 2 2" xfId="35883" xr:uid="{818AF151-3FBC-4073-9BCC-A8A002125574}"/>
    <cellStyle name="Input 4 13 3 2 3" xfId="27702" xr:uid="{7A9BB186-CE0E-4EE3-A2AB-2403E19EDA28}"/>
    <cellStyle name="Input 4 13 3 2 3 2" xfId="38074" xr:uid="{E76B2876-14CA-45A3-9A86-B3593C9D2FBB}"/>
    <cellStyle name="Input 4 13 3 2 4" xfId="40393" xr:uid="{F30A950A-95B7-46BD-826C-8FEC4FB15184}"/>
    <cellStyle name="Input 4 13 3 2 5" xfId="33562" xr:uid="{67A3FEDD-E689-4F01-A840-39F95BAC7250}"/>
    <cellStyle name="Input 4 13 3 3" xfId="18682" xr:uid="{A0A458D4-5E85-4245-9C84-0D493E709109}"/>
    <cellStyle name="Input 4 13 3 3 2" xfId="21020" xr:uid="{BEE2291B-2281-4795-ABF6-90991E445575}"/>
    <cellStyle name="Input 4 13 3 3 2 2" xfId="36315" xr:uid="{4F91D715-70D0-4459-B559-0057C237CB43}"/>
    <cellStyle name="Input 4 13 3 3 3" xfId="28134" xr:uid="{BCCAE68F-2CC3-4B77-959C-78E6F4DFF9CC}"/>
    <cellStyle name="Input 4 13 3 3 3 2" xfId="38506" xr:uid="{98ABE2EA-02ED-4F47-A19A-06A410DEFF87}"/>
    <cellStyle name="Input 4 13 3 3 4" xfId="40825" xr:uid="{4A179E95-2243-47B8-8E59-D07987FD6666}"/>
    <cellStyle name="Input 4 13 3 3 5" xfId="33994" xr:uid="{2E9DE693-05D6-486C-9A72-9F5A05830647}"/>
    <cellStyle name="Input 4 13 3 4" xfId="19980" xr:uid="{B8946834-439C-4B29-8B5C-2591D7C6A6A0}"/>
    <cellStyle name="Input 4 13 3 4 2" xfId="35275" xr:uid="{8949CAFA-E9CE-4BC6-96DB-D2DE56E0B7C1}"/>
    <cellStyle name="Input 4 13 3 5" xfId="27112" xr:uid="{4E304C32-BA16-4F69-AB34-88797ED32F49}"/>
    <cellStyle name="Input 4 13 3 5 2" xfId="37486" xr:uid="{E511608D-A34C-4DB2-A7FA-E6E6CFB8E841}"/>
    <cellStyle name="Input 4 13 3 6" xfId="39785" xr:uid="{FDDC096B-DCA3-490E-8288-BFE485D2C262}"/>
    <cellStyle name="Input 4 13 3 7" xfId="32954" xr:uid="{4A268A5D-106A-4EA2-B211-79F6C32D2B27}"/>
    <cellStyle name="Input 4 14" xfId="4388" xr:uid="{7CC1ED36-27C1-4FB9-BDB6-39EAA29EDFFD}"/>
    <cellStyle name="Input 4 14 2" xfId="17378" xr:uid="{E6F5AC5D-B9BA-460A-9DDC-C15224D67729}"/>
    <cellStyle name="Input 4 14 2 2" xfId="17811" xr:uid="{AEE79ACA-3D1A-4650-8547-AEE04401CEC7}"/>
    <cellStyle name="Input 4 14 2 2 2" xfId="18418" xr:uid="{B60F6CA5-9EA4-4BFA-9A51-58B1C264E82D}"/>
    <cellStyle name="Input 4 14 2 2 2 2" xfId="20756" xr:uid="{3F765750-6798-4014-86D8-8987A68E4B3A}"/>
    <cellStyle name="Input 4 14 2 2 2 2 2" xfId="36051" xr:uid="{9025642C-6C77-4AE3-A138-284E91D9B88A}"/>
    <cellStyle name="Input 4 14 2 2 2 3" xfId="27870" xr:uid="{2FB3C459-431D-4CEA-855E-00D0CB7995F6}"/>
    <cellStyle name="Input 4 14 2 2 2 3 2" xfId="38242" xr:uid="{17F31264-C4BE-46E8-AA6C-0FCF193FEC4F}"/>
    <cellStyle name="Input 4 14 2 2 2 4" xfId="40561" xr:uid="{EF01E7C9-3D42-4EEC-93ED-89DE76C7B28B}"/>
    <cellStyle name="Input 4 14 2 2 2 5" xfId="33730" xr:uid="{C56F0890-8DF7-4BC0-8CA9-C04C42D87F58}"/>
    <cellStyle name="Input 4 14 2 2 3" xfId="18850" xr:uid="{2D9C8CA3-7615-4D46-A38C-337DE119A4D9}"/>
    <cellStyle name="Input 4 14 2 2 3 2" xfId="21188" xr:uid="{0B5EB55E-317E-4C31-93AD-16310FC98154}"/>
    <cellStyle name="Input 4 14 2 2 3 2 2" xfId="36483" xr:uid="{C796D375-FF83-4F2B-BD0F-5A2428289374}"/>
    <cellStyle name="Input 4 14 2 2 3 3" xfId="28302" xr:uid="{0937D591-9F71-488C-8256-9E5075747A04}"/>
    <cellStyle name="Input 4 14 2 2 3 3 2" xfId="38674" xr:uid="{0FE8A8DA-AE94-4DA7-A3BE-2CAC874B45F7}"/>
    <cellStyle name="Input 4 14 2 2 3 4" xfId="40993" xr:uid="{C43FDDF0-3E08-4158-B2E0-03A35972137E}"/>
    <cellStyle name="Input 4 14 2 2 3 5" xfId="34162" xr:uid="{2805E813-5800-450A-B97E-5E2FC56D02BF}"/>
    <cellStyle name="Input 4 14 2 2 4" xfId="20152" xr:uid="{42292675-41A8-449E-807B-4C5BB367A3B4}"/>
    <cellStyle name="Input 4 14 2 2 4 2" xfId="35447" xr:uid="{6CF1EC10-C6CD-465C-BA58-3D4689917A5D}"/>
    <cellStyle name="Input 4 14 2 2 5" xfId="27280" xr:uid="{DE10A4E9-13DF-4081-BBD5-96D628088E02}"/>
    <cellStyle name="Input 4 14 2 2 5 2" xfId="37654" xr:uid="{95B46B4C-C2FC-49A7-8926-F4CEA35669D2}"/>
    <cellStyle name="Input 4 14 2 2 6" xfId="39957" xr:uid="{FA63FA28-78AF-4C8A-A752-2DE68606C324}"/>
    <cellStyle name="Input 4 14 2 2 7" xfId="33126" xr:uid="{13406E55-5F11-43D9-BFE9-FCE3E7632CB9}"/>
    <cellStyle name="Input 4 14 3" xfId="17638" xr:uid="{5E909D97-3607-46F2-A739-A90982AA793C}"/>
    <cellStyle name="Input 4 14 3 2" xfId="18251" xr:uid="{B4A2416C-A9EF-4B2C-BBFF-891EF7881F4A}"/>
    <cellStyle name="Input 4 14 3 2 2" xfId="20589" xr:uid="{3A5D4A65-D91A-4A74-932E-847E99EDB650}"/>
    <cellStyle name="Input 4 14 3 2 2 2" xfId="35884" xr:uid="{D2EC03C2-E4D7-4173-ADC3-EE8880F87E46}"/>
    <cellStyle name="Input 4 14 3 2 3" xfId="27703" xr:uid="{9793431C-F7A0-410E-8656-25CA4444B513}"/>
    <cellStyle name="Input 4 14 3 2 3 2" xfId="38075" xr:uid="{5068C37B-8132-453E-AD4F-3DF33808060F}"/>
    <cellStyle name="Input 4 14 3 2 4" xfId="40394" xr:uid="{46255397-8901-4B9B-919C-CDBCA888B95B}"/>
    <cellStyle name="Input 4 14 3 2 5" xfId="33563" xr:uid="{DF80B6A5-7AFF-4561-A2A5-C9F0D4BD9CEB}"/>
    <cellStyle name="Input 4 14 3 3" xfId="18683" xr:uid="{C0E75D35-DB34-41B7-8739-E019E869169E}"/>
    <cellStyle name="Input 4 14 3 3 2" xfId="21021" xr:uid="{8944C8B7-0111-4837-A65E-F94AC880B00C}"/>
    <cellStyle name="Input 4 14 3 3 2 2" xfId="36316" xr:uid="{33DA8F77-F678-41B2-8161-E96AC8119D18}"/>
    <cellStyle name="Input 4 14 3 3 3" xfId="28135" xr:uid="{E46B9DC9-4617-4556-9D20-6BDFBE5C8F0B}"/>
    <cellStyle name="Input 4 14 3 3 3 2" xfId="38507" xr:uid="{6136C18A-DA22-47EE-9F2B-E66CD1EE0AB1}"/>
    <cellStyle name="Input 4 14 3 3 4" xfId="40826" xr:uid="{7DC6FE68-F152-40B5-A07B-DB76A01B45E2}"/>
    <cellStyle name="Input 4 14 3 3 5" xfId="33995" xr:uid="{52236177-62DC-4AAD-ADBA-6D8C0B5EBBC9}"/>
    <cellStyle name="Input 4 14 3 4" xfId="19981" xr:uid="{B03EBA7D-AC48-4C96-AC35-74906F659932}"/>
    <cellStyle name="Input 4 14 3 4 2" xfId="35276" xr:uid="{4A43D13D-E956-4B6A-B13B-C66C7C8C8203}"/>
    <cellStyle name="Input 4 14 3 5" xfId="27113" xr:uid="{51D41558-B9A0-4369-886A-CBFF0EEBD8FA}"/>
    <cellStyle name="Input 4 14 3 5 2" xfId="37487" xr:uid="{0E9E6791-26FD-4873-A5C4-D6CED51FDF80}"/>
    <cellStyle name="Input 4 14 3 6" xfId="39786" xr:uid="{69833CF9-1E58-483E-8112-38268EDD5A66}"/>
    <cellStyle name="Input 4 14 3 7" xfId="32955" xr:uid="{EE9D20F9-F38A-400D-A924-4F2F51C8E886}"/>
    <cellStyle name="Input 4 15" xfId="4389" xr:uid="{0CE603DF-B896-46D1-8E6C-532DAA339567}"/>
    <cellStyle name="Input 4 15 2" xfId="17379" xr:uid="{72C64A21-5764-4F36-B2AE-034D84866532}"/>
    <cellStyle name="Input 4 15 2 2" xfId="17812" xr:uid="{D53B0E4A-FF4D-4273-858B-9EADAF9997D3}"/>
    <cellStyle name="Input 4 15 2 2 2" xfId="18419" xr:uid="{741FC10F-61BD-4ED9-906E-D4657D76B99A}"/>
    <cellStyle name="Input 4 15 2 2 2 2" xfId="20757" xr:uid="{7D199006-1079-49DE-B952-51A6D065E53D}"/>
    <cellStyle name="Input 4 15 2 2 2 2 2" xfId="36052" xr:uid="{88D25D7F-6D16-4D2A-89FD-503EE8F63218}"/>
    <cellStyle name="Input 4 15 2 2 2 3" xfId="27871" xr:uid="{A2BBE235-E1ED-4B60-9739-46378C63E200}"/>
    <cellStyle name="Input 4 15 2 2 2 3 2" xfId="38243" xr:uid="{25F7F9B2-2513-4B3D-A1B2-61EDD2DB3F83}"/>
    <cellStyle name="Input 4 15 2 2 2 4" xfId="40562" xr:uid="{5BFEFE15-60D4-44AB-BE5B-6FD1544ABE35}"/>
    <cellStyle name="Input 4 15 2 2 2 5" xfId="33731" xr:uid="{23E0BF27-FD93-41DB-BE0B-810ED34D7269}"/>
    <cellStyle name="Input 4 15 2 2 3" xfId="18851" xr:uid="{57373939-F0C8-44DC-B18E-0754EE17F388}"/>
    <cellStyle name="Input 4 15 2 2 3 2" xfId="21189" xr:uid="{B3B28038-FCAA-450C-915D-7C3D78D41BB4}"/>
    <cellStyle name="Input 4 15 2 2 3 2 2" xfId="36484" xr:uid="{EC9BEC01-3D4C-4ED3-8195-E8562C202FEB}"/>
    <cellStyle name="Input 4 15 2 2 3 3" xfId="28303" xr:uid="{5B657785-8D7A-4791-A9D5-900CF365EA10}"/>
    <cellStyle name="Input 4 15 2 2 3 3 2" xfId="38675" xr:uid="{67D2FC96-3C44-4421-AE64-AB934B524AA1}"/>
    <cellStyle name="Input 4 15 2 2 3 4" xfId="40994" xr:uid="{95420CBE-F057-4721-8362-7B291D22F6FD}"/>
    <cellStyle name="Input 4 15 2 2 3 5" xfId="34163" xr:uid="{BDE909E7-B1C3-4B94-9081-D9F45E229915}"/>
    <cellStyle name="Input 4 15 2 2 4" xfId="20153" xr:uid="{9B32556C-A2B1-45CF-87CA-4524A3423A72}"/>
    <cellStyle name="Input 4 15 2 2 4 2" xfId="35448" xr:uid="{418653D0-D49F-491D-99C7-88C2FA9CAAAD}"/>
    <cellStyle name="Input 4 15 2 2 5" xfId="27281" xr:uid="{F2AE710A-935A-4D9C-9153-FEAECBCF250C}"/>
    <cellStyle name="Input 4 15 2 2 5 2" xfId="37655" xr:uid="{5CA449F5-714B-41BB-9197-E023DBB2FF19}"/>
    <cellStyle name="Input 4 15 2 2 6" xfId="39958" xr:uid="{B049B72D-783B-4606-B62A-941A69F8B9B2}"/>
    <cellStyle name="Input 4 15 2 2 7" xfId="33127" xr:uid="{A629B321-984B-48A1-87B6-C681B8148BCC}"/>
    <cellStyle name="Input 4 15 3" xfId="17639" xr:uid="{29B8F28B-20EF-453F-BD1C-2F836A480F6F}"/>
    <cellStyle name="Input 4 15 3 2" xfId="18252" xr:uid="{948975EE-309C-4346-88F9-588EF416B85C}"/>
    <cellStyle name="Input 4 15 3 2 2" xfId="20590" xr:uid="{3A2F2AD9-6AEA-487F-93E0-2756B6FE9997}"/>
    <cellStyle name="Input 4 15 3 2 2 2" xfId="35885" xr:uid="{8A94661E-7343-404F-9D37-A9E7CE408CFA}"/>
    <cellStyle name="Input 4 15 3 2 3" xfId="27704" xr:uid="{B3D1F619-15F3-454A-AA96-E98C2F992EA8}"/>
    <cellStyle name="Input 4 15 3 2 3 2" xfId="38076" xr:uid="{4467AE91-0E70-46E7-9B54-A50CF28A7663}"/>
    <cellStyle name="Input 4 15 3 2 4" xfId="40395" xr:uid="{6BA43247-41FF-49EC-BB04-BDB6C690054C}"/>
    <cellStyle name="Input 4 15 3 2 5" xfId="33564" xr:uid="{458334C5-71A2-4C82-B106-0F83BE9D1D4D}"/>
    <cellStyle name="Input 4 15 3 3" xfId="18684" xr:uid="{DE0C71DC-0CB0-446B-A351-A67582D71391}"/>
    <cellStyle name="Input 4 15 3 3 2" xfId="21022" xr:uid="{39946314-DEEF-4292-9779-323DB215793B}"/>
    <cellStyle name="Input 4 15 3 3 2 2" xfId="36317" xr:uid="{C99D8FAA-5DBC-40EA-9004-777CB4A288BA}"/>
    <cellStyle name="Input 4 15 3 3 3" xfId="28136" xr:uid="{D92C2AAF-CEC9-446E-93A5-A9191171F3BC}"/>
    <cellStyle name="Input 4 15 3 3 3 2" xfId="38508" xr:uid="{A73FD409-D8FA-48BF-97E4-6BA8B3D4FEA2}"/>
    <cellStyle name="Input 4 15 3 3 4" xfId="40827" xr:uid="{94F024BA-BB33-44CA-87F3-D41CA7352A51}"/>
    <cellStyle name="Input 4 15 3 3 5" xfId="33996" xr:uid="{886BF072-6303-4EE6-85D5-75121DA40312}"/>
    <cellStyle name="Input 4 15 3 4" xfId="19982" xr:uid="{AE1A43E0-D4B2-4F9B-ABED-9F6A5ADC9AB0}"/>
    <cellStyle name="Input 4 15 3 4 2" xfId="35277" xr:uid="{E16D5540-5655-48C4-9558-A0138DD5BC39}"/>
    <cellStyle name="Input 4 15 3 5" xfId="27114" xr:uid="{4BB5B42A-9543-4E15-B7FF-FD17A1129048}"/>
    <cellStyle name="Input 4 15 3 5 2" xfId="37488" xr:uid="{2893E04A-7296-4D6D-82EF-7B079AF66CC1}"/>
    <cellStyle name="Input 4 15 3 6" xfId="39787" xr:uid="{37B9B7B8-80A6-4E92-B73B-21D98A404448}"/>
    <cellStyle name="Input 4 15 3 7" xfId="32956" xr:uid="{609418EA-67CD-4517-9081-E7AF86B43E11}"/>
    <cellStyle name="Input 4 16" xfId="4390" xr:uid="{0F6C2BA3-5C3D-4D45-B19E-D8E89DDBD16C}"/>
    <cellStyle name="Input 4 16 2" xfId="17380" xr:uid="{5FCF8192-2478-49E5-8289-7F17B64D86EF}"/>
    <cellStyle name="Input 4 16 2 2" xfId="17813" xr:uid="{4C5F7F13-1B18-4EDF-9496-2182015BCB12}"/>
    <cellStyle name="Input 4 16 2 2 2" xfId="18420" xr:uid="{128DAC6C-4843-4AAA-97E8-A0198D7F9A82}"/>
    <cellStyle name="Input 4 16 2 2 2 2" xfId="20758" xr:uid="{E54E2EB8-905D-4523-A42F-011EE8F12AD4}"/>
    <cellStyle name="Input 4 16 2 2 2 2 2" xfId="36053" xr:uid="{70FEB975-22F6-47B9-AB61-45EDCD463D4B}"/>
    <cellStyle name="Input 4 16 2 2 2 3" xfId="27872" xr:uid="{A0EF64E7-7C5C-4C19-BB4E-C31083F457C1}"/>
    <cellStyle name="Input 4 16 2 2 2 3 2" xfId="38244" xr:uid="{8BC778BF-DF63-40B5-BB08-4521CCE2B249}"/>
    <cellStyle name="Input 4 16 2 2 2 4" xfId="40563" xr:uid="{7D03F2F0-5244-4671-98F0-3B87F4F8D2B8}"/>
    <cellStyle name="Input 4 16 2 2 2 5" xfId="33732" xr:uid="{95D13579-771B-4C81-BD94-4E748BC8B629}"/>
    <cellStyle name="Input 4 16 2 2 3" xfId="18852" xr:uid="{FF335280-B54F-4C87-AE1A-51D6E377D3A7}"/>
    <cellStyle name="Input 4 16 2 2 3 2" xfId="21190" xr:uid="{0501AF28-5E70-47D1-AAFD-D2E746584FE3}"/>
    <cellStyle name="Input 4 16 2 2 3 2 2" xfId="36485" xr:uid="{90EAE763-A9DA-4779-A50E-C5658CA17ED4}"/>
    <cellStyle name="Input 4 16 2 2 3 3" xfId="28304" xr:uid="{B98712A7-4E2D-4E75-9738-DDAB108AA935}"/>
    <cellStyle name="Input 4 16 2 2 3 3 2" xfId="38676" xr:uid="{0E049EAC-AFB0-476F-BE89-6B35F4B17F50}"/>
    <cellStyle name="Input 4 16 2 2 3 4" xfId="40995" xr:uid="{A272EFBF-37B2-46EC-A204-10C03E048CA1}"/>
    <cellStyle name="Input 4 16 2 2 3 5" xfId="34164" xr:uid="{C95C4B3A-627E-469C-A842-4C4D3AF0E086}"/>
    <cellStyle name="Input 4 16 2 2 4" xfId="20154" xr:uid="{E6C152DF-A981-4808-AE3B-56C2F7199A63}"/>
    <cellStyle name="Input 4 16 2 2 4 2" xfId="35449" xr:uid="{0F2ADE82-FFD8-4A83-AD63-09B3D2A06A5C}"/>
    <cellStyle name="Input 4 16 2 2 5" xfId="27282" xr:uid="{5F125DDC-750B-47DB-912B-51F9FBB9B1A7}"/>
    <cellStyle name="Input 4 16 2 2 5 2" xfId="37656" xr:uid="{1F064312-6D1A-4E59-B6D5-C263FE6ACBC7}"/>
    <cellStyle name="Input 4 16 2 2 6" xfId="39959" xr:uid="{AB739FDF-93EF-4EED-94ED-FE6138F28588}"/>
    <cellStyle name="Input 4 16 2 2 7" xfId="33128" xr:uid="{11E7C677-99A2-4211-A2DF-3088BBCF81A7}"/>
    <cellStyle name="Input 4 16 3" xfId="17640" xr:uid="{56A41BE3-0DF0-4EE7-8269-288C0D4D62E1}"/>
    <cellStyle name="Input 4 16 3 2" xfId="18253" xr:uid="{B2469EA7-5C97-4465-A4D1-66BE7227D124}"/>
    <cellStyle name="Input 4 16 3 2 2" xfId="20591" xr:uid="{60CD53B1-DDBA-420E-AE04-F9FC469FADBF}"/>
    <cellStyle name="Input 4 16 3 2 2 2" xfId="35886" xr:uid="{1BDE9F0B-2731-4D76-A8F0-4BC742BAA036}"/>
    <cellStyle name="Input 4 16 3 2 3" xfId="27705" xr:uid="{B481CBF5-3419-4E3E-BC3B-28D56AB49A2F}"/>
    <cellStyle name="Input 4 16 3 2 3 2" xfId="38077" xr:uid="{C3C762D6-BFC7-4885-8991-F9FBFC005C85}"/>
    <cellStyle name="Input 4 16 3 2 4" xfId="40396" xr:uid="{8F467F20-4AEB-4390-94A0-49DAE7A9A22E}"/>
    <cellStyle name="Input 4 16 3 2 5" xfId="33565" xr:uid="{0C3F9470-1329-4926-88B1-FEDA3C2E6576}"/>
    <cellStyle name="Input 4 16 3 3" xfId="18685" xr:uid="{C216B7B0-323F-4687-BF63-F7E8B1005B99}"/>
    <cellStyle name="Input 4 16 3 3 2" xfId="21023" xr:uid="{406E5CB6-C89D-48FA-B4E1-934B1BD95C7A}"/>
    <cellStyle name="Input 4 16 3 3 2 2" xfId="36318" xr:uid="{975BFBCC-0033-4DA9-BECE-20E8C3CB44F2}"/>
    <cellStyle name="Input 4 16 3 3 3" xfId="28137" xr:uid="{FB1FB1E6-2540-415C-BE76-5AF35EE8F25B}"/>
    <cellStyle name="Input 4 16 3 3 3 2" xfId="38509" xr:uid="{88A29C74-692E-4634-AE4B-8980A3CBE03F}"/>
    <cellStyle name="Input 4 16 3 3 4" xfId="40828" xr:uid="{F18BA807-5648-4CBF-9BD8-D33B668BCDB6}"/>
    <cellStyle name="Input 4 16 3 3 5" xfId="33997" xr:uid="{50267BFA-E750-4F99-B26E-69BD8DC9D105}"/>
    <cellStyle name="Input 4 16 3 4" xfId="19983" xr:uid="{DD3EFDE7-6E6F-4928-AC91-B39E5B2BDFC1}"/>
    <cellStyle name="Input 4 16 3 4 2" xfId="35278" xr:uid="{DB385D0A-FE55-46E6-82C5-C39F3697DA3B}"/>
    <cellStyle name="Input 4 16 3 5" xfId="27115" xr:uid="{C49697B7-BE5C-453D-8461-ECB5EBD1391D}"/>
    <cellStyle name="Input 4 16 3 5 2" xfId="37489" xr:uid="{CFDCC9BC-A964-4AB2-9BE4-7A56537A7B5D}"/>
    <cellStyle name="Input 4 16 3 6" xfId="39788" xr:uid="{2021C0C3-3424-49C3-8273-6F34EE23CFE5}"/>
    <cellStyle name="Input 4 16 3 7" xfId="32957" xr:uid="{9C263D70-899F-499B-AAC9-0EC97F60CBD0}"/>
    <cellStyle name="Input 4 17" xfId="4391" xr:uid="{FE0E4935-05F5-4C13-83EB-914E54FFF61C}"/>
    <cellStyle name="Input 4 17 2" xfId="17381" xr:uid="{83A7F001-3DEA-4441-8B26-E57054BE29F8}"/>
    <cellStyle name="Input 4 17 2 2" xfId="17814" xr:uid="{E4661FF9-9635-43E1-94DD-E3FD46B69D9D}"/>
    <cellStyle name="Input 4 17 2 2 2" xfId="18421" xr:uid="{05B394C1-6739-48BE-83C2-F0CF2DF4AEB8}"/>
    <cellStyle name="Input 4 17 2 2 2 2" xfId="20759" xr:uid="{934CC2AC-0DAA-4B36-940B-0302DB54ACB2}"/>
    <cellStyle name="Input 4 17 2 2 2 2 2" xfId="36054" xr:uid="{C15A1173-EBC1-4784-8E8E-82CAEA793542}"/>
    <cellStyle name="Input 4 17 2 2 2 3" xfId="27873" xr:uid="{65EF91BD-1E9A-4010-8B79-81F978A4764E}"/>
    <cellStyle name="Input 4 17 2 2 2 3 2" xfId="38245" xr:uid="{E89C268E-51F4-419F-88EF-EBF2AADA0B59}"/>
    <cellStyle name="Input 4 17 2 2 2 4" xfId="40564" xr:uid="{448BFA45-61FE-41EC-A04A-AE31DAA0F584}"/>
    <cellStyle name="Input 4 17 2 2 2 5" xfId="33733" xr:uid="{3B39C461-B0D7-4807-A905-B32D411589DB}"/>
    <cellStyle name="Input 4 17 2 2 3" xfId="18853" xr:uid="{9FDFC7EF-A7AF-48BF-AC36-42B2F3C1D0CD}"/>
    <cellStyle name="Input 4 17 2 2 3 2" xfId="21191" xr:uid="{8CBDB25D-2835-4FA5-ADCB-9916BEFAA289}"/>
    <cellStyle name="Input 4 17 2 2 3 2 2" xfId="36486" xr:uid="{95E8FE00-C68A-45B2-85C0-950A0D5C323E}"/>
    <cellStyle name="Input 4 17 2 2 3 3" xfId="28305" xr:uid="{3AACC91A-21F1-4071-9662-BA459B39CDB5}"/>
    <cellStyle name="Input 4 17 2 2 3 3 2" xfId="38677" xr:uid="{52CDBF27-403E-493E-B238-AC1AC0A5853F}"/>
    <cellStyle name="Input 4 17 2 2 3 4" xfId="40996" xr:uid="{194B8096-0945-4EDA-A0F9-A9EA19E2517F}"/>
    <cellStyle name="Input 4 17 2 2 3 5" xfId="34165" xr:uid="{32EA865C-99C2-4807-9C7A-0F407ED9B206}"/>
    <cellStyle name="Input 4 17 2 2 4" xfId="20155" xr:uid="{5C3D4D18-ADF3-4FAE-A954-FEEBEA07F1D9}"/>
    <cellStyle name="Input 4 17 2 2 4 2" xfId="35450" xr:uid="{3A3C1E27-870C-4568-96FF-059FD2E5B5D7}"/>
    <cellStyle name="Input 4 17 2 2 5" xfId="27283" xr:uid="{CD09A3E5-73DF-4EAC-86FD-5494DF4B1FE7}"/>
    <cellStyle name="Input 4 17 2 2 5 2" xfId="37657" xr:uid="{3D1EC344-5023-4C67-B3CB-DFD9701EC389}"/>
    <cellStyle name="Input 4 17 2 2 6" xfId="39960" xr:uid="{5A1D870C-A1DD-49BE-B291-424DA7DEEF95}"/>
    <cellStyle name="Input 4 17 2 2 7" xfId="33129" xr:uid="{2F6F958C-F6D0-47E9-B9B0-D69349FEF521}"/>
    <cellStyle name="Input 4 17 3" xfId="17641" xr:uid="{BDB0A1F9-7459-42DE-A79D-427112CFF145}"/>
    <cellStyle name="Input 4 17 3 2" xfId="18254" xr:uid="{080485D0-A810-4BAF-88B3-1111DDA8BCF8}"/>
    <cellStyle name="Input 4 17 3 2 2" xfId="20592" xr:uid="{53B12DC9-EC72-4E46-B5AD-712BE6B025B5}"/>
    <cellStyle name="Input 4 17 3 2 2 2" xfId="35887" xr:uid="{4A4D6082-898E-4889-908D-4987FFCD2180}"/>
    <cellStyle name="Input 4 17 3 2 3" xfId="27706" xr:uid="{3C65963C-BD15-462F-B348-424B2A824E13}"/>
    <cellStyle name="Input 4 17 3 2 3 2" xfId="38078" xr:uid="{D44A25D8-0435-4CB9-9FF6-1C9E943B74C3}"/>
    <cellStyle name="Input 4 17 3 2 4" xfId="40397" xr:uid="{8079D443-953A-47EC-A538-BC266726B28A}"/>
    <cellStyle name="Input 4 17 3 2 5" xfId="33566" xr:uid="{5BFE84D4-C983-44EF-A641-112857BBE5DF}"/>
    <cellStyle name="Input 4 17 3 3" xfId="18686" xr:uid="{E2BAA7BD-14CC-4F73-A8FC-DFA617157A61}"/>
    <cellStyle name="Input 4 17 3 3 2" xfId="21024" xr:uid="{C739CCEC-1E7C-4C20-93C9-E1536C0DE6B4}"/>
    <cellStyle name="Input 4 17 3 3 2 2" xfId="36319" xr:uid="{8C495DD8-B8F6-4785-AE8B-4EF70C517189}"/>
    <cellStyle name="Input 4 17 3 3 3" xfId="28138" xr:uid="{CA9F5D63-11C1-4FF9-9D50-A4EAC136F99F}"/>
    <cellStyle name="Input 4 17 3 3 3 2" xfId="38510" xr:uid="{E5BBFA38-71C9-4851-B37D-0FF70175C42A}"/>
    <cellStyle name="Input 4 17 3 3 4" xfId="40829" xr:uid="{59D58327-9D30-4EA9-9BBA-DC99DB0D7526}"/>
    <cellStyle name="Input 4 17 3 3 5" xfId="33998" xr:uid="{7391014D-E347-4FFE-9DDC-97A982688C97}"/>
    <cellStyle name="Input 4 17 3 4" xfId="19984" xr:uid="{593F9132-A7CA-4597-B850-C98B113C7158}"/>
    <cellStyle name="Input 4 17 3 4 2" xfId="35279" xr:uid="{908FBCCB-09FD-4E82-A0D6-5B484D2AD73B}"/>
    <cellStyle name="Input 4 17 3 5" xfId="27116" xr:uid="{0462CDAA-E5B8-4E6F-AD5F-838C984A66C7}"/>
    <cellStyle name="Input 4 17 3 5 2" xfId="37490" xr:uid="{8A3E6447-C855-4E66-A2A9-AB95EC375874}"/>
    <cellStyle name="Input 4 17 3 6" xfId="39789" xr:uid="{27753E9F-21BA-4468-A65F-D5340A4420AD}"/>
    <cellStyle name="Input 4 17 3 7" xfId="32958" xr:uid="{E22D1DC3-48EF-4506-B1E3-09C4C0959BC2}"/>
    <cellStyle name="Input 4 18" xfId="4392" xr:uid="{9F3BB23F-696D-4286-B0C2-888D4FCCBDCC}"/>
    <cellStyle name="Input 4 18 2" xfId="17382" xr:uid="{F53EF5B1-E256-4E85-A721-EF962CF824F0}"/>
    <cellStyle name="Input 4 18 2 2" xfId="17815" xr:uid="{4BCA5D7E-8FED-4AEC-A2C6-D5007AB28761}"/>
    <cellStyle name="Input 4 18 2 2 2" xfId="18422" xr:uid="{ACD54CE2-1A42-474C-9E29-D357AED94075}"/>
    <cellStyle name="Input 4 18 2 2 2 2" xfId="20760" xr:uid="{12481AF8-77BE-4A5B-BCD8-C41194E90FB4}"/>
    <cellStyle name="Input 4 18 2 2 2 2 2" xfId="36055" xr:uid="{4902DABF-CD4E-4CCF-BC9C-D1100F6C640E}"/>
    <cellStyle name="Input 4 18 2 2 2 3" xfId="27874" xr:uid="{8622058E-0A37-444C-A4D0-ABCEC2B16DDE}"/>
    <cellStyle name="Input 4 18 2 2 2 3 2" xfId="38246" xr:uid="{A691E056-EF78-4239-BBF1-BD81BB959577}"/>
    <cellStyle name="Input 4 18 2 2 2 4" xfId="40565" xr:uid="{FA8E3B2A-59D4-40B1-9E9E-E810FEAF211C}"/>
    <cellStyle name="Input 4 18 2 2 2 5" xfId="33734" xr:uid="{F8871395-D749-4A1C-9272-E25CEE264118}"/>
    <cellStyle name="Input 4 18 2 2 3" xfId="18854" xr:uid="{DE41EC40-D0C4-4749-ABF2-C65BD67D79D3}"/>
    <cellStyle name="Input 4 18 2 2 3 2" xfId="21192" xr:uid="{2E8F3DCA-ECC9-45ED-94FE-F6C35EC8786A}"/>
    <cellStyle name="Input 4 18 2 2 3 2 2" xfId="36487" xr:uid="{20D75DC0-56BA-4E79-8128-D78FEA937268}"/>
    <cellStyle name="Input 4 18 2 2 3 3" xfId="28306" xr:uid="{744CEE45-590E-4E00-97D1-F44AF9EB1472}"/>
    <cellStyle name="Input 4 18 2 2 3 3 2" xfId="38678" xr:uid="{2D20802F-055D-4C98-A870-4D3EC73C8409}"/>
    <cellStyle name="Input 4 18 2 2 3 4" xfId="40997" xr:uid="{A2C07408-19F5-4429-BF66-91AF763C3AF4}"/>
    <cellStyle name="Input 4 18 2 2 3 5" xfId="34166" xr:uid="{EA64E3B8-D402-443F-9407-611F5B3B1099}"/>
    <cellStyle name="Input 4 18 2 2 4" xfId="20156" xr:uid="{E9AF797E-8F60-4A63-90B8-3C7C9F586917}"/>
    <cellStyle name="Input 4 18 2 2 4 2" xfId="35451" xr:uid="{39B67AD6-AACB-474F-A0B6-316B42FBC2B4}"/>
    <cellStyle name="Input 4 18 2 2 5" xfId="27284" xr:uid="{05665FC8-55AB-418B-BC93-3A7C74F7481F}"/>
    <cellStyle name="Input 4 18 2 2 5 2" xfId="37658" xr:uid="{0B2A3934-D410-4971-AC61-27C778254952}"/>
    <cellStyle name="Input 4 18 2 2 6" xfId="39961" xr:uid="{99789A9E-9A57-4182-B10B-95608A56AD4C}"/>
    <cellStyle name="Input 4 18 2 2 7" xfId="33130" xr:uid="{47161A53-1C5A-459D-9E71-D8C8B7967419}"/>
    <cellStyle name="Input 4 18 3" xfId="17642" xr:uid="{B76BF83C-48AF-4C8B-A8D0-AC1374F7A720}"/>
    <cellStyle name="Input 4 18 3 2" xfId="18255" xr:uid="{20796069-38D3-484F-AB56-D291C3EDA360}"/>
    <cellStyle name="Input 4 18 3 2 2" xfId="20593" xr:uid="{2902EFBA-BE1E-4ED6-8E67-3B7BC3B9D66D}"/>
    <cellStyle name="Input 4 18 3 2 2 2" xfId="35888" xr:uid="{7B5F0202-8FC2-489F-A6DF-7C2B6240DFA3}"/>
    <cellStyle name="Input 4 18 3 2 3" xfId="27707" xr:uid="{A4067A36-45D0-4BAB-A220-82025F8BD98C}"/>
    <cellStyle name="Input 4 18 3 2 3 2" xfId="38079" xr:uid="{D227269F-D17F-405C-B2A7-B4FB5E654E55}"/>
    <cellStyle name="Input 4 18 3 2 4" xfId="40398" xr:uid="{A8B6152A-D326-48A9-9142-EA593A557DCE}"/>
    <cellStyle name="Input 4 18 3 2 5" xfId="33567" xr:uid="{24941726-D667-4766-9352-35F362F188EF}"/>
    <cellStyle name="Input 4 18 3 3" xfId="18687" xr:uid="{7F3AFAD6-4893-47A3-AFF3-DA21F9D27CB1}"/>
    <cellStyle name="Input 4 18 3 3 2" xfId="21025" xr:uid="{CD295E6A-FB0E-4879-8F12-4E5462819739}"/>
    <cellStyle name="Input 4 18 3 3 2 2" xfId="36320" xr:uid="{4CABEF37-A312-4CC0-92EE-7121B3F3577A}"/>
    <cellStyle name="Input 4 18 3 3 3" xfId="28139" xr:uid="{4085F5A1-53C1-4940-9194-8F96CACA1595}"/>
    <cellStyle name="Input 4 18 3 3 3 2" xfId="38511" xr:uid="{F1903D38-157A-4E64-A329-52C212CBA4B0}"/>
    <cellStyle name="Input 4 18 3 3 4" xfId="40830" xr:uid="{77E912E3-100F-415C-A932-A1583334E3D5}"/>
    <cellStyle name="Input 4 18 3 3 5" xfId="33999" xr:uid="{2ED5749C-BE34-4006-921A-621B9FD63427}"/>
    <cellStyle name="Input 4 18 3 4" xfId="19985" xr:uid="{F2B4B701-4754-470A-8AC3-A5C04DB9C277}"/>
    <cellStyle name="Input 4 18 3 4 2" xfId="35280" xr:uid="{C78FCB3C-7620-4050-B372-3A3D2C26A9EF}"/>
    <cellStyle name="Input 4 18 3 5" xfId="27117" xr:uid="{23D0D7FC-B648-450F-9BF7-26DF841634CF}"/>
    <cellStyle name="Input 4 18 3 5 2" xfId="37491" xr:uid="{B1F47ECA-7BDC-41E0-AA2D-FC62B6843723}"/>
    <cellStyle name="Input 4 18 3 6" xfId="39790" xr:uid="{1F7A29F7-1112-47E3-B641-CBD0906CFFE2}"/>
    <cellStyle name="Input 4 18 3 7" xfId="32959" xr:uid="{BAC1E565-73FF-4AF6-8D61-CC7E442317F8}"/>
    <cellStyle name="Input 4 19" xfId="4393" xr:uid="{D312324F-F18E-477B-837E-D246F002E5CD}"/>
    <cellStyle name="Input 4 19 2" xfId="17383" xr:uid="{60D793D1-B39E-4268-AD46-666B7EDE898C}"/>
    <cellStyle name="Input 4 19 2 2" xfId="17816" xr:uid="{05441585-67B5-4E4C-8FC3-687AC6E25D55}"/>
    <cellStyle name="Input 4 19 2 2 2" xfId="18423" xr:uid="{EB67EF3F-1BDD-4FD0-BA81-9872065076B4}"/>
    <cellStyle name="Input 4 19 2 2 2 2" xfId="20761" xr:uid="{D89BE041-621B-462B-BB88-0653E99F1B7E}"/>
    <cellStyle name="Input 4 19 2 2 2 2 2" xfId="36056" xr:uid="{2819D7E5-AEDD-4449-AF2D-FE08E2269F09}"/>
    <cellStyle name="Input 4 19 2 2 2 3" xfId="27875" xr:uid="{984951AE-85C9-4499-8AC6-078A00B26F7D}"/>
    <cellStyle name="Input 4 19 2 2 2 3 2" xfId="38247" xr:uid="{1B76B31E-7C03-4F42-B04A-DAC79FCBE85E}"/>
    <cellStyle name="Input 4 19 2 2 2 4" xfId="40566" xr:uid="{CBAD69F9-AF26-4E5E-A50D-BD5EE4ACC685}"/>
    <cellStyle name="Input 4 19 2 2 2 5" xfId="33735" xr:uid="{4B8F6A8B-31DB-463E-BF2F-B91C17E55C0C}"/>
    <cellStyle name="Input 4 19 2 2 3" xfId="18855" xr:uid="{23670C45-5468-46D9-9EC5-D313AB7BD674}"/>
    <cellStyle name="Input 4 19 2 2 3 2" xfId="21193" xr:uid="{8F585186-E0CC-4772-8A4F-DA0371B9FBCD}"/>
    <cellStyle name="Input 4 19 2 2 3 2 2" xfId="36488" xr:uid="{C0A45C44-57F7-43F6-A743-22DBFAC0D402}"/>
    <cellStyle name="Input 4 19 2 2 3 3" xfId="28307" xr:uid="{8D637DF5-C01D-49C3-8C22-F100B9D4500B}"/>
    <cellStyle name="Input 4 19 2 2 3 3 2" xfId="38679" xr:uid="{E36DB289-6AB7-46BF-9ECA-7D449F6E4255}"/>
    <cellStyle name="Input 4 19 2 2 3 4" xfId="40998" xr:uid="{942A078A-4747-483D-AE7F-C85AEB09A1FF}"/>
    <cellStyle name="Input 4 19 2 2 3 5" xfId="34167" xr:uid="{62CE7F55-453F-4035-A7AF-0AC71A03D07B}"/>
    <cellStyle name="Input 4 19 2 2 4" xfId="20157" xr:uid="{A0C444C4-EACA-4925-B4C8-D97F4266D7C3}"/>
    <cellStyle name="Input 4 19 2 2 4 2" xfId="35452" xr:uid="{89C6EC36-B1C5-4C1E-A065-AC05106ED371}"/>
    <cellStyle name="Input 4 19 2 2 5" xfId="27285" xr:uid="{3295B70B-5DEC-457F-8E4E-1DEA35C7AE6D}"/>
    <cellStyle name="Input 4 19 2 2 5 2" xfId="37659" xr:uid="{EAECE88B-127D-4312-81BC-9250AB3B7AB3}"/>
    <cellStyle name="Input 4 19 2 2 6" xfId="39962" xr:uid="{75E230CD-A7EC-418A-AA70-15CC8CC16250}"/>
    <cellStyle name="Input 4 19 2 2 7" xfId="33131" xr:uid="{4404D370-04B6-48FD-9630-091D7B08E4F2}"/>
    <cellStyle name="Input 4 19 3" xfId="17643" xr:uid="{C2192787-14E1-445C-89D4-A0CC4D28B368}"/>
    <cellStyle name="Input 4 19 3 2" xfId="18256" xr:uid="{083EE544-8AC6-4E7C-A594-EF3E23251DF0}"/>
    <cellStyle name="Input 4 19 3 2 2" xfId="20594" xr:uid="{EE0D3AA5-1FC6-4D7F-8972-827C355DE9D6}"/>
    <cellStyle name="Input 4 19 3 2 2 2" xfId="35889" xr:uid="{CD265B55-1092-49CB-9109-8D8F99B5C94F}"/>
    <cellStyle name="Input 4 19 3 2 3" xfId="27708" xr:uid="{5BFDF629-4E96-42BF-95AA-27BD5A9A6B42}"/>
    <cellStyle name="Input 4 19 3 2 3 2" xfId="38080" xr:uid="{5D596A9C-1B34-404B-9D9C-AA99DDCAD9FF}"/>
    <cellStyle name="Input 4 19 3 2 4" xfId="40399" xr:uid="{2248A196-10D0-4C54-A1B4-A9BA3DBCC86D}"/>
    <cellStyle name="Input 4 19 3 2 5" xfId="33568" xr:uid="{78A333D0-3F7E-4226-B90E-51A42F303871}"/>
    <cellStyle name="Input 4 19 3 3" xfId="18688" xr:uid="{2EB44D9A-8125-4842-99D5-30D528578E01}"/>
    <cellStyle name="Input 4 19 3 3 2" xfId="21026" xr:uid="{B3C1EA06-1D7E-4B7A-AC66-A8576DAAA62F}"/>
    <cellStyle name="Input 4 19 3 3 2 2" xfId="36321" xr:uid="{F58C30F6-7FC0-4C87-8DCE-CB149E540783}"/>
    <cellStyle name="Input 4 19 3 3 3" xfId="28140" xr:uid="{98045519-E876-4A8C-A73A-40DEC07D50CA}"/>
    <cellStyle name="Input 4 19 3 3 3 2" xfId="38512" xr:uid="{0531ACFC-CBA5-4B0B-A865-77CE0FD9FBF0}"/>
    <cellStyle name="Input 4 19 3 3 4" xfId="40831" xr:uid="{CE489C61-20D1-49EB-B7F3-7562EF30AC6D}"/>
    <cellStyle name="Input 4 19 3 3 5" xfId="34000" xr:uid="{759ED477-5AFD-44E4-8E92-066238943844}"/>
    <cellStyle name="Input 4 19 3 4" xfId="19986" xr:uid="{13898FB7-4D42-484A-96F4-BE66C521BE21}"/>
    <cellStyle name="Input 4 19 3 4 2" xfId="35281" xr:uid="{BF2DE22C-245D-4F2B-882F-53830E786BA7}"/>
    <cellStyle name="Input 4 19 3 5" xfId="27118" xr:uid="{9B8BF771-74C7-4486-82E3-330A51618533}"/>
    <cellStyle name="Input 4 19 3 5 2" xfId="37492" xr:uid="{8B18364A-6024-4391-9134-0213EE3721FD}"/>
    <cellStyle name="Input 4 19 3 6" xfId="39791" xr:uid="{9A96FF3D-C3F7-4563-AAE6-79CB983F7BBD}"/>
    <cellStyle name="Input 4 19 3 7" xfId="32960" xr:uid="{C2378EFF-C1E7-491D-AF68-CDD3368B2D3B}"/>
    <cellStyle name="Input 4 2" xfId="2093" xr:uid="{2FE7D667-A263-48E6-B0ED-C4DEF7DDC1F5}"/>
    <cellStyle name="Input 4 2 2" xfId="17384" xr:uid="{FD0883DC-926C-4908-BE27-1890524AFC03}"/>
    <cellStyle name="Input 4 2 2 2" xfId="17817" xr:uid="{7A92B406-A4F0-4A9C-AEC6-8D452501D763}"/>
    <cellStyle name="Input 4 2 2 2 2" xfId="18424" xr:uid="{BFC93DB2-0C89-487F-98CE-A2DE16E2145E}"/>
    <cellStyle name="Input 4 2 2 2 2 2" xfId="20762" xr:uid="{BE755278-66BB-4D90-BD78-6D3F73E35A83}"/>
    <cellStyle name="Input 4 2 2 2 2 2 2" xfId="36057" xr:uid="{7CFBAC5B-BE34-4807-A663-250FE0186751}"/>
    <cellStyle name="Input 4 2 2 2 2 3" xfId="27876" xr:uid="{28E61773-6866-4878-A06B-9445BBC62479}"/>
    <cellStyle name="Input 4 2 2 2 2 3 2" xfId="38248" xr:uid="{A5C1843E-3E13-4A6C-A879-BB8AFDD7C28D}"/>
    <cellStyle name="Input 4 2 2 2 2 4" xfId="40567" xr:uid="{782A7E25-7C16-45F5-88DA-A2F9AB09AD53}"/>
    <cellStyle name="Input 4 2 2 2 2 5" xfId="33736" xr:uid="{88070DCF-8A1A-4538-BDFE-6FC325FF6916}"/>
    <cellStyle name="Input 4 2 2 2 3" xfId="18856" xr:uid="{B64BD2EE-0C94-40CC-B9C4-461F87FD17DF}"/>
    <cellStyle name="Input 4 2 2 2 3 2" xfId="21194" xr:uid="{2756CB9D-5BF3-48EE-8BF3-642111544653}"/>
    <cellStyle name="Input 4 2 2 2 3 2 2" xfId="36489" xr:uid="{6F71D91B-760E-4B16-B4BF-F2AF5302D614}"/>
    <cellStyle name="Input 4 2 2 2 3 3" xfId="28308" xr:uid="{7C74193C-68D5-4061-BD42-39A729A8D490}"/>
    <cellStyle name="Input 4 2 2 2 3 3 2" xfId="38680" xr:uid="{53E81B1D-DBEB-4CFA-BFF3-DA2D09A87FAE}"/>
    <cellStyle name="Input 4 2 2 2 3 4" xfId="40999" xr:uid="{8E41C1A4-F408-4DCA-8222-67CD37FC89E8}"/>
    <cellStyle name="Input 4 2 2 2 3 5" xfId="34168" xr:uid="{7A081E81-03FC-4565-A20E-79990F872141}"/>
    <cellStyle name="Input 4 2 2 2 4" xfId="20158" xr:uid="{6857C456-B4F5-4A2E-8F25-2C87AC3BE404}"/>
    <cellStyle name="Input 4 2 2 2 4 2" xfId="35453" xr:uid="{46B1F754-9ED2-4F34-837D-B64C275CA14C}"/>
    <cellStyle name="Input 4 2 2 2 5" xfId="27286" xr:uid="{BD8442FC-7FF6-4F13-87E7-5D3D129B9D09}"/>
    <cellStyle name="Input 4 2 2 2 5 2" xfId="37660" xr:uid="{210F3104-DB58-4713-B124-5989E5239C36}"/>
    <cellStyle name="Input 4 2 2 2 6" xfId="39963" xr:uid="{376C842D-BE5F-492C-8030-D169C0F45C52}"/>
    <cellStyle name="Input 4 2 2 2 7" xfId="33132" xr:uid="{A3040DDC-6870-4F2D-BCCD-C115C771EED7}"/>
    <cellStyle name="Input 4 2 3" xfId="17644" xr:uid="{91AE750B-5FF6-483C-96C2-82D5865EF1FA}"/>
    <cellStyle name="Input 4 2 3 2" xfId="18257" xr:uid="{5E7F798C-56F0-4732-B0BF-42CC73E1CCF8}"/>
    <cellStyle name="Input 4 2 3 2 2" xfId="20595" xr:uid="{BEC42C7B-48B6-43CF-8730-FC59F86814C7}"/>
    <cellStyle name="Input 4 2 3 2 2 2" xfId="35890" xr:uid="{A498F0A6-1116-495D-88E0-BF617904E3FB}"/>
    <cellStyle name="Input 4 2 3 2 3" xfId="27709" xr:uid="{9FFDD28E-86BB-4BBD-89D8-132FE641E2B8}"/>
    <cellStyle name="Input 4 2 3 2 3 2" xfId="38081" xr:uid="{163AD299-382E-4BD9-B9D0-255F8242FD3F}"/>
    <cellStyle name="Input 4 2 3 2 4" xfId="40400" xr:uid="{881E3ADF-A192-40EA-A06C-F439A1D9C700}"/>
    <cellStyle name="Input 4 2 3 2 5" xfId="33569" xr:uid="{F8F412CB-D875-46CC-AE34-6626D669B9C1}"/>
    <cellStyle name="Input 4 2 3 3" xfId="18689" xr:uid="{94E5845D-8A87-4B56-A2FD-0298F379D498}"/>
    <cellStyle name="Input 4 2 3 3 2" xfId="21027" xr:uid="{51793981-EB3B-4170-84EA-7EF513650A74}"/>
    <cellStyle name="Input 4 2 3 3 2 2" xfId="36322" xr:uid="{5CA74E45-DAA6-4342-BA1D-93FC7C97DAA8}"/>
    <cellStyle name="Input 4 2 3 3 3" xfId="28141" xr:uid="{88167E92-88A5-4B11-9424-2E6EA2C22266}"/>
    <cellStyle name="Input 4 2 3 3 3 2" xfId="38513" xr:uid="{98B3C3EB-6A9B-461E-9CC1-4851C5442EAC}"/>
    <cellStyle name="Input 4 2 3 3 4" xfId="40832" xr:uid="{8D96428C-642C-492E-A6AD-73F00CBEC43B}"/>
    <cellStyle name="Input 4 2 3 3 5" xfId="34001" xr:uid="{B4F2E2DB-20F6-4C7B-BAD3-1DFB17A0137E}"/>
    <cellStyle name="Input 4 2 3 4" xfId="19987" xr:uid="{5349FE42-37B1-4BCD-98B6-D1E416EB9DE4}"/>
    <cellStyle name="Input 4 2 3 4 2" xfId="35282" xr:uid="{B5F7F459-72F3-49B5-95B2-8E1B1A82BE38}"/>
    <cellStyle name="Input 4 2 3 5" xfId="27119" xr:uid="{93B84FF7-220B-487F-9DAD-35C850F91F74}"/>
    <cellStyle name="Input 4 2 3 5 2" xfId="37493" xr:uid="{CEA58A0E-BD23-44A8-A317-14CFE98FEE4D}"/>
    <cellStyle name="Input 4 2 3 6" xfId="39792" xr:uid="{82186922-48CC-4540-8B32-1B3A9D597D1E}"/>
    <cellStyle name="Input 4 2 3 7" xfId="32961" xr:uid="{EB4AF795-9572-4F7D-A352-536776391397}"/>
    <cellStyle name="Input 4 20" xfId="4394" xr:uid="{F89D5181-01A1-4FA2-9377-A209A8E9DABA}"/>
    <cellStyle name="Input 4 20 2" xfId="17385" xr:uid="{C8F7D80E-FF4A-4D9B-9F15-FC2C434C13F2}"/>
    <cellStyle name="Input 4 20 2 2" xfId="17818" xr:uid="{AEC7D12E-B459-43EC-90DF-E1670254AF37}"/>
    <cellStyle name="Input 4 20 2 2 2" xfId="18425" xr:uid="{EF0DFB1B-404C-43C1-8668-108B120C9EBB}"/>
    <cellStyle name="Input 4 20 2 2 2 2" xfId="20763" xr:uid="{52C85F24-A3B4-499D-AA20-40D9C6319AD5}"/>
    <cellStyle name="Input 4 20 2 2 2 2 2" xfId="36058" xr:uid="{6629F340-F174-4BF1-A6DA-0F361ED1A9E8}"/>
    <cellStyle name="Input 4 20 2 2 2 3" xfId="27877" xr:uid="{0E559D50-C7FB-45AE-B83E-4E3671620506}"/>
    <cellStyle name="Input 4 20 2 2 2 3 2" xfId="38249" xr:uid="{5C43242E-B866-4767-9FB6-8ACEFD43645C}"/>
    <cellStyle name="Input 4 20 2 2 2 4" xfId="40568" xr:uid="{FE4EC35D-E798-4F74-B3EB-06DA5438D840}"/>
    <cellStyle name="Input 4 20 2 2 2 5" xfId="33737" xr:uid="{DFA62916-1FD2-4D4E-909B-5E3184CBF3BC}"/>
    <cellStyle name="Input 4 20 2 2 3" xfId="18857" xr:uid="{D6EE781A-DCC1-4E7F-951A-F31E3582C540}"/>
    <cellStyle name="Input 4 20 2 2 3 2" xfId="21195" xr:uid="{9B2CCBA6-A582-4031-96E7-016F776E2148}"/>
    <cellStyle name="Input 4 20 2 2 3 2 2" xfId="36490" xr:uid="{8A8D4EE7-469C-4FEA-81DA-5FA2997A35E3}"/>
    <cellStyle name="Input 4 20 2 2 3 3" xfId="28309" xr:uid="{A3C5C93E-8035-4F51-BDBA-6021DF6176A8}"/>
    <cellStyle name="Input 4 20 2 2 3 3 2" xfId="38681" xr:uid="{100F2C43-E8F7-463F-86B7-B8774626DD46}"/>
    <cellStyle name="Input 4 20 2 2 3 4" xfId="41000" xr:uid="{E8A50B71-5704-4429-877B-06BF28F6A2F3}"/>
    <cellStyle name="Input 4 20 2 2 3 5" xfId="34169" xr:uid="{FBE80A5C-4D1A-46A4-ACD2-9EC8C0E42CE9}"/>
    <cellStyle name="Input 4 20 2 2 4" xfId="20159" xr:uid="{3589B450-6E44-4277-90F7-C5AD9C5807A8}"/>
    <cellStyle name="Input 4 20 2 2 4 2" xfId="35454" xr:uid="{FFDF10C3-1C18-42B0-9D08-A7BC9588E637}"/>
    <cellStyle name="Input 4 20 2 2 5" xfId="27287" xr:uid="{5B11C973-AE90-4620-BB7E-A13A87DC5865}"/>
    <cellStyle name="Input 4 20 2 2 5 2" xfId="37661" xr:uid="{4D4610C5-638F-4865-8C40-23D70B59B91C}"/>
    <cellStyle name="Input 4 20 2 2 6" xfId="39964" xr:uid="{7E8E4726-B3B5-4A65-924C-06D8017F2E0C}"/>
    <cellStyle name="Input 4 20 2 2 7" xfId="33133" xr:uid="{2A75FE74-ABD9-45C0-95D3-4E51C51E4569}"/>
    <cellStyle name="Input 4 20 3" xfId="17645" xr:uid="{841278ED-E962-4BBB-901E-51CB3016B6C0}"/>
    <cellStyle name="Input 4 20 3 2" xfId="18258" xr:uid="{F0E3F00F-BED4-4D41-916A-C385D629BD52}"/>
    <cellStyle name="Input 4 20 3 2 2" xfId="20596" xr:uid="{C170EE37-13E0-4A9B-92A8-1076D15FD85F}"/>
    <cellStyle name="Input 4 20 3 2 2 2" xfId="35891" xr:uid="{51AB8E4C-EB59-4875-B948-4FAB385CBDBA}"/>
    <cellStyle name="Input 4 20 3 2 3" xfId="27710" xr:uid="{CEBF7140-E03D-47DE-885E-F9D4D59F4A6F}"/>
    <cellStyle name="Input 4 20 3 2 3 2" xfId="38082" xr:uid="{6821766E-B269-48B8-8CB6-96864DF71F51}"/>
    <cellStyle name="Input 4 20 3 2 4" xfId="40401" xr:uid="{EADE8062-9C62-42CC-A2A2-D02122FA0804}"/>
    <cellStyle name="Input 4 20 3 2 5" xfId="33570" xr:uid="{6D687C3D-F1F5-48A2-9F7D-767F4BE998EE}"/>
    <cellStyle name="Input 4 20 3 3" xfId="18690" xr:uid="{6A2FF9BE-BB64-4DCA-81E8-F07BBC506251}"/>
    <cellStyle name="Input 4 20 3 3 2" xfId="21028" xr:uid="{1E619B4B-B3C3-47DA-B202-1D81811541F0}"/>
    <cellStyle name="Input 4 20 3 3 2 2" xfId="36323" xr:uid="{C210D8A1-C42F-4DD5-8962-DAB13D88B917}"/>
    <cellStyle name="Input 4 20 3 3 3" xfId="28142" xr:uid="{9D53C3A9-6C75-43A2-89CE-038C3B0F7E17}"/>
    <cellStyle name="Input 4 20 3 3 3 2" xfId="38514" xr:uid="{A749126D-C509-49D5-B0AE-9959AF82F22A}"/>
    <cellStyle name="Input 4 20 3 3 4" xfId="40833" xr:uid="{CD61F456-281F-47A9-AFAD-D3E6D26547DA}"/>
    <cellStyle name="Input 4 20 3 3 5" xfId="34002" xr:uid="{B2D8FF73-DA51-4D1F-AAB4-B2DCA55D5693}"/>
    <cellStyle name="Input 4 20 3 4" xfId="19988" xr:uid="{7CBA83AE-B03D-49F4-8C84-0682945B7BC1}"/>
    <cellStyle name="Input 4 20 3 4 2" xfId="35283" xr:uid="{7E48FFBA-FFB5-41CA-B384-2ED3E78548EA}"/>
    <cellStyle name="Input 4 20 3 5" xfId="27120" xr:uid="{8E2859EF-491F-43DE-8EF9-09EFB19D10D9}"/>
    <cellStyle name="Input 4 20 3 5 2" xfId="37494" xr:uid="{D21C79D2-5BB0-47B3-AC8A-1CA13E47A844}"/>
    <cellStyle name="Input 4 20 3 6" xfId="39793" xr:uid="{C3018324-D881-489F-BE47-38A33081EB53}"/>
    <cellStyle name="Input 4 20 3 7" xfId="32962" xr:uid="{783860AE-E3E5-4A18-A0F9-2F903D6EAA90}"/>
    <cellStyle name="Input 4 21" xfId="4395" xr:uid="{05DDFDE5-AA4E-44CB-9D82-61AB2C5730CE}"/>
    <cellStyle name="Input 4 21 2" xfId="17806" xr:uid="{A31BDC31-64E4-4F06-A9B3-BE90F8C066A3}"/>
    <cellStyle name="Input 4 21 2 2" xfId="18413" xr:uid="{E9FC4C75-6D43-4FB3-A054-C4C08E8AE90E}"/>
    <cellStyle name="Input 4 21 2 2 2" xfId="20751" xr:uid="{F0D31CDC-FD2B-41E9-93C7-524560179B2C}"/>
    <cellStyle name="Input 4 21 2 2 2 2" xfId="36046" xr:uid="{8CB8EFA9-1B0D-4182-99DB-4D8F18B52B04}"/>
    <cellStyle name="Input 4 21 2 2 3" xfId="27865" xr:uid="{0D93DAA6-021A-4E3A-9346-EE406125B719}"/>
    <cellStyle name="Input 4 21 2 2 3 2" xfId="38237" xr:uid="{C9E82BB2-E196-47F3-9775-121755F66E93}"/>
    <cellStyle name="Input 4 21 2 2 4" xfId="40556" xr:uid="{6F93414A-89F3-4642-ABEE-DA1BE7C3E126}"/>
    <cellStyle name="Input 4 21 2 2 5" xfId="33725" xr:uid="{55B5EBD6-88D2-4124-9BCE-F62F4CBA9FE9}"/>
    <cellStyle name="Input 4 21 2 3" xfId="18845" xr:uid="{4A4C2AC2-CBC7-4CE5-A361-B62DAAB0AE9F}"/>
    <cellStyle name="Input 4 21 2 3 2" xfId="21183" xr:uid="{727B44A7-77C8-4CDD-9937-9333EE6F4298}"/>
    <cellStyle name="Input 4 21 2 3 2 2" xfId="36478" xr:uid="{7612470C-4773-44E5-A7AC-DA9EDBE13DC0}"/>
    <cellStyle name="Input 4 21 2 3 3" xfId="28297" xr:uid="{59EF8648-AC9E-4275-8BB2-31D875A1E8E2}"/>
    <cellStyle name="Input 4 21 2 3 3 2" xfId="38669" xr:uid="{52309D75-62F5-4CEC-AB63-F2D8FCD2F0E3}"/>
    <cellStyle name="Input 4 21 2 3 4" xfId="40988" xr:uid="{2B463631-30CF-46B2-8B74-F7B053CD3DF8}"/>
    <cellStyle name="Input 4 21 2 3 5" xfId="34157" xr:uid="{191CC6DB-3183-453C-B5CA-A990E29D4057}"/>
    <cellStyle name="Input 4 21 2 4" xfId="20147" xr:uid="{67910405-E473-4A8E-983A-6D58FD0C4DE6}"/>
    <cellStyle name="Input 4 21 2 4 2" xfId="35442" xr:uid="{28E3272D-239F-4D63-87A2-C8909FD42F6B}"/>
    <cellStyle name="Input 4 21 2 5" xfId="27275" xr:uid="{C53BEF57-3662-4393-B4AD-38EC5B6644C9}"/>
    <cellStyle name="Input 4 21 2 5 2" xfId="37649" xr:uid="{2D70E9A4-E002-42A6-9A86-F9DDFBC77813}"/>
    <cellStyle name="Input 4 21 2 6" xfId="39952" xr:uid="{1F237564-D988-4250-8DD2-FBB6547EDAFE}"/>
    <cellStyle name="Input 4 21 2 7" xfId="33121" xr:uid="{1F3BE955-8CAB-46BA-A277-E6F880806825}"/>
    <cellStyle name="Input 4 22" xfId="4396" xr:uid="{EB464AD8-451B-48EE-97C8-E3531150B930}"/>
    <cellStyle name="Input 4 22 2" xfId="17633" xr:uid="{6E842826-E283-4723-AB64-0836A9B87D7C}"/>
    <cellStyle name="Input 4 22 2 2" xfId="19976" xr:uid="{0885AD51-7A9E-4B75-8E52-926439D43753}"/>
    <cellStyle name="Input 4 22 2 2 2" xfId="35271" xr:uid="{93896F72-47B5-4768-8C54-1D932AC0ECED}"/>
    <cellStyle name="Input 4 22 2 3" xfId="27108" xr:uid="{5BAE5A87-180B-4D47-AE5E-8A1A73BCCDBC}"/>
    <cellStyle name="Input 4 22 2 3 2" xfId="37482" xr:uid="{EA967BD6-6736-4D12-A37D-0D9E5EF73690}"/>
    <cellStyle name="Input 4 22 2 4" xfId="39781" xr:uid="{B0AA44FE-D4FC-4469-B88E-1B30093A7673}"/>
    <cellStyle name="Input 4 22 2 5" xfId="32950" xr:uid="{8107FA46-D8ED-4289-854A-78FE20D856ED}"/>
    <cellStyle name="Input 4 22 3" xfId="18246" xr:uid="{8E72E315-C4DC-4385-9246-EB46EA908B52}"/>
    <cellStyle name="Input 4 22 3 2" xfId="20584" xr:uid="{6A677686-3D6A-4D7A-A016-8795B44F602D}"/>
    <cellStyle name="Input 4 22 3 2 2" xfId="35879" xr:uid="{A41DD6C9-8AC3-49CB-A863-EEC0D266ED36}"/>
    <cellStyle name="Input 4 22 3 3" xfId="27698" xr:uid="{8FAD4C22-CEA5-4634-872B-219568485D4D}"/>
    <cellStyle name="Input 4 22 3 3 2" xfId="38070" xr:uid="{2DF1DD18-CE33-4405-B19B-3484F003E7D9}"/>
    <cellStyle name="Input 4 22 3 4" xfId="40389" xr:uid="{F7A29911-84D4-4D5C-BD90-99E4E902C7BA}"/>
    <cellStyle name="Input 4 22 3 5" xfId="33558" xr:uid="{03F09E8C-6242-4C45-94D1-F44446A5734B}"/>
    <cellStyle name="Input 4 22 4" xfId="18678" xr:uid="{5F56B376-B4D4-416F-9D51-FE1F1F047E2F}"/>
    <cellStyle name="Input 4 22 4 2" xfId="21016" xr:uid="{8803E131-2950-4C0A-AA11-CF36DDA78C57}"/>
    <cellStyle name="Input 4 22 4 2 2" xfId="36311" xr:uid="{19C5E6DE-8B11-47C9-96EB-2EB2A8EC8051}"/>
    <cellStyle name="Input 4 22 4 3" xfId="28130" xr:uid="{833EE535-4FB2-4877-AD66-934B0429AE82}"/>
    <cellStyle name="Input 4 22 4 3 2" xfId="38502" xr:uid="{5D542028-AA41-41C0-8818-B7795ACC1758}"/>
    <cellStyle name="Input 4 22 4 4" xfId="40821" xr:uid="{3C747ED6-6CEC-4ED2-898D-39CC1BD5CE27}"/>
    <cellStyle name="Input 4 22 4 5" xfId="33990" xr:uid="{0CFEC012-3069-4A8A-8358-E849DF494C71}"/>
    <cellStyle name="Input 4 23" xfId="4397" xr:uid="{CC26C2EF-3CE6-4C39-AAF1-602E2BE56075}"/>
    <cellStyle name="Input 4 23 2" xfId="17976" xr:uid="{92A1474C-C16A-404A-B516-6019C791469E}"/>
    <cellStyle name="Input 4 23 2 2" xfId="20314" xr:uid="{D690A1DB-9593-4522-A401-5A325C800A7C}"/>
    <cellStyle name="Input 4 23 2 2 2" xfId="35609" xr:uid="{57EBB2C3-4425-4D88-BBF5-AC71BD039C5F}"/>
    <cellStyle name="Input 4 23 2 3" xfId="27429" xr:uid="{3E1E20F1-F2C9-4963-92F2-9E334DAE6BE3}"/>
    <cellStyle name="Input 4 23 2 3 2" xfId="37801" xr:uid="{7EA01166-52CE-4C37-A4FC-F4E680AD3BB5}"/>
    <cellStyle name="Input 4 23 2 4" xfId="40119" xr:uid="{D6A4388E-C5C3-4204-9A07-ECE2BD080344}"/>
    <cellStyle name="Input 4 23 2 5" xfId="33288" xr:uid="{9F40AF0C-86EF-4CE9-A58B-73191458F615}"/>
    <cellStyle name="Input 4 23 3" xfId="39037" xr:uid="{CB9DE2FD-E826-4026-BF8E-BD71AD7301A8}"/>
    <cellStyle name="Input 4 23 4" xfId="28655" xr:uid="{06121884-0E94-4C4C-B415-5EFDA253691F}"/>
    <cellStyle name="Input 4 24" xfId="4398" xr:uid="{80BA5875-9F3C-444F-B430-ACD94D60691E}"/>
    <cellStyle name="Input 4 24 2" xfId="17977" xr:uid="{9A5FC43F-0BC0-4265-ACE5-4C59A3496B3D}"/>
    <cellStyle name="Input 4 24 2 2" xfId="20315" xr:uid="{EB78F782-4934-42EC-AFC6-C7DD170CFABC}"/>
    <cellStyle name="Input 4 24 2 2 2" xfId="35610" xr:uid="{0A92F74F-CDDA-4514-A527-D0AE8C8F391F}"/>
    <cellStyle name="Input 4 24 2 3" xfId="27430" xr:uid="{C044D9B3-C109-49F9-BE04-9E3A41F6A006}"/>
    <cellStyle name="Input 4 24 2 3 2" xfId="37802" xr:uid="{57C2B826-54EA-43D3-B531-2B0291F0D240}"/>
    <cellStyle name="Input 4 24 2 4" xfId="40120" xr:uid="{6443504E-8D06-459F-B942-DB5DF7E28140}"/>
    <cellStyle name="Input 4 24 2 5" xfId="33289" xr:uid="{AB1BC542-1970-4B0D-A1C6-110A387ADC64}"/>
    <cellStyle name="Input 4 24 3" xfId="39038" xr:uid="{932605C0-B432-417E-8CEB-B17A704FFF76}"/>
    <cellStyle name="Input 4 24 4" xfId="28656" xr:uid="{5D4F8263-AAE4-455E-870B-95477EDAC673}"/>
    <cellStyle name="Input 4 25" xfId="4399" xr:uid="{A5A8712A-88FA-4A83-B7C0-143C74E289B8}"/>
    <cellStyle name="Input 4 25 2" xfId="17978" xr:uid="{9A68507F-7CB5-4D5C-AB38-065BD0A77D78}"/>
    <cellStyle name="Input 4 25 2 2" xfId="20316" xr:uid="{A5EC50CF-041B-44CC-9D1E-8A041EEB56F1}"/>
    <cellStyle name="Input 4 25 2 2 2" xfId="35611" xr:uid="{6CC3045A-7879-4CF5-85C4-73C22A69C21E}"/>
    <cellStyle name="Input 4 25 2 3" xfId="27431" xr:uid="{9C4A98DA-1DD2-482B-9C66-D006E4A6B877}"/>
    <cellStyle name="Input 4 25 2 3 2" xfId="37803" xr:uid="{76E3237B-FFB6-4899-84AA-3A6E0F2D8CFD}"/>
    <cellStyle name="Input 4 25 2 4" xfId="40121" xr:uid="{F53BC5DC-08B2-4D13-85FC-29EAC01F77F0}"/>
    <cellStyle name="Input 4 25 2 5" xfId="33290" xr:uid="{E7BAF1EF-6BD2-4266-8594-3F83E10AC982}"/>
    <cellStyle name="Input 4 25 3" xfId="39039" xr:uid="{2C440589-1C58-438F-9075-2745A4F0FD06}"/>
    <cellStyle name="Input 4 25 4" xfId="28657" xr:uid="{B8A27867-8C5F-4658-9133-1233F06BAD03}"/>
    <cellStyle name="Input 4 26" xfId="4400" xr:uid="{A9C754F0-6F77-4626-BE8C-8ECCA63A0299}"/>
    <cellStyle name="Input 4 26 2" xfId="17979" xr:uid="{54BC82BA-FD3A-4980-BED6-A7D45A076074}"/>
    <cellStyle name="Input 4 26 2 2" xfId="20317" xr:uid="{07B1D464-3742-4664-9D79-E9BC6E5313DF}"/>
    <cellStyle name="Input 4 26 2 2 2" xfId="35612" xr:uid="{C2E80A97-6B38-44DF-A883-74F84FA325B4}"/>
    <cellStyle name="Input 4 26 2 3" xfId="27432" xr:uid="{734D6B82-A40C-457E-A3F5-5ED71705BF1D}"/>
    <cellStyle name="Input 4 26 2 3 2" xfId="37804" xr:uid="{743D3550-CC41-430E-ADE1-F0A7B046BCB5}"/>
    <cellStyle name="Input 4 26 2 4" xfId="40122" xr:uid="{EFABB4F6-AD1B-4BAB-854F-CA3DC8E6AEBA}"/>
    <cellStyle name="Input 4 26 2 5" xfId="33291" xr:uid="{1D3EA7B0-6293-4DEA-B034-7F22E0AC7993}"/>
    <cellStyle name="Input 4 26 3" xfId="39040" xr:uid="{16C4CEFA-F7CB-46C9-8E24-8BE6C0F5ED44}"/>
    <cellStyle name="Input 4 26 4" xfId="28658" xr:uid="{ACAC4021-DC4A-4AEB-8A41-F61D97C62930}"/>
    <cellStyle name="Input 4 27" xfId="4401" xr:uid="{46D8F02C-A75E-4D44-9013-88229203ACAB}"/>
    <cellStyle name="Input 4 27 2" xfId="17980" xr:uid="{BACF94B8-1F1C-4DB8-B08E-DE4D56187646}"/>
    <cellStyle name="Input 4 27 2 2" xfId="20318" xr:uid="{362AC637-064D-4070-8D12-67FBB78AA5F0}"/>
    <cellStyle name="Input 4 27 2 2 2" xfId="35613" xr:uid="{134B0FFA-A983-4EFF-8CD1-C56DA8071323}"/>
    <cellStyle name="Input 4 27 2 3" xfId="27433" xr:uid="{7CC7CE5F-656D-4A5A-9555-46515993E984}"/>
    <cellStyle name="Input 4 27 2 3 2" xfId="37805" xr:uid="{1A5CDA6F-99F1-42BC-AE2A-32C0AA3B2847}"/>
    <cellStyle name="Input 4 27 2 4" xfId="40123" xr:uid="{680B78E1-5B33-4E78-AD2B-131FDAAE12F8}"/>
    <cellStyle name="Input 4 27 2 5" xfId="33292" xr:uid="{DDBFF59B-F736-4434-AB27-24C64901DF0B}"/>
    <cellStyle name="Input 4 27 3" xfId="39041" xr:uid="{E7479D82-043F-4CF2-84A3-DFE00860F74C}"/>
    <cellStyle name="Input 4 27 4" xfId="28659" xr:uid="{DC6FAA38-C8A5-4C8F-B7B5-280542AFFC78}"/>
    <cellStyle name="Input 4 28" xfId="4402" xr:uid="{E04CA154-7B3E-4D1E-A547-64B266F38882}"/>
    <cellStyle name="Input 4 28 2" xfId="17981" xr:uid="{5F277B65-D849-4F76-80FE-FC016396A504}"/>
    <cellStyle name="Input 4 28 2 2" xfId="20319" xr:uid="{DE24AA1E-A65B-446E-8089-D4CAA2B1104D}"/>
    <cellStyle name="Input 4 28 2 2 2" xfId="35614" xr:uid="{EAA5FAD4-F950-4BCB-8883-0FE9CDCADC77}"/>
    <cellStyle name="Input 4 28 2 3" xfId="27434" xr:uid="{8E829F4D-42B5-4EF9-8667-ED925485C9FD}"/>
    <cellStyle name="Input 4 28 2 3 2" xfId="37806" xr:uid="{7DD1CD32-9735-4629-B058-E7733E3391C9}"/>
    <cellStyle name="Input 4 28 2 4" xfId="40124" xr:uid="{0A25B22A-8683-459B-AC2A-5DA354C73DE2}"/>
    <cellStyle name="Input 4 28 2 5" xfId="33293" xr:uid="{1CA709F3-03AB-47E5-81A5-B25CED8A21A9}"/>
    <cellStyle name="Input 4 28 3" xfId="39042" xr:uid="{305603F1-B498-4FB0-BB18-0305970DC699}"/>
    <cellStyle name="Input 4 28 4" xfId="28660" xr:uid="{1A992D44-75B1-45B8-B66E-C2F745AF6FB5}"/>
    <cellStyle name="Input 4 29" xfId="2092" xr:uid="{E194BFD2-D39F-4ADC-B253-6F5A22313F7D}"/>
    <cellStyle name="Input 4 3" xfId="2094" xr:uid="{49EA1109-E78C-4F0A-870C-77A6E0F61FA9}"/>
    <cellStyle name="Input 4 3 2" xfId="17386" xr:uid="{D40FDD03-3F86-4149-93B7-20C5C5FD2401}"/>
    <cellStyle name="Input 4 3 2 2" xfId="17819" xr:uid="{22A5F26C-D197-4C7D-B629-62CC77CEBADE}"/>
    <cellStyle name="Input 4 3 2 2 2" xfId="18426" xr:uid="{B2CE93C4-1F38-4D63-B5EE-8574164F1BC2}"/>
    <cellStyle name="Input 4 3 2 2 2 2" xfId="20764" xr:uid="{B466FD3F-7B0E-434F-B1BD-1319C646D40D}"/>
    <cellStyle name="Input 4 3 2 2 2 2 2" xfId="36059" xr:uid="{40282D34-9383-42E1-B70D-6168BB53F778}"/>
    <cellStyle name="Input 4 3 2 2 2 3" xfId="27878" xr:uid="{76C343DA-A250-4AE2-BC63-2981DBFC89E3}"/>
    <cellStyle name="Input 4 3 2 2 2 3 2" xfId="38250" xr:uid="{266B7AFD-C5B4-40C0-A33E-54C17C679359}"/>
    <cellStyle name="Input 4 3 2 2 2 4" xfId="40569" xr:uid="{D7A109E9-8CDF-4CDC-BBAD-D01E1C4CBB03}"/>
    <cellStyle name="Input 4 3 2 2 2 5" xfId="33738" xr:uid="{20767BB4-6998-4345-BBB6-8AF2865BCFFE}"/>
    <cellStyle name="Input 4 3 2 2 3" xfId="18858" xr:uid="{ECF62988-FC5B-449D-B75F-AC50049221FE}"/>
    <cellStyle name="Input 4 3 2 2 3 2" xfId="21196" xr:uid="{FE2551CF-684F-4B1C-A170-213A6ED051B6}"/>
    <cellStyle name="Input 4 3 2 2 3 2 2" xfId="36491" xr:uid="{543427C1-F310-4801-A7BE-3DAC6FA851C0}"/>
    <cellStyle name="Input 4 3 2 2 3 3" xfId="28310" xr:uid="{2F7DFFA5-5E03-4C19-802F-C81DEDCF4054}"/>
    <cellStyle name="Input 4 3 2 2 3 3 2" xfId="38682" xr:uid="{5F695E96-1453-42F3-A33D-F3023E11CEA4}"/>
    <cellStyle name="Input 4 3 2 2 3 4" xfId="41001" xr:uid="{940484E9-EC34-44E0-AD67-E09B4BE6B4C3}"/>
    <cellStyle name="Input 4 3 2 2 3 5" xfId="34170" xr:uid="{FB05E5A2-0EF3-4A34-8AE9-4C0FCB4F3A47}"/>
    <cellStyle name="Input 4 3 2 2 4" xfId="20160" xr:uid="{01B42FC2-91A3-4612-A908-609AC9E8117A}"/>
    <cellStyle name="Input 4 3 2 2 4 2" xfId="35455" xr:uid="{3FC1EA58-0319-497A-BBA3-E4E392763FF2}"/>
    <cellStyle name="Input 4 3 2 2 5" xfId="27288" xr:uid="{75A06AC4-A2B1-4547-89C5-529C27FB07A8}"/>
    <cellStyle name="Input 4 3 2 2 5 2" xfId="37662" xr:uid="{99EDA426-F4EC-42D2-BA5A-3F9316B48101}"/>
    <cellStyle name="Input 4 3 2 2 6" xfId="39965" xr:uid="{FEE2821F-6D68-4D5E-935C-879595E71FF0}"/>
    <cellStyle name="Input 4 3 2 2 7" xfId="33134" xr:uid="{912950FF-7E04-4E68-8A24-F3FF8AA6E82F}"/>
    <cellStyle name="Input 4 3 3" xfId="17646" xr:uid="{AF2141A3-A393-4DCA-AB01-719CA5C58621}"/>
    <cellStyle name="Input 4 3 3 2" xfId="18259" xr:uid="{02F7C1E2-B32D-40E6-A805-F084A6005046}"/>
    <cellStyle name="Input 4 3 3 2 2" xfId="20597" xr:uid="{504F41CD-0C05-4617-998E-379017251AE5}"/>
    <cellStyle name="Input 4 3 3 2 2 2" xfId="35892" xr:uid="{2EA9190A-6957-46B6-999B-10C12A7AB1CA}"/>
    <cellStyle name="Input 4 3 3 2 3" xfId="27711" xr:uid="{EB789CA8-9AC2-40CF-A4C0-DBD82EDA0442}"/>
    <cellStyle name="Input 4 3 3 2 3 2" xfId="38083" xr:uid="{8F480A8E-EC7D-450F-B338-54AD39B8F4BB}"/>
    <cellStyle name="Input 4 3 3 2 4" xfId="40402" xr:uid="{A562A366-0C47-41E5-ADBA-D9A4EDAF66A9}"/>
    <cellStyle name="Input 4 3 3 2 5" xfId="33571" xr:uid="{6A1114A9-0812-4641-A0CD-D5E2EF2CAFEB}"/>
    <cellStyle name="Input 4 3 3 3" xfId="18691" xr:uid="{6AA48540-07EF-48A0-9D96-BED6938B9D64}"/>
    <cellStyle name="Input 4 3 3 3 2" xfId="21029" xr:uid="{9E710543-5003-404A-88C9-FD121FDEA6C2}"/>
    <cellStyle name="Input 4 3 3 3 2 2" xfId="36324" xr:uid="{E7A68B83-DF3F-4C6D-B49B-81B3A6035FA2}"/>
    <cellStyle name="Input 4 3 3 3 3" xfId="28143" xr:uid="{BFE1B9D1-6634-4D10-9BEC-6974B640F19B}"/>
    <cellStyle name="Input 4 3 3 3 3 2" xfId="38515" xr:uid="{91411CA5-3938-40AC-9181-27C4B7DB6275}"/>
    <cellStyle name="Input 4 3 3 3 4" xfId="40834" xr:uid="{491C5810-BFE2-43F2-AC96-DC557E5032C3}"/>
    <cellStyle name="Input 4 3 3 3 5" xfId="34003" xr:uid="{892175E6-2916-4EFD-9CE5-4051D756DA17}"/>
    <cellStyle name="Input 4 3 3 4" xfId="19989" xr:uid="{13FF4B3D-D4B4-4622-8D68-5D77B05B05CA}"/>
    <cellStyle name="Input 4 3 3 4 2" xfId="35284" xr:uid="{DE6F0EE4-BCAF-41FB-81BC-1A97B573C29B}"/>
    <cellStyle name="Input 4 3 3 5" xfId="27121" xr:uid="{C7DBAAEB-2920-4A48-8FC3-2A631EA1F59B}"/>
    <cellStyle name="Input 4 3 3 5 2" xfId="37495" xr:uid="{37D3F7C8-A503-4BA0-8B73-60C5D20A666E}"/>
    <cellStyle name="Input 4 3 3 6" xfId="39794" xr:uid="{649E1D33-461E-40B7-B5D0-591EC7BDB369}"/>
    <cellStyle name="Input 4 3 3 7" xfId="32963" xr:uid="{3929239F-27D2-48BA-A32C-B8183C35C007}"/>
    <cellStyle name="Input 4 4" xfId="2095" xr:uid="{174B6CC8-54CE-4A56-9B89-8C665A4A6BD3}"/>
    <cellStyle name="Input 4 4 2" xfId="17387" xr:uid="{A6368C17-56F6-409F-83E2-4D3B31E02872}"/>
    <cellStyle name="Input 4 4 2 2" xfId="17820" xr:uid="{1D95DB04-9EAF-4EA8-9F13-EA3CDE6DFE54}"/>
    <cellStyle name="Input 4 4 2 2 2" xfId="18427" xr:uid="{4450609C-41F1-4F96-9E12-84A87AEDB66F}"/>
    <cellStyle name="Input 4 4 2 2 2 2" xfId="20765" xr:uid="{05657780-8914-4349-AE87-E93D19158EA2}"/>
    <cellStyle name="Input 4 4 2 2 2 2 2" xfId="36060" xr:uid="{62652358-3294-4281-ACA8-F4F82EE6CC1D}"/>
    <cellStyle name="Input 4 4 2 2 2 3" xfId="27879" xr:uid="{CBCBFE14-0235-4B9C-841D-95FDF1D56D3B}"/>
    <cellStyle name="Input 4 4 2 2 2 3 2" xfId="38251" xr:uid="{70031E36-B93F-43A3-9709-C5FBD712B4E9}"/>
    <cellStyle name="Input 4 4 2 2 2 4" xfId="40570" xr:uid="{2081622B-33F9-4E14-B8F4-04DEFFA6A4AC}"/>
    <cellStyle name="Input 4 4 2 2 2 5" xfId="33739" xr:uid="{85F8FF5C-4FC0-4F9B-97D2-2ECD5FB8E3C8}"/>
    <cellStyle name="Input 4 4 2 2 3" xfId="18859" xr:uid="{09BD2800-5427-4B67-BE58-9A7698F39269}"/>
    <cellStyle name="Input 4 4 2 2 3 2" xfId="21197" xr:uid="{69859C3B-A44D-449C-BF6F-B3E0355AB097}"/>
    <cellStyle name="Input 4 4 2 2 3 2 2" xfId="36492" xr:uid="{418A612F-D439-4E4D-8E08-81C8F488E3AA}"/>
    <cellStyle name="Input 4 4 2 2 3 3" xfId="28311" xr:uid="{75A6FB86-336E-4397-8201-F63EEDE03AC6}"/>
    <cellStyle name="Input 4 4 2 2 3 3 2" xfId="38683" xr:uid="{22723912-EEF9-4D8D-A854-714FE4D9684C}"/>
    <cellStyle name="Input 4 4 2 2 3 4" xfId="41002" xr:uid="{DB7B9B23-5F59-4862-865C-3854A7B2DC0E}"/>
    <cellStyle name="Input 4 4 2 2 3 5" xfId="34171" xr:uid="{8E634917-1EB2-4F4D-AAFA-BAD1A945026A}"/>
    <cellStyle name="Input 4 4 2 2 4" xfId="20161" xr:uid="{157C4482-F45D-4901-B5CD-C5A50BE9BE67}"/>
    <cellStyle name="Input 4 4 2 2 4 2" xfId="35456" xr:uid="{7A61065D-C487-4F95-854F-F0918F351B4D}"/>
    <cellStyle name="Input 4 4 2 2 5" xfId="27289" xr:uid="{21D8C713-0FDD-4266-9B77-328FE641869B}"/>
    <cellStyle name="Input 4 4 2 2 5 2" xfId="37663" xr:uid="{B0685881-E940-44D3-A31E-A6C4019A3273}"/>
    <cellStyle name="Input 4 4 2 2 6" xfId="39966" xr:uid="{FEDD341E-3763-4B50-876D-83590EA76D37}"/>
    <cellStyle name="Input 4 4 2 2 7" xfId="33135" xr:uid="{E4997569-EFCB-46E2-AE27-27F72190F8D3}"/>
    <cellStyle name="Input 4 4 3" xfId="17647" xr:uid="{7FCF3B0A-445A-4429-A084-81FE1BE9FD23}"/>
    <cellStyle name="Input 4 4 3 2" xfId="18260" xr:uid="{9DC38B8E-EE4A-45F8-955C-37E65D0AE72F}"/>
    <cellStyle name="Input 4 4 3 2 2" xfId="20598" xr:uid="{064ACFA5-5587-45BD-AE82-2532EABEB0C9}"/>
    <cellStyle name="Input 4 4 3 2 2 2" xfId="35893" xr:uid="{BD643C05-865D-4B09-A148-3EA1C70C6B15}"/>
    <cellStyle name="Input 4 4 3 2 3" xfId="27712" xr:uid="{250CDB7C-A37F-4920-ACE2-A3E177A78645}"/>
    <cellStyle name="Input 4 4 3 2 3 2" xfId="38084" xr:uid="{CE82FC08-B9BE-4FB1-8D8F-1B7CACCEF001}"/>
    <cellStyle name="Input 4 4 3 2 4" xfId="40403" xr:uid="{65E6D604-0644-4E7C-AC2F-86A2CB68313A}"/>
    <cellStyle name="Input 4 4 3 2 5" xfId="33572" xr:uid="{C786ACA0-F591-46E7-8D3A-4DD0A7A2E195}"/>
    <cellStyle name="Input 4 4 3 3" xfId="18692" xr:uid="{69434515-C184-479B-91EF-03BA74798306}"/>
    <cellStyle name="Input 4 4 3 3 2" xfId="21030" xr:uid="{DCC39D93-1EF2-465F-88E5-3DFC79739462}"/>
    <cellStyle name="Input 4 4 3 3 2 2" xfId="36325" xr:uid="{FCA8F102-38AD-4AA8-9D48-40732381174E}"/>
    <cellStyle name="Input 4 4 3 3 3" xfId="28144" xr:uid="{BD1F7F14-206F-4180-8A48-7E606B6A6CD7}"/>
    <cellStyle name="Input 4 4 3 3 3 2" xfId="38516" xr:uid="{62847FE7-E2C1-405D-BAA0-417F1F552F00}"/>
    <cellStyle name="Input 4 4 3 3 4" xfId="40835" xr:uid="{93B965EE-40AF-4B1F-BE62-6555CFFF017F}"/>
    <cellStyle name="Input 4 4 3 3 5" xfId="34004" xr:uid="{C1DD4B9F-05AD-4E0C-A90B-27D4225B403F}"/>
    <cellStyle name="Input 4 4 3 4" xfId="19990" xr:uid="{506C5B01-8133-4F49-BF98-1B9561DD7C30}"/>
    <cellStyle name="Input 4 4 3 4 2" xfId="35285" xr:uid="{2CE05AD4-2940-445F-8779-C5139476AF48}"/>
    <cellStyle name="Input 4 4 3 5" xfId="27122" xr:uid="{86CD2857-BAAB-4AC7-8621-8A5CFFACF0A9}"/>
    <cellStyle name="Input 4 4 3 5 2" xfId="37496" xr:uid="{EB34E7D7-57A0-4468-92F2-CEC321E889F1}"/>
    <cellStyle name="Input 4 4 3 6" xfId="39795" xr:uid="{0A0B8C71-88A6-4132-81BB-8DC098419809}"/>
    <cellStyle name="Input 4 4 3 7" xfId="32964" xr:uid="{39D9EB57-66DC-4B3F-B63D-6B4F85D659C7}"/>
    <cellStyle name="Input 4 5" xfId="2096" xr:uid="{596D8C3F-3FC6-48CD-BD47-BC70D8CB6D05}"/>
    <cellStyle name="Input 4 5 2" xfId="17388" xr:uid="{16B4693D-98F0-4266-9DA5-185D08DC5A5F}"/>
    <cellStyle name="Input 4 5 2 2" xfId="17821" xr:uid="{1C1327D3-D642-4B71-AA31-C6A752994A8B}"/>
    <cellStyle name="Input 4 5 2 2 2" xfId="18428" xr:uid="{1327768B-5E65-4B0E-B9BB-970B155E303B}"/>
    <cellStyle name="Input 4 5 2 2 2 2" xfId="20766" xr:uid="{08A4732F-3A57-4033-BDA1-77FCC75B16E3}"/>
    <cellStyle name="Input 4 5 2 2 2 2 2" xfId="36061" xr:uid="{DBAF3821-3A6C-41B2-8606-3C46C1B07A2A}"/>
    <cellStyle name="Input 4 5 2 2 2 3" xfId="27880" xr:uid="{0EDD5B15-F560-4463-8565-51071C7DA9A2}"/>
    <cellStyle name="Input 4 5 2 2 2 3 2" xfId="38252" xr:uid="{289C005D-4839-43FC-A6C0-3242085E042B}"/>
    <cellStyle name="Input 4 5 2 2 2 4" xfId="40571" xr:uid="{40B5BDC9-7312-4315-A3E2-1EE57342F35F}"/>
    <cellStyle name="Input 4 5 2 2 2 5" xfId="33740" xr:uid="{C011BE35-89E3-400A-99BE-9D8678DDCCC8}"/>
    <cellStyle name="Input 4 5 2 2 3" xfId="18860" xr:uid="{86DF2269-EE12-4234-89D6-77A00E724D45}"/>
    <cellStyle name="Input 4 5 2 2 3 2" xfId="21198" xr:uid="{BEC3C27A-3128-4AEE-ADDF-38102DCE6F53}"/>
    <cellStyle name="Input 4 5 2 2 3 2 2" xfId="36493" xr:uid="{2C9AEA0C-14D7-4374-87FE-4CC2BD45200D}"/>
    <cellStyle name="Input 4 5 2 2 3 3" xfId="28312" xr:uid="{CD8E67EF-2CE8-47C7-9C0A-BB9525024F89}"/>
    <cellStyle name="Input 4 5 2 2 3 3 2" xfId="38684" xr:uid="{60DFB08E-3501-4FE1-AB29-89ADFBD9553D}"/>
    <cellStyle name="Input 4 5 2 2 3 4" xfId="41003" xr:uid="{95984362-E62B-4508-B061-094435F21761}"/>
    <cellStyle name="Input 4 5 2 2 3 5" xfId="34172" xr:uid="{78EC15BD-F1FB-40C1-AC45-974935FF7B8F}"/>
    <cellStyle name="Input 4 5 2 2 4" xfId="20162" xr:uid="{0E6AB005-D4A2-47A4-88B2-3AC2763D1C7C}"/>
    <cellStyle name="Input 4 5 2 2 4 2" xfId="35457" xr:uid="{E46E17EA-43E2-4E44-B639-243A60B79079}"/>
    <cellStyle name="Input 4 5 2 2 5" xfId="27290" xr:uid="{2C133739-D6FC-404E-B256-D4CE6A2EAE28}"/>
    <cellStyle name="Input 4 5 2 2 5 2" xfId="37664" xr:uid="{4D4AC1F3-142A-4B8D-8A5E-5015AD04467F}"/>
    <cellStyle name="Input 4 5 2 2 6" xfId="39967" xr:uid="{5918F610-6135-4205-935F-90713885FB76}"/>
    <cellStyle name="Input 4 5 2 2 7" xfId="33136" xr:uid="{0EAAEBE8-5987-483D-BB92-F25B472528A8}"/>
    <cellStyle name="Input 4 5 3" xfId="17648" xr:uid="{2F8ED5C1-1E6D-45B1-81B0-8297D017FB88}"/>
    <cellStyle name="Input 4 5 3 2" xfId="18261" xr:uid="{E872CF2A-B54D-4678-AC44-8C5CC725B1BA}"/>
    <cellStyle name="Input 4 5 3 2 2" xfId="20599" xr:uid="{C3BA5E85-734D-4FDA-B1FD-061FE39233FF}"/>
    <cellStyle name="Input 4 5 3 2 2 2" xfId="35894" xr:uid="{1874948A-59D7-45A4-9F16-AFB14D718AA5}"/>
    <cellStyle name="Input 4 5 3 2 3" xfId="27713" xr:uid="{5E4F1ED6-C56C-4A93-8F4F-0D8280390D4C}"/>
    <cellStyle name="Input 4 5 3 2 3 2" xfId="38085" xr:uid="{5AC0C12F-A484-484F-8E98-F2554FD84747}"/>
    <cellStyle name="Input 4 5 3 2 4" xfId="40404" xr:uid="{860AA47A-3A88-4759-A784-2015A7D4A4DE}"/>
    <cellStyle name="Input 4 5 3 2 5" xfId="33573" xr:uid="{42CA7339-4EA1-44BC-87B9-AB1BE3CD82CC}"/>
    <cellStyle name="Input 4 5 3 3" xfId="18693" xr:uid="{9F35CB73-9CCF-4DC3-8705-9D1CE6994E80}"/>
    <cellStyle name="Input 4 5 3 3 2" xfId="21031" xr:uid="{8AABE330-04F8-41E4-8907-A32F5AFB97E5}"/>
    <cellStyle name="Input 4 5 3 3 2 2" xfId="36326" xr:uid="{98CE7FC6-ECAD-4E4D-8360-EED3F3699099}"/>
    <cellStyle name="Input 4 5 3 3 3" xfId="28145" xr:uid="{9DC9C537-186C-4CEA-9BBD-C2AC1F8E9D66}"/>
    <cellStyle name="Input 4 5 3 3 3 2" xfId="38517" xr:uid="{7B427C53-CBED-4351-AC7A-D12ADA0E1B6F}"/>
    <cellStyle name="Input 4 5 3 3 4" xfId="40836" xr:uid="{05DDEE8B-D7E2-4D84-8D04-5F0FBE8D3424}"/>
    <cellStyle name="Input 4 5 3 3 5" xfId="34005" xr:uid="{088F0FE6-3FDE-4D08-8C9E-8A920CC7F856}"/>
    <cellStyle name="Input 4 5 3 4" xfId="19991" xr:uid="{DE7303E7-D8E1-4A8C-8C24-41C77EE9183B}"/>
    <cellStyle name="Input 4 5 3 4 2" xfId="35286" xr:uid="{FB1082AC-14D1-450D-8D4E-7A45E586ABB4}"/>
    <cellStyle name="Input 4 5 3 5" xfId="27123" xr:uid="{A7CB73CA-89A7-4902-86D1-756266BB4B8F}"/>
    <cellStyle name="Input 4 5 3 5 2" xfId="37497" xr:uid="{6F155E08-CB48-4FEE-A141-F418851EDECD}"/>
    <cellStyle name="Input 4 5 3 6" xfId="39796" xr:uid="{20F0FE3E-577F-466C-88E8-37D94E00CBED}"/>
    <cellStyle name="Input 4 5 3 7" xfId="32965" xr:uid="{5F61FFED-EEBC-4C14-93F2-326B54DF13D8}"/>
    <cellStyle name="Input 4 6" xfId="2097" xr:uid="{0743A367-9B16-4160-A85F-86DC07824156}"/>
    <cellStyle name="Input 4 6 2" xfId="17389" xr:uid="{75664E9B-40E9-4DA8-86A0-ECF7AC3DCDA5}"/>
    <cellStyle name="Input 4 6 2 2" xfId="17822" xr:uid="{F4564846-4302-4543-B585-EB9A1EF9117D}"/>
    <cellStyle name="Input 4 6 2 2 2" xfId="18429" xr:uid="{639E2DA3-8C75-4E52-A3FB-8E75D388BD4B}"/>
    <cellStyle name="Input 4 6 2 2 2 2" xfId="20767" xr:uid="{8D0444F4-FAC3-4F6B-BE21-62E0B77C9E53}"/>
    <cellStyle name="Input 4 6 2 2 2 2 2" xfId="36062" xr:uid="{658ABBAE-C6D6-4576-B62F-87E3FA2C8C11}"/>
    <cellStyle name="Input 4 6 2 2 2 3" xfId="27881" xr:uid="{265C2329-F882-4FB3-8721-3CC2247A9D95}"/>
    <cellStyle name="Input 4 6 2 2 2 3 2" xfId="38253" xr:uid="{9F9FEB1C-D937-4408-BDF7-9067BE9840DC}"/>
    <cellStyle name="Input 4 6 2 2 2 4" xfId="40572" xr:uid="{936A1550-515F-4826-92DF-AB17EC05A4CC}"/>
    <cellStyle name="Input 4 6 2 2 2 5" xfId="33741" xr:uid="{31CBDE06-F7B8-46C6-A35A-35AC5296A768}"/>
    <cellStyle name="Input 4 6 2 2 3" xfId="18861" xr:uid="{DA89CCF6-FA04-431E-BFE6-151E8A50275E}"/>
    <cellStyle name="Input 4 6 2 2 3 2" xfId="21199" xr:uid="{53397785-DDF1-4E96-BB2C-9629B4271113}"/>
    <cellStyle name="Input 4 6 2 2 3 2 2" xfId="36494" xr:uid="{B992E694-0749-4A29-802C-70B90FD30205}"/>
    <cellStyle name="Input 4 6 2 2 3 3" xfId="28313" xr:uid="{60D1164F-8558-40CD-972F-46A86BF8EDD7}"/>
    <cellStyle name="Input 4 6 2 2 3 3 2" xfId="38685" xr:uid="{FC284AB9-DF08-4C8C-BB98-F0731486BB3B}"/>
    <cellStyle name="Input 4 6 2 2 3 4" xfId="41004" xr:uid="{BFAB6478-C07C-41B8-BE6B-22D9979360AE}"/>
    <cellStyle name="Input 4 6 2 2 3 5" xfId="34173" xr:uid="{247DCCF1-44DE-4264-9CA3-0E590CDABDEE}"/>
    <cellStyle name="Input 4 6 2 2 4" xfId="20163" xr:uid="{CE5F0FE1-A68B-41FD-8B75-4297B9AB4091}"/>
    <cellStyle name="Input 4 6 2 2 4 2" xfId="35458" xr:uid="{2680228C-4526-4408-9920-1B1549883CED}"/>
    <cellStyle name="Input 4 6 2 2 5" xfId="27291" xr:uid="{8C6E8DAF-EF89-4C54-A272-2ECD2AE54662}"/>
    <cellStyle name="Input 4 6 2 2 5 2" xfId="37665" xr:uid="{CDC6402F-CC97-483B-B455-2B878CBC1A7D}"/>
    <cellStyle name="Input 4 6 2 2 6" xfId="39968" xr:uid="{A5C9C53A-883C-422F-B08F-333CE0961294}"/>
    <cellStyle name="Input 4 6 2 2 7" xfId="33137" xr:uid="{58223F2E-7275-4F27-B17D-D5DC2ED7243E}"/>
    <cellStyle name="Input 4 6 3" xfId="17649" xr:uid="{7D8FB888-4FFB-407F-975D-72034616C44C}"/>
    <cellStyle name="Input 4 6 3 2" xfId="18262" xr:uid="{6AD5A027-9813-4E76-BFD6-20ECB843BD13}"/>
    <cellStyle name="Input 4 6 3 2 2" xfId="20600" xr:uid="{3ED9AE80-2333-48D1-9FA1-489C1E0E50C2}"/>
    <cellStyle name="Input 4 6 3 2 2 2" xfId="35895" xr:uid="{D96006E7-0F77-4A75-8858-B58A73035CBE}"/>
    <cellStyle name="Input 4 6 3 2 3" xfId="27714" xr:uid="{D7BE076A-5BE1-486A-94FA-47091A7594B6}"/>
    <cellStyle name="Input 4 6 3 2 3 2" xfId="38086" xr:uid="{EA318346-9CED-4F25-9B66-DADB16038F81}"/>
    <cellStyle name="Input 4 6 3 2 4" xfId="40405" xr:uid="{F2795B65-231F-4482-AA01-86468EE7A04F}"/>
    <cellStyle name="Input 4 6 3 2 5" xfId="33574" xr:uid="{F917720B-41E4-40DA-A605-3C6BAC761D63}"/>
    <cellStyle name="Input 4 6 3 3" xfId="18694" xr:uid="{13CE4404-1224-4509-8FD9-45E90AA5CEE4}"/>
    <cellStyle name="Input 4 6 3 3 2" xfId="21032" xr:uid="{D7F381AC-E610-4614-A6F4-982BD1738D67}"/>
    <cellStyle name="Input 4 6 3 3 2 2" xfId="36327" xr:uid="{CABFEC1A-541B-4E39-BC1B-F80EBEFBF0C4}"/>
    <cellStyle name="Input 4 6 3 3 3" xfId="28146" xr:uid="{2532A1D6-1A51-421E-B9D5-A678A27F78AF}"/>
    <cellStyle name="Input 4 6 3 3 3 2" xfId="38518" xr:uid="{B9377815-3AA3-438C-B9DD-62795330CB59}"/>
    <cellStyle name="Input 4 6 3 3 4" xfId="40837" xr:uid="{4E5214DA-5DB3-4DE5-BBAD-DED73A144D97}"/>
    <cellStyle name="Input 4 6 3 3 5" xfId="34006" xr:uid="{6055EAD0-24B0-48D0-BAA0-53A0AEE8C127}"/>
    <cellStyle name="Input 4 6 3 4" xfId="19992" xr:uid="{A431A90B-315B-4658-B7D5-FD9B67E0B982}"/>
    <cellStyle name="Input 4 6 3 4 2" xfId="35287" xr:uid="{4013067B-A721-4BA6-A645-1AD0D855263F}"/>
    <cellStyle name="Input 4 6 3 5" xfId="27124" xr:uid="{00BC5AAD-5B6E-4450-912D-D15DC2C36AB0}"/>
    <cellStyle name="Input 4 6 3 5 2" xfId="37498" xr:uid="{58AE0F92-0EFD-480B-AFEF-0D9EF0162FA3}"/>
    <cellStyle name="Input 4 6 3 6" xfId="39797" xr:uid="{3E61A508-3C26-4FB3-A71C-E74FEE8190B9}"/>
    <cellStyle name="Input 4 6 3 7" xfId="32966" xr:uid="{D2FFFD33-D0A7-4152-A375-4689A052B47F}"/>
    <cellStyle name="Input 4 7" xfId="2098" xr:uid="{72C61E2E-675D-4CD0-AFD6-11BEDBE6910D}"/>
    <cellStyle name="Input 4 7 2" xfId="17390" xr:uid="{4315D28B-6601-4308-BC41-DD1D309004E2}"/>
    <cellStyle name="Input 4 7 2 2" xfId="17823" xr:uid="{93883FF8-F90B-446C-BBB9-76590A6570F3}"/>
    <cellStyle name="Input 4 7 2 2 2" xfId="18430" xr:uid="{0AC0A119-FBD6-443E-A86A-EE9DAF032BDD}"/>
    <cellStyle name="Input 4 7 2 2 2 2" xfId="20768" xr:uid="{F9437906-3E50-47FC-8C0B-AACE68833829}"/>
    <cellStyle name="Input 4 7 2 2 2 2 2" xfId="36063" xr:uid="{B126D7A8-BB9B-4A5C-A529-4172926B05E0}"/>
    <cellStyle name="Input 4 7 2 2 2 3" xfId="27882" xr:uid="{500263C5-FC96-47F3-837D-D02A83D01356}"/>
    <cellStyle name="Input 4 7 2 2 2 3 2" xfId="38254" xr:uid="{BEB0D523-D828-4943-82F3-5A388DDE3CF1}"/>
    <cellStyle name="Input 4 7 2 2 2 4" xfId="40573" xr:uid="{9B3B4F3B-AA7E-4C70-823D-55C892C4A45E}"/>
    <cellStyle name="Input 4 7 2 2 2 5" xfId="33742" xr:uid="{E08E1A80-B66B-4CEF-BA52-26DAD01E7EAB}"/>
    <cellStyle name="Input 4 7 2 2 3" xfId="18862" xr:uid="{C3E2DB27-1382-454B-90C2-B33C1A5CAB70}"/>
    <cellStyle name="Input 4 7 2 2 3 2" xfId="21200" xr:uid="{FFCDC91A-36B6-47B3-9CAD-A8FDCB70C20D}"/>
    <cellStyle name="Input 4 7 2 2 3 2 2" xfId="36495" xr:uid="{08AFAED4-4858-433B-B74B-F3E46B322851}"/>
    <cellStyle name="Input 4 7 2 2 3 3" xfId="28314" xr:uid="{04EC914B-4666-41A0-8774-1D002FF87FAB}"/>
    <cellStyle name="Input 4 7 2 2 3 3 2" xfId="38686" xr:uid="{552FCE6E-A388-4078-AE4D-5BED2C3FD039}"/>
    <cellStyle name="Input 4 7 2 2 3 4" xfId="41005" xr:uid="{775D5FC7-CF8C-46BA-89FE-FBE1F75E660D}"/>
    <cellStyle name="Input 4 7 2 2 3 5" xfId="34174" xr:uid="{8FFDA9CC-138D-41C2-B467-4207490904CC}"/>
    <cellStyle name="Input 4 7 2 2 4" xfId="20164" xr:uid="{8BF22A74-7BD1-4B0F-867E-A6ECCF6B118B}"/>
    <cellStyle name="Input 4 7 2 2 4 2" xfId="35459" xr:uid="{2791F39E-0838-43A9-A653-787828DD70F1}"/>
    <cellStyle name="Input 4 7 2 2 5" xfId="27292" xr:uid="{17B3B263-CD1A-4C49-B9F9-36DFB873F61F}"/>
    <cellStyle name="Input 4 7 2 2 5 2" xfId="37666" xr:uid="{8F5E26AD-029E-4085-A15C-5AE9B0531E42}"/>
    <cellStyle name="Input 4 7 2 2 6" xfId="39969" xr:uid="{DE9EF2B9-0C5A-44DC-B0DB-0DA6B02E41B3}"/>
    <cellStyle name="Input 4 7 2 2 7" xfId="33138" xr:uid="{0E164945-8CD8-47CC-9911-FBA429D4770D}"/>
    <cellStyle name="Input 4 7 3" xfId="17650" xr:uid="{74384C07-2E53-4241-AD97-ADDFEA6F0983}"/>
    <cellStyle name="Input 4 7 3 2" xfId="18263" xr:uid="{4AEAB55D-351C-476C-B522-2C73310A2F7D}"/>
    <cellStyle name="Input 4 7 3 2 2" xfId="20601" xr:uid="{E86E40F7-4B31-4D25-BB7F-8A45C61C72C5}"/>
    <cellStyle name="Input 4 7 3 2 2 2" xfId="35896" xr:uid="{5E351BF0-6AEB-449D-B2B2-37FE319ECAB1}"/>
    <cellStyle name="Input 4 7 3 2 3" xfId="27715" xr:uid="{03344A32-B278-48EC-9905-9FBAC8053AB5}"/>
    <cellStyle name="Input 4 7 3 2 3 2" xfId="38087" xr:uid="{096CB02B-1902-4ECB-8EA6-1822AF8D4043}"/>
    <cellStyle name="Input 4 7 3 2 4" xfId="40406" xr:uid="{7DF6B7A0-449D-489B-8566-530E997FEAF8}"/>
    <cellStyle name="Input 4 7 3 2 5" xfId="33575" xr:uid="{98EC1C2C-1E67-4344-8D19-1E8B95FAB6FC}"/>
    <cellStyle name="Input 4 7 3 3" xfId="18695" xr:uid="{AADEC9F4-D795-41EC-9D68-5438030EC1C8}"/>
    <cellStyle name="Input 4 7 3 3 2" xfId="21033" xr:uid="{7D742FA5-49CE-4C93-851D-EE4218106735}"/>
    <cellStyle name="Input 4 7 3 3 2 2" xfId="36328" xr:uid="{F2CCDD70-0453-4934-BCC1-A1ECCE3D1A76}"/>
    <cellStyle name="Input 4 7 3 3 3" xfId="28147" xr:uid="{DEDE044F-2E5D-43C2-8CAC-B0BF4074FFF5}"/>
    <cellStyle name="Input 4 7 3 3 3 2" xfId="38519" xr:uid="{8C2FC0C4-BFBA-4940-9EE9-F022D8BA4D80}"/>
    <cellStyle name="Input 4 7 3 3 4" xfId="40838" xr:uid="{5075737A-2EB0-4EFB-8CC0-DC341BDA9F3F}"/>
    <cellStyle name="Input 4 7 3 3 5" xfId="34007" xr:uid="{00BAC9EC-8BF8-4B9B-A330-9E26199CA185}"/>
    <cellStyle name="Input 4 7 3 4" xfId="19993" xr:uid="{AB8FD92E-8770-45FF-8E58-4E0C5B3336A0}"/>
    <cellStyle name="Input 4 7 3 4 2" xfId="35288" xr:uid="{ACA9E112-6476-4566-8E35-C87C40410AFA}"/>
    <cellStyle name="Input 4 7 3 5" xfId="27125" xr:uid="{A86E9F41-DC19-4B2D-B2EA-D159723A8503}"/>
    <cellStyle name="Input 4 7 3 5 2" xfId="37499" xr:uid="{3F79E6DB-B380-436B-AA12-9770A8864E8A}"/>
    <cellStyle name="Input 4 7 3 6" xfId="39798" xr:uid="{F3A15DE5-4C78-41DC-818F-D1673F85125F}"/>
    <cellStyle name="Input 4 7 3 7" xfId="32967" xr:uid="{CD35B7D7-A92D-4AFE-863E-53C17F0539DE}"/>
    <cellStyle name="Input 4 8" xfId="4403" xr:uid="{21D1DA2D-8EC5-4EC4-AA26-CA759698692A}"/>
    <cellStyle name="Input 4 8 2" xfId="4404" xr:uid="{036CC398-C382-490D-A0FE-AFC84BBB874F}"/>
    <cellStyle name="Input 4 8 2 2" xfId="17824" xr:uid="{7BA80DD8-735D-40A3-843F-B3B207FD8C98}"/>
    <cellStyle name="Input 4 8 2 2 2" xfId="18431" xr:uid="{00B045B1-B4C2-4099-B4DD-4783F658CE94}"/>
    <cellStyle name="Input 4 8 2 2 2 2" xfId="20769" xr:uid="{4D40DF3D-A356-41FC-BB9F-CC339657BC40}"/>
    <cellStyle name="Input 4 8 2 2 2 2 2" xfId="36064" xr:uid="{506E5237-DCA5-4C26-BF9C-1AFD569269B4}"/>
    <cellStyle name="Input 4 8 2 2 2 3" xfId="27883" xr:uid="{8A52DB71-8D3F-4C5B-9947-DDFE7F4316A4}"/>
    <cellStyle name="Input 4 8 2 2 2 3 2" xfId="38255" xr:uid="{9071E527-928F-4A25-90CA-5B8A0B3A0AD0}"/>
    <cellStyle name="Input 4 8 2 2 2 4" xfId="40574" xr:uid="{2CEEA48A-B7E8-407B-A93B-F51BAEB74107}"/>
    <cellStyle name="Input 4 8 2 2 2 5" xfId="33743" xr:uid="{76CBE941-D7EC-4326-8CAB-D6ED17AE7070}"/>
    <cellStyle name="Input 4 8 2 2 3" xfId="18863" xr:uid="{BCAE64A2-002C-45F9-8DF6-4E34C050C229}"/>
    <cellStyle name="Input 4 8 2 2 3 2" xfId="21201" xr:uid="{C5D0A9C3-D0AC-4D68-9336-1A9DD1A7ED31}"/>
    <cellStyle name="Input 4 8 2 2 3 2 2" xfId="36496" xr:uid="{C4420485-0FC8-43EE-92D4-DCC6851A0CAC}"/>
    <cellStyle name="Input 4 8 2 2 3 3" xfId="28315" xr:uid="{D2FE05FE-E0BA-4840-9C16-384311AD73B9}"/>
    <cellStyle name="Input 4 8 2 2 3 3 2" xfId="38687" xr:uid="{CC54A68F-55FA-4CF8-AE57-A004A8205C04}"/>
    <cellStyle name="Input 4 8 2 2 3 4" xfId="41006" xr:uid="{430487B5-5E54-4AF7-A23C-4F069C37973F}"/>
    <cellStyle name="Input 4 8 2 2 3 5" xfId="34175" xr:uid="{98FB5639-9A38-4D29-A6D0-CA55D916BD23}"/>
    <cellStyle name="Input 4 8 2 2 4" xfId="20165" xr:uid="{5E5393C1-817B-41E3-9629-402BC9ABC5E4}"/>
    <cellStyle name="Input 4 8 2 2 4 2" xfId="35460" xr:uid="{005FF01C-B74A-4799-B4D1-DF565DCDDC5E}"/>
    <cellStyle name="Input 4 8 2 2 5" xfId="27293" xr:uid="{C6C872FD-0654-4656-B1BD-CE754A071930}"/>
    <cellStyle name="Input 4 8 2 2 5 2" xfId="37667" xr:uid="{C3EAD07B-741A-4E57-9C3C-23A16997DE0C}"/>
    <cellStyle name="Input 4 8 2 2 6" xfId="39970" xr:uid="{56DBFD2F-1F67-47B1-925C-42EE62A265F9}"/>
    <cellStyle name="Input 4 8 2 2 7" xfId="33139" xr:uid="{CA1E9FE0-C49D-41D0-8A79-88820E0353AC}"/>
    <cellStyle name="Input 4 8 3" xfId="6982" xr:uid="{0632BA13-57C2-45DB-9555-7AB1E99FE777}"/>
    <cellStyle name="Input 4 8 3 2" xfId="17651" xr:uid="{4A97A5CB-3241-4DB3-AE8F-840290BB75B4}"/>
    <cellStyle name="Input 4 8 3 2 2" xfId="19994" xr:uid="{6986596A-0DB8-4A71-A31E-00F9F8784E1E}"/>
    <cellStyle name="Input 4 8 3 2 2 2" xfId="35289" xr:uid="{5A0095FB-7A68-4916-9F26-38A112E6886F}"/>
    <cellStyle name="Input 4 8 3 2 3" xfId="27126" xr:uid="{21796D53-4799-4C12-9532-BAEE70CFF589}"/>
    <cellStyle name="Input 4 8 3 2 3 2" xfId="37500" xr:uid="{829A2F73-5DD7-404E-87ED-316A364E7421}"/>
    <cellStyle name="Input 4 8 3 2 4" xfId="39799" xr:uid="{A5B73C2C-7745-4380-AB72-0BD55C1C89CC}"/>
    <cellStyle name="Input 4 8 3 2 5" xfId="32968" xr:uid="{84454980-50B2-429C-AB23-C02663F3926D}"/>
    <cellStyle name="Input 4 8 3 3" xfId="18264" xr:uid="{6956884F-02C9-41F1-9E43-8C545FDE1F18}"/>
    <cellStyle name="Input 4 8 3 3 2" xfId="20602" xr:uid="{279389D1-1934-4381-8EBA-15CF0A3259CC}"/>
    <cellStyle name="Input 4 8 3 3 2 2" xfId="35897" xr:uid="{7CEEA5B1-E5D9-4E77-A7E1-6AAF52DD7CCF}"/>
    <cellStyle name="Input 4 8 3 3 3" xfId="27716" xr:uid="{2577B3CA-E056-4044-854A-A4145B11F090}"/>
    <cellStyle name="Input 4 8 3 3 3 2" xfId="38088" xr:uid="{7C3E0D08-8886-4317-A8F8-1674582643FF}"/>
    <cellStyle name="Input 4 8 3 3 4" xfId="40407" xr:uid="{C3AB416F-6EB3-409C-B974-59DA84A96EC1}"/>
    <cellStyle name="Input 4 8 3 3 5" xfId="33576" xr:uid="{8E6D72A0-1FB1-459D-A7DB-29DA3129CA1C}"/>
    <cellStyle name="Input 4 8 3 4" xfId="18696" xr:uid="{3B2F8654-59BF-4AFB-A054-0C8F027208A8}"/>
    <cellStyle name="Input 4 8 3 4 2" xfId="21034" xr:uid="{556514C1-8496-4DBC-ABC8-484AD412540F}"/>
    <cellStyle name="Input 4 8 3 4 2 2" xfId="36329" xr:uid="{4240C7E6-24AD-4FBF-B706-0E8CE7018B91}"/>
    <cellStyle name="Input 4 8 3 4 3" xfId="28148" xr:uid="{B029ADEE-39BF-45F3-BA03-BE0A59176D10}"/>
    <cellStyle name="Input 4 8 3 4 3 2" xfId="38520" xr:uid="{9C4EA934-AF5D-4530-8E29-9B9172EDCFCD}"/>
    <cellStyle name="Input 4 8 3 4 4" xfId="40839" xr:uid="{507C0299-11F6-45BB-9714-90DFB0B551FD}"/>
    <cellStyle name="Input 4 8 3 4 5" xfId="34008" xr:uid="{4561CE0B-E6ED-4312-85C0-E4A2A16ACE0D}"/>
    <cellStyle name="Input 4 8 3 5" xfId="19084" xr:uid="{ED2979EE-9396-4097-A61D-35BF157598C6}"/>
    <cellStyle name="Input 4 8 3 5 2" xfId="21422" xr:uid="{F62E2784-C545-4D03-AFA4-28FEA89FF759}"/>
    <cellStyle name="Input 4 8 3 5 2 2" xfId="36717" xr:uid="{056D3DFE-FF97-44AF-A453-6ED692530BD2}"/>
    <cellStyle name="Input 4 8 3 5 3" xfId="28529" xr:uid="{E516EAF0-5C35-4D30-84B4-32D8D382AA8D}"/>
    <cellStyle name="Input 4 8 3 5 3 2" xfId="38901" xr:uid="{EEC01CF8-03AD-47E0-85C4-5D5F38C92838}"/>
    <cellStyle name="Input 4 8 3 5 4" xfId="41227" xr:uid="{19B3FA73-DA94-48B6-970A-10D5BEC3CD1E}"/>
    <cellStyle name="Input 4 8 3 5 5" xfId="34396" xr:uid="{3B670968-200B-499F-B615-B853503EB33C}"/>
    <cellStyle name="Input 4 8 3 6" xfId="39077" xr:uid="{C8329C08-BC4E-407D-BA99-192B75C5A93E}"/>
    <cellStyle name="Input 4 8 3 7" xfId="28695" xr:uid="{D37D172D-0F03-4935-878F-029723D4756F}"/>
    <cellStyle name="Input 4 8 4" xfId="17982" xr:uid="{6AC6339D-A1E5-49A2-8507-E489825C079D}"/>
    <cellStyle name="Input 4 8 4 2" xfId="20320" xr:uid="{C3F39542-942C-4614-A983-C6477AD5DD91}"/>
    <cellStyle name="Input 4 8 4 2 2" xfId="35615" xr:uid="{A7D8B343-5DC5-47B9-A314-F8A0415D7DD1}"/>
    <cellStyle name="Input 4 8 4 3" xfId="27435" xr:uid="{51F0AFDA-EE8D-4500-9E02-B0E8BF86492A}"/>
    <cellStyle name="Input 4 8 4 3 2" xfId="37807" xr:uid="{ED7BB5F5-A567-4A24-B39E-2F36FC434A3E}"/>
    <cellStyle name="Input 4 8 4 4" xfId="40125" xr:uid="{23245638-F046-431F-B4AA-1AB69DD613E3}"/>
    <cellStyle name="Input 4 8 4 5" xfId="33294" xr:uid="{9D854D29-FF16-43D8-8A5E-41434D0B1713}"/>
    <cellStyle name="Input 4 8 5" xfId="39043" xr:uid="{ACA2017B-E58E-4CC0-B931-97BD7783C544}"/>
    <cellStyle name="Input 4 8 6" xfId="28661" xr:uid="{2BC1B432-6515-4985-97A8-5D02F01427AF}"/>
    <cellStyle name="Input 4 9" xfId="4405" xr:uid="{8729C51F-F7DD-468E-AA2D-974353821B64}"/>
    <cellStyle name="Input 4 9 2" xfId="17392" xr:uid="{8FA1B4BB-1B5E-4362-BD0A-0950320A0D53}"/>
    <cellStyle name="Input 4 9 2 2" xfId="17825" xr:uid="{4FD6DE21-382C-47F1-9126-C1E18070758B}"/>
    <cellStyle name="Input 4 9 2 2 2" xfId="18432" xr:uid="{61E2D8AF-88AD-4056-9458-62D772778F1E}"/>
    <cellStyle name="Input 4 9 2 2 2 2" xfId="20770" xr:uid="{1300C521-6288-4142-99E0-F489A5067B66}"/>
    <cellStyle name="Input 4 9 2 2 2 2 2" xfId="36065" xr:uid="{FABE9EE1-E87A-4453-8024-B02DF9BAB017}"/>
    <cellStyle name="Input 4 9 2 2 2 3" xfId="27884" xr:uid="{11C662D4-519B-4E15-8550-C5C2E45E9E61}"/>
    <cellStyle name="Input 4 9 2 2 2 3 2" xfId="38256" xr:uid="{9C4F5201-36A8-483E-8D01-84B948FCE61B}"/>
    <cellStyle name="Input 4 9 2 2 2 4" xfId="40575" xr:uid="{AF9D0351-9D28-4654-890A-16EF3BA3E996}"/>
    <cellStyle name="Input 4 9 2 2 2 5" xfId="33744" xr:uid="{59B7349D-33B7-463F-A810-6D8C7BEC0BDC}"/>
    <cellStyle name="Input 4 9 2 2 3" xfId="18864" xr:uid="{A0F072C5-639C-47DC-8E63-C077CCC7AADF}"/>
    <cellStyle name="Input 4 9 2 2 3 2" xfId="21202" xr:uid="{3EFE2434-C1FB-429F-AA45-B785F788D418}"/>
    <cellStyle name="Input 4 9 2 2 3 2 2" xfId="36497" xr:uid="{642C8703-B249-4656-9E94-E60C0321784E}"/>
    <cellStyle name="Input 4 9 2 2 3 3" xfId="28316" xr:uid="{E3503A4C-85CD-42F7-87B2-1C52321FEC19}"/>
    <cellStyle name="Input 4 9 2 2 3 3 2" xfId="38688" xr:uid="{D9381EAD-8D3B-482A-B492-033FB6EFDBBD}"/>
    <cellStyle name="Input 4 9 2 2 3 4" xfId="41007" xr:uid="{7EEF1D65-013D-43E3-9093-9930E93E7E4C}"/>
    <cellStyle name="Input 4 9 2 2 3 5" xfId="34176" xr:uid="{B90B5976-B372-4E08-8593-6D8741DFBF9D}"/>
    <cellStyle name="Input 4 9 2 2 4" xfId="20166" xr:uid="{567DED3F-A249-4DB2-BC6E-7ECB88BA4CF0}"/>
    <cellStyle name="Input 4 9 2 2 4 2" xfId="35461" xr:uid="{8D5D5E20-1959-4E14-B72E-942C9EA296B7}"/>
    <cellStyle name="Input 4 9 2 2 5" xfId="27294" xr:uid="{BDE83789-15C1-47CD-9FCD-C540FAF6E9D8}"/>
    <cellStyle name="Input 4 9 2 2 5 2" xfId="37668" xr:uid="{F80B04F9-B86E-4CB0-849B-D2ABAA24BF66}"/>
    <cellStyle name="Input 4 9 2 2 6" xfId="39971" xr:uid="{9BE60B56-D279-4F89-95E2-F67ED9E50628}"/>
    <cellStyle name="Input 4 9 2 2 7" xfId="33140" xr:uid="{CD8D6524-0FF2-44BC-8C13-3F5DBABD97AA}"/>
    <cellStyle name="Input 4 9 3" xfId="17652" xr:uid="{003E7FC3-7E0F-4116-A94B-332C56076399}"/>
    <cellStyle name="Input 4 9 3 2" xfId="18265" xr:uid="{5DCE8F40-30A4-44D5-9141-D65BD3C95EB1}"/>
    <cellStyle name="Input 4 9 3 2 2" xfId="20603" xr:uid="{CB1E41FC-F02D-4BE2-AA60-2E421E671E00}"/>
    <cellStyle name="Input 4 9 3 2 2 2" xfId="35898" xr:uid="{624827A5-BD09-46B9-B76A-77F3AE96B480}"/>
    <cellStyle name="Input 4 9 3 2 3" xfId="27717" xr:uid="{344C63B0-769A-42CD-8468-781BC16F58DA}"/>
    <cellStyle name="Input 4 9 3 2 3 2" xfId="38089" xr:uid="{40D87CA0-6B08-4DC6-88DF-768C2F8035E8}"/>
    <cellStyle name="Input 4 9 3 2 4" xfId="40408" xr:uid="{F81FB46F-6DED-44E8-A31A-456760EA450A}"/>
    <cellStyle name="Input 4 9 3 2 5" xfId="33577" xr:uid="{831C6961-2CB8-4D60-BBFC-E6B96A96D265}"/>
    <cellStyle name="Input 4 9 3 3" xfId="18697" xr:uid="{B8FEEB90-DA57-4F31-9840-9A3B2871E11D}"/>
    <cellStyle name="Input 4 9 3 3 2" xfId="21035" xr:uid="{BFEAE4CD-B424-48E5-BDB3-57284AA411B7}"/>
    <cellStyle name="Input 4 9 3 3 2 2" xfId="36330" xr:uid="{429C9ABF-05DA-42D4-9D2A-DE250ADC904A}"/>
    <cellStyle name="Input 4 9 3 3 3" xfId="28149" xr:uid="{1024D309-94F7-40C2-BBE0-0E363E22B174}"/>
    <cellStyle name="Input 4 9 3 3 3 2" xfId="38521" xr:uid="{126C78E0-D431-490E-9313-59B1B955E494}"/>
    <cellStyle name="Input 4 9 3 3 4" xfId="40840" xr:uid="{299E2806-415C-45AA-9EF5-50B822B273EB}"/>
    <cellStyle name="Input 4 9 3 3 5" xfId="34009" xr:uid="{E4BA508C-46B9-4D4F-9D6A-77FA97EC7133}"/>
    <cellStyle name="Input 4 9 3 4" xfId="19995" xr:uid="{86EA9E21-B660-4349-BA27-31F96E634B11}"/>
    <cellStyle name="Input 4 9 3 4 2" xfId="35290" xr:uid="{44CFB63F-F992-4F3D-8285-7B4C040D3936}"/>
    <cellStyle name="Input 4 9 3 5" xfId="27127" xr:uid="{34FBC7AC-8BDE-492D-B1C6-F4F35E42033D}"/>
    <cellStyle name="Input 4 9 3 5 2" xfId="37501" xr:uid="{338A6022-B2F3-4602-916D-BD99D06604CD}"/>
    <cellStyle name="Input 4 9 3 6" xfId="39800" xr:uid="{55273A0A-3633-4D2F-98CA-9B3FE71B468E}"/>
    <cellStyle name="Input 4 9 3 7" xfId="32969" xr:uid="{BE6EF414-FC07-4024-B690-2F5F75CC790E}"/>
    <cellStyle name="Input 5" xfId="847" xr:uid="{EA04ADE6-75F3-435B-B468-9784E14968AB}"/>
    <cellStyle name="Input 5 2" xfId="6983" xr:uid="{388733AE-9D3E-43BD-BC30-1AEC08A7C06D}"/>
    <cellStyle name="Input 5 2 2" xfId="17826" xr:uid="{68ACDDA1-59E5-4D4B-A92C-EBF88B431610}"/>
    <cellStyle name="Input 5 2 2 2" xfId="18433" xr:uid="{C5A607F5-A0AD-46AF-A798-3DCFAFD54F31}"/>
    <cellStyle name="Input 5 2 2 2 2" xfId="20771" xr:uid="{5ADA9991-0931-4ABA-9C2D-4EA679F64D84}"/>
    <cellStyle name="Input 5 2 2 2 2 2" xfId="36066" xr:uid="{F87D3A2C-8655-419B-8979-9E15677CE2C1}"/>
    <cellStyle name="Input 5 2 2 2 3" xfId="27885" xr:uid="{E477C923-E5DA-4A3A-B851-42C6344EE5FD}"/>
    <cellStyle name="Input 5 2 2 2 3 2" xfId="38257" xr:uid="{C3BC4A1B-ABE7-4260-B40C-BBFD4D534E60}"/>
    <cellStyle name="Input 5 2 2 2 4" xfId="40576" xr:uid="{100CA9AE-797A-42BE-BE1A-0E95225833DD}"/>
    <cellStyle name="Input 5 2 2 2 5" xfId="33745" xr:uid="{BDF79271-6E49-4460-B263-4694F72162D4}"/>
    <cellStyle name="Input 5 2 2 3" xfId="18865" xr:uid="{FC4EAE59-0927-40FD-83D1-5B81710F2CE9}"/>
    <cellStyle name="Input 5 2 2 3 2" xfId="21203" xr:uid="{9378F615-931B-432D-AB10-A66E9DA19012}"/>
    <cellStyle name="Input 5 2 2 3 2 2" xfId="36498" xr:uid="{04E72D03-B017-4CDA-80EC-0F5E407A3CCD}"/>
    <cellStyle name="Input 5 2 2 3 3" xfId="28317" xr:uid="{AB70BD28-3FF9-4CDC-9430-ACAAD6760D6B}"/>
    <cellStyle name="Input 5 2 2 3 3 2" xfId="38689" xr:uid="{92BA8C10-7309-45E1-BAFC-B7D8E738FBF6}"/>
    <cellStyle name="Input 5 2 2 3 4" xfId="41008" xr:uid="{8817896E-4B4D-4E70-906C-1F5892F42D30}"/>
    <cellStyle name="Input 5 2 2 3 5" xfId="34177" xr:uid="{AF9C7C06-F8DC-4A5D-B515-B918158E63AA}"/>
    <cellStyle name="Input 5 2 2 4" xfId="20167" xr:uid="{7137497E-951C-4B44-A3C4-09E84DD991CB}"/>
    <cellStyle name="Input 5 2 2 4 2" xfId="35462" xr:uid="{840167C5-282D-45AC-B332-98F609EC966A}"/>
    <cellStyle name="Input 5 2 2 5" xfId="27295" xr:uid="{E442EBD9-0940-40C2-9ED8-55A15F4182AA}"/>
    <cellStyle name="Input 5 2 2 5 2" xfId="37669" xr:uid="{C9ECC42A-D0E3-4DB0-83D0-834B979F8743}"/>
    <cellStyle name="Input 5 2 2 6" xfId="39972" xr:uid="{EDFE7D40-1C90-487E-AD1A-672533F16B4A}"/>
    <cellStyle name="Input 5 2 2 7" xfId="33141" xr:uid="{6BC0E497-6D87-486D-B876-3FFEFBF770E6}"/>
    <cellStyle name="Input 5 2 3" xfId="17393" xr:uid="{87EAB78B-D9C9-49B0-902E-7EBF353E4EDD}"/>
    <cellStyle name="Input 5 2 3 2" xfId="19740" xr:uid="{0CBCFF03-FE0E-4B22-9CA2-220D0507B482}"/>
    <cellStyle name="Input 5 2 3 2 2" xfId="35035" xr:uid="{1C7036F1-28D3-4178-B474-5A01C5826AAF}"/>
    <cellStyle name="Input 5 2 3 3" xfId="26879" xr:uid="{1B4404C7-C8AF-4D42-B9A1-A5DDD3EA3023}"/>
    <cellStyle name="Input 5 2 3 3 2" xfId="37255" xr:uid="{D014CD5D-BE0D-4C5B-B9D2-B8385A169A95}"/>
    <cellStyle name="Input 5 2 3 4" xfId="39545" xr:uid="{7B89A3C7-0959-463A-BE3A-89CF230E1E40}"/>
    <cellStyle name="Input 5 2 3 5" xfId="32714" xr:uid="{B15B129C-298D-4C6E-A728-D91DC3372055}"/>
    <cellStyle name="Input 5 2 4" xfId="19085" xr:uid="{CA923518-B951-4908-AD4B-A5B36E5D7DAF}"/>
    <cellStyle name="Input 5 2 4 2" xfId="21423" xr:uid="{F64CF870-9FCE-426A-8A3C-4D899DE3339A}"/>
    <cellStyle name="Input 5 2 4 2 2" xfId="36718" xr:uid="{7742CB08-45DD-4394-B742-5CBBF6721D2E}"/>
    <cellStyle name="Input 5 2 4 3" xfId="28530" xr:uid="{100B017D-B6B8-49CB-BD18-6ACA83B51247}"/>
    <cellStyle name="Input 5 2 4 3 2" xfId="38902" xr:uid="{742ABC05-A9B6-4517-9F89-27A27EA22CF4}"/>
    <cellStyle name="Input 5 2 4 4" xfId="41228" xr:uid="{5DE3F324-616A-4CB6-87C4-68273A638E8F}"/>
    <cellStyle name="Input 5 2 4 5" xfId="34397" xr:uid="{84A9C71E-A20F-47E5-97A8-7A98754E4CB0}"/>
    <cellStyle name="Input 5 2 5" xfId="39078" xr:uid="{10B61CAD-BD33-4D73-AB05-9E22D598E404}"/>
    <cellStyle name="Input 5 2 6" xfId="28696" xr:uid="{55F72E5B-031C-4882-B4A7-68F4EBFC6EE6}"/>
    <cellStyle name="Input 5 3" xfId="17653" xr:uid="{86BBD687-F917-4861-B4D5-CE230722A825}"/>
    <cellStyle name="Input 5 3 2" xfId="18266" xr:uid="{BE494CE5-6CE5-4938-BF2D-3AAA4CC2C9B3}"/>
    <cellStyle name="Input 5 3 2 2" xfId="20604" xr:uid="{C8D76DF4-7335-48BE-8318-67D8BB9C07C9}"/>
    <cellStyle name="Input 5 3 2 2 2" xfId="35899" xr:uid="{4A2AC109-BA13-4A8B-9B82-5EA09C4140A6}"/>
    <cellStyle name="Input 5 3 2 3" xfId="27718" xr:uid="{5F878BB8-FB8A-4C19-93D6-2D36555F51D8}"/>
    <cellStyle name="Input 5 3 2 3 2" xfId="38090" xr:uid="{A5BCC28F-5FFF-410D-8A34-F5C0998FC7EB}"/>
    <cellStyle name="Input 5 3 2 4" xfId="40409" xr:uid="{13C71874-EADB-4483-8707-C841357C7327}"/>
    <cellStyle name="Input 5 3 2 5" xfId="33578" xr:uid="{C896BB5A-544A-4F78-9D57-96E8BCD54342}"/>
    <cellStyle name="Input 5 3 3" xfId="18698" xr:uid="{269424BD-5C41-456A-B4D8-429B73D21E87}"/>
    <cellStyle name="Input 5 3 3 2" xfId="21036" xr:uid="{5D4D5E6E-4385-403F-83C6-461CC9F53BBC}"/>
    <cellStyle name="Input 5 3 3 2 2" xfId="36331" xr:uid="{02B03F48-0369-4728-B1A3-44118A7A75FF}"/>
    <cellStyle name="Input 5 3 3 3" xfId="28150" xr:uid="{349E6BBA-8BA6-4CB5-9A1A-26ACC9493212}"/>
    <cellStyle name="Input 5 3 3 3 2" xfId="38522" xr:uid="{DEAF380B-729D-43AE-A0E4-EF33F919D498}"/>
    <cellStyle name="Input 5 3 3 4" xfId="40841" xr:uid="{15403CA6-ADD1-4389-B130-FFBAA439B2C9}"/>
    <cellStyle name="Input 5 3 3 5" xfId="34010" xr:uid="{806B5203-169B-4E4E-87C5-2EAB9D003659}"/>
    <cellStyle name="Input 5 3 4" xfId="19996" xr:uid="{BC723F3C-EA45-4CDF-A740-A5D68C954430}"/>
    <cellStyle name="Input 5 3 4 2" xfId="35291" xr:uid="{3362E780-0ECE-45B8-8E48-6B75B0B3F5A9}"/>
    <cellStyle name="Input 5 3 5" xfId="27128" xr:uid="{352D1E09-F7B0-4A8A-976F-C6BB3DF27C2C}"/>
    <cellStyle name="Input 5 3 5 2" xfId="37502" xr:uid="{018E377A-E1DE-48C6-A20B-ADD5F231B3D8}"/>
    <cellStyle name="Input 5 3 6" xfId="39801" xr:uid="{EBCC20F0-BE3C-4479-B531-20F9AA48FCC8}"/>
    <cellStyle name="Input 5 3 7" xfId="32970" xr:uid="{7BED3E79-CA19-42D9-8EAD-9CD27491FD7C}"/>
    <cellStyle name="Input 5 4" xfId="16680" xr:uid="{BB4D2906-ADC2-4C03-AF6B-40EECED12005}"/>
    <cellStyle name="Input 5 4 2" xfId="19427" xr:uid="{D8500D21-1E9D-4107-BB5F-426B1315BFB3}"/>
    <cellStyle name="Input 5 4 2 2" xfId="34722" xr:uid="{5698EDBA-5486-4B54-BACD-DB646F7C66BC}"/>
    <cellStyle name="Input 5 4 3" xfId="26525" xr:uid="{32269B6A-A141-4CEC-BA03-F58D1FF81D78}"/>
    <cellStyle name="Input 5 4 3 2" xfId="36942" xr:uid="{27D9B5E8-0947-4B42-BD91-A81D138CC1D6}"/>
    <cellStyle name="Input 5 4 4" xfId="39267" xr:uid="{6E568731-1910-4DF6-8384-3CDEE7D52F57}"/>
    <cellStyle name="Input 5 4 5" xfId="32436" xr:uid="{AF4C31EA-69D8-47A7-97D4-1B3C70DBA897}"/>
    <cellStyle name="Input 5 5" xfId="17983" xr:uid="{5E97D128-EBA9-4E56-931A-84EE4B74CAD6}"/>
    <cellStyle name="Input 5 5 2" xfId="20321" xr:uid="{0EBC1BE0-4B86-45EE-BE5F-5D793E3605CD}"/>
    <cellStyle name="Input 5 5 2 2" xfId="35616" xr:uid="{370C3139-3854-46A5-BD34-D91F6185881C}"/>
    <cellStyle name="Input 5 5 3" xfId="27436" xr:uid="{638C6462-5BAA-4159-B948-D65680003E60}"/>
    <cellStyle name="Input 5 5 3 2" xfId="37808" xr:uid="{DF203B7F-FBC2-4073-9EA7-DE083180C93F}"/>
    <cellStyle name="Input 5 5 4" xfId="40126" xr:uid="{EA1CFC78-0A94-4C48-B19E-C41E6E9D7146}"/>
    <cellStyle name="Input 5 5 5" xfId="33295" xr:uid="{243A5D3B-3006-4566-88EB-A0198A0D46AC}"/>
    <cellStyle name="Input 5 6" xfId="39044" xr:uid="{ADA9B241-2A17-4C84-9488-0F25A00AFB74}"/>
    <cellStyle name="Input 5 7" xfId="28662" xr:uid="{665BAE0E-5117-4FE5-89C7-7531E7AE2E3F}"/>
    <cellStyle name="Input 5 8" xfId="4406" xr:uid="{BB24F8A6-FE70-4614-9A8E-3BE7FA9FD965}"/>
    <cellStyle name="Input 6" xfId="848" xr:uid="{2554FADC-203C-4651-97A8-BEBDB4102A12}"/>
    <cellStyle name="Input 6 2" xfId="6984" xr:uid="{589BA40F-14F6-4FEC-A156-001D8C53DA96}"/>
    <cellStyle name="Input 6 2 2" xfId="17827" xr:uid="{B67583AA-5074-42C1-8CBC-F83B2FFD328D}"/>
    <cellStyle name="Input 6 2 2 2" xfId="18434" xr:uid="{9316626C-C601-4CBA-BA6D-BD66F3DAC215}"/>
    <cellStyle name="Input 6 2 2 2 2" xfId="20772" xr:uid="{E8CDB032-A381-4531-9447-869F05A600A2}"/>
    <cellStyle name="Input 6 2 2 2 2 2" xfId="36067" xr:uid="{E2EC85B1-484D-4C67-9387-538440C4E1AA}"/>
    <cellStyle name="Input 6 2 2 2 3" xfId="27886" xr:uid="{A13BED48-C090-4514-84D8-5D49D733DE00}"/>
    <cellStyle name="Input 6 2 2 2 3 2" xfId="38258" xr:uid="{955F06FD-0884-4D8F-91B0-3967154B3E89}"/>
    <cellStyle name="Input 6 2 2 2 4" xfId="40577" xr:uid="{C9FA7147-73EC-40DC-AEC4-5EDA9004B0DF}"/>
    <cellStyle name="Input 6 2 2 2 5" xfId="33746" xr:uid="{55F47EFA-BC6C-49A5-BEA6-E26DE9074766}"/>
    <cellStyle name="Input 6 2 2 3" xfId="18866" xr:uid="{A15B55DE-662E-4E9F-A6EF-20CC638E3D72}"/>
    <cellStyle name="Input 6 2 2 3 2" xfId="21204" xr:uid="{D16FFA8C-A214-4792-99D1-A43E4930032C}"/>
    <cellStyle name="Input 6 2 2 3 2 2" xfId="36499" xr:uid="{FC7003E7-1955-400E-9385-DB1528D00112}"/>
    <cellStyle name="Input 6 2 2 3 3" xfId="28318" xr:uid="{03E63982-0A01-4E76-AE19-EDADCA6EA287}"/>
    <cellStyle name="Input 6 2 2 3 3 2" xfId="38690" xr:uid="{0CFBD69E-28EE-4C39-AB55-855C15530386}"/>
    <cellStyle name="Input 6 2 2 3 4" xfId="41009" xr:uid="{20439A6C-D1FF-452B-A640-1F6C2EEC9119}"/>
    <cellStyle name="Input 6 2 2 3 5" xfId="34178" xr:uid="{BB633765-38F5-4582-B31F-8F1F82D624CC}"/>
    <cellStyle name="Input 6 2 2 4" xfId="20168" xr:uid="{3D80BC2E-EAB9-49F2-8DDD-A3BED095B7EA}"/>
    <cellStyle name="Input 6 2 2 4 2" xfId="35463" xr:uid="{5270B4C4-07E8-4015-8E4B-58387944316A}"/>
    <cellStyle name="Input 6 2 2 5" xfId="27296" xr:uid="{7566AA4F-EAF2-4EB6-B095-3BB423CB1231}"/>
    <cellStyle name="Input 6 2 2 5 2" xfId="37670" xr:uid="{8CEE344B-6489-4A36-B2D3-B9D53D7C9AD5}"/>
    <cellStyle name="Input 6 2 2 6" xfId="39973" xr:uid="{2DC4EE9F-AD2E-43DD-8D88-C90682723586}"/>
    <cellStyle name="Input 6 2 2 7" xfId="33142" xr:uid="{499DB02F-337C-49BC-A1F0-79F2CA0ECD91}"/>
    <cellStyle name="Input 6 2 3" xfId="17394" xr:uid="{44CC2E3B-3D64-46AB-886C-A99EAA593425}"/>
    <cellStyle name="Input 6 2 3 2" xfId="19741" xr:uid="{A7314F41-8D6F-41DE-9DCF-62A625E0289D}"/>
    <cellStyle name="Input 6 2 3 2 2" xfId="35036" xr:uid="{B46D5593-8AFF-483F-BE9C-7CF14FAD7E4C}"/>
    <cellStyle name="Input 6 2 3 3" xfId="26880" xr:uid="{DFB6D7E3-FCC1-4187-8B82-A380D6EE1E20}"/>
    <cellStyle name="Input 6 2 3 3 2" xfId="37256" xr:uid="{2238C8C0-712A-4FD0-9F56-184383A003B6}"/>
    <cellStyle name="Input 6 2 3 4" xfId="39546" xr:uid="{FDB56095-3123-4FAA-8C14-703D316CE861}"/>
    <cellStyle name="Input 6 2 3 5" xfId="32715" xr:uid="{84109A17-927F-4CD2-A4C5-2F84AA934F9D}"/>
    <cellStyle name="Input 6 2 4" xfId="19086" xr:uid="{CB2DE6F9-F13C-44BF-B711-E0388068D54D}"/>
    <cellStyle name="Input 6 2 4 2" xfId="21424" xr:uid="{40AE5AAD-2CB7-4703-AD79-FACB39A698C6}"/>
    <cellStyle name="Input 6 2 4 2 2" xfId="36719" xr:uid="{B6AF35D8-D636-4B67-8381-0423EF1581CD}"/>
    <cellStyle name="Input 6 2 4 3" xfId="28531" xr:uid="{9A5378AD-6F56-4372-93A2-A3C175D8B10C}"/>
    <cellStyle name="Input 6 2 4 3 2" xfId="38903" xr:uid="{2D8A7215-4E51-43B0-977E-EE3BDE7BFFEC}"/>
    <cellStyle name="Input 6 2 4 4" xfId="41229" xr:uid="{CDAB4A16-C3A6-4CEF-AE7F-36F768CADEA5}"/>
    <cellStyle name="Input 6 2 4 5" xfId="34398" xr:uid="{182977C1-2658-4477-892F-F16BFE061AEE}"/>
    <cellStyle name="Input 6 2 5" xfId="39079" xr:uid="{727DBCC8-B83F-40B2-A283-4DEF5C0E9DD4}"/>
    <cellStyle name="Input 6 2 6" xfId="28697" xr:uid="{1E1B4CC5-C103-43EC-A1CB-67478F28B3B7}"/>
    <cellStyle name="Input 6 3" xfId="17654" xr:uid="{B00B094D-E05F-409B-9AF2-8AB27C5EA207}"/>
    <cellStyle name="Input 6 3 2" xfId="18267" xr:uid="{BB56579B-F55F-4260-9BB5-798C34E3279C}"/>
    <cellStyle name="Input 6 3 2 2" xfId="20605" xr:uid="{19679604-6275-48D9-97AB-C13397096983}"/>
    <cellStyle name="Input 6 3 2 2 2" xfId="35900" xr:uid="{19CAD192-7887-433B-A3D4-AB0C9DC6FFA5}"/>
    <cellStyle name="Input 6 3 2 3" xfId="27719" xr:uid="{C9E3AD33-EA2B-41DC-A103-9D94D4A425CE}"/>
    <cellStyle name="Input 6 3 2 3 2" xfId="38091" xr:uid="{5E73BE5C-8DE6-4395-A90A-57C80CDFD3CA}"/>
    <cellStyle name="Input 6 3 2 4" xfId="40410" xr:uid="{AD34C5BD-85C3-478A-84CB-1CCEDDC75DFD}"/>
    <cellStyle name="Input 6 3 2 5" xfId="33579" xr:uid="{A883B6B0-45DE-4798-9702-A003B20A4D9E}"/>
    <cellStyle name="Input 6 3 3" xfId="18699" xr:uid="{0CE89936-B35F-4F1E-865A-82BCEC8EA589}"/>
    <cellStyle name="Input 6 3 3 2" xfId="21037" xr:uid="{07A9EB54-E31A-400D-A19D-1776524968D8}"/>
    <cellStyle name="Input 6 3 3 2 2" xfId="36332" xr:uid="{31FB6856-EDB3-432F-8C72-A23662D186F0}"/>
    <cellStyle name="Input 6 3 3 3" xfId="28151" xr:uid="{4AF6181B-35E1-4F74-BED8-3FA1D8A3C489}"/>
    <cellStyle name="Input 6 3 3 3 2" xfId="38523" xr:uid="{83489195-6050-4FBA-98F3-C69F2DF40508}"/>
    <cellStyle name="Input 6 3 3 4" xfId="40842" xr:uid="{CBD50021-87C1-4C3D-BA3A-8C0B4C095A74}"/>
    <cellStyle name="Input 6 3 3 5" xfId="34011" xr:uid="{D3546382-6FAA-4FF2-B38C-BA166BB9CFE0}"/>
    <cellStyle name="Input 6 3 4" xfId="19997" xr:uid="{2B32BF72-9681-48A8-946C-6B6111BD2E36}"/>
    <cellStyle name="Input 6 3 4 2" xfId="35292" xr:uid="{6F65EDDB-EC53-4D9C-8960-C7924D9B9B45}"/>
    <cellStyle name="Input 6 3 5" xfId="27129" xr:uid="{5D8D0E7B-5D27-464A-A0F1-1889592BFEE9}"/>
    <cellStyle name="Input 6 3 5 2" xfId="37503" xr:uid="{BBBBEE73-E311-42E9-915D-1A890C5C7436}"/>
    <cellStyle name="Input 6 3 6" xfId="39802" xr:uid="{FD314D22-0DDE-47BF-BF52-B198936E3BBF}"/>
    <cellStyle name="Input 6 3 7" xfId="32971" xr:uid="{7F24BDD8-A290-4DD9-8AB2-C878BAA8B376}"/>
    <cellStyle name="Input 6 4" xfId="16681" xr:uid="{E6D928EA-D8A1-4B80-A426-97DF42E971D7}"/>
    <cellStyle name="Input 6 4 2" xfId="19428" xr:uid="{21693BA8-9203-4901-9D73-95E115B1E33F}"/>
    <cellStyle name="Input 6 4 2 2" xfId="34723" xr:uid="{A8BA83CB-A48E-4D88-9740-3360E0A01A57}"/>
    <cellStyle name="Input 6 4 3" xfId="26526" xr:uid="{2756F544-C302-417A-BD59-9A4AC6CB8D87}"/>
    <cellStyle name="Input 6 4 3 2" xfId="36943" xr:uid="{B16D9D23-2E81-44FD-9368-8BD00AF5A3F6}"/>
    <cellStyle name="Input 6 4 4" xfId="39268" xr:uid="{8C2FB2DB-19A3-42A3-B897-D6858002E3F3}"/>
    <cellStyle name="Input 6 4 5" xfId="32437" xr:uid="{F946B1FC-C8A1-4324-8E24-2FC9F28594FC}"/>
    <cellStyle name="Input 6 5" xfId="17984" xr:uid="{4C5510E5-E4BA-4543-A356-3699F2D44A4E}"/>
    <cellStyle name="Input 6 5 2" xfId="20322" xr:uid="{39BD62D8-5AF4-45FC-B779-1CC2D86938E0}"/>
    <cellStyle name="Input 6 5 2 2" xfId="35617" xr:uid="{C7FA7E1D-1BA0-4173-B172-AB124DF1027F}"/>
    <cellStyle name="Input 6 5 3" xfId="27437" xr:uid="{5D92DABA-7CBE-4326-80F8-700DD5FF01FE}"/>
    <cellStyle name="Input 6 5 3 2" xfId="37809" xr:uid="{7DC0C71C-68B1-4DD2-8303-4C55865FB96E}"/>
    <cellStyle name="Input 6 5 4" xfId="40127" xr:uid="{CA39A641-2311-4881-8959-E9AC53C0CED6}"/>
    <cellStyle name="Input 6 5 5" xfId="33296" xr:uid="{6E294432-48A0-449D-B1A2-904229478968}"/>
    <cellStyle name="Input 6 6" xfId="39045" xr:uid="{9A8BBA76-AFA9-421C-84F7-56BD02EE36B7}"/>
    <cellStyle name="Input 6 7" xfId="28663" xr:uid="{B1C56AB1-901F-4BEE-A1CF-54F4773BE2C9}"/>
    <cellStyle name="Input 6 8" xfId="4407" xr:uid="{CDA32143-D27C-449D-BD54-9F6D52FB7AF4}"/>
    <cellStyle name="Input 7" xfId="849" xr:uid="{9A348B1B-0244-4532-801B-639ADA772D9C}"/>
    <cellStyle name="Input 7 2" xfId="6985" xr:uid="{5612ECB3-AF94-4360-92CC-B824C0B40A46}"/>
    <cellStyle name="Input 7 2 2" xfId="19087" xr:uid="{4E6B4C0E-C337-4C43-BD75-240926A402B5}"/>
    <cellStyle name="Input 7 2 2 2" xfId="21425" xr:uid="{1920F848-642E-41B2-BF5D-A1C84C229FCE}"/>
    <cellStyle name="Input 7 2 2 2 2" xfId="36720" xr:uid="{AE07D814-9984-4E6A-91CB-055BDCDD477F}"/>
    <cellStyle name="Input 7 2 2 3" xfId="28532" xr:uid="{63DA88A6-655C-43E3-97E1-1827D3CEC4E1}"/>
    <cellStyle name="Input 7 2 2 3 2" xfId="38904" xr:uid="{9B9F4DC3-B08E-44DD-A22D-FFC1FA3462CD}"/>
    <cellStyle name="Input 7 2 2 4" xfId="41230" xr:uid="{2B840562-DD51-4E29-8932-2942D3DD6C9F}"/>
    <cellStyle name="Input 7 2 2 5" xfId="34399" xr:uid="{F1B3D4A8-8329-47DE-B689-3135A13D16B3}"/>
    <cellStyle name="Input 7 2 3" xfId="39080" xr:uid="{1D151A64-B012-47FC-98EE-45FDAD0605B8}"/>
    <cellStyle name="Input 7 2 4" xfId="28698" xr:uid="{7B439029-D2E6-4277-B2FC-E2D8146E04B2}"/>
    <cellStyle name="Input 7 3" xfId="17985" xr:uid="{EA3D69FD-9D30-4DC9-9551-03D47AE28B06}"/>
    <cellStyle name="Input 7 3 2" xfId="20323" xr:uid="{64BC781A-34CC-4950-BDDA-038CD7D8B746}"/>
    <cellStyle name="Input 7 3 2 2" xfId="35618" xr:uid="{6633F529-2412-42F6-B552-189FD31EA604}"/>
    <cellStyle name="Input 7 3 3" xfId="27438" xr:uid="{2735CF88-2219-4209-BF94-331F6417ED23}"/>
    <cellStyle name="Input 7 3 3 2" xfId="37810" xr:uid="{0EB9FE9B-4C28-4BB1-8FE9-623E1B13C388}"/>
    <cellStyle name="Input 7 3 4" xfId="40128" xr:uid="{3B087910-3169-4754-BA6F-75991263234D}"/>
    <cellStyle name="Input 7 3 5" xfId="33297" xr:uid="{52AD1281-560B-4FDC-85FD-13C7C0C42A88}"/>
    <cellStyle name="Input 7 4" xfId="39046" xr:uid="{C0C0EEB9-388F-4DE1-BA4E-F2E9E7115ED4}"/>
    <cellStyle name="Input 7 5" xfId="28664" xr:uid="{A14E2A4D-34C1-4A36-AC26-3EECE53EA3AC}"/>
    <cellStyle name="Input 7 6" xfId="4408" xr:uid="{B733733F-1005-423D-AB4C-314927EF394F}"/>
    <cellStyle name="Input 8" xfId="850" xr:uid="{5E4AC0EB-B376-4F19-9E9C-4A51C0BF963F}"/>
    <cellStyle name="Input 8 2" xfId="6986" xr:uid="{29DF17CE-607B-4494-881F-91DBCDD7E1BD}"/>
    <cellStyle name="Input 8 2 2" xfId="19088" xr:uid="{34E871B9-E926-4B43-A24D-7CC384D8AF4D}"/>
    <cellStyle name="Input 8 2 2 2" xfId="21426" xr:uid="{D0B7AA45-7AE7-48FD-B16F-00918C8C8B74}"/>
    <cellStyle name="Input 8 2 2 2 2" xfId="36721" xr:uid="{28080435-C75F-410E-891D-96A5FC16758C}"/>
    <cellStyle name="Input 8 2 2 3" xfId="28533" xr:uid="{3AFAEC5B-2BB6-431F-A82A-1680F9BAC5B4}"/>
    <cellStyle name="Input 8 2 2 3 2" xfId="38905" xr:uid="{5DEFE331-2A69-4B1A-B6A9-0C447BB352DB}"/>
    <cellStyle name="Input 8 2 2 4" xfId="41231" xr:uid="{4971B095-355C-4D36-86F4-DCA863A4AD08}"/>
    <cellStyle name="Input 8 2 2 5" xfId="34400" xr:uid="{DD209D2D-4FA5-4681-9600-1EEAE987615A}"/>
    <cellStyle name="Input 8 2 3" xfId="39081" xr:uid="{4987FDBC-297F-4739-AD77-D9F72CB16829}"/>
    <cellStyle name="Input 8 2 4" xfId="28699" xr:uid="{93ECEBF8-4828-4D1F-B11F-D1F9A43FDAD6}"/>
    <cellStyle name="Input 8 3" xfId="17986" xr:uid="{CF9A0CF9-EC20-4476-B5C1-A76130C09C2A}"/>
    <cellStyle name="Input 8 3 2" xfId="20324" xr:uid="{E62ACAA5-4E7F-4C37-83F5-ADBFC500888A}"/>
    <cellStyle name="Input 8 3 2 2" xfId="35619" xr:uid="{88001062-467D-456A-8714-EDE8554F5671}"/>
    <cellStyle name="Input 8 3 3" xfId="27439" xr:uid="{7FD5B590-9774-46FE-B9AE-FE1ECC77285B}"/>
    <cellStyle name="Input 8 3 3 2" xfId="37811" xr:uid="{62CEA115-2FBA-4F14-AEA7-C6E41B07A762}"/>
    <cellStyle name="Input 8 3 4" xfId="40129" xr:uid="{65000AB4-B048-45A4-8710-5A9A034B01C2}"/>
    <cellStyle name="Input 8 3 5" xfId="33298" xr:uid="{D540A737-EB91-4E5E-926A-CA9D467CE1CE}"/>
    <cellStyle name="Input 8 4" xfId="39047" xr:uid="{21052DAE-B13C-48FA-B6D1-2C9DC21723E0}"/>
    <cellStyle name="Input 8 5" xfId="28665" xr:uid="{CE6B5C82-3908-41F2-B95E-F6FCCA8361E9}"/>
    <cellStyle name="Input 8 6" xfId="4409" xr:uid="{EC6DDC44-E511-4A8E-B4BF-0B639052CB20}"/>
    <cellStyle name="Input 9" xfId="851" xr:uid="{1B3759C7-71B2-4177-91FE-F3655290B98D}"/>
    <cellStyle name="Input 9 2" xfId="6987" xr:uid="{B91FEDAD-3557-454B-89BF-0E870B2267C6}"/>
    <cellStyle name="Input 9 2 2" xfId="19089" xr:uid="{DC1379FE-FB54-4DAB-87CE-1832D20703BA}"/>
    <cellStyle name="Input 9 2 2 2" xfId="21427" xr:uid="{5F0C2604-DAF6-4A5C-90A1-671F9AC8C8FA}"/>
    <cellStyle name="Input 9 2 2 2 2" xfId="36722" xr:uid="{20852327-0B17-4FB9-B795-ECF9BE5C8A57}"/>
    <cellStyle name="Input 9 2 2 3" xfId="28534" xr:uid="{49C83858-4C4D-4B23-A7A5-B7AF656307B7}"/>
    <cellStyle name="Input 9 2 2 3 2" xfId="38906" xr:uid="{B96ADBE8-D5E2-45B2-AE59-1BF74144BC40}"/>
    <cellStyle name="Input 9 2 2 4" xfId="41232" xr:uid="{231BE050-668A-4E07-A9BE-476135998D72}"/>
    <cellStyle name="Input 9 2 2 5" xfId="34401" xr:uid="{3DE01B5A-77A3-4F55-B3D2-2BC8ECF426DF}"/>
    <cellStyle name="Input 9 2 3" xfId="39082" xr:uid="{C98EC151-34AF-42BA-AF5B-8686D43DC8E7}"/>
    <cellStyle name="Input 9 2 4" xfId="28700" xr:uid="{15BB4821-28D1-4FA8-B018-488A61871ADF}"/>
    <cellStyle name="Input 9 3" xfId="17987" xr:uid="{2537FFC1-1F68-4302-9EB2-E96719B1FEED}"/>
    <cellStyle name="Input 9 3 2" xfId="20325" xr:uid="{1488FC4B-6571-41C5-A648-25DB2FB24CBB}"/>
    <cellStyle name="Input 9 3 2 2" xfId="35620" xr:uid="{D1FC23EF-FEBF-4849-842D-F20DE295F3C8}"/>
    <cellStyle name="Input 9 3 3" xfId="27440" xr:uid="{2AC7A534-8DA9-40DF-973C-D4495D60F155}"/>
    <cellStyle name="Input 9 3 3 2" xfId="37812" xr:uid="{34393D13-B356-4549-B328-78553301C8A0}"/>
    <cellStyle name="Input 9 3 4" xfId="40130" xr:uid="{6B05005C-2E2F-4A90-9D95-56268237FD61}"/>
    <cellStyle name="Input 9 3 5" xfId="33299" xr:uid="{2B72D3CC-0ADA-4684-8360-9730A16BE828}"/>
    <cellStyle name="Input 9 4" xfId="39048" xr:uid="{C09F8479-5E82-4327-A770-60168AEA18A0}"/>
    <cellStyle name="Input 9 5" xfId="28666" xr:uid="{864507D7-E7F0-493A-A201-23951825C7B2}"/>
    <cellStyle name="Input 9 6" xfId="4410" xr:uid="{EEFDF364-7930-4CEC-B80C-C8A9FDCEE67D}"/>
    <cellStyle name="Insatisfaisant" xfId="852" xr:uid="{0CA57462-F664-4C7A-8824-45AE9A12F7B4}"/>
    <cellStyle name="Isticanje1 2" xfId="6988" xr:uid="{C105AC7E-E978-4D42-8E80-D92B9E5B9525}"/>
    <cellStyle name="Isticanje1 3" xfId="15730" xr:uid="{F1FC809F-A4D4-48EC-BDC7-9AEA602F51AC}"/>
    <cellStyle name="Isticanje1 4" xfId="1302" xr:uid="{FAF596BB-6E84-4382-AA12-27E4C98A96D3}"/>
    <cellStyle name="Isticanje2 2" xfId="6989" xr:uid="{FDB91380-1448-4FAD-92AD-363BAA7E40A2}"/>
    <cellStyle name="Isticanje2 3" xfId="15732" xr:uid="{B5A670C4-5EA9-4331-A3B0-67E5EF2B2025}"/>
    <cellStyle name="Isticanje2 4" xfId="1307" xr:uid="{0B622A15-75BE-4D87-B6E8-796C1EE1C864}"/>
    <cellStyle name="Isticanje3 2" xfId="6990" xr:uid="{227E7EF1-B404-4954-9AA7-773A921DB3F2}"/>
    <cellStyle name="Isticanje3 3" xfId="15735" xr:uid="{1EA28F29-755E-42E2-944E-8E8700749C53}"/>
    <cellStyle name="Isticanje3 4" xfId="1310" xr:uid="{2D9ACF26-1F31-4EF1-83C8-9451764CB923}"/>
    <cellStyle name="Isticanje4 2" xfId="6991" xr:uid="{9D5450BF-8943-4E86-9840-0DFEEB324589}"/>
    <cellStyle name="Isticanje4 3" xfId="15738" xr:uid="{C47C9BAA-38BC-49DC-B4E3-D8B22316A749}"/>
    <cellStyle name="Isticanje4 4" xfId="1313" xr:uid="{6DB93535-9A24-4932-877F-35681C88B157}"/>
    <cellStyle name="Isticanje5 2" xfId="6992" xr:uid="{89E15A48-3260-4CC4-A7E1-A20114A26CB6}"/>
    <cellStyle name="Isticanje5 3" xfId="15741" xr:uid="{729283E3-2B42-4E41-B594-20D7E5E4E824}"/>
    <cellStyle name="Isticanje5 4" xfId="1316" xr:uid="{CA8E71AD-6F81-4FA8-96CE-11D5C7927BF8}"/>
    <cellStyle name="Isticanje6 2" xfId="6993" xr:uid="{A7E3E382-2864-474F-B374-DD8D85CCEC9D}"/>
    <cellStyle name="Isticanje6 3" xfId="15744" xr:uid="{AB13844B-651A-462F-A151-1549DC0DB953}"/>
    <cellStyle name="Isticanje6 4" xfId="1319" xr:uid="{53BCE9AE-921E-46BB-835D-7BD970677085}"/>
    <cellStyle name="Izhod" xfId="6994" xr:uid="{7401A9B5-8C76-4900-B041-363F26373814}"/>
    <cellStyle name="Izhod 2" xfId="19090" xr:uid="{F4CC7114-3608-48C0-99B7-A859594C1022}"/>
    <cellStyle name="Izhod 2 2" xfId="21428" xr:uid="{077A4C79-CBB1-4F24-BEB2-8584392AA6D6}"/>
    <cellStyle name="Izhod 2 2 2" xfId="36723" xr:uid="{3FB9EA9E-0540-4F02-BC0F-8A48212AC693}"/>
    <cellStyle name="Izhod 2 3" xfId="28535" xr:uid="{A25E258D-2682-46C8-8C6B-CED005D17E20}"/>
    <cellStyle name="Izhod 2 3 2" xfId="38907" xr:uid="{E3075428-597D-49FF-94B0-F517A18DE6F7}"/>
    <cellStyle name="Izhod 2 4" xfId="41233" xr:uid="{9F923D36-5702-47A9-82B0-F9A37D1F1AC5}"/>
    <cellStyle name="Izhod 2 5" xfId="34402" xr:uid="{2B11DB26-BDFF-48AB-96E1-C51175211FAD}"/>
    <cellStyle name="Izhod 3" xfId="19248" xr:uid="{3D3C221D-DDBD-4D7A-8434-6CA416C9D536}"/>
    <cellStyle name="Izhod 3 2" xfId="34544" xr:uid="{64A5723C-E1F8-4C99-B427-E849C98B9B4E}"/>
    <cellStyle name="Izhod 4" xfId="22157" xr:uid="{7D24D39D-FD88-42B7-B144-E4B83D62BF6D}"/>
    <cellStyle name="Izhod 4 2" xfId="36846" xr:uid="{36DD06F3-26F1-4241-9CCB-E2CE23456671}"/>
    <cellStyle name="Izlaz 2" xfId="74" xr:uid="{00000000-0005-0000-0000-00002A000000}"/>
    <cellStyle name="Izlaz 2 2" xfId="75" xr:uid="{00000000-0005-0000-0000-00002B000000}"/>
    <cellStyle name="Izlaz 2 2 2" xfId="17989" xr:uid="{3A5A1642-A20F-418E-A940-83D17A5FE70E}"/>
    <cellStyle name="Izlaz 2 2 2 2" xfId="20327" xr:uid="{A5513C03-832C-4853-9742-471ACB2540DD}"/>
    <cellStyle name="Izlaz 2 2 2 2 2" xfId="35622" xr:uid="{020F31FD-D8B0-4E71-A859-2FB371D0CD51}"/>
    <cellStyle name="Izlaz 2 2 2 3" xfId="27442" xr:uid="{8B2B199E-F747-4CFE-B4EF-3E2A71DB8966}"/>
    <cellStyle name="Izlaz 2 2 2 3 2" xfId="37814" xr:uid="{727CC83F-F564-47EF-AA22-6856CB64D607}"/>
    <cellStyle name="Izlaz 2 2 2 4" xfId="40132" xr:uid="{26E1E219-1752-4116-BF30-F4839549FCF2}"/>
    <cellStyle name="Izlaz 2 2 2 5" xfId="33301" xr:uid="{0942D96B-1583-4B06-B562-FFF723AEE6E1}"/>
    <cellStyle name="Izlaz 2 2 2 6" xfId="41413" xr:uid="{9730E64C-4E18-41C4-ADF7-DB5684107A18}"/>
    <cellStyle name="Izlaz 2 2 3" xfId="19224" xr:uid="{1C333B32-065B-4699-AB0F-40434ACA911E}"/>
    <cellStyle name="Izlaz 2 2 3 2" xfId="34520" xr:uid="{7A98A255-A9C4-4EBC-8E21-C4351E92ADF6}"/>
    <cellStyle name="Izlaz 2 2 4" xfId="21578" xr:uid="{FC4B6BB1-D4EF-441F-AAAF-6A731A8271CD}"/>
    <cellStyle name="Izlaz 2 2 4 2" xfId="36830" xr:uid="{FD92F360-93BC-42AD-873F-544E011CEAB9}"/>
    <cellStyle name="Izlaz 2 2 5" xfId="4412" xr:uid="{785E4E0F-8CF6-4E88-9560-25F798F4BEFF}"/>
    <cellStyle name="Izlaz 2 3" xfId="4413" xr:uid="{D27398EA-6C62-4012-BE1C-11EE11D9F685}"/>
    <cellStyle name="Izlaz 2 3 2" xfId="41412" xr:uid="{8E2C2FF0-AEE6-435E-863B-83ACD149A07B}"/>
    <cellStyle name="Izlaz 2 4" xfId="17988" xr:uid="{D3849795-5157-4901-81FE-9A9D0648E63D}"/>
    <cellStyle name="Izlaz 2 4 2" xfId="20326" xr:uid="{814C222F-07A4-423E-ACFA-29B17B474B3D}"/>
    <cellStyle name="Izlaz 2 4 2 2" xfId="35621" xr:uid="{8051D945-577C-48B1-B2D7-E96105DF6898}"/>
    <cellStyle name="Izlaz 2 4 3" xfId="27441" xr:uid="{46E145D2-A5FB-4D6F-AD50-BB8CC9E06A30}"/>
    <cellStyle name="Izlaz 2 4 3 2" xfId="37813" xr:uid="{DADE5204-28E2-4441-B8C1-EC7548BB621A}"/>
    <cellStyle name="Izlaz 2 4 4" xfId="40131" xr:uid="{064AB476-AADE-46CE-B5BA-CAC0B79EE28D}"/>
    <cellStyle name="Izlaz 2 4 5" xfId="33300" xr:uid="{83D1116A-09E6-4AB0-AF8D-31922EA9495B}"/>
    <cellStyle name="Izlaz 2 5" xfId="19223" xr:uid="{CF965774-0255-45F4-8E89-C4701280668F}"/>
    <cellStyle name="Izlaz 2 5 2" xfId="34519" xr:uid="{EA5672D8-EB8A-4794-84A8-55AA3084F4F3}"/>
    <cellStyle name="Izlaz 2 6" xfId="21577" xr:uid="{81071A72-D582-4196-9762-D404C467E8FD}"/>
    <cellStyle name="Izlaz 2 6 2" xfId="36829" xr:uid="{CA4649CA-66D2-446C-93FC-6296BBB6B246}"/>
    <cellStyle name="Izlaz 2 7" xfId="4411" xr:uid="{35BB2FF5-C3E9-45D4-8DF7-8686FCC05E95}"/>
    <cellStyle name="Izlaz 3" xfId="76" xr:uid="{00000000-0005-0000-0000-00002C000000}"/>
    <cellStyle name="Izlaz 3 2" xfId="15723" xr:uid="{74208854-9506-40F5-9355-E2112526593F}"/>
    <cellStyle name="Izlaz 3 2 2" xfId="41414" xr:uid="{12B17434-C484-4E0E-9634-D92CA11871DD}"/>
    <cellStyle name="Izlaz 4" xfId="119" xr:uid="{00000000-0005-0000-0000-00002D000000}"/>
    <cellStyle name="Izlaz 4 2" xfId="41411" xr:uid="{770C1170-6885-4098-BBCB-59F214307633}"/>
    <cellStyle name="Izlaz 4 2 2" xfId="41602" xr:uid="{5293CB44-5D58-40AF-91F5-7D002DBEC8B3}"/>
    <cellStyle name="Izlaz 5" xfId="1295" xr:uid="{F1BD6A35-A8DD-4436-93BC-2FBEC08B04B4}"/>
    <cellStyle name="Izračun 2" xfId="6995" xr:uid="{67F5A792-0A49-47B6-B312-2193AA82A676}"/>
    <cellStyle name="Izračun 2 2" xfId="19091" xr:uid="{575211A0-2431-4C18-B971-244C826CF406}"/>
    <cellStyle name="Izračun 2 2 2" xfId="21429" xr:uid="{D7289073-96FB-4604-8448-2EEDEBD42023}"/>
    <cellStyle name="Izračun 2 2 2 2" xfId="36724" xr:uid="{EC302BB6-AD1F-444A-859D-A185A4E23ADA}"/>
    <cellStyle name="Izračun 2 2 3" xfId="28536" xr:uid="{EF283B74-895F-4016-A886-2F0576C9D09D}"/>
    <cellStyle name="Izračun 2 2 3 2" xfId="38908" xr:uid="{F0120C57-4CE1-4199-9FB4-C9D5329A0D20}"/>
    <cellStyle name="Izračun 2 2 4" xfId="41234" xr:uid="{B9F4487E-FB2F-49CC-BB2E-6AC7F94B43AD}"/>
    <cellStyle name="Izračun 2 2 5" xfId="34403" xr:uid="{5D09B680-A615-4207-B5A8-817AA0ED2AC2}"/>
    <cellStyle name="Izračun 2 3" xfId="39083" xr:uid="{F9BC72B2-02EB-46B5-83E0-52739590391A}"/>
    <cellStyle name="Izračun 2 4" xfId="28701" xr:uid="{2F9BCE0A-E2CE-40A7-98EE-59FD29D0C73F}"/>
    <cellStyle name="Izračun 3" xfId="15724" xr:uid="{0D36EE18-7BF0-4FBD-AA94-E39A564AC32C}"/>
    <cellStyle name="Izračun 4" xfId="1296" xr:uid="{5533667A-A5F8-4E59-A69C-AA1B480FA659}"/>
    <cellStyle name="jm" xfId="853" xr:uid="{EB0B3008-6D64-496C-B38E-52E228A2718F}"/>
    <cellStyle name="Keš" xfId="6996" xr:uid="{14D9AA0B-004A-49E7-ABA6-E55FDEAAB148}"/>
    <cellStyle name="Keš 2" xfId="8416" xr:uid="{7BFF8270-6F3D-46D3-8E23-966395E8BD66}"/>
    <cellStyle name="Keš 2 2" xfId="8418" xr:uid="{0D863783-C1D8-4B18-A429-69A7BD46A250}"/>
    <cellStyle name="kol" xfId="854" xr:uid="{ED45848B-AB5F-4237-9D80-F90012E157E5}"/>
    <cellStyle name="KOLIČINA" xfId="855" xr:uid="{EE7DA886-10C7-448B-89A2-C000D60D44AF}"/>
    <cellStyle name="kolona A" xfId="77" xr:uid="{00000000-0005-0000-0000-00002E000000}"/>
    <cellStyle name="kolona A 2" xfId="857" xr:uid="{5FDAF9B6-E97F-450F-B85F-20FBFB584917}"/>
    <cellStyle name="kolona A 3" xfId="856" xr:uid="{10CA9722-FFEC-4F06-89C9-40981282C2FD}"/>
    <cellStyle name="kolona B" xfId="78" xr:uid="{00000000-0005-0000-0000-00002F000000}"/>
    <cellStyle name="kolona B 2" xfId="859" xr:uid="{92CB3DC9-923B-4EDB-B4C1-3B5EC19C818E}"/>
    <cellStyle name="kolona B 3" xfId="858" xr:uid="{848BFEE3-9527-42D3-985F-F71717CA54C8}"/>
    <cellStyle name="kolona C" xfId="79" xr:uid="{00000000-0005-0000-0000-000030000000}"/>
    <cellStyle name="kolona D" xfId="80" xr:uid="{00000000-0005-0000-0000-000031000000}"/>
    <cellStyle name="kolona E" xfId="81" xr:uid="{00000000-0005-0000-0000-000032000000}"/>
    <cellStyle name="kolona E 2" xfId="861" xr:uid="{0554525E-8A24-4EDA-91E4-10DBD74A47BA}"/>
    <cellStyle name="kolona E 3" xfId="860" xr:uid="{2DF944B9-C136-4577-ABBA-C9E0F00FAF49}"/>
    <cellStyle name="kolona F" xfId="82" xr:uid="{00000000-0005-0000-0000-000033000000}"/>
    <cellStyle name="kolona F 2" xfId="862" xr:uid="{FA024068-C4C1-4986-925D-E661040D8DEA}"/>
    <cellStyle name="kolona G" xfId="83" xr:uid="{00000000-0005-0000-0000-000034000000}"/>
    <cellStyle name="kolona G 2" xfId="863" xr:uid="{E1572711-10C4-4729-86A2-DBCBCA88F4AB}"/>
    <cellStyle name="kolona H" xfId="84" xr:uid="{00000000-0005-0000-0000-000035000000}"/>
    <cellStyle name="kolona H 2" xfId="864" xr:uid="{2CDE8185-B37C-42D1-A8CE-8EE9796D7232}"/>
    <cellStyle name="korecija" xfId="4414" xr:uid="{A85256A3-697C-4968-85FF-BD063297EECB}"/>
    <cellStyle name="LEGENDA" xfId="865" xr:uid="{70B82EFC-40F9-4517-88C1-4486D1F21AA2}"/>
    <cellStyle name="LEGENDA 2" xfId="19092" xr:uid="{7D0763AF-E24C-45C2-9D91-D8F2BD8275AD}"/>
    <cellStyle name="LEGENDA 2 2" xfId="21430" xr:uid="{0BF02599-9448-4700-8000-B253F080AC22}"/>
    <cellStyle name="LEGENDA 2 2 2" xfId="36725" xr:uid="{8E218445-A0A8-469C-9007-CC48BBFF79FC}"/>
    <cellStyle name="LEGENDA 2 3" xfId="28537" xr:uid="{911FEFE3-1AA9-4027-BF0C-A975AFE161AE}"/>
    <cellStyle name="LEGENDA 2 3 2" xfId="38909" xr:uid="{BF73E4E7-AF56-4D1E-86E9-878E55153132}"/>
    <cellStyle name="LEGENDA 2 4" xfId="41235" xr:uid="{A12B4705-E8BB-4E0F-A46A-71A936AB6032}"/>
    <cellStyle name="LEGENDA 2 5" xfId="34404" xr:uid="{6FBD96FE-8E98-4414-A6A6-B2CC06F88C46}"/>
    <cellStyle name="LEGENDA 3" xfId="6997" xr:uid="{977BC2A8-B50A-4D02-84B9-7AE169723DDD}"/>
    <cellStyle name="Link Currency (0)" xfId="4415" xr:uid="{37BA24F3-BC16-482B-A308-64E63B346543}"/>
    <cellStyle name="Link Currency (2)" xfId="4416" xr:uid="{01F6F65B-4701-4BD6-8F6F-7C46AEAB9B82}"/>
    <cellStyle name="Link Units (0)" xfId="4417" xr:uid="{B37BA6C3-3153-4086-90B0-FB6245B852F0}"/>
    <cellStyle name="Link Units (1)" xfId="4418" xr:uid="{BBE8F37F-05A1-46B0-8903-E493767950E4}"/>
    <cellStyle name="Link Units (2)" xfId="4419" xr:uid="{60B136FA-335A-4D5C-8BDF-CCF57F1F3500}"/>
    <cellStyle name="Linked Cell 10" xfId="866" xr:uid="{6254E6EF-04BC-484D-A907-54D50E2337D7}"/>
    <cellStyle name="Linked Cell 11" xfId="867" xr:uid="{81E8A61E-1338-4208-97CD-C3E59E9676BD}"/>
    <cellStyle name="Linked Cell 12" xfId="868" xr:uid="{783EDB35-4973-4617-8262-8672C008CD9D}"/>
    <cellStyle name="Linked Cell 13" xfId="869" xr:uid="{C6AAE41E-BB69-439E-A9D4-A00CA4296543}"/>
    <cellStyle name="Linked Cell 14" xfId="870" xr:uid="{097909F5-0F76-48C0-BA01-332039944E57}"/>
    <cellStyle name="Linked Cell 15" xfId="871" xr:uid="{4F9D86DC-45DE-4610-B856-27E2274AF19A}"/>
    <cellStyle name="Linked Cell 2" xfId="872" xr:uid="{977C12A7-C2C5-4A5F-9A52-255E19EEB268}"/>
    <cellStyle name="Linked Cell 2 10" xfId="16695" xr:uid="{DD9A1051-F43D-4238-813C-380D15C92E07}"/>
    <cellStyle name="Linked Cell 2 11" xfId="16696" xr:uid="{FEE75757-2843-44DB-8C26-E2AEB97EBEF3}"/>
    <cellStyle name="Linked Cell 2 12" xfId="16697" xr:uid="{B15A2ADA-2D37-4F50-A690-10F4E9F5B689}"/>
    <cellStyle name="Linked Cell 2 13" xfId="16698" xr:uid="{C1BA86A1-FCA3-46AB-BCAD-1583B68496FD}"/>
    <cellStyle name="Linked Cell 2 14" xfId="16699" xr:uid="{6FC328A9-DC70-4B1B-B6A1-616D4584570D}"/>
    <cellStyle name="Linked Cell 2 15" xfId="16700" xr:uid="{7C725B7C-FE36-4A57-A222-75EBED869A82}"/>
    <cellStyle name="Linked Cell 2 16" xfId="16701" xr:uid="{EBCE5C6B-2A19-42A5-BFDF-0F275EA78D76}"/>
    <cellStyle name="Linked Cell 2 17" xfId="16702" xr:uid="{B757E58B-BC83-4EBD-A254-09B033920EFC}"/>
    <cellStyle name="Linked Cell 2 18" xfId="16703" xr:uid="{687E3125-3571-4931-9B4F-BF835329D27C}"/>
    <cellStyle name="Linked Cell 2 19" xfId="16704" xr:uid="{908247FC-A3EF-445E-B171-C017E89BAFE5}"/>
    <cellStyle name="Linked Cell 2 2" xfId="4420" xr:uid="{905BFCF1-FC87-4551-84E0-2CD8CEC4425D}"/>
    <cellStyle name="Linked Cell 2 2 2" xfId="16705" xr:uid="{1F712A13-D404-4B16-A302-08C4C7821147}"/>
    <cellStyle name="Linked Cell 2 20" xfId="16706" xr:uid="{30EAD95A-A75F-47C0-B881-D1D908CB36CA}"/>
    <cellStyle name="Linked Cell 2 21" xfId="16707" xr:uid="{1E32DCEF-0346-4DF1-A3FD-F8097900C43C}"/>
    <cellStyle name="Linked Cell 2 22" xfId="16708" xr:uid="{AED31E9D-8A8C-4FE5-B23E-81FDC4B2C7D8}"/>
    <cellStyle name="Linked Cell 2 23" xfId="16709" xr:uid="{0716E952-D009-4DF6-A5EC-CDACEBE64C18}"/>
    <cellStyle name="Linked Cell 2 24" xfId="16710" xr:uid="{6B07D5BC-752B-4084-AA12-DF560EC34A73}"/>
    <cellStyle name="Linked Cell 2 25" xfId="16711" xr:uid="{F89C2F3C-024E-44A9-8D6C-DC9E93FF6FAB}"/>
    <cellStyle name="Linked Cell 2 26" xfId="16712" xr:uid="{C9FDC4A8-9229-4A06-A247-3E6C6B45564B}"/>
    <cellStyle name="Linked Cell 2 27" xfId="16713" xr:uid="{352B876C-CF3F-4ED4-9D81-77645B132F3B}"/>
    <cellStyle name="Linked Cell 2 28" xfId="16714" xr:uid="{9782ABAC-0EBB-4123-B509-A855F9303F8A}"/>
    <cellStyle name="Linked Cell 2 29" xfId="16715" xr:uid="{120A5B42-8FF8-4EC5-B376-C3C3E5A7A343}"/>
    <cellStyle name="Linked Cell 2 3" xfId="16716" xr:uid="{06FB554E-DD92-4813-93C2-99B60C3C3971}"/>
    <cellStyle name="Linked Cell 2 30" xfId="16717" xr:uid="{45ED232D-E6FA-41A8-AA60-DD9B3CC25B0B}"/>
    <cellStyle name="Linked Cell 2 31" xfId="16718" xr:uid="{CD4AD452-5EC0-47EF-B8A4-3D459E845BDF}"/>
    <cellStyle name="Linked Cell 2 32" xfId="16719" xr:uid="{6DFEB6AC-64FE-4A0F-92EB-1092FB97A632}"/>
    <cellStyle name="Linked Cell 2 33" xfId="16720" xr:uid="{EF078EC0-5638-4695-9293-FF05AD71379D}"/>
    <cellStyle name="Linked Cell 2 34" xfId="16721" xr:uid="{5751E4D8-7217-48D4-BA61-9E988CFFF32C}"/>
    <cellStyle name="Linked Cell 2 35" xfId="16722" xr:uid="{54228E8D-8A45-404E-904A-B90F20DFE14B}"/>
    <cellStyle name="Linked Cell 2 36" xfId="16723" xr:uid="{D006D697-9F4E-4A6C-AB77-C2E7AB36CE72}"/>
    <cellStyle name="Linked Cell 2 37" xfId="16724" xr:uid="{1CB75AE4-682F-418C-8BC2-7D4E95EB77D3}"/>
    <cellStyle name="Linked Cell 2 38" xfId="16725" xr:uid="{B3904F1B-8F61-4542-BF66-2C869BD6E389}"/>
    <cellStyle name="Linked Cell 2 39" xfId="2099" xr:uid="{8F244BE2-476B-4F5D-94AD-62BEC0AF1697}"/>
    <cellStyle name="Linked Cell 2 4" xfId="16726" xr:uid="{D7851E57-6B3F-4BC6-8970-8711CFC49CD2}"/>
    <cellStyle name="Linked Cell 2 5" xfId="16727" xr:uid="{36C463CE-32D9-46F8-B1D1-59C7E6E13BCE}"/>
    <cellStyle name="Linked Cell 2 6" xfId="16728" xr:uid="{A26E3E82-60B4-4D9B-91E6-359907275ADF}"/>
    <cellStyle name="Linked Cell 2 7" xfId="16729" xr:uid="{432423A4-229B-4DD0-942C-37FD0F1C68CD}"/>
    <cellStyle name="Linked Cell 2 8" xfId="16730" xr:uid="{D752AFC4-658F-4D4F-8E68-35E5505DA560}"/>
    <cellStyle name="Linked Cell 2 9" xfId="16731" xr:uid="{B3AE6BBA-6574-4ABC-B79D-2AF1250C2FEA}"/>
    <cellStyle name="Linked Cell 3" xfId="873" xr:uid="{8914ABD5-F3AD-493A-8268-1CD5A9E4D32F}"/>
    <cellStyle name="Linked Cell 3 10" xfId="2101" xr:uid="{1B20210F-27CB-4008-B592-9B424A75311A}"/>
    <cellStyle name="Linked Cell 3 11" xfId="4421" xr:uid="{27D0AF2D-0062-492F-87AE-FF104F9A7806}"/>
    <cellStyle name="Linked Cell 3 11 2" xfId="6998" xr:uid="{359ED092-7112-4A99-BF64-9FF3A9663292}"/>
    <cellStyle name="Linked Cell 3 12" xfId="4422" xr:uid="{86E0995C-860B-42B0-AF15-BDC52456D789}"/>
    <cellStyle name="Linked Cell 3 13" xfId="4423" xr:uid="{FF3F5EC0-5715-4309-B530-CBED938ADF1F}"/>
    <cellStyle name="Linked Cell 3 14" xfId="4424" xr:uid="{D71FD3B6-85EA-4F09-8458-35A17C0BC73D}"/>
    <cellStyle name="Linked Cell 3 15" xfId="4425" xr:uid="{A9B869DE-5DF5-4C81-B217-B5D20B553FCC}"/>
    <cellStyle name="Linked Cell 3 16" xfId="4426" xr:uid="{54BC7A95-25D6-4DCC-B1AB-4328C025281D}"/>
    <cellStyle name="Linked Cell 3 17" xfId="4427" xr:uid="{BB91F981-B2E2-45DA-9102-281030CFBA8B}"/>
    <cellStyle name="Linked Cell 3 18" xfId="4428" xr:uid="{B3E835E5-7664-4C99-BE11-A4257535F2DC}"/>
    <cellStyle name="Linked Cell 3 19" xfId="4429" xr:uid="{7AE30EA4-5518-4F9A-AB33-7CE11FD17AED}"/>
    <cellStyle name="Linked Cell 3 2" xfId="2102" xr:uid="{CD01237E-BFBE-4998-9B34-AA6E381A197E}"/>
    <cellStyle name="Linked Cell 3 20" xfId="4430" xr:uid="{F544EFBA-29DF-4F39-A3F4-C64F16102160}"/>
    <cellStyle name="Linked Cell 3 21" xfId="4431" xr:uid="{3BA410A1-C6E7-4EFA-96E0-975E16C1647E}"/>
    <cellStyle name="Linked Cell 3 22" xfId="4432" xr:uid="{47903CA9-555A-407D-A268-74892F8A06BE}"/>
    <cellStyle name="Linked Cell 3 23" xfId="4433" xr:uid="{2884F0AA-1C0D-479F-880C-7688367AF97D}"/>
    <cellStyle name="Linked Cell 3 24" xfId="4434" xr:uid="{A4B3A5D1-E844-4D8D-AE98-581002FA93FC}"/>
    <cellStyle name="Linked Cell 3 25" xfId="4435" xr:uid="{207A2DA3-E96D-46D6-B2AC-7D4F486B9394}"/>
    <cellStyle name="Linked Cell 3 26" xfId="4436" xr:uid="{C92760B2-7805-4323-87BA-F57854B67AB8}"/>
    <cellStyle name="Linked Cell 3 27" xfId="4437" xr:uid="{0137C021-6F06-4025-AB85-AEC093AC7273}"/>
    <cellStyle name="Linked Cell 3 28" xfId="4438" xr:uid="{474D979F-1E60-425A-84C5-3E98C25D6442}"/>
    <cellStyle name="Linked Cell 3 29" xfId="4439" xr:uid="{2C220780-FA4C-4B37-B47A-2E9AFD1D2D12}"/>
    <cellStyle name="Linked Cell 3 3" xfId="2103" xr:uid="{7EE83E7C-C145-43AE-89F4-4B43BB3F5FFD}"/>
    <cellStyle name="Linked Cell 3 30" xfId="4440" xr:uid="{C2D13E13-955B-438A-9A55-AB7B9E23A009}"/>
    <cellStyle name="Linked Cell 3 31" xfId="4441" xr:uid="{0E819297-3B86-4F46-8607-AFDC37FED527}"/>
    <cellStyle name="Linked Cell 3 32" xfId="2100" xr:uid="{4207F09F-D9DB-460D-A922-A6233B58AA3E}"/>
    <cellStyle name="Linked Cell 3 4" xfId="2104" xr:uid="{9D79826F-066B-4DCF-BE42-821DB25EB9A6}"/>
    <cellStyle name="Linked Cell 3 5" xfId="2105" xr:uid="{028C7154-F714-4B0C-8DD9-2F637A662A80}"/>
    <cellStyle name="Linked Cell 3 6" xfId="2106" xr:uid="{C67EC9EB-D728-4214-9CB4-526044C0FDB0}"/>
    <cellStyle name="Linked Cell 3 7" xfId="2107" xr:uid="{43D61DE5-48A5-4AE0-824D-F4B338E92D09}"/>
    <cellStyle name="Linked Cell 3 8" xfId="2108" xr:uid="{340E31B2-2D77-49E4-9641-5216F475FA02}"/>
    <cellStyle name="Linked Cell 3 9" xfId="2109" xr:uid="{031CBB1B-205D-46DA-8726-D72342DA6090}"/>
    <cellStyle name="Linked Cell 4" xfId="874" xr:uid="{BA2DEE1C-D196-4C61-9D5F-E31B37F95D98}"/>
    <cellStyle name="Linked Cell 4 10" xfId="4442" xr:uid="{34942D5C-BE59-4B69-A2B8-3F9D7BDB5655}"/>
    <cellStyle name="Linked Cell 4 11" xfId="4443" xr:uid="{54F12444-08F1-47AA-B18E-4D29DED862B1}"/>
    <cellStyle name="Linked Cell 4 12" xfId="4444" xr:uid="{58A2E91D-155E-4F5B-8EF9-1149AAAC75A1}"/>
    <cellStyle name="Linked Cell 4 13" xfId="4445" xr:uid="{EB2A6705-E944-4CEA-80B2-F398E96A26CF}"/>
    <cellStyle name="Linked Cell 4 14" xfId="4446" xr:uid="{CD983008-FD92-480C-8086-BD75DC551457}"/>
    <cellStyle name="Linked Cell 4 15" xfId="4447" xr:uid="{8269C9C3-FBE6-4279-8975-1072ED6E6225}"/>
    <cellStyle name="Linked Cell 4 16" xfId="4448" xr:uid="{AF422C65-D451-4908-85C4-50924384DEAC}"/>
    <cellStyle name="Linked Cell 4 17" xfId="4449" xr:uid="{36D84572-3F8A-49AF-999B-D8DBF4870A7E}"/>
    <cellStyle name="Linked Cell 4 18" xfId="4450" xr:uid="{F4C35ACE-54BF-4B82-AF1C-78989EC3312A}"/>
    <cellStyle name="Linked Cell 4 19" xfId="4451" xr:uid="{3178971E-8C5D-4059-9AA8-C8AFFBC2F568}"/>
    <cellStyle name="Linked Cell 4 2" xfId="2111" xr:uid="{7027EE8C-E70A-4934-9B70-FFF31C5D6FA1}"/>
    <cellStyle name="Linked Cell 4 20" xfId="4452" xr:uid="{25C90EE8-E897-4778-BC13-FB034A520929}"/>
    <cellStyle name="Linked Cell 4 21" xfId="4453" xr:uid="{452315F2-9901-41F5-83B6-8AD8FD2365DD}"/>
    <cellStyle name="Linked Cell 4 22" xfId="4454" xr:uid="{ADABA398-562C-492C-9F52-876B1F380A63}"/>
    <cellStyle name="Linked Cell 4 23" xfId="4455" xr:uid="{83D0CAED-D9C1-4702-A5B5-40A194224AB9}"/>
    <cellStyle name="Linked Cell 4 24" xfId="4456" xr:uid="{B005458E-A544-48E6-8658-30320903DABE}"/>
    <cellStyle name="Linked Cell 4 25" xfId="4457" xr:uid="{7CA28E8D-03B0-4E29-96CE-2B67264E81CC}"/>
    <cellStyle name="Linked Cell 4 26" xfId="4458" xr:uid="{4D89681E-65DC-4F07-A758-DB0DE563BFCB}"/>
    <cellStyle name="Linked Cell 4 27" xfId="4459" xr:uid="{06047737-B917-4852-9DEE-AF238A9BA2C5}"/>
    <cellStyle name="Linked Cell 4 28" xfId="4460" xr:uid="{9E8E6174-6578-4D1E-935A-D019351D1A6E}"/>
    <cellStyle name="Linked Cell 4 29" xfId="2110" xr:uid="{C4EBA6CD-F33E-42B9-B4AC-2AD6B4CD666A}"/>
    <cellStyle name="Linked Cell 4 3" xfId="2112" xr:uid="{55EFC34F-F7C2-4C56-B5A1-0E85BAB3B826}"/>
    <cellStyle name="Linked Cell 4 4" xfId="2113" xr:uid="{A7426B75-9D52-4EBD-8591-5ABE5072013C}"/>
    <cellStyle name="Linked Cell 4 5" xfId="2114" xr:uid="{97A56B79-9EB8-4DA4-9259-FA4B22042756}"/>
    <cellStyle name="Linked Cell 4 6" xfId="2115" xr:uid="{BE399DA1-E3D8-4719-8AFB-CD9646E7C32D}"/>
    <cellStyle name="Linked Cell 4 7" xfId="2116" xr:uid="{9796E7A6-F7FB-46A9-B029-AD8EED84E3D8}"/>
    <cellStyle name="Linked Cell 4 8" xfId="4461" xr:uid="{986D5B46-6FB4-4D63-A47A-06C052F6C2C4}"/>
    <cellStyle name="Linked Cell 4 8 2" xfId="6999" xr:uid="{0A60A2FF-650B-4CF1-9220-F9AF9CCF8DAB}"/>
    <cellStyle name="Linked Cell 4 9" xfId="4462" xr:uid="{92C6206E-111A-48C4-9691-75A056171151}"/>
    <cellStyle name="Linked Cell 5" xfId="875" xr:uid="{9EDF884B-A73C-484E-81E4-4FE2A2EE9F3D}"/>
    <cellStyle name="Linked Cell 5 2" xfId="16775" xr:uid="{BC9AD75E-3332-4CE4-844E-60E18ADE28DE}"/>
    <cellStyle name="Linked Cell 6" xfId="876" xr:uid="{AFBC67A6-9300-4945-BF4F-D33B0B21D202}"/>
    <cellStyle name="Linked Cell 7" xfId="877" xr:uid="{D674E466-39CC-4E65-9577-FA759CAE2054}"/>
    <cellStyle name="Linked Cell 8" xfId="878" xr:uid="{8D9757AE-DCE7-4877-BB4C-DFDE4A4CCEAA}"/>
    <cellStyle name="Linked Cell 9" xfId="879" xr:uid="{29DDBDFF-BF9D-43EF-BCFD-50B7EBC7BAA8}"/>
    <cellStyle name="Loše 2" xfId="7000" xr:uid="{0ADDEC3A-4277-4821-A2CA-3B94B878C11F}"/>
    <cellStyle name="Loše 3" xfId="15721" xr:uid="{480B8B54-DE93-4B4A-9672-8E83CF8458BE}"/>
    <cellStyle name="Loše 4" xfId="1293" xr:uid="{06A64BF9-7277-4792-B893-88A992BD3290}"/>
    <cellStyle name="merge" xfId="880" xr:uid="{B3C1B572-27AE-439A-8AC9-D314CE176911}"/>
    <cellStyle name="merge 10" xfId="881" xr:uid="{77F8FA5F-32CE-4885-8084-2EA2D524ED8A}"/>
    <cellStyle name="merge 7" xfId="882" xr:uid="{7F5B1ABD-E9AF-42F6-BC36-4C9BB31EA8A1}"/>
    <cellStyle name="Milliers [0]_laroux" xfId="4463" xr:uid="{90D6A0EE-2165-4F3B-90BE-6BAF2471D888}"/>
    <cellStyle name="Milliers_laroux" xfId="4464" xr:uid="{70B360D4-6E44-44D3-B5A4-95E6F7CD4CF1}"/>
    <cellStyle name="Monétaire [0]_USA_COS_Level3_v1_US_Response_1" xfId="883" xr:uid="{4473670E-1D40-4075-BBE4-97CB3AE6BAF9}"/>
    <cellStyle name="Monétaire_USA_COS_Level3_v1_US_Response_1" xfId="884" xr:uid="{88873F62-3DF2-4B2C-BAC3-EC7450AB4029}"/>
    <cellStyle name="nabrajanje" xfId="885" xr:uid="{FA1B075C-3246-4B14-AAB9-815740CE3B53}"/>
    <cellStyle name="Naslov 1 2" xfId="85" xr:uid="{00000000-0005-0000-0000-000036000000}"/>
    <cellStyle name="Naslov 1 2 2" xfId="7001" xr:uid="{017A570A-E383-45BC-BA6F-7A1DC8EBE0B7}"/>
    <cellStyle name="Naslov 1 2 2 2" xfId="41416" xr:uid="{A40E7FBC-877F-45F4-9058-C002A886E971}"/>
    <cellStyle name="Naslov 1 3" xfId="15716" xr:uid="{DEC08B19-3418-4526-AB06-E12735AD2BF5}"/>
    <cellStyle name="Naslov 1 4" xfId="1286" xr:uid="{2D968758-67D1-4AAC-92B5-42D5508AF881}"/>
    <cellStyle name="NASLOV 10" xfId="886" xr:uid="{8BD24155-09E6-4B2C-955A-DDED67E925C0}"/>
    <cellStyle name="NASLOV 11" xfId="887" xr:uid="{DDA6EDC6-D5FD-4CEE-BFDE-9A302DF9EA53}"/>
    <cellStyle name="NASLOV 12" xfId="888" xr:uid="{0D4F7C09-A140-40DC-8690-A0537ED200EF}"/>
    <cellStyle name="NASLOV 13" xfId="889" xr:uid="{2B581EC6-4873-4C99-8FD5-D1691A83A6AC}"/>
    <cellStyle name="NASLOV 14" xfId="890" xr:uid="{7F4ADD55-BC7C-4DA8-A7BA-8EDFAA4BCD69}"/>
    <cellStyle name="NASLOV 15" xfId="891" xr:uid="{4CBC732D-96E3-4385-98DB-F0B91B9B0F7D}"/>
    <cellStyle name="NASLOV 16" xfId="892" xr:uid="{3AC0BCD7-7BAB-499E-AEE3-2D67FC094DBA}"/>
    <cellStyle name="NASLOV 17" xfId="893" xr:uid="{9285B19E-81EA-4B25-8015-4A6C788DD170}"/>
    <cellStyle name="NASLOV 18" xfId="7002" xr:uid="{A2EA1417-E589-4961-AE8B-6F1F705BDF62}"/>
    <cellStyle name="NASLOV 19" xfId="7003" xr:uid="{7276644F-C95F-474E-B0A9-B4693039FCD7}"/>
    <cellStyle name="Naslov 2 2" xfId="7004" xr:uid="{912D039F-F1AB-4340-8888-849D52F7B323}"/>
    <cellStyle name="Naslov 2 3" xfId="15717" xr:uid="{DE578533-F771-46E7-8C45-862EBFA5C143}"/>
    <cellStyle name="Naslov 2 4" xfId="1287" xr:uid="{AEE4B0BC-AB50-498C-8246-EB581F6C9B5D}"/>
    <cellStyle name="Naslov 20" xfId="1328" xr:uid="{FBEB8138-09E3-44F7-A843-49BFD2D695CC}"/>
    <cellStyle name="Naslov 3 2" xfId="7005" xr:uid="{9B5EF518-5BE8-45A0-B186-972954031628}"/>
    <cellStyle name="Naslov 3 3" xfId="15718" xr:uid="{7328D731-538F-430E-ABAC-83E478EF81B6}"/>
    <cellStyle name="Naslov 3 4" xfId="1288" xr:uid="{BC17B9A6-C5D8-498D-AC5F-D763282349AB}"/>
    <cellStyle name="Naslov 4 2" xfId="7006" xr:uid="{901908BE-B1E6-4FD7-9BF7-D26192AFFEA1}"/>
    <cellStyle name="Naslov 4 3" xfId="15719" xr:uid="{0A2D8412-CD4E-42B5-B78A-6FD2F3DE28B6}"/>
    <cellStyle name="Naslov 4 4" xfId="1289" xr:uid="{0C4B2E5E-C0B2-40A8-8883-53D3A69528DE}"/>
    <cellStyle name="Naslov 5" xfId="86" xr:uid="{00000000-0005-0000-0000-000037000000}"/>
    <cellStyle name="Naslov 5 2" xfId="895" xr:uid="{6888400F-11D2-4510-A13B-9809FCD36B48}"/>
    <cellStyle name="NASLOV 5 2 2" xfId="7007" xr:uid="{0E470344-0867-45FC-A51C-E789A71EDA4C}"/>
    <cellStyle name="Naslov 5 2 3" xfId="41417" xr:uid="{D0AA181C-51BC-44E4-9CA6-D0D35FD0F9A6}"/>
    <cellStyle name="NASLOV 5 3" xfId="894" xr:uid="{52D85D69-39A2-4FB4-A70E-6F7252CF7E39}"/>
    <cellStyle name="Naslov 6" xfId="130" xr:uid="{00000000-0005-0000-0000-000038000000}"/>
    <cellStyle name="NASLOV 6 2" xfId="896" xr:uid="{F5B1D80F-704A-4180-AA79-FD6682C9CD1A}"/>
    <cellStyle name="Naslov 6 2 2" xfId="41603" xr:uid="{C47EEC1A-0E65-4C66-8758-8D978A3B604B}"/>
    <cellStyle name="Naslov 6 2 3" xfId="41415" xr:uid="{F133657D-B97D-40B2-B007-E2F3D53DD041}"/>
    <cellStyle name="NASLOV 7" xfId="897" xr:uid="{EF7F7C46-DAD3-429D-BEED-F16A24A83FF3}"/>
    <cellStyle name="NASLOV 8" xfId="898" xr:uid="{20ADA600-5BBF-4864-AF0D-286B4733FDA3}"/>
    <cellStyle name="NASLOV 9" xfId="899" xr:uid="{111BADAD-FC90-46FE-9EF8-62DEFBDFA4E0}"/>
    <cellStyle name="Navadno 10 2" xfId="2117" xr:uid="{2D0263B0-B277-4219-B894-85A5E0269745}"/>
    <cellStyle name="Navadno 12" xfId="195" xr:uid="{00000000-0005-0000-0000-000039000000}"/>
    <cellStyle name="Navadno_BoQ-SE" xfId="7008" xr:uid="{26647581-8AD5-4B6E-9F1E-BD38025A5562}"/>
    <cellStyle name="Neutral 10" xfId="900" xr:uid="{59723632-8F0A-4CF9-907A-D15170CE0B3A}"/>
    <cellStyle name="Neutral 11" xfId="901" xr:uid="{EABF835F-05D4-4041-92A6-79E57D27F8D8}"/>
    <cellStyle name="Neutral 12" xfId="902" xr:uid="{E7770226-85FC-4862-AB19-EB6743EE74C1}"/>
    <cellStyle name="Neutral 13" xfId="903" xr:uid="{B2323407-06B5-406D-B9AA-4BDB287E08B2}"/>
    <cellStyle name="Neutral 14" xfId="904" xr:uid="{A1A07DF4-4FC1-4D8F-B260-4A410729509B}"/>
    <cellStyle name="Neutral 15" xfId="905" xr:uid="{34DCC78C-B653-4608-94CA-7B0EE53CB665}"/>
    <cellStyle name="Neutral 16" xfId="906" xr:uid="{89A6ACC6-871A-4960-94C1-FA4192EC9459}"/>
    <cellStyle name="Neutral 2" xfId="907" xr:uid="{83499BB7-EFAC-4249-9301-520EFB4104B7}"/>
    <cellStyle name="Neutral 2 10" xfId="16779" xr:uid="{8639FF8E-2FFA-4A59-BB78-960FFAD01313}"/>
    <cellStyle name="Neutral 2 11" xfId="16780" xr:uid="{1E518E2A-4C40-4828-B6DC-191FBE5741BD}"/>
    <cellStyle name="Neutral 2 12" xfId="16781" xr:uid="{62E8AEA2-F253-44CA-B5CA-5F893B5C280A}"/>
    <cellStyle name="Neutral 2 13" xfId="16782" xr:uid="{A02DC0D6-5DFC-42B7-BAFF-805C05AE6670}"/>
    <cellStyle name="Neutral 2 14" xfId="16783" xr:uid="{F8C49C24-153F-4AA1-9963-47DB9D805FB0}"/>
    <cellStyle name="Neutral 2 15" xfId="16784" xr:uid="{92A5C3B2-3B7B-48DB-A685-F59267797996}"/>
    <cellStyle name="Neutral 2 16" xfId="16785" xr:uid="{10CFE2AF-9A6C-4359-9BC2-2E6BBF64B2D1}"/>
    <cellStyle name="Neutral 2 17" xfId="16786" xr:uid="{AD887AB6-0DD5-4F6A-ABA5-C60BC800D5CE}"/>
    <cellStyle name="Neutral 2 18" xfId="16787" xr:uid="{0703E40B-C865-4093-A684-D93EF60AF104}"/>
    <cellStyle name="Neutral 2 19" xfId="16788" xr:uid="{099260B5-3D98-4630-9787-195D04D9FB26}"/>
    <cellStyle name="Neutral 2 2" xfId="4465" xr:uid="{8E3FD708-5EA6-4AF2-B323-51779E566CE0}"/>
    <cellStyle name="Neutral 2 2 2" xfId="16789" xr:uid="{F98BA46E-28CF-4738-AE2C-171DB30E4BE7}"/>
    <cellStyle name="Neutral 2 20" xfId="16790" xr:uid="{F5E5A242-2004-4E8F-9A6D-1F7B3F03E8B8}"/>
    <cellStyle name="Neutral 2 21" xfId="16791" xr:uid="{BA390BAE-957A-47F8-BF52-CA580D0BEEC4}"/>
    <cellStyle name="Neutral 2 22" xfId="16792" xr:uid="{9C771B1C-48CC-4F55-A555-84BBBF844CB0}"/>
    <cellStyle name="Neutral 2 23" xfId="16793" xr:uid="{7DBDB233-A197-4F95-9935-1518E83D25FD}"/>
    <cellStyle name="Neutral 2 24" xfId="16794" xr:uid="{0E6B8D2B-F759-428A-9F31-A71735317321}"/>
    <cellStyle name="Neutral 2 25" xfId="16795" xr:uid="{D8FC5EB5-D924-4A1E-BFA8-8EDF37A57213}"/>
    <cellStyle name="Neutral 2 26" xfId="16796" xr:uid="{F9EBA1E5-C2F7-4BE8-BECB-463D705F05DA}"/>
    <cellStyle name="Neutral 2 27" xfId="16797" xr:uid="{3195723C-862D-4ED6-AA76-C2A6F0E5E63D}"/>
    <cellStyle name="Neutral 2 28" xfId="16798" xr:uid="{4E23BC2D-6441-4AC2-B96F-EAC556F1D917}"/>
    <cellStyle name="Neutral 2 29" xfId="16799" xr:uid="{6E48E4F5-8909-4B53-8E94-80B975F38D61}"/>
    <cellStyle name="Neutral 2 3" xfId="16800" xr:uid="{A9389C58-9BF7-4E92-B87A-3866BA2E4429}"/>
    <cellStyle name="Neutral 2 3 2" xfId="41340" xr:uid="{F9721E4A-DA60-4569-8307-A8C5942DA992}"/>
    <cellStyle name="Neutral 2 30" xfId="16801" xr:uid="{5E1708D4-488B-4C78-A16D-45F14E0CDE1F}"/>
    <cellStyle name="Neutral 2 31" xfId="16802" xr:uid="{8A4B578D-67D8-4792-A9A7-E5272C5E1F1F}"/>
    <cellStyle name="Neutral 2 32" xfId="16803" xr:uid="{1EA31E61-EFF8-4C0E-953D-7565DE5163B0}"/>
    <cellStyle name="Neutral 2 33" xfId="16804" xr:uid="{F24E99E9-BC2D-43BE-BAAF-D74246AD8BCF}"/>
    <cellStyle name="Neutral 2 34" xfId="16805" xr:uid="{9BCA2583-9459-408A-B17E-5155D8E81388}"/>
    <cellStyle name="Neutral 2 35" xfId="16806" xr:uid="{3102EFEA-F2D3-4FA5-B6BF-F3FBABBC4467}"/>
    <cellStyle name="Neutral 2 36" xfId="16807" xr:uid="{735819C9-3B2B-4ACE-A628-31C5057E998F}"/>
    <cellStyle name="Neutral 2 37" xfId="16808" xr:uid="{B0467536-D6AF-49A4-A2E8-BFCF7A915A35}"/>
    <cellStyle name="Neutral 2 38" xfId="16809" xr:uid="{343D9B92-931E-4068-9AF4-A3C7C1792772}"/>
    <cellStyle name="Neutral 2 39" xfId="41339" xr:uid="{C465A234-1CC1-4074-8D78-B1EF4941BB65}"/>
    <cellStyle name="Neutral 2 4" xfId="16810" xr:uid="{C3C4B474-DBE6-40C0-8706-056AE06552EA}"/>
    <cellStyle name="Neutral 2 40" xfId="2118" xr:uid="{BE3CD8EF-5AFE-4DA2-868D-7F2E9E879646}"/>
    <cellStyle name="Neutral 2 5" xfId="16811" xr:uid="{F5A4F8DA-3309-40B0-9BED-E4ED6BEE8982}"/>
    <cellStyle name="Neutral 2 6" xfId="16812" xr:uid="{E4542598-4745-4F81-BDDC-E401E6B37A76}"/>
    <cellStyle name="Neutral 2 7" xfId="16813" xr:uid="{7596B855-2450-4D74-96AF-22A85E80B211}"/>
    <cellStyle name="Neutral 2 8" xfId="16814" xr:uid="{9B748701-B50C-42DC-A04D-FF7ED9340106}"/>
    <cellStyle name="Neutral 2 9" xfId="16815" xr:uid="{90F702E3-B968-4F66-9D07-AC4B8D596DB6}"/>
    <cellStyle name="Neutral 3" xfId="908" xr:uid="{39F2018C-EA64-4BD5-8AC6-9D9F9E940E21}"/>
    <cellStyle name="Neutral 3 10" xfId="2120" xr:uid="{66EDF3F8-E1AA-49DC-947D-A07868028299}"/>
    <cellStyle name="Neutral 3 11" xfId="4466" xr:uid="{C3D9A18F-031C-42F2-B37A-D6A09E53EF17}"/>
    <cellStyle name="Neutral 3 11 2" xfId="7009" xr:uid="{6763CC8F-1B5B-42F7-B3E2-87CDE97BD70A}"/>
    <cellStyle name="Neutral 3 12" xfId="4467" xr:uid="{877EDEBC-0B24-4265-AD74-88231BD897EE}"/>
    <cellStyle name="Neutral 3 13" xfId="4468" xr:uid="{04F7642B-EC08-4FEA-9FC8-341DDA47FF05}"/>
    <cellStyle name="Neutral 3 14" xfId="4469" xr:uid="{8DB8A4B7-2C04-41BE-AD54-49882252F5DD}"/>
    <cellStyle name="Neutral 3 15" xfId="4470" xr:uid="{2CE7F814-22EE-45BE-8319-A91D154B83E1}"/>
    <cellStyle name="Neutral 3 16" xfId="4471" xr:uid="{A2B0F3C7-1E30-4FAE-986A-982ADA8EE266}"/>
    <cellStyle name="Neutral 3 17" xfId="4472" xr:uid="{7AC9379A-28A9-41CF-BB84-0E56063B2DC8}"/>
    <cellStyle name="Neutral 3 18" xfId="4473" xr:uid="{95CA8DF5-B47D-44B4-BAD7-614DF4E2BB54}"/>
    <cellStyle name="Neutral 3 19" xfId="4474" xr:uid="{79D018E3-5A7E-40C2-AFB3-C7B4821E4D97}"/>
    <cellStyle name="Neutral 3 2" xfId="2121" xr:uid="{ECAF5103-5486-4D74-AFA9-2F0F0A313E58}"/>
    <cellStyle name="Neutral 3 20" xfId="4475" xr:uid="{661E89E0-9503-418F-B05D-8C7BEBE4047B}"/>
    <cellStyle name="Neutral 3 21" xfId="4476" xr:uid="{EE5B5328-D097-4438-AB54-9D6370C2676E}"/>
    <cellStyle name="Neutral 3 22" xfId="4477" xr:uid="{AA5E8A12-B73A-4887-9CD1-2C291DE8A14A}"/>
    <cellStyle name="Neutral 3 23" xfId="4478" xr:uid="{F790C30F-6C41-43B1-8D5E-640C4F538613}"/>
    <cellStyle name="Neutral 3 24" xfId="4479" xr:uid="{2D1C2404-8470-413D-BE6D-ADED2F7F4742}"/>
    <cellStyle name="Neutral 3 25" xfId="4480" xr:uid="{1E3C5658-F4B1-49B6-B852-D581557F50AA}"/>
    <cellStyle name="Neutral 3 26" xfId="4481" xr:uid="{E185C3C3-3A83-4EC9-A4E6-9F12B7381FD8}"/>
    <cellStyle name="Neutral 3 27" xfId="4482" xr:uid="{D62CAE6E-7418-4139-8AF9-58BC37D00D23}"/>
    <cellStyle name="Neutral 3 28" xfId="4483" xr:uid="{6E84422A-669C-4B31-A611-8299BE295D82}"/>
    <cellStyle name="Neutral 3 29" xfId="4484" xr:uid="{D76B0CAA-9D75-4509-AE9C-7E901365D5D2}"/>
    <cellStyle name="Neutral 3 3" xfId="2122" xr:uid="{FF4C43EA-4DD4-468D-9D95-01538BE674A9}"/>
    <cellStyle name="Neutral 3 30" xfId="4485" xr:uid="{0AD06571-FA00-4EE0-BF93-4A89A58FB8DB}"/>
    <cellStyle name="Neutral 3 31" xfId="4486" xr:uid="{9814A62B-A62E-45E7-8DDE-BD47E4A94696}"/>
    <cellStyle name="Neutral 3 32" xfId="2119" xr:uid="{C075E7C1-B71E-4C53-B643-6964FF0F074F}"/>
    <cellStyle name="Neutral 3 4" xfId="2123" xr:uid="{35D18852-5198-4948-A335-329274756988}"/>
    <cellStyle name="Neutral 3 5" xfId="2124" xr:uid="{99CAC099-FF0D-462A-9ADF-28CAF597B24A}"/>
    <cellStyle name="Neutral 3 6" xfId="2125" xr:uid="{95EB96FD-31F4-4CCC-8677-C99F3AAC1A91}"/>
    <cellStyle name="Neutral 3 7" xfId="2126" xr:uid="{0B5C76DF-ED78-461B-8FBB-2553C59620C4}"/>
    <cellStyle name="Neutral 3 8" xfId="2127" xr:uid="{DD69ADE2-0344-4BF2-9270-4A79F5A93F2B}"/>
    <cellStyle name="Neutral 3 9" xfId="2128" xr:uid="{677F20DF-FD10-49B8-AFE6-C1ECE6CB0763}"/>
    <cellStyle name="Neutral 4" xfId="909" xr:uid="{B7BFCA59-3463-4EBF-AB35-DAC13B2A2BB6}"/>
    <cellStyle name="Neutral 4 10" xfId="4487" xr:uid="{0D82848D-6B5C-4CA6-8923-F0C84EA31D5A}"/>
    <cellStyle name="Neutral 4 11" xfId="4488" xr:uid="{91717C64-EAE3-4808-9497-15DC263BE1A5}"/>
    <cellStyle name="Neutral 4 12" xfId="4489" xr:uid="{B11F947A-E269-4652-91DF-CD1BE79B2FE4}"/>
    <cellStyle name="Neutral 4 13" xfId="4490" xr:uid="{1083D2DB-9D0A-4862-98C3-45316CDBE08D}"/>
    <cellStyle name="Neutral 4 14" xfId="4491" xr:uid="{26B7432D-AC85-4DB8-95A4-AA6D7192AB83}"/>
    <cellStyle name="Neutral 4 15" xfId="4492" xr:uid="{D5022BFE-FF45-423C-B00D-AA880A7C61C5}"/>
    <cellStyle name="Neutral 4 16" xfId="4493" xr:uid="{20A9EEAC-1F24-4D23-88D2-510B229A384A}"/>
    <cellStyle name="Neutral 4 17" xfId="4494" xr:uid="{E896F603-1756-4659-ABB1-64636942A0DC}"/>
    <cellStyle name="Neutral 4 18" xfId="4495" xr:uid="{DDE2B444-E9D8-4C4B-BE0E-FAA871E670CE}"/>
    <cellStyle name="Neutral 4 19" xfId="4496" xr:uid="{8BB9DDC0-4135-4301-8902-10C35E50D8ED}"/>
    <cellStyle name="Neutral 4 2" xfId="2130" xr:uid="{20FFBA48-D470-4925-A68D-928F3D6405B6}"/>
    <cellStyle name="Neutral 4 20" xfId="4497" xr:uid="{5B9093B4-4AE2-4099-BC0F-0F807C37E1A2}"/>
    <cellStyle name="Neutral 4 21" xfId="4498" xr:uid="{2C8433C4-B3C2-4F82-80B3-7A06049262E3}"/>
    <cellStyle name="Neutral 4 22" xfId="4499" xr:uid="{05A2C40C-BB2E-4FE7-986B-68E00F0080A5}"/>
    <cellStyle name="Neutral 4 23" xfId="4500" xr:uid="{D5E40180-D20E-4840-9B3F-D80E1E063B92}"/>
    <cellStyle name="Neutral 4 24" xfId="4501" xr:uid="{B2A6E272-99DF-4111-BDC1-4E7A8EF2C7BE}"/>
    <cellStyle name="Neutral 4 25" xfId="4502" xr:uid="{2BD6C103-AC9C-421F-974D-86E44BD6E8A0}"/>
    <cellStyle name="Neutral 4 26" xfId="4503" xr:uid="{7592A5E7-DA21-4378-A294-1650E71B8A20}"/>
    <cellStyle name="Neutral 4 27" xfId="4504" xr:uid="{BBDD7B7D-532A-456C-8C75-B7A85C8F960B}"/>
    <cellStyle name="Neutral 4 28" xfId="4505" xr:uid="{3E9F2BEA-E32C-427F-8E44-1D1C71189A0B}"/>
    <cellStyle name="Neutral 4 29" xfId="41344" xr:uid="{9A13387F-65F8-42AC-BE5D-9EECDB962765}"/>
    <cellStyle name="Neutral 4 3" xfId="2131" xr:uid="{6C799A51-5C84-4574-91AA-87D914209FEC}"/>
    <cellStyle name="Neutral 4 30" xfId="2129" xr:uid="{F31F0CCD-3843-4235-AF19-DE851979DFF3}"/>
    <cellStyle name="Neutral 4 4" xfId="2132" xr:uid="{C7ACA5FD-FA83-49D2-BAEC-F0E961A397D5}"/>
    <cellStyle name="Neutral 4 5" xfId="2133" xr:uid="{5AA1E3AD-70CD-49A0-89BC-A3930C57CA36}"/>
    <cellStyle name="Neutral 4 6" xfId="2134" xr:uid="{30635E97-3029-429C-92C6-CC905FDB55DF}"/>
    <cellStyle name="Neutral 4 7" xfId="2135" xr:uid="{2334C943-804E-46C0-A3D8-CD265367CB35}"/>
    <cellStyle name="Neutral 4 8" xfId="4506" xr:uid="{C20A0DDD-A60C-4497-B895-C00FDD8119A4}"/>
    <cellStyle name="Neutral 4 8 2" xfId="7010" xr:uid="{0682CAE4-89FB-4A68-AD37-1917A85B552B}"/>
    <cellStyle name="Neutral 4 9" xfId="4507" xr:uid="{435D57DE-BFF1-4640-8508-C037B63C5EC5}"/>
    <cellStyle name="Neutral 5" xfId="910" xr:uid="{10C754D8-081A-40AD-BDC1-598C948EF9C4}"/>
    <cellStyle name="Neutral 5 2" xfId="16854" xr:uid="{BAF71473-969E-4941-B472-6C65813CF09F}"/>
    <cellStyle name="Neutral 6" xfId="911" xr:uid="{0F4AC382-2071-4B78-A8A2-459631931C3A}"/>
    <cellStyle name="Neutral 7" xfId="912" xr:uid="{0B4D5C08-8AAE-42DE-B817-8DDA55BAC510}"/>
    <cellStyle name="Neutral 8" xfId="913" xr:uid="{3121E0BC-0CAA-4B65-9EEC-C4BAFD9DE230}"/>
    <cellStyle name="Neutral 9" xfId="914" xr:uid="{B23D4722-F48A-4443-9A66-3C85B3BFAAF8}"/>
    <cellStyle name="Neutrale" xfId="915" xr:uid="{AD099646-152B-4A18-A65D-D804C369242B}"/>
    <cellStyle name="Neutralno 2" xfId="7011" xr:uid="{38FE0E26-C106-49AD-9844-31F4C905E509}"/>
    <cellStyle name="Neutralno 3" xfId="1329" xr:uid="{C31DC9DA-246A-48BB-A43D-2352E707721B}"/>
    <cellStyle name="Neutralno 4" xfId="41338" xr:uid="{11DC556E-092C-48A3-B719-45EB047D47E9}"/>
    <cellStyle name="Neutre" xfId="916" xr:uid="{768F8927-6160-45B0-90B2-3764608BFBFF}"/>
    <cellStyle name="Nevtralno" xfId="7012" xr:uid="{129E70FB-B85E-4DC0-B3EE-86FCCEED6D2F}"/>
    <cellStyle name="Normal" xfId="0" builtinId="0"/>
    <cellStyle name="Normal - Style1" xfId="4508" xr:uid="{0D3CA09B-FC49-43AB-8A04-6765A3040378}"/>
    <cellStyle name="Normal - Style1 2" xfId="7294" xr:uid="{511ADF2F-3FDA-4E26-B70B-F582D0852CDA}"/>
    <cellStyle name="Normal 10" xfId="87" xr:uid="{00000000-0005-0000-0000-00003C000000}"/>
    <cellStyle name="Normal 10 10" xfId="142" xr:uid="{00000000-0005-0000-0000-00003D000000}"/>
    <cellStyle name="Normal 10 11" xfId="4509" xr:uid="{B0F1AEDA-4031-4EDB-8029-3A2FBB09C70A}"/>
    <cellStyle name="Normal 10 11 2" xfId="4510" xr:uid="{5071E1A8-5E64-403D-9AE8-483F134AB860}"/>
    <cellStyle name="Normal 10 12" xfId="4511" xr:uid="{EA3756F7-CEA9-4A76-AB9C-04294751A974}"/>
    <cellStyle name="Normal 10 13" xfId="4512" xr:uid="{0DF752D4-D6C0-4113-9714-EC0C1C9E6BFF}"/>
    <cellStyle name="Normal 10 14" xfId="4513" xr:uid="{B0329930-C873-4721-BA7A-3A060B684958}"/>
    <cellStyle name="Normal 10 14 10" xfId="19225" xr:uid="{527E9AC4-6BFC-44EB-9051-D9461C07FCBD}"/>
    <cellStyle name="Normal 10 14 10 2" xfId="34521" xr:uid="{B31DE642-9707-4438-93CF-899E7C000150}"/>
    <cellStyle name="Normal 10 14 11" xfId="39049" xr:uid="{5B5EE3BD-8C51-499B-934F-06AD989FBC3D}"/>
    <cellStyle name="Normal 10 14 12" xfId="28667" xr:uid="{CC268907-D41B-41E9-9569-21A4846187BD}"/>
    <cellStyle name="Normal 10 14 2" xfId="4514" xr:uid="{B099EBB9-C3FC-482C-80E2-5FC4C74A6C00}"/>
    <cellStyle name="Normal 10 14 3" xfId="9673" xr:uid="{08B2685E-385D-452C-840B-AB756D2DC343}"/>
    <cellStyle name="Normal 10 14 3 2" xfId="15705" xr:uid="{7405E1FA-5940-40D9-9CA9-68C69240F545}"/>
    <cellStyle name="Normal 10 14 3 2 2" xfId="15824" xr:uid="{FABBCFE9-F14C-42AC-8F23-24C5DDC9AF96}"/>
    <cellStyle name="Normal 10 14 3 2 2 2" xfId="19327" xr:uid="{628CAC16-76AD-45B1-A05D-761BEC9C3774}"/>
    <cellStyle name="Normal 10 14 3 2 2 2 2" xfId="34622" xr:uid="{A7C2E31B-4CA6-4A73-989B-617F1F5D4546}"/>
    <cellStyle name="Normal 10 14 3 2 2 3" xfId="39167" xr:uid="{4AE15321-2513-4C4E-9629-3890628105E7}"/>
    <cellStyle name="Normal 10 14 3 2 2 4" xfId="32336" xr:uid="{FB94803C-6E07-4734-8DAF-5CF382C65C8B}"/>
    <cellStyle name="Normal 10 14 3 2 3" xfId="19174" xr:uid="{AC4710F7-9D56-4F2A-8F1A-F782F930886F}"/>
    <cellStyle name="Normal 10 14 3 2 3 2" xfId="21509" xr:uid="{4709CD9D-36A7-4C67-BA27-9860C211F985}"/>
    <cellStyle name="Normal 10 14 3 2 3 2 2" xfId="36804" xr:uid="{C797302A-0F1A-4FA1-AA18-9A03D99C30F7}"/>
    <cellStyle name="Normal 10 14 3 2 3 3" xfId="41314" xr:uid="{471FC348-00AC-4251-95C4-D5116BD9CC56}"/>
    <cellStyle name="Normal 10 14 3 2 3 4" xfId="34483" xr:uid="{5B3AB382-8052-40AC-8A0F-D4AFA293C102}"/>
    <cellStyle name="Normal 10 14 3 2 4" xfId="19278" xr:uid="{9B7D965F-2E73-46A5-850E-FB9D01C45ABC}"/>
    <cellStyle name="Normal 10 14 3 2 4 2" xfId="34574" xr:uid="{353BE93A-170A-4CC4-BD2B-F7711B037F70}"/>
    <cellStyle name="Normal 10 14 3 2 5" xfId="39119" xr:uid="{345E52FD-3458-4CA6-9960-95AF32AA25BE}"/>
    <cellStyle name="Normal 10 14 3 2 6" xfId="32288" xr:uid="{63F8033E-F284-4238-85F6-769739F612E9}"/>
    <cellStyle name="Normal 10 14 3 3" xfId="15771" xr:uid="{162DB7E2-6EA1-497C-AA50-E16518848DA2}"/>
    <cellStyle name="Normal 10 14 3 3 2" xfId="19202" xr:uid="{63E1B941-9E31-48AC-9D38-68A3D326A3D5}"/>
    <cellStyle name="Normal 10 14 3 3 2 2" xfId="21525" xr:uid="{92863A93-6CB1-4E62-9C34-C3DA72164A87}"/>
    <cellStyle name="Normal 10 14 3 3 2 2 2" xfId="36820" xr:uid="{62623956-18B1-41CF-9384-E6D170ECACFF}"/>
    <cellStyle name="Normal 10 14 3 3 2 3" xfId="41330" xr:uid="{E41BA1B8-D297-4AB6-BF79-5440FECCE4D1}"/>
    <cellStyle name="Normal 10 14 3 3 2 4" xfId="34499" xr:uid="{3B645002-D8B0-48C0-A5F4-0686466F9A5A}"/>
    <cellStyle name="Normal 10 14 3 3 3" xfId="19295" xr:uid="{75B61213-DC96-4938-85BC-5EF13B21C53B}"/>
    <cellStyle name="Normal 10 14 3 3 3 2" xfId="34590" xr:uid="{C21E1024-300D-4D22-9765-40BA3722809D}"/>
    <cellStyle name="Normal 10 14 3 3 4" xfId="39135" xr:uid="{68346AA8-1002-408D-9E26-33B2E44656E9}"/>
    <cellStyle name="Normal 10 14 3 3 5" xfId="32304" xr:uid="{0C6C6330-7BF6-4CFB-8FA5-E000CE1D2F96}"/>
    <cellStyle name="Normal 10 14 3 4" xfId="17990" xr:uid="{2699A9F8-7BDB-4D34-8997-8F5FC21F63B8}"/>
    <cellStyle name="Normal 10 14 3 4 2" xfId="20328" xr:uid="{1F3CF2A7-6AA0-461E-83C8-B3B061DC23AD}"/>
    <cellStyle name="Normal 10 14 3 4 2 2" xfId="35623" xr:uid="{F2DCFEB0-31D8-4490-B939-B48A41E2DF4A}"/>
    <cellStyle name="Normal 10 14 3 4 3" xfId="40133" xr:uid="{40448058-671B-4E04-8373-307B3B8A2B6F}"/>
    <cellStyle name="Normal 10 14 3 4 4" xfId="33302" xr:uid="{EACD086A-DB88-4D9D-B18A-E55D320BF965}"/>
    <cellStyle name="Normal 10 14 3 5" xfId="19262" xr:uid="{A46AA859-24C8-4A13-8193-6E3FC6BD38BD}"/>
    <cellStyle name="Normal 10 14 3 5 2" xfId="34558" xr:uid="{510F74BE-E425-4059-AE08-CFFAD5B28489}"/>
    <cellStyle name="Normal 10 14 3 6" xfId="39103" xr:uid="{EA068C2E-F44F-4959-9E61-6764B87C19F8}"/>
    <cellStyle name="Normal 10 14 3 7" xfId="28721" xr:uid="{BF5666C6-529C-4EE2-8E29-008FD41B1F6D}"/>
    <cellStyle name="Normal 10 14 4" xfId="15697" xr:uid="{FEC6E8B8-81AF-4D5A-BD19-B48D1AD385B9}"/>
    <cellStyle name="Normal 10 14 4 2" xfId="15798" xr:uid="{7F0C1953-93E8-46E6-BC2C-A459E43EEC08}"/>
    <cellStyle name="Normal 10 14 4 2 2" xfId="19303" xr:uid="{2A725F77-CD4E-4CF3-822D-F61C83E6561F}"/>
    <cellStyle name="Normal 10 14 4 2 2 2" xfId="34598" xr:uid="{092E30B8-A8C2-4774-93A8-4587839E7261}"/>
    <cellStyle name="Normal 10 14 4 2 3" xfId="39143" xr:uid="{E4FCB3EB-F563-4FA7-8EBD-9510A46F9FBD}"/>
    <cellStyle name="Normal 10 14 4 2 4" xfId="32312" xr:uid="{F13B9BA0-07F5-4E73-ACE7-C03C76D81CE9}"/>
    <cellStyle name="Normal 10 14 4 3" xfId="19166" xr:uid="{6FD932C3-12A9-4A54-9DE4-FD3722E3CA3E}"/>
    <cellStyle name="Normal 10 14 4 3 2" xfId="21501" xr:uid="{6110B0B8-3FC4-4B7F-9F46-960BAC8C8836}"/>
    <cellStyle name="Normal 10 14 4 3 2 2" xfId="36796" xr:uid="{C53BB671-6414-40B5-B113-01CFBC8F11D4}"/>
    <cellStyle name="Normal 10 14 4 3 3" xfId="41306" xr:uid="{F6DED85F-2D9D-488A-9FCB-6FE97E2EB650}"/>
    <cellStyle name="Normal 10 14 4 3 4" xfId="34475" xr:uid="{CD384EB1-4FBC-4849-96C1-4A137C2780CF}"/>
    <cellStyle name="Normal 10 14 4 4" xfId="19270" xr:uid="{59D47DFF-0D83-4573-8CF7-FA1454BB31EA}"/>
    <cellStyle name="Normal 10 14 4 4 2" xfId="34566" xr:uid="{DCB771F4-B943-4B4F-9302-29264B1288A3}"/>
    <cellStyle name="Normal 10 14 4 5" xfId="39111" xr:uid="{996EAE4A-6966-4542-9855-112FA2979DE2}"/>
    <cellStyle name="Normal 10 14 4 6" xfId="32280" xr:uid="{A6B82652-6179-496D-B71A-3C8A2057A0C5}"/>
    <cellStyle name="Normal 10 14 5" xfId="15808" xr:uid="{4EECBA57-719D-4307-9E7B-A2D14B7C30FD}"/>
    <cellStyle name="Normal 10 14 5 2" xfId="19194" xr:uid="{419AE96B-C4C5-4864-B91D-E45FF926C886}"/>
    <cellStyle name="Normal 10 14 5 2 2" xfId="21517" xr:uid="{60F33C09-2EEA-437A-A1F3-A8587E647D66}"/>
    <cellStyle name="Normal 10 14 5 2 2 2" xfId="36812" xr:uid="{5606B494-6202-4D77-A009-E0F4CE4D817B}"/>
    <cellStyle name="Normal 10 14 5 2 3" xfId="41322" xr:uid="{5EC89C71-4E0E-4864-9F3F-54EC36306329}"/>
    <cellStyle name="Normal 10 14 5 2 4" xfId="34491" xr:uid="{F5DB48BA-2F28-486E-838F-31789CE2FD98}"/>
    <cellStyle name="Normal 10 14 5 3" xfId="19311" xr:uid="{909DDDB3-5855-40E9-AE4A-AAF400A74C34}"/>
    <cellStyle name="Normal 10 14 5 3 2" xfId="34606" xr:uid="{2FF1D5A6-4FBC-4E1A-98CF-082028AB1BB5}"/>
    <cellStyle name="Normal 10 14 5 4" xfId="39151" xr:uid="{5702B401-704E-4949-BBDF-69E8C2DE7C9D}"/>
    <cellStyle name="Normal 10 14 5 5" xfId="32320" xr:uid="{D348144E-F2C3-49CE-A01E-14DA84A61B3E}"/>
    <cellStyle name="Normal 10 14 6" xfId="15816" xr:uid="{B5C63C1B-204A-439E-9388-AF016678587D}"/>
    <cellStyle name="Normal 10 14 6 2" xfId="19319" xr:uid="{3FFC93A5-B3CF-40ED-9774-95C83349E508}"/>
    <cellStyle name="Normal 10 14 6 2 2" xfId="34614" xr:uid="{351DC099-B261-444B-A619-66BEA6D2EFDE}"/>
    <cellStyle name="Normal 10 14 6 3" xfId="39159" xr:uid="{0631E8E8-2EE8-45CF-92FF-F810876B83B4}"/>
    <cellStyle name="Normal 10 14 6 4" xfId="32328" xr:uid="{9A530148-581C-4F48-AD57-40D9E8F25CDE}"/>
    <cellStyle name="Normal 10 14 7" xfId="15755" xr:uid="{7E14404F-7FE0-44E6-908F-A8E8450A4DF3}"/>
    <cellStyle name="Normal 10 14 7 2" xfId="19287" xr:uid="{99896FF1-7592-448A-8705-0F4D638D49B2}"/>
    <cellStyle name="Normal 10 14 7 2 2" xfId="34582" xr:uid="{8FE031BF-8DF8-4449-A36E-13A736C75436}"/>
    <cellStyle name="Normal 10 14 7 3" xfId="39127" xr:uid="{236E8A27-4923-4DB9-8264-D7966C751F5D}"/>
    <cellStyle name="Normal 10 14 7 4" xfId="32296" xr:uid="{A04CF8EE-B20B-4875-8316-7F1D7CF348AC}"/>
    <cellStyle name="Normal 10 14 8" xfId="15833" xr:uid="{07723EFB-79FB-45CC-892C-49CA3D5B3068}"/>
    <cellStyle name="Normal 10 14 8 2" xfId="19335" xr:uid="{3A39D70C-C7F5-445F-96B6-AE930C3A5F11}"/>
    <cellStyle name="Normal 10 14 8 2 2" xfId="34630" xr:uid="{80EA50ED-215C-4DE9-A2A5-D797D15C19F7}"/>
    <cellStyle name="Normal 10 14 8 3" xfId="39175" xr:uid="{DBFB67B5-188F-4F25-AE38-D91B61835D31}"/>
    <cellStyle name="Normal 10 14 8 4" xfId="32344" xr:uid="{758A77C9-8310-4BAD-BC86-767762601436}"/>
    <cellStyle name="Normal 10 14 9" xfId="19212" xr:uid="{2BEA664C-C9F6-441F-8EED-5FCD1AF7197B}"/>
    <cellStyle name="Normal 10 14 9 2" xfId="34508" xr:uid="{E1C96281-33C9-4E26-B1E1-DEE013CD2E68}"/>
    <cellStyle name="Normal 10 15" xfId="4515" xr:uid="{1E3BCB21-D6AF-493C-8729-DEFB865E16BD}"/>
    <cellStyle name="Normal 10 15 2" xfId="4516" xr:uid="{ACD2FF43-3D8B-4BAC-B057-10D99C2BA688}"/>
    <cellStyle name="Normal 10 16" xfId="4517" xr:uid="{79E9337A-D32A-470C-8C08-12BCCA96055A}"/>
    <cellStyle name="Normal 10 17" xfId="4518" xr:uid="{9442F6AB-1758-4B26-968B-9B329F325125}"/>
    <cellStyle name="Normal 10 18" xfId="4519" xr:uid="{817D111A-71E2-444B-9A02-47A94EE308C8}"/>
    <cellStyle name="Normal 10 19" xfId="4520" xr:uid="{AE1B1F8E-EDFB-4ECD-AF1A-94710E2F56C5}"/>
    <cellStyle name="Normal 10 2" xfId="140" xr:uid="{00000000-0005-0000-0000-00003E000000}"/>
    <cellStyle name="Normal 10 2 2" xfId="199" xr:uid="{00000000-0005-0000-0000-00003F000000}"/>
    <cellStyle name="Normal 10 2 3" xfId="15770" xr:uid="{77120939-DC72-4E60-8AAB-A8110FF5C187}"/>
    <cellStyle name="Normal 10 2 5" xfId="203" xr:uid="{00000000-0005-0000-0000-000040000000}"/>
    <cellStyle name="Normal 10 20" xfId="4521" xr:uid="{A6EE451A-8BAF-4270-A0EF-E6641BD49BA0}"/>
    <cellStyle name="Normal 10 21" xfId="4522" xr:uid="{60732892-B46D-46E1-BC5A-FCFE0FA74395}"/>
    <cellStyle name="Normal 10 22" xfId="4523" xr:uid="{9FE2EDCC-5FB8-45AD-B14D-61DA1AB0716E}"/>
    <cellStyle name="Normal 10 23" xfId="4524" xr:uid="{24DDD872-AA52-4C8A-B2AC-61521C33FC78}"/>
    <cellStyle name="Normal 10 24" xfId="4525" xr:uid="{2EB3A6FE-DF3D-44C9-BA40-6CD135BFB7DE}"/>
    <cellStyle name="Normal 10 25" xfId="4526" xr:uid="{9BEB845C-8794-4F2E-9230-E25E8431BD3F}"/>
    <cellStyle name="Normal 10 3" xfId="175" xr:uid="{00000000-0005-0000-0000-000041000000}"/>
    <cellStyle name="Normal 10 3 2" xfId="918" xr:uid="{4D2A85B9-E23B-44D7-8145-891DCF17055F}"/>
    <cellStyle name="Normal 10 3 2 2" xfId="4527" xr:uid="{B454771E-0C0D-4587-AFF3-3EA280456D6E}"/>
    <cellStyle name="Normal 10 4" xfId="917" xr:uid="{022B6516-F252-481E-B783-817A47E6674E}"/>
    <cellStyle name="Normal 10 4 2" xfId="4528" xr:uid="{FE56B381-32D1-4BEF-AC80-46674D05CFC9}"/>
    <cellStyle name="Normal 10 4 3" xfId="2136" xr:uid="{75442B89-7EFD-44BD-A26C-F4C5FE60C9C2}"/>
    <cellStyle name="Normal 10 5" xfId="2137" xr:uid="{43E5416A-A152-455B-92DF-953500BBA66D}"/>
    <cellStyle name="Normal 10 6" xfId="2138" xr:uid="{F7310776-B517-4855-8B7F-98B30F320428}"/>
    <cellStyle name="Normal 10 7" xfId="2139" xr:uid="{BFB7C068-4457-443D-8650-C16DB597E86E}"/>
    <cellStyle name="Normal 10 8" xfId="2140" xr:uid="{C8F3CADC-6701-45EE-B81B-EF41C552CDED}"/>
    <cellStyle name="Normal 10 9" xfId="2141" xr:uid="{4B1C0CD0-F31E-4F6A-A6A8-4F68C7375464}"/>
    <cellStyle name="Normal 100" xfId="9657" xr:uid="{E322C2DF-B6A2-4301-A27F-0C922BDB4999}"/>
    <cellStyle name="Normal 100 2" xfId="15807" xr:uid="{900EEC60-5F27-4905-9C7F-AA00BCC14408}"/>
    <cellStyle name="Normal 100 2 2" xfId="26426" xr:uid="{E8D697CE-FD95-4448-9A9D-D55FA406970F}"/>
    <cellStyle name="Normal 100 3" xfId="13330" xr:uid="{1E7EE001-C0D7-434A-ADE3-9645C3818C1A}"/>
    <cellStyle name="Normal 100 3 2" xfId="31095" xr:uid="{3F20BF14-97FF-4DBA-B68C-AF9DBC265137}"/>
    <cellStyle name="Normal 100 4" xfId="24045" xr:uid="{5C7AE76C-2A93-4DB4-A497-831AD19EF5D5}"/>
    <cellStyle name="Normal 101" xfId="22" xr:uid="{00000000-0005-0000-0000-000042000000}"/>
    <cellStyle name="Normal 103 2 3 2" xfId="198" xr:uid="{00000000-0005-0000-0000-000043000000}"/>
    <cellStyle name="Normal 103 2 3 2 2" xfId="42196" xr:uid="{7932D198-6EE1-4597-8D4B-1FFC7DEE158E}"/>
    <cellStyle name="Normal 105" xfId="26" xr:uid="{00000000-0005-0000-0000-000044000000}"/>
    <cellStyle name="Normal 106" xfId="25" xr:uid="{00000000-0005-0000-0000-000045000000}"/>
    <cellStyle name="Normal 11" xfId="88" xr:uid="{00000000-0005-0000-0000-000046000000}"/>
    <cellStyle name="Normal 11 10" xfId="4530" xr:uid="{9EFB066B-A734-4D70-9E1B-6BAC1F8FF0A0}"/>
    <cellStyle name="Normal 11 11" xfId="4531" xr:uid="{B18BA0A3-E8F9-4155-A961-7E0EB798AF45}"/>
    <cellStyle name="Normal 11 12" xfId="4532" xr:uid="{B14D121D-27AD-4A62-9CBE-9F96241A58F9}"/>
    <cellStyle name="Normal 11 13" xfId="4533" xr:uid="{277BAA81-12BE-4DBA-85A5-1D041A563A3C}"/>
    <cellStyle name="Normal 11 13 2" xfId="4534" xr:uid="{41252B04-800D-4610-9168-F0C9B1BD10A4}"/>
    <cellStyle name="Normal 11 14" xfId="4535" xr:uid="{1E213BEE-E895-445B-8D37-05A6F6B98EB2}"/>
    <cellStyle name="Normal 11 15" xfId="4536" xr:uid="{11ABC0E3-906B-4101-AC2D-9EAF1E6A5B2D}"/>
    <cellStyle name="Normal 11 16" xfId="4537" xr:uid="{382BA996-6339-4260-A9C9-2D17A52F903D}"/>
    <cellStyle name="Normal 11 17" xfId="4529" xr:uid="{D5B9254B-EA03-4E28-809D-4BB1BBA6988B}"/>
    <cellStyle name="Normal 11 2" xfId="89" xr:uid="{00000000-0005-0000-0000-000047000000}"/>
    <cellStyle name="Normal 11 2 2" xfId="920" xr:uid="{03FABC3C-4C11-42C4-96D2-A6DF83526517}"/>
    <cellStyle name="Normal 11 3" xfId="921" xr:uid="{30888832-0A35-45FB-97CB-8D6A5A78C731}"/>
    <cellStyle name="Normal 11 4" xfId="922" xr:uid="{C6A12E4B-CEB7-491D-BC9C-B439AD4DFB4E}"/>
    <cellStyle name="Normal 11 4 2" xfId="2142" xr:uid="{19331835-8782-4FA9-8A9C-C8DF5A7B45FA}"/>
    <cellStyle name="Normal 11 5" xfId="919" xr:uid="{B64165AE-2DB2-4D29-817F-B68D5764CA7D}"/>
    <cellStyle name="Normal 11 5 2" xfId="2143" xr:uid="{1330D778-26E3-4639-B6A5-C6529D077A76}"/>
    <cellStyle name="Normal 11 6" xfId="2144" xr:uid="{C62AE6D3-A5C0-4E5C-BBD5-02E8CB09177B}"/>
    <cellStyle name="Normal 11 7" xfId="2145" xr:uid="{B46ADBDC-1048-433D-9365-9FBE68137C0A}"/>
    <cellStyle name="Normal 11 8" xfId="2146" xr:uid="{07852FBA-9C0B-4511-8D58-EB03E0B57F32}"/>
    <cellStyle name="Normal 11 8 2" xfId="15842" xr:uid="{8D6B9930-C7EC-4BDE-9884-C995FD01408E}"/>
    <cellStyle name="Normal 11 8 2 2" xfId="26429" xr:uid="{263597CE-9E48-42D0-A60E-0CD62C16ABC3}"/>
    <cellStyle name="Normal 11 9" xfId="2147" xr:uid="{407E7F36-803F-46BB-AFEC-6ABD4041A71C}"/>
    <cellStyle name="Normal 113" xfId="29" xr:uid="{00000000-0005-0000-0000-000048000000}"/>
    <cellStyle name="Normal 114" xfId="41358" xr:uid="{0D032104-8BCE-449E-B5F2-63628B1D74CB}"/>
    <cellStyle name="Normal 119" xfId="32" xr:uid="{00000000-0005-0000-0000-000049000000}"/>
    <cellStyle name="Normal 119 2" xfId="15780" xr:uid="{611268C2-864C-4DD0-A50F-17431074FA04}"/>
    <cellStyle name="Normal 12" xfId="1" xr:uid="{00000000-0005-0000-0000-00004A000000}"/>
    <cellStyle name="Normal 12 10" xfId="923" xr:uid="{E4CE0739-E07F-4746-8E76-7EFF5023114D}"/>
    <cellStyle name="Normal 12 11" xfId="4538" xr:uid="{C2C9FB45-DDA6-4338-B6F8-A53D0D686B2B}"/>
    <cellStyle name="Normal 12 12" xfId="4539" xr:uid="{10061959-5A0B-4855-8E7D-5BE297AF2D9C}"/>
    <cellStyle name="Normal 12 13" xfId="4540" xr:uid="{52BEBE13-98EC-477D-ABC0-106C3C441569}"/>
    <cellStyle name="Normal 12 14" xfId="4541" xr:uid="{B15C76BD-A6CF-4B6D-9460-B6679B2F14DA}"/>
    <cellStyle name="Normal 12 15" xfId="4542" xr:uid="{345DEF5E-FCE1-422F-BF67-5DBF4B59781B}"/>
    <cellStyle name="Normal 12 16" xfId="4543" xr:uid="{C5122F78-4627-4DFC-A38B-B8C82F093921}"/>
    <cellStyle name="Normal 12 17" xfId="4544" xr:uid="{CBE56466-9FA5-4A46-84CA-EAC1C8DD15E7}"/>
    <cellStyle name="Normal 12 17 2" xfId="4545" xr:uid="{D0FE1EF3-B44F-4B06-AA24-1BA04D9F9A6E}"/>
    <cellStyle name="Normal 12 18" xfId="4546" xr:uid="{E6D7530F-7997-4CB8-940F-C116199EA40E}"/>
    <cellStyle name="Normal 12 19" xfId="4547" xr:uid="{CCC29EE6-8FFD-4F1B-9EC9-5259FA294311}"/>
    <cellStyle name="Normal 12 2" xfId="13" xr:uid="{00000000-0005-0000-0000-00004B000000}"/>
    <cellStyle name="Normal 12 2 2" xfId="90" xr:uid="{00000000-0005-0000-0000-00004C000000}"/>
    <cellStyle name="Normal 12 2 2 2" xfId="925" xr:uid="{DB9BF81D-2F8A-4F41-8996-2EDD50BDCC9B}"/>
    <cellStyle name="Normal 12 2 3" xfId="924" xr:uid="{EF82C3B4-1E3D-4AF3-BB89-6621D6686622}"/>
    <cellStyle name="Normal 12 2 3 2" xfId="41586" xr:uid="{AE0C5B71-5F2B-4C48-A17B-FD52AF04B965}"/>
    <cellStyle name="Normal 12 20" xfId="4548" xr:uid="{E51A03C1-8198-499C-BDF0-9703AC9E1D70}"/>
    <cellStyle name="Normal 12 21" xfId="4549" xr:uid="{84DAF24D-0CB5-4A23-A7F9-4C24A0474D5C}"/>
    <cellStyle name="Normal 12 22" xfId="4550" xr:uid="{F8B62221-5A9D-445C-A303-D0B93C62F888}"/>
    <cellStyle name="Normal 12 23" xfId="4551" xr:uid="{969BBBDA-4EAC-47BB-9E21-8BD5E29F1987}"/>
    <cellStyle name="Normal 12 24" xfId="4552" xr:uid="{B7F82FC3-5BF7-45A0-9FD3-9BAFF1C83530}"/>
    <cellStyle name="Normal 12 25" xfId="4553" xr:uid="{4E740AB0-9E43-48D6-9D15-F2EC77298E04}"/>
    <cellStyle name="Normal 12 26" xfId="4554" xr:uid="{43CDDDB5-C411-4D16-BF6D-794D04A9B3C6}"/>
    <cellStyle name="Normal 12 27" xfId="4555" xr:uid="{84EF5A1E-F16C-457C-8F99-C5B2EE35F3B8}"/>
    <cellStyle name="Normal 12 28" xfId="4556" xr:uid="{CFA6CD00-C6B8-4300-9284-171A4550E630}"/>
    <cellStyle name="Normal 12 29" xfId="4557" xr:uid="{93177AB5-C0A7-4E0E-A6C0-5B6CDAC281F0}"/>
    <cellStyle name="Normal 12 3" xfId="160" xr:uid="{00000000-0005-0000-0000-00004D000000}"/>
    <cellStyle name="Normal 12 3 2" xfId="926" xr:uid="{F56E7074-B2F2-47F9-A0F9-922C987DAD91}"/>
    <cellStyle name="Normal 12 30" xfId="15785" xr:uid="{2CBBB75C-D93D-44EB-9D6D-F241683606D4}"/>
    <cellStyle name="Normal 12 31" xfId="8290" xr:uid="{4BCDEEDB-7755-4C4F-A47E-BAD959D13CE0}"/>
    <cellStyle name="Normal 12 4" xfId="2148" xr:uid="{9CADDA1A-8BDE-4F41-A7F2-95FFBB3F436C}"/>
    <cellStyle name="Normal 12 5" xfId="2149" xr:uid="{0BB2A974-C651-45C7-96D8-0E99E37E4F49}"/>
    <cellStyle name="Normal 12 6" xfId="2150" xr:uid="{CA5D0BA1-4B2F-4AE5-BBF1-5D4E26BCE16A}"/>
    <cellStyle name="Normal 12 7" xfId="2151" xr:uid="{CFFF6E80-1429-48E7-B927-5E7040B897C2}"/>
    <cellStyle name="Normal 12 8" xfId="2152" xr:uid="{229A0D20-2802-4FB6-B2F7-ACD65CD158C3}"/>
    <cellStyle name="Normal 12 9" xfId="4558" xr:uid="{BEB0E45B-ED1B-43E8-830D-FDB307013EAA}"/>
    <cellStyle name="Normal 12 9 2" xfId="4559" xr:uid="{AE7CF61F-1A68-4DD9-81AC-912207EF2016}"/>
    <cellStyle name="Normal 120" xfId="31" xr:uid="{00000000-0005-0000-0000-00004E000000}"/>
    <cellStyle name="Normal 120 2" xfId="15763" xr:uid="{FD8840CF-82C6-4C96-AF1C-0D4F391DCC9E}"/>
    <cellStyle name="Normal 121" xfId="33" xr:uid="{00000000-0005-0000-0000-00004F000000}"/>
    <cellStyle name="Normal 123 2" xfId="15754" xr:uid="{CD113718-498E-478F-A028-2E7D84A97F16}"/>
    <cellStyle name="Normal 124 2" xfId="15769" xr:uid="{8C59E770-70DE-4BE1-B7CC-5EAAC830D159}"/>
    <cellStyle name="Normal 13" xfId="3" xr:uid="{00000000-0005-0000-0000-000050000000}"/>
    <cellStyle name="Normal 13 10" xfId="5901" xr:uid="{01B99D90-8055-4488-B0F1-ADCD5C0071B0}"/>
    <cellStyle name="Normal 13 10 10" xfId="42108" xr:uid="{78F95B69-CD70-4E93-8809-65AC756152BA}"/>
    <cellStyle name="Normal 13 10 11" xfId="42144" xr:uid="{2F0FFE63-DB94-4607-913F-88CF216F0197}"/>
    <cellStyle name="Normal 13 10 12" xfId="42215" xr:uid="{B39698FD-351D-4A83-BFCA-4F4E1F397A4D}"/>
    <cellStyle name="Normal 13 10 13" xfId="42262" xr:uid="{BF0A3C53-2D47-4FCB-936F-C72885DFFD4E}"/>
    <cellStyle name="Normal 13 10 14" xfId="42290" xr:uid="{639BC8D5-C491-4593-9A83-6E83D92D922D}"/>
    <cellStyle name="Normal 13 10 2" xfId="6530" xr:uid="{998C6C1C-CA30-4D63-9515-3D29F94AE9F1}"/>
    <cellStyle name="Normal 13 10 2 2" xfId="8140" xr:uid="{D372CA51-E92C-4DF3-A719-1C56F75872D0}"/>
    <cellStyle name="Normal 13 10 2 2 2" xfId="9450" xr:uid="{3CB92B12-8516-4CDB-AF58-4100AB0CADBC}"/>
    <cellStyle name="Normal 13 10 2 2 2 2" xfId="15489" xr:uid="{D480D2EB-3CFF-4655-8381-46BF1847251C}"/>
    <cellStyle name="Normal 13 10 2 2 2 2 2" xfId="26204" xr:uid="{D7F2FACF-83D5-4D40-9640-25753D0FC234}"/>
    <cellStyle name="Normal 13 10 2 2 2 3" xfId="13122" xr:uid="{7F276CC0-8AC7-4B66-8719-99B8C7A06116}"/>
    <cellStyle name="Normal 13 10 2 2 2 3 2" xfId="30887" xr:uid="{FBA4F3B7-8721-472F-89F2-9B6F18BA2AAB}"/>
    <cellStyle name="Normal 13 10 2 2 2 4" xfId="23837" xr:uid="{BD787B40-EF7C-4B60-8DAA-37E8A19D4E6C}"/>
    <cellStyle name="Normal 13 10 2 2 3" xfId="10642" xr:uid="{789D96ED-72E4-4341-81FE-B10DC16D8273}"/>
    <cellStyle name="Normal 13 10 2 2 3 2" xfId="14306" xr:uid="{84C204F1-F004-4378-BEF9-B015F55DDBE9}"/>
    <cellStyle name="Normal 13 10 2 2 3 2 2" xfId="32071" xr:uid="{3A5BAA35-82C8-4290-BB4C-2C49C296807C}"/>
    <cellStyle name="Normal 13 10 2 2 3 3" xfId="25021" xr:uid="{D7662989-7E80-4047-88E5-A0F12CFC7503}"/>
    <cellStyle name="Normal 13 10 2 2 4" xfId="11882" xr:uid="{A455A962-7C5C-488F-8E2D-93ACE754E1E8}"/>
    <cellStyle name="Normal 13 10 2 2 4 2" xfId="29704" xr:uid="{6A86A069-516D-44F5-A54D-EF2C09A0137C}"/>
    <cellStyle name="Normal 13 10 2 2 5" xfId="22597" xr:uid="{64302B52-F0DD-4536-A41E-C3AC3F16F4E3}"/>
    <cellStyle name="Normal 13 10 2 3" xfId="8863" xr:uid="{1BE35C66-99E9-44C2-87E8-2034FB9BF5A9}"/>
    <cellStyle name="Normal 13 10 2 3 2" xfId="14922" xr:uid="{C4CB7AF3-1E61-41A1-935B-146C5C3DF6DB}"/>
    <cellStyle name="Normal 13 10 2 3 2 2" xfId="25637" xr:uid="{3FF20AC4-C5B4-4022-80AF-42632B221005}"/>
    <cellStyle name="Normal 13 10 2 3 3" xfId="12535" xr:uid="{AF36544B-EE47-443B-AF37-59AA6619AE11}"/>
    <cellStyle name="Normal 13 10 2 3 3 2" xfId="30320" xr:uid="{CFD958C2-0C1A-459A-B49E-CA91338ACDC0}"/>
    <cellStyle name="Normal 13 10 2 3 4" xfId="23250" xr:uid="{CF3A6FF0-F4D9-4AC4-8702-F900125B2B2F}"/>
    <cellStyle name="Normal 13 10 2 4" xfId="10075" xr:uid="{8DB4A056-9906-4550-B52C-CDE8025C7CC7}"/>
    <cellStyle name="Normal 13 10 2 4 2" xfId="13739" xr:uid="{CD2957AE-5701-40F3-8902-BB025D25C371}"/>
    <cellStyle name="Normal 13 10 2 4 2 2" xfId="31504" xr:uid="{84BBC05B-805B-44B9-ABC8-1A40A208F6A5}"/>
    <cellStyle name="Normal 13 10 2 4 3" xfId="24454" xr:uid="{7F9AAA76-6245-43F5-83B2-43ABC8285381}"/>
    <cellStyle name="Normal 13 10 2 5" xfId="11295" xr:uid="{052DC319-B1C6-43C1-A6E0-06201BA6D553}"/>
    <cellStyle name="Normal 13 10 2 5 2" xfId="29137" xr:uid="{7FF9B2F4-5260-47CC-B5E0-01021DE9E05D}"/>
    <cellStyle name="Normal 13 10 2 6" xfId="21995" xr:uid="{F36A2D71-4B58-46B2-8383-A49566D671B2}"/>
    <cellStyle name="Normal 13 10 3" xfId="7498" xr:uid="{7A6313BB-21AE-4886-BEDF-2A318C391719}"/>
    <cellStyle name="Normal 13 10 3 2" xfId="9173" xr:uid="{D2BF8668-4529-4CE7-A1A9-29BBBC66AD0F}"/>
    <cellStyle name="Normal 13 10 3 2 2" xfId="15212" xr:uid="{81382CFE-9FFE-4F2A-8D5C-C1E14257E2FB}"/>
    <cellStyle name="Normal 13 10 3 2 2 2" xfId="25927" xr:uid="{2289DE63-6E5E-4E4E-BC76-CBDC577F6299}"/>
    <cellStyle name="Normal 13 10 3 2 3" xfId="12845" xr:uid="{4D19D76D-3DC4-4648-9290-22A390E23DD0}"/>
    <cellStyle name="Normal 13 10 3 2 3 2" xfId="30610" xr:uid="{603B9DE1-DAC8-4C12-9EC8-5AAF11849CF7}"/>
    <cellStyle name="Normal 13 10 3 2 4" xfId="23560" xr:uid="{8BCA2F60-4FC9-4C78-B586-4CDF3335A617}"/>
    <cellStyle name="Normal 13 10 3 3" xfId="10365" xr:uid="{EBE68F37-E7CD-4546-BDB7-617260882F95}"/>
    <cellStyle name="Normal 13 10 3 3 2" xfId="14029" xr:uid="{8EA71181-B48A-402B-B3E9-B512443B28A8}"/>
    <cellStyle name="Normal 13 10 3 3 2 2" xfId="31794" xr:uid="{DC940F39-45C2-45A4-9564-1D508502EDF8}"/>
    <cellStyle name="Normal 13 10 3 3 3" xfId="24744" xr:uid="{A88CD7A2-9310-4C87-AC54-6F5A426FEDF1}"/>
    <cellStyle name="Normal 13 10 3 4" xfId="11605" xr:uid="{D81896BE-FF46-406D-AD9A-DFCA31D24B11}"/>
    <cellStyle name="Normal 13 10 3 4 2" xfId="29427" xr:uid="{9CC7CAE8-AC6D-4BD5-AE94-0B0826655CD9}"/>
    <cellStyle name="Normal 13 10 3 5" xfId="22320" xr:uid="{C0049724-8804-4EDA-9990-99E653B3DBB8}"/>
    <cellStyle name="Normal 13 10 4" xfId="8598" xr:uid="{C23049CB-85AF-4EBF-9305-7C23D65C45B1}"/>
    <cellStyle name="Normal 13 10 4 2" xfId="14657" xr:uid="{5745FE9E-BCC6-4798-965D-EF36916C1A7C}"/>
    <cellStyle name="Normal 13 10 4 2 2" xfId="25372" xr:uid="{719C791D-E3F9-4F75-AAFF-0599DA87DE2A}"/>
    <cellStyle name="Normal 13 10 4 3" xfId="12270" xr:uid="{72526DC2-009F-4712-BB21-33212694DE48}"/>
    <cellStyle name="Normal 13 10 4 3 2" xfId="30055" xr:uid="{D64BB8E0-0CEF-4E48-A467-63C4E1B1308A}"/>
    <cellStyle name="Normal 13 10 4 4" xfId="22985" xr:uid="{BC26A11E-BBB2-470E-9E41-FE9016363245}"/>
    <cellStyle name="Normal 13 10 5" xfId="9810" xr:uid="{AD160EA3-9E2D-4196-9F5B-37D5CBE908C2}"/>
    <cellStyle name="Normal 13 10 5 2" xfId="13474" xr:uid="{809B927B-79BF-4191-AFF1-0CA44212B68D}"/>
    <cellStyle name="Normal 13 10 5 2 2" xfId="31239" xr:uid="{B1C8AAC3-BCF1-427D-859D-36D8E197F0AF}"/>
    <cellStyle name="Normal 13 10 5 3" xfId="24189" xr:uid="{D5E50FE0-766D-444C-A416-D7A10A43C022}"/>
    <cellStyle name="Normal 13 10 6" xfId="11030" xr:uid="{D396F439-6915-4A70-BCF1-80D1C000DB63}"/>
    <cellStyle name="Normal 13 10 6 2" xfId="28872" xr:uid="{F590F9BE-CB4A-411E-84A3-C1ECFBA90FF9}"/>
    <cellStyle name="Normal 13 10 7" xfId="21730" xr:uid="{640D88FA-B84C-412C-A07F-B4995F48BA9B}"/>
    <cellStyle name="Normal 13 10 8" xfId="41774" xr:uid="{E44A6CE1-53C2-449E-AF22-502665F670CB}"/>
    <cellStyle name="Normal 13 10 9" xfId="42077" xr:uid="{3D63E702-31CE-42B8-8E1C-F2358CD30E1F}"/>
    <cellStyle name="Normal 13 11" xfId="6339" xr:uid="{06B27D08-EC2A-42D6-98F1-173CBB1EF7EB}"/>
    <cellStyle name="Normal 13 11 10" xfId="42092" xr:uid="{0608C5A2-5596-42CC-8471-131B9EAED086}"/>
    <cellStyle name="Normal 13 11 11" xfId="42126" xr:uid="{909A3E2F-C419-42AF-8A9F-81D2C7002D79}"/>
    <cellStyle name="Normal 13 11 12" xfId="42219" xr:uid="{03C96482-FB54-4DC7-8D06-8E3A48648BD7}"/>
    <cellStyle name="Normal 13 11 13" xfId="42244" xr:uid="{A7DD8D52-86A0-4626-9C02-F78048DF4B66}"/>
    <cellStyle name="Normal 13 11 14" xfId="42274" xr:uid="{72F73310-9D1C-4DC4-860E-C7B23BEE28D1}"/>
    <cellStyle name="Normal 13 11 2" xfId="7948" xr:uid="{F89C47FD-D0E2-4A60-96AB-16BB314CD78E}"/>
    <cellStyle name="Normal 13 11 2 2" xfId="9321" xr:uid="{AF9C0060-F97B-41F1-BD06-7A3165D093F5}"/>
    <cellStyle name="Normal 13 11 2 2 2" xfId="15360" xr:uid="{22F77B92-78DB-4170-8AB8-1B8B16D2C599}"/>
    <cellStyle name="Normal 13 11 2 2 2 2" xfId="26075" xr:uid="{C58110A1-364B-4266-90AD-41EDFF418EF8}"/>
    <cellStyle name="Normal 13 11 2 2 3" xfId="12993" xr:uid="{9B7D0E9B-6140-4048-B773-727C759CB3DE}"/>
    <cellStyle name="Normal 13 11 2 2 3 2" xfId="30758" xr:uid="{76452537-04B3-4D7B-90BB-056042FC2339}"/>
    <cellStyle name="Normal 13 11 2 2 4" xfId="23708" xr:uid="{EFA1F456-2482-4239-9BBF-013534A96647}"/>
    <cellStyle name="Normal 13 11 2 3" xfId="10513" xr:uid="{06081918-8A8D-48E1-B841-9E6DBF9D4998}"/>
    <cellStyle name="Normal 13 11 2 3 2" xfId="14177" xr:uid="{4EEAE3F4-CB33-46D5-B62C-B3CE368A5DB1}"/>
    <cellStyle name="Normal 13 11 2 3 2 2" xfId="31942" xr:uid="{396BCB31-22DB-4ED4-9780-758C98D068F7}"/>
    <cellStyle name="Normal 13 11 2 3 3" xfId="24892" xr:uid="{F06B59FD-3E25-4059-949A-20237157CFF7}"/>
    <cellStyle name="Normal 13 11 2 4" xfId="11753" xr:uid="{5C25B4C8-D57B-42C7-AC00-16FD634FE59C}"/>
    <cellStyle name="Normal 13 11 2 4 2" xfId="29575" xr:uid="{0E28B662-1ED4-475F-AE2F-A01CE72AE97E}"/>
    <cellStyle name="Normal 13 11 2 5" xfId="22468" xr:uid="{784F46A1-08A3-47A2-A4F3-513C9946E1C4}"/>
    <cellStyle name="Normal 13 11 2 6" xfId="42015" xr:uid="{AC508EAE-2BAE-40E2-ACB1-2869232710F8}"/>
    <cellStyle name="Normal 13 11 2 7" xfId="42246" xr:uid="{1F07E893-5543-453F-A7AF-5688F5780E90}"/>
    <cellStyle name="Normal 13 11 3" xfId="8734" xr:uid="{520717AD-0B15-4601-A546-9ACCB603D26F}"/>
    <cellStyle name="Normal 13 11 3 2" xfId="14793" xr:uid="{BD1291D6-BF44-455E-8F13-CED69CEE3E8A}"/>
    <cellStyle name="Normal 13 11 3 2 2" xfId="25508" xr:uid="{4A15EE9C-3EFA-496E-A83B-8F3DCDCB199F}"/>
    <cellStyle name="Normal 13 11 3 3" xfId="12406" xr:uid="{2CDCDA97-257D-4AC0-B0C3-25F81F7CC7B1}"/>
    <cellStyle name="Normal 13 11 3 3 2" xfId="30191" xr:uid="{55E406DC-6987-400C-B34F-1FB41CF1349A}"/>
    <cellStyle name="Normal 13 11 3 4" xfId="23121" xr:uid="{D19FE9E0-8F3E-40C2-80B7-84FB3D32540B}"/>
    <cellStyle name="Normal 13 11 3 5" xfId="42034" xr:uid="{59EF63AD-8FCB-4EEF-8537-DEE5710F3957}"/>
    <cellStyle name="Normal 13 11 4" xfId="9946" xr:uid="{CD556629-E4C9-4B4B-B476-6FAAF65785B5}"/>
    <cellStyle name="Normal 13 11 4 2" xfId="13610" xr:uid="{77E4117C-FB91-4CE2-8D3E-4AD8BFB1B511}"/>
    <cellStyle name="Normal 13 11 4 2 2" xfId="31375" xr:uid="{2C75062A-C26A-4136-99BD-A2A28B3841E8}"/>
    <cellStyle name="Normal 13 11 4 3" xfId="24325" xr:uid="{C0DC1F97-ECAA-4264-8265-450B9855DA66}"/>
    <cellStyle name="Normal 13 11 5" xfId="11166" xr:uid="{E10EE34D-4163-4B30-8C6C-3CC86DA52FB7}"/>
    <cellStyle name="Normal 13 11 5 2" xfId="29008" xr:uid="{993C29A2-69AD-4F1F-B471-4442A3D234E3}"/>
    <cellStyle name="Normal 13 11 6" xfId="21866" xr:uid="{771AB979-69A3-4CD6-9660-793810F58D7F}"/>
    <cellStyle name="Normal 13 11 7" xfId="41759" xr:uid="{6DA639B6-A854-4FBD-A244-E6CCB0C6CAF6}"/>
    <cellStyle name="Normal 13 11 8" xfId="42008" xr:uid="{C482A25C-3EC9-4F9A-B494-39B2F4EA0AC8}"/>
    <cellStyle name="Normal 13 11 9" xfId="42061" xr:uid="{7C75251C-9554-4E15-9E0F-88EA0FF1CC85}"/>
    <cellStyle name="Normal 13 12" xfId="7306" xr:uid="{0072ED82-D3B5-4D9F-A81A-00B4CF587D91}"/>
    <cellStyle name="Normal 13 12 2" xfId="9044" xr:uid="{E575F423-3C13-49D4-BE4D-05124068852A}"/>
    <cellStyle name="Normal 13 12 2 2" xfId="15083" xr:uid="{38F83FE7-2A37-48EB-9703-2342AE4F32C4}"/>
    <cellStyle name="Normal 13 12 2 2 2" xfId="25798" xr:uid="{EA6BC205-7E30-4AA3-8909-566988E2AB37}"/>
    <cellStyle name="Normal 13 12 2 3" xfId="12716" xr:uid="{EC9F44AD-14CC-46B0-A53D-961A6D62575E}"/>
    <cellStyle name="Normal 13 12 2 3 2" xfId="30481" xr:uid="{31522354-0663-4236-9792-D77402B18413}"/>
    <cellStyle name="Normal 13 12 2 4" xfId="23431" xr:uid="{E9C48691-B940-46AA-A8F7-0E8765AF507E}"/>
    <cellStyle name="Normal 13 12 3" xfId="10236" xr:uid="{2F895D13-14AE-4D00-B52C-485804713975}"/>
    <cellStyle name="Normal 13 12 3 2" xfId="13900" xr:uid="{F6643EEC-25AC-4257-884F-6E5E4395660B}"/>
    <cellStyle name="Normal 13 12 3 2 2" xfId="31665" xr:uid="{AAB165A7-16D3-4ED8-B081-970C59ADB6B3}"/>
    <cellStyle name="Normal 13 12 3 3" xfId="24615" xr:uid="{82566615-99EC-414C-AEE5-AD2602B0B1FA}"/>
    <cellStyle name="Normal 13 12 4" xfId="11476" xr:uid="{E3B87F25-C74B-46C0-A85B-0CD107C65333}"/>
    <cellStyle name="Normal 13 12 4 2" xfId="29298" xr:uid="{C007DA82-5E39-457D-B71C-401F0E55D23A}"/>
    <cellStyle name="Normal 13 12 5" xfId="22191" xr:uid="{D95EF5E5-B4D2-406C-B010-60401BC2233C}"/>
    <cellStyle name="Normal 13 12 6" xfId="42085" xr:uid="{1B2F0F97-3B40-4508-9885-1FD2057913EC}"/>
    <cellStyle name="Normal 13 12 7" xfId="42116" xr:uid="{4D09A850-8B23-4D0E-A329-27CBD6A9AA82}"/>
    <cellStyle name="Normal 13 12 8" xfId="42153" xr:uid="{277CE946-9784-4FF7-925A-30216A77D985}"/>
    <cellStyle name="Normal 13 12 9" xfId="42298" xr:uid="{4A510F3D-44A9-47D7-8D6F-A6ECE5BC9B2C}"/>
    <cellStyle name="Normal 13 13" xfId="8291" xr:uid="{344FA35F-BFC4-4661-AD88-74C227DB0E28}"/>
    <cellStyle name="Normal 13 13 2" xfId="9598" xr:uid="{13348E26-EC24-49FF-A281-58157B9C24AD}"/>
    <cellStyle name="Normal 13 13 2 2" xfId="15637" xr:uid="{2C31B82B-0CB7-46AE-A18F-43AABFFE7226}"/>
    <cellStyle name="Normal 13 13 2 2 2" xfId="26352" xr:uid="{EBF2212B-7EF1-4F8C-80EE-4731AFF8D330}"/>
    <cellStyle name="Normal 13 13 2 3" xfId="13270" xr:uid="{88279783-8F43-4438-9F01-AD194E8DD0C5}"/>
    <cellStyle name="Normal 13 13 2 3 2" xfId="31035" xr:uid="{7C859721-BE86-40AC-830C-5C8AC3349B2A}"/>
    <cellStyle name="Normal 13 13 2 4" xfId="23985" xr:uid="{1FA1EC0F-7C1C-4F1A-A3A0-1D730E2914D4}"/>
    <cellStyle name="Normal 13 13 3" xfId="10790" xr:uid="{FC467154-795D-4227-B727-04FA94EE225E}"/>
    <cellStyle name="Normal 13 13 3 2" xfId="14454" xr:uid="{F84F40A1-7B9B-410D-AE7D-977D50CA2367}"/>
    <cellStyle name="Normal 13 13 3 2 2" xfId="32219" xr:uid="{077B4ADF-851B-48E5-88D7-53245950CCD7}"/>
    <cellStyle name="Normal 13 13 3 3" xfId="25169" xr:uid="{4C7C44D6-513E-4AE6-922B-5B55FB940A16}"/>
    <cellStyle name="Normal 13 13 4" xfId="12030" xr:uid="{CF5D9569-79DC-4389-8DB9-BC92497868D9}"/>
    <cellStyle name="Normal 13 13 4 2" xfId="29852" xr:uid="{725EE33B-AD1E-4033-B86B-F3AACE834E43}"/>
    <cellStyle name="Normal 13 13 5" xfId="22745" xr:uid="{695F1855-12AF-4C0F-B6DF-9FE253C53F80}"/>
    <cellStyle name="Normal 13 14" xfId="8461" xr:uid="{E41B05FA-0010-4B75-BE9F-30BF20165C68}"/>
    <cellStyle name="Normal 13 14 2" xfId="14528" xr:uid="{CE6ADEEC-BF94-4EC7-AFDE-629608AD5834}"/>
    <cellStyle name="Normal 13 14 2 2" xfId="25243" xr:uid="{88FD8761-BE74-48C8-BF19-A2A26A95A298}"/>
    <cellStyle name="Normal 13 14 3" xfId="12133" xr:uid="{54DE120B-F22D-42D8-A42B-36330BB74A4A}"/>
    <cellStyle name="Normal 13 14 3 2" xfId="29926" xr:uid="{FB423C87-FF59-4D88-9343-815A1E1E8C34}"/>
    <cellStyle name="Normal 13 14 4" xfId="22848" xr:uid="{B36525BF-EA64-4EE1-AB72-B819B9559582}"/>
    <cellStyle name="Normal 13 15" xfId="9674" xr:uid="{122DC6B0-24D7-4B81-9D7A-64FE2C0354BC}"/>
    <cellStyle name="Normal 13 15 2" xfId="13345" xr:uid="{9BD496FD-331F-4D12-969E-D3679F9AB861}"/>
    <cellStyle name="Normal 13 15 2 2" xfId="31110" xr:uid="{7C275542-A43B-4377-9E30-FF30D3561E7E}"/>
    <cellStyle name="Normal 13 15 3" xfId="24060" xr:uid="{2251FD55-F4AF-4728-A1B2-1E73420D26E8}"/>
    <cellStyle name="Normal 13 16" xfId="10893" xr:uid="{FBFCB4F4-79C7-44CA-B4B2-268E3982BB77}"/>
    <cellStyle name="Normal 13 16 2" xfId="28743" xr:uid="{C912C7C9-29B1-45B1-A5B2-DC6F36263A44}"/>
    <cellStyle name="Normal 13 17" xfId="21579" xr:uid="{2A23559B-4BBE-4731-92F7-35FCB55535B3}"/>
    <cellStyle name="Normal 13 18" xfId="4560" xr:uid="{04625307-122D-46B5-AB29-D2B1E3EC6340}"/>
    <cellStyle name="Normal 13 19" xfId="42057" xr:uid="{95307193-6EC6-47B9-B10C-D1C8F3410783}"/>
    <cellStyle name="Normal 13 2" xfId="8" xr:uid="{00000000-0005-0000-0000-000051000000}"/>
    <cellStyle name="Normal 13 2 2" xfId="927" xr:uid="{D85709CF-F7FB-4C0A-B636-8EAAD1924421}"/>
    <cellStyle name="Normal 13 2 2 2" xfId="5902" xr:uid="{CACA6DDE-8108-4D90-82B2-80C97D09CA19}"/>
    <cellStyle name="Normal 13 2 2 2 2" xfId="6531" xr:uid="{7A764F59-C20E-4B2B-AF21-E9A55EDBEAEB}"/>
    <cellStyle name="Normal 13 2 2 2 2 2" xfId="8141" xr:uid="{ABFA3474-BB6A-45C8-83BC-70F1A21A234A}"/>
    <cellStyle name="Normal 13 2 2 2 2 2 2" xfId="9451" xr:uid="{674C157A-35F7-486D-8F86-C5FF05B3DB7E}"/>
    <cellStyle name="Normal 13 2 2 2 2 2 2 2" xfId="15490" xr:uid="{A206A400-ACFA-4615-9521-6B6215D21C90}"/>
    <cellStyle name="Normal 13 2 2 2 2 2 2 2 2" xfId="26205" xr:uid="{E40FA3A5-CD8E-4F80-9DC9-FE1B4F20CCD6}"/>
    <cellStyle name="Normal 13 2 2 2 2 2 2 3" xfId="13123" xr:uid="{2D4E9E13-9AA1-4193-9346-A57B10397095}"/>
    <cellStyle name="Normal 13 2 2 2 2 2 2 3 2" xfId="30888" xr:uid="{E59E6911-C987-45C2-BAFD-CA0AD238E638}"/>
    <cellStyle name="Normal 13 2 2 2 2 2 2 4" xfId="23838" xr:uid="{0C6C308D-A857-4EEC-8B30-5113126DF0FF}"/>
    <cellStyle name="Normal 13 2 2 2 2 2 3" xfId="10643" xr:uid="{1984B23B-A559-4C9B-9406-D9BDFD8842BA}"/>
    <cellStyle name="Normal 13 2 2 2 2 2 3 2" xfId="14307" xr:uid="{757A3FBE-14FC-4DCA-B87D-5AE7AA3DE7E5}"/>
    <cellStyle name="Normal 13 2 2 2 2 2 3 2 2" xfId="32072" xr:uid="{02C12603-940B-4C56-B624-0998CC5E6FE4}"/>
    <cellStyle name="Normal 13 2 2 2 2 2 3 3" xfId="25022" xr:uid="{B8ECE4A9-AF59-425B-90DF-A243EB4C9999}"/>
    <cellStyle name="Normal 13 2 2 2 2 2 4" xfId="11883" xr:uid="{A33F53B4-E731-4DA1-87A8-90E839BEDD3B}"/>
    <cellStyle name="Normal 13 2 2 2 2 2 4 2" xfId="29705" xr:uid="{61180B32-9232-4828-B451-9FFC33001012}"/>
    <cellStyle name="Normal 13 2 2 2 2 2 5" xfId="22598" xr:uid="{1375435A-4A11-4E9F-9A7A-15570BFC7C7D}"/>
    <cellStyle name="Normal 13 2 2 2 2 3" xfId="8864" xr:uid="{8829DD73-31C7-4C52-B295-DE401310DF25}"/>
    <cellStyle name="Normal 13 2 2 2 2 3 2" xfId="14923" xr:uid="{1EA6FB05-2089-412D-831F-4EDE0713AFE3}"/>
    <cellStyle name="Normal 13 2 2 2 2 3 2 2" xfId="25638" xr:uid="{0E78C2F8-AA5B-48DB-89D4-4A3E522B635C}"/>
    <cellStyle name="Normal 13 2 2 2 2 3 3" xfId="12536" xr:uid="{0777F876-CFC4-4464-9BD1-1E52167BB5B9}"/>
    <cellStyle name="Normal 13 2 2 2 2 3 3 2" xfId="30321" xr:uid="{E57074BE-EA08-4F0F-87C9-579506FB280A}"/>
    <cellStyle name="Normal 13 2 2 2 2 3 4" xfId="23251" xr:uid="{19DFA9B1-9587-449C-9165-F53690667F5C}"/>
    <cellStyle name="Normal 13 2 2 2 2 4" xfId="10076" xr:uid="{88E9B4FF-DB46-4161-928C-2BF9DD96F20A}"/>
    <cellStyle name="Normal 13 2 2 2 2 4 2" xfId="13740" xr:uid="{A383B2D0-46CC-44F4-A5C7-D30A00D268D9}"/>
    <cellStyle name="Normal 13 2 2 2 2 4 2 2" xfId="31505" xr:uid="{2DC22A34-954A-4235-9118-12C62C7A2CDC}"/>
    <cellStyle name="Normal 13 2 2 2 2 4 3" xfId="24455" xr:uid="{A54B74C1-5763-4B9A-A672-BE9E2B9D84F9}"/>
    <cellStyle name="Normal 13 2 2 2 2 5" xfId="11296" xr:uid="{4CF30D87-1268-4013-B72E-BF3EDAFE0B1E}"/>
    <cellStyle name="Normal 13 2 2 2 2 5 2" xfId="29138" xr:uid="{BFD6D5E8-C971-4801-8B22-10A59CD7AFE9}"/>
    <cellStyle name="Normal 13 2 2 2 2 6" xfId="21996" xr:uid="{D5406CFC-85B2-4E52-8352-F8F786FA9775}"/>
    <cellStyle name="Normal 13 2 2 2 3" xfId="7499" xr:uid="{D31D29A7-D68C-4A7E-9DF6-02C3C58B06FC}"/>
    <cellStyle name="Normal 13 2 2 2 3 2" xfId="9174" xr:uid="{78584834-3F75-45AB-BDB9-93E36B0CDD0B}"/>
    <cellStyle name="Normal 13 2 2 2 3 2 2" xfId="15213" xr:uid="{7D19C5ED-A057-4395-9AFA-1665C9B40D8E}"/>
    <cellStyle name="Normal 13 2 2 2 3 2 2 2" xfId="25928" xr:uid="{CD34B38C-7262-4B5A-8C67-F19B9A144084}"/>
    <cellStyle name="Normal 13 2 2 2 3 2 3" xfId="12846" xr:uid="{2A159939-88B7-496E-92C0-B8E7423DFDD4}"/>
    <cellStyle name="Normal 13 2 2 2 3 2 3 2" xfId="30611" xr:uid="{00CC165A-FAF2-43C8-BA71-55EB1E1AD541}"/>
    <cellStyle name="Normal 13 2 2 2 3 2 4" xfId="23561" xr:uid="{E2298A42-3A8A-4BB0-8F68-876059B5EBBD}"/>
    <cellStyle name="Normal 13 2 2 2 3 3" xfId="10366" xr:uid="{87AEDD13-9334-425E-B10F-CA517481020F}"/>
    <cellStyle name="Normal 13 2 2 2 3 3 2" xfId="14030" xr:uid="{49B2E844-295D-4759-B464-F9636AA0A9C1}"/>
    <cellStyle name="Normal 13 2 2 2 3 3 2 2" xfId="31795" xr:uid="{3F9B5B8A-95A6-4E4B-83F8-3F3394D9B507}"/>
    <cellStyle name="Normal 13 2 2 2 3 3 3" xfId="24745" xr:uid="{1168AD07-6B94-4FE1-968A-97B9207F8E0B}"/>
    <cellStyle name="Normal 13 2 2 2 3 4" xfId="11606" xr:uid="{755CD7C5-05C9-40C2-950E-EAE70236B70A}"/>
    <cellStyle name="Normal 13 2 2 2 3 4 2" xfId="29428" xr:uid="{30A52EC4-10AF-4F23-97A1-3A5B2794C1C3}"/>
    <cellStyle name="Normal 13 2 2 2 3 5" xfId="22321" xr:uid="{2FF2F9F3-E79A-44DE-876D-99C0B04E7F5F}"/>
    <cellStyle name="Normal 13 2 2 2 4" xfId="8599" xr:uid="{A76C944E-13C6-499C-905E-27BBE5911B69}"/>
    <cellStyle name="Normal 13 2 2 2 4 2" xfId="14658" xr:uid="{FDD04662-E35D-4AB8-97C2-498C03224B99}"/>
    <cellStyle name="Normal 13 2 2 2 4 2 2" xfId="25373" xr:uid="{C38C5BA1-AE79-4D0D-B661-C5553FD49C77}"/>
    <cellStyle name="Normal 13 2 2 2 4 3" xfId="12271" xr:uid="{A0234FA3-7C68-46F3-ACBE-0CC6AD6F65C2}"/>
    <cellStyle name="Normal 13 2 2 2 4 3 2" xfId="30056" xr:uid="{F9E56AB7-CEB3-43A0-90B4-3ACE90AF2B0A}"/>
    <cellStyle name="Normal 13 2 2 2 4 4" xfId="22986" xr:uid="{2C7EE9F8-4F34-4410-A90D-F3985AAB700D}"/>
    <cellStyle name="Normal 13 2 2 2 5" xfId="9811" xr:uid="{93D856D5-7538-4871-915C-C3CEFBF8ECD4}"/>
    <cellStyle name="Normal 13 2 2 2 5 2" xfId="13475" xr:uid="{2D7F5A47-3225-4483-B075-4DE3C4407DA5}"/>
    <cellStyle name="Normal 13 2 2 2 5 2 2" xfId="31240" xr:uid="{15E89510-AFA9-4C32-A33E-7C8E8ED6EBEC}"/>
    <cellStyle name="Normal 13 2 2 2 5 3" xfId="24190" xr:uid="{060EF4EA-62D9-45D2-978D-5A1EB3B0C2D1}"/>
    <cellStyle name="Normal 13 2 2 2 6" xfId="11031" xr:uid="{E5C2738F-246E-480D-9036-3FDD986A47B7}"/>
    <cellStyle name="Normal 13 2 2 2 6 2" xfId="28873" xr:uid="{FFD20FFE-20D9-4824-9E1C-58553BD714C4}"/>
    <cellStyle name="Normal 13 2 2 2 7" xfId="21731" xr:uid="{BFB9E89C-2664-4A33-876A-47A27D2E8D4A}"/>
    <cellStyle name="Normal 13 2 2 3" xfId="6340" xr:uid="{B453800D-AF51-4FEC-B9F5-07905378E6BB}"/>
    <cellStyle name="Normal 13 2 2 3 2" xfId="7949" xr:uid="{3EDF3F33-0FEE-49BC-AB60-4DF8A708DE2A}"/>
    <cellStyle name="Normal 13 2 2 3 2 2" xfId="9322" xr:uid="{43815C8D-0542-423C-90B7-8BA0D49C6EC5}"/>
    <cellStyle name="Normal 13 2 2 3 2 2 2" xfId="15361" xr:uid="{32B76E3C-CEBF-4453-8853-4C1E9625850B}"/>
    <cellStyle name="Normal 13 2 2 3 2 2 2 2" xfId="26076" xr:uid="{8A525FD6-6BDD-44BB-AA91-76BA44E58A76}"/>
    <cellStyle name="Normal 13 2 2 3 2 2 3" xfId="12994" xr:uid="{344E0A3D-CC09-49FD-A40D-12BE5445F5BD}"/>
    <cellStyle name="Normal 13 2 2 3 2 2 3 2" xfId="30759" xr:uid="{95B7396C-562C-4385-9D7B-E80460976F16}"/>
    <cellStyle name="Normal 13 2 2 3 2 2 4" xfId="23709" xr:uid="{31BB690A-08BE-4620-8E09-E9CCE0EDC4E4}"/>
    <cellStyle name="Normal 13 2 2 3 2 3" xfId="10514" xr:uid="{C8444E9D-8FD0-4EF5-A4C0-2B46A1AFBBA1}"/>
    <cellStyle name="Normal 13 2 2 3 2 3 2" xfId="14178" xr:uid="{2C1BC9E9-4D7B-4263-B7FA-D9BAA79A680D}"/>
    <cellStyle name="Normal 13 2 2 3 2 3 2 2" xfId="31943" xr:uid="{82150C0B-22FE-4025-91BC-CFBB6C28B96C}"/>
    <cellStyle name="Normal 13 2 2 3 2 3 3" xfId="24893" xr:uid="{8D04E7DF-C35E-48A8-8C92-AF09CE98F857}"/>
    <cellStyle name="Normal 13 2 2 3 2 4" xfId="11754" xr:uid="{10A4A7B0-B202-47B4-9C5C-810651F72BAD}"/>
    <cellStyle name="Normal 13 2 2 3 2 4 2" xfId="29576" xr:uid="{A99788F1-6914-4287-A6BD-91444DC0C7C6}"/>
    <cellStyle name="Normal 13 2 2 3 2 5" xfId="22469" xr:uid="{ECBCDD8B-DD7D-402B-8CA8-0B5846BF899C}"/>
    <cellStyle name="Normal 13 2 2 3 3" xfId="8735" xr:uid="{42C01C90-B6AC-437D-AA2A-394B936DE586}"/>
    <cellStyle name="Normal 13 2 2 3 3 2" xfId="14794" xr:uid="{62CBE041-D7EF-4B4E-B434-113F6A2FC657}"/>
    <cellStyle name="Normal 13 2 2 3 3 2 2" xfId="25509" xr:uid="{9F6A52A9-178C-4610-8276-BF5927A7A785}"/>
    <cellStyle name="Normal 13 2 2 3 3 3" xfId="12407" xr:uid="{D57BF436-01AC-46B9-8434-455E1D69ADEB}"/>
    <cellStyle name="Normal 13 2 2 3 3 3 2" xfId="30192" xr:uid="{8B4A0431-990A-41E3-8C07-F6DB93BDAC1E}"/>
    <cellStyle name="Normal 13 2 2 3 3 4" xfId="23122" xr:uid="{911D632D-C6E5-4BBF-B7E6-78746605FBCB}"/>
    <cellStyle name="Normal 13 2 2 3 4" xfId="9947" xr:uid="{666573BA-19E2-4A4C-B63D-A7696FC7013D}"/>
    <cellStyle name="Normal 13 2 2 3 4 2" xfId="13611" xr:uid="{209FDA16-91B4-4517-AD7A-55FC9A2FB617}"/>
    <cellStyle name="Normal 13 2 2 3 4 2 2" xfId="31376" xr:uid="{DD445565-647D-40FE-A103-7CD0DF607DFD}"/>
    <cellStyle name="Normal 13 2 2 3 4 3" xfId="24326" xr:uid="{E3B4C809-DB4E-480A-BA1F-7FED604F0C20}"/>
    <cellStyle name="Normal 13 2 2 3 5" xfId="11167" xr:uid="{82343F84-288D-4BB8-B993-AD8C2A9D3EBC}"/>
    <cellStyle name="Normal 13 2 2 3 5 2" xfId="29009" xr:uid="{29584A13-E9A5-4C84-AC89-ABF83C15297A}"/>
    <cellStyle name="Normal 13 2 2 3 6" xfId="21867" xr:uid="{85B36F14-6F07-44C4-A2BB-A8DC0E6CD30B}"/>
    <cellStyle name="Normal 13 2 2 4" xfId="7307" xr:uid="{D1C7D86E-4423-41B0-AD0E-64E4F50F4444}"/>
    <cellStyle name="Normal 13 2 2 4 2" xfId="9045" xr:uid="{08065D39-1B9C-47EE-A5F9-FD60D8356C20}"/>
    <cellStyle name="Normal 13 2 2 4 2 2" xfId="15084" xr:uid="{2E9E54E7-E38A-4E3D-BF3A-C3A84D4A0E1A}"/>
    <cellStyle name="Normal 13 2 2 4 2 2 2" xfId="25799" xr:uid="{F089B380-EE3C-402F-A039-4EED7B45C3B2}"/>
    <cellStyle name="Normal 13 2 2 4 2 3" xfId="12717" xr:uid="{418FDB30-FCC6-42E4-8153-2D750D5D493A}"/>
    <cellStyle name="Normal 13 2 2 4 2 3 2" xfId="30482" xr:uid="{C7344B73-60EA-4ACE-9AD0-50698B24F6A4}"/>
    <cellStyle name="Normal 13 2 2 4 2 4" xfId="23432" xr:uid="{3FFC11E2-9595-4523-B959-60206D32D4AE}"/>
    <cellStyle name="Normal 13 2 2 4 3" xfId="10237" xr:uid="{812F5EBA-58E3-4217-9751-7BD116B4FE1B}"/>
    <cellStyle name="Normal 13 2 2 4 3 2" xfId="13901" xr:uid="{4565DF2C-1CDA-4E0A-8745-02CB688BD05B}"/>
    <cellStyle name="Normal 13 2 2 4 3 2 2" xfId="31666" xr:uid="{D85623D1-3BF6-48B8-8565-88BC4F6CFD16}"/>
    <cellStyle name="Normal 13 2 2 4 3 3" xfId="24616" xr:uid="{BC6E9C7F-997A-4868-AFE9-88262C110C40}"/>
    <cellStyle name="Normal 13 2 2 4 4" xfId="11477" xr:uid="{5097D431-5AD2-4174-AD64-B9E64045AA85}"/>
    <cellStyle name="Normal 13 2 2 4 4 2" xfId="29299" xr:uid="{5A2DB4F7-3E5B-4DC1-BE81-2E2D1226532E}"/>
    <cellStyle name="Normal 13 2 2 4 5" xfId="22192" xr:uid="{E0FD8D2E-43DE-4947-ADB2-A64504BF3DC0}"/>
    <cellStyle name="Normal 13 2 2 5" xfId="8462" xr:uid="{AEA9C1FA-2D14-400B-8FD7-9D7FA9C080D1}"/>
    <cellStyle name="Normal 13 2 2 5 2" xfId="14529" xr:uid="{F84DD78F-CA92-4B8A-9214-4A7C3D10D88A}"/>
    <cellStyle name="Normal 13 2 2 5 2 2" xfId="25244" xr:uid="{C1FBA2EB-52F0-4C1A-BDDF-CC1D519500FD}"/>
    <cellStyle name="Normal 13 2 2 5 3" xfId="12134" xr:uid="{9803F7DB-6279-453E-A368-165A31D4F30B}"/>
    <cellStyle name="Normal 13 2 2 5 3 2" xfId="29927" xr:uid="{B7308281-E2F9-490B-B7CA-0FA1ED2B3F7D}"/>
    <cellStyle name="Normal 13 2 2 5 4" xfId="22849" xr:uid="{C75D76B1-D2E1-44E5-B135-68ACD96522F3}"/>
    <cellStyle name="Normal 13 2 2 6" xfId="9675" xr:uid="{4C1F6CD3-B31A-40AE-AFEF-7C3BC580B6A2}"/>
    <cellStyle name="Normal 13 2 2 6 2" xfId="13346" xr:uid="{988E20C6-E615-46D5-BD93-561DE22DDDB5}"/>
    <cellStyle name="Normal 13 2 2 6 2 2" xfId="31111" xr:uid="{2596452A-11C1-42C3-90F5-2E522AF9AD56}"/>
    <cellStyle name="Normal 13 2 2 6 3" xfId="24061" xr:uid="{CEC467C4-B5C0-4B2D-BFE0-54A5F39FA1BB}"/>
    <cellStyle name="Normal 13 2 2 7" xfId="10894" xr:uid="{D6B466B1-EAEC-4F75-B473-C55574C7DDFB}"/>
    <cellStyle name="Normal 13 2 2 7 2" xfId="28744" xr:uid="{47315053-9A86-404B-99A1-17B6AB09F4BB}"/>
    <cellStyle name="Normal 13 2 2 8" xfId="21580" xr:uid="{08D8CBAB-23DF-4C79-929C-C673657AB80B}"/>
    <cellStyle name="Normal 13 2 2 9" xfId="4561" xr:uid="{74D64C1F-7D60-443D-88DB-BCB722789366}"/>
    <cellStyle name="Normal 13 2 3" xfId="8292" xr:uid="{9FCC8906-4AA7-432B-B1BB-4363F6259B2F}"/>
    <cellStyle name="Normal 13 2 3 2" xfId="9599" xr:uid="{4C745F0B-01D5-4913-BF68-1FC4CEF3FCDE}"/>
    <cellStyle name="Normal 13 2 3 2 2" xfId="15638" xr:uid="{956FFA77-EE3B-43DE-93DC-688A27CA75FE}"/>
    <cellStyle name="Normal 13 2 3 2 2 2" xfId="26353" xr:uid="{D0BE32E9-CA9E-4BCC-97F1-F028E040E246}"/>
    <cellStyle name="Normal 13 2 3 2 3" xfId="13271" xr:uid="{F2830CEF-FE17-4555-A6B1-54F284D22D00}"/>
    <cellStyle name="Normal 13 2 3 2 3 2" xfId="31036" xr:uid="{2563AF9B-4FFE-4CDB-BB2C-4714C2078C40}"/>
    <cellStyle name="Normal 13 2 3 2 4" xfId="23986" xr:uid="{2CA91A91-BAFE-4952-BEFC-2C3F08D169EB}"/>
    <cellStyle name="Normal 13 2 3 3" xfId="10791" xr:uid="{8B8938D1-B762-49B0-BF7B-9558C0DF160E}"/>
    <cellStyle name="Normal 13 2 3 3 2" xfId="14455" xr:uid="{9D032DD5-02C1-4BC8-91E1-40F2EBAF4F69}"/>
    <cellStyle name="Normal 13 2 3 3 2 2" xfId="32220" xr:uid="{D536A086-3A48-4B7D-BF0F-54813872862F}"/>
    <cellStyle name="Normal 13 2 3 3 3" xfId="25170" xr:uid="{9C240842-CD67-43EF-A562-92529EF74060}"/>
    <cellStyle name="Normal 13 2 3 4" xfId="12031" xr:uid="{2EF8D9C8-7455-4593-8B0F-EDB2B7DDDFE8}"/>
    <cellStyle name="Normal 13 2 3 4 2" xfId="29853" xr:uid="{31EEE73F-25D2-4B69-AA0F-2D16988EE14A}"/>
    <cellStyle name="Normal 13 2 3 5" xfId="22746" xr:uid="{22D065C8-AB0C-42FD-9115-08854897AE5E}"/>
    <cellStyle name="Normal 13 20" xfId="42088" xr:uid="{56CC1818-DBA9-45A8-A2F1-85A56BA59DA5}"/>
    <cellStyle name="Normal 13 21" xfId="42122" xr:uid="{6721727D-762C-4B91-802E-286B1721B41C}"/>
    <cellStyle name="Normal 13 22" xfId="42177" xr:uid="{FFB86325-4743-4950-A054-E53B84F01E8D}"/>
    <cellStyle name="Normal 13 23" xfId="42198" xr:uid="{A491F987-3378-4C3D-9F22-49BBF217A8E5}"/>
    <cellStyle name="Normal 13 24" xfId="42241" xr:uid="{5FD339ED-AFEB-4819-ABC5-7B335269F742}"/>
    <cellStyle name="Normal 13 25" xfId="42270" xr:uid="{B33C3324-0869-43BE-A3E9-A92BBDAB51DB}"/>
    <cellStyle name="Normal 13 26" xfId="41368" xr:uid="{7A2E602F-3663-4988-8ECE-2F968986F091}"/>
    <cellStyle name="Normal 13 27" xfId="42300" xr:uid="{603C0E8F-1EAC-4E75-8118-606273F1E8CD}"/>
    <cellStyle name="Normal 13 3" xfId="45" xr:uid="{00000000-0005-0000-0000-000052000000}"/>
    <cellStyle name="Normal 13 3 10" xfId="42272" xr:uid="{4BFE5075-0977-4EE5-A3BC-9878024B2D15}"/>
    <cellStyle name="Normal 13 3 11" xfId="41371" xr:uid="{5F4D788E-E491-46A5-89B2-73F89132E3C6}"/>
    <cellStyle name="Normal 13 3 2" xfId="4562" xr:uid="{3B5AFF44-A0C4-49E9-A75A-B7488F4DD57A}"/>
    <cellStyle name="Normal 13 3 2 2" xfId="41372" xr:uid="{CEEE4CDF-D2F6-47EC-9FB1-DBD246152A92}"/>
    <cellStyle name="Normal 13 3 2 2 2" xfId="42037" xr:uid="{68F60CB3-D777-480A-AE9F-CF858573ED62}"/>
    <cellStyle name="Normal 13 3 2 2 3" xfId="42011" xr:uid="{AE1754E4-7748-45F0-8AF5-17226418F8C2}"/>
    <cellStyle name="Normal 13 3 2 2 4" xfId="42237" xr:uid="{3CF1C472-BEC3-4B81-8818-B99839260967}"/>
    <cellStyle name="Normal 13 3 2 3" xfId="41418" xr:uid="{E0846A97-5176-4780-B1B5-571413BA82A4}"/>
    <cellStyle name="Normal 13 3 2 3 2" xfId="42035" xr:uid="{97B4DE36-3DAB-46BB-873F-B072AE51FF84}"/>
    <cellStyle name="Normal 13 3 2 4" xfId="42009" xr:uid="{371EC995-58A4-493C-B726-3C0612B2C202}"/>
    <cellStyle name="Normal 13 3 2 5" xfId="42242" xr:uid="{C44D5480-C8EE-41A3-ABF8-A3F87928F04B}"/>
    <cellStyle name="Normal 13 3 2 6" xfId="41370" xr:uid="{0410080D-A26F-476C-84BA-7F0556A9811E}"/>
    <cellStyle name="Normal 13 3 3" xfId="41383" xr:uid="{BA2EEF90-B133-4F70-BFF0-11EFE26C6299}"/>
    <cellStyle name="Normal 13 3 3 2" xfId="41648" xr:uid="{C31F01DA-4C8F-46AF-A045-F4721D153628}"/>
    <cellStyle name="Normal 13 3 3 2 2" xfId="41877" xr:uid="{E5B7B81B-6296-4CBD-B62B-962BB2AEAAAA}"/>
    <cellStyle name="Normal 13 3 3 3" xfId="41714" xr:uid="{48FDCEAE-648B-4397-83E8-76AAC45F3496}"/>
    <cellStyle name="Normal 13 3 3 3 2" xfId="41946" xr:uid="{03604ED3-F49A-4DB5-8CA7-0A7B6E98EBA4}"/>
    <cellStyle name="Normal 13 3 3 4" xfId="41796" xr:uid="{46A7D9B8-25A3-46AD-90E2-5467BB455DF2}"/>
    <cellStyle name="Normal 13 3 3 5" xfId="42023" xr:uid="{784FA5C0-264A-4E99-B0A6-1B25595306AC}"/>
    <cellStyle name="Normal 13 3 4" xfId="41565" xr:uid="{D3ADE3D0-43F0-4E67-8DBE-87EBE0533450}"/>
    <cellStyle name="Normal 13 3 4 2" xfId="41665" xr:uid="{710196B0-96F4-4A27-8A89-A2D26BE3F09D}"/>
    <cellStyle name="Normal 13 3 4 2 2" xfId="41894" xr:uid="{336FE84F-2F7B-4A19-AA7C-060C82C3F3F0}"/>
    <cellStyle name="Normal 13 3 4 3" xfId="41733" xr:uid="{3449493A-6640-4A6C-A64D-C2D96A9E06CE}"/>
    <cellStyle name="Normal 13 3 4 3 2" xfId="41966" xr:uid="{257C8478-D4C2-437B-A33D-4FC9FFE75972}"/>
    <cellStyle name="Normal 13 3 4 4" xfId="41815" xr:uid="{175F08C9-0A94-41E9-893B-BE2F97B394E5}"/>
    <cellStyle name="Normal 13 3 4 5" xfId="42036" xr:uid="{BC311571-5375-4EF8-BF94-CA1D7B65AFAD}"/>
    <cellStyle name="Normal 13 3 5" xfId="42010" xr:uid="{FF2D1DA8-F861-482A-AA80-CE450DD2356C}"/>
    <cellStyle name="Normal 13 3 6" xfId="42059" xr:uid="{5A1A10DA-7E59-4813-B97C-3671660A57BC}"/>
    <cellStyle name="Normal 13 3 7" xfId="42090" xr:uid="{2181EA58-9525-482B-908A-2F8669B5D902}"/>
    <cellStyle name="Normal 13 3 8" xfId="42124" xr:uid="{04E4BFAA-3AD9-4FF5-AC57-851A21241CAF}"/>
    <cellStyle name="Normal 13 3 9" xfId="42240" xr:uid="{419F207A-8555-4C6F-9C78-C68BF9AC0C51}"/>
    <cellStyle name="Normal 13 4" xfId="136" xr:uid="{00000000-0005-0000-0000-000053000000}"/>
    <cellStyle name="Normal 13 4 10" xfId="41996" xr:uid="{91C26259-FDFE-424A-8CFD-0749A0DE0E40}"/>
    <cellStyle name="Normal 13 4 11" xfId="42013" xr:uid="{D6C81BC7-6F3C-43BF-8ABD-EA3BD587B60B}"/>
    <cellStyle name="Normal 13 4 12" xfId="42065" xr:uid="{5B930DFF-5372-4C2A-9ED0-495987989641}"/>
    <cellStyle name="Normal 13 4 13" xfId="42096" xr:uid="{ABF6CD20-D1EF-4112-9A7B-9EEBC0A0B8BD}"/>
    <cellStyle name="Normal 13 4 14" xfId="42132" xr:uid="{C771C0B9-3EDF-4CF4-8D42-030CBDA28AFD}"/>
    <cellStyle name="Normal 13 4 15" xfId="42182" xr:uid="{621A845D-9AB6-4B35-B0EE-2B48431D204A}"/>
    <cellStyle name="Normal 13 4 16" xfId="42203" xr:uid="{DE10F8A2-6904-472B-8647-5D01626C2C55}"/>
    <cellStyle name="Normal 13 4 17" xfId="42245" xr:uid="{F4867BA4-F135-4A73-807E-50D3AA9C8ECE}"/>
    <cellStyle name="Normal 13 4 18" xfId="42278" xr:uid="{B3E38A4A-45D3-4590-8DC7-1BC58045ADF3}"/>
    <cellStyle name="Normal 13 4 19" xfId="41376" xr:uid="{043FF29D-35C0-4077-BA83-C966059D58FB}"/>
    <cellStyle name="Normal 13 4 2" xfId="4563" xr:uid="{14F29AF8-5168-4467-8E8C-2405F9072FB0}"/>
    <cellStyle name="Normal 13 4 2 10" xfId="42075" xr:uid="{B3D7154A-8A0E-4F61-9F41-205EFABE27DB}"/>
    <cellStyle name="Normal 13 4 2 11" xfId="42106" xr:uid="{2506CDA7-173C-4AA1-A872-AD01C344399F}"/>
    <cellStyle name="Normal 13 4 2 12" xfId="42142" xr:uid="{50CFCD39-58F5-4FB1-844A-7E6B9D0335CB}"/>
    <cellStyle name="Normal 13 4 2 13" xfId="42213" xr:uid="{7D88862A-DD3B-4173-B3BC-1DA5A03FCFE1}"/>
    <cellStyle name="Normal 13 4 2 14" xfId="42260" xr:uid="{2F9759A0-E693-4C15-9D99-8A4FA617A397}"/>
    <cellStyle name="Normal 13 4 2 15" xfId="42288" xr:uid="{C57AD3A3-94F4-47AE-87E2-1BEC0895B860}"/>
    <cellStyle name="Normal 13 4 2 16" xfId="41472" xr:uid="{CE46CB90-EB3D-4F55-B14C-250234553C37}"/>
    <cellStyle name="Normal 13 4 2 2" xfId="41543" xr:uid="{A5E0D86C-3F45-4B2F-BC9A-A47C6362B302}"/>
    <cellStyle name="Normal 13 4 2 2 2" xfId="41643" xr:uid="{0DC4F84E-320D-4844-94E1-4631B57EFD98}"/>
    <cellStyle name="Normal 13 4 2 2 2 2" xfId="41872" xr:uid="{A5C55E80-1F85-4E62-8812-1BA91D81D32D}"/>
    <cellStyle name="Normal 13 4 2 2 3" xfId="41709" xr:uid="{F5F708EC-E292-4174-9E0D-B1CACC5134AE}"/>
    <cellStyle name="Normal 13 4 2 2 3 2" xfId="41941" xr:uid="{81CCF2BD-D171-4167-B809-3D717A261486}"/>
    <cellStyle name="Normal 13 4 2 2 4" xfId="41792" xr:uid="{F7387636-8769-4713-A67C-816C176BD92B}"/>
    <cellStyle name="Normal 13 4 2 2 5" xfId="42047" xr:uid="{667096B7-833F-452A-BB8D-D62E8E4AE3A3}"/>
    <cellStyle name="Normal 13 4 2 2 6" xfId="42173" xr:uid="{C4701092-6E51-4352-8492-7FC078E45947}"/>
    <cellStyle name="Normal 13 4 2 2 7" xfId="42233" xr:uid="{344AD5F5-FC69-42E5-A3AF-4905B6F778C2}"/>
    <cellStyle name="Normal 13 4 2 3" xfId="41557" xr:uid="{81BEC8B8-6EEE-4AED-93BD-6AAFBB115A42}"/>
    <cellStyle name="Normal 13 4 2 3 2" xfId="41659" xr:uid="{CD35F3A2-04AD-4CC3-8A61-4348A1B9A916}"/>
    <cellStyle name="Normal 13 4 2 3 2 2" xfId="41888" xr:uid="{27EA639E-A4FE-48BA-A604-9E6469E95F2C}"/>
    <cellStyle name="Normal 13 4 2 3 3" xfId="41725" xr:uid="{66819F26-F669-4CB9-B5FF-10ED932E5DB8}"/>
    <cellStyle name="Normal 13 4 2 3 3 2" xfId="41958" xr:uid="{DFBF3BA3-B10D-442E-A158-C9EE79E314EF}"/>
    <cellStyle name="Normal 13 4 2 3 4" xfId="41807" xr:uid="{34657BB5-896E-4100-B440-609A7F3C8424}"/>
    <cellStyle name="Normal 13 4 2 4" xfId="41577" xr:uid="{1FC2CCD1-F3D1-4776-9B6E-E6DCA4D1A2A8}"/>
    <cellStyle name="Normal 13 4 2 4 2" xfId="41677" xr:uid="{4DBFDD6D-FFF3-415F-8053-B7B880B05476}"/>
    <cellStyle name="Normal 13 4 2 4 2 2" xfId="41908" xr:uid="{9F2E6EBA-9026-4F82-A04B-6FD543BBDA34}"/>
    <cellStyle name="Normal 13 4 2 4 3" xfId="41747" xr:uid="{92F9DB15-5132-43CA-8465-79FAC4E0A34C}"/>
    <cellStyle name="Normal 13 4 2 4 3 2" xfId="41981" xr:uid="{63EA4472-2227-4966-BD5E-0D2865D31B7F}"/>
    <cellStyle name="Normal 13 4 2 4 4" xfId="41828" xr:uid="{B57FB83B-E46B-4DBE-8F71-AE66E8DDB27B}"/>
    <cellStyle name="Normal 13 4 2 5" xfId="41628" xr:uid="{2EA4ED96-E9F9-4C16-B4D0-36FC252CAB63}"/>
    <cellStyle name="Normal 13 4 2 5 2" xfId="41857" xr:uid="{F78BB010-0939-4112-B0B6-BB19EDEA2145}"/>
    <cellStyle name="Normal 13 4 2 6" xfId="41694" xr:uid="{1BE1B270-2D00-4DA6-BC04-6C12AB2DE819}"/>
    <cellStyle name="Normal 13 4 2 6 2" xfId="41926" xr:uid="{FADFC9F7-BBA3-49AD-9A76-5164F21CAAE8}"/>
    <cellStyle name="Normal 13 4 2 7" xfId="41521" xr:uid="{4A586B67-CB5B-4BFD-9AAD-5294E82F6ACA}"/>
    <cellStyle name="Normal 13 4 2 8" xfId="41772" xr:uid="{74D6AF72-8E71-4AE7-BA9C-970682D06C7D}"/>
    <cellStyle name="Normal 13 4 2 9" xfId="42025" xr:uid="{3D05658A-3DB2-46A0-9448-51C3E8104944}"/>
    <cellStyle name="Normal 13 4 3" xfId="41481" xr:uid="{B36FF4E9-1A3B-484E-90C4-4C3AB2426912}"/>
    <cellStyle name="Normal 13 4 3 10" xfId="42079" xr:uid="{E0E0E321-2187-4DFB-BC3D-08EEACDE2263}"/>
    <cellStyle name="Normal 13 4 3 11" xfId="42110" xr:uid="{CB397BD0-9F18-466E-B8EB-EAE73F7EF109}"/>
    <cellStyle name="Normal 13 4 3 12" xfId="42146" xr:uid="{38FEDC45-B462-470C-91B3-B88E3A8DFEF0}"/>
    <cellStyle name="Normal 13 4 3 13" xfId="42217" xr:uid="{BF6700AC-3043-429F-8EFF-00DD28179776}"/>
    <cellStyle name="Normal 13 4 3 14" xfId="42264" xr:uid="{A66267B2-BA7D-4850-9F97-C24D82C797C7}"/>
    <cellStyle name="Normal 13 4 3 15" xfId="42292" xr:uid="{0D9C2A7A-24E7-4D6A-8E60-F853AA777D62}"/>
    <cellStyle name="Normal 13 4 3 2" xfId="41546" xr:uid="{A76B385B-7D01-436C-B761-CAFAB3FB322C}"/>
    <cellStyle name="Normal 13 4 3 2 2" xfId="41646" xr:uid="{341CBCA8-0123-4338-94F3-3FCFB45D75E7}"/>
    <cellStyle name="Normal 13 4 3 2 2 2" xfId="41875" xr:uid="{8DC663B5-92CD-45E9-AEAD-6BA6F943123D}"/>
    <cellStyle name="Normal 13 4 3 2 3" xfId="41712" xr:uid="{2E9A79FC-828D-4373-A90E-03B1549D753C}"/>
    <cellStyle name="Normal 13 4 3 2 3 2" xfId="41944" xr:uid="{D4921C5E-612D-490C-9655-914F0288DACE}"/>
    <cellStyle name="Normal 13 4 3 2 4" xfId="41795" xr:uid="{68D96652-81B4-41F6-BCA4-F98329779A31}"/>
    <cellStyle name="Normal 13 4 3 2 5" xfId="42176" xr:uid="{44356E90-52DB-4C16-9EF6-0E6E3CC1845F}"/>
    <cellStyle name="Normal 13 4 3 2 6" xfId="42236" xr:uid="{DB53F8C9-A478-402A-A52A-91BB2B842AE3}"/>
    <cellStyle name="Normal 13 4 3 3" xfId="41560" xr:uid="{E56E0B09-0747-428F-A830-AB2A3408B8BA}"/>
    <cellStyle name="Normal 13 4 3 3 2" xfId="41662" xr:uid="{033E9C38-E553-4999-8EAA-0A5E2C1BBB62}"/>
    <cellStyle name="Normal 13 4 3 3 2 2" xfId="41891" xr:uid="{BA419374-8EB0-4C22-B866-5850423F7557}"/>
    <cellStyle name="Normal 13 4 3 3 3" xfId="41728" xr:uid="{54C11872-9211-4CF1-91C2-3BB3860BAAF9}"/>
    <cellStyle name="Normal 13 4 3 3 3 2" xfId="41961" xr:uid="{35EBF0C4-7DD7-48FE-B2A6-05DA3902BCFA}"/>
    <cellStyle name="Normal 13 4 3 3 4" xfId="41810" xr:uid="{A0E5A156-6101-497D-A2DE-144D8EA8900C}"/>
    <cellStyle name="Normal 13 4 3 4" xfId="41580" xr:uid="{365DAF41-D529-4445-B5BF-232C6C6913D6}"/>
    <cellStyle name="Normal 13 4 3 4 2" xfId="41680" xr:uid="{84B77004-8926-47DB-8125-B377C1253707}"/>
    <cellStyle name="Normal 13 4 3 4 2 2" xfId="41911" xr:uid="{EBA54E01-95F2-41C1-9A9F-80E9F6CAB05E}"/>
    <cellStyle name="Normal 13 4 3 4 3" xfId="41750" xr:uid="{39C092D7-1987-48B7-9FC4-B2E6EE6E6E2D}"/>
    <cellStyle name="Normal 13 4 3 4 3 2" xfId="41984" xr:uid="{71A8AC1F-0C02-46B6-832C-223F7E9E53A5}"/>
    <cellStyle name="Normal 13 4 3 4 4" xfId="41831" xr:uid="{CF6695D7-D545-4C50-B103-DDBCC04DCC2B}"/>
    <cellStyle name="Normal 13 4 3 5" xfId="41631" xr:uid="{71BC9BC2-7637-4BD4-92A7-058872E6072D}"/>
    <cellStyle name="Normal 13 4 3 5 2" xfId="41860" xr:uid="{F9BCD75C-7C14-4FD4-94FB-7D904FA24468}"/>
    <cellStyle name="Normal 13 4 3 6" xfId="41697" xr:uid="{EBCE1B43-76CE-4770-A4E2-57E443247EB3}"/>
    <cellStyle name="Normal 13 4 3 6 2" xfId="41929" xr:uid="{F57402E6-4001-482A-BF8A-08F573E4C350}"/>
    <cellStyle name="Normal 13 4 3 7" xfId="41524" xr:uid="{7A82A3EE-67E4-43F1-94C5-A5BCC9DD3C60}"/>
    <cellStyle name="Normal 13 4 3 8" xfId="41776" xr:uid="{6CB051B8-1D68-4229-8019-8216B4CC6D9A}"/>
    <cellStyle name="Normal 13 4 3 9" xfId="42039" xr:uid="{78FBADE4-DAB3-4C26-B42C-857B2F921669}"/>
    <cellStyle name="Normal 13 4 4" xfId="41446" xr:uid="{59578383-3604-4C21-B92B-1D76650143B7}"/>
    <cellStyle name="Normal 13 4 4 2" xfId="41540" xr:uid="{45FD2C5C-AD70-448E-B908-24EE62BFB531}"/>
    <cellStyle name="Normal 13 4 4 2 2" xfId="41789" xr:uid="{57DF2A70-60DC-4FEA-AC31-AC0811B983C3}"/>
    <cellStyle name="Normal 13 4 4 3" xfId="41635" xr:uid="{AB291B8E-DD0B-410F-9B1D-4A7C96163E8A}"/>
    <cellStyle name="Normal 13 4 4 3 2" xfId="41864" xr:uid="{41F46D33-40E0-41A2-B60F-335B1AAEE3D6}"/>
    <cellStyle name="Normal 13 4 4 4" xfId="41701" xr:uid="{97FB63BB-6E35-4685-8928-AB863EB6ED65}"/>
    <cellStyle name="Normal 13 4 4 4 2" xfId="41933" xr:uid="{B12CD172-9DAD-49CF-9AD2-3EDA3B1D06CE}"/>
    <cellStyle name="Normal 13 4 4 5" xfId="41498" xr:uid="{81D6832E-D650-4F87-B785-F2F002EF7B42}"/>
    <cellStyle name="Normal 13 4 4 6" xfId="42164" xr:uid="{F85A5537-5A9A-46D7-8D3F-8A3EB806481A}"/>
    <cellStyle name="Normal 13 4 4 7" xfId="42223" xr:uid="{38C96ABE-1F06-43DD-B6CF-7C8755C977BF}"/>
    <cellStyle name="Normal 13 4 5" xfId="41511" xr:uid="{CEB4FEF2-2C22-4BC7-9FE1-7424F4514F5A}"/>
    <cellStyle name="Normal 13 4 5 2" xfId="41652" xr:uid="{0D1E87DC-8EF8-423C-9E2C-60988CAD9155}"/>
    <cellStyle name="Normal 13 4 5 2 2" xfId="41881" xr:uid="{0582AF45-7C9A-420A-B45E-7F151B082E3B}"/>
    <cellStyle name="Normal 13 4 5 3" xfId="41718" xr:uid="{8E3B87FE-5803-47B2-BAAD-0048C9511BB0}"/>
    <cellStyle name="Normal 13 4 5 3 2" xfId="41950" xr:uid="{C217D059-9896-4D54-91BD-C5859B2C498E}"/>
    <cellStyle name="Normal 13 4 5 4" xfId="41763" xr:uid="{571BEEF8-F411-41E9-B44A-DA347D5BCDB9}"/>
    <cellStyle name="Normal 13 4 6" xfId="41566" xr:uid="{7F346B2D-9AFE-408D-B1BF-F6D58023671A}"/>
    <cellStyle name="Normal 13 4 7" xfId="41570" xr:uid="{1A0427CA-525A-4CFF-A29B-0A3C6BAA5F3F}"/>
    <cellStyle name="Normal 13 4 7 2" xfId="41670" xr:uid="{C01BA60A-9FDE-4E35-BE0C-D0457B120B6D}"/>
    <cellStyle name="Normal 13 4 7 2 2" xfId="41900" xr:uid="{66F9D7B1-CA9E-44CE-ADA0-2DEF9B4D495B}"/>
    <cellStyle name="Normal 13 4 7 3" xfId="41739" xr:uid="{501B42E3-AB8D-4EDC-BC4F-979EFC486913}"/>
    <cellStyle name="Normal 13 4 7 3 2" xfId="41972" xr:uid="{27706193-ABAC-4968-AEDE-D0213E55EFE0}"/>
    <cellStyle name="Normal 13 4 7 4" xfId="41819" xr:uid="{36BD3964-0D4C-444A-BFA4-78B7377C742E}"/>
    <cellStyle name="Normal 13 4 8" xfId="41605" xr:uid="{E4EB8209-7502-489D-B3E4-718EBEBA1A88}"/>
    <cellStyle name="Normal 13 4 8 2" xfId="41840" xr:uid="{BD97DB43-ECDB-4AD7-B1F5-051CC2C408B4}"/>
    <cellStyle name="Normal 13 4 9" xfId="41686" xr:uid="{834C9AB1-5037-4CC5-9FF2-0F53423FF3B9}"/>
    <cellStyle name="Normal 13 4 9 2" xfId="41917" xr:uid="{DE804859-88B3-4839-AB25-0F1F137C05F0}"/>
    <cellStyle name="Normal 13 5" xfId="4564" xr:uid="{A8B7F41D-A7EF-409D-9C17-38B06C2CD5C0}"/>
    <cellStyle name="Normal 13 5 10" xfId="42067" xr:uid="{8102BF33-C701-497C-8FA6-DAEB15CDB584}"/>
    <cellStyle name="Normal 13 5 11" xfId="42098" xr:uid="{948D035D-1BBE-4F3A-A5E3-985AA124E1EF}"/>
    <cellStyle name="Normal 13 5 12" xfId="42134" xr:uid="{97C022D1-3ADB-4A42-A7A1-3833D95FD340}"/>
    <cellStyle name="Normal 13 5 13" xfId="42205" xr:uid="{07D393C9-D9AF-4102-BC94-9AB897728D99}"/>
    <cellStyle name="Normal 13 5 14" xfId="42249" xr:uid="{AB32D17B-A8FD-47F1-A915-291C481FC6D1}"/>
    <cellStyle name="Normal 13 5 15" xfId="42280" xr:uid="{7AC63A67-7C57-4FE9-BF78-5C3A557C7E48}"/>
    <cellStyle name="Normal 13 5 16" xfId="41381" xr:uid="{B9AB88ED-CFDA-4F64-B69F-351602654F8F}"/>
    <cellStyle name="Normal 13 5 2" xfId="41461" xr:uid="{B12AA95B-C8AB-486D-A8F5-7A8CDB1F7748}"/>
    <cellStyle name="Normal 13 5 2 2" xfId="41637" xr:uid="{0C6DAE4E-BF0F-4B8C-B775-DC11BE0F3385}"/>
    <cellStyle name="Normal 13 5 2 2 2" xfId="41866" xr:uid="{54B031F7-F8DD-4DC7-A9CB-F74B7D4811C6}"/>
    <cellStyle name="Normal 13 5 2 3" xfId="41703" xr:uid="{6CED364C-2B6F-432C-AE08-0471631BFC3D}"/>
    <cellStyle name="Normal 13 5 2 3 2" xfId="41935" xr:uid="{81DC8B17-C8B4-4111-91E4-326AC4E2A7CD}"/>
    <cellStyle name="Normal 13 5 2 4" xfId="41780" xr:uid="{46275BBC-72C8-420A-8F29-41607E592A2A}"/>
    <cellStyle name="Normal 13 5 2 5" xfId="42042" xr:uid="{0A2CBF20-7FE6-45C3-8F21-71F7A5D27CA9}"/>
    <cellStyle name="Normal 13 5 2 6" xfId="42166" xr:uid="{FC7BBBE6-6219-4F81-ACF3-B07D2AF3D8CB}"/>
    <cellStyle name="Normal 13 5 2 7" xfId="42225" xr:uid="{57E91F21-3636-479D-85D7-98EFE7075EB2}"/>
    <cellStyle name="Normal 13 5 3" xfId="41552" xr:uid="{D4B1D1AC-DF74-429C-BFA1-F2D5118979E0}"/>
    <cellStyle name="Normal 13 5 3 2" xfId="41654" xr:uid="{F79C8AE2-AA91-40B7-B769-C5357E46EC8E}"/>
    <cellStyle name="Normal 13 5 3 2 2" xfId="41883" xr:uid="{99323ACB-B9FF-4E9E-9018-300379D0451C}"/>
    <cellStyle name="Normal 13 5 3 3" xfId="41720" xr:uid="{666E803D-2A96-488D-B18C-FBE2D011E536}"/>
    <cellStyle name="Normal 13 5 3 3 2" xfId="41952" xr:uid="{0EAAA036-DBAE-4448-B99F-46272E714167}"/>
    <cellStyle name="Normal 13 5 3 4" xfId="41801" xr:uid="{56EAD05D-3F61-4E2C-903D-ED8FA1419445}"/>
    <cellStyle name="Normal 13 5 4" xfId="41572" xr:uid="{303A5D77-F395-45BE-90F9-1E79C3CA5594}"/>
    <cellStyle name="Normal 13 5 4 2" xfId="41672" xr:uid="{A496D5BB-6066-4CA7-83B6-52037444B814}"/>
    <cellStyle name="Normal 13 5 4 2 2" xfId="41902" xr:uid="{474FB53E-C176-4546-978D-36050ED1D2E3}"/>
    <cellStyle name="Normal 13 5 4 3" xfId="41741" xr:uid="{E659CAB0-D9FE-443F-99E0-AEC1EDAF40D5}"/>
    <cellStyle name="Normal 13 5 4 3 2" xfId="41974" xr:uid="{0060FD6B-4FD8-4092-93F0-2B1E695F296A}"/>
    <cellStyle name="Normal 13 5 4 4" xfId="41821" xr:uid="{C10568CA-6E6A-4D55-8FBD-6C858DAE6A32}"/>
    <cellStyle name="Normal 13 5 5" xfId="41623" xr:uid="{6132A36F-6571-4268-BB66-E943F750D5FB}"/>
    <cellStyle name="Normal 13 5 5 2" xfId="41851" xr:uid="{EF628345-4F8A-4BC0-BD0C-6BBE6CCD1F07}"/>
    <cellStyle name="Normal 13 5 6" xfId="41688" xr:uid="{610313EA-44EA-4354-8CA1-0A0C1B885783}"/>
    <cellStyle name="Normal 13 5 6 2" xfId="41919" xr:uid="{D3BB4C0C-77CA-420A-B380-7E49E4BE2AEC}"/>
    <cellStyle name="Normal 13 5 7" xfId="41514" xr:uid="{53908C58-0E51-4A88-A9FB-9EE6A90EA010}"/>
    <cellStyle name="Normal 13 5 8" xfId="41765" xr:uid="{258BEA61-0BE4-405D-B6F7-4FF8778B6A00}"/>
    <cellStyle name="Normal 13 5 9" xfId="42017" xr:uid="{3AAED477-915F-403B-B864-6E7CAC31B925}"/>
    <cellStyle name="Normal 13 6" xfId="4565" xr:uid="{AA4C4EE0-7BF3-4D6F-90F9-FA6169A14BE5}"/>
    <cellStyle name="Normal 13 6 10" xfId="42069" xr:uid="{9B44C2AC-97FC-40D9-A13D-F9890B5EF041}"/>
    <cellStyle name="Normal 13 6 11" xfId="42100" xr:uid="{7ADB8216-13E6-4FDE-A245-5E32C8D15A15}"/>
    <cellStyle name="Normal 13 6 12" xfId="42136" xr:uid="{1EEDC8C2-F3B8-41CE-AD2D-99CE0E47CC1A}"/>
    <cellStyle name="Normal 13 6 13" xfId="42207" xr:uid="{1D2D8324-39B5-475C-85F9-FA888C265FA2}"/>
    <cellStyle name="Normal 13 6 14" xfId="42254" xr:uid="{B42BB46F-D4F4-49DA-9575-56AE39A68C63}"/>
    <cellStyle name="Normal 13 6 15" xfId="42282" xr:uid="{75649C4A-E3BE-4A59-B258-1B03FE90DD54}"/>
    <cellStyle name="Normal 13 6 2" xfId="4566" xr:uid="{C4624281-3F2D-4FD2-92C7-74DCB9A5583A}"/>
    <cellStyle name="Normal 13 6 2 2" xfId="41638" xr:uid="{20542BEA-399C-4DC0-9C92-080B418A1355}"/>
    <cellStyle name="Normal 13 6 2 2 2" xfId="41867" xr:uid="{E61DFEB5-6405-438D-8CC8-F5C2FDD72011}"/>
    <cellStyle name="Normal 13 6 2 3" xfId="41704" xr:uid="{25713563-8B7E-4CED-B73E-8A4EA9547965}"/>
    <cellStyle name="Normal 13 6 2 3 2" xfId="41936" xr:uid="{4CA80955-FC20-4DA5-A29B-FD146E303EE1}"/>
    <cellStyle name="Normal 13 6 2 4" xfId="41781" xr:uid="{C6FAEC19-DCB3-4F30-AB25-FB00719D7BEE}"/>
    <cellStyle name="Normal 13 6 2 5" xfId="42168" xr:uid="{F70B8633-293F-443C-87E9-5638EAC3B94F}"/>
    <cellStyle name="Normal 13 6 2 6" xfId="42227" xr:uid="{44141782-2FE0-4365-9AE5-241C190BC911}"/>
    <cellStyle name="Normal 13 6 2 7" xfId="41528" xr:uid="{30326B41-6A20-48CE-979D-1C3C1D61A59E}"/>
    <cellStyle name="Normal 13 6 3" xfId="5903" xr:uid="{D779807F-A202-424D-90AE-05B99E0F329C}"/>
    <cellStyle name="Normal 13 6 3 2" xfId="6532" xr:uid="{5EE6AD1E-AC2B-42B9-8DE1-8687A32CA456}"/>
    <cellStyle name="Normal 13 6 3 2 2" xfId="8142" xr:uid="{4F33DF32-6978-400A-896B-728735769321}"/>
    <cellStyle name="Normal 13 6 3 2 2 2" xfId="9452" xr:uid="{225BAFA0-BAF6-4BA6-9CD8-FBC93530990F}"/>
    <cellStyle name="Normal 13 6 3 2 2 2 2" xfId="15491" xr:uid="{7E6E43E9-45E1-4EFA-A739-82FB22317D27}"/>
    <cellStyle name="Normal 13 6 3 2 2 2 2 2" xfId="26206" xr:uid="{D7B72954-BC7B-4680-959C-2893542B048F}"/>
    <cellStyle name="Normal 13 6 3 2 2 2 3" xfId="13124" xr:uid="{3D9062E9-A860-42D6-8C35-63947D8C5312}"/>
    <cellStyle name="Normal 13 6 3 2 2 2 3 2" xfId="30889" xr:uid="{337A7FFB-F83C-41A4-8367-C74458D62405}"/>
    <cellStyle name="Normal 13 6 3 2 2 2 4" xfId="23839" xr:uid="{D12FA38D-2FC8-4D8C-AA79-7E978BE31D96}"/>
    <cellStyle name="Normal 13 6 3 2 2 3" xfId="10644" xr:uid="{FB25287C-E85A-41E5-AF3C-7B10DB7FC723}"/>
    <cellStyle name="Normal 13 6 3 2 2 3 2" xfId="14308" xr:uid="{43B7C705-9604-4D44-8C2B-4CAF14769993}"/>
    <cellStyle name="Normal 13 6 3 2 2 3 2 2" xfId="32073" xr:uid="{A6A720ED-B42A-4EA1-B341-F96EC204379D}"/>
    <cellStyle name="Normal 13 6 3 2 2 3 3" xfId="25023" xr:uid="{AFD0E6E8-5E90-478E-A7C8-7DA17EB1CAC4}"/>
    <cellStyle name="Normal 13 6 3 2 2 4" xfId="11884" xr:uid="{B4C9B143-71AD-4E2C-964F-CB50A6330508}"/>
    <cellStyle name="Normal 13 6 3 2 2 4 2" xfId="29706" xr:uid="{869865C0-39FD-4E7C-BBCA-A0F822985795}"/>
    <cellStyle name="Normal 13 6 3 2 2 5" xfId="22599" xr:uid="{9FCCC4AE-0449-4B77-A492-96047FB57464}"/>
    <cellStyle name="Normal 13 6 3 2 3" xfId="8865" xr:uid="{18DFF732-B6F4-436A-8B8E-DC87A2FB4B5E}"/>
    <cellStyle name="Normal 13 6 3 2 3 2" xfId="14924" xr:uid="{063EAB3D-42AC-4B52-8E2F-B27C71CBCC27}"/>
    <cellStyle name="Normal 13 6 3 2 3 2 2" xfId="25639" xr:uid="{1FF7C369-D5F5-4111-9FBF-823F232D1794}"/>
    <cellStyle name="Normal 13 6 3 2 3 3" xfId="12537" xr:uid="{29F0A5E8-984B-4D24-AD06-001F3DEAF82B}"/>
    <cellStyle name="Normal 13 6 3 2 3 3 2" xfId="30322" xr:uid="{AAD0D00B-9BF1-483B-B8C6-47E023A0B892}"/>
    <cellStyle name="Normal 13 6 3 2 3 4" xfId="23252" xr:uid="{38E56F8D-347A-496C-AC28-0C3CAD3AEBCC}"/>
    <cellStyle name="Normal 13 6 3 2 4" xfId="10077" xr:uid="{00377AC5-D459-432C-9737-E283E902FF16}"/>
    <cellStyle name="Normal 13 6 3 2 4 2" xfId="13741" xr:uid="{6D27859C-D64E-4597-93E0-05F490B0C8C4}"/>
    <cellStyle name="Normal 13 6 3 2 4 2 2" xfId="31506" xr:uid="{79C6C552-D4A1-4766-8D31-0F39F87F5FAA}"/>
    <cellStyle name="Normal 13 6 3 2 4 3" xfId="24456" xr:uid="{ABCA2963-4AC4-49DC-8A0F-EC0397596B96}"/>
    <cellStyle name="Normal 13 6 3 2 5" xfId="11297" xr:uid="{42FCEE35-18FD-4C3A-8304-9604843A5633}"/>
    <cellStyle name="Normal 13 6 3 2 5 2" xfId="29139" xr:uid="{FA79F54E-C6DF-4145-B5BF-ADF650C3FA0D}"/>
    <cellStyle name="Normal 13 6 3 2 6" xfId="21997" xr:uid="{6B4D35DA-B960-4379-AD07-D8A9D377D395}"/>
    <cellStyle name="Normal 13 6 3 3" xfId="7500" xr:uid="{6B7E7D71-03A6-42B2-95F3-03C3F85C7940}"/>
    <cellStyle name="Normal 13 6 3 3 2" xfId="9175" xr:uid="{A3B39643-BE55-4A56-9A39-1034D13CE8A3}"/>
    <cellStyle name="Normal 13 6 3 3 2 2" xfId="15214" xr:uid="{B0C04015-39BF-4CC4-8C03-13EDFD3D23BA}"/>
    <cellStyle name="Normal 13 6 3 3 2 2 2" xfId="25929" xr:uid="{3646943B-DE53-49FF-BF81-89A06FE41624}"/>
    <cellStyle name="Normal 13 6 3 3 2 3" xfId="12847" xr:uid="{2777234C-52A5-4A8D-B220-326AED8CF9B2}"/>
    <cellStyle name="Normal 13 6 3 3 2 3 2" xfId="30612" xr:uid="{1BEE9287-AD41-4CEA-9ACB-B3EE6177271A}"/>
    <cellStyle name="Normal 13 6 3 3 2 4" xfId="23562" xr:uid="{9694B1E4-2E37-4A63-8403-C19E5BBF6C59}"/>
    <cellStyle name="Normal 13 6 3 3 3" xfId="10367" xr:uid="{FF566C51-EB4F-4969-B2BF-EAB845494214}"/>
    <cellStyle name="Normal 13 6 3 3 3 2" xfId="14031" xr:uid="{4425BD8A-B183-4B8C-968B-465CB826F697}"/>
    <cellStyle name="Normal 13 6 3 3 3 2 2" xfId="31796" xr:uid="{23512CD5-6337-4357-B579-F66B70CECAB2}"/>
    <cellStyle name="Normal 13 6 3 3 3 3" xfId="24746" xr:uid="{0540EBC8-D0CA-43E7-94A2-C98C6B5D66DB}"/>
    <cellStyle name="Normal 13 6 3 3 4" xfId="11607" xr:uid="{FB06812F-3C82-4A74-96A8-EE990B903E85}"/>
    <cellStyle name="Normal 13 6 3 3 4 2" xfId="29429" xr:uid="{1514F286-3161-47D2-83BB-EBAACDC27DAB}"/>
    <cellStyle name="Normal 13 6 3 3 5" xfId="22322" xr:uid="{603F93C1-8AAD-4C8D-932B-111C4E947081}"/>
    <cellStyle name="Normal 13 6 3 4" xfId="8600" xr:uid="{A5ED50BE-5C71-4495-8B04-E125C2EF595C}"/>
    <cellStyle name="Normal 13 6 3 4 2" xfId="14659" xr:uid="{7557065A-278A-4CE7-8DCA-918339C50BE2}"/>
    <cellStyle name="Normal 13 6 3 4 2 2" xfId="25374" xr:uid="{81EE7272-FC08-4DFA-981C-B3F0827708E8}"/>
    <cellStyle name="Normal 13 6 3 4 3" xfId="12272" xr:uid="{64C9E237-B4F6-44B7-9CFD-7437AF0DF470}"/>
    <cellStyle name="Normal 13 6 3 4 3 2" xfId="30057" xr:uid="{8E3E410B-10DF-456E-BC8A-02D0B7D6E302}"/>
    <cellStyle name="Normal 13 6 3 4 4" xfId="22987" xr:uid="{AA205412-DB43-49A0-89C8-B87C804497DD}"/>
    <cellStyle name="Normal 13 6 3 5" xfId="9812" xr:uid="{73C2095E-56B1-424D-8CA3-A0CE8FFDDDAC}"/>
    <cellStyle name="Normal 13 6 3 5 2" xfId="13476" xr:uid="{5E117B50-C94A-4368-B6ED-4C882F007924}"/>
    <cellStyle name="Normal 13 6 3 5 2 2" xfId="31241" xr:uid="{A2CCE5D2-27F0-41F1-9F58-4A5842D2CA27}"/>
    <cellStyle name="Normal 13 6 3 5 3" xfId="24191" xr:uid="{FE31536F-3385-4C08-9054-6B3864009584}"/>
    <cellStyle name="Normal 13 6 3 6" xfId="11032" xr:uid="{1DDD41D4-8DCF-4BC1-890C-0C6945630060}"/>
    <cellStyle name="Normal 13 6 3 6 2" xfId="28874" xr:uid="{448A06DC-C41E-42AE-99E3-486B7ED46225}"/>
    <cellStyle name="Normal 13 6 3 7" xfId="21732" xr:uid="{E0ED9C0C-9EA0-490D-AAD2-4F7526A9E139}"/>
    <cellStyle name="Normal 13 6 4" xfId="6341" xr:uid="{319A7DE4-8BF9-408E-8BD3-E6E16A3A0FDA}"/>
    <cellStyle name="Normal 13 6 4 2" xfId="7950" xr:uid="{FD3CAB1E-D7CF-48FC-A1DC-67CFB556CA38}"/>
    <cellStyle name="Normal 13 6 4 2 2" xfId="9323" xr:uid="{FF23C75E-D981-42A4-AF7B-D47B6641685E}"/>
    <cellStyle name="Normal 13 6 4 2 2 2" xfId="15362" xr:uid="{044220BD-EB81-4F38-BA26-7A52FA9D5944}"/>
    <cellStyle name="Normal 13 6 4 2 2 2 2" xfId="26077" xr:uid="{4C987F77-133B-4312-99AC-FF48FE1EAC4C}"/>
    <cellStyle name="Normal 13 6 4 2 2 3" xfId="12995" xr:uid="{A8CA6310-1DEC-4550-BFEB-DB38405BE744}"/>
    <cellStyle name="Normal 13 6 4 2 2 3 2" xfId="30760" xr:uid="{B57985DC-C019-4C09-8B9A-A97DDE1A588E}"/>
    <cellStyle name="Normal 13 6 4 2 2 4" xfId="23710" xr:uid="{73AC31AE-59BD-4A61-826A-A05CC52E099F}"/>
    <cellStyle name="Normal 13 6 4 2 3" xfId="10515" xr:uid="{35A7CB2F-049A-4095-8CD1-1D842792DE4B}"/>
    <cellStyle name="Normal 13 6 4 2 3 2" xfId="14179" xr:uid="{184F44A4-1E1A-423E-AA68-F7620A8A6001}"/>
    <cellStyle name="Normal 13 6 4 2 3 2 2" xfId="31944" xr:uid="{65DF882B-E7AE-4494-8C49-077E42FB0DE3}"/>
    <cellStyle name="Normal 13 6 4 2 3 3" xfId="24894" xr:uid="{59DDA49F-FAA6-40FB-900C-C4A709D504AD}"/>
    <cellStyle name="Normal 13 6 4 2 4" xfId="11755" xr:uid="{E92FD72A-1A5B-47BF-B8D5-05AA51817DF7}"/>
    <cellStyle name="Normal 13 6 4 2 4 2" xfId="29577" xr:uid="{44CBAA7D-8103-41E3-A6F8-6F77DB8641FE}"/>
    <cellStyle name="Normal 13 6 4 2 5" xfId="22470" xr:uid="{5DA45993-E28F-4EF2-8C78-A36AE521E2FD}"/>
    <cellStyle name="Normal 13 6 4 3" xfId="8736" xr:uid="{CA34CF53-700E-4DE1-9BD2-0C64EC30A12E}"/>
    <cellStyle name="Normal 13 6 4 3 2" xfId="14795" xr:uid="{241C99CF-31B4-40DF-993C-C74458B6E06F}"/>
    <cellStyle name="Normal 13 6 4 3 2 2" xfId="25510" xr:uid="{A326A986-E3B2-4112-B70C-D7BBFAC204FE}"/>
    <cellStyle name="Normal 13 6 4 3 3" xfId="12408" xr:uid="{C632F8B1-52D4-4426-8D2B-87DF1ACA94DF}"/>
    <cellStyle name="Normal 13 6 4 3 3 2" xfId="30193" xr:uid="{0DE10A18-F1B8-4FE4-8E2F-F63105A7575A}"/>
    <cellStyle name="Normal 13 6 4 3 4" xfId="23123" xr:uid="{E529D8B8-C9BC-4975-8725-EB128E85D3E3}"/>
    <cellStyle name="Normal 13 6 4 4" xfId="9948" xr:uid="{9B02EA22-2311-46ED-89E2-1EBB46AAD3FB}"/>
    <cellStyle name="Normal 13 6 4 4 2" xfId="13612" xr:uid="{1B373940-B6CF-4667-9997-869EB692F09C}"/>
    <cellStyle name="Normal 13 6 4 4 2 2" xfId="31377" xr:uid="{E1DBAE66-4CC4-464F-B776-94328C112C25}"/>
    <cellStyle name="Normal 13 6 4 4 3" xfId="24327" xr:uid="{911B012C-9A87-4B5E-8E4D-BFE5ADFDF947}"/>
    <cellStyle name="Normal 13 6 4 5" xfId="11168" xr:uid="{D37CFF93-A90C-46C4-8AF6-A43F65E3E8DC}"/>
    <cellStyle name="Normal 13 6 4 5 2" xfId="29010" xr:uid="{CF541CB9-695C-4A9A-8CA3-30C54FED8DDE}"/>
    <cellStyle name="Normal 13 6 4 6" xfId="21868" xr:uid="{ABF36507-B49B-4947-B1C8-BA01004558B9}"/>
    <cellStyle name="Normal 13 6 5" xfId="7308" xr:uid="{A5817DA6-94F9-4171-8FB8-97B5B5C31149}"/>
    <cellStyle name="Normal 13 6 5 2" xfId="9046" xr:uid="{4AC5C061-8265-4596-AAF7-8522DADB7F93}"/>
    <cellStyle name="Normal 13 6 5 2 2" xfId="15085" xr:uid="{45210442-E66C-4EDA-8E23-00A63133358D}"/>
    <cellStyle name="Normal 13 6 5 2 2 2" xfId="25800" xr:uid="{F595BAC9-0B80-4BFA-88B8-3363879F02CD}"/>
    <cellStyle name="Normal 13 6 5 2 3" xfId="12718" xr:uid="{DB11B6D7-C105-4513-977C-5A95E0EC9222}"/>
    <cellStyle name="Normal 13 6 5 2 3 2" xfId="30483" xr:uid="{16EF222A-9291-4078-AF14-CA0A8E7A1ED9}"/>
    <cellStyle name="Normal 13 6 5 2 4" xfId="23433" xr:uid="{96BC745C-6F27-41DE-80FB-D2166780A785}"/>
    <cellStyle name="Normal 13 6 5 3" xfId="10238" xr:uid="{7BA2DCF6-BF9E-4604-B91E-21A3E93E7511}"/>
    <cellStyle name="Normal 13 6 5 3 2" xfId="13902" xr:uid="{7EEECC38-2661-49BB-B6A2-F3DFB2D219C8}"/>
    <cellStyle name="Normal 13 6 5 3 2 2" xfId="31667" xr:uid="{2147D7F1-578E-468E-A054-55404BB0A04F}"/>
    <cellStyle name="Normal 13 6 5 3 3" xfId="24617" xr:uid="{FF58A3A1-4178-442C-9830-6A81899CD73C}"/>
    <cellStyle name="Normal 13 6 5 4" xfId="11478" xr:uid="{9B3354C2-FC63-4140-86EB-48416C40573B}"/>
    <cellStyle name="Normal 13 6 5 4 2" xfId="29300" xr:uid="{6C5B0B64-A3FE-4835-8BE3-75FC4F9AE094}"/>
    <cellStyle name="Normal 13 6 5 5" xfId="22193" xr:uid="{394E5E35-9756-402B-B2D3-BBD6DF0E94F3}"/>
    <cellStyle name="Normal 13 6 6" xfId="8463" xr:uid="{B1D289CC-F0A4-4FFA-898A-82C9FEDB0AF5}"/>
    <cellStyle name="Normal 13 6 6 2" xfId="14530" xr:uid="{86B75CCE-B213-45F6-9097-E119EE26CCA1}"/>
    <cellStyle name="Normal 13 6 6 2 2" xfId="25245" xr:uid="{2C6E133D-859E-4C90-96C8-A946C7E20AB1}"/>
    <cellStyle name="Normal 13 6 6 3" xfId="12135" xr:uid="{45B1257F-96EB-4FBA-82F2-890F4F5540F6}"/>
    <cellStyle name="Normal 13 6 6 3 2" xfId="29928" xr:uid="{62058126-1B85-423D-A09F-FDDB4BF801FD}"/>
    <cellStyle name="Normal 13 6 6 4" xfId="22850" xr:uid="{C3D76DCE-10E0-4D27-B9CF-40B72EBE6090}"/>
    <cellStyle name="Normal 13 6 7" xfId="9676" xr:uid="{F6E9B9CA-3D04-42F8-A352-361EA144242C}"/>
    <cellStyle name="Normal 13 6 7 2" xfId="13347" xr:uid="{F79F4571-2F5E-4D17-BC1E-F1C3C55FC6EF}"/>
    <cellStyle name="Normal 13 6 7 2 2" xfId="31112" xr:uid="{0FFCC046-1F9C-44AC-8847-CA04270DA2D1}"/>
    <cellStyle name="Normal 13 6 7 3" xfId="24062" xr:uid="{98DE33A6-3104-4D53-987C-EB79699763EA}"/>
    <cellStyle name="Normal 13 6 8" xfId="10895" xr:uid="{FA77BBD7-E876-44D9-8236-81C8AD16976D}"/>
    <cellStyle name="Normal 13 6 8 2" xfId="28745" xr:uid="{826F319B-093C-434B-84C7-C682AD388EB2}"/>
    <cellStyle name="Normal 13 6 9" xfId="21581" xr:uid="{B95AEBDC-5DBB-4EEF-BA00-0BBB9E3A695B}"/>
    <cellStyle name="Normal 13 7" xfId="4567" xr:uid="{065CE1BE-F35C-455C-B738-CC0F878414A4}"/>
    <cellStyle name="Normal 13 7 10" xfId="42102" xr:uid="{BCF6A17B-1B24-483F-B226-DA82F01F32A9}"/>
    <cellStyle name="Normal 13 7 11" xfId="42138" xr:uid="{7D7C15ED-2A38-4D07-BBFA-390048FDD1B4}"/>
    <cellStyle name="Normal 13 7 12" xfId="42209" xr:uid="{B50CD08E-5EED-415D-A12B-11E37EFC4C3E}"/>
    <cellStyle name="Normal 13 7 13" xfId="42256" xr:uid="{B2AC08B7-E687-42D8-8BDB-CED30EE223EF}"/>
    <cellStyle name="Normal 13 7 14" xfId="42284" xr:uid="{53EDE043-DB46-49FB-A29F-774215C7325E}"/>
    <cellStyle name="Normal 13 7 15" xfId="41467" xr:uid="{563C90A3-DF94-443C-A453-9B557067DF0E}"/>
    <cellStyle name="Normal 13 7 2" xfId="41530" xr:uid="{39B95684-35F8-45A6-92BE-FF6A50DD9B43}"/>
    <cellStyle name="Normal 13 7 2 2" xfId="41640" xr:uid="{EE3212FB-7E55-42BD-BB64-2A3EDE6DDBDC}"/>
    <cellStyle name="Normal 13 7 2 2 2" xfId="41869" xr:uid="{195A1ED2-DFC7-4EBF-95BF-9F4D3382FD67}"/>
    <cellStyle name="Normal 13 7 2 3" xfId="41706" xr:uid="{33FB72AE-DCEA-47CB-A4BF-6A184A464182}"/>
    <cellStyle name="Normal 13 7 2 3 2" xfId="41938" xr:uid="{892886D8-8968-4AD0-8D13-1A5414FEE6FC}"/>
    <cellStyle name="Normal 13 7 2 4" xfId="41783" xr:uid="{F069B913-F644-4AA8-B342-EBFACA321F30}"/>
    <cellStyle name="Normal 13 7 2 5" xfId="42170" xr:uid="{C920C25B-6D6F-4CE2-B98B-4C559781C1D8}"/>
    <cellStyle name="Normal 13 7 2 6" xfId="42229" xr:uid="{E767681A-7948-4C47-9AED-AF405E2B3B5B}"/>
    <cellStyle name="Normal 13 7 3" xfId="41554" xr:uid="{07585359-CEF4-47F1-84F1-F350045C6381}"/>
    <cellStyle name="Normal 13 7 3 2" xfId="41656" xr:uid="{D4B695F9-409D-4CDF-A4C4-F823FE9D5594}"/>
    <cellStyle name="Normal 13 7 3 2 2" xfId="41885" xr:uid="{9D1B537E-BA3E-41F4-BAD6-34E81D5AF374}"/>
    <cellStyle name="Normal 13 7 3 3" xfId="41722" xr:uid="{8D2BC456-5A39-4660-AE92-86B6BFF0608F}"/>
    <cellStyle name="Normal 13 7 3 3 2" xfId="41955" xr:uid="{132A2A2D-35C9-404B-9C5F-28661A9D3C14}"/>
    <cellStyle name="Normal 13 7 3 4" xfId="41804" xr:uid="{A3C10DBF-5826-4005-AE73-3D0A1D1A2EC3}"/>
    <cellStyle name="Normal 13 7 4" xfId="41574" xr:uid="{F3B06ADE-B33D-4FF8-BC1D-8DA70143EC09}"/>
    <cellStyle name="Normal 13 7 4 2" xfId="41674" xr:uid="{F220FD7B-35BD-44E1-813E-085A7F6F910F}"/>
    <cellStyle name="Normal 13 7 4 2 2" xfId="41905" xr:uid="{5E993BA9-D35A-4F65-B9E7-BDB52EBEA914}"/>
    <cellStyle name="Normal 13 7 4 3" xfId="41744" xr:uid="{A03D0985-5E18-42BD-B7BE-9764E352B659}"/>
    <cellStyle name="Normal 13 7 4 3 2" xfId="41977" xr:uid="{302CE518-8323-4C9A-96A2-8FDAF8BC84BF}"/>
    <cellStyle name="Normal 13 7 4 4" xfId="41824" xr:uid="{B5ED7BD9-A068-41A7-A6EC-B275EDC7F974}"/>
    <cellStyle name="Normal 13 7 5" xfId="41625" xr:uid="{9045EFDD-1B2F-4D26-8A89-E4A9E528B006}"/>
    <cellStyle name="Normal 13 7 5 2" xfId="41854" xr:uid="{0F625818-7C8A-4308-8413-30DCC07306DB}"/>
    <cellStyle name="Normal 13 7 6" xfId="41691" xr:uid="{D5473F16-C35C-40BD-A6A8-76FA98B44F06}"/>
    <cellStyle name="Normal 13 7 6 2" xfId="41922" xr:uid="{8E94D135-E79D-42DE-8A59-5D6D178C7BD3}"/>
    <cellStyle name="Normal 13 7 7" xfId="41517" xr:uid="{10B35A8C-4740-40EB-8EA9-1556189C2F71}"/>
    <cellStyle name="Normal 13 7 8" xfId="41768" xr:uid="{7BDC72A9-B639-4E00-8522-148B7759EC58}"/>
    <cellStyle name="Normal 13 7 9" xfId="42071" xr:uid="{6EBFFAEB-D6BF-44DE-814A-195F28716C8F}"/>
    <cellStyle name="Normal 13 8" xfId="4568" xr:uid="{31D58CC9-5D8A-479E-A5D8-583782E5B020}"/>
    <cellStyle name="Normal 13 8 10" xfId="42063" xr:uid="{2D9DA9DA-108D-4141-BD78-8118E5041F76}"/>
    <cellStyle name="Normal 13 8 11" xfId="42094" xr:uid="{D37DF473-D7DB-4B58-AF31-D4F59DDE3ADF}"/>
    <cellStyle name="Normal 13 8 12" xfId="42130" xr:uid="{84C9290F-431C-44B8-B798-742023B77856}"/>
    <cellStyle name="Normal 13 8 13" xfId="42201" xr:uid="{974975ED-8220-49A9-BBD6-F5C1E6B1EE3D}"/>
    <cellStyle name="Normal 13 8 14" xfId="42247" xr:uid="{02BB1E49-DBEC-45CA-B9FB-B2EEB71B2BE5}"/>
    <cellStyle name="Normal 13 8 15" xfId="42276" xr:uid="{77358BD7-7E75-428D-88A3-41C4DCA881DD}"/>
    <cellStyle name="Normal 13 8 16" xfId="41379" xr:uid="{530F0ECA-8F49-4359-B42F-0BA7C543BF87}"/>
    <cellStyle name="Normal 13 8 2" xfId="41443" xr:uid="{2C8332DD-1822-431E-8641-EEF8ABCE8BF0}"/>
    <cellStyle name="Normal 13 8 2 2" xfId="41634" xr:uid="{D4E113D8-150F-48AF-8587-1FBB161681D7}"/>
    <cellStyle name="Normal 13 8 2 2 2" xfId="41863" xr:uid="{DA3838C9-1641-44FE-8E85-28D397C0EB0B}"/>
    <cellStyle name="Normal 13 8 2 3" xfId="41700" xr:uid="{BD912AF7-152B-4689-A141-5C394B2BB8FC}"/>
    <cellStyle name="Normal 13 8 2 3 2" xfId="41932" xr:uid="{CDEDDD1D-E6D8-44B3-BB8F-96E205DB6A4C}"/>
    <cellStyle name="Normal 13 8 2 4" xfId="41788" xr:uid="{9002FA7A-A9A7-4C14-B914-C8F3F7B97B27}"/>
    <cellStyle name="Normal 13 8 2 5" xfId="42041" xr:uid="{CB4A668D-EC40-4D00-B87D-933F687A367C}"/>
    <cellStyle name="Normal 13 8 2 6" xfId="42163" xr:uid="{0D5C7795-C110-4AE7-B879-DC09D9099D94}"/>
    <cellStyle name="Normal 13 8 2 7" xfId="42221" xr:uid="{757CCEF3-FF7D-454C-A68C-EEDD9F91AD22}"/>
    <cellStyle name="Normal 13 8 3" xfId="41550" xr:uid="{76DD9BDE-6064-408F-AC81-BE03C47C0398}"/>
    <cellStyle name="Normal 13 8 3 2" xfId="41651" xr:uid="{1D6F6633-AE91-4578-8AC6-C43921F3BEB8}"/>
    <cellStyle name="Normal 13 8 3 2 2" xfId="41880" xr:uid="{1AA59D48-95C8-4603-A88B-A74BCC140D13}"/>
    <cellStyle name="Normal 13 8 3 3" xfId="41717" xr:uid="{8A7B19E2-D495-4502-84D1-15682E18BDBB}"/>
    <cellStyle name="Normal 13 8 3 3 2" xfId="41949" xr:uid="{92CAA061-C03C-4E51-BDED-02147724821B}"/>
    <cellStyle name="Normal 13 8 3 4" xfId="41799" xr:uid="{A08CA4F5-F89D-4817-B6F6-362B692BBA23}"/>
    <cellStyle name="Normal 13 8 4" xfId="41569" xr:uid="{DB5D8B88-FA4B-427C-9BFB-6566A38DFCD5}"/>
    <cellStyle name="Normal 13 8 4 2" xfId="41669" xr:uid="{CCAD5D96-60CB-4143-B35C-5BFA92AA3F36}"/>
    <cellStyle name="Normal 13 8 4 2 2" xfId="41899" xr:uid="{AC5BB658-38AD-46CB-8003-EDC4C16AD78A}"/>
    <cellStyle name="Normal 13 8 4 3" xfId="41738" xr:uid="{FD011853-1122-4F27-A062-2407277C64AB}"/>
    <cellStyle name="Normal 13 8 4 3 2" xfId="41971" xr:uid="{18A76C5C-4178-4D44-B215-65CC58A02281}"/>
    <cellStyle name="Normal 13 8 4 4" xfId="41818" xr:uid="{BDC417E9-CF47-4354-A950-89A4D66C205C}"/>
    <cellStyle name="Normal 13 8 5" xfId="41621" xr:uid="{07AF998C-52E3-4FF1-9F80-BBD9B47EDDA7}"/>
    <cellStyle name="Normal 13 8 5 2" xfId="41849" xr:uid="{1A050829-1223-4C8F-B7A4-7E472D7F85AF}"/>
    <cellStyle name="Normal 13 8 6" xfId="41685" xr:uid="{3B15B263-8492-4BB2-8FFF-F9D65B80339C}"/>
    <cellStyle name="Normal 13 8 6 2" xfId="41916" xr:uid="{700A3A59-9A88-426C-82F4-270D825DCBB8}"/>
    <cellStyle name="Normal 13 8 7" xfId="41510" xr:uid="{A36519AF-C6E2-466E-A8FD-21C61920D298}"/>
    <cellStyle name="Normal 13 8 8" xfId="41762" xr:uid="{458A5394-C751-412E-8CBD-A424E8F01D0F}"/>
    <cellStyle name="Normal 13 8 9" xfId="42016" xr:uid="{0777D9E5-291B-425E-90C9-58861C0A9DA4}"/>
    <cellStyle name="Normal 13 9" xfId="4569" xr:uid="{887F49D7-4529-4D60-B474-4B4D2D768784}"/>
    <cellStyle name="Normal 13 9 10" xfId="42104" xr:uid="{6307E9F6-0952-45FB-82E4-B1F78EA59655}"/>
    <cellStyle name="Normal 13 9 11" xfId="42140" xr:uid="{5DE286E7-1936-4121-9D4D-B8754F253E94}"/>
    <cellStyle name="Normal 13 9 12" xfId="42211" xr:uid="{172BEAAB-00D1-4520-803A-513E49F2DD48}"/>
    <cellStyle name="Normal 13 9 13" xfId="42258" xr:uid="{47A1323F-9865-4EDC-BCCA-392D99DBFDD5}"/>
    <cellStyle name="Normal 13 9 14" xfId="42286" xr:uid="{CC3A0D38-D7A6-4B0F-B2D7-E97B680750A8}"/>
    <cellStyle name="Normal 13 9 15" xfId="41470" xr:uid="{466D3CBB-C037-455A-A728-90BEB7644CA0}"/>
    <cellStyle name="Normal 13 9 2" xfId="41542" xr:uid="{F9AE824A-5B20-4458-AAA6-B9F1E42862F0}"/>
    <cellStyle name="Normal 13 9 2 2" xfId="41642" xr:uid="{2DCC575E-86F7-4E87-897B-3FCBDBFBC0EA}"/>
    <cellStyle name="Normal 13 9 2 2 2" xfId="41871" xr:uid="{781C3005-1DDD-4A45-8B2A-93A62B6ADF17}"/>
    <cellStyle name="Normal 13 9 2 3" xfId="41708" xr:uid="{1ECBFB34-FABA-4F58-B6DA-849AAB4A153D}"/>
    <cellStyle name="Normal 13 9 2 3 2" xfId="41940" xr:uid="{8CAFE1E5-06AB-421A-91F7-37573F5529D8}"/>
    <cellStyle name="Normal 13 9 2 4" xfId="41791" xr:uid="{D83EAE9F-B3F5-44DD-8342-DCB769C0DE77}"/>
    <cellStyle name="Normal 13 9 2 5" xfId="42172" xr:uid="{86DDA239-DCF1-4450-8D97-D29CCC7E9760}"/>
    <cellStyle name="Normal 13 9 2 6" xfId="42231" xr:uid="{6CFEB6D2-A0FE-485B-AD20-D9340BBB241E}"/>
    <cellStyle name="Normal 13 9 3" xfId="41556" xr:uid="{50F96903-1017-44B3-A6DA-E16DF6CAEE69}"/>
    <cellStyle name="Normal 13 9 3 2" xfId="41658" xr:uid="{6826907B-8A5E-453C-98C7-8D680BD637E6}"/>
    <cellStyle name="Normal 13 9 3 2 2" xfId="41887" xr:uid="{7819AC1D-7BE8-4D61-915A-4F540379AD81}"/>
    <cellStyle name="Normal 13 9 3 3" xfId="41724" xr:uid="{265848B7-7CEF-45AE-BADE-A4EA54F34A3C}"/>
    <cellStyle name="Normal 13 9 3 3 2" xfId="41957" xr:uid="{5E92FC7F-12D3-4BD1-88B0-911F3489DE5C}"/>
    <cellStyle name="Normal 13 9 3 4" xfId="41806" xr:uid="{FDD03767-32D3-4CA0-86CD-A79467C6F8C1}"/>
    <cellStyle name="Normal 13 9 4" xfId="41576" xr:uid="{457123C5-B7B6-4891-B7F7-9AA95F0181B7}"/>
    <cellStyle name="Normal 13 9 4 2" xfId="41676" xr:uid="{569BB1ED-AA81-4138-99E9-709BD9E706AC}"/>
    <cellStyle name="Normal 13 9 4 2 2" xfId="41907" xr:uid="{FAE09D2C-1691-4AB5-88CD-3182693A6823}"/>
    <cellStyle name="Normal 13 9 4 3" xfId="41746" xr:uid="{B0922DE4-8C1D-4202-A0E9-647D4F4044BF}"/>
    <cellStyle name="Normal 13 9 4 3 2" xfId="41979" xr:uid="{16A944F1-2A81-4A0A-8858-DE67332190CE}"/>
    <cellStyle name="Normal 13 9 4 4" xfId="41826" xr:uid="{87B881A6-2DE3-4BD7-A58D-BD37467FA000}"/>
    <cellStyle name="Normal 13 9 5" xfId="41627" xr:uid="{09FCE2EA-39F4-47AD-92B8-D2E0B348C422}"/>
    <cellStyle name="Normal 13 9 5 2" xfId="41856" xr:uid="{9E5C1269-50CB-4F58-9023-29C5139235C9}"/>
    <cellStyle name="Normal 13 9 6" xfId="41693" xr:uid="{36306FF5-10BC-4BE5-881A-6571267FB6E1}"/>
    <cellStyle name="Normal 13 9 6 2" xfId="41924" xr:uid="{642456C9-BB0D-401A-A6FE-D81776A261B1}"/>
    <cellStyle name="Normal 13 9 7" xfId="41519" xr:uid="{1533F7A6-BAAE-488A-A52D-E8F5ABDA9563}"/>
    <cellStyle name="Normal 13 9 8" xfId="41770" xr:uid="{DF9E83EB-AF22-4510-A64B-37CF074EE604}"/>
    <cellStyle name="Normal 13 9 9" xfId="42073" xr:uid="{FA96191F-2F4B-48EA-B815-BB7FAAC5768E}"/>
    <cellStyle name="Normal 14" xfId="141" xr:uid="{00000000-0005-0000-0000-000054000000}"/>
    <cellStyle name="Normal 14 2" xfId="148" xr:uid="{00000000-0005-0000-0000-000055000000}"/>
    <cellStyle name="Normal 14 2 2" xfId="929" xr:uid="{A68C57CC-54E4-4A43-8868-8FC4665AC13E}"/>
    <cellStyle name="Normal 14 2 4" xfId="34" xr:uid="{00000000-0005-0000-0000-000056000000}"/>
    <cellStyle name="Normal 14 3" xfId="930" xr:uid="{8158A5E1-30F2-41D9-AA50-923DF9D41BB1}"/>
    <cellStyle name="Normal 14 3 2" xfId="4570" xr:uid="{961E4F23-5394-403D-BE1A-7D8C59932E9F}"/>
    <cellStyle name="Normal 14 4" xfId="931" xr:uid="{8A471802-083A-481D-843F-9599923C3A56}"/>
    <cellStyle name="Normal 14 5" xfId="928" xr:uid="{1B569451-95CA-419C-AEAE-35B4AA1C2FCD}"/>
    <cellStyle name="Normal 14 5 2" xfId="4571" xr:uid="{F990C2FE-53D8-4265-B321-7CE08E014A7F}"/>
    <cellStyle name="Normal 14 6" xfId="4572" xr:uid="{B48CE8B7-7A26-4EFF-B5FC-A26FD8620CEF}"/>
    <cellStyle name="Normal 15" xfId="155" xr:uid="{00000000-0005-0000-0000-000057000000}"/>
    <cellStyle name="Normal 15 2" xfId="932" xr:uid="{EC77055B-3F25-44F4-B4C7-B5B8260D0BB0}"/>
    <cellStyle name="Normal 15 2 2" xfId="4574" xr:uid="{BC36E83C-0D40-4BE7-A82B-5D13F6AC2218}"/>
    <cellStyle name="Normal 15 3" xfId="4575" xr:uid="{20772900-951E-4B04-B6BE-813C5C7FE2BF}"/>
    <cellStyle name="Normal 15 4" xfId="4576" xr:uid="{1034A8BE-6C26-46FF-B307-11B4E05DA35B}"/>
    <cellStyle name="Normal 15 5" xfId="4577" xr:uid="{3FC69E72-AA4B-467C-8ABD-6974A95D636E}"/>
    <cellStyle name="Normal 15 6" xfId="4578" xr:uid="{6DEE3479-DD46-4D58-BF75-2C9EBEEB77E9}"/>
    <cellStyle name="Normal 15 7" xfId="4579" xr:uid="{39B279C8-AAC1-448B-A729-252B1FAD1D38}"/>
    <cellStyle name="Normal 15 8" xfId="4573" xr:uid="{57AF3CA5-C56D-416A-B7B9-61C744FB8CB5}"/>
    <cellStyle name="Normal 16" xfId="176" xr:uid="{00000000-0005-0000-0000-000058000000}"/>
    <cellStyle name="Normal 16 10" xfId="4580" xr:uid="{46B6F74B-B75B-48BF-BCB6-33C8F67A60CC}"/>
    <cellStyle name="Normal 16 11" xfId="4581" xr:uid="{4AFC77D3-A417-4292-8B8B-A29D113350CF}"/>
    <cellStyle name="Normal 16 12" xfId="4582" xr:uid="{111A72DE-A8CA-4E98-96E8-E22D108AB63D}"/>
    <cellStyle name="Normal 16 13" xfId="4583" xr:uid="{B21B2750-F6B8-46C8-84A1-29DF72572A5C}"/>
    <cellStyle name="Normal 16 14" xfId="4584" xr:uid="{14C9234D-9453-4194-9A56-AF86A775D465}"/>
    <cellStyle name="Normal 16 15" xfId="4585" xr:uid="{01539DB3-4A55-44E7-A12C-B57756BC21BB}"/>
    <cellStyle name="Normal 16 16" xfId="4586" xr:uid="{DF1DD703-6497-4E50-91A5-1D66AF071C58}"/>
    <cellStyle name="Normal 16 17" xfId="4587" xr:uid="{1661EE67-0768-459E-AC74-DF0DE666C81F}"/>
    <cellStyle name="Normal 16 18" xfId="4588" xr:uid="{9E30FEB2-79F1-47FE-9B1E-198073E3C4D9}"/>
    <cellStyle name="Normal 16 19" xfId="4589" xr:uid="{21638193-938A-4953-AB96-7F8CE5CC4227}"/>
    <cellStyle name="Normal 16 2" xfId="4590" xr:uid="{15A1B343-EFC9-4211-85DA-D6193E42AD89}"/>
    <cellStyle name="Normal 16 20" xfId="4591" xr:uid="{76C2BE12-7B90-46D0-80B4-F4B42F496102}"/>
    <cellStyle name="Normal 16 21" xfId="7013" xr:uid="{6E681277-0E45-4B2A-9776-E983FB73C89E}"/>
    <cellStyle name="Normal 16 3" xfId="4592" xr:uid="{765914B7-739C-44F6-B309-AC54B900E689}"/>
    <cellStyle name="Normal 16 4" xfId="4593" xr:uid="{22926EA6-677B-467F-B7F4-A1A01F637E5F}"/>
    <cellStyle name="Normal 16 5" xfId="4594" xr:uid="{B2B5490C-5656-4344-A6CE-2D0BF1C4BEBD}"/>
    <cellStyle name="Normal 16 6" xfId="4595" xr:uid="{286E9132-AC98-4CBC-BA9E-27C605F525C0}"/>
    <cellStyle name="Normal 16 7" xfId="4596" xr:uid="{3A2B6B75-05AB-4B68-9B06-A9CB775F3CE1}"/>
    <cellStyle name="Normal 16 8" xfId="4597" xr:uid="{CCC968B9-4B1C-4FE6-9765-8738A88AD411}"/>
    <cellStyle name="Normal 16 9" xfId="4598" xr:uid="{9FFA3DD1-99DD-4732-AE66-B61F13DC30AB}"/>
    <cellStyle name="Normal 16_elektroinstalacije" xfId="7014" xr:uid="{914FB922-9EFE-4FC1-AB4B-58F1277B97A7}"/>
    <cellStyle name="Normal 17" xfId="144" xr:uid="{00000000-0005-0000-0000-000059000000}"/>
    <cellStyle name="Normal 17 10" xfId="7304" xr:uid="{59F87D8B-68FA-49E9-81A2-E15EEB91CAC0}"/>
    <cellStyle name="Normal 17 10 2" xfId="9042" xr:uid="{4392D83E-A78D-4223-B9F1-D1705CDF1416}"/>
    <cellStyle name="Normal 17 10 2 2" xfId="15081" xr:uid="{FDD0E90B-6EA4-46F5-A53A-E72C481BF541}"/>
    <cellStyle name="Normal 17 10 2 2 2" xfId="25796" xr:uid="{0E3760AB-D797-40E0-B81E-3BD8DAC1E96C}"/>
    <cellStyle name="Normal 17 10 2 3" xfId="12714" xr:uid="{52089098-D2E6-4ECB-958C-3B9307B6AF6D}"/>
    <cellStyle name="Normal 17 10 2 3 2" xfId="30479" xr:uid="{E6EBA6DB-67B0-40AE-BC9C-BE34FD096642}"/>
    <cellStyle name="Normal 17 10 2 4" xfId="23429" xr:uid="{A69A4F53-679D-404B-B337-CAAFDC287E45}"/>
    <cellStyle name="Normal 17 10 3" xfId="10234" xr:uid="{63FB7C74-AE92-474A-BC1F-1BD75236D713}"/>
    <cellStyle name="Normal 17 10 3 2" xfId="13898" xr:uid="{F9552580-2A55-4163-B0CB-A654A792FE8C}"/>
    <cellStyle name="Normal 17 10 3 2 2" xfId="31663" xr:uid="{A41069A5-90FD-44F1-B0E8-62A37C686911}"/>
    <cellStyle name="Normal 17 10 3 3" xfId="24613" xr:uid="{7A8683C7-343F-4D4C-8CED-016EABFA55AE}"/>
    <cellStyle name="Normal 17 10 4" xfId="11474" xr:uid="{BFDBB810-7854-4D1C-9FD0-EA2F94B19F71}"/>
    <cellStyle name="Normal 17 10 4 2" xfId="29296" xr:uid="{A899F7CB-B467-466B-934F-73D77680C75B}"/>
    <cellStyle name="Normal 17 10 5" xfId="22189" xr:uid="{36E5AE6A-C5AD-4ED3-B74B-17A2C3CA3BC2}"/>
    <cellStyle name="Normal 17 11" xfId="8430" xr:uid="{0DD8539D-A5D9-4D93-97DD-8910553B5CC2}"/>
    <cellStyle name="Normal 17 11 2" xfId="14526" xr:uid="{D2C59957-48A6-406B-AE4D-3F89A92C0DE0}"/>
    <cellStyle name="Normal 17 11 2 2" xfId="25241" xr:uid="{740FCA59-5531-4D86-AE0C-341C34FF4374}"/>
    <cellStyle name="Normal 17 11 3" xfId="12102" xr:uid="{45938B61-38C1-4418-BEC2-B1E77EFB51C8}"/>
    <cellStyle name="Normal 17 11 3 2" xfId="29924" xr:uid="{5C1A2594-BC38-4572-ABD2-78802A25B067}"/>
    <cellStyle name="Normal 17 11 4" xfId="22817" xr:uid="{E5DE27C4-CC7B-4E2E-A503-1363168F2A5E}"/>
    <cellStyle name="Normal 17 12" xfId="9671" xr:uid="{4ACA7DE1-AC7F-4BD3-8A91-851B8B6D8BD7}"/>
    <cellStyle name="Normal 17 12 2" xfId="13343" xr:uid="{D8A1D1EF-D14B-443C-A24F-DB1A1A603C95}"/>
    <cellStyle name="Normal 17 12 2 2" xfId="31108" xr:uid="{E15419AD-E31F-4921-966F-221FAA66CA40}"/>
    <cellStyle name="Normal 17 12 3" xfId="24058" xr:uid="{E5DD0800-9138-46F2-98CE-BDF997C0757B}"/>
    <cellStyle name="Normal 17 13" xfId="10862" xr:uid="{BD548E93-CA8E-4928-B5BE-5A968BE50289}"/>
    <cellStyle name="Normal 17 13 2" xfId="28741" xr:uid="{7A761DD5-7F06-42FB-B738-1BDAEB24A4B7}"/>
    <cellStyle name="Normal 17 14" xfId="21545" xr:uid="{1A512D25-C43C-48D8-B838-96C41B3E6773}"/>
    <cellStyle name="Normal 17 15" xfId="2153" xr:uid="{D590F825-D640-467A-8F49-C3DF7128F4A8}"/>
    <cellStyle name="Normal 17 2" xfId="933" xr:uid="{E707A05B-A463-4C0E-8A27-1ACBB1B382E9}"/>
    <cellStyle name="Normal 17 2 2" xfId="4600" xr:uid="{E57EC854-BBE2-4360-926E-7F3AF5D09EB0}"/>
    <cellStyle name="Normal 17 2 2 10" xfId="21582" xr:uid="{8FBEBA82-CF50-4639-AFAD-6B8C7C21B8C3}"/>
    <cellStyle name="Normal 17 2 2 2" xfId="4601" xr:uid="{45D15DDB-7963-40AB-93B7-323EB69B75E9}"/>
    <cellStyle name="Normal 17 2 2 2 2" xfId="5906" xr:uid="{902811F6-4860-470A-B694-EBAD0D9BB690}"/>
    <cellStyle name="Normal 17 2 2 2 2 2" xfId="6535" xr:uid="{9DA4229B-6AF1-440D-B1ED-35F7C79BA25E}"/>
    <cellStyle name="Normal 17 2 2 2 2 2 2" xfId="8145" xr:uid="{5AA5C262-2899-4EDE-89D0-43F7D382E35D}"/>
    <cellStyle name="Normal 17 2 2 2 2 2 2 2" xfId="9455" xr:uid="{BECC2DE1-676A-46DE-825F-E6E1EE04B886}"/>
    <cellStyle name="Normal 17 2 2 2 2 2 2 2 2" xfId="15494" xr:uid="{500DFE55-D247-4CC1-9A72-FD949F91AC67}"/>
    <cellStyle name="Normal 17 2 2 2 2 2 2 2 2 2" xfId="26209" xr:uid="{38A40B7A-3F51-42C9-9692-45F05FE70677}"/>
    <cellStyle name="Normal 17 2 2 2 2 2 2 2 3" xfId="13127" xr:uid="{E736F4D0-20E3-4BBE-8002-13AF14BF3ED0}"/>
    <cellStyle name="Normal 17 2 2 2 2 2 2 2 3 2" xfId="30892" xr:uid="{D24A8021-0A9E-4B4F-B8B0-ED77CDD7FCF4}"/>
    <cellStyle name="Normal 17 2 2 2 2 2 2 2 4" xfId="23842" xr:uid="{E2684FBC-ACA6-4729-B012-30F00F098B20}"/>
    <cellStyle name="Normal 17 2 2 2 2 2 2 3" xfId="10647" xr:uid="{742CA52A-25A9-460F-B94B-789732A0610C}"/>
    <cellStyle name="Normal 17 2 2 2 2 2 2 3 2" xfId="14311" xr:uid="{4EB6B6A4-F99D-40A5-A494-06D9F5CB3152}"/>
    <cellStyle name="Normal 17 2 2 2 2 2 2 3 2 2" xfId="32076" xr:uid="{BB160E73-81F4-4D6E-8323-880BA5B69431}"/>
    <cellStyle name="Normal 17 2 2 2 2 2 2 3 3" xfId="25026" xr:uid="{9D69BFC5-5652-46DA-95D5-C660FE624D64}"/>
    <cellStyle name="Normal 17 2 2 2 2 2 2 4" xfId="11887" xr:uid="{2E741D1F-B0D6-43F6-9464-AFC4928237CD}"/>
    <cellStyle name="Normal 17 2 2 2 2 2 2 4 2" xfId="29709" xr:uid="{E97F6D76-157D-4D0E-AC4E-FB0ED5650F8D}"/>
    <cellStyle name="Normal 17 2 2 2 2 2 2 5" xfId="22602" xr:uid="{FD34D29A-46EC-4FED-A773-C5E339E09008}"/>
    <cellStyle name="Normal 17 2 2 2 2 2 3" xfId="8868" xr:uid="{1C599B77-9CA6-4347-81BC-5AF4197F6145}"/>
    <cellStyle name="Normal 17 2 2 2 2 2 3 2" xfId="14927" xr:uid="{156FF6B9-6FD5-4C90-B93D-1F6C0F3BDEC1}"/>
    <cellStyle name="Normal 17 2 2 2 2 2 3 2 2" xfId="25642" xr:uid="{7B2BF8FC-FFFD-42F7-9195-B3D26B96F2CB}"/>
    <cellStyle name="Normal 17 2 2 2 2 2 3 3" xfId="12540" xr:uid="{6F25351C-3E7E-459B-B66A-145733A4707A}"/>
    <cellStyle name="Normal 17 2 2 2 2 2 3 3 2" xfId="30325" xr:uid="{4CEAA192-8D05-493F-9B6D-34E3AB15BF82}"/>
    <cellStyle name="Normal 17 2 2 2 2 2 3 4" xfId="23255" xr:uid="{5AE13BF2-5426-45AC-9D56-FF78C6ADB116}"/>
    <cellStyle name="Normal 17 2 2 2 2 2 4" xfId="10080" xr:uid="{22B19F79-A4C4-4300-B316-18C4E214E0DF}"/>
    <cellStyle name="Normal 17 2 2 2 2 2 4 2" xfId="13744" xr:uid="{284DE1B8-282F-4FB9-9292-529180B71544}"/>
    <cellStyle name="Normal 17 2 2 2 2 2 4 2 2" xfId="31509" xr:uid="{F259F5F9-3D95-4B7E-A61C-532E876C67A7}"/>
    <cellStyle name="Normal 17 2 2 2 2 2 4 3" xfId="24459" xr:uid="{83F9DD8D-E165-4903-AC35-F68B7319F9E4}"/>
    <cellStyle name="Normal 17 2 2 2 2 2 5" xfId="11300" xr:uid="{028D3E01-887E-4A9E-84BE-B12501C8580B}"/>
    <cellStyle name="Normal 17 2 2 2 2 2 5 2" xfId="29142" xr:uid="{EC68E111-F68F-4DD9-A112-C248C97070C1}"/>
    <cellStyle name="Normal 17 2 2 2 2 2 6" xfId="22000" xr:uid="{AF3B9491-CD16-4EE5-A7C5-513505078945}"/>
    <cellStyle name="Normal 17 2 2 2 2 3" xfId="7503" xr:uid="{CC10105D-18D1-4220-A218-4F6E1CCF954B}"/>
    <cellStyle name="Normal 17 2 2 2 2 3 2" xfId="9178" xr:uid="{2B85CC05-31B7-4E0D-BB04-708C119674C0}"/>
    <cellStyle name="Normal 17 2 2 2 2 3 2 2" xfId="15217" xr:uid="{584CA569-0D3C-4AC5-99B8-D1F14E858CEB}"/>
    <cellStyle name="Normal 17 2 2 2 2 3 2 2 2" xfId="25932" xr:uid="{205B722D-DF71-481B-B4FF-60D05F1AF983}"/>
    <cellStyle name="Normal 17 2 2 2 2 3 2 3" xfId="12850" xr:uid="{CDCCEE40-E9CC-435A-94D7-395FA34D888E}"/>
    <cellStyle name="Normal 17 2 2 2 2 3 2 3 2" xfId="30615" xr:uid="{D9CE4BE6-765D-4503-97DB-0E95C22BCB54}"/>
    <cellStyle name="Normal 17 2 2 2 2 3 2 4" xfId="23565" xr:uid="{F23D2CDF-F37A-46C8-AD39-9FE7E1715147}"/>
    <cellStyle name="Normal 17 2 2 2 2 3 3" xfId="10370" xr:uid="{30AF0546-71C1-4E65-AFAF-33292434572B}"/>
    <cellStyle name="Normal 17 2 2 2 2 3 3 2" xfId="14034" xr:uid="{45C50F78-0B2B-4026-97A9-A5DCF4E98BED}"/>
    <cellStyle name="Normal 17 2 2 2 2 3 3 2 2" xfId="31799" xr:uid="{EF203EA4-F76C-45C2-9115-DF3B2E308217}"/>
    <cellStyle name="Normal 17 2 2 2 2 3 3 3" xfId="24749" xr:uid="{7BC8B39D-8315-45C9-A8AC-F9DDD00537F9}"/>
    <cellStyle name="Normal 17 2 2 2 2 3 4" xfId="11610" xr:uid="{27662368-C6CF-4078-AE89-8416EA90DB99}"/>
    <cellStyle name="Normal 17 2 2 2 2 3 4 2" xfId="29432" xr:uid="{35FA42A8-6916-4A3B-8A66-2EAE0AB87365}"/>
    <cellStyle name="Normal 17 2 2 2 2 3 5" xfId="22325" xr:uid="{B7945E2A-0FC6-46CB-9645-83EF3D35DB0B}"/>
    <cellStyle name="Normal 17 2 2 2 2 4" xfId="8603" xr:uid="{686E3FA0-5718-42D0-9FD7-E54CB240B97C}"/>
    <cellStyle name="Normal 17 2 2 2 2 4 2" xfId="14662" xr:uid="{AA850EB8-8723-4CA8-9A00-FF85C0DA66D1}"/>
    <cellStyle name="Normal 17 2 2 2 2 4 2 2" xfId="25377" xr:uid="{E61C51A4-83B5-4F19-A5B5-FF06B6C9F99C}"/>
    <cellStyle name="Normal 17 2 2 2 2 4 3" xfId="12275" xr:uid="{7DA86F0E-04DE-4058-9D17-F34D9C16F046}"/>
    <cellStyle name="Normal 17 2 2 2 2 4 3 2" xfId="30060" xr:uid="{D44AD93B-A3EC-46E9-88DB-A3D0948DEDCA}"/>
    <cellStyle name="Normal 17 2 2 2 2 4 4" xfId="22990" xr:uid="{FBD8880C-C05A-4F14-906E-6EA0FC016612}"/>
    <cellStyle name="Normal 17 2 2 2 2 5" xfId="9815" xr:uid="{898B1F84-9979-455E-B1EF-4E7FFEF8C130}"/>
    <cellStyle name="Normal 17 2 2 2 2 5 2" xfId="13479" xr:uid="{7704F9D4-A508-4B84-8034-823E0AEFCCDE}"/>
    <cellStyle name="Normal 17 2 2 2 2 5 2 2" xfId="31244" xr:uid="{7D5DEDAA-F675-47A0-AD47-8C532AD820D5}"/>
    <cellStyle name="Normal 17 2 2 2 2 5 3" xfId="24194" xr:uid="{298B2AF3-89E1-43AB-87D1-8E00FEE66B45}"/>
    <cellStyle name="Normal 17 2 2 2 2 6" xfId="11035" xr:uid="{1D3E4FC5-D23D-4AE6-84A8-F7CAC7B86A90}"/>
    <cellStyle name="Normal 17 2 2 2 2 6 2" xfId="28877" xr:uid="{ED6525AE-8C52-412B-A410-F27B993686FA}"/>
    <cellStyle name="Normal 17 2 2 2 2 7" xfId="21735" xr:uid="{3E986AA1-BA42-4683-A869-BA2F373450D0}"/>
    <cellStyle name="Normal 17 2 2 2 3" xfId="6343" xr:uid="{36D6E7A5-9977-49F6-842C-EC80B0B301DA}"/>
    <cellStyle name="Normal 17 2 2 2 3 2" xfId="7952" xr:uid="{27BD8BB7-1A65-44B8-8C70-5BD87298722E}"/>
    <cellStyle name="Normal 17 2 2 2 3 2 2" xfId="9325" xr:uid="{77C50060-F6F7-44F9-84F5-C6EAA01C033A}"/>
    <cellStyle name="Normal 17 2 2 2 3 2 2 2" xfId="15364" xr:uid="{42FA7B9F-26B6-4C3C-8243-81B925157674}"/>
    <cellStyle name="Normal 17 2 2 2 3 2 2 2 2" xfId="26079" xr:uid="{01032275-0932-4B22-8818-A6108F204EFF}"/>
    <cellStyle name="Normal 17 2 2 2 3 2 2 3" xfId="12997" xr:uid="{AC9BF70E-66A0-4EDD-8971-2EDFFED5E1A4}"/>
    <cellStyle name="Normal 17 2 2 2 3 2 2 3 2" xfId="30762" xr:uid="{0272CC17-9852-472B-8C47-32802796D181}"/>
    <cellStyle name="Normal 17 2 2 2 3 2 2 4" xfId="23712" xr:uid="{F0F21C5F-A917-48CA-83D4-9AE83678E491}"/>
    <cellStyle name="Normal 17 2 2 2 3 2 3" xfId="10517" xr:uid="{4ACD5E95-DE75-478A-AD8E-64121B038DEB}"/>
    <cellStyle name="Normal 17 2 2 2 3 2 3 2" xfId="14181" xr:uid="{487FC316-CE67-466B-8888-10E2E23256A3}"/>
    <cellStyle name="Normal 17 2 2 2 3 2 3 2 2" xfId="31946" xr:uid="{70569296-617F-4373-A95F-F01F03F80D1D}"/>
    <cellStyle name="Normal 17 2 2 2 3 2 3 3" xfId="24896" xr:uid="{38D48D8A-1B25-45C8-99D4-DC354EFA85CD}"/>
    <cellStyle name="Normal 17 2 2 2 3 2 4" xfId="11757" xr:uid="{AA0B791F-299F-4DFE-8426-C8197E69489F}"/>
    <cellStyle name="Normal 17 2 2 2 3 2 4 2" xfId="29579" xr:uid="{F95EED38-5D8C-41D7-96D5-86C34CFC6462}"/>
    <cellStyle name="Normal 17 2 2 2 3 2 5" xfId="22472" xr:uid="{9F102978-74B6-4F57-8774-BBB5290528E1}"/>
    <cellStyle name="Normal 17 2 2 2 3 3" xfId="8738" xr:uid="{955220C3-C72A-4014-A432-C73B228D3A36}"/>
    <cellStyle name="Normal 17 2 2 2 3 3 2" xfId="14797" xr:uid="{9EC58D76-1736-499F-8A51-E2D863640F53}"/>
    <cellStyle name="Normal 17 2 2 2 3 3 2 2" xfId="25512" xr:uid="{2CA0B781-95F7-445D-8388-82F630596C84}"/>
    <cellStyle name="Normal 17 2 2 2 3 3 3" xfId="12410" xr:uid="{33543327-A42E-4D88-BC88-5112099308A9}"/>
    <cellStyle name="Normal 17 2 2 2 3 3 3 2" xfId="30195" xr:uid="{C6E4735E-7518-44DB-9E4A-C065B8C76825}"/>
    <cellStyle name="Normal 17 2 2 2 3 3 4" xfId="23125" xr:uid="{0DD87B3C-5A42-4542-8AD0-511FA8E9A022}"/>
    <cellStyle name="Normal 17 2 2 2 3 4" xfId="9950" xr:uid="{D398796B-D666-4C9D-85E4-FD23A6B1BD68}"/>
    <cellStyle name="Normal 17 2 2 2 3 4 2" xfId="13614" xr:uid="{5D1ADE80-AB37-4A66-BD8C-F9BB4CD1B84E}"/>
    <cellStyle name="Normal 17 2 2 2 3 4 2 2" xfId="31379" xr:uid="{B0BC4689-AB90-4B82-B091-0E59A83DAABB}"/>
    <cellStyle name="Normal 17 2 2 2 3 4 3" xfId="24329" xr:uid="{B7B7FBE4-A058-4F5A-B4AA-BF2B3882B3E4}"/>
    <cellStyle name="Normal 17 2 2 2 3 5" xfId="11170" xr:uid="{E16115FC-CD85-4F82-8D4D-9DD86152B852}"/>
    <cellStyle name="Normal 17 2 2 2 3 5 2" xfId="29012" xr:uid="{B1042E53-EE40-42A6-8D47-6B535CFFCD74}"/>
    <cellStyle name="Normal 17 2 2 2 3 6" xfId="21870" xr:uid="{576B9E51-8E6F-4130-8D26-B78754903E6F}"/>
    <cellStyle name="Normal 17 2 2 2 4" xfId="7310" xr:uid="{B20F0A7C-4C6F-4399-8BFA-C24C7B7C3869}"/>
    <cellStyle name="Normal 17 2 2 2 4 2" xfId="9048" xr:uid="{9AB0C2A7-E666-41E3-AA67-C0FF33CBB5AA}"/>
    <cellStyle name="Normal 17 2 2 2 4 2 2" xfId="15087" xr:uid="{727D86FC-C42D-4C1D-AC01-A34BBC699E03}"/>
    <cellStyle name="Normal 17 2 2 2 4 2 2 2" xfId="25802" xr:uid="{FAC823B6-3042-4297-9FD9-C21B12078090}"/>
    <cellStyle name="Normal 17 2 2 2 4 2 3" xfId="12720" xr:uid="{6C90F187-57AC-4D2B-9975-DB4A33924034}"/>
    <cellStyle name="Normal 17 2 2 2 4 2 3 2" xfId="30485" xr:uid="{531B0B62-C317-4FE2-AE1D-46E7C9BF0811}"/>
    <cellStyle name="Normal 17 2 2 2 4 2 4" xfId="23435" xr:uid="{B8C52D9A-39C5-4810-A4D7-E06152F876EB}"/>
    <cellStyle name="Normal 17 2 2 2 4 3" xfId="10240" xr:uid="{E2E93AE2-F33D-41F9-AFB9-D7208E5B1A30}"/>
    <cellStyle name="Normal 17 2 2 2 4 3 2" xfId="13904" xr:uid="{22384B70-6F6B-4BBF-8FB0-3247755BB446}"/>
    <cellStyle name="Normal 17 2 2 2 4 3 2 2" xfId="31669" xr:uid="{EFEA7D9D-33A7-440A-8F2F-8E06CC5DE50D}"/>
    <cellStyle name="Normal 17 2 2 2 4 3 3" xfId="24619" xr:uid="{7C4AB875-3415-4577-8DE4-9A8096BD03C5}"/>
    <cellStyle name="Normal 17 2 2 2 4 4" xfId="11480" xr:uid="{5468AD94-1798-45C1-A15A-06AA9AB9E5D8}"/>
    <cellStyle name="Normal 17 2 2 2 4 4 2" xfId="29302" xr:uid="{EC2A0994-965E-4291-BCC8-F1D030C463E0}"/>
    <cellStyle name="Normal 17 2 2 2 4 5" xfId="22195" xr:uid="{90112FA0-D185-49B9-9025-3D3B011B0059}"/>
    <cellStyle name="Normal 17 2 2 2 5" xfId="8465" xr:uid="{3C75076B-E21E-4B32-8448-FAA4BC3601F9}"/>
    <cellStyle name="Normal 17 2 2 2 5 2" xfId="14532" xr:uid="{7C0C22BE-7FCC-4A88-BB76-920BCCB783DD}"/>
    <cellStyle name="Normal 17 2 2 2 5 2 2" xfId="25247" xr:uid="{C0A5976C-6A1B-4105-9980-A0FEA10C1285}"/>
    <cellStyle name="Normal 17 2 2 2 5 3" xfId="12137" xr:uid="{5AF595CF-FEAF-4C13-898D-54A158B9A2CB}"/>
    <cellStyle name="Normal 17 2 2 2 5 3 2" xfId="29930" xr:uid="{0504DE46-0316-4A90-BD4F-95F0A1BB4F6A}"/>
    <cellStyle name="Normal 17 2 2 2 5 4" xfId="22852" xr:uid="{62AB4AED-E824-4CF2-9E2E-55520E1702EB}"/>
    <cellStyle name="Normal 17 2 2 2 6" xfId="9678" xr:uid="{3F19D895-95AA-4B50-BFC6-F0430E6CA183}"/>
    <cellStyle name="Normal 17 2 2 2 6 2" xfId="13349" xr:uid="{AB00889C-C5EA-46EB-8DE9-0EB62F5F34F2}"/>
    <cellStyle name="Normal 17 2 2 2 6 2 2" xfId="31114" xr:uid="{DF3D5979-0DBD-4DFD-A21E-21786371A59B}"/>
    <cellStyle name="Normal 17 2 2 2 6 3" xfId="24064" xr:uid="{ED4B4CD0-BD84-4B90-A8AA-B97162760618}"/>
    <cellStyle name="Normal 17 2 2 2 7" xfId="10897" xr:uid="{E8F2B87F-2E2F-4D6F-B16D-657D4E776012}"/>
    <cellStyle name="Normal 17 2 2 2 7 2" xfId="28747" xr:uid="{1BBD3F00-C0D7-4A16-B0AA-E9F1D7CC00B7}"/>
    <cellStyle name="Normal 17 2 2 2 8" xfId="21583" xr:uid="{72370AA9-10C3-4ED3-89C0-0A4196A8BA09}"/>
    <cellStyle name="Normal 17 2 2 3" xfId="4602" xr:uid="{52E02EF2-0423-4732-908D-D0FE7957198D}"/>
    <cellStyle name="Normal 17 2 2 3 2" xfId="5907" xr:uid="{8C4C7522-50AC-490C-8744-F903064A5706}"/>
    <cellStyle name="Normal 17 2 2 3 2 2" xfId="6536" xr:uid="{FA081A92-7ADF-49BA-8D7A-41232EB3AEF6}"/>
    <cellStyle name="Normal 17 2 2 3 2 2 2" xfId="8146" xr:uid="{F26B106C-A285-43F3-A8BF-D6FF4742F46C}"/>
    <cellStyle name="Normal 17 2 2 3 2 2 2 2" xfId="9456" xr:uid="{903ECF1C-84E1-42F2-8111-AC99D362C06A}"/>
    <cellStyle name="Normal 17 2 2 3 2 2 2 2 2" xfId="15495" xr:uid="{DBD23564-901D-48B3-89C2-E2FFD107D227}"/>
    <cellStyle name="Normal 17 2 2 3 2 2 2 2 2 2" xfId="26210" xr:uid="{05D88495-754F-489E-8375-57643B738079}"/>
    <cellStyle name="Normal 17 2 2 3 2 2 2 2 3" xfId="13128" xr:uid="{1A0DCEB2-0E6E-452A-8E7E-00534119E631}"/>
    <cellStyle name="Normal 17 2 2 3 2 2 2 2 3 2" xfId="30893" xr:uid="{54230BA5-F3D1-4C93-84CB-19CF680040C3}"/>
    <cellStyle name="Normal 17 2 2 3 2 2 2 2 4" xfId="23843" xr:uid="{7D1C9EAB-684D-48F8-A5F9-02E37E739963}"/>
    <cellStyle name="Normal 17 2 2 3 2 2 2 3" xfId="10648" xr:uid="{333A9DBD-7AA3-4CDD-B9EF-7F794FBC1455}"/>
    <cellStyle name="Normal 17 2 2 3 2 2 2 3 2" xfId="14312" xr:uid="{BE4C0ACF-880E-4550-A838-3E7C51ECAEA7}"/>
    <cellStyle name="Normal 17 2 2 3 2 2 2 3 2 2" xfId="32077" xr:uid="{E68D9A8F-8604-418A-B90C-6899C9B9AAA0}"/>
    <cellStyle name="Normal 17 2 2 3 2 2 2 3 3" xfId="25027" xr:uid="{E3508B65-CA1C-4E57-A066-7E24B7AF0DC5}"/>
    <cellStyle name="Normal 17 2 2 3 2 2 2 4" xfId="11888" xr:uid="{6E0C27F4-34F7-4841-9FE7-34F36DD168A7}"/>
    <cellStyle name="Normal 17 2 2 3 2 2 2 4 2" xfId="29710" xr:uid="{F7BC3CDC-A364-42F5-9036-82CCAAF9DFEA}"/>
    <cellStyle name="Normal 17 2 2 3 2 2 2 5" xfId="22603" xr:uid="{3574D323-8B7F-44E5-90B9-727090EC59DA}"/>
    <cellStyle name="Normal 17 2 2 3 2 2 3" xfId="8869" xr:uid="{6CC04663-60ED-4E6C-B9FE-3BA43BA72B03}"/>
    <cellStyle name="Normal 17 2 2 3 2 2 3 2" xfId="14928" xr:uid="{DABADEDB-8ACB-4EF2-B7E4-1053D3549BFA}"/>
    <cellStyle name="Normal 17 2 2 3 2 2 3 2 2" xfId="25643" xr:uid="{EAE04E3D-3C1D-438A-A737-35EB2C028DC1}"/>
    <cellStyle name="Normal 17 2 2 3 2 2 3 3" xfId="12541" xr:uid="{74B6A469-E63D-426D-931B-DECD95B861E9}"/>
    <cellStyle name="Normal 17 2 2 3 2 2 3 3 2" xfId="30326" xr:uid="{645BCFD4-B3AF-47D0-81BF-54F251156A62}"/>
    <cellStyle name="Normal 17 2 2 3 2 2 3 4" xfId="23256" xr:uid="{9F6EA6F2-1B09-4269-8AF5-76BFACB1B2F6}"/>
    <cellStyle name="Normal 17 2 2 3 2 2 4" xfId="10081" xr:uid="{68FE36A5-2A44-4998-AAED-1E23FCB9F1F8}"/>
    <cellStyle name="Normal 17 2 2 3 2 2 4 2" xfId="13745" xr:uid="{1DEB822D-1D0E-4D96-A8C2-404A597966FD}"/>
    <cellStyle name="Normal 17 2 2 3 2 2 4 2 2" xfId="31510" xr:uid="{D2A4A4C9-97CA-439E-AA3B-9248003C9F1A}"/>
    <cellStyle name="Normal 17 2 2 3 2 2 4 3" xfId="24460" xr:uid="{ED5F9644-62EE-4292-A777-33EF21D1170C}"/>
    <cellStyle name="Normal 17 2 2 3 2 2 5" xfId="11301" xr:uid="{C7980F08-6EB0-4853-A38A-F329B7180915}"/>
    <cellStyle name="Normal 17 2 2 3 2 2 5 2" xfId="29143" xr:uid="{0166962D-DB8D-4618-93A1-8013E3E82BA1}"/>
    <cellStyle name="Normal 17 2 2 3 2 2 6" xfId="22001" xr:uid="{5B108373-8F54-430E-AB32-103FEA7C6F31}"/>
    <cellStyle name="Normal 17 2 2 3 2 3" xfId="7504" xr:uid="{1AF996F3-AF0B-48EE-BD9E-D25137407700}"/>
    <cellStyle name="Normal 17 2 2 3 2 3 2" xfId="9179" xr:uid="{DAF32A8E-16A1-46DF-89FA-EAC691E8C044}"/>
    <cellStyle name="Normal 17 2 2 3 2 3 2 2" xfId="15218" xr:uid="{35DDF7C2-1DFA-4441-BB2D-A7A96ADA0979}"/>
    <cellStyle name="Normal 17 2 2 3 2 3 2 2 2" xfId="25933" xr:uid="{11F874C4-4376-4BB8-A83B-F8871957A6EE}"/>
    <cellStyle name="Normal 17 2 2 3 2 3 2 3" xfId="12851" xr:uid="{AC9A5275-4068-44CA-A206-48C38F56C7FF}"/>
    <cellStyle name="Normal 17 2 2 3 2 3 2 3 2" xfId="30616" xr:uid="{9880D855-96C8-49D1-B45B-0CAB416D0E2F}"/>
    <cellStyle name="Normal 17 2 2 3 2 3 2 4" xfId="23566" xr:uid="{6E61B799-0492-4CC0-9942-FE8C8373D9F0}"/>
    <cellStyle name="Normal 17 2 2 3 2 3 3" xfId="10371" xr:uid="{135286D3-189C-4392-AEEC-7D0C674F490B}"/>
    <cellStyle name="Normal 17 2 2 3 2 3 3 2" xfId="14035" xr:uid="{CD58F323-15E3-4FF6-817C-8DC9E57AE2F7}"/>
    <cellStyle name="Normal 17 2 2 3 2 3 3 2 2" xfId="31800" xr:uid="{6E4CDBBD-07A6-4980-AF70-95832CB4D1E6}"/>
    <cellStyle name="Normal 17 2 2 3 2 3 3 3" xfId="24750" xr:uid="{D3F1C927-19CC-4A34-A7D9-2CE5F605C72F}"/>
    <cellStyle name="Normal 17 2 2 3 2 3 4" xfId="11611" xr:uid="{75C56719-84BA-45D1-B506-565DEB020B0A}"/>
    <cellStyle name="Normal 17 2 2 3 2 3 4 2" xfId="29433" xr:uid="{CCE7B4F1-C093-4AAB-85AB-A902C13E94FD}"/>
    <cellStyle name="Normal 17 2 2 3 2 3 5" xfId="22326" xr:uid="{071327EA-8CE9-4772-915B-E9C81FA83155}"/>
    <cellStyle name="Normal 17 2 2 3 2 4" xfId="8604" xr:uid="{FDB28760-0F9D-4298-B32D-004E2950DD2E}"/>
    <cellStyle name="Normal 17 2 2 3 2 4 2" xfId="14663" xr:uid="{04E18D8C-65CC-41E3-A87A-3AEF45899124}"/>
    <cellStyle name="Normal 17 2 2 3 2 4 2 2" xfId="25378" xr:uid="{FB523025-36E3-4F31-ACDB-3AE5DFAF23B9}"/>
    <cellStyle name="Normal 17 2 2 3 2 4 3" xfId="12276" xr:uid="{373EAFC9-F0F0-4466-8783-1D1C2FE11C34}"/>
    <cellStyle name="Normal 17 2 2 3 2 4 3 2" xfId="30061" xr:uid="{648FF974-DB31-469E-BD37-05F8D11A633A}"/>
    <cellStyle name="Normal 17 2 2 3 2 4 4" xfId="22991" xr:uid="{40037BF5-1253-48F9-BD50-5F3AF8806126}"/>
    <cellStyle name="Normal 17 2 2 3 2 5" xfId="9816" xr:uid="{8EFD1A9E-764C-42F3-BE4B-FCACE7D69924}"/>
    <cellStyle name="Normal 17 2 2 3 2 5 2" xfId="13480" xr:uid="{3ECA61F5-4939-4DBC-A1F6-48665E5D1C63}"/>
    <cellStyle name="Normal 17 2 2 3 2 5 2 2" xfId="31245" xr:uid="{3C5A715B-4ED1-4A51-BBD1-1225FB84DC31}"/>
    <cellStyle name="Normal 17 2 2 3 2 5 3" xfId="24195" xr:uid="{B4AA18A4-9CE3-422D-80ED-BFBF80CF21CE}"/>
    <cellStyle name="Normal 17 2 2 3 2 6" xfId="11036" xr:uid="{2671943A-AB9A-49E1-AA09-860FD9FBDC51}"/>
    <cellStyle name="Normal 17 2 2 3 2 6 2" xfId="28878" xr:uid="{13E16716-9688-41B7-9553-E8BA3E730499}"/>
    <cellStyle name="Normal 17 2 2 3 2 7" xfId="21736" xr:uid="{4CBEE55E-EF5D-4C83-8B37-0704547B7671}"/>
    <cellStyle name="Normal 17 2 2 3 3" xfId="6344" xr:uid="{CD74775C-A470-417A-91D0-18F278FEBA2D}"/>
    <cellStyle name="Normal 17 2 2 3 3 2" xfId="7953" xr:uid="{E0ADFCCA-7275-48C0-82F3-156BAD3C94D6}"/>
    <cellStyle name="Normal 17 2 2 3 3 2 2" xfId="9326" xr:uid="{93A529E0-4FE3-41A3-AC87-71DD892F4328}"/>
    <cellStyle name="Normal 17 2 2 3 3 2 2 2" xfId="15365" xr:uid="{7F512254-38EB-48CF-9E0E-634D498D91AA}"/>
    <cellStyle name="Normal 17 2 2 3 3 2 2 2 2" xfId="26080" xr:uid="{92700F8E-5E5E-4C53-903B-8E039920643E}"/>
    <cellStyle name="Normal 17 2 2 3 3 2 2 3" xfId="12998" xr:uid="{518186D3-04D2-432A-8B60-E032F6F046A2}"/>
    <cellStyle name="Normal 17 2 2 3 3 2 2 3 2" xfId="30763" xr:uid="{DFD9CE1B-0F7B-40E2-91DF-5E3FD2276EE6}"/>
    <cellStyle name="Normal 17 2 2 3 3 2 2 4" xfId="23713" xr:uid="{8EB31884-F527-4B4F-89B2-7794CC280D02}"/>
    <cellStyle name="Normal 17 2 2 3 3 2 3" xfId="10518" xr:uid="{0027D4D8-C70A-4BD1-B692-981E86C4810A}"/>
    <cellStyle name="Normal 17 2 2 3 3 2 3 2" xfId="14182" xr:uid="{CDA3D172-D44B-4998-ACFE-772B4E4CFAD4}"/>
    <cellStyle name="Normal 17 2 2 3 3 2 3 2 2" xfId="31947" xr:uid="{1F8DA8FF-8B08-4E5A-B75D-9F17DAFB456F}"/>
    <cellStyle name="Normal 17 2 2 3 3 2 3 3" xfId="24897" xr:uid="{36AEA99F-86E4-4E72-BEDE-E27831A55490}"/>
    <cellStyle name="Normal 17 2 2 3 3 2 4" xfId="11758" xr:uid="{6614B76C-1001-4DE7-BD22-290EDCC0F4AC}"/>
    <cellStyle name="Normal 17 2 2 3 3 2 4 2" xfId="29580" xr:uid="{A116FF04-22FE-4CF9-981C-DBC720974A8A}"/>
    <cellStyle name="Normal 17 2 2 3 3 2 5" xfId="22473" xr:uid="{7D21C380-5CA1-4B89-B8E6-774406718E24}"/>
    <cellStyle name="Normal 17 2 2 3 3 3" xfId="8739" xr:uid="{EDA517AC-2EDD-4DDF-85B3-AE8B376DE5AF}"/>
    <cellStyle name="Normal 17 2 2 3 3 3 2" xfId="14798" xr:uid="{62B42142-C850-44BB-83D4-F7A98D448442}"/>
    <cellStyle name="Normal 17 2 2 3 3 3 2 2" xfId="25513" xr:uid="{EEDB54F0-06A3-4206-A639-4E6FD21D81CA}"/>
    <cellStyle name="Normal 17 2 2 3 3 3 3" xfId="12411" xr:uid="{E7BE9439-34DF-42BA-9CDE-26B868EC2E3B}"/>
    <cellStyle name="Normal 17 2 2 3 3 3 3 2" xfId="30196" xr:uid="{10FFBE22-494B-4BD3-9772-BBAF2B4545AC}"/>
    <cellStyle name="Normal 17 2 2 3 3 3 4" xfId="23126" xr:uid="{131DB9BF-39AB-43E4-BD34-2606723A71F2}"/>
    <cellStyle name="Normal 17 2 2 3 3 4" xfId="9951" xr:uid="{39CE758A-18FA-4CBE-A70F-844021EE7A73}"/>
    <cellStyle name="Normal 17 2 2 3 3 4 2" xfId="13615" xr:uid="{3588DCED-92EC-4003-9CAA-CC325AE75D4F}"/>
    <cellStyle name="Normal 17 2 2 3 3 4 2 2" xfId="31380" xr:uid="{330E4A20-1FE0-436A-AC39-FC76C63600F7}"/>
    <cellStyle name="Normal 17 2 2 3 3 4 3" xfId="24330" xr:uid="{C63A5B24-37FF-4B0A-B1C5-1C7F3F9C8894}"/>
    <cellStyle name="Normal 17 2 2 3 3 5" xfId="11171" xr:uid="{BF160FAA-8215-40A2-8F08-36A62F70AE45}"/>
    <cellStyle name="Normal 17 2 2 3 3 5 2" xfId="29013" xr:uid="{72A04E6C-9F70-4D08-B956-C7AB812C028C}"/>
    <cellStyle name="Normal 17 2 2 3 3 6" xfId="21871" xr:uid="{53342226-63B4-42C5-B23D-525A685F53EE}"/>
    <cellStyle name="Normal 17 2 2 3 4" xfId="7311" xr:uid="{F872A1BC-5CE4-4981-B198-0FF97C377CA4}"/>
    <cellStyle name="Normal 17 2 2 3 4 2" xfId="9049" xr:uid="{3DC3BC5F-2A82-44A6-8630-B2B167AF6874}"/>
    <cellStyle name="Normal 17 2 2 3 4 2 2" xfId="15088" xr:uid="{E8C42D82-0C1B-4440-BF75-ED2C05474DD6}"/>
    <cellStyle name="Normal 17 2 2 3 4 2 2 2" xfId="25803" xr:uid="{F40DA731-D1F1-4BEF-A7D3-1C62A063F899}"/>
    <cellStyle name="Normal 17 2 2 3 4 2 3" xfId="12721" xr:uid="{33E53D7B-1AA2-48AC-850F-34F495E1593E}"/>
    <cellStyle name="Normal 17 2 2 3 4 2 3 2" xfId="30486" xr:uid="{830ECA43-DE7C-41E5-A5F2-6B2E55D7984B}"/>
    <cellStyle name="Normal 17 2 2 3 4 2 4" xfId="23436" xr:uid="{46B6E597-8663-4C20-8947-FE4EC6A4FACD}"/>
    <cellStyle name="Normal 17 2 2 3 4 3" xfId="10241" xr:uid="{E61E6DFD-BB8D-4B15-8EFB-9AA1C274B978}"/>
    <cellStyle name="Normal 17 2 2 3 4 3 2" xfId="13905" xr:uid="{0D102394-61A4-47F9-B8FA-5A3600DE1C45}"/>
    <cellStyle name="Normal 17 2 2 3 4 3 2 2" xfId="31670" xr:uid="{0C082654-C577-44C9-9C11-43CBAE59C547}"/>
    <cellStyle name="Normal 17 2 2 3 4 3 3" xfId="24620" xr:uid="{A054E1FA-8BCF-4634-BFEF-18AA692F34AE}"/>
    <cellStyle name="Normal 17 2 2 3 4 4" xfId="11481" xr:uid="{498331B9-0DB0-4B92-963A-685849F4E591}"/>
    <cellStyle name="Normal 17 2 2 3 4 4 2" xfId="29303" xr:uid="{865A37B1-CD53-4BBF-9DD6-E42F998C0AF9}"/>
    <cellStyle name="Normal 17 2 2 3 4 5" xfId="22196" xr:uid="{4B78E2F0-4781-4992-8D56-40059795F179}"/>
    <cellStyle name="Normal 17 2 2 3 5" xfId="8466" xr:uid="{D309E3C1-BE8A-4D4A-B920-3A5BE54B668A}"/>
    <cellStyle name="Normal 17 2 2 3 5 2" xfId="14533" xr:uid="{E8997C37-7A7A-4695-A730-667DC92681C5}"/>
    <cellStyle name="Normal 17 2 2 3 5 2 2" xfId="25248" xr:uid="{E5030D05-FF7B-4FEB-B20B-2919E166A978}"/>
    <cellStyle name="Normal 17 2 2 3 5 3" xfId="12138" xr:uid="{D4810E14-EFE8-434E-ABBD-30A2A5B38FD1}"/>
    <cellStyle name="Normal 17 2 2 3 5 3 2" xfId="29931" xr:uid="{6597E7AE-37D0-4559-B346-AF508354F1C4}"/>
    <cellStyle name="Normal 17 2 2 3 5 4" xfId="22853" xr:uid="{B0F96212-2BC6-4994-9C04-A0B89C9F4CCF}"/>
    <cellStyle name="Normal 17 2 2 3 6" xfId="9679" xr:uid="{AFF5379E-BAAC-4CDF-ACA7-A5CDB6D1B588}"/>
    <cellStyle name="Normal 17 2 2 3 6 2" xfId="13350" xr:uid="{1BDA40C0-66B8-4D36-AD75-DA01BE087127}"/>
    <cellStyle name="Normal 17 2 2 3 6 2 2" xfId="31115" xr:uid="{BD6E7D62-DFD5-4F2F-BB2E-C7A64F37C64A}"/>
    <cellStyle name="Normal 17 2 2 3 6 3" xfId="24065" xr:uid="{4D8380AF-6082-423D-A371-1B08355222A2}"/>
    <cellStyle name="Normal 17 2 2 3 7" xfId="10898" xr:uid="{D6C41F70-8770-42F1-84B3-B25318B5C310}"/>
    <cellStyle name="Normal 17 2 2 3 7 2" xfId="28748" xr:uid="{97D911B3-DEF8-4CBD-A11B-80DB2580D249}"/>
    <cellStyle name="Normal 17 2 2 3 8" xfId="21584" xr:uid="{920D13F0-1ACE-4181-AB2A-4A8A8E93AC59}"/>
    <cellStyle name="Normal 17 2 2 4" xfId="5905" xr:uid="{A8510DC7-8AFA-4398-9426-3662548B7433}"/>
    <cellStyle name="Normal 17 2 2 4 2" xfId="6534" xr:uid="{5CD3EF41-4CD8-4772-9819-609F21E6202C}"/>
    <cellStyle name="Normal 17 2 2 4 2 2" xfId="8144" xr:uid="{330E3559-5A73-4469-BFA7-4CF7BEA6AF11}"/>
    <cellStyle name="Normal 17 2 2 4 2 2 2" xfId="9454" xr:uid="{007CC14B-DFFF-4E93-82C9-C3A1E9BDD8CA}"/>
    <cellStyle name="Normal 17 2 2 4 2 2 2 2" xfId="15493" xr:uid="{541F0425-A378-41AE-8EC7-B321C9EA2587}"/>
    <cellStyle name="Normal 17 2 2 4 2 2 2 2 2" xfId="26208" xr:uid="{C0E11B60-0727-4EAB-B121-802831426ECC}"/>
    <cellStyle name="Normal 17 2 2 4 2 2 2 3" xfId="13126" xr:uid="{A093AABC-DDF3-48DD-A7B7-74B18B7CBB99}"/>
    <cellStyle name="Normal 17 2 2 4 2 2 2 3 2" xfId="30891" xr:uid="{D0E9EB07-E6DA-4507-9FB9-56E15850020B}"/>
    <cellStyle name="Normal 17 2 2 4 2 2 2 4" xfId="23841" xr:uid="{1282EA9F-EE0B-42D4-BD96-C9E67251B609}"/>
    <cellStyle name="Normal 17 2 2 4 2 2 3" xfId="10646" xr:uid="{42F5301B-4EC9-4F63-8D84-7E02A185DDD3}"/>
    <cellStyle name="Normal 17 2 2 4 2 2 3 2" xfId="14310" xr:uid="{297CD9C9-4953-4990-8308-5B3CCD6D9C54}"/>
    <cellStyle name="Normal 17 2 2 4 2 2 3 2 2" xfId="32075" xr:uid="{298955D8-6AB4-44A0-B6A5-A3EF751D9070}"/>
    <cellStyle name="Normal 17 2 2 4 2 2 3 3" xfId="25025" xr:uid="{6D0586ED-E51F-4DF9-90A9-946DB766EF8D}"/>
    <cellStyle name="Normal 17 2 2 4 2 2 4" xfId="11886" xr:uid="{E78E7E7F-E503-413F-9369-615263D588FA}"/>
    <cellStyle name="Normal 17 2 2 4 2 2 4 2" xfId="29708" xr:uid="{99CF5D43-9E5C-4CE7-8338-8F7F86FC7DDF}"/>
    <cellStyle name="Normal 17 2 2 4 2 2 5" xfId="22601" xr:uid="{0ADAC59E-1B74-432B-8606-BA3A7AB5485E}"/>
    <cellStyle name="Normal 17 2 2 4 2 3" xfId="8867" xr:uid="{FBC895B2-3587-4051-A2F1-B7620C972737}"/>
    <cellStyle name="Normal 17 2 2 4 2 3 2" xfId="14926" xr:uid="{2211CAA5-768C-4049-B7C5-E619E4F30808}"/>
    <cellStyle name="Normal 17 2 2 4 2 3 2 2" xfId="25641" xr:uid="{F641E708-A357-4CD4-9582-71204C5A924C}"/>
    <cellStyle name="Normal 17 2 2 4 2 3 3" xfId="12539" xr:uid="{9637F9E4-1013-4B15-8883-385B525B077A}"/>
    <cellStyle name="Normal 17 2 2 4 2 3 3 2" xfId="30324" xr:uid="{F0DFB793-712C-495E-9B7E-DC780FF9BED5}"/>
    <cellStyle name="Normal 17 2 2 4 2 3 4" xfId="23254" xr:uid="{78B0E310-A948-4406-92FA-F45560F48AB7}"/>
    <cellStyle name="Normal 17 2 2 4 2 4" xfId="10079" xr:uid="{C23111ED-2207-4833-A475-9907FA0709B1}"/>
    <cellStyle name="Normal 17 2 2 4 2 4 2" xfId="13743" xr:uid="{3B6F9DD0-3D39-43D8-B31F-7E9E74367B29}"/>
    <cellStyle name="Normal 17 2 2 4 2 4 2 2" xfId="31508" xr:uid="{112EB2CE-128D-44AD-BCE8-6D36854C9FCF}"/>
    <cellStyle name="Normal 17 2 2 4 2 4 3" xfId="24458" xr:uid="{19319F43-1663-450D-B437-3C8C731A76E5}"/>
    <cellStyle name="Normal 17 2 2 4 2 5" xfId="11299" xr:uid="{E716F622-365B-44EC-A7FA-217B42026A47}"/>
    <cellStyle name="Normal 17 2 2 4 2 5 2" xfId="29141" xr:uid="{300F97A5-6484-4046-8D0A-5A60B2A7DF2A}"/>
    <cellStyle name="Normal 17 2 2 4 2 6" xfId="21999" xr:uid="{F7D3D079-4C92-420C-BBB3-D37E7AC204DD}"/>
    <cellStyle name="Normal 17 2 2 4 3" xfId="7502" xr:uid="{FF0B8B0D-6FF4-42D3-BC5D-FC5731CFE07A}"/>
    <cellStyle name="Normal 17 2 2 4 3 2" xfId="9177" xr:uid="{8F5B502D-243E-4934-8CC7-8B17CA8F445D}"/>
    <cellStyle name="Normal 17 2 2 4 3 2 2" xfId="15216" xr:uid="{ADCB5E65-0602-462C-BB81-7F3E8E643814}"/>
    <cellStyle name="Normal 17 2 2 4 3 2 2 2" xfId="25931" xr:uid="{12ACA59E-D065-45AF-A067-F2268CD0A087}"/>
    <cellStyle name="Normal 17 2 2 4 3 2 3" xfId="12849" xr:uid="{4C3144C6-B20F-422F-826D-F40DEFEC4603}"/>
    <cellStyle name="Normal 17 2 2 4 3 2 3 2" xfId="30614" xr:uid="{666B3BDF-9A9A-4454-A632-1A2BD82DF811}"/>
    <cellStyle name="Normal 17 2 2 4 3 2 4" xfId="23564" xr:uid="{06547D36-B073-49B2-91E8-A328E0995AFF}"/>
    <cellStyle name="Normal 17 2 2 4 3 3" xfId="10369" xr:uid="{E563851F-1541-4FD7-966F-25DC6A4E3D06}"/>
    <cellStyle name="Normal 17 2 2 4 3 3 2" xfId="14033" xr:uid="{8BBE7C7B-6569-4FCE-ACE7-4D7FAA5C0F0F}"/>
    <cellStyle name="Normal 17 2 2 4 3 3 2 2" xfId="31798" xr:uid="{F45613C6-7CC4-49AD-A97C-F40B51A6FEA5}"/>
    <cellStyle name="Normal 17 2 2 4 3 3 3" xfId="24748" xr:uid="{C11E4C92-F5C9-4211-9206-3DA0DB9D1934}"/>
    <cellStyle name="Normal 17 2 2 4 3 4" xfId="11609" xr:uid="{786BA447-2573-484A-9695-274CDC64DEBD}"/>
    <cellStyle name="Normal 17 2 2 4 3 4 2" xfId="29431" xr:uid="{E6CBCC52-EBB8-4D63-8707-63C254FB227D}"/>
    <cellStyle name="Normal 17 2 2 4 3 5" xfId="22324" xr:uid="{EA370A02-DA61-4A2B-A52B-E02E001A66C6}"/>
    <cellStyle name="Normal 17 2 2 4 4" xfId="8602" xr:uid="{D1794D09-1AD8-471E-A159-0B045698D400}"/>
    <cellStyle name="Normal 17 2 2 4 4 2" xfId="14661" xr:uid="{9B13C231-9EA5-41EA-BB04-840FEC3C195F}"/>
    <cellStyle name="Normal 17 2 2 4 4 2 2" xfId="25376" xr:uid="{0B749AB2-67CC-4CC5-BB93-D71B1FF362F5}"/>
    <cellStyle name="Normal 17 2 2 4 4 3" xfId="12274" xr:uid="{08B32E22-1C59-43FD-AFC8-0C6BB835E8C6}"/>
    <cellStyle name="Normal 17 2 2 4 4 3 2" xfId="30059" xr:uid="{2D00CAE4-EF1D-41A0-B228-A22F59AF52D1}"/>
    <cellStyle name="Normal 17 2 2 4 4 4" xfId="22989" xr:uid="{AA38AEA3-4B64-41C9-A61E-B9F051642F18}"/>
    <cellStyle name="Normal 17 2 2 4 5" xfId="9814" xr:uid="{C261B339-7A9D-425C-A0ED-2C3FF05CCEF4}"/>
    <cellStyle name="Normal 17 2 2 4 5 2" xfId="13478" xr:uid="{A53D9CA0-EA46-4D55-A519-B1E5CA4F62A8}"/>
    <cellStyle name="Normal 17 2 2 4 5 2 2" xfId="31243" xr:uid="{856A1783-5FAB-467B-A4D8-AE0D1C3BC014}"/>
    <cellStyle name="Normal 17 2 2 4 5 3" xfId="24193" xr:uid="{788593C0-90C2-44FC-BC73-D0E40B510C40}"/>
    <cellStyle name="Normal 17 2 2 4 6" xfId="11034" xr:uid="{A021A05F-0F36-44EA-88F2-7662FE75EBAD}"/>
    <cellStyle name="Normal 17 2 2 4 6 2" xfId="28876" xr:uid="{1AC5F2AC-C714-46BC-A809-B40F663C7731}"/>
    <cellStyle name="Normal 17 2 2 4 7" xfId="21734" xr:uid="{2207ADFF-2858-4F98-AC1B-12FA9824B2A7}"/>
    <cellStyle name="Normal 17 2 2 5" xfId="6342" xr:uid="{A82351B9-83FC-42E0-96A5-9E7EF4C11E23}"/>
    <cellStyle name="Normal 17 2 2 5 2" xfId="7951" xr:uid="{9D1FE7CF-4A17-411B-8E9A-9290BEB01827}"/>
    <cellStyle name="Normal 17 2 2 5 2 2" xfId="9324" xr:uid="{6E819F2A-7ED3-4FBB-AEFE-88F5776E31FA}"/>
    <cellStyle name="Normal 17 2 2 5 2 2 2" xfId="15363" xr:uid="{350B67E5-D0B3-41D0-ADE2-519491A62B54}"/>
    <cellStyle name="Normal 17 2 2 5 2 2 2 2" xfId="26078" xr:uid="{ED465E0E-5CB0-4CF7-8A6B-240B321468EF}"/>
    <cellStyle name="Normal 17 2 2 5 2 2 3" xfId="12996" xr:uid="{16EBA857-55DC-4F28-86DD-FED999218788}"/>
    <cellStyle name="Normal 17 2 2 5 2 2 3 2" xfId="30761" xr:uid="{7C99D505-EBD9-49C8-82F2-E730632E6DDB}"/>
    <cellStyle name="Normal 17 2 2 5 2 2 4" xfId="23711" xr:uid="{A147514F-CB3F-48CB-AB6C-A79DE89940F7}"/>
    <cellStyle name="Normal 17 2 2 5 2 3" xfId="10516" xr:uid="{78C4E61E-1647-4953-8314-AED0ACBD45B1}"/>
    <cellStyle name="Normal 17 2 2 5 2 3 2" xfId="14180" xr:uid="{86E2434D-9DED-4D80-A789-2D0A5C916CE6}"/>
    <cellStyle name="Normal 17 2 2 5 2 3 2 2" xfId="31945" xr:uid="{F6C117E9-71A9-41D6-A079-8E8E29D0ADB6}"/>
    <cellStyle name="Normal 17 2 2 5 2 3 3" xfId="24895" xr:uid="{8B2E273A-EE1F-43E1-A92E-C6B112248165}"/>
    <cellStyle name="Normal 17 2 2 5 2 4" xfId="11756" xr:uid="{19F03C59-A0DD-41A5-AFEA-5B46D2EE584F}"/>
    <cellStyle name="Normal 17 2 2 5 2 4 2" xfId="29578" xr:uid="{15F23C02-A49B-428A-A637-9A81C3486D34}"/>
    <cellStyle name="Normal 17 2 2 5 2 5" xfId="22471" xr:uid="{30AC5C62-8E7F-45CB-AC6F-F57265A3D845}"/>
    <cellStyle name="Normal 17 2 2 5 3" xfId="8737" xr:uid="{5E0195CD-BD07-4257-9DE9-FEC9589A6DB0}"/>
    <cellStyle name="Normal 17 2 2 5 3 2" xfId="14796" xr:uid="{B219F7F1-3F18-4C71-B8F3-CF8C7789689D}"/>
    <cellStyle name="Normal 17 2 2 5 3 2 2" xfId="25511" xr:uid="{423E8ECD-4571-4BED-AAE3-F1B8DB2510C6}"/>
    <cellStyle name="Normal 17 2 2 5 3 3" xfId="12409" xr:uid="{5CD58474-42D5-44E7-91E5-90BB4641DFF9}"/>
    <cellStyle name="Normal 17 2 2 5 3 3 2" xfId="30194" xr:uid="{FFE8CE59-166E-4C8D-9A4F-8296CD08F55F}"/>
    <cellStyle name="Normal 17 2 2 5 3 4" xfId="23124" xr:uid="{B888F1F1-BD35-439B-B4E4-307B03D6342F}"/>
    <cellStyle name="Normal 17 2 2 5 4" xfId="9949" xr:uid="{B24597CD-9B12-408A-A26D-5D4E70C84354}"/>
    <cellStyle name="Normal 17 2 2 5 4 2" xfId="13613" xr:uid="{E838D1E8-8AAA-4474-B5DA-5AE7EB35916C}"/>
    <cellStyle name="Normal 17 2 2 5 4 2 2" xfId="31378" xr:uid="{19F32876-5CB9-434A-B99C-7C58613C34CE}"/>
    <cellStyle name="Normal 17 2 2 5 4 3" xfId="24328" xr:uid="{5F04DFD0-36C6-46B4-8636-52467B74246A}"/>
    <cellStyle name="Normal 17 2 2 5 5" xfId="11169" xr:uid="{172073A6-5A0F-4085-8FC5-1EF4E8D1EDBB}"/>
    <cellStyle name="Normal 17 2 2 5 5 2" xfId="29011" xr:uid="{EDC247A2-1B5A-4156-9621-617B83DA05A4}"/>
    <cellStyle name="Normal 17 2 2 5 6" xfId="21869" xr:uid="{CF3FFBBF-4F07-4702-B3F6-D48C063C9FA0}"/>
    <cellStyle name="Normal 17 2 2 6" xfId="7309" xr:uid="{7F85E190-F677-48E5-93B1-0CD580723608}"/>
    <cellStyle name="Normal 17 2 2 6 2" xfId="9047" xr:uid="{5B30FB32-A7FF-4ED5-8856-FF4C0BD5B8C0}"/>
    <cellStyle name="Normal 17 2 2 6 2 2" xfId="15086" xr:uid="{E8062B1F-51AB-4009-AF66-1697910CBCB2}"/>
    <cellStyle name="Normal 17 2 2 6 2 2 2" xfId="25801" xr:uid="{C9AECED4-1585-4EBF-8853-D4CA1FFFA93D}"/>
    <cellStyle name="Normal 17 2 2 6 2 3" xfId="12719" xr:uid="{2C2D557D-10BA-4EE8-86C2-79697EF3F41D}"/>
    <cellStyle name="Normal 17 2 2 6 2 3 2" xfId="30484" xr:uid="{78891D1D-5B39-4788-8D23-EFAA4776F81F}"/>
    <cellStyle name="Normal 17 2 2 6 2 4" xfId="23434" xr:uid="{E7E6F6FB-6868-4AF5-A3B2-534119319D4F}"/>
    <cellStyle name="Normal 17 2 2 6 3" xfId="10239" xr:uid="{90C8DB43-B208-40A0-BAC7-65B2EB05E46E}"/>
    <cellStyle name="Normal 17 2 2 6 3 2" xfId="13903" xr:uid="{237045BB-1579-449E-832E-757C85E50528}"/>
    <cellStyle name="Normal 17 2 2 6 3 2 2" xfId="31668" xr:uid="{DC629DE6-F584-456B-BBA7-CBECF9181C57}"/>
    <cellStyle name="Normal 17 2 2 6 3 3" xfId="24618" xr:uid="{71D6B89C-60F1-473D-A31A-78FDF3314137}"/>
    <cellStyle name="Normal 17 2 2 6 4" xfId="11479" xr:uid="{26853959-48E1-40DC-A49A-FDEBD644B3F5}"/>
    <cellStyle name="Normal 17 2 2 6 4 2" xfId="29301" xr:uid="{074A5304-30A0-42BD-991F-BB937EB01FD3}"/>
    <cellStyle name="Normal 17 2 2 6 5" xfId="22194" xr:uid="{2F96E817-6DD0-4680-B109-DB651EE0B8A2}"/>
    <cellStyle name="Normal 17 2 2 7" xfId="8464" xr:uid="{A13A0AEC-4A47-4F5F-AA76-D88982DC8A1E}"/>
    <cellStyle name="Normal 17 2 2 7 2" xfId="14531" xr:uid="{2EDBC07C-FE3B-4ED8-A568-A75B3253FB7F}"/>
    <cellStyle name="Normal 17 2 2 7 2 2" xfId="25246" xr:uid="{C5E9A4CE-D40E-439F-BA40-6B96A09C61EC}"/>
    <cellStyle name="Normal 17 2 2 7 3" xfId="12136" xr:uid="{3B60A1FF-C438-4F73-9C03-D9BE35008A15}"/>
    <cellStyle name="Normal 17 2 2 7 3 2" xfId="29929" xr:uid="{A6CC3428-967A-4ADC-A719-412C6EAC68BC}"/>
    <cellStyle name="Normal 17 2 2 7 4" xfId="22851" xr:uid="{EBF2E2F0-81DD-474B-AC67-73CD1078C1CF}"/>
    <cellStyle name="Normal 17 2 2 8" xfId="9677" xr:uid="{0BA6F9DC-E7D5-4857-9752-898EB5971F13}"/>
    <cellStyle name="Normal 17 2 2 8 2" xfId="13348" xr:uid="{DD68669F-7D74-4D01-8767-EA3FF75ED4D1}"/>
    <cellStyle name="Normal 17 2 2 8 2 2" xfId="31113" xr:uid="{150B26E0-6822-44FA-AD1E-10CFCF7A706C}"/>
    <cellStyle name="Normal 17 2 2 8 3" xfId="24063" xr:uid="{911C131F-D09B-4CEB-BE61-0DD80BF73226}"/>
    <cellStyle name="Normal 17 2 2 9" xfId="10896" xr:uid="{0A58DA0C-B0F3-4E4E-8210-E1CAB4D8856D}"/>
    <cellStyle name="Normal 17 2 2 9 2" xfId="28746" xr:uid="{E52732D1-C4C7-416B-A597-B7205648A1F7}"/>
    <cellStyle name="Normal 17 2 3" xfId="4603" xr:uid="{AFAA4CD3-B9C3-4D42-AE23-71E3D1442913}"/>
    <cellStyle name="Normal 17 2 3 2" xfId="5908" xr:uid="{59420EDF-99F2-4A38-BDB9-CCCE5B8B131A}"/>
    <cellStyle name="Normal 17 2 3 2 2" xfId="6537" xr:uid="{019BFF20-771C-47DC-8FC2-5EA4D3910B82}"/>
    <cellStyle name="Normal 17 2 3 2 2 2" xfId="8147" xr:uid="{142BCB02-103B-4DE5-8BCA-FA4D48EF978B}"/>
    <cellStyle name="Normal 17 2 3 2 2 2 2" xfId="9457" xr:uid="{CA2F2C7C-37EA-4B4D-A649-D9AECEB06470}"/>
    <cellStyle name="Normal 17 2 3 2 2 2 2 2" xfId="15496" xr:uid="{B48DEA6D-7088-499E-8A76-A9CA560055F3}"/>
    <cellStyle name="Normal 17 2 3 2 2 2 2 2 2" xfId="26211" xr:uid="{CC7765B0-64CF-4FD8-9D0C-A07E276554E3}"/>
    <cellStyle name="Normal 17 2 3 2 2 2 2 3" xfId="13129" xr:uid="{4336378F-2263-4384-9135-005B934E2058}"/>
    <cellStyle name="Normal 17 2 3 2 2 2 2 3 2" xfId="30894" xr:uid="{EE7C4C57-0119-441D-89F4-B55FD8CBEAF8}"/>
    <cellStyle name="Normal 17 2 3 2 2 2 2 4" xfId="23844" xr:uid="{8C0B1855-BAE8-4D19-9587-2F598A16F9DB}"/>
    <cellStyle name="Normal 17 2 3 2 2 2 3" xfId="10649" xr:uid="{D1749E33-763A-4AC5-AE67-619AEA92C0A7}"/>
    <cellStyle name="Normal 17 2 3 2 2 2 3 2" xfId="14313" xr:uid="{555CB4E9-F0BE-479E-A989-F0C3F503AE76}"/>
    <cellStyle name="Normal 17 2 3 2 2 2 3 2 2" xfId="32078" xr:uid="{69F2AA3C-ABB0-449E-A772-F81F156BF041}"/>
    <cellStyle name="Normal 17 2 3 2 2 2 3 3" xfId="25028" xr:uid="{EA0ECEFC-5D24-48A6-8099-289CA097F09A}"/>
    <cellStyle name="Normal 17 2 3 2 2 2 4" xfId="11889" xr:uid="{6A0E2D61-E71D-49D1-9E8F-94279430D194}"/>
    <cellStyle name="Normal 17 2 3 2 2 2 4 2" xfId="29711" xr:uid="{ECC95F2D-6DA2-42E4-A508-55273310B89D}"/>
    <cellStyle name="Normal 17 2 3 2 2 2 5" xfId="22604" xr:uid="{B23B4EF9-70B2-4BFB-B162-5B3EC16E6B56}"/>
    <cellStyle name="Normal 17 2 3 2 2 3" xfId="8870" xr:uid="{49341D92-CF4D-47CB-9707-74F2B2C32A16}"/>
    <cellStyle name="Normal 17 2 3 2 2 3 2" xfId="14929" xr:uid="{301C68A0-D0BC-45E1-BCB5-58488927DA00}"/>
    <cellStyle name="Normal 17 2 3 2 2 3 2 2" xfId="25644" xr:uid="{40DD101C-1C88-49B5-A4B8-8E268342D3C8}"/>
    <cellStyle name="Normal 17 2 3 2 2 3 3" xfId="12542" xr:uid="{B1420309-E921-4C86-8829-98BDBF65DF83}"/>
    <cellStyle name="Normal 17 2 3 2 2 3 3 2" xfId="30327" xr:uid="{FB497104-997E-431B-8740-4C6110683774}"/>
    <cellStyle name="Normal 17 2 3 2 2 3 4" xfId="23257" xr:uid="{B0AB452A-0D64-40D8-8729-B4FC2D5BE33D}"/>
    <cellStyle name="Normal 17 2 3 2 2 4" xfId="10082" xr:uid="{05D35885-B9A1-4A59-9E31-7D91A72F09D9}"/>
    <cellStyle name="Normal 17 2 3 2 2 4 2" xfId="13746" xr:uid="{52B9CEA3-D808-4687-9546-412451993FFA}"/>
    <cellStyle name="Normal 17 2 3 2 2 4 2 2" xfId="31511" xr:uid="{7220CD15-A850-4A5F-8BF8-4D52632226B0}"/>
    <cellStyle name="Normal 17 2 3 2 2 4 3" xfId="24461" xr:uid="{2B059CC9-5E69-4FC7-BC05-E870515F431E}"/>
    <cellStyle name="Normal 17 2 3 2 2 5" xfId="11302" xr:uid="{C707A8F8-BDB2-458A-B226-88A03E742143}"/>
    <cellStyle name="Normal 17 2 3 2 2 5 2" xfId="29144" xr:uid="{97828C0F-00CD-41CF-B548-D302C1BC9275}"/>
    <cellStyle name="Normal 17 2 3 2 2 6" xfId="22002" xr:uid="{E9A37176-9516-40DF-AA7C-81A85BACDD59}"/>
    <cellStyle name="Normal 17 2 3 2 3" xfId="7505" xr:uid="{C14B3169-54E4-4213-AF73-C37AE3E05668}"/>
    <cellStyle name="Normal 17 2 3 2 3 2" xfId="9180" xr:uid="{0B5B645C-BE39-49F9-A410-98213E784308}"/>
    <cellStyle name="Normal 17 2 3 2 3 2 2" xfId="15219" xr:uid="{3BC61D5F-2196-4887-84AC-B99DC7771079}"/>
    <cellStyle name="Normal 17 2 3 2 3 2 2 2" xfId="25934" xr:uid="{CAE678EC-90F8-4C39-BC8D-A70D3532FD65}"/>
    <cellStyle name="Normal 17 2 3 2 3 2 3" xfId="12852" xr:uid="{5885D165-A2B5-44CA-9429-A169C7383555}"/>
    <cellStyle name="Normal 17 2 3 2 3 2 3 2" xfId="30617" xr:uid="{DAD78057-89BC-4843-9C4A-DB0D1C2E4D1B}"/>
    <cellStyle name="Normal 17 2 3 2 3 2 4" xfId="23567" xr:uid="{BDC53D40-C01A-469A-87B3-958CEB75C1C8}"/>
    <cellStyle name="Normal 17 2 3 2 3 3" xfId="10372" xr:uid="{703FE409-EB1A-44C2-9813-3A269417DE60}"/>
    <cellStyle name="Normal 17 2 3 2 3 3 2" xfId="14036" xr:uid="{E7BC8C47-1FBB-487C-ACB7-0EF89D0EE783}"/>
    <cellStyle name="Normal 17 2 3 2 3 3 2 2" xfId="31801" xr:uid="{7414036C-AFD0-43D7-9A80-0E241C7519BD}"/>
    <cellStyle name="Normal 17 2 3 2 3 3 3" xfId="24751" xr:uid="{E76F0974-A1FD-46AF-9FEE-A65CD8C5B826}"/>
    <cellStyle name="Normal 17 2 3 2 3 4" xfId="11612" xr:uid="{74EC1BF2-679F-472B-BE9F-86C324DA5967}"/>
    <cellStyle name="Normal 17 2 3 2 3 4 2" xfId="29434" xr:uid="{93A38FAE-31B3-46C6-937E-D8E4F6B7EE32}"/>
    <cellStyle name="Normal 17 2 3 2 3 5" xfId="22327" xr:uid="{6F9C098E-B990-4E60-9E09-731F7895849F}"/>
    <cellStyle name="Normal 17 2 3 2 4" xfId="8605" xr:uid="{5F784301-E91C-468A-B8CA-80099EBBF35F}"/>
    <cellStyle name="Normal 17 2 3 2 4 2" xfId="14664" xr:uid="{4AF0672C-18AC-47CF-BBCD-6CAB33D56D65}"/>
    <cellStyle name="Normal 17 2 3 2 4 2 2" xfId="25379" xr:uid="{7720062A-7EE4-4599-A5E4-493CEC36B1D5}"/>
    <cellStyle name="Normal 17 2 3 2 4 3" xfId="12277" xr:uid="{5F262683-766F-4484-BCAF-C2B7BE3CD201}"/>
    <cellStyle name="Normal 17 2 3 2 4 3 2" xfId="30062" xr:uid="{C4F578AF-D3FD-4DE7-896E-4B81622A9A87}"/>
    <cellStyle name="Normal 17 2 3 2 4 4" xfId="22992" xr:uid="{4EB8A1C3-FB55-44A5-9922-A634A86D7AE3}"/>
    <cellStyle name="Normal 17 2 3 2 5" xfId="9817" xr:uid="{0DD8C9D1-956A-4FF6-9316-28E05E32D28F}"/>
    <cellStyle name="Normal 17 2 3 2 5 2" xfId="13481" xr:uid="{44DF160A-CD26-4884-8CEF-372C22605D35}"/>
    <cellStyle name="Normal 17 2 3 2 5 2 2" xfId="31246" xr:uid="{74884CA8-A35C-41EB-857B-59972CCE2766}"/>
    <cellStyle name="Normal 17 2 3 2 5 3" xfId="24196" xr:uid="{0DAACC64-DA00-416A-87E8-D53776EB85A4}"/>
    <cellStyle name="Normal 17 2 3 2 6" xfId="11037" xr:uid="{A4E66262-382B-4C02-9943-26F8DA3F7338}"/>
    <cellStyle name="Normal 17 2 3 2 6 2" xfId="28879" xr:uid="{EE482C40-D73E-4396-B6A1-069FD068E96F}"/>
    <cellStyle name="Normal 17 2 3 2 7" xfId="21737" xr:uid="{7123D326-392A-4211-8DA1-C858A2CDD152}"/>
    <cellStyle name="Normal 17 2 3 3" xfId="6345" xr:uid="{812A66D6-BD38-481C-B332-578FDDE09D2C}"/>
    <cellStyle name="Normal 17 2 3 3 2" xfId="7954" xr:uid="{E505BB22-F7C9-4FF9-AFC7-662430911FF7}"/>
    <cellStyle name="Normal 17 2 3 3 2 2" xfId="9327" xr:uid="{15008340-B8B6-4A94-9ADA-E4B672A8C8BE}"/>
    <cellStyle name="Normal 17 2 3 3 2 2 2" xfId="15366" xr:uid="{552367D0-F24E-434A-9C7D-875021787087}"/>
    <cellStyle name="Normal 17 2 3 3 2 2 2 2" xfId="26081" xr:uid="{3081B7EE-A0CB-4C29-A7BC-ABDF06316D10}"/>
    <cellStyle name="Normal 17 2 3 3 2 2 3" xfId="12999" xr:uid="{73B7CF9D-837B-47C9-A85B-F2A151896D0A}"/>
    <cellStyle name="Normal 17 2 3 3 2 2 3 2" xfId="30764" xr:uid="{5C01A42E-83E2-4C46-B672-1A76E65CEDD3}"/>
    <cellStyle name="Normal 17 2 3 3 2 2 4" xfId="23714" xr:uid="{163551F0-958C-49F9-91F9-EB3A3104CC1B}"/>
    <cellStyle name="Normal 17 2 3 3 2 3" xfId="10519" xr:uid="{DBB01A00-ECC7-4F70-8F59-5F9170A7C7F0}"/>
    <cellStyle name="Normal 17 2 3 3 2 3 2" xfId="14183" xr:uid="{8D280B3D-EE7A-4E4F-B9C3-76D1FF407157}"/>
    <cellStyle name="Normal 17 2 3 3 2 3 2 2" xfId="31948" xr:uid="{006E3F67-25AB-4B2F-A8C1-7B93A855D470}"/>
    <cellStyle name="Normal 17 2 3 3 2 3 3" xfId="24898" xr:uid="{8EDD1E45-186F-448C-B6AF-51301B47C939}"/>
    <cellStyle name="Normal 17 2 3 3 2 4" xfId="11759" xr:uid="{2FD947C5-FEBB-4E59-8731-1E98B014020B}"/>
    <cellStyle name="Normal 17 2 3 3 2 4 2" xfId="29581" xr:uid="{DB9E1A14-EA91-457C-9F96-DB229E514B90}"/>
    <cellStyle name="Normal 17 2 3 3 2 5" xfId="22474" xr:uid="{1AC601F2-F62C-4FE3-8538-0D618D0241AA}"/>
    <cellStyle name="Normal 17 2 3 3 3" xfId="8740" xr:uid="{56E20CDD-E2E0-4FA3-86FE-27A1252B03E4}"/>
    <cellStyle name="Normal 17 2 3 3 3 2" xfId="14799" xr:uid="{2870D8C2-54FE-4551-91E0-72E76F57C419}"/>
    <cellStyle name="Normal 17 2 3 3 3 2 2" xfId="25514" xr:uid="{A7D20106-EF6B-4B32-8699-AA057CC0FDF1}"/>
    <cellStyle name="Normal 17 2 3 3 3 3" xfId="12412" xr:uid="{7073CECE-D185-4C26-9F7A-987D454817BB}"/>
    <cellStyle name="Normal 17 2 3 3 3 3 2" xfId="30197" xr:uid="{5A013139-C63C-446C-8427-E153910AEE84}"/>
    <cellStyle name="Normal 17 2 3 3 3 4" xfId="23127" xr:uid="{C2CB1A29-7043-4395-B9E5-EA48825B7975}"/>
    <cellStyle name="Normal 17 2 3 3 4" xfId="9952" xr:uid="{0C0A033F-03F1-4E1F-A70C-7F0CFE0B44CB}"/>
    <cellStyle name="Normal 17 2 3 3 4 2" xfId="13616" xr:uid="{2FC9B081-DB75-447A-B962-7270CBDFDE24}"/>
    <cellStyle name="Normal 17 2 3 3 4 2 2" xfId="31381" xr:uid="{96798260-EC91-4B69-BFAC-94E2C8C02D7E}"/>
    <cellStyle name="Normal 17 2 3 3 4 3" xfId="24331" xr:uid="{44A03493-198D-4D07-8F54-0F1DFD01BEC0}"/>
    <cellStyle name="Normal 17 2 3 3 5" xfId="11172" xr:uid="{66E7C3A4-4CBC-4E0C-8615-71B875E14D28}"/>
    <cellStyle name="Normal 17 2 3 3 5 2" xfId="29014" xr:uid="{9AE8FE94-4C15-4D98-AD2A-05A17EAB79AF}"/>
    <cellStyle name="Normal 17 2 3 3 6" xfId="21872" xr:uid="{732ED199-059C-4375-AFCC-1A8B49D64CC8}"/>
    <cellStyle name="Normal 17 2 3 4" xfId="7312" xr:uid="{2E2A26FD-60C3-4FDE-934F-9459789F1351}"/>
    <cellStyle name="Normal 17 2 3 4 2" xfId="9050" xr:uid="{A1BF3FDC-71E0-4843-A825-2352DDDDB84B}"/>
    <cellStyle name="Normal 17 2 3 4 2 2" xfId="15089" xr:uid="{0DDCC1C2-EA56-4CA1-ADEC-603D1D1F8F56}"/>
    <cellStyle name="Normal 17 2 3 4 2 2 2" xfId="25804" xr:uid="{6EDC5B22-2F71-4E26-873D-2E5F749AE407}"/>
    <cellStyle name="Normal 17 2 3 4 2 3" xfId="12722" xr:uid="{EF01B48B-0D47-40B2-B9ED-00D322CB02BE}"/>
    <cellStyle name="Normal 17 2 3 4 2 3 2" xfId="30487" xr:uid="{32189322-C4D0-4ABE-9792-0E51E7B904A8}"/>
    <cellStyle name="Normal 17 2 3 4 2 4" xfId="23437" xr:uid="{3EAC0750-4C09-4881-BB8E-24F364B833C9}"/>
    <cellStyle name="Normal 17 2 3 4 3" xfId="10242" xr:uid="{4E1DC32B-506C-4E0A-849D-8761593D35B9}"/>
    <cellStyle name="Normal 17 2 3 4 3 2" xfId="13906" xr:uid="{48ECA97A-A368-4FB5-ABFD-72A57AC3FC9F}"/>
    <cellStyle name="Normal 17 2 3 4 3 2 2" xfId="31671" xr:uid="{488D97B3-02DE-4C5C-A023-E3FA595D6371}"/>
    <cellStyle name="Normal 17 2 3 4 3 3" xfId="24621" xr:uid="{A5295879-9390-492C-BD00-D2ADF491C129}"/>
    <cellStyle name="Normal 17 2 3 4 4" xfId="11482" xr:uid="{F4862F41-9E08-44F2-B293-4E2420D7C53F}"/>
    <cellStyle name="Normal 17 2 3 4 4 2" xfId="29304" xr:uid="{CE74C388-8B01-4F32-A18D-D8A973EFCCE4}"/>
    <cellStyle name="Normal 17 2 3 4 5" xfId="22197" xr:uid="{2273EEA1-BAAF-47F8-A3C8-42855C3A5BA2}"/>
    <cellStyle name="Normal 17 2 3 5" xfId="8467" xr:uid="{04089E3E-B429-4AC7-9FAC-CD09EDAAEBF2}"/>
    <cellStyle name="Normal 17 2 3 5 2" xfId="14534" xr:uid="{092D2670-F1AB-479C-9984-F92A08326BF8}"/>
    <cellStyle name="Normal 17 2 3 5 2 2" xfId="25249" xr:uid="{289EF9F5-16F6-4E27-8DC2-E96DEDC848AD}"/>
    <cellStyle name="Normal 17 2 3 5 3" xfId="12139" xr:uid="{62D679A1-CFCD-466A-B845-736CC015BECF}"/>
    <cellStyle name="Normal 17 2 3 5 3 2" xfId="29932" xr:uid="{43330C49-63B1-43E5-842A-7D74B61379AA}"/>
    <cellStyle name="Normal 17 2 3 5 4" xfId="22854" xr:uid="{54C0306E-6004-4B0F-B8EC-E477915E16DB}"/>
    <cellStyle name="Normal 17 2 3 6" xfId="9680" xr:uid="{9A3CF972-6188-41EF-95C2-28C1059BCD8C}"/>
    <cellStyle name="Normal 17 2 3 6 2" xfId="13351" xr:uid="{09D2C823-3822-4813-B718-E0268AE4A026}"/>
    <cellStyle name="Normal 17 2 3 6 2 2" xfId="31116" xr:uid="{3EC60A44-0694-401C-9E12-74A6B6F98E2B}"/>
    <cellStyle name="Normal 17 2 3 6 3" xfId="24066" xr:uid="{27E63786-599B-4E8A-AB77-8E435A0081F2}"/>
    <cellStyle name="Normal 17 2 3 7" xfId="10899" xr:uid="{7862EFC7-7476-4428-B19C-619461C7EDDD}"/>
    <cellStyle name="Normal 17 2 3 7 2" xfId="28749" xr:uid="{FA37F59F-157E-40DD-9C31-8DFE6294AC38}"/>
    <cellStyle name="Normal 17 2 3 8" xfId="21585" xr:uid="{EC0157AC-D01E-4A6E-9651-90BBE2C273A4}"/>
    <cellStyle name="Normal 17 2 4" xfId="4604" xr:uid="{7648E7F0-0DDB-4744-B4F4-A66DFAFCAD21}"/>
    <cellStyle name="Normal 17 2 4 2" xfId="5909" xr:uid="{3F25F2BA-B33E-49D0-AF79-354D8777ABF3}"/>
    <cellStyle name="Normal 17 2 4 2 2" xfId="6538" xr:uid="{E4E80E0F-2FE4-4F0B-886F-8D4EF602B584}"/>
    <cellStyle name="Normal 17 2 4 2 2 2" xfId="8148" xr:uid="{C15A5895-B97D-40B0-A0DE-234D7F399D9B}"/>
    <cellStyle name="Normal 17 2 4 2 2 2 2" xfId="9458" xr:uid="{9E8BF47B-23EE-430F-B37F-E2071856A5AE}"/>
    <cellStyle name="Normal 17 2 4 2 2 2 2 2" xfId="15497" xr:uid="{D5578782-94C0-4EE2-92E2-D4D5C132FA43}"/>
    <cellStyle name="Normal 17 2 4 2 2 2 2 2 2" xfId="26212" xr:uid="{0FF34545-CB28-4292-8C43-D7B260C825D7}"/>
    <cellStyle name="Normal 17 2 4 2 2 2 2 3" xfId="13130" xr:uid="{C89BC741-A47C-41B1-AAE9-DDCE8EAB8728}"/>
    <cellStyle name="Normal 17 2 4 2 2 2 2 3 2" xfId="30895" xr:uid="{E96B9A70-AD0E-4899-82DA-B92117675585}"/>
    <cellStyle name="Normal 17 2 4 2 2 2 2 4" xfId="23845" xr:uid="{4725E5D1-CEC7-4A5D-996C-CDB534392AF9}"/>
    <cellStyle name="Normal 17 2 4 2 2 2 3" xfId="10650" xr:uid="{EE671478-6098-4DBB-9595-F9737CAAB784}"/>
    <cellStyle name="Normal 17 2 4 2 2 2 3 2" xfId="14314" xr:uid="{976D91C4-C039-4774-8DC4-459995D86AEA}"/>
    <cellStyle name="Normal 17 2 4 2 2 2 3 2 2" xfId="32079" xr:uid="{038152D1-8606-45F9-8E5F-F2E5C2FD5484}"/>
    <cellStyle name="Normal 17 2 4 2 2 2 3 3" xfId="25029" xr:uid="{F093C6F8-C231-4B8B-AA67-889A6F43F561}"/>
    <cellStyle name="Normal 17 2 4 2 2 2 4" xfId="11890" xr:uid="{8F5BDDAF-4FBE-4FA6-A021-0EAD0E249858}"/>
    <cellStyle name="Normal 17 2 4 2 2 2 4 2" xfId="29712" xr:uid="{776F299A-69C3-46D3-8063-39BA7A01D32D}"/>
    <cellStyle name="Normal 17 2 4 2 2 2 5" xfId="22605" xr:uid="{691F59BA-4FB0-4D8E-B8CD-0E6E9AECFD4B}"/>
    <cellStyle name="Normal 17 2 4 2 2 3" xfId="8871" xr:uid="{CCBF042E-ADE8-428F-A4D7-951A62A098CB}"/>
    <cellStyle name="Normal 17 2 4 2 2 3 2" xfId="14930" xr:uid="{BA193BAA-7012-4AAD-8163-C2B08F74D8F2}"/>
    <cellStyle name="Normal 17 2 4 2 2 3 2 2" xfId="25645" xr:uid="{6A66E321-B52E-4F49-90FF-14A1DB2C95A7}"/>
    <cellStyle name="Normal 17 2 4 2 2 3 3" xfId="12543" xr:uid="{D396607E-C42E-4F3C-A92A-C3A6606EB94D}"/>
    <cellStyle name="Normal 17 2 4 2 2 3 3 2" xfId="30328" xr:uid="{0EDD96D0-BEC9-4D3B-B35B-33B1E4862BF6}"/>
    <cellStyle name="Normal 17 2 4 2 2 3 4" xfId="23258" xr:uid="{8D77D842-6A41-428D-8D3B-A630F0F4789F}"/>
    <cellStyle name="Normal 17 2 4 2 2 4" xfId="10083" xr:uid="{3DB700F7-4774-4932-87DF-06D7B53A4459}"/>
    <cellStyle name="Normal 17 2 4 2 2 4 2" xfId="13747" xr:uid="{3B391AC6-B019-4B32-81E7-BDCF26AD0D99}"/>
    <cellStyle name="Normal 17 2 4 2 2 4 2 2" xfId="31512" xr:uid="{2C992566-944F-43FE-BED5-33E25B60E529}"/>
    <cellStyle name="Normal 17 2 4 2 2 4 3" xfId="24462" xr:uid="{229CFE7A-33ED-45E6-BB0D-4143FC98F7CA}"/>
    <cellStyle name="Normal 17 2 4 2 2 5" xfId="11303" xr:uid="{B9C239C3-046D-4622-9971-11CB8FA1B107}"/>
    <cellStyle name="Normal 17 2 4 2 2 5 2" xfId="29145" xr:uid="{1B7E8B2C-AFB7-484A-BCB1-206CE4C01FEB}"/>
    <cellStyle name="Normal 17 2 4 2 2 6" xfId="22003" xr:uid="{8BA7EE44-4802-48FA-AE0A-8916E4877485}"/>
    <cellStyle name="Normal 17 2 4 2 3" xfId="7506" xr:uid="{F01DD088-5C47-4553-AD3F-6BD954B061EA}"/>
    <cellStyle name="Normal 17 2 4 2 3 2" xfId="9181" xr:uid="{CDF42A4D-1BD8-476B-8FF0-94249692F33C}"/>
    <cellStyle name="Normal 17 2 4 2 3 2 2" xfId="15220" xr:uid="{3005DBEF-23E7-442F-845E-E27BF398D34B}"/>
    <cellStyle name="Normal 17 2 4 2 3 2 2 2" xfId="25935" xr:uid="{2704297C-41C1-418C-BCBC-444C436E2A8F}"/>
    <cellStyle name="Normal 17 2 4 2 3 2 3" xfId="12853" xr:uid="{950D64B3-1D98-41EF-A546-083F823A08EF}"/>
    <cellStyle name="Normal 17 2 4 2 3 2 3 2" xfId="30618" xr:uid="{2ADB86FE-FCE7-4349-88FA-8872C6EE2CCF}"/>
    <cellStyle name="Normal 17 2 4 2 3 2 4" xfId="23568" xr:uid="{89D563A6-45D5-4F05-9EE1-B351D9C1E87A}"/>
    <cellStyle name="Normal 17 2 4 2 3 3" xfId="10373" xr:uid="{B76D4807-FFAB-4427-8901-753C454E1505}"/>
    <cellStyle name="Normal 17 2 4 2 3 3 2" xfId="14037" xr:uid="{9DFE4FD2-9EB6-433F-AF51-1806A796D291}"/>
    <cellStyle name="Normal 17 2 4 2 3 3 2 2" xfId="31802" xr:uid="{12C035F0-4BD2-41AC-BFD2-CB05224C1EDF}"/>
    <cellStyle name="Normal 17 2 4 2 3 3 3" xfId="24752" xr:uid="{4B654EC5-741F-4F9A-BDEB-EDBEEB5544B0}"/>
    <cellStyle name="Normal 17 2 4 2 3 4" xfId="11613" xr:uid="{D14A4FE2-4EA4-4795-823C-E22A54A0B2F2}"/>
    <cellStyle name="Normal 17 2 4 2 3 4 2" xfId="29435" xr:uid="{3AF6AB02-3D2D-4468-9D62-DBC1FE9C5A33}"/>
    <cellStyle name="Normal 17 2 4 2 3 5" xfId="22328" xr:uid="{E6E14548-4679-4F35-B709-D480B2DDEEFE}"/>
    <cellStyle name="Normal 17 2 4 2 4" xfId="8606" xr:uid="{EFAFCA37-34C4-4C5D-A961-CE6EAD9617C2}"/>
    <cellStyle name="Normal 17 2 4 2 4 2" xfId="14665" xr:uid="{D9180CA7-FA5C-4C5E-821D-822645333508}"/>
    <cellStyle name="Normal 17 2 4 2 4 2 2" xfId="25380" xr:uid="{973B35E7-07EF-4026-BC5A-6A1B93F0A325}"/>
    <cellStyle name="Normal 17 2 4 2 4 3" xfId="12278" xr:uid="{49A5FBDC-73AA-4E63-A4ED-3C1ACE3ECDB6}"/>
    <cellStyle name="Normal 17 2 4 2 4 3 2" xfId="30063" xr:uid="{48A7A816-9338-43E2-9444-EB464F0E2D03}"/>
    <cellStyle name="Normal 17 2 4 2 4 4" xfId="22993" xr:uid="{1C1FF679-679B-4831-9275-18235D2E19FF}"/>
    <cellStyle name="Normal 17 2 4 2 5" xfId="9818" xr:uid="{20FD8C93-9EDF-4796-B84B-911C2207611F}"/>
    <cellStyle name="Normal 17 2 4 2 5 2" xfId="13482" xr:uid="{A0E87A41-D545-49F4-B6DF-3C984FEB8438}"/>
    <cellStyle name="Normal 17 2 4 2 5 2 2" xfId="31247" xr:uid="{F092D62B-DA7F-441A-B281-120F4364B272}"/>
    <cellStyle name="Normal 17 2 4 2 5 3" xfId="24197" xr:uid="{1B131E51-95DC-4A97-A4F9-CD5DE4C82FE9}"/>
    <cellStyle name="Normal 17 2 4 2 6" xfId="11038" xr:uid="{9BA29864-0B44-4955-8465-90D769B22560}"/>
    <cellStyle name="Normal 17 2 4 2 6 2" xfId="28880" xr:uid="{B241B0BB-E02C-4F5B-8EC0-1B2C306B2E59}"/>
    <cellStyle name="Normal 17 2 4 2 7" xfId="21738" xr:uid="{D1558478-AA47-481F-871A-C2AB1294CF6A}"/>
    <cellStyle name="Normal 17 2 4 3" xfId="6346" xr:uid="{672B9762-B98A-4D9F-9DC4-FD42DD7E3B2F}"/>
    <cellStyle name="Normal 17 2 4 3 2" xfId="7955" xr:uid="{752F61F9-1237-467B-BA2D-9F0E7559CEC2}"/>
    <cellStyle name="Normal 17 2 4 3 2 2" xfId="9328" xr:uid="{6B464ECC-D2D4-4D13-B0F3-6355DEC87CA3}"/>
    <cellStyle name="Normal 17 2 4 3 2 2 2" xfId="15367" xr:uid="{3DC28ED1-29D6-440E-9EB1-EEDCD629CC44}"/>
    <cellStyle name="Normal 17 2 4 3 2 2 2 2" xfId="26082" xr:uid="{6F63AA3A-C138-4482-9F13-D0288A16D6F0}"/>
    <cellStyle name="Normal 17 2 4 3 2 2 3" xfId="13000" xr:uid="{9599E1AC-0254-4106-AF10-B4BFB45C313E}"/>
    <cellStyle name="Normal 17 2 4 3 2 2 3 2" xfId="30765" xr:uid="{643D5C85-9576-4D4D-886E-31D578D4BDA7}"/>
    <cellStyle name="Normal 17 2 4 3 2 2 4" xfId="23715" xr:uid="{78385B64-6BE5-4A23-94B9-C3D38E533AB9}"/>
    <cellStyle name="Normal 17 2 4 3 2 3" xfId="10520" xr:uid="{52F34CDA-A005-4C85-AD7A-3018D8AA57F9}"/>
    <cellStyle name="Normal 17 2 4 3 2 3 2" xfId="14184" xr:uid="{735503F5-F6A9-4B33-81BF-24AEF861B8BE}"/>
    <cellStyle name="Normal 17 2 4 3 2 3 2 2" xfId="31949" xr:uid="{21DE8484-8BDF-4B83-A803-B80A87255695}"/>
    <cellStyle name="Normal 17 2 4 3 2 3 3" xfId="24899" xr:uid="{D40C24BF-EF9B-492C-BF1E-60D9754B08E6}"/>
    <cellStyle name="Normal 17 2 4 3 2 4" xfId="11760" xr:uid="{7C6E8497-46E4-4C08-AE9A-AA3C34C8C4CE}"/>
    <cellStyle name="Normal 17 2 4 3 2 4 2" xfId="29582" xr:uid="{D07B25B6-BCC7-4FC9-B9FE-0DF1DFCF2F2E}"/>
    <cellStyle name="Normal 17 2 4 3 2 5" xfId="22475" xr:uid="{75FE661A-661A-4F81-B3C8-972E7BE89D08}"/>
    <cellStyle name="Normal 17 2 4 3 3" xfId="8741" xr:uid="{3897C5F4-B9E4-4725-8229-B141C678B565}"/>
    <cellStyle name="Normal 17 2 4 3 3 2" xfId="14800" xr:uid="{34151404-9383-4DF3-976F-7E72BABFF29C}"/>
    <cellStyle name="Normal 17 2 4 3 3 2 2" xfId="25515" xr:uid="{D0608A64-763B-4756-BA30-DE94A86B0130}"/>
    <cellStyle name="Normal 17 2 4 3 3 3" xfId="12413" xr:uid="{0165A532-81F3-4AA2-8031-A7FFD300FFB8}"/>
    <cellStyle name="Normal 17 2 4 3 3 3 2" xfId="30198" xr:uid="{653AB122-1D89-4F2A-BB1F-4AAB75A14D01}"/>
    <cellStyle name="Normal 17 2 4 3 3 4" xfId="23128" xr:uid="{6FC2B9BB-A20F-4E53-A41D-A57401AC6A32}"/>
    <cellStyle name="Normal 17 2 4 3 4" xfId="9953" xr:uid="{7CF05CBB-CB7A-4A9F-A440-7BB333A2CDF5}"/>
    <cellStyle name="Normal 17 2 4 3 4 2" xfId="13617" xr:uid="{3A7D24E1-3F26-4D56-B528-6A615108891E}"/>
    <cellStyle name="Normal 17 2 4 3 4 2 2" xfId="31382" xr:uid="{0950841A-B414-407D-9692-2DD74E6291BC}"/>
    <cellStyle name="Normal 17 2 4 3 4 3" xfId="24332" xr:uid="{6A09E8C6-064F-4D78-A8B9-BFD888C17D4D}"/>
    <cellStyle name="Normal 17 2 4 3 5" xfId="11173" xr:uid="{22020945-662A-4BF3-8746-4D7DC3AEDA46}"/>
    <cellStyle name="Normal 17 2 4 3 5 2" xfId="29015" xr:uid="{10676BE3-47A6-4221-BE2D-62634A29B7C1}"/>
    <cellStyle name="Normal 17 2 4 3 6" xfId="21873" xr:uid="{1AF0F245-03E9-4723-9B40-1B0B1AA5C02D}"/>
    <cellStyle name="Normal 17 2 4 4" xfId="7313" xr:uid="{F721FEE7-FA7A-4118-8A09-A0A354F71A8B}"/>
    <cellStyle name="Normal 17 2 4 4 2" xfId="9051" xr:uid="{86C65E14-DA26-4D7B-838F-82FACE33183B}"/>
    <cellStyle name="Normal 17 2 4 4 2 2" xfId="15090" xr:uid="{1EEE4B0D-A86F-4E67-8E99-0B829595F8E8}"/>
    <cellStyle name="Normal 17 2 4 4 2 2 2" xfId="25805" xr:uid="{BF7B0E5D-814E-468D-9740-C20125921250}"/>
    <cellStyle name="Normal 17 2 4 4 2 3" xfId="12723" xr:uid="{07353491-C275-4636-A7D7-029071AF2518}"/>
    <cellStyle name="Normal 17 2 4 4 2 3 2" xfId="30488" xr:uid="{9D5024AA-A152-479C-A3D1-6E8F07168E72}"/>
    <cellStyle name="Normal 17 2 4 4 2 4" xfId="23438" xr:uid="{855697BD-1F0B-48DF-B47F-6A29D5E9477A}"/>
    <cellStyle name="Normal 17 2 4 4 3" xfId="10243" xr:uid="{87775DBA-F37A-4DF3-BBA4-226FA3A6DA9F}"/>
    <cellStyle name="Normal 17 2 4 4 3 2" xfId="13907" xr:uid="{F066DB7D-6791-4A52-A2EC-0757298D9C67}"/>
    <cellStyle name="Normal 17 2 4 4 3 2 2" xfId="31672" xr:uid="{B75EBE45-22F6-4740-8BE4-A33DB7C8CA35}"/>
    <cellStyle name="Normal 17 2 4 4 3 3" xfId="24622" xr:uid="{0C9666BB-C35A-42FC-9BFA-75A256FF8684}"/>
    <cellStyle name="Normal 17 2 4 4 4" xfId="11483" xr:uid="{ACC343CF-6FF9-450F-A65C-35007FAAB93F}"/>
    <cellStyle name="Normal 17 2 4 4 4 2" xfId="29305" xr:uid="{222910FF-CBF1-4F56-9432-D772EF408C6C}"/>
    <cellStyle name="Normal 17 2 4 4 5" xfId="22198" xr:uid="{06024E6E-F5F9-403C-9052-420C6AB57D3D}"/>
    <cellStyle name="Normal 17 2 4 5" xfId="8468" xr:uid="{EA2EF767-247D-412A-A0F6-6BE4A5139148}"/>
    <cellStyle name="Normal 17 2 4 5 2" xfId="14535" xr:uid="{2AAC001E-BA3F-4CAD-979A-23A1611959B7}"/>
    <cellStyle name="Normal 17 2 4 5 2 2" xfId="25250" xr:uid="{D8F0113E-3B71-4EDE-A3D8-1163FCE1DBAB}"/>
    <cellStyle name="Normal 17 2 4 5 3" xfId="12140" xr:uid="{0A661F9E-9BDA-4ECD-9382-62A4B0539CFA}"/>
    <cellStyle name="Normal 17 2 4 5 3 2" xfId="29933" xr:uid="{7A951F14-9DBB-4EDD-9032-8C20312C4E2D}"/>
    <cellStyle name="Normal 17 2 4 5 4" xfId="22855" xr:uid="{AFCEB77A-7F25-462F-9C62-F011131EF521}"/>
    <cellStyle name="Normal 17 2 4 6" xfId="9681" xr:uid="{B410FAFA-BC20-44D9-A8D1-43E0C6B6E852}"/>
    <cellStyle name="Normal 17 2 4 6 2" xfId="13352" xr:uid="{D532F3F7-E18D-4975-ABA1-A0D5869808AE}"/>
    <cellStyle name="Normal 17 2 4 6 2 2" xfId="31117" xr:uid="{FE7DB8FF-399E-4307-93A6-B101FDFBB4ED}"/>
    <cellStyle name="Normal 17 2 4 6 3" xfId="24067" xr:uid="{35CD2224-F226-4E93-834F-F09B91229550}"/>
    <cellStyle name="Normal 17 2 4 7" xfId="10900" xr:uid="{F7875758-40ED-4877-BC89-A4D6F0E897D5}"/>
    <cellStyle name="Normal 17 2 4 7 2" xfId="28750" xr:uid="{5C6EA443-852B-4C5C-A93D-7D6026D9932F}"/>
    <cellStyle name="Normal 17 2 4 8" xfId="21586" xr:uid="{4739E9CF-A833-4832-9030-7A6F9D705FA0}"/>
    <cellStyle name="Normal 17 2 5" xfId="4605" xr:uid="{36C86ED9-0CA3-4BEB-9D40-25639BE281C7}"/>
    <cellStyle name="Normal 17 2 5 2" xfId="5910" xr:uid="{7FB4AA9A-41B4-4819-BA7A-34F46A1A04C7}"/>
    <cellStyle name="Normal 17 2 5 2 2" xfId="6539" xr:uid="{60B3239C-D04B-4972-A3EB-9992D557FA3F}"/>
    <cellStyle name="Normal 17 2 5 2 2 2" xfId="8149" xr:uid="{F3C1231B-B61F-4021-8D36-4A7457B800D0}"/>
    <cellStyle name="Normal 17 2 5 2 2 2 2" xfId="9459" xr:uid="{375E7510-58FE-4604-B142-E19C236BC78A}"/>
    <cellStyle name="Normal 17 2 5 2 2 2 2 2" xfId="15498" xr:uid="{FEEF01FA-D07C-4BEF-B644-3E040058B793}"/>
    <cellStyle name="Normal 17 2 5 2 2 2 2 2 2" xfId="26213" xr:uid="{02C17C57-B2E7-4511-A344-27E94C44FB29}"/>
    <cellStyle name="Normal 17 2 5 2 2 2 2 3" xfId="13131" xr:uid="{D684D782-5A63-4EFD-95A3-9D85BFCE48D3}"/>
    <cellStyle name="Normal 17 2 5 2 2 2 2 3 2" xfId="30896" xr:uid="{164EA7E9-7257-4A1D-BBCF-5DBAEB2D9517}"/>
    <cellStyle name="Normal 17 2 5 2 2 2 2 4" xfId="23846" xr:uid="{80664796-3F43-4F07-8BED-1093E41A9EF1}"/>
    <cellStyle name="Normal 17 2 5 2 2 2 3" xfId="10651" xr:uid="{851958C0-9129-46BA-9E5D-A767F5E42AA1}"/>
    <cellStyle name="Normal 17 2 5 2 2 2 3 2" xfId="14315" xr:uid="{026D20E1-CBB6-47CF-8558-3E30D058B232}"/>
    <cellStyle name="Normal 17 2 5 2 2 2 3 2 2" xfId="32080" xr:uid="{4D65EF4F-C656-453D-A284-779451B1A907}"/>
    <cellStyle name="Normal 17 2 5 2 2 2 3 3" xfId="25030" xr:uid="{B390313C-1F38-426B-9323-51D0DFD841AF}"/>
    <cellStyle name="Normal 17 2 5 2 2 2 4" xfId="11891" xr:uid="{5F9FE026-5A9D-4562-A3BB-54882764AA63}"/>
    <cellStyle name="Normal 17 2 5 2 2 2 4 2" xfId="29713" xr:uid="{60D0F4C7-DFF5-42EE-99F6-B72A425969B2}"/>
    <cellStyle name="Normal 17 2 5 2 2 2 5" xfId="22606" xr:uid="{2EEB3449-A1CD-4597-8DD1-CE0C3D5C1C77}"/>
    <cellStyle name="Normal 17 2 5 2 2 3" xfId="8872" xr:uid="{E9688F49-3330-4FE7-B650-74C3B6FC001C}"/>
    <cellStyle name="Normal 17 2 5 2 2 3 2" xfId="14931" xr:uid="{772B88D1-EF90-4108-A844-EB4F8C8AE2FA}"/>
    <cellStyle name="Normal 17 2 5 2 2 3 2 2" xfId="25646" xr:uid="{FB40BDB2-CE8F-4503-B58C-7A8C6294A730}"/>
    <cellStyle name="Normal 17 2 5 2 2 3 3" xfId="12544" xr:uid="{82551C04-090C-4AF6-89DD-CF66549B0DDF}"/>
    <cellStyle name="Normal 17 2 5 2 2 3 3 2" xfId="30329" xr:uid="{9DE7EE76-FD6A-49BB-B414-164219C0466B}"/>
    <cellStyle name="Normal 17 2 5 2 2 3 4" xfId="23259" xr:uid="{7D77EC9B-0599-4D00-9E2C-B261B8945C40}"/>
    <cellStyle name="Normal 17 2 5 2 2 4" xfId="10084" xr:uid="{837A2614-D5A5-4D30-813A-3B7548A17A50}"/>
    <cellStyle name="Normal 17 2 5 2 2 4 2" xfId="13748" xr:uid="{8050030B-C914-45DD-81D4-997EEF3FA936}"/>
    <cellStyle name="Normal 17 2 5 2 2 4 2 2" xfId="31513" xr:uid="{9ADE8D38-4962-4F0D-A204-EF20E2F52D86}"/>
    <cellStyle name="Normal 17 2 5 2 2 4 3" xfId="24463" xr:uid="{FE09BEB7-0801-4A68-BBB9-0B4FC6B17875}"/>
    <cellStyle name="Normal 17 2 5 2 2 5" xfId="11304" xr:uid="{5CABA0BF-2480-4940-B24A-3CB6A8B6566A}"/>
    <cellStyle name="Normal 17 2 5 2 2 5 2" xfId="29146" xr:uid="{61FB939E-1FDC-42E5-AA4D-58F5CA09F3BE}"/>
    <cellStyle name="Normal 17 2 5 2 2 6" xfId="22004" xr:uid="{3C76C444-2F9C-4DE5-98AA-00DF1F0F0C5E}"/>
    <cellStyle name="Normal 17 2 5 2 3" xfId="7507" xr:uid="{8EC90BF6-B214-4AB3-B69E-BBBBFBCA5327}"/>
    <cellStyle name="Normal 17 2 5 2 3 2" xfId="9182" xr:uid="{8C419AAE-2D53-4759-8272-D241275D8542}"/>
    <cellStyle name="Normal 17 2 5 2 3 2 2" xfId="15221" xr:uid="{E9C2AC2B-B9B9-479F-B617-0BAA71AD9217}"/>
    <cellStyle name="Normal 17 2 5 2 3 2 2 2" xfId="25936" xr:uid="{0D5018DA-E7E3-47FB-867E-EF0B155CADFA}"/>
    <cellStyle name="Normal 17 2 5 2 3 2 3" xfId="12854" xr:uid="{7CC21974-8C7F-4DB3-997B-F7E0F0DF7E95}"/>
    <cellStyle name="Normal 17 2 5 2 3 2 3 2" xfId="30619" xr:uid="{85586CBA-B541-4AFF-ACBF-03945B4F0128}"/>
    <cellStyle name="Normal 17 2 5 2 3 2 4" xfId="23569" xr:uid="{DFC143E0-3D15-4B9D-B23F-134DCA7F992B}"/>
    <cellStyle name="Normal 17 2 5 2 3 3" xfId="10374" xr:uid="{D905F1E0-B34E-4858-8EE7-3C282EAA6A39}"/>
    <cellStyle name="Normal 17 2 5 2 3 3 2" xfId="14038" xr:uid="{E2A2AC31-0A85-405B-BC5C-587B9224FF04}"/>
    <cellStyle name="Normal 17 2 5 2 3 3 2 2" xfId="31803" xr:uid="{8668592B-E64C-42DB-8BEA-E0BC2283ADAF}"/>
    <cellStyle name="Normal 17 2 5 2 3 3 3" xfId="24753" xr:uid="{FAE5B498-80F3-43E4-B7DA-338C0985F7F1}"/>
    <cellStyle name="Normal 17 2 5 2 3 4" xfId="11614" xr:uid="{BB10D84A-3C2B-4375-81CA-33D1DACF1675}"/>
    <cellStyle name="Normal 17 2 5 2 3 4 2" xfId="29436" xr:uid="{D97D0576-2C9E-4369-8B37-8C7129196CBA}"/>
    <cellStyle name="Normal 17 2 5 2 3 5" xfId="22329" xr:uid="{2EB1A5A9-6408-43A3-8FEB-B562C534F539}"/>
    <cellStyle name="Normal 17 2 5 2 4" xfId="8607" xr:uid="{AC953340-9483-47EF-9592-9F0802AE4E7C}"/>
    <cellStyle name="Normal 17 2 5 2 4 2" xfId="14666" xr:uid="{0F21B552-9991-426D-9C6F-68D8E1ADCF50}"/>
    <cellStyle name="Normal 17 2 5 2 4 2 2" xfId="25381" xr:uid="{0DA941F4-85D5-4318-9495-84513DAC2D33}"/>
    <cellStyle name="Normal 17 2 5 2 4 3" xfId="12279" xr:uid="{871AFA67-7DFB-4751-AAA6-C184CFFAB838}"/>
    <cellStyle name="Normal 17 2 5 2 4 3 2" xfId="30064" xr:uid="{803F7506-0B12-4D67-99AB-E00670E7F1BD}"/>
    <cellStyle name="Normal 17 2 5 2 4 4" xfId="22994" xr:uid="{9BFD2307-767C-48D5-A72C-CC9DB1C58C7D}"/>
    <cellStyle name="Normal 17 2 5 2 5" xfId="9819" xr:uid="{2BC3AFD8-3370-4FF6-B66A-A45CC98AA29F}"/>
    <cellStyle name="Normal 17 2 5 2 5 2" xfId="13483" xr:uid="{347DB393-D786-477D-B33F-9045BC66BD6E}"/>
    <cellStyle name="Normal 17 2 5 2 5 2 2" xfId="31248" xr:uid="{1166DD41-AD20-41C0-B8AC-73404CC01189}"/>
    <cellStyle name="Normal 17 2 5 2 5 3" xfId="24198" xr:uid="{98AF2C26-D8DA-4EAB-8E4D-CD6B9FFC4973}"/>
    <cellStyle name="Normal 17 2 5 2 6" xfId="11039" xr:uid="{7D18055D-07D6-49F9-9C09-BFCCBFE25C0E}"/>
    <cellStyle name="Normal 17 2 5 2 6 2" xfId="28881" xr:uid="{91221B08-3AA3-469E-8E65-42A7F956BBC9}"/>
    <cellStyle name="Normal 17 2 5 2 7" xfId="21739" xr:uid="{E9D41F72-7A21-4AB7-9465-B4262719AA0D}"/>
    <cellStyle name="Normal 17 2 5 3" xfId="6347" xr:uid="{3DCBFB3D-5918-40F4-BB7E-664E02380D43}"/>
    <cellStyle name="Normal 17 2 5 3 2" xfId="7956" xr:uid="{45DBE2F8-ED99-4FB9-875A-83F87EC8BD84}"/>
    <cellStyle name="Normal 17 2 5 3 2 2" xfId="9329" xr:uid="{20EEE560-6A05-44FC-8E6E-0766C5DC2226}"/>
    <cellStyle name="Normal 17 2 5 3 2 2 2" xfId="15368" xr:uid="{A1CAE0F0-D62D-4534-806D-57FB2E3A57D4}"/>
    <cellStyle name="Normal 17 2 5 3 2 2 2 2" xfId="26083" xr:uid="{0FB145D8-AD20-4DCB-86E5-F6F463E42A15}"/>
    <cellStyle name="Normal 17 2 5 3 2 2 3" xfId="13001" xr:uid="{758F8DDE-89D1-4B40-A4D6-DADF60EFFC2C}"/>
    <cellStyle name="Normal 17 2 5 3 2 2 3 2" xfId="30766" xr:uid="{69B0C5A8-C03A-40E3-979B-7FDD646B2421}"/>
    <cellStyle name="Normal 17 2 5 3 2 2 4" xfId="23716" xr:uid="{D74D3BD6-8CCB-473C-A038-39CB68687C7C}"/>
    <cellStyle name="Normal 17 2 5 3 2 3" xfId="10521" xr:uid="{BF171BA3-0AC3-49BA-8E9C-E145BC8961E4}"/>
    <cellStyle name="Normal 17 2 5 3 2 3 2" xfId="14185" xr:uid="{AE07CB24-1097-4C39-94E2-B2B026BAED5E}"/>
    <cellStyle name="Normal 17 2 5 3 2 3 2 2" xfId="31950" xr:uid="{9687C885-451D-4D6B-B039-CFE088EC482C}"/>
    <cellStyle name="Normal 17 2 5 3 2 3 3" xfId="24900" xr:uid="{90FF23F2-43AE-4CE7-AB10-030F0D682CA9}"/>
    <cellStyle name="Normal 17 2 5 3 2 4" xfId="11761" xr:uid="{252A1667-C49F-48C0-87E1-BB1E5C73A1DF}"/>
    <cellStyle name="Normal 17 2 5 3 2 4 2" xfId="29583" xr:uid="{163E470C-67E1-4353-9327-8BBD25A249FA}"/>
    <cellStyle name="Normal 17 2 5 3 2 5" xfId="22476" xr:uid="{9AB529BB-C489-43FC-9984-8C617FE8B1F3}"/>
    <cellStyle name="Normal 17 2 5 3 3" xfId="8742" xr:uid="{295D379F-1BD5-44C0-8F92-628C9C721EE7}"/>
    <cellStyle name="Normal 17 2 5 3 3 2" xfId="14801" xr:uid="{1181035E-BE15-4E91-884B-0D890E86673D}"/>
    <cellStyle name="Normal 17 2 5 3 3 2 2" xfId="25516" xr:uid="{1664D89E-E714-40D3-8EAF-7C0B8250C886}"/>
    <cellStyle name="Normal 17 2 5 3 3 3" xfId="12414" xr:uid="{A70485E5-C13D-4E76-A8B7-7C853AD5B622}"/>
    <cellStyle name="Normal 17 2 5 3 3 3 2" xfId="30199" xr:uid="{B5BA5940-0E45-4240-B5FF-1CBCB0A4F1FF}"/>
    <cellStyle name="Normal 17 2 5 3 3 4" xfId="23129" xr:uid="{E212D4A8-AD0B-4AEF-8F09-5202E1B13D09}"/>
    <cellStyle name="Normal 17 2 5 3 4" xfId="9954" xr:uid="{AB8DBB67-4447-4445-A584-94EA272AE9C8}"/>
    <cellStyle name="Normal 17 2 5 3 4 2" xfId="13618" xr:uid="{9F0F5DE8-2754-4980-95A2-D491D1FAA878}"/>
    <cellStyle name="Normal 17 2 5 3 4 2 2" xfId="31383" xr:uid="{4294D90B-9F9D-480A-9F6E-99B6D1D716EE}"/>
    <cellStyle name="Normal 17 2 5 3 4 3" xfId="24333" xr:uid="{E97EF10A-8F4B-47FC-A430-1DE5BFF639BF}"/>
    <cellStyle name="Normal 17 2 5 3 5" xfId="11174" xr:uid="{C3A087EC-5E27-4567-852E-F4CF09090FCA}"/>
    <cellStyle name="Normal 17 2 5 3 5 2" xfId="29016" xr:uid="{D5670494-3508-4557-BD8C-A9C7E11392F6}"/>
    <cellStyle name="Normal 17 2 5 3 6" xfId="21874" xr:uid="{90C533D4-D7CB-4C62-9084-9B507481CB1F}"/>
    <cellStyle name="Normal 17 2 5 4" xfId="7314" xr:uid="{9221A98A-8E3E-4F47-93A6-0668A7948FB5}"/>
    <cellStyle name="Normal 17 2 5 4 2" xfId="9052" xr:uid="{60A38B3E-837B-4F32-99C7-1DB362CFF115}"/>
    <cellStyle name="Normal 17 2 5 4 2 2" xfId="15091" xr:uid="{F2E24097-9A6E-4DE0-87F4-9E0AF026ADA2}"/>
    <cellStyle name="Normal 17 2 5 4 2 2 2" xfId="25806" xr:uid="{18876651-F92C-4D1A-B659-E604E1B0057E}"/>
    <cellStyle name="Normal 17 2 5 4 2 3" xfId="12724" xr:uid="{3D886ABA-D5F6-4095-A273-CA5A8B239BD7}"/>
    <cellStyle name="Normal 17 2 5 4 2 3 2" xfId="30489" xr:uid="{B1503B60-A143-4461-A13A-E3F27C426858}"/>
    <cellStyle name="Normal 17 2 5 4 2 4" xfId="23439" xr:uid="{FE8E4598-5089-4224-858A-83901A208C7F}"/>
    <cellStyle name="Normal 17 2 5 4 3" xfId="10244" xr:uid="{DFFDFA5B-453F-4BCC-AC42-5E65C2DCD28E}"/>
    <cellStyle name="Normal 17 2 5 4 3 2" xfId="13908" xr:uid="{272DADBA-1175-41D7-BF34-1F2F8957B54C}"/>
    <cellStyle name="Normal 17 2 5 4 3 2 2" xfId="31673" xr:uid="{5EE9FF63-4D5D-4809-B845-ED4E839F76AD}"/>
    <cellStyle name="Normal 17 2 5 4 3 3" xfId="24623" xr:uid="{E66E5B2C-53A5-40CE-8B23-D857E4FA3B09}"/>
    <cellStyle name="Normal 17 2 5 4 4" xfId="11484" xr:uid="{89150CDA-1E61-4828-B5E8-229E7AF2D815}"/>
    <cellStyle name="Normal 17 2 5 4 4 2" xfId="29306" xr:uid="{71209316-8F69-4553-9431-50EE9B62DF3E}"/>
    <cellStyle name="Normal 17 2 5 4 5" xfId="22199" xr:uid="{303D3C2C-F082-46BD-9B9F-A17B95EEECF9}"/>
    <cellStyle name="Normal 17 2 5 5" xfId="8469" xr:uid="{93FFC201-5F3F-44CA-A739-70DFB9744757}"/>
    <cellStyle name="Normal 17 2 5 5 2" xfId="14536" xr:uid="{63CC1AFA-C835-4CBB-9136-54EB2EA1024F}"/>
    <cellStyle name="Normal 17 2 5 5 2 2" xfId="25251" xr:uid="{672DAE2D-F35B-4519-BEDF-31A229C88E08}"/>
    <cellStyle name="Normal 17 2 5 5 3" xfId="12141" xr:uid="{83B2EDF5-CC17-4147-81B7-F31C25574EB8}"/>
    <cellStyle name="Normal 17 2 5 5 3 2" xfId="29934" xr:uid="{7140B44F-BC9A-4FD1-896A-5A8AE8C61831}"/>
    <cellStyle name="Normal 17 2 5 5 4" xfId="22856" xr:uid="{F9B9F88F-8564-4DC5-8752-4D0DA8FC7636}"/>
    <cellStyle name="Normal 17 2 5 6" xfId="9682" xr:uid="{645F1C28-C98E-4899-8C06-A29E0E88BD84}"/>
    <cellStyle name="Normal 17 2 5 6 2" xfId="13353" xr:uid="{9CF623E1-FD23-466F-995C-A7FB40EB0519}"/>
    <cellStyle name="Normal 17 2 5 6 2 2" xfId="31118" xr:uid="{D6D36244-69D5-4622-A7FD-DB027F968931}"/>
    <cellStyle name="Normal 17 2 5 6 3" xfId="24068" xr:uid="{5685F470-4F96-4DD6-8AD1-4B9850382F41}"/>
    <cellStyle name="Normal 17 2 5 7" xfId="10901" xr:uid="{F67E31D0-E116-4E41-95E2-F366BD041F9B}"/>
    <cellStyle name="Normal 17 2 5 7 2" xfId="28751" xr:uid="{77495FA4-E9DB-42E9-BF9D-ECB12EF0991D}"/>
    <cellStyle name="Normal 17 2 5 8" xfId="21587" xr:uid="{EEB7138B-4EF6-4B81-A039-41E7A06891EF}"/>
    <cellStyle name="Normal 17 2 6" xfId="4599" xr:uid="{104952C1-81C1-42DE-BE12-260F19919E57}"/>
    <cellStyle name="Normal 17 3" xfId="4606" xr:uid="{83942477-0AF1-4587-A186-05ABF3751ED4}"/>
    <cellStyle name="Normal 17 3 10" xfId="9683" xr:uid="{7F9C986A-E702-4CAA-A841-489513BF33CF}"/>
    <cellStyle name="Normal 17 3 10 2" xfId="13354" xr:uid="{2607A98F-21D9-4216-A355-C1322ED825A3}"/>
    <cellStyle name="Normal 17 3 10 2 2" xfId="31119" xr:uid="{BC2BB26E-E7FB-484E-9C9D-17288027F660}"/>
    <cellStyle name="Normal 17 3 10 3" xfId="24069" xr:uid="{8713576E-24A6-4EB5-965B-C7E79491D359}"/>
    <cellStyle name="Normal 17 3 11" xfId="10902" xr:uid="{F50680D2-8183-49B9-9258-8367A381D260}"/>
    <cellStyle name="Normal 17 3 11 2" xfId="28752" xr:uid="{031854F0-8F29-4E79-99B3-088824DB6CBD}"/>
    <cellStyle name="Normal 17 3 12" xfId="21588" xr:uid="{C8304E29-C918-46E0-88D3-D9E5F6C90FFB}"/>
    <cellStyle name="Normal 17 3 2" xfId="4607" xr:uid="{528C747E-67EF-4F7E-9ED3-C2266D957466}"/>
    <cellStyle name="Normal 17 3 2 10" xfId="21589" xr:uid="{1DAFE7EA-FD2F-4597-991C-5DC6B4396F2D}"/>
    <cellStyle name="Normal 17 3 2 2" xfId="4608" xr:uid="{6BA9FADE-79F9-4E85-9B19-2DB7C94C00C2}"/>
    <cellStyle name="Normal 17 3 2 2 2" xfId="5913" xr:uid="{2A31576A-A19B-4D3B-A790-5011B66B261C}"/>
    <cellStyle name="Normal 17 3 2 2 2 2" xfId="6542" xr:uid="{B9A09324-E1EC-4894-8685-8A4A8EED7932}"/>
    <cellStyle name="Normal 17 3 2 2 2 2 2" xfId="8152" xr:uid="{4F884A7F-0227-4674-9F1C-64DAC346D901}"/>
    <cellStyle name="Normal 17 3 2 2 2 2 2 2" xfId="9462" xr:uid="{85B707B8-89ED-49DD-A367-978D2290AA25}"/>
    <cellStyle name="Normal 17 3 2 2 2 2 2 2 2" xfId="15501" xr:uid="{4C6B432B-4D16-4265-A274-C53E100B1BE9}"/>
    <cellStyle name="Normal 17 3 2 2 2 2 2 2 2 2" xfId="26216" xr:uid="{2A012ACC-C0A0-4337-A145-D972C15C3E29}"/>
    <cellStyle name="Normal 17 3 2 2 2 2 2 2 3" xfId="13134" xr:uid="{0EA904F9-2DD5-499F-A5CE-23B0B20F6621}"/>
    <cellStyle name="Normal 17 3 2 2 2 2 2 2 3 2" xfId="30899" xr:uid="{BA016F7D-45D6-47B0-8EB4-1F6BD11D778A}"/>
    <cellStyle name="Normal 17 3 2 2 2 2 2 2 4" xfId="23849" xr:uid="{E25F4A5A-4343-474A-88E5-B35502DBE16B}"/>
    <cellStyle name="Normal 17 3 2 2 2 2 2 3" xfId="10654" xr:uid="{B3244EAA-65D0-456E-A757-DE6D35ACE48E}"/>
    <cellStyle name="Normal 17 3 2 2 2 2 2 3 2" xfId="14318" xr:uid="{E5E8FA08-0796-4002-A555-98288A24C409}"/>
    <cellStyle name="Normal 17 3 2 2 2 2 2 3 2 2" xfId="32083" xr:uid="{EE381A18-ED41-4925-8643-5F24CF63426C}"/>
    <cellStyle name="Normal 17 3 2 2 2 2 2 3 3" xfId="25033" xr:uid="{24C5CD3F-6928-4D88-B84F-6580D8142D97}"/>
    <cellStyle name="Normal 17 3 2 2 2 2 2 4" xfId="11894" xr:uid="{D0B3A8E5-B8FE-4EA5-988A-908F07F998E1}"/>
    <cellStyle name="Normal 17 3 2 2 2 2 2 4 2" xfId="29716" xr:uid="{A00146BE-658D-4141-B144-CD85033B57C5}"/>
    <cellStyle name="Normal 17 3 2 2 2 2 2 5" xfId="22609" xr:uid="{BEFF6968-DDE3-4821-ABCF-A66DE24BD27F}"/>
    <cellStyle name="Normal 17 3 2 2 2 2 3" xfId="8875" xr:uid="{02B3C51A-56CC-45CE-9396-017F8DD85AA7}"/>
    <cellStyle name="Normal 17 3 2 2 2 2 3 2" xfId="14934" xr:uid="{2059601A-377B-4C61-94D2-D2BBBAE6AA9B}"/>
    <cellStyle name="Normal 17 3 2 2 2 2 3 2 2" xfId="25649" xr:uid="{B3438025-B171-4915-AA3A-16EEFE37DA76}"/>
    <cellStyle name="Normal 17 3 2 2 2 2 3 3" xfId="12547" xr:uid="{A1F28013-7CE1-4459-BBC8-E255676BF930}"/>
    <cellStyle name="Normal 17 3 2 2 2 2 3 3 2" xfId="30332" xr:uid="{5E51B11D-58BC-4771-980E-2D9403BD2994}"/>
    <cellStyle name="Normal 17 3 2 2 2 2 3 4" xfId="23262" xr:uid="{88F3C76B-6350-42DE-A806-1ED73DCD7D30}"/>
    <cellStyle name="Normal 17 3 2 2 2 2 4" xfId="10087" xr:uid="{1B406258-D856-4B26-A361-A5F544131FB0}"/>
    <cellStyle name="Normal 17 3 2 2 2 2 4 2" xfId="13751" xr:uid="{160141EA-74D6-47EE-8E9D-44387F78B578}"/>
    <cellStyle name="Normal 17 3 2 2 2 2 4 2 2" xfId="31516" xr:uid="{97694B2F-7C01-4DC5-81EF-D31A25A76C2D}"/>
    <cellStyle name="Normal 17 3 2 2 2 2 4 3" xfId="24466" xr:uid="{35E675DD-96BB-41F4-9EDC-514B3A00CDBC}"/>
    <cellStyle name="Normal 17 3 2 2 2 2 5" xfId="11307" xr:uid="{FADD0FFC-953C-43CC-AF48-C85E8ECCFD91}"/>
    <cellStyle name="Normal 17 3 2 2 2 2 5 2" xfId="29149" xr:uid="{7E90592D-9316-4428-942D-75B6BD2FC68B}"/>
    <cellStyle name="Normal 17 3 2 2 2 2 6" xfId="22007" xr:uid="{FDF8D0DA-6603-4A0B-9DB9-575754C83F83}"/>
    <cellStyle name="Normal 17 3 2 2 2 3" xfId="7510" xr:uid="{23E3CA25-BAD1-49AE-BC35-CB56B2548D17}"/>
    <cellStyle name="Normal 17 3 2 2 2 3 2" xfId="9185" xr:uid="{258B0996-C51C-4E14-91F1-4FE9FB5C6942}"/>
    <cellStyle name="Normal 17 3 2 2 2 3 2 2" xfId="15224" xr:uid="{40E7DD8F-EAE4-429B-A190-CC0E2E31E1AA}"/>
    <cellStyle name="Normal 17 3 2 2 2 3 2 2 2" xfId="25939" xr:uid="{6C7C5D40-77D6-4BD1-AFDB-B08464631EA9}"/>
    <cellStyle name="Normal 17 3 2 2 2 3 2 3" xfId="12857" xr:uid="{E2E62EA9-CE10-41FF-81F9-AEF7FA05EBA3}"/>
    <cellStyle name="Normal 17 3 2 2 2 3 2 3 2" xfId="30622" xr:uid="{1A91545C-2128-482D-A96B-C9A7D0AB7524}"/>
    <cellStyle name="Normal 17 3 2 2 2 3 2 4" xfId="23572" xr:uid="{7E137431-E324-4535-B781-85E443BB9295}"/>
    <cellStyle name="Normal 17 3 2 2 2 3 3" xfId="10377" xr:uid="{7EA232CC-0D1F-4EAA-AFF3-08550FE21546}"/>
    <cellStyle name="Normal 17 3 2 2 2 3 3 2" xfId="14041" xr:uid="{90DF58F8-6DDB-47E2-8896-C8E7856354F7}"/>
    <cellStyle name="Normal 17 3 2 2 2 3 3 2 2" xfId="31806" xr:uid="{54DD3D46-37B6-4799-8AB6-8120463C0DA7}"/>
    <cellStyle name="Normal 17 3 2 2 2 3 3 3" xfId="24756" xr:uid="{1BA21087-0F0B-437D-83BB-605B70C56A89}"/>
    <cellStyle name="Normal 17 3 2 2 2 3 4" xfId="11617" xr:uid="{05089032-A191-4056-8C52-3AF16AA87514}"/>
    <cellStyle name="Normal 17 3 2 2 2 3 4 2" xfId="29439" xr:uid="{27CB5245-4604-46C2-BF37-5794340A85C8}"/>
    <cellStyle name="Normal 17 3 2 2 2 3 5" xfId="22332" xr:uid="{7A4A9754-8122-4174-950D-BC347B463339}"/>
    <cellStyle name="Normal 17 3 2 2 2 4" xfId="8610" xr:uid="{7A791D89-A494-4BA9-AFA3-E7226AEB50E1}"/>
    <cellStyle name="Normal 17 3 2 2 2 4 2" xfId="14669" xr:uid="{46FC013F-0464-45AF-AE7B-874EF0B6F432}"/>
    <cellStyle name="Normal 17 3 2 2 2 4 2 2" xfId="25384" xr:uid="{18AEA45B-78D8-4F3B-AB47-062F3F23984F}"/>
    <cellStyle name="Normal 17 3 2 2 2 4 3" xfId="12282" xr:uid="{C8A0EFC8-49AF-4CAF-BE2F-E89A733E31F1}"/>
    <cellStyle name="Normal 17 3 2 2 2 4 3 2" xfId="30067" xr:uid="{67C38F83-0BB9-475B-847A-29E935194944}"/>
    <cellStyle name="Normal 17 3 2 2 2 4 4" xfId="22997" xr:uid="{0E7A6B63-0867-40E3-B958-34AEC49C1522}"/>
    <cellStyle name="Normal 17 3 2 2 2 5" xfId="9822" xr:uid="{A477653F-41A7-491C-BDA5-2B526720481E}"/>
    <cellStyle name="Normal 17 3 2 2 2 5 2" xfId="13486" xr:uid="{49BD1C68-581F-418F-94D3-159A813E2508}"/>
    <cellStyle name="Normal 17 3 2 2 2 5 2 2" xfId="31251" xr:uid="{ACFC3A78-6AE0-46BA-BCCF-7EDDCC6F73F3}"/>
    <cellStyle name="Normal 17 3 2 2 2 5 3" xfId="24201" xr:uid="{357292ED-C218-4011-A4F4-68474E9F1517}"/>
    <cellStyle name="Normal 17 3 2 2 2 6" xfId="11042" xr:uid="{FD9B8A9B-D5B1-4E10-8578-F35196D0DF1E}"/>
    <cellStyle name="Normal 17 3 2 2 2 6 2" xfId="28884" xr:uid="{4B2278A3-E069-47F0-A2FA-E43DD1ECE62A}"/>
    <cellStyle name="Normal 17 3 2 2 2 7" xfId="21742" xr:uid="{E392B68F-6241-462B-87F2-10CDB2AF1837}"/>
    <cellStyle name="Normal 17 3 2 2 3" xfId="6350" xr:uid="{14AA902E-243E-4702-865E-342B1BA49E65}"/>
    <cellStyle name="Normal 17 3 2 2 3 2" xfId="7959" xr:uid="{5FF79349-AC2D-4FEE-9368-E9B684BD1216}"/>
    <cellStyle name="Normal 17 3 2 2 3 2 2" xfId="9332" xr:uid="{4F508D58-2F08-4076-AA38-F16FFD4367E6}"/>
    <cellStyle name="Normal 17 3 2 2 3 2 2 2" xfId="15371" xr:uid="{8337C7AB-EE39-4D94-832D-8385922E858A}"/>
    <cellStyle name="Normal 17 3 2 2 3 2 2 2 2" xfId="26086" xr:uid="{26813F59-E534-40D4-8FBD-5803EC20F3DA}"/>
    <cellStyle name="Normal 17 3 2 2 3 2 2 3" xfId="13004" xr:uid="{7F6EFF2C-CF0D-4FB6-B180-F6F0EC67E105}"/>
    <cellStyle name="Normal 17 3 2 2 3 2 2 3 2" xfId="30769" xr:uid="{FEB9227D-26A7-49A2-A7AC-AA30DAEBD570}"/>
    <cellStyle name="Normal 17 3 2 2 3 2 2 4" xfId="23719" xr:uid="{E5E96441-65C3-4D56-AE51-74839A22EC76}"/>
    <cellStyle name="Normal 17 3 2 2 3 2 3" xfId="10524" xr:uid="{152F5071-0D4C-4A5A-8115-B9144689BF4F}"/>
    <cellStyle name="Normal 17 3 2 2 3 2 3 2" xfId="14188" xr:uid="{EA2F5EC1-6E80-4374-81B4-CDC6ABF819F6}"/>
    <cellStyle name="Normal 17 3 2 2 3 2 3 2 2" xfId="31953" xr:uid="{EB32D384-1DA4-4280-B075-6C84000FA40D}"/>
    <cellStyle name="Normal 17 3 2 2 3 2 3 3" xfId="24903" xr:uid="{2481398A-9D93-4404-BC00-FBED1FC6E5AF}"/>
    <cellStyle name="Normal 17 3 2 2 3 2 4" xfId="11764" xr:uid="{28E10756-FB88-4E5A-B443-DBD4A1EE74D1}"/>
    <cellStyle name="Normal 17 3 2 2 3 2 4 2" xfId="29586" xr:uid="{08AA2802-079C-4C85-8F23-316C1B2DDD7E}"/>
    <cellStyle name="Normal 17 3 2 2 3 2 5" xfId="22479" xr:uid="{A705ACBC-A3A8-4319-89A3-0A28229E1DA7}"/>
    <cellStyle name="Normal 17 3 2 2 3 3" xfId="8745" xr:uid="{98DF8BF2-76FC-4FD8-90E6-3EC496270806}"/>
    <cellStyle name="Normal 17 3 2 2 3 3 2" xfId="14804" xr:uid="{5EB3D8C5-95DC-43DD-AD8C-C967ABD82FC5}"/>
    <cellStyle name="Normal 17 3 2 2 3 3 2 2" xfId="25519" xr:uid="{EF379B94-EE26-4740-8C26-6D5570867A8E}"/>
    <cellStyle name="Normal 17 3 2 2 3 3 3" xfId="12417" xr:uid="{CB5DD27F-4C03-4247-95CC-748112E7E641}"/>
    <cellStyle name="Normal 17 3 2 2 3 3 3 2" xfId="30202" xr:uid="{B9DA38E1-1779-44E6-B202-50806CA6E05F}"/>
    <cellStyle name="Normal 17 3 2 2 3 3 4" xfId="23132" xr:uid="{78B13D76-AEEB-4D66-BAF9-E89C26EF5122}"/>
    <cellStyle name="Normal 17 3 2 2 3 4" xfId="9957" xr:uid="{DB48E540-29FE-45E6-BC86-B69066C12108}"/>
    <cellStyle name="Normal 17 3 2 2 3 4 2" xfId="13621" xr:uid="{84B8670D-550D-4B9A-BD2E-5BF05B6B1D3F}"/>
    <cellStyle name="Normal 17 3 2 2 3 4 2 2" xfId="31386" xr:uid="{329746E0-6C94-41A3-8905-B1FB4EF3F5F5}"/>
    <cellStyle name="Normal 17 3 2 2 3 4 3" xfId="24336" xr:uid="{9F54A283-6FE3-41EB-816A-D51F8AF37881}"/>
    <cellStyle name="Normal 17 3 2 2 3 5" xfId="11177" xr:uid="{FDDAA814-4C0F-46D0-9273-6CECB10FA060}"/>
    <cellStyle name="Normal 17 3 2 2 3 5 2" xfId="29019" xr:uid="{ADA54BF1-C8B2-4754-9D14-175604A5BFDF}"/>
    <cellStyle name="Normal 17 3 2 2 3 6" xfId="21877" xr:uid="{4CDA6090-AF16-45A9-A43F-802A765072C4}"/>
    <cellStyle name="Normal 17 3 2 2 4" xfId="7317" xr:uid="{420D0EC0-D59B-4D10-B45B-E437A738AC4C}"/>
    <cellStyle name="Normal 17 3 2 2 4 2" xfId="9055" xr:uid="{AABECCEC-CCE4-4732-8606-CA439B3956EA}"/>
    <cellStyle name="Normal 17 3 2 2 4 2 2" xfId="15094" xr:uid="{F8EAF031-BE87-4661-921C-BC6284C144EE}"/>
    <cellStyle name="Normal 17 3 2 2 4 2 2 2" xfId="25809" xr:uid="{7C4F28B2-7D9E-48B6-8205-B2992FEABA3F}"/>
    <cellStyle name="Normal 17 3 2 2 4 2 3" xfId="12727" xr:uid="{805A1DC7-73A7-4B17-8808-7E5D8FAC46D6}"/>
    <cellStyle name="Normal 17 3 2 2 4 2 3 2" xfId="30492" xr:uid="{283D4057-A8D9-4F81-9D68-821910EC8FD1}"/>
    <cellStyle name="Normal 17 3 2 2 4 2 4" xfId="23442" xr:uid="{15334116-1FC6-4068-A711-1F0965D5F209}"/>
    <cellStyle name="Normal 17 3 2 2 4 3" xfId="10247" xr:uid="{893C834D-BC4D-4EEB-916B-DD97065BA399}"/>
    <cellStyle name="Normal 17 3 2 2 4 3 2" xfId="13911" xr:uid="{3B708850-DEFB-41B5-8B3B-DA3E0DC94F87}"/>
    <cellStyle name="Normal 17 3 2 2 4 3 2 2" xfId="31676" xr:uid="{5028BB25-39D0-4AD8-BA15-13DE3A7BA262}"/>
    <cellStyle name="Normal 17 3 2 2 4 3 3" xfId="24626" xr:uid="{83068D83-5AFC-45C1-AB24-33D614D6B2F9}"/>
    <cellStyle name="Normal 17 3 2 2 4 4" xfId="11487" xr:uid="{4F4E7103-2806-499D-89EC-5B08C5CC06FB}"/>
    <cellStyle name="Normal 17 3 2 2 4 4 2" xfId="29309" xr:uid="{811DF1F9-99D1-4846-9BB6-6A51A0379C59}"/>
    <cellStyle name="Normal 17 3 2 2 4 5" xfId="22202" xr:uid="{7942A82E-0962-4E00-9C0E-E61F544425AF}"/>
    <cellStyle name="Normal 17 3 2 2 5" xfId="8472" xr:uid="{2EFBEBF5-0EDB-4BB6-8F8D-4AE93F60D682}"/>
    <cellStyle name="Normal 17 3 2 2 5 2" xfId="14539" xr:uid="{4C21835F-6925-4A69-A813-FE2B7083288A}"/>
    <cellStyle name="Normal 17 3 2 2 5 2 2" xfId="25254" xr:uid="{60E6B399-57A5-4BCF-BCF3-E788410AECD8}"/>
    <cellStyle name="Normal 17 3 2 2 5 3" xfId="12144" xr:uid="{72E743E4-CCEB-456C-A85E-C47929BCB75C}"/>
    <cellStyle name="Normal 17 3 2 2 5 3 2" xfId="29937" xr:uid="{81B701D2-F12A-4C6D-BBE4-A951927148D7}"/>
    <cellStyle name="Normal 17 3 2 2 5 4" xfId="22859" xr:uid="{DF0AC12E-114F-495C-A82E-9D4D816396B6}"/>
    <cellStyle name="Normal 17 3 2 2 6" xfId="9685" xr:uid="{8F6BD619-0F1E-487B-882E-CE9A41C671D2}"/>
    <cellStyle name="Normal 17 3 2 2 6 2" xfId="13356" xr:uid="{CC1378C6-16EC-4D63-AEC8-B88F68184210}"/>
    <cellStyle name="Normal 17 3 2 2 6 2 2" xfId="31121" xr:uid="{A37800D9-CB9C-4092-ABCB-65275751920B}"/>
    <cellStyle name="Normal 17 3 2 2 6 3" xfId="24071" xr:uid="{D6DB11A7-7893-4EE8-A371-B92CC2331932}"/>
    <cellStyle name="Normal 17 3 2 2 7" xfId="10904" xr:uid="{0E816605-538D-46AE-A40C-3E85CC5A0DCC}"/>
    <cellStyle name="Normal 17 3 2 2 7 2" xfId="28754" xr:uid="{CA46D035-4F6D-48C5-BC6A-61DE4E08E0FE}"/>
    <cellStyle name="Normal 17 3 2 2 8" xfId="21590" xr:uid="{DCF358D3-B45C-4B17-957E-3613DF771EBA}"/>
    <cellStyle name="Normal 17 3 2 3" xfId="4609" xr:uid="{9D64DDD6-C1E9-4913-A693-7F47D9F9476D}"/>
    <cellStyle name="Normal 17 3 2 3 2" xfId="5914" xr:uid="{E4A9A667-0905-4439-BBE9-6A69C8430193}"/>
    <cellStyle name="Normal 17 3 2 3 2 2" xfId="6543" xr:uid="{3C4A641D-0844-47DD-9299-812B7B651042}"/>
    <cellStyle name="Normal 17 3 2 3 2 2 2" xfId="8153" xr:uid="{02342219-69D5-43B0-B9C8-8329BC580FBF}"/>
    <cellStyle name="Normal 17 3 2 3 2 2 2 2" xfId="9463" xr:uid="{CB83E749-7D65-4EE5-B5EF-CC61753C6BB0}"/>
    <cellStyle name="Normal 17 3 2 3 2 2 2 2 2" xfId="15502" xr:uid="{EC14D648-2D47-47B3-97A7-F75A042255DA}"/>
    <cellStyle name="Normal 17 3 2 3 2 2 2 2 2 2" xfId="26217" xr:uid="{9A648E95-8576-4BD4-BD75-088B91D6AC23}"/>
    <cellStyle name="Normal 17 3 2 3 2 2 2 2 3" xfId="13135" xr:uid="{1275B39B-6D69-40AF-91FC-1B591E52B463}"/>
    <cellStyle name="Normal 17 3 2 3 2 2 2 2 3 2" xfId="30900" xr:uid="{4F39A32F-EE9A-4737-BBEB-4447E2BEA877}"/>
    <cellStyle name="Normal 17 3 2 3 2 2 2 2 4" xfId="23850" xr:uid="{1B0C8FDF-DB68-47AD-92F8-4D12E0DE252B}"/>
    <cellStyle name="Normal 17 3 2 3 2 2 2 3" xfId="10655" xr:uid="{3F84AB4A-9B03-4BFB-B1FC-2F20ABB3E840}"/>
    <cellStyle name="Normal 17 3 2 3 2 2 2 3 2" xfId="14319" xr:uid="{139F4115-9222-4FA4-95BB-14D302659F28}"/>
    <cellStyle name="Normal 17 3 2 3 2 2 2 3 2 2" xfId="32084" xr:uid="{32D9C8E7-8CF1-4C5E-B5D4-8B465FD224E6}"/>
    <cellStyle name="Normal 17 3 2 3 2 2 2 3 3" xfId="25034" xr:uid="{1BEA82C8-D4D4-447E-BC64-EBD12C57FB03}"/>
    <cellStyle name="Normal 17 3 2 3 2 2 2 4" xfId="11895" xr:uid="{2104C554-2749-424C-A8E3-B9253AC6EB9D}"/>
    <cellStyle name="Normal 17 3 2 3 2 2 2 4 2" xfId="29717" xr:uid="{5202B6F6-DB54-4628-AA0D-32EC468AD244}"/>
    <cellStyle name="Normal 17 3 2 3 2 2 2 5" xfId="22610" xr:uid="{F17593DE-C9BA-415C-88CC-5FCC68584EB4}"/>
    <cellStyle name="Normal 17 3 2 3 2 2 3" xfId="8876" xr:uid="{CFD69B9C-4A27-466F-9188-2E5DFC84000C}"/>
    <cellStyle name="Normal 17 3 2 3 2 2 3 2" xfId="14935" xr:uid="{FAEF53FF-D72D-48E9-99EA-51B6332E2CFD}"/>
    <cellStyle name="Normal 17 3 2 3 2 2 3 2 2" xfId="25650" xr:uid="{28F41A42-24CE-4912-84B8-1866F8F247AD}"/>
    <cellStyle name="Normal 17 3 2 3 2 2 3 3" xfId="12548" xr:uid="{565E98F2-61A2-4AE9-BA23-FB8F711320D9}"/>
    <cellStyle name="Normal 17 3 2 3 2 2 3 3 2" xfId="30333" xr:uid="{30F571B5-38FC-489E-9F68-D45AAE306F47}"/>
    <cellStyle name="Normal 17 3 2 3 2 2 3 4" xfId="23263" xr:uid="{708EBDA8-CD85-49AC-AFCF-82D0E1B6E7D5}"/>
    <cellStyle name="Normal 17 3 2 3 2 2 4" xfId="10088" xr:uid="{597F1177-21DF-473E-9BAD-082A45C0D68B}"/>
    <cellStyle name="Normal 17 3 2 3 2 2 4 2" xfId="13752" xr:uid="{E28CFA41-85D0-43F7-8A64-21760CA099F1}"/>
    <cellStyle name="Normal 17 3 2 3 2 2 4 2 2" xfId="31517" xr:uid="{B4BDD760-139A-4E2E-BF63-5A9CBF5953E8}"/>
    <cellStyle name="Normal 17 3 2 3 2 2 4 3" xfId="24467" xr:uid="{F94A6573-6240-474D-A2A0-8D044FEC98DF}"/>
    <cellStyle name="Normal 17 3 2 3 2 2 5" xfId="11308" xr:uid="{7F6E9DA9-2754-4243-8478-A27EFD32B071}"/>
    <cellStyle name="Normal 17 3 2 3 2 2 5 2" xfId="29150" xr:uid="{E2B101E3-8AFD-4B3B-B945-C7BC0D65513D}"/>
    <cellStyle name="Normal 17 3 2 3 2 2 6" xfId="22008" xr:uid="{F6410F8E-7707-472E-8A98-9D73BE1F7775}"/>
    <cellStyle name="Normal 17 3 2 3 2 3" xfId="7511" xr:uid="{90F5700C-B734-4497-850C-6D65324BF418}"/>
    <cellStyle name="Normal 17 3 2 3 2 3 2" xfId="9186" xr:uid="{B1629D63-42BD-4BBB-AE2F-372C44801E6B}"/>
    <cellStyle name="Normal 17 3 2 3 2 3 2 2" xfId="15225" xr:uid="{FB06BFFD-C9E6-435F-8462-127866BA3731}"/>
    <cellStyle name="Normal 17 3 2 3 2 3 2 2 2" xfId="25940" xr:uid="{117E7666-7188-437D-A16C-350AAB751E8B}"/>
    <cellStyle name="Normal 17 3 2 3 2 3 2 3" xfId="12858" xr:uid="{5FB1DBC0-2EF7-46FF-9D45-A9BA3ED8054A}"/>
    <cellStyle name="Normal 17 3 2 3 2 3 2 3 2" xfId="30623" xr:uid="{92639A46-EC3D-47C5-830B-85A0361B3C84}"/>
    <cellStyle name="Normal 17 3 2 3 2 3 2 4" xfId="23573" xr:uid="{0D0693AB-6D0A-46CB-BDAB-F72B6E9A5A7A}"/>
    <cellStyle name="Normal 17 3 2 3 2 3 3" xfId="10378" xr:uid="{64D2AA3E-8507-4332-9505-784895B4D866}"/>
    <cellStyle name="Normal 17 3 2 3 2 3 3 2" xfId="14042" xr:uid="{A7EFCDAB-793F-446E-9209-F60133950B0D}"/>
    <cellStyle name="Normal 17 3 2 3 2 3 3 2 2" xfId="31807" xr:uid="{480FE99A-4892-429F-A7DF-0BE6F390ACB2}"/>
    <cellStyle name="Normal 17 3 2 3 2 3 3 3" xfId="24757" xr:uid="{D90DFA92-43E4-44C0-BB3F-38CC810C4797}"/>
    <cellStyle name="Normal 17 3 2 3 2 3 4" xfId="11618" xr:uid="{DFC377C5-0FC8-40CC-A746-7EB02722D023}"/>
    <cellStyle name="Normal 17 3 2 3 2 3 4 2" xfId="29440" xr:uid="{B2E7BDA9-7942-4583-A454-956854342151}"/>
    <cellStyle name="Normal 17 3 2 3 2 3 5" xfId="22333" xr:uid="{B8F35571-09F0-472B-96CF-79CD76E45048}"/>
    <cellStyle name="Normal 17 3 2 3 2 4" xfId="8611" xr:uid="{273B802C-6868-4AF6-9A89-9B79ED2409D4}"/>
    <cellStyle name="Normal 17 3 2 3 2 4 2" xfId="14670" xr:uid="{F37FC6FB-8743-434E-B9E7-A18BA7ADCD2B}"/>
    <cellStyle name="Normal 17 3 2 3 2 4 2 2" xfId="25385" xr:uid="{C8BB9394-3EC2-4C9E-B0B7-6820D33EFE1A}"/>
    <cellStyle name="Normal 17 3 2 3 2 4 3" xfId="12283" xr:uid="{876BFFB2-BE09-45BB-8595-29DECDE8D30E}"/>
    <cellStyle name="Normal 17 3 2 3 2 4 3 2" xfId="30068" xr:uid="{34D088B1-98C1-4DC2-A916-658CD05FA7FC}"/>
    <cellStyle name="Normal 17 3 2 3 2 4 4" xfId="22998" xr:uid="{4C61A4FF-37FF-4080-93C3-BCEB1AD43356}"/>
    <cellStyle name="Normal 17 3 2 3 2 5" xfId="9823" xr:uid="{7CC02220-196E-44AC-804A-B9877221783F}"/>
    <cellStyle name="Normal 17 3 2 3 2 5 2" xfId="13487" xr:uid="{3057D322-D5BD-475C-91CD-E51C8A5CB13B}"/>
    <cellStyle name="Normal 17 3 2 3 2 5 2 2" xfId="31252" xr:uid="{B9398C02-1E88-49DF-AC6C-A833475344B2}"/>
    <cellStyle name="Normal 17 3 2 3 2 5 3" xfId="24202" xr:uid="{9873DD1F-913D-4CB4-A0BC-93DC866F829A}"/>
    <cellStyle name="Normal 17 3 2 3 2 6" xfId="11043" xr:uid="{CBF7686B-A309-4BCE-9C94-15C6F9B3F265}"/>
    <cellStyle name="Normal 17 3 2 3 2 6 2" xfId="28885" xr:uid="{E59E207E-7944-42A4-B750-1289A5131FDF}"/>
    <cellStyle name="Normal 17 3 2 3 2 7" xfId="21743" xr:uid="{840130A6-E5EE-4EEE-B424-132DE854AC76}"/>
    <cellStyle name="Normal 17 3 2 3 3" xfId="6351" xr:uid="{5242FD56-35AF-4AD9-A646-0CF5756AB46D}"/>
    <cellStyle name="Normal 17 3 2 3 3 2" xfId="7960" xr:uid="{24CC87DF-8A45-424C-9E4F-0363E5B1F8F5}"/>
    <cellStyle name="Normal 17 3 2 3 3 2 2" xfId="9333" xr:uid="{0DCCF811-CC15-4ED5-8519-CC0AEAA9BE2F}"/>
    <cellStyle name="Normal 17 3 2 3 3 2 2 2" xfId="15372" xr:uid="{F6D3E497-3A90-4C32-8488-A0F22124C465}"/>
    <cellStyle name="Normal 17 3 2 3 3 2 2 2 2" xfId="26087" xr:uid="{F902798D-61C5-43F8-B8FA-350D0F83809F}"/>
    <cellStyle name="Normal 17 3 2 3 3 2 2 3" xfId="13005" xr:uid="{713FCF64-A198-44A6-AD96-0CDC0D8170CA}"/>
    <cellStyle name="Normal 17 3 2 3 3 2 2 3 2" xfId="30770" xr:uid="{6B9B2AA3-B6FB-4C83-A8F9-4A8ADCDAC6BF}"/>
    <cellStyle name="Normal 17 3 2 3 3 2 2 4" xfId="23720" xr:uid="{3230E354-8D77-4926-981F-59A52BA1FB2C}"/>
    <cellStyle name="Normal 17 3 2 3 3 2 3" xfId="10525" xr:uid="{F15481B5-4BFB-48B2-9A28-6E2EF1B0896B}"/>
    <cellStyle name="Normal 17 3 2 3 3 2 3 2" xfId="14189" xr:uid="{AC8F48B0-5056-4371-8BA0-7575DE827DB0}"/>
    <cellStyle name="Normal 17 3 2 3 3 2 3 2 2" xfId="31954" xr:uid="{3F4BC051-CEC8-4796-8EF4-1B4D9F7C3AD7}"/>
    <cellStyle name="Normal 17 3 2 3 3 2 3 3" xfId="24904" xr:uid="{E8966873-5B2A-4955-AF94-B003FCED16EC}"/>
    <cellStyle name="Normal 17 3 2 3 3 2 4" xfId="11765" xr:uid="{A503D7BB-DBE9-4A29-ADAD-4F9AE6DB41BC}"/>
    <cellStyle name="Normal 17 3 2 3 3 2 4 2" xfId="29587" xr:uid="{39396B13-5F0D-4793-8B3D-93D1EF8F4C43}"/>
    <cellStyle name="Normal 17 3 2 3 3 2 5" xfId="22480" xr:uid="{94F0CE36-A823-495A-A26E-BD5B08BF06F1}"/>
    <cellStyle name="Normal 17 3 2 3 3 3" xfId="8746" xr:uid="{375CD548-6154-4CAF-92E6-7DD4D91943B7}"/>
    <cellStyle name="Normal 17 3 2 3 3 3 2" xfId="14805" xr:uid="{00C37E21-3795-4CF2-8101-DE6E8EDB7158}"/>
    <cellStyle name="Normal 17 3 2 3 3 3 2 2" xfId="25520" xr:uid="{CA39B95F-2335-4EBC-B4C7-7ED76A5365FA}"/>
    <cellStyle name="Normal 17 3 2 3 3 3 3" xfId="12418" xr:uid="{9CF0B069-45EA-488B-B23D-1E8875BE239B}"/>
    <cellStyle name="Normal 17 3 2 3 3 3 3 2" xfId="30203" xr:uid="{C6B690D6-29E8-4747-ACD5-84BD552EA612}"/>
    <cellStyle name="Normal 17 3 2 3 3 3 4" xfId="23133" xr:uid="{245088E7-D6EC-40B2-B1A2-1788077DBDD0}"/>
    <cellStyle name="Normal 17 3 2 3 3 4" xfId="9958" xr:uid="{A2EE7480-3B4D-45FF-8BAD-A06C00FDCFD3}"/>
    <cellStyle name="Normal 17 3 2 3 3 4 2" xfId="13622" xr:uid="{35974785-6276-4F86-A288-81637904C849}"/>
    <cellStyle name="Normal 17 3 2 3 3 4 2 2" xfId="31387" xr:uid="{43FED12F-96DF-4DB2-97CF-DEF56333C14A}"/>
    <cellStyle name="Normal 17 3 2 3 3 4 3" xfId="24337" xr:uid="{BCDCEF78-087D-49DE-80D3-A1BC63DEF383}"/>
    <cellStyle name="Normal 17 3 2 3 3 5" xfId="11178" xr:uid="{DFE03A8A-6D43-4513-BB5B-9FF12739E582}"/>
    <cellStyle name="Normal 17 3 2 3 3 5 2" xfId="29020" xr:uid="{F1FE34B8-04FF-431B-A74E-CFE6BE40DF09}"/>
    <cellStyle name="Normal 17 3 2 3 3 6" xfId="21878" xr:uid="{4B0B6070-96A6-4222-AEE1-2A20C70FAD2B}"/>
    <cellStyle name="Normal 17 3 2 3 4" xfId="7318" xr:uid="{D16750B1-F3C2-444A-B351-9EC18F1CAA16}"/>
    <cellStyle name="Normal 17 3 2 3 4 2" xfId="9056" xr:uid="{E23EDAAA-B654-4EA3-9C29-083F899A11FD}"/>
    <cellStyle name="Normal 17 3 2 3 4 2 2" xfId="15095" xr:uid="{C8C90610-54EF-49FD-9A76-8B4D9D31C287}"/>
    <cellStyle name="Normal 17 3 2 3 4 2 2 2" xfId="25810" xr:uid="{3506C8F2-C618-4B57-8DFD-1D27ED6E3F50}"/>
    <cellStyle name="Normal 17 3 2 3 4 2 3" xfId="12728" xr:uid="{90DDFE7E-657A-4F13-9E31-DAC303FB1BD0}"/>
    <cellStyle name="Normal 17 3 2 3 4 2 3 2" xfId="30493" xr:uid="{19386358-7B07-40A9-B7C6-6965477F2B43}"/>
    <cellStyle name="Normal 17 3 2 3 4 2 4" xfId="23443" xr:uid="{E1EF59C2-3AD0-455B-ADD5-B5CEA87A33F5}"/>
    <cellStyle name="Normal 17 3 2 3 4 3" xfId="10248" xr:uid="{4EF0010C-51D6-4997-A03A-8E40A3810D20}"/>
    <cellStyle name="Normal 17 3 2 3 4 3 2" xfId="13912" xr:uid="{C2FF2734-C0DE-448E-B74B-65000081AA23}"/>
    <cellStyle name="Normal 17 3 2 3 4 3 2 2" xfId="31677" xr:uid="{848AA691-8296-4217-AA44-C14530A51B12}"/>
    <cellStyle name="Normal 17 3 2 3 4 3 3" xfId="24627" xr:uid="{050DC586-21CB-403B-AB4F-3F1039BA31FC}"/>
    <cellStyle name="Normal 17 3 2 3 4 4" xfId="11488" xr:uid="{BB9ADB40-F456-426B-AB8D-2DBA821749E1}"/>
    <cellStyle name="Normal 17 3 2 3 4 4 2" xfId="29310" xr:uid="{208FE650-00CA-44E0-8677-E31D027C31BB}"/>
    <cellStyle name="Normal 17 3 2 3 4 5" xfId="22203" xr:uid="{9050A2B0-0C10-41AC-921E-DAAF078727BA}"/>
    <cellStyle name="Normal 17 3 2 3 5" xfId="8473" xr:uid="{DB4F1972-887B-48C7-9BB7-113A73467017}"/>
    <cellStyle name="Normal 17 3 2 3 5 2" xfId="14540" xr:uid="{3C65718D-1FD5-4ECF-AE26-87110568ADE7}"/>
    <cellStyle name="Normal 17 3 2 3 5 2 2" xfId="25255" xr:uid="{840DEF0D-DECA-43B0-9E3B-0A805F9BC8F4}"/>
    <cellStyle name="Normal 17 3 2 3 5 3" xfId="12145" xr:uid="{1AE54D77-E519-42B6-8343-7BE5FA1CDFE5}"/>
    <cellStyle name="Normal 17 3 2 3 5 3 2" xfId="29938" xr:uid="{92338458-841A-48D2-9C78-3231D30B3194}"/>
    <cellStyle name="Normal 17 3 2 3 5 4" xfId="22860" xr:uid="{C373B6A1-3CE8-47E2-835B-290A7CC9FDE9}"/>
    <cellStyle name="Normal 17 3 2 3 6" xfId="9686" xr:uid="{9C172658-78C2-4B31-9D9B-DAA063D9AE13}"/>
    <cellStyle name="Normal 17 3 2 3 6 2" xfId="13357" xr:uid="{D1323E17-87F6-4690-92DF-FAD969311CAB}"/>
    <cellStyle name="Normal 17 3 2 3 6 2 2" xfId="31122" xr:uid="{23732974-DD6F-42A6-8D42-0E338684BC90}"/>
    <cellStyle name="Normal 17 3 2 3 6 3" xfId="24072" xr:uid="{1FA2106E-F7F1-4B62-9BDC-09B0714AEA2E}"/>
    <cellStyle name="Normal 17 3 2 3 7" xfId="10905" xr:uid="{8725A131-B978-4586-A802-9C47866B820C}"/>
    <cellStyle name="Normal 17 3 2 3 7 2" xfId="28755" xr:uid="{50933C4F-84B3-4BE7-953C-00DCA4D0A807}"/>
    <cellStyle name="Normal 17 3 2 3 8" xfId="21591" xr:uid="{FCAB32BF-BEE7-4C79-980A-9AD404FBDB87}"/>
    <cellStyle name="Normal 17 3 2 4" xfId="5912" xr:uid="{94128F83-E39C-48E4-B4B6-9444A2646D6B}"/>
    <cellStyle name="Normal 17 3 2 4 2" xfId="6541" xr:uid="{4138DAA5-086F-40E0-BC8D-1E54ADD1EA0B}"/>
    <cellStyle name="Normal 17 3 2 4 2 2" xfId="8151" xr:uid="{914BBB8D-DF1C-4E3A-AEC5-1B8E3B2D3BFC}"/>
    <cellStyle name="Normal 17 3 2 4 2 2 2" xfId="9461" xr:uid="{C9291C24-5721-48ED-AE24-83FE189AAAEC}"/>
    <cellStyle name="Normal 17 3 2 4 2 2 2 2" xfId="15500" xr:uid="{E8777449-650E-42F3-9C07-86132AE3CCF1}"/>
    <cellStyle name="Normal 17 3 2 4 2 2 2 2 2" xfId="26215" xr:uid="{053A5E60-0851-49E2-9869-179C8E9E9586}"/>
    <cellStyle name="Normal 17 3 2 4 2 2 2 3" xfId="13133" xr:uid="{59F34586-BD1E-4803-8770-5B547F0D15FA}"/>
    <cellStyle name="Normal 17 3 2 4 2 2 2 3 2" xfId="30898" xr:uid="{9402EEF5-6844-465C-9742-35303C63D7F1}"/>
    <cellStyle name="Normal 17 3 2 4 2 2 2 4" xfId="23848" xr:uid="{BADC0BFD-68DE-4FA3-89C6-75B46C876025}"/>
    <cellStyle name="Normal 17 3 2 4 2 2 3" xfId="10653" xr:uid="{64FABC65-F9AC-43D6-851E-8E2F5BAAC533}"/>
    <cellStyle name="Normal 17 3 2 4 2 2 3 2" xfId="14317" xr:uid="{D9F5BE97-0546-42BF-AECF-9EFDF5D83F06}"/>
    <cellStyle name="Normal 17 3 2 4 2 2 3 2 2" xfId="32082" xr:uid="{0EF5D98D-A59D-4FCE-9280-D533E7147FE4}"/>
    <cellStyle name="Normal 17 3 2 4 2 2 3 3" xfId="25032" xr:uid="{1203F980-BE2F-4CE3-9D12-87E5A1099056}"/>
    <cellStyle name="Normal 17 3 2 4 2 2 4" xfId="11893" xr:uid="{F0A0ABD8-89E8-4962-BD8B-2961819AFA01}"/>
    <cellStyle name="Normal 17 3 2 4 2 2 4 2" xfId="29715" xr:uid="{3B70231D-C59D-4F8B-8EB6-BF756849916B}"/>
    <cellStyle name="Normal 17 3 2 4 2 2 5" xfId="22608" xr:uid="{D3683898-FBE3-4C14-86FA-AEF0E4FB6B43}"/>
    <cellStyle name="Normal 17 3 2 4 2 3" xfId="8874" xr:uid="{EA937CB8-77D8-4C53-BE08-2A9F1C3D9AC2}"/>
    <cellStyle name="Normal 17 3 2 4 2 3 2" xfId="14933" xr:uid="{943C3F02-A7EE-4402-B9B7-36BA91E460D2}"/>
    <cellStyle name="Normal 17 3 2 4 2 3 2 2" xfId="25648" xr:uid="{43BDDC41-84CC-41C2-80A9-64E57929013E}"/>
    <cellStyle name="Normal 17 3 2 4 2 3 3" xfId="12546" xr:uid="{902CCC41-4948-478A-A7A0-28B695A3B30D}"/>
    <cellStyle name="Normal 17 3 2 4 2 3 3 2" xfId="30331" xr:uid="{7D91818A-001A-42EF-88A8-7C584FDD7FA8}"/>
    <cellStyle name="Normal 17 3 2 4 2 3 4" xfId="23261" xr:uid="{520D1E40-0029-469D-9916-DC1CCEF716A3}"/>
    <cellStyle name="Normal 17 3 2 4 2 4" xfId="10086" xr:uid="{83ECFB6D-10F2-4A90-8C47-FEC9CD358390}"/>
    <cellStyle name="Normal 17 3 2 4 2 4 2" xfId="13750" xr:uid="{C3E2B370-4C2A-45CD-92A6-69A3CCFF5F79}"/>
    <cellStyle name="Normal 17 3 2 4 2 4 2 2" xfId="31515" xr:uid="{782986BE-8516-4B1A-8822-4457B14D5D14}"/>
    <cellStyle name="Normal 17 3 2 4 2 4 3" xfId="24465" xr:uid="{95FA70FE-E635-47C1-A86F-D5AAA569123D}"/>
    <cellStyle name="Normal 17 3 2 4 2 5" xfId="11306" xr:uid="{92E0432D-9AE8-446D-B953-A0B2E379C335}"/>
    <cellStyle name="Normal 17 3 2 4 2 5 2" xfId="29148" xr:uid="{27389D08-B2D4-403D-A662-45FA3D6D321C}"/>
    <cellStyle name="Normal 17 3 2 4 2 6" xfId="22006" xr:uid="{22588E5C-9960-441B-A1C6-0B0C49C5E965}"/>
    <cellStyle name="Normal 17 3 2 4 3" xfId="7509" xr:uid="{8551203C-E0E5-4EAC-9614-9986567D9AEC}"/>
    <cellStyle name="Normal 17 3 2 4 3 2" xfId="9184" xr:uid="{10373D81-01BC-4380-A95E-E9539093B575}"/>
    <cellStyle name="Normal 17 3 2 4 3 2 2" xfId="15223" xr:uid="{0D4C501A-85A2-4DB6-BCA2-2E1A561BCFAB}"/>
    <cellStyle name="Normal 17 3 2 4 3 2 2 2" xfId="25938" xr:uid="{D796F4C1-8D22-44BB-ADCC-D53E867C903C}"/>
    <cellStyle name="Normal 17 3 2 4 3 2 3" xfId="12856" xr:uid="{AD18B331-898E-4D30-957E-82AC3C20AFB1}"/>
    <cellStyle name="Normal 17 3 2 4 3 2 3 2" xfId="30621" xr:uid="{839B7BDE-2970-44BA-9F87-FEA9EC14EAEE}"/>
    <cellStyle name="Normal 17 3 2 4 3 2 4" xfId="23571" xr:uid="{FBAD406A-7FDA-40CC-892C-B09B53249222}"/>
    <cellStyle name="Normal 17 3 2 4 3 3" xfId="10376" xr:uid="{AFE081E2-55B7-480C-B46B-6782FA754C5C}"/>
    <cellStyle name="Normal 17 3 2 4 3 3 2" xfId="14040" xr:uid="{37CE86E1-5ED1-42CF-824E-D6059B8F7EBE}"/>
    <cellStyle name="Normal 17 3 2 4 3 3 2 2" xfId="31805" xr:uid="{AF644284-BB94-47CA-8560-B1FFA9C778C9}"/>
    <cellStyle name="Normal 17 3 2 4 3 3 3" xfId="24755" xr:uid="{DD054958-6918-4A31-A7DE-C8185B43FE0C}"/>
    <cellStyle name="Normal 17 3 2 4 3 4" xfId="11616" xr:uid="{E8947FF7-AA73-4BF5-A99C-1CAC006F5D82}"/>
    <cellStyle name="Normal 17 3 2 4 3 4 2" xfId="29438" xr:uid="{2289E68B-C828-4B15-A805-7DCFF50897CD}"/>
    <cellStyle name="Normal 17 3 2 4 3 5" xfId="22331" xr:uid="{24DC00DC-A93C-4973-B53F-11165367993E}"/>
    <cellStyle name="Normal 17 3 2 4 4" xfId="8609" xr:uid="{BD6DDD2F-5F16-4B6E-B97B-2E00AABB893E}"/>
    <cellStyle name="Normal 17 3 2 4 4 2" xfId="14668" xr:uid="{079320C0-DE23-40DB-A66D-C8E5D5F42862}"/>
    <cellStyle name="Normal 17 3 2 4 4 2 2" xfId="25383" xr:uid="{D5961912-0FC6-4DD8-A612-4AC6EAA30F13}"/>
    <cellStyle name="Normal 17 3 2 4 4 3" xfId="12281" xr:uid="{BB9C6009-6669-4BCA-B147-A68BE6281A79}"/>
    <cellStyle name="Normal 17 3 2 4 4 3 2" xfId="30066" xr:uid="{6BE44E64-206D-4F43-9258-E88153DF1CBB}"/>
    <cellStyle name="Normal 17 3 2 4 4 4" xfId="22996" xr:uid="{A9B01AB6-BE75-48A5-96DF-28D2F54A5604}"/>
    <cellStyle name="Normal 17 3 2 4 5" xfId="9821" xr:uid="{1A460D23-5C87-4FB0-95A2-C335E8AA63C2}"/>
    <cellStyle name="Normal 17 3 2 4 5 2" xfId="13485" xr:uid="{A7122318-8483-4DEE-9304-AFAEC63F64C3}"/>
    <cellStyle name="Normal 17 3 2 4 5 2 2" xfId="31250" xr:uid="{80871965-A132-4BC0-BE72-4A7418755BE1}"/>
    <cellStyle name="Normal 17 3 2 4 5 3" xfId="24200" xr:uid="{6A842E86-B411-4281-AE2E-E9C87AB1C829}"/>
    <cellStyle name="Normal 17 3 2 4 6" xfId="11041" xr:uid="{9937B6BF-92F2-4870-8A2E-146DA217B8E5}"/>
    <cellStyle name="Normal 17 3 2 4 6 2" xfId="28883" xr:uid="{A3A985F4-555E-483B-B90F-0376446EB938}"/>
    <cellStyle name="Normal 17 3 2 4 7" xfId="21741" xr:uid="{3B2C2C27-2E93-47E4-AB5E-D42E61DE7D1C}"/>
    <cellStyle name="Normal 17 3 2 5" xfId="6349" xr:uid="{3D4143C9-7E18-4221-B175-6DB343E2A3C0}"/>
    <cellStyle name="Normal 17 3 2 5 2" xfId="7958" xr:uid="{A3180416-A50D-4530-AD42-A59F37DDD8CD}"/>
    <cellStyle name="Normal 17 3 2 5 2 2" xfId="9331" xr:uid="{9663A807-ABDF-4DCD-A48E-4E5D9C452F37}"/>
    <cellStyle name="Normal 17 3 2 5 2 2 2" xfId="15370" xr:uid="{D21D5C7A-2E8E-4FDD-B3F8-A13E0E0C44BE}"/>
    <cellStyle name="Normal 17 3 2 5 2 2 2 2" xfId="26085" xr:uid="{F851A0A7-644C-4F0B-B02B-65AE865B396F}"/>
    <cellStyle name="Normal 17 3 2 5 2 2 3" xfId="13003" xr:uid="{608383F8-222D-441A-BA34-6248C67542ED}"/>
    <cellStyle name="Normal 17 3 2 5 2 2 3 2" xfId="30768" xr:uid="{8728377A-0E48-491F-B595-322CAC677D50}"/>
    <cellStyle name="Normal 17 3 2 5 2 2 4" xfId="23718" xr:uid="{E786413A-63D3-474C-AF1B-631E5E9CDFAD}"/>
    <cellStyle name="Normal 17 3 2 5 2 3" xfId="10523" xr:uid="{C46E03DC-B33B-4C10-B82E-120AE7917656}"/>
    <cellStyle name="Normal 17 3 2 5 2 3 2" xfId="14187" xr:uid="{669F0DEF-3F15-4258-AE8F-1FB8E3DF6427}"/>
    <cellStyle name="Normal 17 3 2 5 2 3 2 2" xfId="31952" xr:uid="{534CF2F6-0088-4850-9A30-75DDF98A22D4}"/>
    <cellStyle name="Normal 17 3 2 5 2 3 3" xfId="24902" xr:uid="{74410E77-AD4B-46B3-83D7-8307625F0B9E}"/>
    <cellStyle name="Normal 17 3 2 5 2 4" xfId="11763" xr:uid="{86B1C546-D0FE-4ECF-A536-233D63340586}"/>
    <cellStyle name="Normal 17 3 2 5 2 4 2" xfId="29585" xr:uid="{150D0527-2573-4093-920F-104B866E5E6D}"/>
    <cellStyle name="Normal 17 3 2 5 2 5" xfId="22478" xr:uid="{74E22BD1-5A6B-4CD8-B063-AF6193E1242D}"/>
    <cellStyle name="Normal 17 3 2 5 3" xfId="8744" xr:uid="{A6535E34-6C30-44BC-BB5C-E82829A1F8CB}"/>
    <cellStyle name="Normal 17 3 2 5 3 2" xfId="14803" xr:uid="{C76F9153-825C-47F7-B783-221C4ADF6BB9}"/>
    <cellStyle name="Normal 17 3 2 5 3 2 2" xfId="25518" xr:uid="{727952CB-B1E1-4167-B706-27189496B648}"/>
    <cellStyle name="Normal 17 3 2 5 3 3" xfId="12416" xr:uid="{351E6769-7752-4223-BAC8-B447F53F7AD8}"/>
    <cellStyle name="Normal 17 3 2 5 3 3 2" xfId="30201" xr:uid="{C0FFBF71-E7C0-4435-8B91-40B5C10F9C06}"/>
    <cellStyle name="Normal 17 3 2 5 3 4" xfId="23131" xr:uid="{94BDFC29-47D6-4A86-93BB-972ACE1F0CB5}"/>
    <cellStyle name="Normal 17 3 2 5 4" xfId="9956" xr:uid="{B64D8EFA-0805-41C9-88A2-B214DE753983}"/>
    <cellStyle name="Normal 17 3 2 5 4 2" xfId="13620" xr:uid="{1A298A08-3B6C-4129-9DEA-FE7086839EE8}"/>
    <cellStyle name="Normal 17 3 2 5 4 2 2" xfId="31385" xr:uid="{1383BD8B-F012-463A-807B-4ABE4A2F1528}"/>
    <cellStyle name="Normal 17 3 2 5 4 3" xfId="24335" xr:uid="{8AB879E4-3F15-4E66-9FBF-1DED775EE899}"/>
    <cellStyle name="Normal 17 3 2 5 5" xfId="11176" xr:uid="{A31FEBE5-6D10-4131-AD4F-D5D641D16461}"/>
    <cellStyle name="Normal 17 3 2 5 5 2" xfId="29018" xr:uid="{2C913C6B-81FD-4416-9B4F-C6BF24BBFFA2}"/>
    <cellStyle name="Normal 17 3 2 5 6" xfId="21876" xr:uid="{E7478370-51C4-4A2D-9BBD-B540EA49597E}"/>
    <cellStyle name="Normal 17 3 2 6" xfId="7316" xr:uid="{CC65DEC8-1A96-48D9-B4CA-908F567E8A7C}"/>
    <cellStyle name="Normal 17 3 2 6 2" xfId="9054" xr:uid="{4FCB9F40-19A0-4657-8610-087567C846E3}"/>
    <cellStyle name="Normal 17 3 2 6 2 2" xfId="15093" xr:uid="{026C7A45-9A71-49EB-8395-79F061C98FFC}"/>
    <cellStyle name="Normal 17 3 2 6 2 2 2" xfId="25808" xr:uid="{C25590EB-7ACD-4A07-B394-E6C06569A6E6}"/>
    <cellStyle name="Normal 17 3 2 6 2 3" xfId="12726" xr:uid="{FA0E0BA3-B247-4B37-8A98-D8AC022F6236}"/>
    <cellStyle name="Normal 17 3 2 6 2 3 2" xfId="30491" xr:uid="{0845F205-26EC-4963-94B9-573F7E7DA70F}"/>
    <cellStyle name="Normal 17 3 2 6 2 4" xfId="23441" xr:uid="{1C1289B0-98AB-40FC-B345-E8E885C5A276}"/>
    <cellStyle name="Normal 17 3 2 6 3" xfId="10246" xr:uid="{34001B9A-627C-4F5F-9E78-F20D4AEAE0D7}"/>
    <cellStyle name="Normal 17 3 2 6 3 2" xfId="13910" xr:uid="{4B5CB964-E5C5-45F0-9D2A-E65F508BCD06}"/>
    <cellStyle name="Normal 17 3 2 6 3 2 2" xfId="31675" xr:uid="{CA10DC3B-5AF9-4B7F-AD15-ECF26CFEFC91}"/>
    <cellStyle name="Normal 17 3 2 6 3 3" xfId="24625" xr:uid="{230F29B2-E3D2-43D8-8634-825FDEBFBB8C}"/>
    <cellStyle name="Normal 17 3 2 6 4" xfId="11486" xr:uid="{5E4E2637-8223-41C0-9FDB-8F0D612AD64A}"/>
    <cellStyle name="Normal 17 3 2 6 4 2" xfId="29308" xr:uid="{BF5073B1-ABC6-465A-B748-4167241ED047}"/>
    <cellStyle name="Normal 17 3 2 6 5" xfId="22201" xr:uid="{A3386FE4-F5F3-409F-9B8D-AB8D98EDEF9C}"/>
    <cellStyle name="Normal 17 3 2 7" xfId="8471" xr:uid="{B495D184-2525-4487-8C16-C6030659F0C7}"/>
    <cellStyle name="Normal 17 3 2 7 2" xfId="14538" xr:uid="{BD73FC8E-F24D-4D7D-A8D0-498F96EF791F}"/>
    <cellStyle name="Normal 17 3 2 7 2 2" xfId="25253" xr:uid="{EE4A84FD-B9ED-4C3D-8C75-2DFF39981DD5}"/>
    <cellStyle name="Normal 17 3 2 7 3" xfId="12143" xr:uid="{6E6E4940-F564-4EB6-8CFB-74D0523779C2}"/>
    <cellStyle name="Normal 17 3 2 7 3 2" xfId="29936" xr:uid="{86FF4B8B-AA77-44C1-904C-00F7AB923EDD}"/>
    <cellStyle name="Normal 17 3 2 7 4" xfId="22858" xr:uid="{825E0679-4311-495C-B1AF-36084DCF4C31}"/>
    <cellStyle name="Normal 17 3 2 8" xfId="9684" xr:uid="{F9BD393B-FDA3-4FF6-822D-76756FC2CE56}"/>
    <cellStyle name="Normal 17 3 2 8 2" xfId="13355" xr:uid="{2709FCD4-468D-4E4E-9CFE-1819B99F6AC0}"/>
    <cellStyle name="Normal 17 3 2 8 2 2" xfId="31120" xr:uid="{48E2FD0B-E0A6-4C2B-BB23-08BCF22A27AD}"/>
    <cellStyle name="Normal 17 3 2 8 3" xfId="24070" xr:uid="{F9FF5D79-8D85-4A3F-995A-C033160E723E}"/>
    <cellStyle name="Normal 17 3 2 9" xfId="10903" xr:uid="{E1F44EC6-EE76-46BE-BD7B-A35FC300D246}"/>
    <cellStyle name="Normal 17 3 2 9 2" xfId="28753" xr:uid="{88AC939C-6136-4592-96E5-CBE1D668CFCE}"/>
    <cellStyle name="Normal 17 3 3" xfId="4610" xr:uid="{A2AF09E6-5419-45E4-A511-7BC58DF988F3}"/>
    <cellStyle name="Normal 17 3 3 2" xfId="5915" xr:uid="{B6CE0260-4029-4EF0-B346-8DD2AA9806A3}"/>
    <cellStyle name="Normal 17 3 3 2 2" xfId="6544" xr:uid="{5AF9774D-53E5-421F-9197-70090E473DC5}"/>
    <cellStyle name="Normal 17 3 3 2 2 2" xfId="8154" xr:uid="{9870E42A-03B4-44DF-8477-86AEC6B9B760}"/>
    <cellStyle name="Normal 17 3 3 2 2 2 2" xfId="9464" xr:uid="{335568C6-C0AB-4683-B4E5-D9DEAE0CD844}"/>
    <cellStyle name="Normal 17 3 3 2 2 2 2 2" xfId="15503" xr:uid="{6D970AC6-F35A-4B16-8BCE-4489503E4251}"/>
    <cellStyle name="Normal 17 3 3 2 2 2 2 2 2" xfId="26218" xr:uid="{07761644-FFCB-4FAE-9A2A-4DC5F92DA8D2}"/>
    <cellStyle name="Normal 17 3 3 2 2 2 2 3" xfId="13136" xr:uid="{D78C6C52-1DBB-4181-9418-4AC081C07D9F}"/>
    <cellStyle name="Normal 17 3 3 2 2 2 2 3 2" xfId="30901" xr:uid="{8B483F5F-2104-402B-AA63-1E2B77568D3C}"/>
    <cellStyle name="Normal 17 3 3 2 2 2 2 4" xfId="23851" xr:uid="{B9BAE151-B5DE-4326-92A0-71939DCD8211}"/>
    <cellStyle name="Normal 17 3 3 2 2 2 3" xfId="10656" xr:uid="{DB1481B2-26E8-4A27-B77F-361316CFC42D}"/>
    <cellStyle name="Normal 17 3 3 2 2 2 3 2" xfId="14320" xr:uid="{263AE657-196A-4F45-87F9-7A72C37B2CD0}"/>
    <cellStyle name="Normal 17 3 3 2 2 2 3 2 2" xfId="32085" xr:uid="{AD7145C6-42B5-41ED-9E7F-D335348E3300}"/>
    <cellStyle name="Normal 17 3 3 2 2 2 3 3" xfId="25035" xr:uid="{EAE9A5C7-3F9A-47E8-8A1D-0E7662D1F1D0}"/>
    <cellStyle name="Normal 17 3 3 2 2 2 4" xfId="11896" xr:uid="{B3699DA9-1703-4A4F-A8FA-32C98C9ADCBB}"/>
    <cellStyle name="Normal 17 3 3 2 2 2 4 2" xfId="29718" xr:uid="{842DE778-7BCF-4E12-B710-379B8961BB8F}"/>
    <cellStyle name="Normal 17 3 3 2 2 2 5" xfId="22611" xr:uid="{EB93140A-4EF6-41DB-A9C0-81410D2932FB}"/>
    <cellStyle name="Normal 17 3 3 2 2 3" xfId="8877" xr:uid="{379BD28C-9112-40B2-9B2F-229D6EA75371}"/>
    <cellStyle name="Normal 17 3 3 2 2 3 2" xfId="14936" xr:uid="{4275D761-FBCE-44F3-9FB6-25D0AF148443}"/>
    <cellStyle name="Normal 17 3 3 2 2 3 2 2" xfId="25651" xr:uid="{B1FF060B-8C76-4604-AFB1-95758C845D20}"/>
    <cellStyle name="Normal 17 3 3 2 2 3 3" xfId="12549" xr:uid="{E361D1DE-4CD3-4B06-9E5B-C91E20F7B47A}"/>
    <cellStyle name="Normal 17 3 3 2 2 3 3 2" xfId="30334" xr:uid="{B53A8301-7FAD-4B18-A165-F57EA6D73C3B}"/>
    <cellStyle name="Normal 17 3 3 2 2 3 4" xfId="23264" xr:uid="{328171DB-D38C-4BCA-ACDE-121206BCF694}"/>
    <cellStyle name="Normal 17 3 3 2 2 4" xfId="10089" xr:uid="{EDB0BBE5-CA23-4892-A271-83FAF65E0D17}"/>
    <cellStyle name="Normal 17 3 3 2 2 4 2" xfId="13753" xr:uid="{44FC3ABC-1595-49D0-8836-72814A6F06C3}"/>
    <cellStyle name="Normal 17 3 3 2 2 4 2 2" xfId="31518" xr:uid="{7C88C5E2-6AA1-464B-BE57-FBDDB4DD8FBB}"/>
    <cellStyle name="Normal 17 3 3 2 2 4 3" xfId="24468" xr:uid="{A3D8DDED-1201-4EA4-AD9B-957CCA44CA29}"/>
    <cellStyle name="Normal 17 3 3 2 2 5" xfId="11309" xr:uid="{4CD032BE-A5B6-4D7A-A4C1-C1347FE0C7E1}"/>
    <cellStyle name="Normal 17 3 3 2 2 5 2" xfId="29151" xr:uid="{764D3D5A-FDC8-45F8-ABEF-D780CD1DC496}"/>
    <cellStyle name="Normal 17 3 3 2 2 6" xfId="22009" xr:uid="{5941354D-B228-4433-932C-FFE87B46B2F5}"/>
    <cellStyle name="Normal 17 3 3 2 3" xfId="7512" xr:uid="{0A6DEFC9-E877-47E0-9817-859E762A8B39}"/>
    <cellStyle name="Normal 17 3 3 2 3 2" xfId="9187" xr:uid="{E67630B6-D3CD-4FB0-B1E5-C27383A314A3}"/>
    <cellStyle name="Normal 17 3 3 2 3 2 2" xfId="15226" xr:uid="{E1B9FCDA-E359-4965-A863-FF517F5344D8}"/>
    <cellStyle name="Normal 17 3 3 2 3 2 2 2" xfId="25941" xr:uid="{D9A950E5-7A87-40C7-84CC-92C05C6AF33D}"/>
    <cellStyle name="Normal 17 3 3 2 3 2 3" xfId="12859" xr:uid="{397BD9CC-208D-4793-85F2-ABEE73E88998}"/>
    <cellStyle name="Normal 17 3 3 2 3 2 3 2" xfId="30624" xr:uid="{6FBDFB93-D284-4A69-A846-909FF76FF95E}"/>
    <cellStyle name="Normal 17 3 3 2 3 2 4" xfId="23574" xr:uid="{B6A7E6BB-AA5F-4515-AB31-3AD8F66611D0}"/>
    <cellStyle name="Normal 17 3 3 2 3 3" xfId="10379" xr:uid="{E1AC4216-A2CA-414A-8E6C-4691125F3D4C}"/>
    <cellStyle name="Normal 17 3 3 2 3 3 2" xfId="14043" xr:uid="{35F79911-89A7-4015-A527-E4EA04DC15A9}"/>
    <cellStyle name="Normal 17 3 3 2 3 3 2 2" xfId="31808" xr:uid="{C5FACB9B-60E0-43A3-9E0F-5B88F3700B1A}"/>
    <cellStyle name="Normal 17 3 3 2 3 3 3" xfId="24758" xr:uid="{DCD1457C-742C-4732-9D9C-30934C9E3D17}"/>
    <cellStyle name="Normal 17 3 3 2 3 4" xfId="11619" xr:uid="{981BD467-A0C8-47DA-9010-690EDEE1ECB0}"/>
    <cellStyle name="Normal 17 3 3 2 3 4 2" xfId="29441" xr:uid="{0ECF490D-664D-47A9-BC07-97915721C242}"/>
    <cellStyle name="Normal 17 3 3 2 3 5" xfId="22334" xr:uid="{B8608467-8473-4451-B51D-C6FFAF98F1B5}"/>
    <cellStyle name="Normal 17 3 3 2 4" xfId="8612" xr:uid="{B10B17FF-63F1-467D-9E62-743CC1BE4964}"/>
    <cellStyle name="Normal 17 3 3 2 4 2" xfId="14671" xr:uid="{1AA24257-3F8B-406E-A85B-B5AC9DD991DB}"/>
    <cellStyle name="Normal 17 3 3 2 4 2 2" xfId="25386" xr:uid="{4FFE9A59-F59A-4C39-8845-ED02E01FB2CC}"/>
    <cellStyle name="Normal 17 3 3 2 4 3" xfId="12284" xr:uid="{E315335B-4849-4730-B801-4728A2290E81}"/>
    <cellStyle name="Normal 17 3 3 2 4 3 2" xfId="30069" xr:uid="{E2288C09-61C9-4C9F-B0E3-6F1A8472396B}"/>
    <cellStyle name="Normal 17 3 3 2 4 4" xfId="22999" xr:uid="{9B89D0D8-0DC7-4057-91C7-67A0F1F25F36}"/>
    <cellStyle name="Normal 17 3 3 2 5" xfId="9824" xr:uid="{125D8C6E-9415-4D79-9E34-2413B1974EE9}"/>
    <cellStyle name="Normal 17 3 3 2 5 2" xfId="13488" xr:uid="{557AE78A-81CE-4663-913D-D42A0F9A5BE7}"/>
    <cellStyle name="Normal 17 3 3 2 5 2 2" xfId="31253" xr:uid="{7DB5C609-07B5-4A58-BFDA-22F2E1406E90}"/>
    <cellStyle name="Normal 17 3 3 2 5 3" xfId="24203" xr:uid="{9FEAD2B3-C3DC-46E7-9A0D-3E93EFCD73F6}"/>
    <cellStyle name="Normal 17 3 3 2 6" xfId="11044" xr:uid="{53481738-0424-4CFA-A862-09102D4990F1}"/>
    <cellStyle name="Normal 17 3 3 2 6 2" xfId="28886" xr:uid="{7E124767-AE0E-44EB-8939-BEDA90012F91}"/>
    <cellStyle name="Normal 17 3 3 2 7" xfId="21744" xr:uid="{480EEFB2-AFD0-4046-B498-176F1FAB412D}"/>
    <cellStyle name="Normal 17 3 3 3" xfId="6352" xr:uid="{08685879-4B4A-4C35-BAD9-78794DD5ED77}"/>
    <cellStyle name="Normal 17 3 3 3 2" xfId="7961" xr:uid="{736110CC-8D1E-4E1A-A2AF-56F1E1787498}"/>
    <cellStyle name="Normal 17 3 3 3 2 2" xfId="9334" xr:uid="{75EDA051-61A7-4326-86B7-83CA5E47E81F}"/>
    <cellStyle name="Normal 17 3 3 3 2 2 2" xfId="15373" xr:uid="{7FE6F1DF-475F-4A42-9107-E83173F28DB0}"/>
    <cellStyle name="Normal 17 3 3 3 2 2 2 2" xfId="26088" xr:uid="{B2F53899-DDAF-4811-9DCD-9701BF5E1B88}"/>
    <cellStyle name="Normal 17 3 3 3 2 2 3" xfId="13006" xr:uid="{2BC80B46-E808-433E-85A3-86376651FEFC}"/>
    <cellStyle name="Normal 17 3 3 3 2 2 3 2" xfId="30771" xr:uid="{6651E189-EDD9-4C03-A490-C6127F70A398}"/>
    <cellStyle name="Normal 17 3 3 3 2 2 4" xfId="23721" xr:uid="{EFC3A39F-EB9B-4999-814E-BBECD96E63E7}"/>
    <cellStyle name="Normal 17 3 3 3 2 3" xfId="10526" xr:uid="{A4D4D365-2DA7-4242-84D8-8BDFA5FCB378}"/>
    <cellStyle name="Normal 17 3 3 3 2 3 2" xfId="14190" xr:uid="{F7BF9D9B-C9D2-40CA-A50E-BF5044AE3B49}"/>
    <cellStyle name="Normal 17 3 3 3 2 3 2 2" xfId="31955" xr:uid="{5D4F2D82-4C84-4B00-9442-C949E8466009}"/>
    <cellStyle name="Normal 17 3 3 3 2 3 3" xfId="24905" xr:uid="{1FA3F5B0-E3EA-4453-974F-408E7019A4EC}"/>
    <cellStyle name="Normal 17 3 3 3 2 4" xfId="11766" xr:uid="{1CC93099-904B-4D92-8966-5D6D21F87AE3}"/>
    <cellStyle name="Normal 17 3 3 3 2 4 2" xfId="29588" xr:uid="{C086BFC2-713B-4C05-A9F6-B1AAA55D88AF}"/>
    <cellStyle name="Normal 17 3 3 3 2 5" xfId="22481" xr:uid="{2D68956A-6388-4C86-B2A9-FD787B78DFAE}"/>
    <cellStyle name="Normal 17 3 3 3 3" xfId="8747" xr:uid="{6EE33B78-346E-4409-8A9D-B2F035F97BD8}"/>
    <cellStyle name="Normal 17 3 3 3 3 2" xfId="14806" xr:uid="{D0B326D8-CA65-4BC0-A2C2-608BCD708206}"/>
    <cellStyle name="Normal 17 3 3 3 3 2 2" xfId="25521" xr:uid="{0466A386-EDB7-4171-B31C-B49CCEC1BF62}"/>
    <cellStyle name="Normal 17 3 3 3 3 3" xfId="12419" xr:uid="{1F87A162-39C7-4A63-9B1B-D4D0DD6604C7}"/>
    <cellStyle name="Normal 17 3 3 3 3 3 2" xfId="30204" xr:uid="{37EF14E2-7345-4710-881D-0FD3F2B00849}"/>
    <cellStyle name="Normal 17 3 3 3 3 4" xfId="23134" xr:uid="{7482370B-EA3C-41D5-9030-1834C3432EFF}"/>
    <cellStyle name="Normal 17 3 3 3 4" xfId="9959" xr:uid="{C6211905-78B3-4326-97AD-0426D54D4E1F}"/>
    <cellStyle name="Normal 17 3 3 3 4 2" xfId="13623" xr:uid="{DB546255-B2C4-4047-88EF-4C6F322B4A28}"/>
    <cellStyle name="Normal 17 3 3 3 4 2 2" xfId="31388" xr:uid="{A3A4790F-40ED-4923-8F34-1CCF44513B08}"/>
    <cellStyle name="Normal 17 3 3 3 4 3" xfId="24338" xr:uid="{BE934519-EAA7-43C8-A558-0AEB4D84FAD3}"/>
    <cellStyle name="Normal 17 3 3 3 5" xfId="11179" xr:uid="{1EB7AB3F-629F-4B5A-9DE9-41A942C8DAAA}"/>
    <cellStyle name="Normal 17 3 3 3 5 2" xfId="29021" xr:uid="{441BCE74-8D88-410E-A744-1090C3D14E81}"/>
    <cellStyle name="Normal 17 3 3 3 6" xfId="21879" xr:uid="{3EFE1B8F-FE6F-4C8F-87C9-3F9089080E92}"/>
    <cellStyle name="Normal 17 3 3 4" xfId="7319" xr:uid="{0F5925D3-3A90-4875-A3D1-0BC825AE20BC}"/>
    <cellStyle name="Normal 17 3 3 4 2" xfId="9057" xr:uid="{836544C6-4CC2-421B-8ACD-C7534DB4C880}"/>
    <cellStyle name="Normal 17 3 3 4 2 2" xfId="15096" xr:uid="{89504BC4-2BBA-4E40-88CF-F89DCBF3DD8E}"/>
    <cellStyle name="Normal 17 3 3 4 2 2 2" xfId="25811" xr:uid="{E600B020-3050-4352-9CC2-3E7E2A20E8A4}"/>
    <cellStyle name="Normal 17 3 3 4 2 3" xfId="12729" xr:uid="{FB3F88C0-D2E7-41AF-BA78-CE598E826337}"/>
    <cellStyle name="Normal 17 3 3 4 2 3 2" xfId="30494" xr:uid="{7ADEEBDF-A973-4E7D-BBC7-54172BB94D2D}"/>
    <cellStyle name="Normal 17 3 3 4 2 4" xfId="23444" xr:uid="{2721421C-B442-4601-8C27-418BB2F68A80}"/>
    <cellStyle name="Normal 17 3 3 4 3" xfId="10249" xr:uid="{5B60BD2E-6D77-4D37-86EB-192AC520065B}"/>
    <cellStyle name="Normal 17 3 3 4 3 2" xfId="13913" xr:uid="{3E9C1925-6EDD-4DE0-9514-A19A1447E2E9}"/>
    <cellStyle name="Normal 17 3 3 4 3 2 2" xfId="31678" xr:uid="{40D46F3F-4C0A-4271-BF45-ACA2A735A6B8}"/>
    <cellStyle name="Normal 17 3 3 4 3 3" xfId="24628" xr:uid="{B8A8B837-07C0-49CC-86FA-6DD12BB5C5F7}"/>
    <cellStyle name="Normal 17 3 3 4 4" xfId="11489" xr:uid="{017BF842-C38D-4525-99C5-CCB72C2B4C46}"/>
    <cellStyle name="Normal 17 3 3 4 4 2" xfId="29311" xr:uid="{62748C97-9C8C-4A33-A3C8-765A5E8D5091}"/>
    <cellStyle name="Normal 17 3 3 4 5" xfId="22204" xr:uid="{7B74385E-8E67-492E-9EDF-91F156E291E3}"/>
    <cellStyle name="Normal 17 3 3 5" xfId="8474" xr:uid="{0254C520-8737-4F6C-B5AB-D0835A606CAC}"/>
    <cellStyle name="Normal 17 3 3 5 2" xfId="14541" xr:uid="{F8AD3517-0DB3-4634-BC66-198532CBC26B}"/>
    <cellStyle name="Normal 17 3 3 5 2 2" xfId="25256" xr:uid="{0BC21F3A-59C4-4AA5-8EA8-EBBCCDA59257}"/>
    <cellStyle name="Normal 17 3 3 5 3" xfId="12146" xr:uid="{64530BF8-1531-4CC8-A377-5C384EA5F097}"/>
    <cellStyle name="Normal 17 3 3 5 3 2" xfId="29939" xr:uid="{BC9D6C78-F1BA-4847-9D7B-F06866DF85C3}"/>
    <cellStyle name="Normal 17 3 3 5 4" xfId="22861" xr:uid="{CF8F6134-D183-4249-8BCC-A6D8188E83A5}"/>
    <cellStyle name="Normal 17 3 3 6" xfId="9687" xr:uid="{78E56651-E115-474A-B395-10AC3963B8D5}"/>
    <cellStyle name="Normal 17 3 3 6 2" xfId="13358" xr:uid="{4E8C955A-42D7-4FA9-B193-3D555066A114}"/>
    <cellStyle name="Normal 17 3 3 6 2 2" xfId="31123" xr:uid="{C675B44C-AC81-4C47-8FE0-F55AF4195AA1}"/>
    <cellStyle name="Normal 17 3 3 6 3" xfId="24073" xr:uid="{A448D4DA-BE1C-41A7-9278-3B3D7B472205}"/>
    <cellStyle name="Normal 17 3 3 7" xfId="10906" xr:uid="{7E95094F-D62E-43E0-A731-F8D30594E244}"/>
    <cellStyle name="Normal 17 3 3 7 2" xfId="28756" xr:uid="{50E1F43C-443A-4617-A5C6-0432DADDE438}"/>
    <cellStyle name="Normal 17 3 3 8" xfId="21592" xr:uid="{45FE9D2F-C604-4DCC-B58E-C91497B58D11}"/>
    <cellStyle name="Normal 17 3 4" xfId="4611" xr:uid="{C447D58E-8F54-449F-A929-00FF01338B05}"/>
    <cellStyle name="Normal 17 3 4 2" xfId="5916" xr:uid="{D25475C5-D430-4225-8A12-D80D8CCBBA22}"/>
    <cellStyle name="Normal 17 3 4 2 2" xfId="6545" xr:uid="{682F5367-5FEB-435C-A57E-130C65AEC61E}"/>
    <cellStyle name="Normal 17 3 4 2 2 2" xfId="8155" xr:uid="{877CCB52-E88A-4418-883A-630A8B71DBB3}"/>
    <cellStyle name="Normal 17 3 4 2 2 2 2" xfId="9465" xr:uid="{4E8DCD31-0FA0-4228-AEA1-CFCA829FB7DB}"/>
    <cellStyle name="Normal 17 3 4 2 2 2 2 2" xfId="15504" xr:uid="{23092E98-6596-4D56-B101-7DBCD2A53E88}"/>
    <cellStyle name="Normal 17 3 4 2 2 2 2 2 2" xfId="26219" xr:uid="{DA78E0A7-2DCB-421E-8551-8CB201821109}"/>
    <cellStyle name="Normal 17 3 4 2 2 2 2 3" xfId="13137" xr:uid="{3F0A88AC-DE0E-4F09-B5AC-B8965F081C10}"/>
    <cellStyle name="Normal 17 3 4 2 2 2 2 3 2" xfId="30902" xr:uid="{6A021749-2A5E-4CC8-8B1E-6048BD3B8089}"/>
    <cellStyle name="Normal 17 3 4 2 2 2 2 4" xfId="23852" xr:uid="{A5998380-942A-4556-87EF-839206CA0C9D}"/>
    <cellStyle name="Normal 17 3 4 2 2 2 3" xfId="10657" xr:uid="{8CC755F9-65A5-46C1-9804-3C73DF8BA3F8}"/>
    <cellStyle name="Normal 17 3 4 2 2 2 3 2" xfId="14321" xr:uid="{A62C81D0-8A1E-4BF0-8897-58BF79178F9C}"/>
    <cellStyle name="Normal 17 3 4 2 2 2 3 2 2" xfId="32086" xr:uid="{04A9AEAC-D41B-44AD-BE9E-50B3EEC1890A}"/>
    <cellStyle name="Normal 17 3 4 2 2 2 3 3" xfId="25036" xr:uid="{EC5215FF-4228-4960-903E-D781087551B8}"/>
    <cellStyle name="Normal 17 3 4 2 2 2 4" xfId="11897" xr:uid="{F462F841-CD9A-4100-9FC4-27CD019136DF}"/>
    <cellStyle name="Normal 17 3 4 2 2 2 4 2" xfId="29719" xr:uid="{94B65BCD-1DCB-41BA-B27C-498E2E47517C}"/>
    <cellStyle name="Normal 17 3 4 2 2 2 5" xfId="22612" xr:uid="{EE7B2218-3695-4141-AFAE-943AD8C4083B}"/>
    <cellStyle name="Normal 17 3 4 2 2 3" xfId="8878" xr:uid="{22042361-38CB-4903-9596-F22EC07B4E5A}"/>
    <cellStyle name="Normal 17 3 4 2 2 3 2" xfId="14937" xr:uid="{3408CE89-D0CF-4A17-97E8-93A44324DFD3}"/>
    <cellStyle name="Normal 17 3 4 2 2 3 2 2" xfId="25652" xr:uid="{BAAF4B66-809C-4593-988A-A40ECE1031C7}"/>
    <cellStyle name="Normal 17 3 4 2 2 3 3" xfId="12550" xr:uid="{4413E83B-A071-42D5-A241-1BA307BB73D5}"/>
    <cellStyle name="Normal 17 3 4 2 2 3 3 2" xfId="30335" xr:uid="{5E7CBFF2-C15F-4D59-AECD-FFA4DC76FE8E}"/>
    <cellStyle name="Normal 17 3 4 2 2 3 4" xfId="23265" xr:uid="{7A918E73-59E5-445A-AA7D-C0B7F2DA34BE}"/>
    <cellStyle name="Normal 17 3 4 2 2 4" xfId="10090" xr:uid="{F8F2EB9A-68EC-4DCA-90ED-1D6132F8F0B8}"/>
    <cellStyle name="Normal 17 3 4 2 2 4 2" xfId="13754" xr:uid="{89D045F2-B0E7-4C36-812A-CA0FB620CBB3}"/>
    <cellStyle name="Normal 17 3 4 2 2 4 2 2" xfId="31519" xr:uid="{4D02CCF7-58B1-4C79-8248-4FD7947D73E0}"/>
    <cellStyle name="Normal 17 3 4 2 2 4 3" xfId="24469" xr:uid="{D07544D0-3A2B-4D2B-9944-EFDEE5618525}"/>
    <cellStyle name="Normal 17 3 4 2 2 5" xfId="11310" xr:uid="{346727C2-7DDB-4F68-872A-C43CCFC6CC91}"/>
    <cellStyle name="Normal 17 3 4 2 2 5 2" xfId="29152" xr:uid="{5AE5FF5D-3546-45EE-AB65-DA056DC42E36}"/>
    <cellStyle name="Normal 17 3 4 2 2 6" xfId="22010" xr:uid="{BAAF3411-9D0E-4A36-BF6F-84BCC4E07A63}"/>
    <cellStyle name="Normal 17 3 4 2 3" xfId="7513" xr:uid="{D3C9EDB2-15EC-4D8B-AEFD-FD62BE0BC55B}"/>
    <cellStyle name="Normal 17 3 4 2 3 2" xfId="9188" xr:uid="{023C72AA-F4B0-440D-B3BB-A806F9466EF8}"/>
    <cellStyle name="Normal 17 3 4 2 3 2 2" xfId="15227" xr:uid="{E474535D-02F0-484E-8557-AAC7ADA4DAAA}"/>
    <cellStyle name="Normal 17 3 4 2 3 2 2 2" xfId="25942" xr:uid="{63BE529E-31AA-4FFE-B0AB-6929897B4B83}"/>
    <cellStyle name="Normal 17 3 4 2 3 2 3" xfId="12860" xr:uid="{05D908CE-AD65-4ED0-B8E8-A2BC22F06857}"/>
    <cellStyle name="Normal 17 3 4 2 3 2 3 2" xfId="30625" xr:uid="{234E6C6E-0B88-4642-A1A2-B1F7798395C7}"/>
    <cellStyle name="Normal 17 3 4 2 3 2 4" xfId="23575" xr:uid="{22B9A35C-F192-4FBA-82B4-4FE72F40A4A1}"/>
    <cellStyle name="Normal 17 3 4 2 3 3" xfId="10380" xr:uid="{F8990C36-4B47-42D9-88C7-22FDF4B12AFF}"/>
    <cellStyle name="Normal 17 3 4 2 3 3 2" xfId="14044" xr:uid="{9834D098-E4FF-4B4A-9002-6E30E7C0AD56}"/>
    <cellStyle name="Normal 17 3 4 2 3 3 2 2" xfId="31809" xr:uid="{05230260-EC9E-4A22-BE46-5787B4AB2C92}"/>
    <cellStyle name="Normal 17 3 4 2 3 3 3" xfId="24759" xr:uid="{CFD9270A-E4AA-42B1-B839-20EF308A93B7}"/>
    <cellStyle name="Normal 17 3 4 2 3 4" xfId="11620" xr:uid="{05E8F82E-8F31-4075-A30A-D84249ED08C2}"/>
    <cellStyle name="Normal 17 3 4 2 3 4 2" xfId="29442" xr:uid="{51BE2BD7-14EE-4853-ADFB-8149A46094B4}"/>
    <cellStyle name="Normal 17 3 4 2 3 5" xfId="22335" xr:uid="{7FCD7C2B-77C0-4A2B-B28C-4B1EDB060BB6}"/>
    <cellStyle name="Normal 17 3 4 2 4" xfId="8613" xr:uid="{60BE817A-29CA-467E-B3F3-954F66FEAE23}"/>
    <cellStyle name="Normal 17 3 4 2 4 2" xfId="14672" xr:uid="{3DA9DFD5-2FDA-4A70-8D37-4472014A03EA}"/>
    <cellStyle name="Normal 17 3 4 2 4 2 2" xfId="25387" xr:uid="{B8E46A86-F90B-432D-8A3E-CF3EC882DA04}"/>
    <cellStyle name="Normal 17 3 4 2 4 3" xfId="12285" xr:uid="{EA76C610-C16B-4D85-8143-56CB7109D72A}"/>
    <cellStyle name="Normal 17 3 4 2 4 3 2" xfId="30070" xr:uid="{FD7578CE-FD9D-4A0B-9C66-1A90B506202B}"/>
    <cellStyle name="Normal 17 3 4 2 4 4" xfId="23000" xr:uid="{4AA39B6C-5912-4962-991A-13C87B779DF4}"/>
    <cellStyle name="Normal 17 3 4 2 5" xfId="9825" xr:uid="{B21589CB-BCDC-4DF8-A661-5C95083A07D1}"/>
    <cellStyle name="Normal 17 3 4 2 5 2" xfId="13489" xr:uid="{6ACBD105-ABEF-4EC1-9873-7C39AB2E4697}"/>
    <cellStyle name="Normal 17 3 4 2 5 2 2" xfId="31254" xr:uid="{4242A191-A113-49AB-9279-5FB7A3A54A20}"/>
    <cellStyle name="Normal 17 3 4 2 5 3" xfId="24204" xr:uid="{0A605D51-D1C2-45D2-B390-9B8287472F71}"/>
    <cellStyle name="Normal 17 3 4 2 6" xfId="11045" xr:uid="{4FFDA169-BC61-4629-AC4F-855E28524F97}"/>
    <cellStyle name="Normal 17 3 4 2 6 2" xfId="28887" xr:uid="{7C0FBD5A-E9C0-429A-9DEF-DF669CF75A9C}"/>
    <cellStyle name="Normal 17 3 4 2 7" xfId="21745" xr:uid="{A3012476-5898-4C99-960D-92E819DAA7F8}"/>
    <cellStyle name="Normal 17 3 4 3" xfId="6353" xr:uid="{FE91B314-FEFB-4FC2-9CC9-66BD6BB532FE}"/>
    <cellStyle name="Normal 17 3 4 3 2" xfId="7962" xr:uid="{06220E25-DB00-4F8C-8C2E-C066E294655A}"/>
    <cellStyle name="Normal 17 3 4 3 2 2" xfId="9335" xr:uid="{E550441D-4DA7-47FA-B2DA-436257327EA9}"/>
    <cellStyle name="Normal 17 3 4 3 2 2 2" xfId="15374" xr:uid="{58D19EA4-8C89-4004-934E-A640F7BE1481}"/>
    <cellStyle name="Normal 17 3 4 3 2 2 2 2" xfId="26089" xr:uid="{94F1A165-E622-4AF8-B6DB-80FA63BA556A}"/>
    <cellStyle name="Normal 17 3 4 3 2 2 3" xfId="13007" xr:uid="{B4A44A13-7773-4953-A70F-55F73BD4171C}"/>
    <cellStyle name="Normal 17 3 4 3 2 2 3 2" xfId="30772" xr:uid="{D0839308-897D-4AE7-BD0D-B6588B2D5A2E}"/>
    <cellStyle name="Normal 17 3 4 3 2 2 4" xfId="23722" xr:uid="{CAE4FA97-5273-4515-B32C-012196FAFEA0}"/>
    <cellStyle name="Normal 17 3 4 3 2 3" xfId="10527" xr:uid="{174BD6A4-6175-4DFC-B310-073982084C15}"/>
    <cellStyle name="Normal 17 3 4 3 2 3 2" xfId="14191" xr:uid="{3FFF247D-B6F3-4BEA-94AD-92C801532544}"/>
    <cellStyle name="Normal 17 3 4 3 2 3 2 2" xfId="31956" xr:uid="{036DE0DB-E578-4E9C-8BD0-86582FEC7E04}"/>
    <cellStyle name="Normal 17 3 4 3 2 3 3" xfId="24906" xr:uid="{69B2B79E-B303-47D0-9634-650088638513}"/>
    <cellStyle name="Normal 17 3 4 3 2 4" xfId="11767" xr:uid="{CAAC8A4A-8B95-43EA-B83C-15BC6E08F672}"/>
    <cellStyle name="Normal 17 3 4 3 2 4 2" xfId="29589" xr:uid="{585462B4-AC87-43C5-B0BE-BE0D197E39EB}"/>
    <cellStyle name="Normal 17 3 4 3 2 5" xfId="22482" xr:uid="{3A1D9B73-D754-47F6-88E8-E5D131D5C30A}"/>
    <cellStyle name="Normal 17 3 4 3 3" xfId="8748" xr:uid="{5F87D042-6416-4753-BB61-D576165E6164}"/>
    <cellStyle name="Normal 17 3 4 3 3 2" xfId="14807" xr:uid="{C0299045-A09D-4DDA-8374-BEC1709C8BF3}"/>
    <cellStyle name="Normal 17 3 4 3 3 2 2" xfId="25522" xr:uid="{50882C06-1CEC-426F-941F-BA3E66AF1097}"/>
    <cellStyle name="Normal 17 3 4 3 3 3" xfId="12420" xr:uid="{E720DB71-87CE-4ADC-8511-1123FF37F26F}"/>
    <cellStyle name="Normal 17 3 4 3 3 3 2" xfId="30205" xr:uid="{C883A656-B64F-4EBC-8157-3BDC48E82178}"/>
    <cellStyle name="Normal 17 3 4 3 3 4" xfId="23135" xr:uid="{C22B08F5-6663-4FB6-94BF-2FB8BBAB1CCB}"/>
    <cellStyle name="Normal 17 3 4 3 4" xfId="9960" xr:uid="{73C58797-7A36-45E1-B1FF-89023F74DBB5}"/>
    <cellStyle name="Normal 17 3 4 3 4 2" xfId="13624" xr:uid="{0C67284F-FD80-42F4-8B68-106CE9F5B44A}"/>
    <cellStyle name="Normal 17 3 4 3 4 2 2" xfId="31389" xr:uid="{F2F61461-870B-4797-A50B-F099C52DCEE0}"/>
    <cellStyle name="Normal 17 3 4 3 4 3" xfId="24339" xr:uid="{CB01ACD3-026A-49C5-8B0F-815B265AF8AE}"/>
    <cellStyle name="Normal 17 3 4 3 5" xfId="11180" xr:uid="{4F781654-9895-4BF0-B4B0-5F81B6846B10}"/>
    <cellStyle name="Normal 17 3 4 3 5 2" xfId="29022" xr:uid="{751AE592-CB1E-45E3-B33B-BEE8146DB3C6}"/>
    <cellStyle name="Normal 17 3 4 3 6" xfId="21880" xr:uid="{412527E1-B9A6-440A-92E5-468497DFD195}"/>
    <cellStyle name="Normal 17 3 4 4" xfId="7320" xr:uid="{CA3350B0-06CB-4667-9AC7-8D4F74AB9724}"/>
    <cellStyle name="Normal 17 3 4 4 2" xfId="9058" xr:uid="{B7B2635F-D580-4206-88F0-EC078762C6BD}"/>
    <cellStyle name="Normal 17 3 4 4 2 2" xfId="15097" xr:uid="{4978C8C7-250F-45C5-9B4E-5ECAF236EFE3}"/>
    <cellStyle name="Normal 17 3 4 4 2 2 2" xfId="25812" xr:uid="{943AB5E4-3B23-4436-A793-7235EB8C560E}"/>
    <cellStyle name="Normal 17 3 4 4 2 3" xfId="12730" xr:uid="{EA068110-3954-4F33-8D0B-519DF3F7E3AB}"/>
    <cellStyle name="Normal 17 3 4 4 2 3 2" xfId="30495" xr:uid="{5D115CF9-0EB8-4C5D-BBEE-19E8574A5A6D}"/>
    <cellStyle name="Normal 17 3 4 4 2 4" xfId="23445" xr:uid="{BDA35443-7140-4770-996C-B4B5B7AFF587}"/>
    <cellStyle name="Normal 17 3 4 4 3" xfId="10250" xr:uid="{A3454D17-CEF3-4F7D-AF47-9B235D7B95B1}"/>
    <cellStyle name="Normal 17 3 4 4 3 2" xfId="13914" xr:uid="{85C6D4AA-552C-4465-B4B8-40AC0BB6E58E}"/>
    <cellStyle name="Normal 17 3 4 4 3 2 2" xfId="31679" xr:uid="{BCD8AD63-EC07-439C-9AFC-5786AD32F81F}"/>
    <cellStyle name="Normal 17 3 4 4 3 3" xfId="24629" xr:uid="{B09A61DC-8E7D-464B-AA4E-D4558BAA38FC}"/>
    <cellStyle name="Normal 17 3 4 4 4" xfId="11490" xr:uid="{F53FD1B9-92B7-4EA9-813B-A83D10608F42}"/>
    <cellStyle name="Normal 17 3 4 4 4 2" xfId="29312" xr:uid="{86EB449B-4E2A-4363-9180-96B498D92C1B}"/>
    <cellStyle name="Normal 17 3 4 4 5" xfId="22205" xr:uid="{AB9A6834-42F4-4890-820B-80E10997AEFB}"/>
    <cellStyle name="Normal 17 3 4 5" xfId="8475" xr:uid="{842107B1-2625-4F94-AAC7-153B05C388DC}"/>
    <cellStyle name="Normal 17 3 4 5 2" xfId="14542" xr:uid="{CFB39161-D78F-4FF6-8C38-4826EBC0C64C}"/>
    <cellStyle name="Normal 17 3 4 5 2 2" xfId="25257" xr:uid="{A02A0234-D55C-49F2-83E5-30C89FC0D6AE}"/>
    <cellStyle name="Normal 17 3 4 5 3" xfId="12147" xr:uid="{3ABCF297-8EC9-40EC-A147-A198589154D5}"/>
    <cellStyle name="Normal 17 3 4 5 3 2" xfId="29940" xr:uid="{78639C40-D045-4738-B890-A048E0DF57E5}"/>
    <cellStyle name="Normal 17 3 4 5 4" xfId="22862" xr:uid="{15468057-D5A7-4C2A-BE67-AC9EF16E8809}"/>
    <cellStyle name="Normal 17 3 4 6" xfId="9688" xr:uid="{A8560DA2-C562-4ABF-868E-D06F87774BDA}"/>
    <cellStyle name="Normal 17 3 4 6 2" xfId="13359" xr:uid="{C0A49520-D891-43A7-A0A3-BF5C0E80AF78}"/>
    <cellStyle name="Normal 17 3 4 6 2 2" xfId="31124" xr:uid="{91565748-B593-47D6-835F-0C5272FF80F7}"/>
    <cellStyle name="Normal 17 3 4 6 3" xfId="24074" xr:uid="{B2739BE7-4D79-4E5C-9A10-35C3977343D2}"/>
    <cellStyle name="Normal 17 3 4 7" xfId="10907" xr:uid="{64477626-F37D-42D1-B195-5E5F5D360783}"/>
    <cellStyle name="Normal 17 3 4 7 2" xfId="28757" xr:uid="{6BB1308D-D8E9-4457-BB64-C538F8BA7E73}"/>
    <cellStyle name="Normal 17 3 4 8" xfId="21593" xr:uid="{F1F7D3D5-C9C4-4E4B-9924-1996B1FB7E82}"/>
    <cellStyle name="Normal 17 3 5" xfId="5911" xr:uid="{488B081A-A19E-437C-BAA1-E9579581CD23}"/>
    <cellStyle name="Normal 17 3 5 2" xfId="6540" xr:uid="{A25588AC-FC6D-4164-B3B6-A808FABAA599}"/>
    <cellStyle name="Normal 17 3 5 2 2" xfId="8150" xr:uid="{49E18B94-83DD-40B1-A577-F662384642A9}"/>
    <cellStyle name="Normal 17 3 5 2 2 2" xfId="9460" xr:uid="{BA18620D-6F00-4135-AC4C-A254D7AFA470}"/>
    <cellStyle name="Normal 17 3 5 2 2 2 2" xfId="15499" xr:uid="{DDCE2683-C793-4466-97B9-0E13C2D4C12C}"/>
    <cellStyle name="Normal 17 3 5 2 2 2 2 2" xfId="26214" xr:uid="{221EC46B-66FA-4FBD-BAF7-4497CB4FDE18}"/>
    <cellStyle name="Normal 17 3 5 2 2 2 3" xfId="13132" xr:uid="{3B5901C8-74FA-45C7-A4C6-AF7351F71BFF}"/>
    <cellStyle name="Normal 17 3 5 2 2 2 3 2" xfId="30897" xr:uid="{1850896F-95A5-4C43-9C03-CF76D3CDC063}"/>
    <cellStyle name="Normal 17 3 5 2 2 2 4" xfId="23847" xr:uid="{81B46C65-CF50-4D42-B6F9-C0EA2CB9F5B4}"/>
    <cellStyle name="Normal 17 3 5 2 2 3" xfId="10652" xr:uid="{D03A0E22-DB14-4B7E-A033-988CE6BF3FC0}"/>
    <cellStyle name="Normal 17 3 5 2 2 3 2" xfId="14316" xr:uid="{D776CC0D-BF2B-4966-912D-82B5F0CEE2A9}"/>
    <cellStyle name="Normal 17 3 5 2 2 3 2 2" xfId="32081" xr:uid="{DACA7017-9BD6-4EC3-A013-6125BE31CE4A}"/>
    <cellStyle name="Normal 17 3 5 2 2 3 3" xfId="25031" xr:uid="{CE2A2A61-A83F-478B-9E6F-51D8828FE252}"/>
    <cellStyle name="Normal 17 3 5 2 2 4" xfId="11892" xr:uid="{BAC99C7A-BB73-4031-9E66-0F1E2D73ED79}"/>
    <cellStyle name="Normal 17 3 5 2 2 4 2" xfId="29714" xr:uid="{1D8AD843-1FB2-452F-A4CE-29E9AF07E289}"/>
    <cellStyle name="Normal 17 3 5 2 2 5" xfId="22607" xr:uid="{169CA0E5-C5D2-4C4A-985D-F72D48AF40EF}"/>
    <cellStyle name="Normal 17 3 5 2 3" xfId="8873" xr:uid="{5B6A39B1-9697-426A-B7C7-032AFC1E5575}"/>
    <cellStyle name="Normal 17 3 5 2 3 2" xfId="14932" xr:uid="{F5784981-B459-4526-84E2-A582F1B6176C}"/>
    <cellStyle name="Normal 17 3 5 2 3 2 2" xfId="25647" xr:uid="{07C80B7E-F123-46C3-929B-85017F27C737}"/>
    <cellStyle name="Normal 17 3 5 2 3 3" xfId="12545" xr:uid="{83B0EF5D-7E83-4C88-AF03-5F1479B2C4A4}"/>
    <cellStyle name="Normal 17 3 5 2 3 3 2" xfId="30330" xr:uid="{429474E6-2137-44DE-82A9-784440B6B312}"/>
    <cellStyle name="Normal 17 3 5 2 3 4" xfId="23260" xr:uid="{3A7F7646-04B5-4C23-B472-B0A57DBCD375}"/>
    <cellStyle name="Normal 17 3 5 2 4" xfId="10085" xr:uid="{7E5A4218-FBFE-4709-8557-43A3692B7540}"/>
    <cellStyle name="Normal 17 3 5 2 4 2" xfId="13749" xr:uid="{E20EBD70-7CB5-4033-A2C1-45256FE57338}"/>
    <cellStyle name="Normal 17 3 5 2 4 2 2" xfId="31514" xr:uid="{7A6967CC-8FF3-4BDD-91CA-D71E881F1D57}"/>
    <cellStyle name="Normal 17 3 5 2 4 3" xfId="24464" xr:uid="{CAD06BCB-035B-4ABA-9583-52FE457B0506}"/>
    <cellStyle name="Normal 17 3 5 2 5" xfId="11305" xr:uid="{0E593C60-AC0F-47CE-BE5D-8694154666FE}"/>
    <cellStyle name="Normal 17 3 5 2 5 2" xfId="29147" xr:uid="{55F32E43-B6D7-45C1-A9F7-9867575EB0D6}"/>
    <cellStyle name="Normal 17 3 5 2 6" xfId="22005" xr:uid="{6C6CCB4D-A8FF-4463-8CDC-AEA7926792B3}"/>
    <cellStyle name="Normal 17 3 5 3" xfId="7508" xr:uid="{6CE59540-275F-48F0-AE06-312C335B5329}"/>
    <cellStyle name="Normal 17 3 5 3 2" xfId="9183" xr:uid="{AF814BF7-AF86-4055-A0AB-9FB76E41917E}"/>
    <cellStyle name="Normal 17 3 5 3 2 2" xfId="15222" xr:uid="{4840A2E4-2456-4F93-B9DA-3F182FFCA389}"/>
    <cellStyle name="Normal 17 3 5 3 2 2 2" xfId="25937" xr:uid="{31033167-8AB3-4B14-AD9A-5ADF4E6539CF}"/>
    <cellStyle name="Normal 17 3 5 3 2 3" xfId="12855" xr:uid="{8F55F143-70ED-418E-AD49-F2143AA58F12}"/>
    <cellStyle name="Normal 17 3 5 3 2 3 2" xfId="30620" xr:uid="{917E6634-F214-4350-8443-2FB6F55E5E66}"/>
    <cellStyle name="Normal 17 3 5 3 2 4" xfId="23570" xr:uid="{B968B726-13AC-4C03-A942-ACD7A215B61C}"/>
    <cellStyle name="Normal 17 3 5 3 3" xfId="10375" xr:uid="{CBB30D55-8A46-4831-8E2A-433808C7DD7B}"/>
    <cellStyle name="Normal 17 3 5 3 3 2" xfId="14039" xr:uid="{FEE833D9-8100-44BF-AC61-016B073FDE26}"/>
    <cellStyle name="Normal 17 3 5 3 3 2 2" xfId="31804" xr:uid="{49522A14-3917-4563-8758-3C20DA93316E}"/>
    <cellStyle name="Normal 17 3 5 3 3 3" xfId="24754" xr:uid="{9443F739-E124-4D05-9B54-6F6CA569013C}"/>
    <cellStyle name="Normal 17 3 5 3 4" xfId="11615" xr:uid="{C7B61743-0DEB-4518-844B-9F3804FAFB21}"/>
    <cellStyle name="Normal 17 3 5 3 4 2" xfId="29437" xr:uid="{6CD439E5-DEED-4340-A727-24E4BBEE47CE}"/>
    <cellStyle name="Normal 17 3 5 3 5" xfId="22330" xr:uid="{D9C20FE3-4738-4915-BA2B-A43B438381D7}"/>
    <cellStyle name="Normal 17 3 5 4" xfId="8608" xr:uid="{93E33B3D-4FC9-4A6C-8261-C63C7CE926C0}"/>
    <cellStyle name="Normal 17 3 5 4 2" xfId="14667" xr:uid="{183CC32B-C2DC-41FE-8BF6-24E2918815D4}"/>
    <cellStyle name="Normal 17 3 5 4 2 2" xfId="25382" xr:uid="{7D9BA58F-DF8D-4323-8FBC-0C10BA748339}"/>
    <cellStyle name="Normal 17 3 5 4 3" xfId="12280" xr:uid="{8D83993A-479F-44FC-A6CF-5F69D474B76D}"/>
    <cellStyle name="Normal 17 3 5 4 3 2" xfId="30065" xr:uid="{A1FE6296-926A-4631-B208-18DA2EFCFEBD}"/>
    <cellStyle name="Normal 17 3 5 4 4" xfId="22995" xr:uid="{D464785D-C738-462B-987D-9984B2A35C46}"/>
    <cellStyle name="Normal 17 3 5 5" xfId="9820" xr:uid="{8905DEEC-FE8D-4841-9BDF-97388535BD96}"/>
    <cellStyle name="Normal 17 3 5 5 2" xfId="13484" xr:uid="{FC399928-A83D-4B4D-A14E-A1CD87FED8C9}"/>
    <cellStyle name="Normal 17 3 5 5 2 2" xfId="31249" xr:uid="{A84C2D2F-0745-4009-B00B-3E0CFE8C706D}"/>
    <cellStyle name="Normal 17 3 5 5 3" xfId="24199" xr:uid="{699C14B5-0CD9-4DD9-B65D-40B67FF7F2F5}"/>
    <cellStyle name="Normal 17 3 5 6" xfId="11040" xr:uid="{7EFA8504-20CA-4795-9ED0-094D587AF3B0}"/>
    <cellStyle name="Normal 17 3 5 6 2" xfId="28882" xr:uid="{09EE5131-C696-4AEC-A65E-6A045491133A}"/>
    <cellStyle name="Normal 17 3 5 7" xfId="21740" xr:uid="{6AFF5375-2FAD-41BA-ADC5-B88A05E3EC2C}"/>
    <cellStyle name="Normal 17 3 6" xfId="6348" xr:uid="{95A60CEC-E670-4DDD-8E6F-F463B4706084}"/>
    <cellStyle name="Normal 17 3 6 2" xfId="7957" xr:uid="{F6886AC7-A855-4DDE-9B4E-4786F6B6C101}"/>
    <cellStyle name="Normal 17 3 6 2 2" xfId="9330" xr:uid="{0E474523-3298-4884-991E-932BE2307E50}"/>
    <cellStyle name="Normal 17 3 6 2 2 2" xfId="15369" xr:uid="{6A967B9A-1152-4E87-99E8-3C1FC95AB8B9}"/>
    <cellStyle name="Normal 17 3 6 2 2 2 2" xfId="26084" xr:uid="{02AC085D-37DB-461F-B4EE-2AB5944B8B97}"/>
    <cellStyle name="Normal 17 3 6 2 2 3" xfId="13002" xr:uid="{B205C911-7BF8-4DAB-B43C-5D94B909F82E}"/>
    <cellStyle name="Normal 17 3 6 2 2 3 2" xfId="30767" xr:uid="{2D51A185-FDEB-425B-8D25-225244DA0BBD}"/>
    <cellStyle name="Normal 17 3 6 2 2 4" xfId="23717" xr:uid="{11B7ACFF-5AAC-4289-870C-F7E379A0D740}"/>
    <cellStyle name="Normal 17 3 6 2 3" xfId="10522" xr:uid="{C915AD1A-A684-4907-B3A3-00A04BD0E1EB}"/>
    <cellStyle name="Normal 17 3 6 2 3 2" xfId="14186" xr:uid="{FD541F0E-ED10-4022-BDBC-9AEED156317E}"/>
    <cellStyle name="Normal 17 3 6 2 3 2 2" xfId="31951" xr:uid="{AA60BC0E-3CC1-4A06-80AC-DAB63A9CC96D}"/>
    <cellStyle name="Normal 17 3 6 2 3 3" xfId="24901" xr:uid="{6B97DE35-1C50-4A70-BB40-840BF97A7145}"/>
    <cellStyle name="Normal 17 3 6 2 4" xfId="11762" xr:uid="{50B61FD1-1635-4915-A323-28338F17A9D0}"/>
    <cellStyle name="Normal 17 3 6 2 4 2" xfId="29584" xr:uid="{3D669016-5BA9-429C-9D7E-D37BC06F4FBF}"/>
    <cellStyle name="Normal 17 3 6 2 5" xfId="22477" xr:uid="{AFD2449A-83F8-4D10-884C-E2E5FD14F881}"/>
    <cellStyle name="Normal 17 3 6 3" xfId="8743" xr:uid="{BAF25388-4C82-4C6A-B290-ECD2A8BA0F3A}"/>
    <cellStyle name="Normal 17 3 6 3 2" xfId="14802" xr:uid="{005CEFC1-8DE5-4A9F-B7F7-DFD64BFE6A95}"/>
    <cellStyle name="Normal 17 3 6 3 2 2" xfId="25517" xr:uid="{13D2EA84-34C4-4BC8-BACF-C387C7070D1F}"/>
    <cellStyle name="Normal 17 3 6 3 3" xfId="12415" xr:uid="{B164D926-9506-4CB9-ABF2-57D2C7C4E5FA}"/>
    <cellStyle name="Normal 17 3 6 3 3 2" xfId="30200" xr:uid="{0E4FD1C9-8342-48DD-8A39-7E68A6E2B703}"/>
    <cellStyle name="Normal 17 3 6 3 4" xfId="23130" xr:uid="{1CC95ABD-4E62-48B0-9ECE-66FE9FD53DF0}"/>
    <cellStyle name="Normal 17 3 6 4" xfId="9955" xr:uid="{EDE44357-8CD3-454F-9DF7-274FB6515C37}"/>
    <cellStyle name="Normal 17 3 6 4 2" xfId="13619" xr:uid="{10C1729E-CBCD-4E12-8FE3-CFC12A3CFD53}"/>
    <cellStyle name="Normal 17 3 6 4 2 2" xfId="31384" xr:uid="{EEB31BDB-C0D9-42AB-8147-43969AAE6814}"/>
    <cellStyle name="Normal 17 3 6 4 3" xfId="24334" xr:uid="{F82B9386-5648-4708-8D2C-96E0CCF5A197}"/>
    <cellStyle name="Normal 17 3 6 5" xfId="11175" xr:uid="{64608766-601F-4AD6-AD71-D7F68501BF26}"/>
    <cellStyle name="Normal 17 3 6 5 2" xfId="29017" xr:uid="{1D1BF1AD-B8F0-4A0B-91AF-6368F9EC5C66}"/>
    <cellStyle name="Normal 17 3 6 6" xfId="21875" xr:uid="{F62B2736-34EC-4828-8389-487FFD000EA0}"/>
    <cellStyle name="Normal 17 3 7" xfId="7016" xr:uid="{5BE64691-830E-4200-BA8C-9570F691C09A}"/>
    <cellStyle name="Normal 17 3 8" xfId="7315" xr:uid="{B5479CF6-E00F-437E-B9FA-6CC740C04E59}"/>
    <cellStyle name="Normal 17 3 8 2" xfId="9053" xr:uid="{98FB1F5F-3AAD-464B-A496-AF45DB896C9A}"/>
    <cellStyle name="Normal 17 3 8 2 2" xfId="15092" xr:uid="{B518E50B-CF0E-4B5F-BA83-905557E06D1D}"/>
    <cellStyle name="Normal 17 3 8 2 2 2" xfId="25807" xr:uid="{47B66F13-9322-49FE-A78A-69BA077C91CC}"/>
    <cellStyle name="Normal 17 3 8 2 3" xfId="12725" xr:uid="{CD743544-4C0F-4D05-AF8B-1FA70E151B95}"/>
    <cellStyle name="Normal 17 3 8 2 3 2" xfId="30490" xr:uid="{9E62532D-09E0-4A01-9B96-14608CCC3D8D}"/>
    <cellStyle name="Normal 17 3 8 2 4" xfId="23440" xr:uid="{E40C0942-3213-454E-B37F-EB8F8896B037}"/>
    <cellStyle name="Normal 17 3 8 3" xfId="10245" xr:uid="{4DDDB34C-1AFC-4205-841C-84C5FFF7B860}"/>
    <cellStyle name="Normal 17 3 8 3 2" xfId="13909" xr:uid="{4EE6F681-FDF5-428D-85ED-D3025BB03B21}"/>
    <cellStyle name="Normal 17 3 8 3 2 2" xfId="31674" xr:uid="{EEADABFF-6057-4E65-BC8A-DF1C279B2A4E}"/>
    <cellStyle name="Normal 17 3 8 3 3" xfId="24624" xr:uid="{BA5C46C3-BCA5-4512-8974-463AFA75F8FA}"/>
    <cellStyle name="Normal 17 3 8 4" xfId="11485" xr:uid="{086AF6BE-F6D7-448F-8061-A45C262E7564}"/>
    <cellStyle name="Normal 17 3 8 4 2" xfId="29307" xr:uid="{92A3BC8E-0F52-4716-B1B5-7D267E161B55}"/>
    <cellStyle name="Normal 17 3 8 5" xfId="22200" xr:uid="{D50F6161-10B5-4F3C-9E21-8D297B3B5483}"/>
    <cellStyle name="Normal 17 3 9" xfId="8470" xr:uid="{0CD7ED9C-744B-4139-BDD9-11CD74E7E5CD}"/>
    <cellStyle name="Normal 17 3 9 2" xfId="14537" xr:uid="{F6C60FE4-2A0D-44E7-9493-953618CD40B0}"/>
    <cellStyle name="Normal 17 3 9 2 2" xfId="25252" xr:uid="{5B8B8C52-D0B8-4E54-B05E-DCE15F168B1C}"/>
    <cellStyle name="Normal 17 3 9 3" xfId="12142" xr:uid="{C0877BB1-DB35-4918-B2E4-96F2FB0F237F}"/>
    <cellStyle name="Normal 17 3 9 3 2" xfId="29935" xr:uid="{7A3F9437-2EC6-4FD1-A53F-64F5FE311853}"/>
    <cellStyle name="Normal 17 3 9 4" xfId="22857" xr:uid="{CB47EEF6-F9A1-405E-A20F-6D979AA833A3}"/>
    <cellStyle name="Normal 17 4" xfId="4612" xr:uid="{0EB279C0-AE25-4E56-A8B9-6DFE9A198C7A}"/>
    <cellStyle name="Normal 17 4 10" xfId="21594" xr:uid="{2D611CC7-23F6-4FF0-B27D-E70393811E3E}"/>
    <cellStyle name="Normal 17 4 2" xfId="4613" xr:uid="{1918DA51-5506-46D2-881E-E5159CAD2387}"/>
    <cellStyle name="Normal 17 4 2 2" xfId="5918" xr:uid="{E6AD468E-98C6-4747-B4DD-FEEE5824FF2F}"/>
    <cellStyle name="Normal 17 4 2 2 2" xfId="6547" xr:uid="{78823CD9-03FB-4E6E-80FC-6A87349531B7}"/>
    <cellStyle name="Normal 17 4 2 2 2 2" xfId="8157" xr:uid="{B2F405E7-6F2F-4F0E-BB52-C88330617369}"/>
    <cellStyle name="Normal 17 4 2 2 2 2 2" xfId="9467" xr:uid="{577ED696-7FBD-4335-B14E-6FF042BF9732}"/>
    <cellStyle name="Normal 17 4 2 2 2 2 2 2" xfId="15506" xr:uid="{E64E5094-FD9E-4438-A84D-76022D21D158}"/>
    <cellStyle name="Normal 17 4 2 2 2 2 2 2 2" xfId="26221" xr:uid="{2C90DC7C-AAD5-465E-B1B1-8F95AC441643}"/>
    <cellStyle name="Normal 17 4 2 2 2 2 2 3" xfId="13139" xr:uid="{DF1602C6-2F1F-4623-A0A0-E16B42877FFE}"/>
    <cellStyle name="Normal 17 4 2 2 2 2 2 3 2" xfId="30904" xr:uid="{860BFF5E-B522-4471-881D-561E21745603}"/>
    <cellStyle name="Normal 17 4 2 2 2 2 2 4" xfId="23854" xr:uid="{F7AE3A35-2AA0-4A35-94B5-8B4658CF5D8B}"/>
    <cellStyle name="Normal 17 4 2 2 2 2 3" xfId="10659" xr:uid="{4D9B3664-D832-49AB-B4EB-4D08F1BF0EFD}"/>
    <cellStyle name="Normal 17 4 2 2 2 2 3 2" xfId="14323" xr:uid="{3A6E24AA-B657-428F-BBD7-63C36E12FEF7}"/>
    <cellStyle name="Normal 17 4 2 2 2 2 3 2 2" xfId="32088" xr:uid="{08FE8B19-18BE-4E45-BAF0-E80DD5D67660}"/>
    <cellStyle name="Normal 17 4 2 2 2 2 3 3" xfId="25038" xr:uid="{0D7108A3-631A-4BAD-A873-2D974C847D96}"/>
    <cellStyle name="Normal 17 4 2 2 2 2 4" xfId="11899" xr:uid="{65C215CE-8872-4840-A4E0-5E9832B699AD}"/>
    <cellStyle name="Normal 17 4 2 2 2 2 4 2" xfId="29721" xr:uid="{FCC8E2C2-5012-4DAB-8FC5-24D994FABF6A}"/>
    <cellStyle name="Normal 17 4 2 2 2 2 5" xfId="22614" xr:uid="{5BC0C417-AF33-4DBC-80A9-76EFE9D93CC5}"/>
    <cellStyle name="Normal 17 4 2 2 2 3" xfId="8880" xr:uid="{24BBBA83-9F6A-4939-9BAD-2A4C0A43DC30}"/>
    <cellStyle name="Normal 17 4 2 2 2 3 2" xfId="14939" xr:uid="{FF784831-2790-4BAE-97DD-7A7C9CC7C2CD}"/>
    <cellStyle name="Normal 17 4 2 2 2 3 2 2" xfId="25654" xr:uid="{33D2B59D-5403-4897-9C9F-ABAD62BC4598}"/>
    <cellStyle name="Normal 17 4 2 2 2 3 3" xfId="12552" xr:uid="{052F98B7-E73E-4552-8981-DD59EAB50AE7}"/>
    <cellStyle name="Normal 17 4 2 2 2 3 3 2" xfId="30337" xr:uid="{4B8A3825-B3E0-419A-8933-272C9245626B}"/>
    <cellStyle name="Normal 17 4 2 2 2 3 4" xfId="23267" xr:uid="{A0302EA6-FC31-45AB-AF30-738E20B2EB04}"/>
    <cellStyle name="Normal 17 4 2 2 2 4" xfId="10092" xr:uid="{22086C26-453A-444C-943D-AC6A5F99632E}"/>
    <cellStyle name="Normal 17 4 2 2 2 4 2" xfId="13756" xr:uid="{EB1D34CE-C94E-4AFE-A903-3A43F5F79831}"/>
    <cellStyle name="Normal 17 4 2 2 2 4 2 2" xfId="31521" xr:uid="{9315BAAA-71FA-44E7-A858-E13D4A6A5590}"/>
    <cellStyle name="Normal 17 4 2 2 2 4 3" xfId="24471" xr:uid="{1FF019BD-88C2-40F5-AD5F-ABC7434CD1AD}"/>
    <cellStyle name="Normal 17 4 2 2 2 5" xfId="11312" xr:uid="{22DC485E-9284-441C-AE7D-5C5D734E25F5}"/>
    <cellStyle name="Normal 17 4 2 2 2 5 2" xfId="29154" xr:uid="{C80E2337-C297-4A21-B012-CF6FB95CD91C}"/>
    <cellStyle name="Normal 17 4 2 2 2 6" xfId="22012" xr:uid="{8E0D660E-D292-445F-8B7E-812FD158524B}"/>
    <cellStyle name="Normal 17 4 2 2 3" xfId="7515" xr:uid="{6BBC1060-10DD-4589-975D-A759B9C15BC4}"/>
    <cellStyle name="Normal 17 4 2 2 3 2" xfId="9190" xr:uid="{28B7A7EF-CDA1-4219-A186-6BB23E625838}"/>
    <cellStyle name="Normal 17 4 2 2 3 2 2" xfId="15229" xr:uid="{FD78E8BC-766D-4D24-9B20-DE292FF66F37}"/>
    <cellStyle name="Normal 17 4 2 2 3 2 2 2" xfId="25944" xr:uid="{7990026F-0CD8-488B-9078-390685171C5A}"/>
    <cellStyle name="Normal 17 4 2 2 3 2 3" xfId="12862" xr:uid="{647DDCFD-B159-4AB7-8056-28A3D4958C43}"/>
    <cellStyle name="Normal 17 4 2 2 3 2 3 2" xfId="30627" xr:uid="{B12F9E01-91A1-4662-A550-F657E0290DBA}"/>
    <cellStyle name="Normal 17 4 2 2 3 2 4" xfId="23577" xr:uid="{70894077-FB5D-4562-989A-179D9E2114F6}"/>
    <cellStyle name="Normal 17 4 2 2 3 3" xfId="10382" xr:uid="{6FF65911-366C-44CF-9418-43F15470B1C1}"/>
    <cellStyle name="Normal 17 4 2 2 3 3 2" xfId="14046" xr:uid="{9BEA4C0F-588A-4BD0-8698-96742905BEF7}"/>
    <cellStyle name="Normal 17 4 2 2 3 3 2 2" xfId="31811" xr:uid="{3C540379-CB0D-46AC-A1B9-013A9157473F}"/>
    <cellStyle name="Normal 17 4 2 2 3 3 3" xfId="24761" xr:uid="{ACB3312D-A5E8-45F6-BE09-6ECBE9590380}"/>
    <cellStyle name="Normal 17 4 2 2 3 4" xfId="11622" xr:uid="{010B7FCC-B090-4364-91A7-32289E793928}"/>
    <cellStyle name="Normal 17 4 2 2 3 4 2" xfId="29444" xr:uid="{94805C95-B064-43D5-971B-065C59314069}"/>
    <cellStyle name="Normal 17 4 2 2 3 5" xfId="22337" xr:uid="{663D259D-1581-473C-B5FC-FCB58432A3AA}"/>
    <cellStyle name="Normal 17 4 2 2 4" xfId="8615" xr:uid="{A245692A-1136-4233-AE12-5A5B611948EC}"/>
    <cellStyle name="Normal 17 4 2 2 4 2" xfId="14674" xr:uid="{4CE3E13F-72E1-47D8-B66F-E54BDB4A0693}"/>
    <cellStyle name="Normal 17 4 2 2 4 2 2" xfId="25389" xr:uid="{760287A0-E448-423F-A187-1D889D0FADCF}"/>
    <cellStyle name="Normal 17 4 2 2 4 3" xfId="12287" xr:uid="{B1F7B7CD-C601-4E98-A9B1-34091BCA4C33}"/>
    <cellStyle name="Normal 17 4 2 2 4 3 2" xfId="30072" xr:uid="{8867F0C8-5F59-4D39-8905-B3D285406610}"/>
    <cellStyle name="Normal 17 4 2 2 4 4" xfId="23002" xr:uid="{7C4A6D05-EFB8-4C34-B4DA-99C19CE3E270}"/>
    <cellStyle name="Normal 17 4 2 2 5" xfId="9827" xr:uid="{5F2BAE3F-F753-44B2-9D2B-0397D815B181}"/>
    <cellStyle name="Normal 17 4 2 2 5 2" xfId="13491" xr:uid="{ED3B6C15-29BD-42D6-A6D7-277AB32735FB}"/>
    <cellStyle name="Normal 17 4 2 2 5 2 2" xfId="31256" xr:uid="{427C4B04-B6AA-482D-B36B-B6FDBFA2E021}"/>
    <cellStyle name="Normal 17 4 2 2 5 3" xfId="24206" xr:uid="{57DD110F-AA1E-40E1-97C0-9A26FF285BF9}"/>
    <cellStyle name="Normal 17 4 2 2 6" xfId="11047" xr:uid="{53E6BEE5-A3DD-4AD3-AB84-A879C6A7B662}"/>
    <cellStyle name="Normal 17 4 2 2 6 2" xfId="28889" xr:uid="{C0942872-C9EA-4CC7-B57E-E59CB9BF68C2}"/>
    <cellStyle name="Normal 17 4 2 2 7" xfId="21747" xr:uid="{EB2A1D50-7A6C-4BE3-88D4-C1F327D543A6}"/>
    <cellStyle name="Normal 17 4 2 3" xfId="6355" xr:uid="{C103DD36-F475-4D5F-A43A-37AE566FAA77}"/>
    <cellStyle name="Normal 17 4 2 3 2" xfId="7964" xr:uid="{0E8F557E-E4E4-4551-92C5-D0E80E7988DF}"/>
    <cellStyle name="Normal 17 4 2 3 2 2" xfId="9337" xr:uid="{F9A210A2-5F1C-44CB-A3B9-9FF6368E4D35}"/>
    <cellStyle name="Normal 17 4 2 3 2 2 2" xfId="15376" xr:uid="{E8452742-D11C-4CA5-A106-8FFFECC78137}"/>
    <cellStyle name="Normal 17 4 2 3 2 2 2 2" xfId="26091" xr:uid="{AB299088-77FA-42B0-A68A-656BB1E80675}"/>
    <cellStyle name="Normal 17 4 2 3 2 2 3" xfId="13009" xr:uid="{BF84A0F4-75AB-44A9-8A50-CF01A5B4F2C4}"/>
    <cellStyle name="Normal 17 4 2 3 2 2 3 2" xfId="30774" xr:uid="{AF47D791-86F3-4157-9B3F-34E27631D88F}"/>
    <cellStyle name="Normal 17 4 2 3 2 2 4" xfId="23724" xr:uid="{690ADF1F-5D50-42AE-A375-C9B73FB484C6}"/>
    <cellStyle name="Normal 17 4 2 3 2 3" xfId="10529" xr:uid="{7434CBF3-64C7-4CC9-9C93-C7D61D4834A4}"/>
    <cellStyle name="Normal 17 4 2 3 2 3 2" xfId="14193" xr:uid="{3E3BC199-102E-4CAE-B891-15893225E94C}"/>
    <cellStyle name="Normal 17 4 2 3 2 3 2 2" xfId="31958" xr:uid="{D7E25A3D-F500-4FC8-8E80-9DAC71A9F1D5}"/>
    <cellStyle name="Normal 17 4 2 3 2 3 3" xfId="24908" xr:uid="{F3BAEF31-C444-4D8B-8DFD-E4B13BB9FBA8}"/>
    <cellStyle name="Normal 17 4 2 3 2 4" xfId="11769" xr:uid="{25F2058E-7D1D-4A9D-8EE2-5E8131D40EE5}"/>
    <cellStyle name="Normal 17 4 2 3 2 4 2" xfId="29591" xr:uid="{F3F7C4A0-7564-4D52-8DE8-DC0E452DF2FF}"/>
    <cellStyle name="Normal 17 4 2 3 2 5" xfId="22484" xr:uid="{DF708257-7063-4BA3-8D59-0E726F0A7AC5}"/>
    <cellStyle name="Normal 17 4 2 3 3" xfId="8750" xr:uid="{969A4195-F4AB-4E0B-B196-06C3B49CA159}"/>
    <cellStyle name="Normal 17 4 2 3 3 2" xfId="14809" xr:uid="{830E5834-8F29-47B6-AF4B-CB4CEC7F240C}"/>
    <cellStyle name="Normal 17 4 2 3 3 2 2" xfId="25524" xr:uid="{7DC3647E-C887-4609-B095-D7118A94A16B}"/>
    <cellStyle name="Normal 17 4 2 3 3 3" xfId="12422" xr:uid="{FA1518A8-712E-4E74-A6F8-96CCAF2504B4}"/>
    <cellStyle name="Normal 17 4 2 3 3 3 2" xfId="30207" xr:uid="{8B8FF667-24B4-45EB-8A3F-385CA14B9F17}"/>
    <cellStyle name="Normal 17 4 2 3 3 4" xfId="23137" xr:uid="{A5FA96DB-DDD0-454E-AEF4-E8F5147EED4A}"/>
    <cellStyle name="Normal 17 4 2 3 4" xfId="9962" xr:uid="{881114EF-B0F2-4506-A8F0-270FD6829FAE}"/>
    <cellStyle name="Normal 17 4 2 3 4 2" xfId="13626" xr:uid="{B14E0F43-0D3C-43DA-B099-1FA1333FBE5C}"/>
    <cellStyle name="Normal 17 4 2 3 4 2 2" xfId="31391" xr:uid="{64B447D5-F356-4E43-B438-08E77C516C12}"/>
    <cellStyle name="Normal 17 4 2 3 4 3" xfId="24341" xr:uid="{AF4AAC18-565A-4FA1-A7E1-F4B02DF7852C}"/>
    <cellStyle name="Normal 17 4 2 3 5" xfId="11182" xr:uid="{88C9ADCD-B219-4663-AB57-EBA474EF3ED9}"/>
    <cellStyle name="Normal 17 4 2 3 5 2" xfId="29024" xr:uid="{24A79FC8-C6DB-4EDE-8AE2-EB0BF3F6133F}"/>
    <cellStyle name="Normal 17 4 2 3 6" xfId="21882" xr:uid="{D3779DA5-26B9-4034-875F-144573581590}"/>
    <cellStyle name="Normal 17 4 2 4" xfId="7322" xr:uid="{DD059C54-9B95-4F84-96A3-EA9037C32777}"/>
    <cellStyle name="Normal 17 4 2 4 2" xfId="9060" xr:uid="{4C02EF1E-21D1-4B57-BDD1-884240101984}"/>
    <cellStyle name="Normal 17 4 2 4 2 2" xfId="15099" xr:uid="{55EBDDE3-88B8-40E3-BB62-3B9D8220697A}"/>
    <cellStyle name="Normal 17 4 2 4 2 2 2" xfId="25814" xr:uid="{D150DD47-9B86-4426-9F9E-431A55243F73}"/>
    <cellStyle name="Normal 17 4 2 4 2 3" xfId="12732" xr:uid="{28B4A0C1-E51D-4E48-8502-02B7B2E2F039}"/>
    <cellStyle name="Normal 17 4 2 4 2 3 2" xfId="30497" xr:uid="{E943BA48-6E2F-40E8-8811-7B400CA4D69F}"/>
    <cellStyle name="Normal 17 4 2 4 2 4" xfId="23447" xr:uid="{D04F38BC-E8BE-44CF-9B1F-A379BE74242A}"/>
    <cellStyle name="Normal 17 4 2 4 3" xfId="10252" xr:uid="{A283831E-DD4B-4AAF-8FFD-B047E33DAC74}"/>
    <cellStyle name="Normal 17 4 2 4 3 2" xfId="13916" xr:uid="{F158081D-4C89-43DB-8BDE-C9A79C561F35}"/>
    <cellStyle name="Normal 17 4 2 4 3 2 2" xfId="31681" xr:uid="{2E59766A-F180-4AFF-A7D9-BB6BDBE258C2}"/>
    <cellStyle name="Normal 17 4 2 4 3 3" xfId="24631" xr:uid="{AAB5D350-8F7F-4249-B89A-1E5BF548F0E8}"/>
    <cellStyle name="Normal 17 4 2 4 4" xfId="11492" xr:uid="{FC5F9264-7D0B-4EFD-9CF4-D457D3A79697}"/>
    <cellStyle name="Normal 17 4 2 4 4 2" xfId="29314" xr:uid="{F88B570C-439D-44D6-BCE1-9DA681264F75}"/>
    <cellStyle name="Normal 17 4 2 4 5" xfId="22207" xr:uid="{7DFBD241-BAB1-4291-8E8C-82710442CEFA}"/>
    <cellStyle name="Normal 17 4 2 5" xfId="8477" xr:uid="{C60413BD-7599-4DA7-83E5-BD4613868CC8}"/>
    <cellStyle name="Normal 17 4 2 5 2" xfId="14544" xr:uid="{5270CA98-260E-4D86-BED5-4065DDACA670}"/>
    <cellStyle name="Normal 17 4 2 5 2 2" xfId="25259" xr:uid="{62C43000-B3A1-4050-9BE5-0D34EFC4ABC0}"/>
    <cellStyle name="Normal 17 4 2 5 3" xfId="12149" xr:uid="{381716D7-1ED7-4DAC-977C-266C145BFB63}"/>
    <cellStyle name="Normal 17 4 2 5 3 2" xfId="29942" xr:uid="{1AEB6B37-0F55-4190-AA60-E94D946C3E85}"/>
    <cellStyle name="Normal 17 4 2 5 4" xfId="22864" xr:uid="{6C93DDA8-CE02-4C1A-AF00-2E90C53284C7}"/>
    <cellStyle name="Normal 17 4 2 6" xfId="9690" xr:uid="{466FF3CF-5F8A-42A7-BC7C-83D5EF6F39C2}"/>
    <cellStyle name="Normal 17 4 2 6 2" xfId="13361" xr:uid="{0C9EC797-FB12-4E62-B616-2A861539BEAC}"/>
    <cellStyle name="Normal 17 4 2 6 2 2" xfId="31126" xr:uid="{E4C1CD2C-E2C1-4A1F-BD5D-E77530FB0B15}"/>
    <cellStyle name="Normal 17 4 2 6 3" xfId="24076" xr:uid="{5438E6AB-364B-4093-BE3A-6E8EF631FF6A}"/>
    <cellStyle name="Normal 17 4 2 7" xfId="10909" xr:uid="{246E53ED-7D90-412C-ADF4-717719EC7592}"/>
    <cellStyle name="Normal 17 4 2 7 2" xfId="28759" xr:uid="{FC188ADD-BEA2-4B7D-85C3-7F60E51602AA}"/>
    <cellStyle name="Normal 17 4 2 8" xfId="21595" xr:uid="{3DA89BD3-32FC-47A4-950D-9EAA9C2BBE34}"/>
    <cellStyle name="Normal 17 4 3" xfId="4614" xr:uid="{62192297-822F-4CC5-B67F-73FFB64AFE76}"/>
    <cellStyle name="Normal 17 4 3 2" xfId="5919" xr:uid="{BC831877-55BB-4265-BD0A-7D42CE89E42B}"/>
    <cellStyle name="Normal 17 4 3 2 2" xfId="6548" xr:uid="{4B95C468-1541-46CD-BD8F-1B6616A608CC}"/>
    <cellStyle name="Normal 17 4 3 2 2 2" xfId="8158" xr:uid="{08552D47-986B-47BA-A754-A3BFFF8A0883}"/>
    <cellStyle name="Normal 17 4 3 2 2 2 2" xfId="9468" xr:uid="{58809E8F-8CB3-459B-98D4-F72A018420E0}"/>
    <cellStyle name="Normal 17 4 3 2 2 2 2 2" xfId="15507" xr:uid="{9FC443E9-FCEA-40B0-B5C5-CFF1CC72C2CA}"/>
    <cellStyle name="Normal 17 4 3 2 2 2 2 2 2" xfId="26222" xr:uid="{26E1F95B-ACFA-4581-9EDB-5D01D592E3B1}"/>
    <cellStyle name="Normal 17 4 3 2 2 2 2 3" xfId="13140" xr:uid="{468FA26F-9CF8-4476-BE5E-EF3C67046179}"/>
    <cellStyle name="Normal 17 4 3 2 2 2 2 3 2" xfId="30905" xr:uid="{35D04D64-4449-41AC-9A36-2FB565E7071C}"/>
    <cellStyle name="Normal 17 4 3 2 2 2 2 4" xfId="23855" xr:uid="{05EB3F2D-1E78-467E-A787-A53A2F6CF7D3}"/>
    <cellStyle name="Normal 17 4 3 2 2 2 3" xfId="10660" xr:uid="{78CDC48A-3DAF-4BA9-AEF9-7FD79AC3C04D}"/>
    <cellStyle name="Normal 17 4 3 2 2 2 3 2" xfId="14324" xr:uid="{D9C93A2B-ABD2-45C2-8F31-9CCEF414088C}"/>
    <cellStyle name="Normal 17 4 3 2 2 2 3 2 2" xfId="32089" xr:uid="{8719085F-9AF5-4152-A5D9-D606C4811C18}"/>
    <cellStyle name="Normal 17 4 3 2 2 2 3 3" xfId="25039" xr:uid="{E5DBC45E-C6B3-4BED-8462-EDE7D83C13E5}"/>
    <cellStyle name="Normal 17 4 3 2 2 2 4" xfId="11900" xr:uid="{9CEEB55A-718B-40B7-A656-3183B3C924B8}"/>
    <cellStyle name="Normal 17 4 3 2 2 2 4 2" xfId="29722" xr:uid="{5698AFCE-BCBF-4700-BC54-D0D759150E9E}"/>
    <cellStyle name="Normal 17 4 3 2 2 2 5" xfId="22615" xr:uid="{9C9D695D-27FF-49A9-91D6-EBC6E8112E1B}"/>
    <cellStyle name="Normal 17 4 3 2 2 3" xfId="8881" xr:uid="{26C24274-CA12-4BBE-B516-F6987F1189B7}"/>
    <cellStyle name="Normal 17 4 3 2 2 3 2" xfId="14940" xr:uid="{E55D38EA-1569-4D15-8BBE-3D9DD1A92B08}"/>
    <cellStyle name="Normal 17 4 3 2 2 3 2 2" xfId="25655" xr:uid="{13066957-932A-4415-8AE2-ED85140684BE}"/>
    <cellStyle name="Normal 17 4 3 2 2 3 3" xfId="12553" xr:uid="{D018EACC-FC0D-4BB6-9FA9-0AA57AA6219A}"/>
    <cellStyle name="Normal 17 4 3 2 2 3 3 2" xfId="30338" xr:uid="{8AFA163C-0639-45B0-9075-90B49219B3FF}"/>
    <cellStyle name="Normal 17 4 3 2 2 3 4" xfId="23268" xr:uid="{33390FF9-81E3-4786-881E-76C62F1183C1}"/>
    <cellStyle name="Normal 17 4 3 2 2 4" xfId="10093" xr:uid="{5B682531-0CE6-4468-A8A8-8D288027D445}"/>
    <cellStyle name="Normal 17 4 3 2 2 4 2" xfId="13757" xr:uid="{EAF69FFD-C5D4-4379-B038-AC7571D94255}"/>
    <cellStyle name="Normal 17 4 3 2 2 4 2 2" xfId="31522" xr:uid="{62DFA0BE-BCBE-469F-8A37-CB9D2F38189A}"/>
    <cellStyle name="Normal 17 4 3 2 2 4 3" xfId="24472" xr:uid="{A648FE93-0C0D-4D6E-9450-713E7554E15B}"/>
    <cellStyle name="Normal 17 4 3 2 2 5" xfId="11313" xr:uid="{7A6FDFF6-B66C-4184-8D35-D049F7A1F4E0}"/>
    <cellStyle name="Normal 17 4 3 2 2 5 2" xfId="29155" xr:uid="{82BD5AC9-EF3D-46C9-8A84-C68A8D89B3E1}"/>
    <cellStyle name="Normal 17 4 3 2 2 6" xfId="22013" xr:uid="{14429A52-D458-4A2F-AF17-A81024E36A91}"/>
    <cellStyle name="Normal 17 4 3 2 3" xfId="7516" xr:uid="{F7B317FC-7C46-4594-A749-75CD19164A5B}"/>
    <cellStyle name="Normal 17 4 3 2 3 2" xfId="9191" xr:uid="{E5A68AB5-2BA0-44A1-A979-31DCF9BC1E68}"/>
    <cellStyle name="Normal 17 4 3 2 3 2 2" xfId="15230" xr:uid="{41184958-856B-4F5D-9329-D2B99E0109AB}"/>
    <cellStyle name="Normal 17 4 3 2 3 2 2 2" xfId="25945" xr:uid="{49806B48-03A2-4972-ACBA-519028C01023}"/>
    <cellStyle name="Normal 17 4 3 2 3 2 3" xfId="12863" xr:uid="{1DFCAC74-018D-4EED-9B25-BCDB5E4BF435}"/>
    <cellStyle name="Normal 17 4 3 2 3 2 3 2" xfId="30628" xr:uid="{291EE5B9-705D-4BAC-B549-F1A0B25BDB5C}"/>
    <cellStyle name="Normal 17 4 3 2 3 2 4" xfId="23578" xr:uid="{9ECFABB4-F3ED-449F-8FB4-F82B4D7EAA85}"/>
    <cellStyle name="Normal 17 4 3 2 3 3" xfId="10383" xr:uid="{F9DFD9BC-7F89-4133-8D03-C80639213072}"/>
    <cellStyle name="Normal 17 4 3 2 3 3 2" xfId="14047" xr:uid="{F66971ED-5B67-452C-8125-E64517829D9A}"/>
    <cellStyle name="Normal 17 4 3 2 3 3 2 2" xfId="31812" xr:uid="{555D6B72-B6ED-4854-8210-4DA9D3F5D1CC}"/>
    <cellStyle name="Normal 17 4 3 2 3 3 3" xfId="24762" xr:uid="{63041AA5-9700-491A-8EC5-22569E5235D1}"/>
    <cellStyle name="Normal 17 4 3 2 3 4" xfId="11623" xr:uid="{897C1B1E-2E3F-436E-9B27-C67FFCF1B219}"/>
    <cellStyle name="Normal 17 4 3 2 3 4 2" xfId="29445" xr:uid="{676ADB3E-1E28-44DD-AA93-8AB3547E4779}"/>
    <cellStyle name="Normal 17 4 3 2 3 5" xfId="22338" xr:uid="{B7C838F4-1AB8-4CE6-973F-D7518DFEE0B8}"/>
    <cellStyle name="Normal 17 4 3 2 4" xfId="8616" xr:uid="{7B93FDFB-8794-4EC1-BEF1-AF1468ED4D05}"/>
    <cellStyle name="Normal 17 4 3 2 4 2" xfId="14675" xr:uid="{E26F10D5-407C-4F36-AFF5-EA5966EF9AF7}"/>
    <cellStyle name="Normal 17 4 3 2 4 2 2" xfId="25390" xr:uid="{7837D44F-D8E3-4D59-BCC5-AB2A8F710864}"/>
    <cellStyle name="Normal 17 4 3 2 4 3" xfId="12288" xr:uid="{7E5AD97F-C341-40E8-AE30-97220B12A6A7}"/>
    <cellStyle name="Normal 17 4 3 2 4 3 2" xfId="30073" xr:uid="{7E588DE9-2136-4A8E-B5E0-A5E86F843F60}"/>
    <cellStyle name="Normal 17 4 3 2 4 4" xfId="23003" xr:uid="{5F865183-6ADC-4108-B62F-03352015204C}"/>
    <cellStyle name="Normal 17 4 3 2 5" xfId="9828" xr:uid="{423B93CD-82B7-4626-8EE7-2F064E2A86B3}"/>
    <cellStyle name="Normal 17 4 3 2 5 2" xfId="13492" xr:uid="{041F721A-0563-49C1-8907-6E74C81AD160}"/>
    <cellStyle name="Normal 17 4 3 2 5 2 2" xfId="31257" xr:uid="{4E87D349-ADE2-4CBC-94C4-3E66B33FC0A0}"/>
    <cellStyle name="Normal 17 4 3 2 5 3" xfId="24207" xr:uid="{8A04A3CC-7A58-4CA0-B533-8C62A0E51E92}"/>
    <cellStyle name="Normal 17 4 3 2 6" xfId="11048" xr:uid="{B29F572D-A0A7-4129-BA24-124B33F3DCBE}"/>
    <cellStyle name="Normal 17 4 3 2 6 2" xfId="28890" xr:uid="{F49C07F3-4D83-4585-B142-E8CB9BDFE5A4}"/>
    <cellStyle name="Normal 17 4 3 2 7" xfId="21748" xr:uid="{7FB3475D-FBE9-436D-8045-3ABA6255BB56}"/>
    <cellStyle name="Normal 17 4 3 3" xfId="6356" xr:uid="{25522D73-2063-4B45-AD0B-EEA90B8A9E62}"/>
    <cellStyle name="Normal 17 4 3 3 2" xfId="7965" xr:uid="{FD35F6E8-C2CF-4002-84B5-8CCA93CE59E2}"/>
    <cellStyle name="Normal 17 4 3 3 2 2" xfId="9338" xr:uid="{03BB1746-8190-42C6-ACAD-F7357CE1FCEC}"/>
    <cellStyle name="Normal 17 4 3 3 2 2 2" xfId="15377" xr:uid="{66F6752C-396B-4BB4-84C2-328B76AE6552}"/>
    <cellStyle name="Normal 17 4 3 3 2 2 2 2" xfId="26092" xr:uid="{2D9A7B01-AD1A-4D74-837A-562EC88477BD}"/>
    <cellStyle name="Normal 17 4 3 3 2 2 3" xfId="13010" xr:uid="{01FA0FFB-A0A0-4D93-B614-B3AE3DA1BA6D}"/>
    <cellStyle name="Normal 17 4 3 3 2 2 3 2" xfId="30775" xr:uid="{570B0BC0-8C4D-44F4-88EF-5426F291E0AC}"/>
    <cellStyle name="Normal 17 4 3 3 2 2 4" xfId="23725" xr:uid="{2E665142-7C3F-43A4-909A-AD139BD82FB9}"/>
    <cellStyle name="Normal 17 4 3 3 2 3" xfId="10530" xr:uid="{45C2DBF5-F5E4-4E2F-A108-A05B1FFC24D1}"/>
    <cellStyle name="Normal 17 4 3 3 2 3 2" xfId="14194" xr:uid="{EB34B686-7DD7-4927-9082-3F11A4B35EDD}"/>
    <cellStyle name="Normal 17 4 3 3 2 3 2 2" xfId="31959" xr:uid="{5B4F8C91-2804-4E7C-8319-51066CF32275}"/>
    <cellStyle name="Normal 17 4 3 3 2 3 3" xfId="24909" xr:uid="{9CD383DB-401B-4BD0-9CD2-5BBE81D82A07}"/>
    <cellStyle name="Normal 17 4 3 3 2 4" xfId="11770" xr:uid="{5DDC57EA-2C9C-4086-8981-D608C1C98F81}"/>
    <cellStyle name="Normal 17 4 3 3 2 4 2" xfId="29592" xr:uid="{CFCAE34E-14C9-42CD-B416-7FB184F95A84}"/>
    <cellStyle name="Normal 17 4 3 3 2 5" xfId="22485" xr:uid="{7B2421C4-B410-48D2-A813-B7B8DBAED986}"/>
    <cellStyle name="Normal 17 4 3 3 3" xfId="8751" xr:uid="{9729275F-53B5-480D-8FC6-6535DDF6174E}"/>
    <cellStyle name="Normal 17 4 3 3 3 2" xfId="14810" xr:uid="{5505BDC9-EB18-49FE-966E-56E17769001B}"/>
    <cellStyle name="Normal 17 4 3 3 3 2 2" xfId="25525" xr:uid="{728AE889-8D03-46CC-99D1-E094E275AF5C}"/>
    <cellStyle name="Normal 17 4 3 3 3 3" xfId="12423" xr:uid="{63C9CD10-CC00-42E6-AC3C-6734D48C2AC6}"/>
    <cellStyle name="Normal 17 4 3 3 3 3 2" xfId="30208" xr:uid="{E484FDFF-9482-4896-A14F-245E9BF8671C}"/>
    <cellStyle name="Normal 17 4 3 3 3 4" xfId="23138" xr:uid="{25645EA6-6806-49DE-8219-6B43A8F7D555}"/>
    <cellStyle name="Normal 17 4 3 3 4" xfId="9963" xr:uid="{F287E741-EE47-4943-8689-8EA53DF7C5D3}"/>
    <cellStyle name="Normal 17 4 3 3 4 2" xfId="13627" xr:uid="{12ED3624-980A-44F2-8C7D-D978EE8DF2B8}"/>
    <cellStyle name="Normal 17 4 3 3 4 2 2" xfId="31392" xr:uid="{94E40929-ADA7-4179-9F15-1F43B156C1FA}"/>
    <cellStyle name="Normal 17 4 3 3 4 3" xfId="24342" xr:uid="{8CA0C760-B0AC-4DE7-B46E-CC75963EAD63}"/>
    <cellStyle name="Normal 17 4 3 3 5" xfId="11183" xr:uid="{D9B43BE6-A002-4465-AA32-FEC55142EBF6}"/>
    <cellStyle name="Normal 17 4 3 3 5 2" xfId="29025" xr:uid="{8DD1F6E5-7D63-4F75-A2BB-74F9DCB02718}"/>
    <cellStyle name="Normal 17 4 3 3 6" xfId="21883" xr:uid="{8999CCA8-C8FF-4D34-A0F9-E7905E3C532D}"/>
    <cellStyle name="Normal 17 4 3 4" xfId="7323" xr:uid="{E149F869-5BB0-49BB-8BEF-95265B2A84CD}"/>
    <cellStyle name="Normal 17 4 3 4 2" xfId="9061" xr:uid="{A7BE469F-64A3-4939-91C1-8F94FBF8C034}"/>
    <cellStyle name="Normal 17 4 3 4 2 2" xfId="15100" xr:uid="{6FE78A7A-C7E2-4ABA-A78E-7B732C9DB2F3}"/>
    <cellStyle name="Normal 17 4 3 4 2 2 2" xfId="25815" xr:uid="{B5FF9D43-6DEA-49F9-A928-911029677314}"/>
    <cellStyle name="Normal 17 4 3 4 2 3" xfId="12733" xr:uid="{00F56101-C77B-4C2A-BD23-75226D8D8779}"/>
    <cellStyle name="Normal 17 4 3 4 2 3 2" xfId="30498" xr:uid="{49C10E70-383C-4737-BC63-E7A888CF23FF}"/>
    <cellStyle name="Normal 17 4 3 4 2 4" xfId="23448" xr:uid="{F97EE209-BE35-4BFA-BB5C-0733C41ECDB4}"/>
    <cellStyle name="Normal 17 4 3 4 3" xfId="10253" xr:uid="{88970258-498C-4458-8902-687212A440C6}"/>
    <cellStyle name="Normal 17 4 3 4 3 2" xfId="13917" xr:uid="{B8395FF6-ECB9-4BEB-861C-7BEFCE2380D2}"/>
    <cellStyle name="Normal 17 4 3 4 3 2 2" xfId="31682" xr:uid="{D4E039E6-9972-409C-8D53-9CA485620D60}"/>
    <cellStyle name="Normal 17 4 3 4 3 3" xfId="24632" xr:uid="{9279DCFB-40B6-4B4B-A35F-D4B340FE1524}"/>
    <cellStyle name="Normal 17 4 3 4 4" xfId="11493" xr:uid="{B2A42C0B-C171-4A9B-B6CE-2432414E4DE9}"/>
    <cellStyle name="Normal 17 4 3 4 4 2" xfId="29315" xr:uid="{2FE9916E-2EE9-44D2-89EB-BC6F13C1FF62}"/>
    <cellStyle name="Normal 17 4 3 4 5" xfId="22208" xr:uid="{3E5E1E31-F2D0-4769-B0B1-5AC69FCCB330}"/>
    <cellStyle name="Normal 17 4 3 5" xfId="8478" xr:uid="{A00B147E-1466-4F8D-9D6B-0707589C5770}"/>
    <cellStyle name="Normal 17 4 3 5 2" xfId="14545" xr:uid="{833BF2BC-85ED-4387-B250-452300AC3BEF}"/>
    <cellStyle name="Normal 17 4 3 5 2 2" xfId="25260" xr:uid="{1D2E0AD4-C18E-4312-9B56-36235393BA06}"/>
    <cellStyle name="Normal 17 4 3 5 3" xfId="12150" xr:uid="{67AEB7FD-9809-4848-9CA1-0DC8846A83FD}"/>
    <cellStyle name="Normal 17 4 3 5 3 2" xfId="29943" xr:uid="{EE9151E7-B804-48C2-965B-9E255A44FBD1}"/>
    <cellStyle name="Normal 17 4 3 5 4" xfId="22865" xr:uid="{13810AD1-08F0-4E6A-AEE5-34289189ADE8}"/>
    <cellStyle name="Normal 17 4 3 6" xfId="9691" xr:uid="{0D08FADC-9991-4ADF-9B86-B0A7C49F59FC}"/>
    <cellStyle name="Normal 17 4 3 6 2" xfId="13362" xr:uid="{8E32C23E-34D1-4A36-9022-4D2C68028E8C}"/>
    <cellStyle name="Normal 17 4 3 6 2 2" xfId="31127" xr:uid="{723D3094-2048-4369-A332-B88997FC8F6E}"/>
    <cellStyle name="Normal 17 4 3 6 3" xfId="24077" xr:uid="{B6BC07C3-9D79-460A-B180-E26CF23B812A}"/>
    <cellStyle name="Normal 17 4 3 7" xfId="10910" xr:uid="{9A0E9368-EBF9-4240-91C9-2981725BE23A}"/>
    <cellStyle name="Normal 17 4 3 7 2" xfId="28760" xr:uid="{BF13B904-E427-4013-A8CB-AE21798B4065}"/>
    <cellStyle name="Normal 17 4 3 8" xfId="21596" xr:uid="{0E94DADE-CB18-48DB-8C79-760C072D631F}"/>
    <cellStyle name="Normal 17 4 4" xfId="5917" xr:uid="{8C130BFF-9CD3-4C1D-864E-7E1D2D8945A3}"/>
    <cellStyle name="Normal 17 4 4 2" xfId="6546" xr:uid="{B54D7EED-3878-442B-9E50-0AABAA5E2BC5}"/>
    <cellStyle name="Normal 17 4 4 2 2" xfId="8156" xr:uid="{1ADDE14F-30AD-4F93-80CE-D35779CFDF9F}"/>
    <cellStyle name="Normal 17 4 4 2 2 2" xfId="9466" xr:uid="{4D126C34-952F-4C03-8EB4-88D3AF02FA0D}"/>
    <cellStyle name="Normal 17 4 4 2 2 2 2" xfId="15505" xr:uid="{A1916928-0F7B-4367-8D08-43E139662C8F}"/>
    <cellStyle name="Normal 17 4 4 2 2 2 2 2" xfId="26220" xr:uid="{C9C1225D-02A8-4692-AF5E-7962662BD8C8}"/>
    <cellStyle name="Normal 17 4 4 2 2 2 3" xfId="13138" xr:uid="{3C1D5C39-082F-4324-B1C1-07D37D41CC7A}"/>
    <cellStyle name="Normal 17 4 4 2 2 2 3 2" xfId="30903" xr:uid="{AFF48C7A-923B-4CBB-960B-5DB8F6726A1A}"/>
    <cellStyle name="Normal 17 4 4 2 2 2 4" xfId="23853" xr:uid="{5EFE7DD4-B0D4-41BD-BDD4-9D12FBE66969}"/>
    <cellStyle name="Normal 17 4 4 2 2 3" xfId="10658" xr:uid="{3BFBB1FE-1FE2-4519-B085-C692BD00908D}"/>
    <cellStyle name="Normal 17 4 4 2 2 3 2" xfId="14322" xr:uid="{D0965700-C996-4938-BAF9-6C367D43443D}"/>
    <cellStyle name="Normal 17 4 4 2 2 3 2 2" xfId="32087" xr:uid="{FD343C3E-624D-47D8-B555-FF79D1E76E44}"/>
    <cellStyle name="Normal 17 4 4 2 2 3 3" xfId="25037" xr:uid="{1002871E-2080-45BF-9E97-4CC0A0310E62}"/>
    <cellStyle name="Normal 17 4 4 2 2 4" xfId="11898" xr:uid="{5A391C65-8016-4612-A1AD-0AC7715F173E}"/>
    <cellStyle name="Normal 17 4 4 2 2 4 2" xfId="29720" xr:uid="{BF0F35B0-2180-410C-A1D4-B40430261E33}"/>
    <cellStyle name="Normal 17 4 4 2 2 5" xfId="22613" xr:uid="{3E2CF4E0-699A-469B-971C-F90912D25D34}"/>
    <cellStyle name="Normal 17 4 4 2 3" xfId="8879" xr:uid="{AF81B248-A42E-4EBC-8534-5D98DC9FD9F3}"/>
    <cellStyle name="Normal 17 4 4 2 3 2" xfId="14938" xr:uid="{1C0AA715-F9F6-4BF3-A208-D8BDDE1FE648}"/>
    <cellStyle name="Normal 17 4 4 2 3 2 2" xfId="25653" xr:uid="{EE17D0EB-2039-4995-80F7-97984E6573CF}"/>
    <cellStyle name="Normal 17 4 4 2 3 3" xfId="12551" xr:uid="{E8CBC64A-0C7F-446B-A107-AFD2AD7C4245}"/>
    <cellStyle name="Normal 17 4 4 2 3 3 2" xfId="30336" xr:uid="{58042037-F892-441D-BF8C-11D8C929C8DB}"/>
    <cellStyle name="Normal 17 4 4 2 3 4" xfId="23266" xr:uid="{D21D8B0C-7CAA-4BF8-8759-9FC4AE0FBA68}"/>
    <cellStyle name="Normal 17 4 4 2 4" xfId="10091" xr:uid="{E0C49149-285D-40D4-92C8-8DA769DEB190}"/>
    <cellStyle name="Normal 17 4 4 2 4 2" xfId="13755" xr:uid="{9810FDC5-64BC-4F67-8057-DD6A36267996}"/>
    <cellStyle name="Normal 17 4 4 2 4 2 2" xfId="31520" xr:uid="{9F59C0CB-4753-4FCE-B9D3-DD845FCBCA7D}"/>
    <cellStyle name="Normal 17 4 4 2 4 3" xfId="24470" xr:uid="{0B2CEF08-AAAE-4E73-91AE-CF5172EB648D}"/>
    <cellStyle name="Normal 17 4 4 2 5" xfId="11311" xr:uid="{9E98570B-5B20-4E6B-BDAB-A308C522E293}"/>
    <cellStyle name="Normal 17 4 4 2 5 2" xfId="29153" xr:uid="{94C43E2D-A6E0-44C9-9644-534F7CB2CCDE}"/>
    <cellStyle name="Normal 17 4 4 2 6" xfId="22011" xr:uid="{314F0343-5CB1-471D-B6F7-414BFADC0B6D}"/>
    <cellStyle name="Normal 17 4 4 3" xfId="7514" xr:uid="{A4D6499E-E93C-4934-BF47-7C4554883FCB}"/>
    <cellStyle name="Normal 17 4 4 3 2" xfId="9189" xr:uid="{0F165F10-73FD-4A72-9EC4-ABD6066ACB86}"/>
    <cellStyle name="Normal 17 4 4 3 2 2" xfId="15228" xr:uid="{5D460B04-C0FC-4E49-9B3A-ED16706642C9}"/>
    <cellStyle name="Normal 17 4 4 3 2 2 2" xfId="25943" xr:uid="{E29DE978-5D2F-41C3-BBB5-D171C2CE9583}"/>
    <cellStyle name="Normal 17 4 4 3 2 3" xfId="12861" xr:uid="{6EC9DDC3-C72E-48F2-904C-354BA0A1C558}"/>
    <cellStyle name="Normal 17 4 4 3 2 3 2" xfId="30626" xr:uid="{7BB13B62-AA8F-43B7-81B5-2CFA8DCB61E2}"/>
    <cellStyle name="Normal 17 4 4 3 2 4" xfId="23576" xr:uid="{E957F4DD-10AF-4F70-936F-78AEE131CCBB}"/>
    <cellStyle name="Normal 17 4 4 3 3" xfId="10381" xr:uid="{89DD2D84-F04E-4BE5-B9A3-ECCA125D5395}"/>
    <cellStyle name="Normal 17 4 4 3 3 2" xfId="14045" xr:uid="{058A2CCA-CCDD-4AF5-BF46-0264EA8901B9}"/>
    <cellStyle name="Normal 17 4 4 3 3 2 2" xfId="31810" xr:uid="{0012A677-245D-468E-970B-52525D07A54A}"/>
    <cellStyle name="Normal 17 4 4 3 3 3" xfId="24760" xr:uid="{A504B3E2-45B9-4EC1-BDB1-7FA975FC27E5}"/>
    <cellStyle name="Normal 17 4 4 3 4" xfId="11621" xr:uid="{11016835-09D4-482E-9BDF-C4BD4A20D42A}"/>
    <cellStyle name="Normal 17 4 4 3 4 2" xfId="29443" xr:uid="{656B2673-38F9-4601-A569-01628810998E}"/>
    <cellStyle name="Normal 17 4 4 3 5" xfId="22336" xr:uid="{6E4FBBB3-8454-489E-B187-2DEABBD58D61}"/>
    <cellStyle name="Normal 17 4 4 4" xfId="8614" xr:uid="{9132D2B6-375A-43D2-867E-BEAC1A49A417}"/>
    <cellStyle name="Normal 17 4 4 4 2" xfId="14673" xr:uid="{377287A8-7072-4BF1-9777-4CF8AE71EF76}"/>
    <cellStyle name="Normal 17 4 4 4 2 2" xfId="25388" xr:uid="{FBDDEA76-9B48-4C10-93E9-ABF5B33FC05D}"/>
    <cellStyle name="Normal 17 4 4 4 3" xfId="12286" xr:uid="{88475872-872C-4D64-97B6-D2025704B201}"/>
    <cellStyle name="Normal 17 4 4 4 3 2" xfId="30071" xr:uid="{B5087640-71AF-4D93-904B-E6A6DF289E01}"/>
    <cellStyle name="Normal 17 4 4 4 4" xfId="23001" xr:uid="{50CAA950-2A78-4FCD-9743-B27C1098BAE9}"/>
    <cellStyle name="Normal 17 4 4 5" xfId="9826" xr:uid="{9DAF2EFB-376D-4F0D-8F6E-6D42AA31F99E}"/>
    <cellStyle name="Normal 17 4 4 5 2" xfId="13490" xr:uid="{6C3C6F77-F7F3-44F2-99F3-4F665919F6A9}"/>
    <cellStyle name="Normal 17 4 4 5 2 2" xfId="31255" xr:uid="{2207CED0-3DA2-45CD-9CAC-44D8484275C8}"/>
    <cellStyle name="Normal 17 4 4 5 3" xfId="24205" xr:uid="{83C041A7-2BBE-46AE-8FE3-2860C9C71E54}"/>
    <cellStyle name="Normal 17 4 4 6" xfId="11046" xr:uid="{6C98990D-4E47-4DAC-9837-67CA6519C9D7}"/>
    <cellStyle name="Normal 17 4 4 6 2" xfId="28888" xr:uid="{D39267B6-929F-431A-8F61-610476671864}"/>
    <cellStyle name="Normal 17 4 4 7" xfId="21746" xr:uid="{C07410A5-BA8B-4772-801E-6F1DE7B923FC}"/>
    <cellStyle name="Normal 17 4 5" xfId="6354" xr:uid="{AF631E2D-935E-4CEE-A2D9-C960D093306F}"/>
    <cellStyle name="Normal 17 4 5 2" xfId="7963" xr:uid="{83F42A6A-BE77-40C2-A811-D21E25581AAF}"/>
    <cellStyle name="Normal 17 4 5 2 2" xfId="9336" xr:uid="{377011D8-4581-437E-A664-006A2A11FFBC}"/>
    <cellStyle name="Normal 17 4 5 2 2 2" xfId="15375" xr:uid="{89894E26-712A-497B-AD69-E9E9D702726C}"/>
    <cellStyle name="Normal 17 4 5 2 2 2 2" xfId="26090" xr:uid="{211F8D19-2B61-4F9C-9E8B-AA075CF5CC2E}"/>
    <cellStyle name="Normal 17 4 5 2 2 3" xfId="13008" xr:uid="{67931CBC-EE6E-4727-80DE-7E4292278DFD}"/>
    <cellStyle name="Normal 17 4 5 2 2 3 2" xfId="30773" xr:uid="{A794A15F-505C-4059-95FA-CEB57B76C4BE}"/>
    <cellStyle name="Normal 17 4 5 2 2 4" xfId="23723" xr:uid="{30749DA8-D013-4B57-B023-20EDA414CAAC}"/>
    <cellStyle name="Normal 17 4 5 2 3" xfId="10528" xr:uid="{AC9D6062-7FF6-4517-AEC7-DDD6CDFA7AB7}"/>
    <cellStyle name="Normal 17 4 5 2 3 2" xfId="14192" xr:uid="{1821DDF5-3E46-4D74-82AD-CB1ABAC36486}"/>
    <cellStyle name="Normal 17 4 5 2 3 2 2" xfId="31957" xr:uid="{6F49FDF7-29FD-42B9-BC85-A4759ED8511A}"/>
    <cellStyle name="Normal 17 4 5 2 3 3" xfId="24907" xr:uid="{6E4ED829-F694-400E-89B6-DB99F93C0D7C}"/>
    <cellStyle name="Normal 17 4 5 2 4" xfId="11768" xr:uid="{E0C54BBA-EE34-4BEF-AE24-7343BD362EF5}"/>
    <cellStyle name="Normal 17 4 5 2 4 2" xfId="29590" xr:uid="{AD65D88A-D6E2-4E7C-AEEF-C45FABB00389}"/>
    <cellStyle name="Normal 17 4 5 2 5" xfId="22483" xr:uid="{DAF6FC66-CC30-4DAB-B39B-3AE2E221C1CF}"/>
    <cellStyle name="Normal 17 4 5 3" xfId="8749" xr:uid="{53F9FE23-E401-4EBB-A2DB-FF97BABE2C1D}"/>
    <cellStyle name="Normal 17 4 5 3 2" xfId="14808" xr:uid="{D2972191-E7D7-421C-A4C8-45C4A4E97BDE}"/>
    <cellStyle name="Normal 17 4 5 3 2 2" xfId="25523" xr:uid="{3F816D62-DDFF-4950-AD2E-1420BA87ABBE}"/>
    <cellStyle name="Normal 17 4 5 3 3" xfId="12421" xr:uid="{F0EBC532-7460-41E2-96A8-29D463B90EEA}"/>
    <cellStyle name="Normal 17 4 5 3 3 2" xfId="30206" xr:uid="{A3D2922F-B8DB-44C0-B90B-DAB0522164F7}"/>
    <cellStyle name="Normal 17 4 5 3 4" xfId="23136" xr:uid="{E336302C-9C9B-4DBC-8E8C-DFB2A45BD27A}"/>
    <cellStyle name="Normal 17 4 5 4" xfId="9961" xr:uid="{067B1DC6-9B28-411A-BA86-DF8D71CA1DCA}"/>
    <cellStyle name="Normal 17 4 5 4 2" xfId="13625" xr:uid="{7441D64E-0BC9-4E13-A34F-17AE990864F6}"/>
    <cellStyle name="Normal 17 4 5 4 2 2" xfId="31390" xr:uid="{A4E49F20-AB4A-4B28-BD2D-FDAB73349C12}"/>
    <cellStyle name="Normal 17 4 5 4 3" xfId="24340" xr:uid="{89BFC56E-032A-4C37-84F5-7A152B1FAC25}"/>
    <cellStyle name="Normal 17 4 5 5" xfId="11181" xr:uid="{D0FFFF75-07D1-411A-BA7D-0218ADD8230B}"/>
    <cellStyle name="Normal 17 4 5 5 2" xfId="29023" xr:uid="{11B6E4B4-52F7-4F59-B62B-2F6C5FD32228}"/>
    <cellStyle name="Normal 17 4 5 6" xfId="21881" xr:uid="{04F0FE08-5A64-458D-AF80-710FBA641781}"/>
    <cellStyle name="Normal 17 4 6" xfId="7321" xr:uid="{8812A9AB-089A-439C-9E49-8FBF9758AC28}"/>
    <cellStyle name="Normal 17 4 6 2" xfId="9059" xr:uid="{EA32BEE2-C6DB-4E4A-9A6C-5BF0A7B53F26}"/>
    <cellStyle name="Normal 17 4 6 2 2" xfId="15098" xr:uid="{09768EDD-8935-4910-A022-7D9F30A64C84}"/>
    <cellStyle name="Normal 17 4 6 2 2 2" xfId="25813" xr:uid="{85490A5A-03D2-405D-984F-FE4F93BEE026}"/>
    <cellStyle name="Normal 17 4 6 2 3" xfId="12731" xr:uid="{014C7A26-4B23-46FB-9187-B9BFC20593D0}"/>
    <cellStyle name="Normal 17 4 6 2 3 2" xfId="30496" xr:uid="{716CFD24-C20C-45B3-AFA7-D4AF4DB0E469}"/>
    <cellStyle name="Normal 17 4 6 2 4" xfId="23446" xr:uid="{526C24A5-F397-44DC-89C5-50A7C08FD486}"/>
    <cellStyle name="Normal 17 4 6 3" xfId="10251" xr:uid="{3EA663A4-260F-400B-B295-4EF2E13918C2}"/>
    <cellStyle name="Normal 17 4 6 3 2" xfId="13915" xr:uid="{B1687CD5-82E3-4251-99EC-4495AD9EB5DB}"/>
    <cellStyle name="Normal 17 4 6 3 2 2" xfId="31680" xr:uid="{32252EAF-342B-4AAD-8812-0F5E5D3D4034}"/>
    <cellStyle name="Normal 17 4 6 3 3" xfId="24630" xr:uid="{8500EB49-D754-439D-8DFF-F8C62144C6E5}"/>
    <cellStyle name="Normal 17 4 6 4" xfId="11491" xr:uid="{6507EA7C-B497-4308-B7F0-F7D8C4A590EE}"/>
    <cellStyle name="Normal 17 4 6 4 2" xfId="29313" xr:uid="{9986B769-151E-4E42-A549-1F6FE722B831}"/>
    <cellStyle name="Normal 17 4 6 5" xfId="22206" xr:uid="{35ED9517-438F-4818-ADE5-56CD54D7B600}"/>
    <cellStyle name="Normal 17 4 7" xfId="8476" xr:uid="{7FFA2D89-A662-45BB-BAEC-063313D73B31}"/>
    <cellStyle name="Normal 17 4 7 2" xfId="14543" xr:uid="{2A88995D-5585-4314-9DF6-B41773CCE7DF}"/>
    <cellStyle name="Normal 17 4 7 2 2" xfId="25258" xr:uid="{B695BD78-C1C4-4A69-BA6A-3D39B87A5F4D}"/>
    <cellStyle name="Normal 17 4 7 3" xfId="12148" xr:uid="{13B042AF-89BA-4551-A0B5-81464A346BDE}"/>
    <cellStyle name="Normal 17 4 7 3 2" xfId="29941" xr:uid="{53CA5DDB-C9DE-4D62-AAA4-3B771D94662B}"/>
    <cellStyle name="Normal 17 4 7 4" xfId="22863" xr:uid="{63635B4D-0118-43E1-A352-751BB9C97CC9}"/>
    <cellStyle name="Normal 17 4 8" xfId="9689" xr:uid="{130BF3FD-97E5-4FD5-AD53-AA642FCB8CB0}"/>
    <cellStyle name="Normal 17 4 8 2" xfId="13360" xr:uid="{7B09F6F1-62BA-41C2-B45E-3C0AAC17402C}"/>
    <cellStyle name="Normal 17 4 8 2 2" xfId="31125" xr:uid="{D6B3E208-0DCD-48CF-94AF-3D52AA8FD8FD}"/>
    <cellStyle name="Normal 17 4 8 3" xfId="24075" xr:uid="{093B8551-9961-4456-AF59-5847D0CC02E2}"/>
    <cellStyle name="Normal 17 4 9" xfId="10908" xr:uid="{A6A54F90-DFBB-4A5F-A215-F1DEF09C23C6}"/>
    <cellStyle name="Normal 17 4 9 2" xfId="28758" xr:uid="{0F26896A-A4D1-423B-A0A6-B7D80B963829}"/>
    <cellStyle name="Normal 17 5" xfId="4615" xr:uid="{0970074A-45F9-426E-9931-03668CCCE9DF}"/>
    <cellStyle name="Normal 17 5 2" xfId="5920" xr:uid="{A992CC11-E82F-40A7-B2E7-E73FF9D03C21}"/>
    <cellStyle name="Normal 17 5 2 2" xfId="6549" xr:uid="{70D95072-D5BB-49A0-9D07-CE115FCC840B}"/>
    <cellStyle name="Normal 17 5 2 2 2" xfId="8159" xr:uid="{A1DB2C4B-B36B-4E22-BD9E-0A8263269BB1}"/>
    <cellStyle name="Normal 17 5 2 2 2 2" xfId="9469" xr:uid="{914EC9D8-45CA-4EC3-B463-2291661326D9}"/>
    <cellStyle name="Normal 17 5 2 2 2 2 2" xfId="15508" xr:uid="{8772CC60-9159-43FB-ABC2-2A41DF4C7589}"/>
    <cellStyle name="Normal 17 5 2 2 2 2 2 2" xfId="26223" xr:uid="{636BD51A-5E89-44C0-8252-A61FE8936A63}"/>
    <cellStyle name="Normal 17 5 2 2 2 2 3" xfId="13141" xr:uid="{19F2CDED-812D-4AD8-A3B9-C2F74134B2E4}"/>
    <cellStyle name="Normal 17 5 2 2 2 2 3 2" xfId="30906" xr:uid="{420062FC-D754-459A-8CA4-B0E31E11DF0E}"/>
    <cellStyle name="Normal 17 5 2 2 2 2 4" xfId="23856" xr:uid="{04C7DA48-4750-4178-9B2B-3B307F79B13A}"/>
    <cellStyle name="Normal 17 5 2 2 2 3" xfId="10661" xr:uid="{9D43D9C3-6F03-4A47-94E5-FCD1F4F58698}"/>
    <cellStyle name="Normal 17 5 2 2 2 3 2" xfId="14325" xr:uid="{F0D79080-BC53-46B1-8128-0DB40CB7D855}"/>
    <cellStyle name="Normal 17 5 2 2 2 3 2 2" xfId="32090" xr:uid="{9905F34E-104B-47B0-B6D0-AA2FD82A74A6}"/>
    <cellStyle name="Normal 17 5 2 2 2 3 3" xfId="25040" xr:uid="{8CF1FC08-4881-4FC3-8546-51D25308D578}"/>
    <cellStyle name="Normal 17 5 2 2 2 4" xfId="11901" xr:uid="{BF75F381-48BE-48BC-A6E8-873EDC8BAD34}"/>
    <cellStyle name="Normal 17 5 2 2 2 4 2" xfId="29723" xr:uid="{4E4F9AFA-C5D6-415B-9229-66D1D16B8050}"/>
    <cellStyle name="Normal 17 5 2 2 2 5" xfId="22616" xr:uid="{4D9A858F-198D-4B14-A597-F084A00E4852}"/>
    <cellStyle name="Normal 17 5 2 2 3" xfId="8882" xr:uid="{8196E583-3CDF-495E-8037-4CC6ABC403E8}"/>
    <cellStyle name="Normal 17 5 2 2 3 2" xfId="14941" xr:uid="{89559BDC-FDAA-4F16-9B42-27A96DFAC87C}"/>
    <cellStyle name="Normal 17 5 2 2 3 2 2" xfId="25656" xr:uid="{2EF89B00-D170-46DF-8FD2-0C140C52721A}"/>
    <cellStyle name="Normal 17 5 2 2 3 3" xfId="12554" xr:uid="{1E3D7F98-00A7-46C3-B15B-BC94E824131D}"/>
    <cellStyle name="Normal 17 5 2 2 3 3 2" xfId="30339" xr:uid="{08E10610-D85E-42D8-849C-A46FDBC2E4A3}"/>
    <cellStyle name="Normal 17 5 2 2 3 4" xfId="23269" xr:uid="{421CE7E5-96A6-4277-975A-263AD4690C1A}"/>
    <cellStyle name="Normal 17 5 2 2 4" xfId="10094" xr:uid="{29C0F787-5CD5-442C-9FDC-1663C0533DE9}"/>
    <cellStyle name="Normal 17 5 2 2 4 2" xfId="13758" xr:uid="{17367FE0-6B4B-41C6-A692-99D3F4962DC9}"/>
    <cellStyle name="Normal 17 5 2 2 4 2 2" xfId="31523" xr:uid="{4CD4029C-C124-43EA-8378-13D4F05091DB}"/>
    <cellStyle name="Normal 17 5 2 2 4 3" xfId="24473" xr:uid="{EDD83C3A-4C7E-466B-AF6B-979A63D4E70A}"/>
    <cellStyle name="Normal 17 5 2 2 5" xfId="11314" xr:uid="{C845F833-BCB9-4AC6-AA00-07C79D6B2391}"/>
    <cellStyle name="Normal 17 5 2 2 5 2" xfId="29156" xr:uid="{51D0CC33-676E-4B16-AA72-4F0664E12078}"/>
    <cellStyle name="Normal 17 5 2 2 6" xfId="22014" xr:uid="{E9CD483F-53A8-4771-969F-0C885E45D572}"/>
    <cellStyle name="Normal 17 5 2 3" xfId="7517" xr:uid="{88FC03C3-2006-422E-BCE0-86F0A48B4171}"/>
    <cellStyle name="Normal 17 5 2 3 2" xfId="9192" xr:uid="{FB9A6AC0-5FBB-4D71-8AA5-FE5554EC538C}"/>
    <cellStyle name="Normal 17 5 2 3 2 2" xfId="15231" xr:uid="{6C40E90E-B2FB-41B9-BFE7-15DF1EB52A87}"/>
    <cellStyle name="Normal 17 5 2 3 2 2 2" xfId="25946" xr:uid="{DF67C69C-A69E-4BCB-8393-9B0C5D3F8437}"/>
    <cellStyle name="Normal 17 5 2 3 2 3" xfId="12864" xr:uid="{4C3409AA-1322-4503-989F-9DA563B0443E}"/>
    <cellStyle name="Normal 17 5 2 3 2 3 2" xfId="30629" xr:uid="{87115BAC-232C-46B2-A8F5-2CB0AA73D38A}"/>
    <cellStyle name="Normal 17 5 2 3 2 4" xfId="23579" xr:uid="{28728A6E-1879-4E9D-8438-3C891B07FAFB}"/>
    <cellStyle name="Normal 17 5 2 3 3" xfId="10384" xr:uid="{87EA78C4-8783-4B7D-A54D-E5BFA339D942}"/>
    <cellStyle name="Normal 17 5 2 3 3 2" xfId="14048" xr:uid="{E569605C-F438-45E3-8622-06073BFB01BC}"/>
    <cellStyle name="Normal 17 5 2 3 3 2 2" xfId="31813" xr:uid="{B2B94974-7740-427D-9A39-5A2CAFEFF872}"/>
    <cellStyle name="Normal 17 5 2 3 3 3" xfId="24763" xr:uid="{D2827159-2054-462E-B337-B7812B1885A1}"/>
    <cellStyle name="Normal 17 5 2 3 4" xfId="11624" xr:uid="{A1A10EFB-8F9D-433F-A77A-D5B5AA1BD3F1}"/>
    <cellStyle name="Normal 17 5 2 3 4 2" xfId="29446" xr:uid="{0FB8EEA2-6FA7-462E-BC88-3F68D8B4E2CB}"/>
    <cellStyle name="Normal 17 5 2 3 5" xfId="22339" xr:uid="{B3F69854-E4DE-4CD2-8491-4FD1AD96D908}"/>
    <cellStyle name="Normal 17 5 2 4" xfId="8617" xr:uid="{764C8451-AEF6-4D08-97DC-2C7342E07142}"/>
    <cellStyle name="Normal 17 5 2 4 2" xfId="14676" xr:uid="{8137CB0D-BF63-4208-85EA-67283F6E6845}"/>
    <cellStyle name="Normal 17 5 2 4 2 2" xfId="25391" xr:uid="{80C6809B-7F47-492A-9A94-3CC52BE7FA29}"/>
    <cellStyle name="Normal 17 5 2 4 3" xfId="12289" xr:uid="{3E7BAD18-E40D-4BDE-AF54-79BF4EB20E73}"/>
    <cellStyle name="Normal 17 5 2 4 3 2" xfId="30074" xr:uid="{6979F408-0E69-473C-ACCE-7A8A75254C89}"/>
    <cellStyle name="Normal 17 5 2 4 4" xfId="23004" xr:uid="{E52797D7-72A3-49A8-90A1-07CC03E7D669}"/>
    <cellStyle name="Normal 17 5 2 5" xfId="9829" xr:uid="{ECD6EDC3-52E6-4DD6-B63A-CD4D400420E9}"/>
    <cellStyle name="Normal 17 5 2 5 2" xfId="13493" xr:uid="{5720E7D1-53DA-4E45-8535-04B4FA29B2E9}"/>
    <cellStyle name="Normal 17 5 2 5 2 2" xfId="31258" xr:uid="{EFFAE548-7044-47F0-AA70-2A99CFD5F385}"/>
    <cellStyle name="Normal 17 5 2 5 3" xfId="24208" xr:uid="{8AF951CB-D843-4F4D-BC85-DC9591B1AAF8}"/>
    <cellStyle name="Normal 17 5 2 6" xfId="11049" xr:uid="{3A610D9B-A3E4-43E3-A2D5-E0F99F56D9B4}"/>
    <cellStyle name="Normal 17 5 2 6 2" xfId="28891" xr:uid="{AFA4F385-83CC-4B0A-87C1-5BC7E178299C}"/>
    <cellStyle name="Normal 17 5 2 7" xfId="21749" xr:uid="{EF31DE44-AE24-4A66-A725-19BB4A865F36}"/>
    <cellStyle name="Normal 17 5 3" xfId="6357" xr:uid="{2AF6FBE7-9B56-4954-921A-0AC943984AAB}"/>
    <cellStyle name="Normal 17 5 3 2" xfId="7966" xr:uid="{EA53A292-673F-4872-95D7-C09C06BEA6EA}"/>
    <cellStyle name="Normal 17 5 3 2 2" xfId="9339" xr:uid="{32C25984-882C-41C8-9B74-C496D4E10BFF}"/>
    <cellStyle name="Normal 17 5 3 2 2 2" xfId="15378" xr:uid="{6A0CFABA-8A41-4B59-846E-B76C11CC827E}"/>
    <cellStyle name="Normal 17 5 3 2 2 2 2" xfId="26093" xr:uid="{96506966-C343-42C6-B7D8-4D2880E29046}"/>
    <cellStyle name="Normal 17 5 3 2 2 3" xfId="13011" xr:uid="{0578A19F-3B4A-4D0C-887E-8B391A95D704}"/>
    <cellStyle name="Normal 17 5 3 2 2 3 2" xfId="30776" xr:uid="{CAF16B88-2EB0-4774-AC62-48794AC0C142}"/>
    <cellStyle name="Normal 17 5 3 2 2 4" xfId="23726" xr:uid="{F38D7EBA-6350-407E-B00A-A68E8EA30619}"/>
    <cellStyle name="Normal 17 5 3 2 3" xfId="10531" xr:uid="{63C7D94C-AED8-4412-8589-2E4B731E5D49}"/>
    <cellStyle name="Normal 17 5 3 2 3 2" xfId="14195" xr:uid="{B561437C-DAFD-4861-BA2C-27B807430B6D}"/>
    <cellStyle name="Normal 17 5 3 2 3 2 2" xfId="31960" xr:uid="{FC328D2E-5D8A-4F43-95F4-9DE2B52F8367}"/>
    <cellStyle name="Normal 17 5 3 2 3 3" xfId="24910" xr:uid="{91CA1974-396D-4D7E-B45B-E7F754F538BC}"/>
    <cellStyle name="Normal 17 5 3 2 4" xfId="11771" xr:uid="{38DC51FE-E013-45A9-BFE1-3087DABED6DE}"/>
    <cellStyle name="Normal 17 5 3 2 4 2" xfId="29593" xr:uid="{BF2116C7-D10D-4B7B-884A-412A7942F20B}"/>
    <cellStyle name="Normal 17 5 3 2 5" xfId="22486" xr:uid="{745BD36F-1B55-4B9F-A995-53CE6FEA4D2C}"/>
    <cellStyle name="Normal 17 5 3 3" xfId="8752" xr:uid="{89E3B6EB-D9C0-4CE2-AA45-DEA96CD94EAF}"/>
    <cellStyle name="Normal 17 5 3 3 2" xfId="14811" xr:uid="{DAD6CFDD-2B1D-4478-B7DD-5CEE9696E53C}"/>
    <cellStyle name="Normal 17 5 3 3 2 2" xfId="25526" xr:uid="{5B5993A1-78DD-472D-AFDA-37B3D657F71D}"/>
    <cellStyle name="Normal 17 5 3 3 3" xfId="12424" xr:uid="{D7933681-54F8-4EEC-B94D-37B12B9F162E}"/>
    <cellStyle name="Normal 17 5 3 3 3 2" xfId="30209" xr:uid="{6DCE32D5-58C4-40F1-B7CA-FF1B910CA23A}"/>
    <cellStyle name="Normal 17 5 3 3 4" xfId="23139" xr:uid="{4E95AF0C-40CF-42D7-9A18-5879281B5A5A}"/>
    <cellStyle name="Normal 17 5 3 4" xfId="9964" xr:uid="{39474876-416D-4136-B3E9-CE3CBAD941DA}"/>
    <cellStyle name="Normal 17 5 3 4 2" xfId="13628" xr:uid="{D38C7AA9-941C-49D1-93B2-380BCFCAC9C6}"/>
    <cellStyle name="Normal 17 5 3 4 2 2" xfId="31393" xr:uid="{2F72ED99-A142-4025-BB00-9795135F575A}"/>
    <cellStyle name="Normal 17 5 3 4 3" xfId="24343" xr:uid="{6C3554C2-9DB8-4F4C-B738-517EBD5829F3}"/>
    <cellStyle name="Normal 17 5 3 5" xfId="11184" xr:uid="{7DD2A15C-8CEC-40FC-A2BD-9BC26993B5F4}"/>
    <cellStyle name="Normal 17 5 3 5 2" xfId="29026" xr:uid="{444C8FFC-986E-4485-BBA4-7067FAD3EB05}"/>
    <cellStyle name="Normal 17 5 3 6" xfId="21884" xr:uid="{07388C7B-0797-4259-97D7-0CB0475A4F09}"/>
    <cellStyle name="Normal 17 5 4" xfId="7324" xr:uid="{7697D286-C456-42F4-BC97-70E104EB2BB1}"/>
    <cellStyle name="Normal 17 5 4 2" xfId="9062" xr:uid="{D2D42CAF-F139-4A06-8BC4-1AC5F6B68E80}"/>
    <cellStyle name="Normal 17 5 4 2 2" xfId="15101" xr:uid="{64AB4690-3D50-4A33-94E1-C4A102C99C29}"/>
    <cellStyle name="Normal 17 5 4 2 2 2" xfId="25816" xr:uid="{47806C8F-08FF-4C9D-8159-039A21DA6379}"/>
    <cellStyle name="Normal 17 5 4 2 3" xfId="12734" xr:uid="{EDE71A8E-EC67-4A75-B3E2-19CA9F195496}"/>
    <cellStyle name="Normal 17 5 4 2 3 2" xfId="30499" xr:uid="{A62C598C-8DAE-4BE8-AD4B-002A5A73014C}"/>
    <cellStyle name="Normal 17 5 4 2 4" xfId="23449" xr:uid="{4BD54B69-5ED7-4BA4-86FF-F2B725A58AB0}"/>
    <cellStyle name="Normal 17 5 4 3" xfId="10254" xr:uid="{2BDACAB3-60AD-41CD-9AAC-5D2158E0ED8F}"/>
    <cellStyle name="Normal 17 5 4 3 2" xfId="13918" xr:uid="{4C68E91E-8E7B-424C-9169-F130AB591DEB}"/>
    <cellStyle name="Normal 17 5 4 3 2 2" xfId="31683" xr:uid="{B9FECF18-F017-49E9-97A5-7180866FD84B}"/>
    <cellStyle name="Normal 17 5 4 3 3" xfId="24633" xr:uid="{42207FA9-E87F-47F6-AE3C-08E2D7C561BD}"/>
    <cellStyle name="Normal 17 5 4 4" xfId="11494" xr:uid="{AC279670-E718-468C-AF3F-4FC3C7DB2850}"/>
    <cellStyle name="Normal 17 5 4 4 2" xfId="29316" xr:uid="{458475DE-0F71-4510-AC48-34D4DECA72B0}"/>
    <cellStyle name="Normal 17 5 4 5" xfId="22209" xr:uid="{19B4BAC2-1044-4761-BE98-E437DE133049}"/>
    <cellStyle name="Normal 17 5 5" xfId="8479" xr:uid="{4BD6AA0D-B6A3-4EAF-80BD-16AE6B326D2A}"/>
    <cellStyle name="Normal 17 5 5 2" xfId="14546" xr:uid="{B19BE253-A426-4435-A10D-A04ECD42CE54}"/>
    <cellStyle name="Normal 17 5 5 2 2" xfId="25261" xr:uid="{16373B18-1781-4F18-9D47-FCA6D0F3D595}"/>
    <cellStyle name="Normal 17 5 5 3" xfId="12151" xr:uid="{1F07CD28-8077-4B6A-88A9-1D6880939A9A}"/>
    <cellStyle name="Normal 17 5 5 3 2" xfId="29944" xr:uid="{8B7E949C-1185-4D47-968A-C6BF03A82194}"/>
    <cellStyle name="Normal 17 5 5 4" xfId="22866" xr:uid="{1035B5F0-2478-4900-9ADC-4A9838375AD3}"/>
    <cellStyle name="Normal 17 5 6" xfId="9692" xr:uid="{52F16972-ECE8-4126-9160-BE7E93C0BDDE}"/>
    <cellStyle name="Normal 17 5 6 2" xfId="13363" xr:uid="{18E82694-3CC6-4EB1-8BFC-CBDAA37918C2}"/>
    <cellStyle name="Normal 17 5 6 2 2" xfId="31128" xr:uid="{9D704F96-4E66-4F06-9D7A-89E869176A31}"/>
    <cellStyle name="Normal 17 5 6 3" xfId="24078" xr:uid="{5DB35601-9DC4-423C-962B-AE420C2C20FC}"/>
    <cellStyle name="Normal 17 5 7" xfId="10911" xr:uid="{B255C7FB-A59A-4FB5-8B50-658DEF856266}"/>
    <cellStyle name="Normal 17 5 7 2" xfId="28761" xr:uid="{0D257A0E-FDDA-4175-908B-9BF4A0DF0E95}"/>
    <cellStyle name="Normal 17 5 8" xfId="21597" xr:uid="{0F898A90-9768-40FE-874E-1AC37C5DB269}"/>
    <cellStyle name="Normal 17 6" xfId="4616" xr:uid="{60BD5CF7-6BF7-403F-AF7D-8D3E5BABBB95}"/>
    <cellStyle name="Normal 17 6 2" xfId="5921" xr:uid="{604F7E0A-320C-4EAD-92E7-B253159F2C64}"/>
    <cellStyle name="Normal 17 6 2 2" xfId="6550" xr:uid="{D7A1F292-4C91-44B6-80D5-0BA7A62DD2EB}"/>
    <cellStyle name="Normal 17 6 2 2 2" xfId="8160" xr:uid="{DEF45F50-E081-459C-9C6F-8299AD7AD14F}"/>
    <cellStyle name="Normal 17 6 2 2 2 2" xfId="9470" xr:uid="{D1F48A33-45D5-4686-A98E-4F7D564FB45C}"/>
    <cellStyle name="Normal 17 6 2 2 2 2 2" xfId="15509" xr:uid="{1307B920-E3B2-4C28-B03F-DCA4A6806E8C}"/>
    <cellStyle name="Normal 17 6 2 2 2 2 2 2" xfId="26224" xr:uid="{5C169A01-00A6-449E-8AAB-C4D3F832FC73}"/>
    <cellStyle name="Normal 17 6 2 2 2 2 3" xfId="13142" xr:uid="{6A8C99C7-7F12-4570-BCB8-4D6DF79F20DC}"/>
    <cellStyle name="Normal 17 6 2 2 2 2 3 2" xfId="30907" xr:uid="{31AD05F8-0DF1-4969-B5AF-6DF560624566}"/>
    <cellStyle name="Normal 17 6 2 2 2 2 4" xfId="23857" xr:uid="{ACD1FCA2-3C46-48F5-9764-38C71E659419}"/>
    <cellStyle name="Normal 17 6 2 2 2 3" xfId="10662" xr:uid="{A27F3158-00CD-4F60-BA24-5480987B79E5}"/>
    <cellStyle name="Normal 17 6 2 2 2 3 2" xfId="14326" xr:uid="{64C5BE50-FB05-4C40-A96A-14382E116867}"/>
    <cellStyle name="Normal 17 6 2 2 2 3 2 2" xfId="32091" xr:uid="{26BD3814-F098-4AD9-A7D9-50F163DB0EC2}"/>
    <cellStyle name="Normal 17 6 2 2 2 3 3" xfId="25041" xr:uid="{8AB7336A-AD90-4A41-8F0C-924702325C83}"/>
    <cellStyle name="Normal 17 6 2 2 2 4" xfId="11902" xr:uid="{6A15F8CF-C1BD-4C4B-AA0C-A6B613550A5E}"/>
    <cellStyle name="Normal 17 6 2 2 2 4 2" xfId="29724" xr:uid="{91C54064-6A9E-42F3-9215-12EB9D6FDD00}"/>
    <cellStyle name="Normal 17 6 2 2 2 5" xfId="22617" xr:uid="{A43A84CC-C96B-4CB9-A2FD-543953CEEFD5}"/>
    <cellStyle name="Normal 17 6 2 2 3" xfId="8883" xr:uid="{2A56D067-CA8F-4F82-B8DA-6D37FFC8C36D}"/>
    <cellStyle name="Normal 17 6 2 2 3 2" xfId="14942" xr:uid="{950F5ABE-12A5-4DB8-9A0C-000FE94C01EF}"/>
    <cellStyle name="Normal 17 6 2 2 3 2 2" xfId="25657" xr:uid="{A43703F6-7D29-40D0-84B0-90C32B3DAB59}"/>
    <cellStyle name="Normal 17 6 2 2 3 3" xfId="12555" xr:uid="{F9626AB0-4BCE-4933-A758-BBC785058E5E}"/>
    <cellStyle name="Normal 17 6 2 2 3 3 2" xfId="30340" xr:uid="{F0ED2589-AE98-455D-9FC0-2F7FD2214BE3}"/>
    <cellStyle name="Normal 17 6 2 2 3 4" xfId="23270" xr:uid="{4D4819EB-7172-4AF3-9E44-36656209379D}"/>
    <cellStyle name="Normal 17 6 2 2 4" xfId="10095" xr:uid="{2D561754-AFE5-4065-8BE8-52CB31D63803}"/>
    <cellStyle name="Normal 17 6 2 2 4 2" xfId="13759" xr:uid="{A38A2F87-396A-4323-9EEF-9AEE76B37C7A}"/>
    <cellStyle name="Normal 17 6 2 2 4 2 2" xfId="31524" xr:uid="{02049CB6-7578-4833-8268-E006E03F1F5F}"/>
    <cellStyle name="Normal 17 6 2 2 4 3" xfId="24474" xr:uid="{0AEA02D7-ADB1-45B0-B520-B7BEDC16D099}"/>
    <cellStyle name="Normal 17 6 2 2 5" xfId="11315" xr:uid="{6C09A18D-DE8A-4F13-8498-7F603E8CE64F}"/>
    <cellStyle name="Normal 17 6 2 2 5 2" xfId="29157" xr:uid="{88C8718D-EEEB-4A8D-8F62-FCA0B97C2A31}"/>
    <cellStyle name="Normal 17 6 2 2 6" xfId="22015" xr:uid="{FE4D5527-1ED0-4D38-97D4-B61C49B6527C}"/>
    <cellStyle name="Normal 17 6 2 3" xfId="7518" xr:uid="{78A0D20C-960B-42F3-9C03-13AB33654A68}"/>
    <cellStyle name="Normal 17 6 2 3 2" xfId="9193" xr:uid="{B17186AD-252B-42C5-B47F-8C6BBD08904B}"/>
    <cellStyle name="Normal 17 6 2 3 2 2" xfId="15232" xr:uid="{CCEC084E-0059-4EB4-A124-DE693D3C3C69}"/>
    <cellStyle name="Normal 17 6 2 3 2 2 2" xfId="25947" xr:uid="{0FD8AD1E-9FE3-418D-8D66-83117C43E005}"/>
    <cellStyle name="Normal 17 6 2 3 2 3" xfId="12865" xr:uid="{F79A1650-8910-4BE5-A28F-732C95BC31B3}"/>
    <cellStyle name="Normal 17 6 2 3 2 3 2" xfId="30630" xr:uid="{910FFB52-FFBA-49E6-AE03-17B8EE7757CD}"/>
    <cellStyle name="Normal 17 6 2 3 2 4" xfId="23580" xr:uid="{319855A8-EF9A-4DAF-A647-E8930C8B7762}"/>
    <cellStyle name="Normal 17 6 2 3 3" xfId="10385" xr:uid="{9E6BA1B3-CB83-4CD3-9763-32266EE28CF2}"/>
    <cellStyle name="Normal 17 6 2 3 3 2" xfId="14049" xr:uid="{81E35D49-CA22-44DA-B233-B044D8177A33}"/>
    <cellStyle name="Normal 17 6 2 3 3 2 2" xfId="31814" xr:uid="{8C3F547C-8A10-4F7C-BE7F-B39270231B38}"/>
    <cellStyle name="Normal 17 6 2 3 3 3" xfId="24764" xr:uid="{10D84A75-ECBA-4479-9F09-8EF9859EF272}"/>
    <cellStyle name="Normal 17 6 2 3 4" xfId="11625" xr:uid="{39D976F8-244A-432F-B251-DC3446AE2771}"/>
    <cellStyle name="Normal 17 6 2 3 4 2" xfId="29447" xr:uid="{7EAE07EB-74AB-4EF3-A74D-9EC7C5EEB86D}"/>
    <cellStyle name="Normal 17 6 2 3 5" xfId="22340" xr:uid="{9696859D-0927-48B7-A9BF-CC8BE819C2C3}"/>
    <cellStyle name="Normal 17 6 2 4" xfId="8618" xr:uid="{1E280012-35AB-4DB1-B6DC-DB8BE26A6386}"/>
    <cellStyle name="Normal 17 6 2 4 2" xfId="14677" xr:uid="{D7EBD469-02FA-423E-96AE-5FF7883905A2}"/>
    <cellStyle name="Normal 17 6 2 4 2 2" xfId="25392" xr:uid="{9F6053AF-9390-4203-B5EC-E55828260FE0}"/>
    <cellStyle name="Normal 17 6 2 4 3" xfId="12290" xr:uid="{A0F48040-C69F-4D11-A523-B83D1DBCEE27}"/>
    <cellStyle name="Normal 17 6 2 4 3 2" xfId="30075" xr:uid="{B15CB33C-D810-4DB6-BB03-588A2903E2E9}"/>
    <cellStyle name="Normal 17 6 2 4 4" xfId="23005" xr:uid="{3770D8BC-7D05-47CC-BAE5-3DBD4F23D2C7}"/>
    <cellStyle name="Normal 17 6 2 5" xfId="9830" xr:uid="{8D1DC1DD-8DC8-4D5C-8826-8B6BE58134CA}"/>
    <cellStyle name="Normal 17 6 2 5 2" xfId="13494" xr:uid="{882BE5F8-987C-407A-8A9D-F61B987CE8CB}"/>
    <cellStyle name="Normal 17 6 2 5 2 2" xfId="31259" xr:uid="{C3016F63-72F1-4EDB-9464-E4B462220465}"/>
    <cellStyle name="Normal 17 6 2 5 3" xfId="24209" xr:uid="{FB5AF85F-62E7-4CFF-984C-6F6A33D3D614}"/>
    <cellStyle name="Normal 17 6 2 6" xfId="11050" xr:uid="{64171DBA-D00B-49FA-955A-545F32864E33}"/>
    <cellStyle name="Normal 17 6 2 6 2" xfId="28892" xr:uid="{3B5FD5E8-9618-4305-9565-2EE76CE68634}"/>
    <cellStyle name="Normal 17 6 2 7" xfId="21750" xr:uid="{773012A7-4642-41FB-8D91-74929824CB48}"/>
    <cellStyle name="Normal 17 6 3" xfId="6358" xr:uid="{8E125CD5-ED4A-401C-89E9-C46CBD849B9A}"/>
    <cellStyle name="Normal 17 6 3 2" xfId="7967" xr:uid="{CC340FBC-667B-4AD7-893E-F37F3D94C3D4}"/>
    <cellStyle name="Normal 17 6 3 2 2" xfId="9340" xr:uid="{FFD3F87D-FDE0-4919-B6A2-82DF314F52BE}"/>
    <cellStyle name="Normal 17 6 3 2 2 2" xfId="15379" xr:uid="{CFB9AD0D-D99F-479B-8D96-43E4BFE5CD08}"/>
    <cellStyle name="Normal 17 6 3 2 2 2 2" xfId="26094" xr:uid="{550ECE25-1727-49C6-89CE-DFCA835C060B}"/>
    <cellStyle name="Normal 17 6 3 2 2 3" xfId="13012" xr:uid="{EFBF055A-DBA2-4266-AC48-A1D2DA1F345D}"/>
    <cellStyle name="Normal 17 6 3 2 2 3 2" xfId="30777" xr:uid="{D1AB4D39-0003-4881-A4E0-69F99714474A}"/>
    <cellStyle name="Normal 17 6 3 2 2 4" xfId="23727" xr:uid="{3946601D-1CB6-4390-A3A6-F98697E8DF28}"/>
    <cellStyle name="Normal 17 6 3 2 3" xfId="10532" xr:uid="{6E2EA3EB-7DE5-4D46-BBDF-5A0A6CCFC736}"/>
    <cellStyle name="Normal 17 6 3 2 3 2" xfId="14196" xr:uid="{21F3990E-74E3-4C83-8570-F5BAA94ED148}"/>
    <cellStyle name="Normal 17 6 3 2 3 2 2" xfId="31961" xr:uid="{A001C48F-67B6-4142-B5B8-30DED7E1E730}"/>
    <cellStyle name="Normal 17 6 3 2 3 3" xfId="24911" xr:uid="{847311C9-C8E0-419D-819F-B5F371926A9D}"/>
    <cellStyle name="Normal 17 6 3 2 4" xfId="11772" xr:uid="{4E2FC829-F887-4498-84C1-94FFA75A74CC}"/>
    <cellStyle name="Normal 17 6 3 2 4 2" xfId="29594" xr:uid="{6D46BBD2-12CE-4371-903B-E120F3E862DC}"/>
    <cellStyle name="Normal 17 6 3 2 5" xfId="22487" xr:uid="{0BBA41DC-0A2A-42A6-8488-F794E4754092}"/>
    <cellStyle name="Normal 17 6 3 3" xfId="8753" xr:uid="{F0C2504F-4472-4BB5-9E53-C06A6F7464F1}"/>
    <cellStyle name="Normal 17 6 3 3 2" xfId="14812" xr:uid="{586C6AFB-E31C-4F8F-BA48-35B9AAF59670}"/>
    <cellStyle name="Normal 17 6 3 3 2 2" xfId="25527" xr:uid="{47712072-914B-43BC-9CF5-03C581D65646}"/>
    <cellStyle name="Normal 17 6 3 3 3" xfId="12425" xr:uid="{DB96449B-47EA-449F-B54F-D7615DC25EE8}"/>
    <cellStyle name="Normal 17 6 3 3 3 2" xfId="30210" xr:uid="{C40F5CEC-0F50-483B-B163-BF92B93F8984}"/>
    <cellStyle name="Normal 17 6 3 3 4" xfId="23140" xr:uid="{A050BDFA-B744-4189-90CB-823D1E0921B9}"/>
    <cellStyle name="Normal 17 6 3 4" xfId="9965" xr:uid="{82F1062A-EC8B-4EA0-895E-C20C719B51E9}"/>
    <cellStyle name="Normal 17 6 3 4 2" xfId="13629" xr:uid="{A21A86D5-B4BC-4475-AB26-39EED0C09351}"/>
    <cellStyle name="Normal 17 6 3 4 2 2" xfId="31394" xr:uid="{7B67E8F3-5921-4925-A1DA-DEB1D5E49A34}"/>
    <cellStyle name="Normal 17 6 3 4 3" xfId="24344" xr:uid="{8DB23A1C-61CD-4AAB-86F5-07DA69DBF0C2}"/>
    <cellStyle name="Normal 17 6 3 5" xfId="11185" xr:uid="{A203A32E-B141-4934-8FBD-7320D68C46F4}"/>
    <cellStyle name="Normal 17 6 3 5 2" xfId="29027" xr:uid="{659E6B62-CBDF-45E1-95D8-161DD7CADDFF}"/>
    <cellStyle name="Normal 17 6 3 6" xfId="21885" xr:uid="{85675BCA-FCE7-4A6C-B708-8B023191F056}"/>
    <cellStyle name="Normal 17 6 4" xfId="7325" xr:uid="{E7988915-B4EE-4018-940F-D08E2F8ADB0F}"/>
    <cellStyle name="Normal 17 6 4 2" xfId="9063" xr:uid="{F5C8EAE7-1BF9-4B68-BDA1-143DEC914678}"/>
    <cellStyle name="Normal 17 6 4 2 2" xfId="15102" xr:uid="{B8C8F774-7A27-436F-8A89-9724899C489E}"/>
    <cellStyle name="Normal 17 6 4 2 2 2" xfId="25817" xr:uid="{519C27D3-C4FF-4945-A6EC-F0938BA80AE9}"/>
    <cellStyle name="Normal 17 6 4 2 3" xfId="12735" xr:uid="{5F7FCC5D-A511-4185-82FD-94DB50EAB2E8}"/>
    <cellStyle name="Normal 17 6 4 2 3 2" xfId="30500" xr:uid="{223C7AB9-E208-49E3-A1B2-324CDF237B4F}"/>
    <cellStyle name="Normal 17 6 4 2 4" xfId="23450" xr:uid="{A300797D-7840-4540-8D1D-547A669133D4}"/>
    <cellStyle name="Normal 17 6 4 3" xfId="10255" xr:uid="{048B7784-0315-486E-80F0-EA558763E616}"/>
    <cellStyle name="Normal 17 6 4 3 2" xfId="13919" xr:uid="{403CC0A5-0DD7-48BD-91B8-6E1F20B237EA}"/>
    <cellStyle name="Normal 17 6 4 3 2 2" xfId="31684" xr:uid="{26772616-5229-414F-94E9-893F87EADD2D}"/>
    <cellStyle name="Normal 17 6 4 3 3" xfId="24634" xr:uid="{E9445BA2-5556-4AFB-B55F-BC57D4992F76}"/>
    <cellStyle name="Normal 17 6 4 4" xfId="11495" xr:uid="{B79A2847-3115-4129-9EFB-39DA0DBCDD5C}"/>
    <cellStyle name="Normal 17 6 4 4 2" xfId="29317" xr:uid="{4FAC8C5F-88DE-418B-82FD-A35B2292FC29}"/>
    <cellStyle name="Normal 17 6 4 5" xfId="22210" xr:uid="{5CE8EF34-58AF-4C3A-930C-4B36956106DB}"/>
    <cellStyle name="Normal 17 6 5" xfId="8480" xr:uid="{44228A20-D158-40B7-BB28-82BE84A2A862}"/>
    <cellStyle name="Normal 17 6 5 2" xfId="14547" xr:uid="{DFE237E8-D5D0-491C-ADF1-6B94B33C633C}"/>
    <cellStyle name="Normal 17 6 5 2 2" xfId="25262" xr:uid="{1921A236-E856-403B-B824-0425CFCB8907}"/>
    <cellStyle name="Normal 17 6 5 3" xfId="12152" xr:uid="{F84433B6-D4DA-4F89-A794-63F72A9B161F}"/>
    <cellStyle name="Normal 17 6 5 3 2" xfId="29945" xr:uid="{5B745CE3-4457-4D1D-8268-FA6863A3CE21}"/>
    <cellStyle name="Normal 17 6 5 4" xfId="22867" xr:uid="{916D9D0C-B71B-4070-B763-454FDA19CA91}"/>
    <cellStyle name="Normal 17 6 6" xfId="9693" xr:uid="{74E8806C-F121-47F2-BCA7-C60C6A90F9F7}"/>
    <cellStyle name="Normal 17 6 6 2" xfId="13364" xr:uid="{0585F900-F47E-4E23-9D42-B9C67F55BF7D}"/>
    <cellStyle name="Normal 17 6 6 2 2" xfId="31129" xr:uid="{E9F25F49-C520-436B-809B-91741440B8B9}"/>
    <cellStyle name="Normal 17 6 6 3" xfId="24079" xr:uid="{1E9EF99C-1D81-4AB1-BF6B-4B71DB7314F9}"/>
    <cellStyle name="Normal 17 6 7" xfId="10912" xr:uid="{0A5527A0-8F44-4CE3-B28F-3EF6EA54708A}"/>
    <cellStyle name="Normal 17 6 7 2" xfId="28762" xr:uid="{0945CA48-BA4F-4C9B-8A33-0F491812E35F}"/>
    <cellStyle name="Normal 17 6 8" xfId="21598" xr:uid="{678A2123-F84F-4B00-B8A6-65F5C4FA6B48}"/>
    <cellStyle name="Normal 17 7" xfId="5904" xr:uid="{A6F99001-8CB6-4CB9-A0A8-EB68B5D8EF14}"/>
    <cellStyle name="Normal 17 7 2" xfId="6533" xr:uid="{1ED0D421-8A6F-4686-AF84-14D9A790CB50}"/>
    <cellStyle name="Normal 17 7 2 2" xfId="8143" xr:uid="{07C4D412-7654-4ED1-85F2-EAFFB6A7843A}"/>
    <cellStyle name="Normal 17 7 2 2 2" xfId="9453" xr:uid="{6F595EB1-AA60-49CC-BEC0-0E0781E739D3}"/>
    <cellStyle name="Normal 17 7 2 2 2 2" xfId="15492" xr:uid="{BC8D8A2A-CFDE-4113-906B-1F77CE26F3F5}"/>
    <cellStyle name="Normal 17 7 2 2 2 2 2" xfId="26207" xr:uid="{D5890130-4414-4158-9C90-45D5B887368B}"/>
    <cellStyle name="Normal 17 7 2 2 2 3" xfId="13125" xr:uid="{B90F9863-BBA9-4D54-AEA7-9492D85851C3}"/>
    <cellStyle name="Normal 17 7 2 2 2 3 2" xfId="30890" xr:uid="{212127C2-F535-47A8-95EA-9309ECA299E9}"/>
    <cellStyle name="Normal 17 7 2 2 2 4" xfId="23840" xr:uid="{4B2AFDD4-89EA-48ED-88E7-DB37CE01D2B8}"/>
    <cellStyle name="Normal 17 7 2 2 3" xfId="10645" xr:uid="{8090E350-22C2-4AA8-AB54-CEDF9F9A7797}"/>
    <cellStyle name="Normal 17 7 2 2 3 2" xfId="14309" xr:uid="{FBEEA9B4-4E7E-4ABE-B1E2-2145286CFDE2}"/>
    <cellStyle name="Normal 17 7 2 2 3 2 2" xfId="32074" xr:uid="{40AA555C-AE88-43F5-8A7F-B5EBE1F0BD9C}"/>
    <cellStyle name="Normal 17 7 2 2 3 3" xfId="25024" xr:uid="{247B210E-D2F9-456F-BA3F-06F271F6B002}"/>
    <cellStyle name="Normal 17 7 2 2 4" xfId="11885" xr:uid="{855DAE55-32D2-4CD6-99A8-4E4B84CECC4D}"/>
    <cellStyle name="Normal 17 7 2 2 4 2" xfId="29707" xr:uid="{3329DB11-D18C-4DB9-8FA1-CE3ACCD4308C}"/>
    <cellStyle name="Normal 17 7 2 2 5" xfId="22600" xr:uid="{239C77BA-2F8E-4779-BFC2-F59D8A743C15}"/>
    <cellStyle name="Normal 17 7 2 3" xfId="8866" xr:uid="{0918ADD7-DB3D-456A-B320-23382D39A9B3}"/>
    <cellStyle name="Normal 17 7 2 3 2" xfId="14925" xr:uid="{A8530FBB-7A00-42AF-91A4-684B4CD60050}"/>
    <cellStyle name="Normal 17 7 2 3 2 2" xfId="25640" xr:uid="{D36D7C0A-AA6A-41A1-8115-D06102AC708A}"/>
    <cellStyle name="Normal 17 7 2 3 3" xfId="12538" xr:uid="{D475B422-68F6-4013-BADC-C854EB3F5396}"/>
    <cellStyle name="Normal 17 7 2 3 3 2" xfId="30323" xr:uid="{0BB1B6A7-A5CE-4BD2-8334-7E1CAE97EA10}"/>
    <cellStyle name="Normal 17 7 2 3 4" xfId="23253" xr:uid="{A3CEDCC2-7F14-410C-8B54-44FE494917A0}"/>
    <cellStyle name="Normal 17 7 2 4" xfId="10078" xr:uid="{A82C521F-7558-4347-9D32-439FB4D7664B}"/>
    <cellStyle name="Normal 17 7 2 4 2" xfId="13742" xr:uid="{03919AD5-50BE-4FE9-8589-90094C222142}"/>
    <cellStyle name="Normal 17 7 2 4 2 2" xfId="31507" xr:uid="{EF7AF2A4-F503-4258-8C72-20B52210CABD}"/>
    <cellStyle name="Normal 17 7 2 4 3" xfId="24457" xr:uid="{6B27C1A9-539E-4FF1-AAA5-17E542508385}"/>
    <cellStyle name="Normal 17 7 2 5" xfId="11298" xr:uid="{0A8A5ED5-C3E1-4CAE-BFD3-ECB6FCD7E73A}"/>
    <cellStyle name="Normal 17 7 2 5 2" xfId="29140" xr:uid="{BFBE1F92-46B4-49C5-A10D-D6DD34E10ACA}"/>
    <cellStyle name="Normal 17 7 2 6" xfId="21998" xr:uid="{17AB48D5-FBBA-4B5C-8382-AB53C25841C4}"/>
    <cellStyle name="Normal 17 7 3" xfId="7501" xr:uid="{7546C05A-1D31-4EB9-84E1-5A7F379A74CC}"/>
    <cellStyle name="Normal 17 7 3 2" xfId="9176" xr:uid="{F7406B6E-5DB6-44EB-B353-5476E7A14A03}"/>
    <cellStyle name="Normal 17 7 3 2 2" xfId="15215" xr:uid="{EDBF6312-DD1B-47D9-9671-D9C56FC2BEE0}"/>
    <cellStyle name="Normal 17 7 3 2 2 2" xfId="25930" xr:uid="{C33D513A-F89C-4D1D-8260-D7A34CC3CA95}"/>
    <cellStyle name="Normal 17 7 3 2 3" xfId="12848" xr:uid="{03BC88BF-A63E-478D-BFBF-DC31C1855BA1}"/>
    <cellStyle name="Normal 17 7 3 2 3 2" xfId="30613" xr:uid="{BCEB0F54-2811-4891-8C58-22B667F7C57F}"/>
    <cellStyle name="Normal 17 7 3 2 4" xfId="23563" xr:uid="{DC5F63B9-7D14-4299-936A-7BDF0E07C1A3}"/>
    <cellStyle name="Normal 17 7 3 3" xfId="10368" xr:uid="{9D68929D-DAB3-4A0D-B156-53EBB06B4A01}"/>
    <cellStyle name="Normal 17 7 3 3 2" xfId="14032" xr:uid="{EF346E92-A312-4FA4-BB16-C867F9AF6770}"/>
    <cellStyle name="Normal 17 7 3 3 2 2" xfId="31797" xr:uid="{B86AF013-3AC7-4061-B0CA-64AB3FA350F4}"/>
    <cellStyle name="Normal 17 7 3 3 3" xfId="24747" xr:uid="{0D2D5955-6376-47F7-AEEA-78EB66D5A8EB}"/>
    <cellStyle name="Normal 17 7 3 4" xfId="11608" xr:uid="{2D0BF94C-6B61-47E2-A616-44ABAEB33303}"/>
    <cellStyle name="Normal 17 7 3 4 2" xfId="29430" xr:uid="{79ADE497-4B7F-42C2-8554-0E1D2C37E057}"/>
    <cellStyle name="Normal 17 7 3 5" xfId="22323" xr:uid="{2B76D19E-28CA-4ACC-BB9A-FAA1FE0E186A}"/>
    <cellStyle name="Normal 17 7 4" xfId="8601" xr:uid="{3D3D4B2E-E393-4A4C-9A36-21501496FECF}"/>
    <cellStyle name="Normal 17 7 4 2" xfId="14660" xr:uid="{A39D7B2C-292C-44E1-949E-A72981474B07}"/>
    <cellStyle name="Normal 17 7 4 2 2" xfId="25375" xr:uid="{3CEDC423-6091-47CE-8876-DDEB64FE0035}"/>
    <cellStyle name="Normal 17 7 4 3" xfId="12273" xr:uid="{A6399909-557A-47BE-880E-2331EFE96C5B}"/>
    <cellStyle name="Normal 17 7 4 3 2" xfId="30058" xr:uid="{024ABD9E-108C-4ED9-94C8-F7EE01FF355F}"/>
    <cellStyle name="Normal 17 7 4 4" xfId="22988" xr:uid="{B838CA6E-F847-4385-9BE1-6B4DF7A10B38}"/>
    <cellStyle name="Normal 17 7 5" xfId="9813" xr:uid="{9709CFE2-B69F-4D50-B1DC-07C28971A3A7}"/>
    <cellStyle name="Normal 17 7 5 2" xfId="13477" xr:uid="{531A4BCA-9244-442B-84DF-6400C3B1EFDA}"/>
    <cellStyle name="Normal 17 7 5 2 2" xfId="31242" xr:uid="{55B6F7BA-A6BB-4EDD-B989-AFF29B3503CE}"/>
    <cellStyle name="Normal 17 7 5 3" xfId="24192" xr:uid="{C3545C2F-AA42-43D1-B78D-855FF05008B9}"/>
    <cellStyle name="Normal 17 7 6" xfId="11033" xr:uid="{2FE334C5-DB6E-43BE-A40A-129F003A5ED8}"/>
    <cellStyle name="Normal 17 7 6 2" xfId="28875" xr:uid="{01C4BFD9-CF09-4D86-AC5F-82A5C350FD13}"/>
    <cellStyle name="Normal 17 7 7" xfId="21733" xr:uid="{A7D58E8D-64F6-46B3-931B-26F1888FD995}"/>
    <cellStyle name="Normal 17 8" xfId="6337" xr:uid="{FE57CF50-1057-4978-BE04-556C74F364E8}"/>
    <cellStyle name="Normal 17 8 2" xfId="7946" xr:uid="{ECF30BEC-E7B4-4A97-BE8B-46AB74BA5F49}"/>
    <cellStyle name="Normal 17 8 2 2" xfId="9319" xr:uid="{A9AD4F54-A37A-4E14-BC84-25CA5DF03230}"/>
    <cellStyle name="Normal 17 8 2 2 2" xfId="15358" xr:uid="{03CB71EA-29AE-47F5-BCF3-6F8C36DCA9A4}"/>
    <cellStyle name="Normal 17 8 2 2 2 2" xfId="26073" xr:uid="{E1B33A7B-AFFF-4BCD-B56D-A609284FEB73}"/>
    <cellStyle name="Normal 17 8 2 2 3" xfId="12991" xr:uid="{EB632D4A-222B-41B7-815E-47639E73380B}"/>
    <cellStyle name="Normal 17 8 2 2 3 2" xfId="30756" xr:uid="{8E529D5A-02CD-4DB7-94B6-D50C317DCDD0}"/>
    <cellStyle name="Normal 17 8 2 2 4" xfId="23706" xr:uid="{DD3C4A15-8A13-466A-B218-E9589CD72D62}"/>
    <cellStyle name="Normal 17 8 2 3" xfId="10511" xr:uid="{A4C4F9E0-613F-436E-8B0A-85F524403BE2}"/>
    <cellStyle name="Normal 17 8 2 3 2" xfId="14175" xr:uid="{BF98F175-9BC1-4A0E-992D-EB0DF4D5F579}"/>
    <cellStyle name="Normal 17 8 2 3 2 2" xfId="31940" xr:uid="{9956D29E-404C-418F-B08D-7C1C22C192A6}"/>
    <cellStyle name="Normal 17 8 2 3 3" xfId="24890" xr:uid="{E8F97113-8E5B-47EB-9C86-B69BC57049AE}"/>
    <cellStyle name="Normal 17 8 2 4" xfId="11751" xr:uid="{334C4452-4A3F-4145-9FEA-4BFC39023D64}"/>
    <cellStyle name="Normal 17 8 2 4 2" xfId="29573" xr:uid="{F2309343-C1E5-4395-BDF0-350CA5CF5E5C}"/>
    <cellStyle name="Normal 17 8 2 5" xfId="22466" xr:uid="{F61F8C32-09B9-49F4-AC42-8925ED14B6F8}"/>
    <cellStyle name="Normal 17 8 3" xfId="8732" xr:uid="{CF1848AB-19E4-4671-A9BD-9A9B77A4A6CD}"/>
    <cellStyle name="Normal 17 8 3 2" xfId="14791" xr:uid="{7E542B3F-969D-4262-B415-D2BD2BED0457}"/>
    <cellStyle name="Normal 17 8 3 2 2" xfId="25506" xr:uid="{245873AB-7670-4EB3-90E9-8F944D90848D}"/>
    <cellStyle name="Normal 17 8 3 3" xfId="12404" xr:uid="{1248096E-1E90-458E-98E2-7BF5A7317E29}"/>
    <cellStyle name="Normal 17 8 3 3 2" xfId="30189" xr:uid="{5DB8E9E7-3986-4E32-9BBE-3870E4A4AD9A}"/>
    <cellStyle name="Normal 17 8 3 4" xfId="23119" xr:uid="{C98F4A49-8405-472A-B992-1941D65EC273}"/>
    <cellStyle name="Normal 17 8 4" xfId="9944" xr:uid="{9FB84675-9621-4D62-95DE-A2ADB1F4BF7C}"/>
    <cellStyle name="Normal 17 8 4 2" xfId="13608" xr:uid="{C5220794-0C14-4CAE-899A-759111A9C1F3}"/>
    <cellStyle name="Normal 17 8 4 2 2" xfId="31373" xr:uid="{11FF8A7F-F75E-437D-A800-1042994C61F0}"/>
    <cellStyle name="Normal 17 8 4 3" xfId="24323" xr:uid="{36099692-967D-492E-BF15-5AE013FA8051}"/>
    <cellStyle name="Normal 17 8 5" xfId="11164" xr:uid="{BEF48BB6-3E79-461E-B77C-B272042E1BD4}"/>
    <cellStyle name="Normal 17 8 5 2" xfId="29006" xr:uid="{6EACD54C-8283-4E45-8599-0B1DD86B2A82}"/>
    <cellStyle name="Normal 17 8 6" xfId="21864" xr:uid="{67C23898-36AB-420E-928E-787CF5CCA1C8}"/>
    <cellStyle name="Normal 17 9" xfId="7015" xr:uid="{8BDBFF0E-5F8D-4261-93C4-665479BB66F5}"/>
    <cellStyle name="Normal 17 9 2" xfId="9024" xr:uid="{5629CE26-634F-4600-9169-BD7C03F28B70}"/>
    <cellStyle name="Normal 17 9 2 2" xfId="15070" xr:uid="{79488200-44A8-4AAF-A1D0-14576C744BB6}"/>
    <cellStyle name="Normal 17 9 2 2 2" xfId="25785" xr:uid="{777F4D1A-A625-4E32-9F73-F5C1EEBE4A09}"/>
    <cellStyle name="Normal 17 9 2 3" xfId="12696" xr:uid="{6C57BDD4-E9F1-4D41-A319-B867C4454358}"/>
    <cellStyle name="Normal 17 9 2 3 2" xfId="30468" xr:uid="{99175E0F-90BC-4813-9F46-F6818C28550A}"/>
    <cellStyle name="Normal 17 9 2 4" xfId="23411" xr:uid="{5B1B1DA0-EF36-49E1-ACD2-3B06069F6DC8}"/>
    <cellStyle name="Normal 17 9 3" xfId="10223" xr:uid="{B9D12FC4-22AD-431D-A26E-075AD5283E92}"/>
    <cellStyle name="Normal 17 9 3 2" xfId="13887" xr:uid="{9870DB38-813D-4879-BDA2-FD35E234784B}"/>
    <cellStyle name="Normal 17 9 3 2 2" xfId="31652" xr:uid="{B1ADF829-8521-4A1A-9B82-5F44F420CE47}"/>
    <cellStyle name="Normal 17 9 3 3" xfId="24602" xr:uid="{9A9344F4-B16C-4674-9742-9620BF75829A}"/>
    <cellStyle name="Normal 17 9 4" xfId="11456" xr:uid="{4F1D5970-1A37-4C1A-8138-0D95B07D9A5B}"/>
    <cellStyle name="Normal 17 9 4 2" xfId="29285" xr:uid="{09BA7FE7-72CB-46D7-ACE4-BC5765930001}"/>
    <cellStyle name="Normal 17 9 5" xfId="22158" xr:uid="{90ECB467-908F-44EA-82FA-3C31A27939DA}"/>
    <cellStyle name="Normal 18" xfId="145" xr:uid="{00000000-0005-0000-0000-00005A000000}"/>
    <cellStyle name="Normal 18 2" xfId="177" xr:uid="{00000000-0005-0000-0000-00005B000000}"/>
    <cellStyle name="Normal 18 2 2" xfId="15767" xr:uid="{37B0203C-59EA-4CE5-A353-C438F6A66830}"/>
    <cellStyle name="Normal 18 2 2 2" xfId="41847" xr:uid="{BCA65F4D-AC7E-443A-B2AA-2AE032289BCC}"/>
    <cellStyle name="Normal 18 2 3" xfId="4617" xr:uid="{B1821B82-1EF8-424F-BBD8-2DB8A180406C}"/>
    <cellStyle name="Normal 18 2 3 2" xfId="42005" xr:uid="{186A8C27-A2F7-4D05-B503-CEE197F3DB5C}"/>
    <cellStyle name="Normal 18 2 4" xfId="42121" xr:uid="{50AD8D5B-29CF-4DFD-8AD1-266EEBA9394E}"/>
    <cellStyle name="Normal 18 2 5" xfId="42192" xr:uid="{9135DB4C-3DE1-402E-8F9C-7F9B55FF0782}"/>
    <cellStyle name="Normal 18 2 6" xfId="41618" xr:uid="{900151FD-B59B-4580-A268-AB9624D2D210}"/>
    <cellStyle name="Normal 18 3" xfId="934" xr:uid="{43DC4E2A-9580-47A5-94C0-4AFCA5F98CAC}"/>
    <cellStyle name="Normal 18 3 2" xfId="7017" xr:uid="{778930E9-7B26-4FAD-89A2-90942AD5C407}"/>
    <cellStyle name="Normal 19" xfId="143" xr:uid="{00000000-0005-0000-0000-00005C000000}"/>
    <cellStyle name="Normal 19 2" xfId="200" xr:uid="{00000000-0005-0000-0000-00005D000000}"/>
    <cellStyle name="Normal 19 2 2" xfId="936" xr:uid="{8D3403E6-48F8-46D7-91E9-5752DF425CE1}"/>
    <cellStyle name="Normal 19 2 2 2" xfId="15781" xr:uid="{D57C99C2-E26B-4567-B5C3-B092ABC32709}"/>
    <cellStyle name="Normal 19 2 3" xfId="4618" xr:uid="{9043E133-9D78-42AE-9F7A-844A92C131B5}"/>
    <cellStyle name="Normal 19 3" xfId="935" xr:uid="{3FB92CB3-88B6-418F-8316-ECE86BEE37ED}"/>
    <cellStyle name="Normal 19 3 2" xfId="7018" xr:uid="{7A6E3185-D820-4A58-B7F0-1BEF0FD472DB}"/>
    <cellStyle name="Normal 19 4" xfId="15749" xr:uid="{2C69D7D6-CC53-4D03-BAEA-B9BA48B27B40}"/>
    <cellStyle name="Normal 19 4 2" xfId="26423" xr:uid="{B5F76780-C15B-4493-8ED9-DC32B01EA987}"/>
    <cellStyle name="Normal 19_elektroinstalacije" xfId="7019" xr:uid="{474884C7-B8AE-4023-B5F2-CADCB60DF8FB}"/>
    <cellStyle name="Normal 2" xfId="14" xr:uid="{00000000-0005-0000-0000-00005E000000}"/>
    <cellStyle name="Normal 2 10" xfId="937" xr:uid="{867084C8-AE89-4DD4-9289-1EED98F23E3F}"/>
    <cellStyle name="Normal 2 10 2" xfId="938" xr:uid="{5B4817F2-BFF5-46CC-BC85-4B6FD9B10E50}"/>
    <cellStyle name="Normal 2 10 2 2" xfId="15850" xr:uid="{7B83BFE9-8613-4C4A-AF8F-DD780F2C4E68}"/>
    <cellStyle name="Normal 2 10 2 2 2" xfId="15848" xr:uid="{96B51B12-9F2E-4F89-A186-3FF894E26814}"/>
    <cellStyle name="Normal 2 10 2 2 2 2" xfId="15851" xr:uid="{C071DCBC-69EB-482B-9E70-0101DA5B9F19}"/>
    <cellStyle name="Normal 2 10 2 2 2 2 2" xfId="26437" xr:uid="{5BED86B0-9425-4CCF-A5D6-CB6F0CFB3B0E}"/>
    <cellStyle name="Normal 2 10 2 2 3" xfId="26436" xr:uid="{BD0A6067-670E-4022-89EA-60E80CA4BB91}"/>
    <cellStyle name="Normal 2 10 2 3" xfId="15849" xr:uid="{14F90CC8-A05A-43E8-B589-298C162FD616}"/>
    <cellStyle name="Normal 2 10 2 3 2" xfId="26435" xr:uid="{859CCAA9-B2DC-492E-80F0-02B07BD6BAA6}"/>
    <cellStyle name="Normal 2 10 3" xfId="7020" xr:uid="{D86C01ED-1156-4B1F-BBAC-F8BCBB286C22}"/>
    <cellStyle name="Normal 2 10 4" xfId="7021" xr:uid="{91522DD2-16F7-46FB-BD03-F0A43EC3CA41}"/>
    <cellStyle name="Normal 2 10 5" xfId="2154" xr:uid="{D79104FC-61F4-4F3F-95EA-9B2E63A1F52E}"/>
    <cellStyle name="Normal 2 10_BURE COMMERCE" xfId="939" xr:uid="{5CC6EB20-BCC4-456D-88F6-990978794270}"/>
    <cellStyle name="Normal 2 11" xfId="940" xr:uid="{00EB54F0-7D91-4A6D-9FA7-0506D574ED13}"/>
    <cellStyle name="Normal 2 11 2" xfId="941" xr:uid="{BF038A3B-476F-4EEE-AAD1-D1E2C8AB2E9F}"/>
    <cellStyle name="Normal 2 11 3" xfId="7022" xr:uid="{29C43124-0A3E-4EFE-9B93-5BF14BC2EEDA}"/>
    <cellStyle name="Normal 2 11 4" xfId="7023" xr:uid="{AF7AF68D-64D5-45DE-9BC5-9760D828B6F3}"/>
    <cellStyle name="Normal 2 11 5" xfId="2155" xr:uid="{3A38C00E-8490-4A9E-94E5-A832827AD86C}"/>
    <cellStyle name="Normal 2 11_BURE COMMERCE" xfId="942" xr:uid="{B83058E1-C5B2-45DE-A386-4DEBD95D7AA2}"/>
    <cellStyle name="Normal 2 12" xfId="943" xr:uid="{2DC49FE6-CD28-4E31-9C22-178F6E048361}"/>
    <cellStyle name="Normal 2 12 2" xfId="944" xr:uid="{239085A9-B28D-4FDC-A1F1-4866109C3D49}"/>
    <cellStyle name="Normal 2 12 2 2" xfId="15855" xr:uid="{E35ED0F3-8F6F-4CD6-BF5C-C52FE0B20BF9}"/>
    <cellStyle name="Normal 2 12 2 2 2" xfId="26441" xr:uid="{6AA55817-3602-4DC2-8235-18AB87F70FAC}"/>
    <cellStyle name="Normal 2 12 3" xfId="7024" xr:uid="{1271A87A-4D12-4840-BDBB-B8B04A93B927}"/>
    <cellStyle name="Normal 2 12 4" xfId="7025" xr:uid="{9A5D5A5A-EAE6-4B7D-8633-6DD0B37F59AA}"/>
    <cellStyle name="Normal 2 12 5" xfId="2156" xr:uid="{66DC95F5-BCA4-47C7-86A3-511EE070D904}"/>
    <cellStyle name="Normal 2 12_BURE COMMERCE" xfId="945" xr:uid="{F6CD3AAE-3FD8-412C-90E1-4686EBDFE223}"/>
    <cellStyle name="Normal 2 13" xfId="946" xr:uid="{5A661D72-B1CF-4794-8622-70BFF80B2EF5}"/>
    <cellStyle name="Normal 2 13 2" xfId="947" xr:uid="{32CE30CF-D440-4B87-A034-13FA211C9EB0}"/>
    <cellStyle name="Normal 2 13 2 2" xfId="16875" xr:uid="{FAEAD646-FB25-45DC-93A6-057E96DD11AA}"/>
    <cellStyle name="Normal 2 13 3" xfId="7026" xr:uid="{CDC2CB8B-169E-43A6-82F9-54EF1A6B9888}"/>
    <cellStyle name="Normal 2 13_BURE COMMERCE" xfId="948" xr:uid="{D313E18E-6F07-40A2-A244-3F536C08C0A1}"/>
    <cellStyle name="Normal 2 14" xfId="949" xr:uid="{5CE2B918-8C7C-4402-8FA0-820B478AA7EF}"/>
    <cellStyle name="Normal 2 14 2" xfId="7027" xr:uid="{C10FCF82-67E6-4075-808F-3B414008F83C}"/>
    <cellStyle name="Normal 2 14 3" xfId="2157" xr:uid="{A8BA7A8A-5EBA-44A0-8F99-B4A09AB033E2}"/>
    <cellStyle name="Normal 2 15" xfId="950" xr:uid="{A085F38A-CFD4-41E4-99F4-9BC53B8ABD3C}"/>
    <cellStyle name="Normal 2 15 2" xfId="7028" xr:uid="{A707E341-4902-4984-BEDA-D6EB31E9C88E}"/>
    <cellStyle name="Normal 2 15 2 2" xfId="16876" xr:uid="{38535ED4-9ADA-42B2-B701-31A165B1168E}"/>
    <cellStyle name="Normal 2 15 3" xfId="7029" xr:uid="{22E9DD55-6C99-4B63-9027-9D607BAEE30F}"/>
    <cellStyle name="Normal 2 15 4" xfId="2158" xr:uid="{01EFB7BC-8E60-4A93-B866-882F6D0D3E81}"/>
    <cellStyle name="Normal 2 16" xfId="951" xr:uid="{9C9C94FD-A534-40DD-A163-3F34309145F5}"/>
    <cellStyle name="Normal 2 16 2" xfId="7030" xr:uid="{58689D34-1BE5-4DC4-8013-D2EF3357B57B}"/>
    <cellStyle name="Normal 2 16 3" xfId="4619" xr:uid="{629F46A2-8F59-47B7-AF0B-AFE307B44A17}"/>
    <cellStyle name="Normal 2 17" xfId="4620" xr:uid="{5CE53CBF-3F4F-483D-947B-E6D9EAACCFB8}"/>
    <cellStyle name="Normal 2 17 2" xfId="4621" xr:uid="{27E6F419-BE8C-4094-A1F1-CD5A4F5534F1}"/>
    <cellStyle name="Normal 2 18" xfId="7031" xr:uid="{0F7693D0-83FA-4E82-A77B-F6E1DD09FE43}"/>
    <cellStyle name="Normal 2 19" xfId="7032" xr:uid="{BB6D3A2E-1451-4E7B-8BD8-C271E1052F72}"/>
    <cellStyle name="Normal 2 2" xfId="38" xr:uid="{00000000-0005-0000-0000-00005F000000}"/>
    <cellStyle name="Normal 2 2 2" xfId="93" xr:uid="{00000000-0005-0000-0000-000060000000}"/>
    <cellStyle name="Normal 2 2 2 2" xfId="952" xr:uid="{AF7F3E47-E40F-4FB7-A8D6-6BA59CD1D761}"/>
    <cellStyle name="Normal 2 2 2 2 2" xfId="4622" xr:uid="{921B6BC6-ABBF-4F9A-9E81-098C6931D48A}"/>
    <cellStyle name="Normal 2 2 2 3" xfId="953" xr:uid="{4BF3AA30-458E-4438-A0E4-7A552560DA04}"/>
    <cellStyle name="Normal 2 2 3" xfId="94" xr:uid="{00000000-0005-0000-0000-000061000000}"/>
    <cellStyle name="Normal 2 2 3 2" xfId="955" xr:uid="{2F93DEF6-2484-4B68-8FF0-5F6BF088F385}"/>
    <cellStyle name="Normal 2 2 3 3" xfId="201" xr:uid="{00000000-0005-0000-0000-000062000000}"/>
    <cellStyle name="Normal 2 2 3 4" xfId="954" xr:uid="{8F0A95EB-0774-42D6-A79B-C3FF979E4276}"/>
    <cellStyle name="Normal 2 2 4" xfId="92" xr:uid="{00000000-0005-0000-0000-000063000000}"/>
    <cellStyle name="Normal 2 2 4 2" xfId="956" xr:uid="{BFB97304-2FCD-4DA7-9700-B64C1CEEA952}"/>
    <cellStyle name="Normal 2 2 4 2 2" xfId="4623" xr:uid="{D327E497-2B05-43CD-B50C-12C13AA464FF}"/>
    <cellStyle name="Normal 2 2 4 3" xfId="4624" xr:uid="{BBD2A4AC-17C0-4FD2-8A8A-9543662A2524}"/>
    <cellStyle name="Normal 2 2 5" xfId="957" xr:uid="{6F8A66F9-9010-4F48-B08D-41586461506D}"/>
    <cellStyle name="Normal 2 2 5 2" xfId="4625" xr:uid="{A050E3E9-D2DD-4727-8C81-316ED696F65D}"/>
    <cellStyle name="Normal 2 2 5 2 2" xfId="42022" xr:uid="{77DDBE6A-14F5-4697-8356-D68ECEC680A7}"/>
    <cellStyle name="Normal 2 2 5 3" xfId="41499" xr:uid="{9D43BCDF-6F97-45F5-B0BD-75C8440BB882}"/>
    <cellStyle name="Normal 2 2 6" xfId="4626" xr:uid="{FAED3766-B3D2-4038-B97A-E621D2A7A094}"/>
    <cellStyle name="Normal 2 2 6 2" xfId="41593" xr:uid="{16343924-126A-4BD3-92FC-7CCDC47E1483}"/>
    <cellStyle name="Normal 2 2 7" xfId="4627" xr:uid="{A4FEFE0F-40B3-4B79-8C58-B030A5B380B2}"/>
    <cellStyle name="Normal 2 2 8" xfId="7295" xr:uid="{417949CC-D32A-439F-81D8-1115E8BE3101}"/>
    <cellStyle name="Normal 2 2 9" xfId="41356" xr:uid="{B127EE7D-A6C5-4C4D-B2DC-6180A19BA12D}"/>
    <cellStyle name="Normal 2 2_123_IZ_troskovnik_rasvjeta_120320_telektra" xfId="4628" xr:uid="{9B5C058D-5525-4BA3-A798-6D481476255B}"/>
    <cellStyle name="Normal 2 20" xfId="7033" xr:uid="{25F17878-A649-47A9-95A9-FDAE9BA09534}"/>
    <cellStyle name="Normal 2 21" xfId="7034" xr:uid="{7781E491-B557-42BF-83CE-F4CEF6FD14AE}"/>
    <cellStyle name="Normal 2 22" xfId="7035" xr:uid="{84CB8BD4-61A5-4428-BC42-2CB3B3E98B16}"/>
    <cellStyle name="Normal 2 23" xfId="7036" xr:uid="{4E6A36AA-D3DA-4E28-B587-F38901ECCC7D}"/>
    <cellStyle name="Normal 2 24" xfId="7037" xr:uid="{42A390D7-BA5B-4289-9414-68BEE03B082B}"/>
    <cellStyle name="Normal 2 25" xfId="7038" xr:uid="{2656E5A1-067A-49C4-80D5-E694ECA1EB9D}"/>
    <cellStyle name="Normal 2 26" xfId="7039" xr:uid="{6FA33314-A6E6-4164-B860-32E6D23E2D83}"/>
    <cellStyle name="Normal 2 27" xfId="7040" xr:uid="{6BB81295-B6A3-42BE-948F-841A4D13E60F}"/>
    <cellStyle name="Normal 2 28" xfId="7041" xr:uid="{979B5A42-DDD9-4A8A-8667-FFF6A06D3655}"/>
    <cellStyle name="Normal 2 29" xfId="7042" xr:uid="{C2156CC2-B4FD-4A17-8D1B-37654096433F}"/>
    <cellStyle name="Normal 2 3" xfId="95" xr:uid="{00000000-0005-0000-0000-000064000000}"/>
    <cellStyle name="Normal 2 3 2" xfId="959" xr:uid="{60054385-B932-4133-9EA3-486A295AE4E9}"/>
    <cellStyle name="Normal 2 3 2 2" xfId="960" xr:uid="{F835CA25-405A-431B-88A0-99F26670F907}"/>
    <cellStyle name="Normal 2 3 2 2 2" xfId="17231" xr:uid="{22207F15-531B-4A4F-9EAA-1C58AF7F2CF3}"/>
    <cellStyle name="Normal 2 3 2 2 2 2" xfId="26874" xr:uid="{9D023D75-2176-4DDA-B12E-389933EF240E}"/>
    <cellStyle name="Normal 2 3 2 2 2 2 4" xfId="15847" xr:uid="{9440A6D2-28D2-4C78-81D0-9485639A8B73}"/>
    <cellStyle name="Normal 2 3 2 2 2 2 4 2" xfId="26434" xr:uid="{D8B4A605-7967-4D0A-9404-D9E15063A35F}"/>
    <cellStyle name="Normal 2 3 2 2 3" xfId="4629" xr:uid="{02526253-15A1-416D-B117-EF8DFD09C548}"/>
    <cellStyle name="Normal 2 3 2 2 3 2" xfId="15846" xr:uid="{4B055323-58C9-4556-BDF4-D7476574F628}"/>
    <cellStyle name="Normal 2 3 2 2 3 2 2" xfId="26433" xr:uid="{094E6402-DD4D-4AC6-979B-57645617F659}"/>
    <cellStyle name="Normal 2 3 2 3" xfId="4630" xr:uid="{91A4B96B-4739-4BC0-BB6D-276F1B7E10AB}"/>
    <cellStyle name="Normal 2 3 3" xfId="961" xr:uid="{FECCFF1E-782B-4FDF-BEB9-0B5DB8A4EFFC}"/>
    <cellStyle name="Normal 2 3 3 2" xfId="4632" xr:uid="{E470F69A-146A-431B-9058-1DB2A7E18A7E}"/>
    <cellStyle name="Normal 2 3 3 3" xfId="4631" xr:uid="{9F9E9A86-07CC-4C09-8E3A-D66DACC7433C}"/>
    <cellStyle name="Normal 2 3 4" xfId="962" xr:uid="{E2CA3A4E-B109-4E02-9BB9-D550CA9F1350}"/>
    <cellStyle name="Normal 2 3 5" xfId="963" xr:uid="{797CAAE4-5951-4019-8081-A9DB0EE732AA}"/>
    <cellStyle name="Normal 2 3 6" xfId="958" xr:uid="{18981DAA-5970-4138-AF0C-C24BD746840D}"/>
    <cellStyle name="Normal 2 3 7" xfId="2159" xr:uid="{92DAA826-723E-44D6-8CEC-C220D1CAC9FC}"/>
    <cellStyle name="Normal 2 3_BURE COMMERCE" xfId="964" xr:uid="{1415DFF1-1ADE-4818-AACB-8C0E907F4251}"/>
    <cellStyle name="Normal 2 30" xfId="1336" xr:uid="{37411252-59DD-4DA4-B07B-28101F7165B3}"/>
    <cellStyle name="Normal 2 30 2" xfId="16877" xr:uid="{C1788692-F34E-4179-8123-6E1FD55788F1}"/>
    <cellStyle name="Normal 2 31" xfId="16878" xr:uid="{7D1874F6-FFC5-48E9-BC77-EC05A333667C}"/>
    <cellStyle name="Normal 2 32" xfId="16879" xr:uid="{C8DB1C12-335F-4B52-ACD5-EDA183217411}"/>
    <cellStyle name="Normal 2 33" xfId="16880" xr:uid="{220E9A1E-C487-4181-BE2A-009C8E21AD89}"/>
    <cellStyle name="Normal 2 34" xfId="16881" xr:uid="{1E12F748-F2D8-4228-8585-AD320343F066}"/>
    <cellStyle name="Normal 2 35" xfId="16882" xr:uid="{789099AB-980D-42B1-AC1C-EBF1CF28336A}"/>
    <cellStyle name="Normal 2 36" xfId="16883" xr:uid="{B8699097-FF38-48E6-BFF6-F30896CE7E97}"/>
    <cellStyle name="Normal 2 37" xfId="16884" xr:uid="{A89259C0-004E-49AE-91B2-1E2212C540B7}"/>
    <cellStyle name="Normal 2 38" xfId="17831" xr:uid="{4FF25360-E0A3-498B-A5A9-E91C42C45F95}"/>
    <cellStyle name="Normal 2 39" xfId="17656" xr:uid="{7774C6A9-F099-401B-9B64-5DD5194E1147}"/>
    <cellStyle name="Normal 2 4" xfId="44" xr:uid="{00000000-0005-0000-0000-000065000000}"/>
    <cellStyle name="Normal 2 4 2" xfId="96" xr:uid="{00000000-0005-0000-0000-000066000000}"/>
    <cellStyle name="Normal 2 4 3" xfId="966" xr:uid="{E67B4466-0E78-4B86-8A5A-F6FFB8498842}"/>
    <cellStyle name="Normal 2 4 3 2" xfId="7043" xr:uid="{84788872-47C8-463F-9306-56F5DC3217EC}"/>
    <cellStyle name="Normal 2 4 3 3" xfId="4633" xr:uid="{C9AD8E40-15ED-4269-A6BA-65FCDDC019C2}"/>
    <cellStyle name="Normal 2 4 3 4" xfId="41596" xr:uid="{E1F2CE68-BBCB-4134-8841-EB7B02E80735}"/>
    <cellStyle name="Normal 2 4 4" xfId="967" xr:uid="{D45884C1-1599-43F7-B163-AF1D3A68EFDB}"/>
    <cellStyle name="Normal 2 4 4 2" xfId="7044" xr:uid="{E1675498-4B71-4F2E-AB30-FFFAA3FA480A}"/>
    <cellStyle name="Normal 2 4 5" xfId="965" xr:uid="{6EDA9AAC-D097-456D-931E-C6DF4A159FFB}"/>
    <cellStyle name="Normal 2 4_BURE COMMERCE" xfId="968" xr:uid="{6AD4A6CC-060C-436E-ABBD-4FC3C8BF5B3C}"/>
    <cellStyle name="Normal 2 40" xfId="17478" xr:uid="{9A13D47D-9EC5-4AA6-8DEB-3A3C9FB3FD4D}"/>
    <cellStyle name="Normal 2 41" xfId="38984" xr:uid="{19A5F4E1-10DC-4114-8F40-3095BA76E75B}"/>
    <cellStyle name="Normal 2 42" xfId="38985" xr:uid="{A3B94876-2E63-4513-80F0-83064F00BAD1}"/>
    <cellStyle name="Normal 2 43" xfId="41346" xr:uid="{6349D159-B6EA-4B3D-A3FE-2A66BE0BE87B}"/>
    <cellStyle name="Normal 2 44" xfId="41350" xr:uid="{8FAA26B6-5B1D-48F4-BA5D-FC8621AC7484}"/>
    <cellStyle name="Normal 2 45" xfId="1323" xr:uid="{86765F2B-E982-4288-BDEF-CC95B2E55563}"/>
    <cellStyle name="Normal 2 5" xfId="97" xr:uid="{00000000-0005-0000-0000-000067000000}"/>
    <cellStyle name="Normal 2 5 2" xfId="969" xr:uid="{D036DF8A-A573-4508-AECE-42021E349A43}"/>
    <cellStyle name="Normal 2 5 3" xfId="970" xr:uid="{966B951C-DFC9-498B-9054-1B057B551F34}"/>
    <cellStyle name="Normal 2 5 3 2" xfId="7045" xr:uid="{64BB45F4-0B18-4A0F-8FE7-CDFC8BB1CEDA}"/>
    <cellStyle name="Normal 2 5 3 3" xfId="4634" xr:uid="{552C2F0A-F085-40A2-9E78-377DA755BE81}"/>
    <cellStyle name="Normal 2 5 4" xfId="4635" xr:uid="{25E3127F-44B6-4AE2-A122-67A518B0127B}"/>
    <cellStyle name="Normal 2 5 4 2" xfId="7046" xr:uid="{CE874568-25FF-487B-8C78-3A4D2CDF1203}"/>
    <cellStyle name="Normal 2 5 5" xfId="4636" xr:uid="{03BA6EC0-295F-40B3-B451-725C843A8143}"/>
    <cellStyle name="Normal 2 5 6" xfId="2160" xr:uid="{05E993DA-723E-410D-B559-8BC632DD9C1C}"/>
    <cellStyle name="Normal 2 5 6 2" xfId="15856" xr:uid="{D7E9A875-8E29-4D58-8AE3-0EB9B5E8A08D}"/>
    <cellStyle name="Normal 2 5 6 2 2" xfId="26442" xr:uid="{A9F81467-0FB3-43E5-87BF-122D0592D94C}"/>
    <cellStyle name="Normal 2 5_123_IZ_troskovnik_rasvjeta_120320_telektra" xfId="4637" xr:uid="{0B7AEF12-7D27-430F-AC81-B5FF2CCD9998}"/>
    <cellStyle name="Normal 2 6" xfId="98" xr:uid="{00000000-0005-0000-0000-000068000000}"/>
    <cellStyle name="Normal 2 6 10" xfId="41384" xr:uid="{12E710A0-505A-49BC-BED6-538F295D4700}"/>
    <cellStyle name="Normal 2 6 10 10" xfId="42125" xr:uid="{8DCCDBF7-5153-4433-A974-FCCFC2A013A1}"/>
    <cellStyle name="Normal 2 6 10 11" xfId="42218" xr:uid="{1EF1206C-59B4-4998-AF21-DF5AF523EA7E}"/>
    <cellStyle name="Normal 2 6 10 12" xfId="42239" xr:uid="{C02C7BB1-920C-4AAA-A946-355A4CCA9D11}"/>
    <cellStyle name="Normal 2 6 10 13" xfId="42273" xr:uid="{3BBB5DC5-8BA3-40C8-B3D9-6A9AD7297BF6}"/>
    <cellStyle name="Normal 2 6 10 2" xfId="41547" xr:uid="{3503FA66-27DF-4596-B916-C591DE99C1EA}"/>
    <cellStyle name="Normal 2 6 10 2 2" xfId="41649" xr:uid="{51C956A4-2D68-493A-9028-5B021F44E2B2}"/>
    <cellStyle name="Normal 2 6 10 2 2 2" xfId="41878" xr:uid="{3F2C7E85-2609-4769-BD68-4920DF271D36}"/>
    <cellStyle name="Normal 2 6 10 2 3" xfId="41715" xr:uid="{9F9D2F24-7DF6-4A61-8E91-AF924B453A39}"/>
    <cellStyle name="Normal 2 6 10 2 3 2" xfId="41947" xr:uid="{2AEDD545-14B2-4ABE-A274-0857D6847227}"/>
    <cellStyle name="Normal 2 6 10 2 4" xfId="41797" xr:uid="{11728CE5-A0D4-49A7-BBED-CDBA9E85E7D8}"/>
    <cellStyle name="Normal 2 6 10 3" xfId="41567" xr:uid="{D48F69AC-9E35-4C19-86E0-1B536AB99316}"/>
    <cellStyle name="Normal 2 6 10 3 2" xfId="41667" xr:uid="{C8228EDC-9AFB-490E-B562-6B418F143D67}"/>
    <cellStyle name="Normal 2 6 10 3 2 2" xfId="41897" xr:uid="{8FF86E3E-B2E7-4ADD-B362-BD2C8C24F87F}"/>
    <cellStyle name="Normal 2 6 10 3 3" xfId="41736" xr:uid="{47BF99A4-BCBE-4D3B-AD50-DCCC045471B9}"/>
    <cellStyle name="Normal 2 6 10 3 3 2" xfId="41969" xr:uid="{C60E7C97-D8FE-492A-A68F-CBB3D4A8515D}"/>
    <cellStyle name="Normal 2 6 10 3 4" xfId="41816" xr:uid="{9B86A1F3-6AC2-4183-8C00-A0D9E22664EA}"/>
    <cellStyle name="Normal 2 6 10 4" xfId="41632" xr:uid="{452D0588-E5D7-4C78-B53F-1F410DD68054}"/>
    <cellStyle name="Normal 2 6 10 4 2" xfId="41861" xr:uid="{71E56B1E-2696-470C-943D-BCFE755C81DA}"/>
    <cellStyle name="Normal 2 6 10 5" xfId="41698" xr:uid="{22E570D7-BC3C-46BF-BA93-9379F6F2B2B8}"/>
    <cellStyle name="Normal 2 6 10 5 2" xfId="41930" xr:uid="{86CF5804-1A83-4015-BB01-BE164DB69FF3}"/>
    <cellStyle name="Normal 2 6 10 6" xfId="41531" xr:uid="{9CADE71D-894B-40EF-9861-E96587D01436}"/>
    <cellStyle name="Normal 2 6 10 7" xfId="41784" xr:uid="{50CAD006-CC45-43F0-B428-CC49B5BBF23E}"/>
    <cellStyle name="Normal 2 6 10 8" xfId="42060" xr:uid="{3424C7C3-5198-4D48-B2CC-DDE03568ED53}"/>
    <cellStyle name="Normal 2 6 10 9" xfId="42091" xr:uid="{570D67EB-590E-4D7A-8A18-8610C1038816}"/>
    <cellStyle name="Normal 2 6 11" xfId="41489" xr:uid="{7DFCE626-11FE-45EF-9818-ADBB6474561D}"/>
    <cellStyle name="Normal 2 6 11 2" xfId="41647" xr:uid="{7FA001C9-9086-4479-8421-C893B0DCD76D}"/>
    <cellStyle name="Normal 2 6 11 2 2" xfId="41876" xr:uid="{CF2D79CB-B509-46B8-9E30-B2F20453B410}"/>
    <cellStyle name="Normal 2 6 11 3" xfId="41713" xr:uid="{B52B55F9-4A7E-42F7-95DB-EB7AA9EFF705}"/>
    <cellStyle name="Normal 2 6 11 3 2" xfId="41945" xr:uid="{4530AD50-15AE-46EA-A190-4B24DC5BEEA0}"/>
    <cellStyle name="Normal 2 6 11 4" xfId="41535" xr:uid="{7FFB8747-B769-42E8-B9DC-C2D8899EC492}"/>
    <cellStyle name="Normal 2 6 11 5" xfId="41785" xr:uid="{35DFD604-8A1A-4E1D-BC96-43305347BD73}"/>
    <cellStyle name="Normal 2 6 11 6" xfId="42084" xr:uid="{9F3B127C-31C0-477E-A30B-C163298F1320}"/>
    <cellStyle name="Normal 2 6 11 7" xfId="42115" xr:uid="{FE00D19F-1468-4DB2-B551-84795B872A86}"/>
    <cellStyle name="Normal 2 6 11 8" xfId="42152" xr:uid="{F2D44047-8AAE-4B05-B16D-A7887E70D1C2}"/>
    <cellStyle name="Normal 2 6 11 9" xfId="42297" xr:uid="{F42F890A-5615-43CE-A472-631D4180C003}"/>
    <cellStyle name="Normal 2 6 12" xfId="41382" xr:uid="{063AA956-BB50-4B83-9206-247B427D2395}"/>
    <cellStyle name="Normal 2 6 12 2" xfId="41666" xr:uid="{2B0FDDC3-3090-4D48-97D6-8A7FB507C57A}"/>
    <cellStyle name="Normal 2 6 12 2 2" xfId="41895" xr:uid="{EABB3F5C-643F-4F69-9B96-F70FEDB548E5}"/>
    <cellStyle name="Normal 2 6 12 3" xfId="41734" xr:uid="{D0E2991B-E484-4290-8311-29C59A1CA911}"/>
    <cellStyle name="Normal 2 6 12 3 2" xfId="41967" xr:uid="{4A84B28B-D584-4A64-8435-799A7B3C7D1F}"/>
    <cellStyle name="Normal 2 6 12 4" xfId="41760" xr:uid="{A4B2F182-C6EA-4D88-B506-8C7E54121377}"/>
    <cellStyle name="Normal 2 6 13" xfId="41598" xr:uid="{3DEFFE6A-DA0B-47E7-AEA9-482BB3CB2F67}"/>
    <cellStyle name="Normal 2 6 13 2" xfId="41839" xr:uid="{51F268A2-1470-4536-8308-F221A563CD00}"/>
    <cellStyle name="Normal 2 6 14" xfId="41683" xr:uid="{6BA039F9-7DE5-489B-B07B-D35953D57769}"/>
    <cellStyle name="Normal 2 6 14 2" xfId="41914" xr:uid="{FB74D3D4-76CF-45E5-9C3F-B7FACE391766}"/>
    <cellStyle name="Normal 2 6 15" xfId="41758" xr:uid="{F1E8F058-F886-49AD-B25A-817E58C63897}"/>
    <cellStyle name="Normal 2 6 16" xfId="41994" xr:uid="{A29A6BCE-4A96-418C-B9A7-DA03B3F61685}"/>
    <cellStyle name="Normal 2 6 17" xfId="42012" xr:uid="{139E66B2-C6AE-4E2A-9EFD-17CE38D13B56}"/>
    <cellStyle name="Normal 2 6 18" xfId="42056" xr:uid="{485670A0-EB2D-4475-A5D5-79CEA6928C4F}"/>
    <cellStyle name="Normal 2 6 19" xfId="42087" xr:uid="{8CD68D5C-A745-438D-BE92-2D80EFDD0C82}"/>
    <cellStyle name="Normal 2 6 2" xfId="150" xr:uid="{00000000-0005-0000-0000-000069000000}"/>
    <cellStyle name="Normal 2 6 2 10" xfId="4638" xr:uid="{06D542AE-A948-4B79-9BF7-3B81E769002F}"/>
    <cellStyle name="Normal 2 6 2 11" xfId="42014" xr:uid="{3E9BB75E-481F-4A38-9C06-AA8C5742B901}"/>
    <cellStyle name="Normal 2 6 2 12" xfId="42058" xr:uid="{709460EB-C676-4037-B853-3AB12DCB5D6D}"/>
    <cellStyle name="Normal 2 6 2 13" xfId="42089" xr:uid="{5A72E67F-FA30-4D58-B6E4-B26B7F845E61}"/>
    <cellStyle name="Normal 2 6 2 14" xfId="42123" xr:uid="{AD7F603E-38B0-4526-96D0-D61B68538837}"/>
    <cellStyle name="Normal 2 6 2 15" xfId="42183" xr:uid="{8A86AB4E-7063-4215-9BE5-390DE4E080F4}"/>
    <cellStyle name="Normal 2 6 2 16" xfId="42243" xr:uid="{FAA77F96-DC5C-4C29-9428-EBDFA6B87ECE}"/>
    <cellStyle name="Normal 2 6 2 17" xfId="42271" xr:uid="{E73B336C-9C57-4D00-8604-B50970E67966}"/>
    <cellStyle name="Normal 2 6 2 18" xfId="41377" xr:uid="{B7E1BDED-54CF-4B26-9CFC-1223EF677433}"/>
    <cellStyle name="Normal 2 6 2 2" xfId="972" xr:uid="{E2045A12-78B2-4E75-9378-6C83A38002E2}"/>
    <cellStyle name="Normal 2 6 2 2 10" xfId="42064" xr:uid="{25C6C4ED-B1A1-4823-92BD-145D39ED0FC0}"/>
    <cellStyle name="Normal 2 6 2 2 11" xfId="42095" xr:uid="{329AD1D0-6BC6-4756-B7E3-A3FDC47FB79D}"/>
    <cellStyle name="Normal 2 6 2 2 12" xfId="42131" xr:uid="{FE966C13-E6F2-4B3B-95DE-742573F63638}"/>
    <cellStyle name="Normal 2 6 2 2 13" xfId="42202" xr:uid="{15C33FCA-1883-4DC9-9DF5-F46D6D45C475}"/>
    <cellStyle name="Normal 2 6 2 2 14" xfId="42251" xr:uid="{3F138016-4DB2-4186-A8D5-4CE51EA2C228}"/>
    <cellStyle name="Normal 2 6 2 2 15" xfId="42277" xr:uid="{B75C96F1-19BC-464D-B626-C85407B01DA4}"/>
    <cellStyle name="Normal 2 6 2 2 2" xfId="6551" xr:uid="{E36113CC-75A3-452F-B66A-4939A4B3888C}"/>
    <cellStyle name="Normal 2 6 2 2 2 2" xfId="8161" xr:uid="{4699FE25-5852-4B5D-AD33-1BF7941F7EA5}"/>
    <cellStyle name="Normal 2 6 2 2 2 2 2" xfId="9471" xr:uid="{7CD8A297-CDB8-4131-9D18-B403DF5FE035}"/>
    <cellStyle name="Normal 2 6 2 2 2 2 2 2" xfId="15510" xr:uid="{40D47530-6D44-4DEC-A3E9-AA76191A50AD}"/>
    <cellStyle name="Normal 2 6 2 2 2 2 2 2 2" xfId="26225" xr:uid="{721997AA-C5FB-4253-ABDF-74D5AF6F4C0F}"/>
    <cellStyle name="Normal 2 6 2 2 2 2 2 3" xfId="13143" xr:uid="{7A6B3C3F-4C46-42F0-BF3A-299603DEB8B7}"/>
    <cellStyle name="Normal 2 6 2 2 2 2 2 3 2" xfId="30908" xr:uid="{92706FA9-43C2-48B3-B580-BF105EE1600C}"/>
    <cellStyle name="Normal 2 6 2 2 2 2 2 4" xfId="23858" xr:uid="{3458B38F-68FC-488E-92F0-B9EFDE00F3CB}"/>
    <cellStyle name="Normal 2 6 2 2 2 2 3" xfId="10663" xr:uid="{08E1E06A-F80E-4D5F-B406-D21BF35A4E31}"/>
    <cellStyle name="Normal 2 6 2 2 2 2 3 2" xfId="14327" xr:uid="{999EFC12-C264-45F9-A39A-07925E474AFB}"/>
    <cellStyle name="Normal 2 6 2 2 2 2 3 2 2" xfId="32092" xr:uid="{0AE58F8E-0ACE-47E7-A564-F962043DB306}"/>
    <cellStyle name="Normal 2 6 2 2 2 2 3 3" xfId="25042" xr:uid="{91C1547A-C7FB-4E31-A202-E054F8EBF607}"/>
    <cellStyle name="Normal 2 6 2 2 2 2 4" xfId="11903" xr:uid="{CAD5E47E-8E21-470C-B412-2B5ABE6930A1}"/>
    <cellStyle name="Normal 2 6 2 2 2 2 4 2" xfId="29725" xr:uid="{3F1E61C0-C401-4A25-9254-E4746FCAFD8D}"/>
    <cellStyle name="Normal 2 6 2 2 2 2 5" xfId="22618" xr:uid="{E1E37898-C29D-41B8-8165-D8E7E598DF38}"/>
    <cellStyle name="Normal 2 6 2 2 2 3" xfId="8884" xr:uid="{123A4F6B-EF7C-4106-B873-AC01866F3CCC}"/>
    <cellStyle name="Normal 2 6 2 2 2 3 2" xfId="14943" xr:uid="{1472C08C-7BA7-48F1-ADE8-4390249A7347}"/>
    <cellStyle name="Normal 2 6 2 2 2 3 2 2" xfId="25658" xr:uid="{4ACEF9FF-BED1-4B68-AB63-5307272A5C49}"/>
    <cellStyle name="Normal 2 6 2 2 2 3 3" xfId="12556" xr:uid="{8B9A4D83-2DBB-4B07-84A9-BFBAD1C1723D}"/>
    <cellStyle name="Normal 2 6 2 2 2 3 3 2" xfId="30341" xr:uid="{37B021F6-7150-4E1B-B595-FFDE8C28F5F5}"/>
    <cellStyle name="Normal 2 6 2 2 2 3 4" xfId="23271" xr:uid="{04277D54-205D-4BF2-9032-70ED3EB1AF5D}"/>
    <cellStyle name="Normal 2 6 2 2 2 4" xfId="10096" xr:uid="{5B8F57E0-3433-4FF1-88C2-8E14391F534C}"/>
    <cellStyle name="Normal 2 6 2 2 2 4 2" xfId="13760" xr:uid="{83D79BFF-03CC-4A1D-9E9E-657323E4988A}"/>
    <cellStyle name="Normal 2 6 2 2 2 4 2 2" xfId="31525" xr:uid="{B0E19EA9-96FE-4CBF-8C9D-25D3FF78E0A3}"/>
    <cellStyle name="Normal 2 6 2 2 2 4 3" xfId="24475" xr:uid="{76DA12DE-9E41-40D9-BB2E-E9DE9E84683A}"/>
    <cellStyle name="Normal 2 6 2 2 2 5" xfId="11316" xr:uid="{5B012153-848C-4F20-A768-D094353157C5}"/>
    <cellStyle name="Normal 2 6 2 2 2 5 2" xfId="29158" xr:uid="{74C39DE0-326A-4EC2-ABC4-E7F3266A54DE}"/>
    <cellStyle name="Normal 2 6 2 2 2 6" xfId="22016" xr:uid="{627B7C74-AB11-4F1A-9C92-9F2C81279828}"/>
    <cellStyle name="Normal 2 6 2 2 2 7" xfId="42222" xr:uid="{6DEEF3AB-8134-4D4B-A897-D2D602AC61F5}"/>
    <cellStyle name="Normal 2 6 2 2 3" xfId="7519" xr:uid="{C854CE02-8986-4A4C-9C5F-F7B029FAF618}"/>
    <cellStyle name="Normal 2 6 2 2 3 2" xfId="9194" xr:uid="{04ACADFC-1659-42A2-AB77-D6F8E0F0414E}"/>
    <cellStyle name="Normal 2 6 2 2 3 2 2" xfId="15233" xr:uid="{9AC60E05-3306-4428-BD27-747D85A2A36F}"/>
    <cellStyle name="Normal 2 6 2 2 3 2 2 2" xfId="25948" xr:uid="{583567AD-E312-4611-B2CA-A7D67E734074}"/>
    <cellStyle name="Normal 2 6 2 2 3 2 3" xfId="12866" xr:uid="{0FDEFE45-9ABB-4EEE-8F65-33C8D256D5BC}"/>
    <cellStyle name="Normal 2 6 2 2 3 2 3 2" xfId="30631" xr:uid="{238DAD47-9CB3-4152-9FA2-4AC0DA2E5D36}"/>
    <cellStyle name="Normal 2 6 2 2 3 2 4" xfId="23581" xr:uid="{43920110-9D9E-4825-AB56-1E5AC4C4609A}"/>
    <cellStyle name="Normal 2 6 2 2 3 3" xfId="10386" xr:uid="{CA6CFADD-8381-496A-B3B3-FCCD83682898}"/>
    <cellStyle name="Normal 2 6 2 2 3 3 2" xfId="14050" xr:uid="{A18F1AAA-AB30-44DA-97D0-9510E8E02F12}"/>
    <cellStyle name="Normal 2 6 2 2 3 3 2 2" xfId="31815" xr:uid="{70B92E2B-2016-4302-989E-3D68D03CDB44}"/>
    <cellStyle name="Normal 2 6 2 2 3 3 3" xfId="24765" xr:uid="{DAACF495-FDFF-4FE7-A5F5-50D226C23694}"/>
    <cellStyle name="Normal 2 6 2 2 3 4" xfId="11626" xr:uid="{0DC86607-613D-462B-B161-53F8542ED437}"/>
    <cellStyle name="Normal 2 6 2 2 3 4 2" xfId="29448" xr:uid="{79FE7B32-4125-4D4A-971C-DA0B37FBA15C}"/>
    <cellStyle name="Normal 2 6 2 2 3 5" xfId="22341" xr:uid="{1BFE6006-C600-4FEB-9D8A-6420364C1329}"/>
    <cellStyle name="Normal 2 6 2 2 4" xfId="8619" xr:uid="{AE431870-1EDC-44A1-B3D3-01A61A470D71}"/>
    <cellStyle name="Normal 2 6 2 2 4 2" xfId="14678" xr:uid="{7944C311-322D-4281-8E3E-29D6648608F2}"/>
    <cellStyle name="Normal 2 6 2 2 4 2 2" xfId="25393" xr:uid="{C09D7EC9-7979-4FD9-AE15-C28C83E751A6}"/>
    <cellStyle name="Normal 2 6 2 2 4 3" xfId="12291" xr:uid="{8AC14A6B-4970-44A3-ACBD-6DF46AD0DEB8}"/>
    <cellStyle name="Normal 2 6 2 2 4 3 2" xfId="30076" xr:uid="{F1247E34-ABDF-4D00-BA79-A413601908BB}"/>
    <cellStyle name="Normal 2 6 2 2 4 4" xfId="23006" xr:uid="{BA091689-8FE6-44C8-B79D-7CCFAFFD0684}"/>
    <cellStyle name="Normal 2 6 2 2 5" xfId="9831" xr:uid="{4974C1E7-CCEE-413C-906A-BA1150B39CC8}"/>
    <cellStyle name="Normal 2 6 2 2 5 2" xfId="13495" xr:uid="{7A8EA1CE-288D-4D3F-AC7C-B860485C7778}"/>
    <cellStyle name="Normal 2 6 2 2 5 2 2" xfId="31260" xr:uid="{2915838B-E82F-44E6-A41B-184F1B50D057}"/>
    <cellStyle name="Normal 2 6 2 2 5 3" xfId="24210" xr:uid="{3272D46F-6021-4EE2-9B5E-8235E0CE0BE4}"/>
    <cellStyle name="Normal 2 6 2 2 6" xfId="11051" xr:uid="{C502ACC1-C282-42FF-A130-B742902615EE}"/>
    <cellStyle name="Normal 2 6 2 2 6 2" xfId="28893" xr:uid="{47C8BC74-D765-4D6D-86ED-B7008C4E0BD9}"/>
    <cellStyle name="Normal 2 6 2 2 7" xfId="21751" xr:uid="{92471959-C0AB-48E1-B329-38692774FD88}"/>
    <cellStyle name="Normal 2 6 2 2 8" xfId="5922" xr:uid="{006C6E4D-391C-438A-9F49-771F8A4E445B}"/>
    <cellStyle name="Normal 2 6 2 2 9" xfId="42026" xr:uid="{C94D5C9E-FC7E-4D03-855A-75708758AE18}"/>
    <cellStyle name="Normal 2 6 2 3" xfId="6359" xr:uid="{3C41A53E-986E-4BA7-86BC-28C5315C5478}"/>
    <cellStyle name="Normal 2 6 2 3 10" xfId="42074" xr:uid="{2D5959ED-5A9A-410A-A4BE-603ED69B523F}"/>
    <cellStyle name="Normal 2 6 2 3 11" xfId="42105" xr:uid="{159D5B5A-F8AD-4530-AC2E-7C421B64A04D}"/>
    <cellStyle name="Normal 2 6 2 3 12" xfId="42141" xr:uid="{7AA2F23A-5906-4FEF-933C-C739B0CCCE01}"/>
    <cellStyle name="Normal 2 6 2 3 13" xfId="42212" xr:uid="{4D0DB62C-6037-4339-8551-D9D1B5CACD0F}"/>
    <cellStyle name="Normal 2 6 2 3 14" xfId="42259" xr:uid="{234D7A18-A1AA-49F5-867A-9A14F37C9485}"/>
    <cellStyle name="Normal 2 6 2 3 15" xfId="42287" xr:uid="{BF0BB4F6-AB8D-4815-9E68-653FAA2D488F}"/>
    <cellStyle name="Normal 2 6 2 3 2" xfId="7968" xr:uid="{14CB4B6C-E68A-47B6-9176-B984C1D170C9}"/>
    <cellStyle name="Normal 2 6 2 3 2 2" xfId="9341" xr:uid="{496EF902-6D75-44CE-B7CB-8B97CCD43E85}"/>
    <cellStyle name="Normal 2 6 2 3 2 2 2" xfId="15380" xr:uid="{76C61293-3C1A-4183-897E-3DC584C5B8D3}"/>
    <cellStyle name="Normal 2 6 2 3 2 2 2 2" xfId="26095" xr:uid="{39A1D69D-BC10-4BC6-9A56-BBBBEAC83197}"/>
    <cellStyle name="Normal 2 6 2 3 2 2 3" xfId="13013" xr:uid="{003070F3-F7C2-4709-BEF1-DD362C89D6C1}"/>
    <cellStyle name="Normal 2 6 2 3 2 2 3 2" xfId="30778" xr:uid="{CDA2CE91-72A8-49BB-9F15-388B32BC4E76}"/>
    <cellStyle name="Normal 2 6 2 3 2 2 4" xfId="23728" xr:uid="{9251DF2D-1087-4F13-958B-4529394D1F6E}"/>
    <cellStyle name="Normal 2 6 2 3 2 3" xfId="10533" xr:uid="{A9E09AA3-0AFD-4112-9F18-C628BAFE44B6}"/>
    <cellStyle name="Normal 2 6 2 3 2 3 2" xfId="14197" xr:uid="{1BE05173-3345-437D-A92A-6D59DE40562C}"/>
    <cellStyle name="Normal 2 6 2 3 2 3 2 2" xfId="31962" xr:uid="{0E8F8B50-10E7-4E86-838E-2415960AE1E2}"/>
    <cellStyle name="Normal 2 6 2 3 2 3 3" xfId="24912" xr:uid="{D709ED4F-86B1-4F7D-BCF3-758D5E95DBA1}"/>
    <cellStyle name="Normal 2 6 2 3 2 4" xfId="11773" xr:uid="{CBA0D163-366F-4287-92C8-4BEA25A51D07}"/>
    <cellStyle name="Normal 2 6 2 3 2 4 2" xfId="29595" xr:uid="{4E6ECBB7-46E9-45E4-8AE8-FA28C6CD7BE4}"/>
    <cellStyle name="Normal 2 6 2 3 2 5" xfId="22488" xr:uid="{D6E123C9-4B27-4D91-A320-D8D24384CF55}"/>
    <cellStyle name="Normal 2 6 2 3 2 6" xfId="42232" xr:uid="{EED39E96-64BF-4E19-AF47-9F7F2362E666}"/>
    <cellStyle name="Normal 2 6 2 3 3" xfId="8754" xr:uid="{209D5C40-04C2-4EEE-9158-BE3527711C40}"/>
    <cellStyle name="Normal 2 6 2 3 3 2" xfId="14813" xr:uid="{8C80B64A-A86F-44C0-9240-E2326E2DFC0B}"/>
    <cellStyle name="Normal 2 6 2 3 3 2 2" xfId="25528" xr:uid="{966913D6-B76C-461E-ABAF-88D155443B95}"/>
    <cellStyle name="Normal 2 6 2 3 3 3" xfId="12426" xr:uid="{CC0D0BEF-F9E4-4FEF-92E7-ECFF5EFD0B1F}"/>
    <cellStyle name="Normal 2 6 2 3 3 3 2" xfId="30211" xr:uid="{D2249095-9A16-41EC-AA52-7A3173EA05B3}"/>
    <cellStyle name="Normal 2 6 2 3 3 4" xfId="23141" xr:uid="{29F218B0-A985-47D7-9B45-3BC694D9701C}"/>
    <cellStyle name="Normal 2 6 2 3 4" xfId="9966" xr:uid="{EBF8F703-352D-4F7C-B044-A34ECC92ED22}"/>
    <cellStyle name="Normal 2 6 2 3 4 2" xfId="13630" xr:uid="{3551E797-114B-4ED1-A944-9872BBD104E7}"/>
    <cellStyle name="Normal 2 6 2 3 4 2 2" xfId="31395" xr:uid="{C56C76D8-03D3-4B5F-B40A-69DCF0C5476E}"/>
    <cellStyle name="Normal 2 6 2 3 4 3" xfId="24345" xr:uid="{60231479-FC7F-4584-AD7B-45DB4D9EE5E9}"/>
    <cellStyle name="Normal 2 6 2 3 4 3 2" xfId="41980" xr:uid="{A4389A6D-46E7-40A6-8EA7-68BD633D9F7B}"/>
    <cellStyle name="Normal 2 6 2 3 4 4" xfId="41827" xr:uid="{8B1E216C-B8BA-43A2-9062-DD042CF40A5A}"/>
    <cellStyle name="Normal 2 6 2 3 5" xfId="11186" xr:uid="{705CEEEB-82A7-4C68-A5D9-C1008356CB73}"/>
    <cellStyle name="Normal 2 6 2 3 5 2" xfId="29028" xr:uid="{1E755D10-ACA2-49C3-9A9D-3EDB5619F9B8}"/>
    <cellStyle name="Normal 2 6 2 3 6" xfId="21886" xr:uid="{2E5F8FF7-DD14-4442-8B87-72F8F3D01770}"/>
    <cellStyle name="Normal 2 6 2 3 6 2" xfId="41925" xr:uid="{27CE7A49-B579-43E8-BECA-274F9B9C05EF}"/>
    <cellStyle name="Normal 2 6 2 3 7" xfId="41520" xr:uid="{F23EE023-2647-4EB9-B5A1-3AECDD426B38}"/>
    <cellStyle name="Normal 2 6 2 3 8" xfId="41771" xr:uid="{6B748152-A534-4305-9924-46B94862C139}"/>
    <cellStyle name="Normal 2 6 2 3 9" xfId="42040" xr:uid="{C7ED6B69-E5C8-44C8-A9F9-45BDC0AB9AA7}"/>
    <cellStyle name="Normal 2 6 2 4" xfId="7047" xr:uid="{3945311D-527B-4B4A-85AE-5822CA7ABA73}"/>
    <cellStyle name="Normal 2 6 2 4 10" xfId="42109" xr:uid="{A424214E-7FEB-4CFB-B8EB-E32801BC5BBD}"/>
    <cellStyle name="Normal 2 6 2 4 11" xfId="42145" xr:uid="{BDE48278-9247-4C54-8140-171A552C59DE}"/>
    <cellStyle name="Normal 2 6 2 4 12" xfId="42216" xr:uid="{6FF04378-22EE-498F-AC2A-53D910BC05A7}"/>
    <cellStyle name="Normal 2 6 2 4 13" xfId="42263" xr:uid="{B322F0F0-194E-4A71-B498-2C273E868E8C}"/>
    <cellStyle name="Normal 2 6 2 4 14" xfId="42291" xr:uid="{C46AA104-F1A5-4436-8A9D-E44F7436C295}"/>
    <cellStyle name="Normal 2 6 2 4 15" xfId="41480" xr:uid="{4718639A-A26C-42D0-948D-07E7ED8C61FC}"/>
    <cellStyle name="Normal 2 6 2 4 2" xfId="41545" xr:uid="{431E7613-52A7-4CB1-9EC8-7F3D6193E7C3}"/>
    <cellStyle name="Normal 2 6 2 4 2 2" xfId="41645" xr:uid="{8A7CC54B-906A-4078-B17B-F52B4F986ED1}"/>
    <cellStyle name="Normal 2 6 2 4 2 2 2" xfId="41874" xr:uid="{02D6C99E-A895-4B90-970E-D2943F08C3B8}"/>
    <cellStyle name="Normal 2 6 2 4 2 3" xfId="41711" xr:uid="{BE43173B-4F4F-42EC-8CF7-6B791453309B}"/>
    <cellStyle name="Normal 2 6 2 4 2 3 2" xfId="41943" xr:uid="{A4FFB04E-CE4D-48E4-9800-B0252EABA2E5}"/>
    <cellStyle name="Normal 2 6 2 4 2 4" xfId="41794" xr:uid="{32620629-7827-4434-A675-C1EA0283ECE9}"/>
    <cellStyle name="Normal 2 6 2 4 2 5" xfId="42175" xr:uid="{1AAE79BF-D269-46AF-A0A4-41C535B1B265}"/>
    <cellStyle name="Normal 2 6 2 4 2 6" xfId="42235" xr:uid="{E6EF80CA-3BFC-4E5F-B291-EE52E33C4C92}"/>
    <cellStyle name="Normal 2 6 2 4 3" xfId="41559" xr:uid="{7BEE8115-AD5B-46EF-9694-6B0F0C181B65}"/>
    <cellStyle name="Normal 2 6 2 4 3 2" xfId="41661" xr:uid="{3F91618A-659F-4142-A99B-C638113928CF}"/>
    <cellStyle name="Normal 2 6 2 4 3 2 2" xfId="41890" xr:uid="{F0EF69FE-1087-4251-B6C3-40B4A81F2CEB}"/>
    <cellStyle name="Normal 2 6 2 4 3 3" xfId="41727" xr:uid="{9B76629F-2C5D-4A9D-A57F-1BF342BA53B2}"/>
    <cellStyle name="Normal 2 6 2 4 3 3 2" xfId="41960" xr:uid="{BE8912BE-265B-4AB0-89B0-680218104760}"/>
    <cellStyle name="Normal 2 6 2 4 3 4" xfId="41809" xr:uid="{19A2F42F-F6BA-4249-B3DE-9669351DE327}"/>
    <cellStyle name="Normal 2 6 2 4 4" xfId="41579" xr:uid="{0A3A9F6E-7CCB-47E6-973F-4AB9401F7975}"/>
    <cellStyle name="Normal 2 6 2 4 4 2" xfId="41679" xr:uid="{6FAC3D60-D450-410B-A309-F790EB3BC421}"/>
    <cellStyle name="Normal 2 6 2 4 4 2 2" xfId="41910" xr:uid="{9B027926-7502-496E-97BC-BE28BEE78734}"/>
    <cellStyle name="Normal 2 6 2 4 4 3" xfId="41749" xr:uid="{EFF90655-5E74-4684-B6DF-5CA43C1C1638}"/>
    <cellStyle name="Normal 2 6 2 4 4 3 2" xfId="41983" xr:uid="{02AE94CC-8FD8-4F59-9B6C-B09AE78E3544}"/>
    <cellStyle name="Normal 2 6 2 4 4 4" xfId="41830" xr:uid="{0CE4D70D-5714-4F73-8CC6-1BE1C9BD1B9F}"/>
    <cellStyle name="Normal 2 6 2 4 5" xfId="41630" xr:uid="{BAF5CA81-C2B4-4CDD-B8F1-7878674E2ADA}"/>
    <cellStyle name="Normal 2 6 2 4 5 2" xfId="41859" xr:uid="{6C9A8188-CDD3-47EA-BF11-43E62600F850}"/>
    <cellStyle name="Normal 2 6 2 4 6" xfId="41696" xr:uid="{88D251D0-FB33-426C-B363-013B60AF3432}"/>
    <cellStyle name="Normal 2 6 2 4 6 2" xfId="41928" xr:uid="{5AC7E0B2-16FA-445A-AB5C-5961D38AC2CC}"/>
    <cellStyle name="Normal 2 6 2 4 7" xfId="41523" xr:uid="{3A1F07A5-C2C6-44C4-881C-61A1B5F8A00E}"/>
    <cellStyle name="Normal 2 6 2 4 8" xfId="41775" xr:uid="{DFE9F491-AED3-4793-A145-4B8AEB323AAA}"/>
    <cellStyle name="Normal 2 6 2 4 9" xfId="42078" xr:uid="{157C346A-7F6A-4C73-BA98-9F1353A94367}"/>
    <cellStyle name="Normal 2 6 2 5" xfId="7326" xr:uid="{A9048431-4E64-45AB-A128-48F11C1A2667}"/>
    <cellStyle name="Normal 2 6 2 5 2" xfId="9064" xr:uid="{23BAF4A9-2EAF-47D6-8AB5-C34A582EF18A}"/>
    <cellStyle name="Normal 2 6 2 5 2 2" xfId="15103" xr:uid="{28112287-E862-4158-89D0-C66D2A40E572}"/>
    <cellStyle name="Normal 2 6 2 5 2 2 2" xfId="25818" xr:uid="{2214DC0D-DE9A-4EB8-8343-1DC08337CC43}"/>
    <cellStyle name="Normal 2 6 2 5 2 3" xfId="12736" xr:uid="{90914FB2-66C9-47F7-AF86-388F48C4F7CD}"/>
    <cellStyle name="Normal 2 6 2 5 2 3 2" xfId="30501" xr:uid="{59FA08CF-3908-473D-86AD-0C1A6FC0A68F}"/>
    <cellStyle name="Normal 2 6 2 5 2 4" xfId="23451" xr:uid="{C31632A7-3829-4151-83CF-109FDAD8C001}"/>
    <cellStyle name="Normal 2 6 2 5 2 5" xfId="41548" xr:uid="{52BF2370-63B5-4593-8ACD-6575251FB50F}"/>
    <cellStyle name="Normal 2 6 2 5 3" xfId="10256" xr:uid="{68B5C8CA-3213-4ED8-BDC3-D01BB0921EEE}"/>
    <cellStyle name="Normal 2 6 2 5 3 2" xfId="13920" xr:uid="{EEF15B64-BDFB-42A8-B581-47165F0FEAF9}"/>
    <cellStyle name="Normal 2 6 2 5 3 2 2" xfId="31685" xr:uid="{E92C2461-44DA-4DDD-A83E-40609D735A9F}"/>
    <cellStyle name="Normal 2 6 2 5 3 3" xfId="24635" xr:uid="{43C60842-63F7-46F5-81E6-6F61D0D5BD94}"/>
    <cellStyle name="Normal 2 6 2 5 4" xfId="11496" xr:uid="{3EE388BB-0DBB-41A8-BB58-65AD15AD455B}"/>
    <cellStyle name="Normal 2 6 2 5 4 2" xfId="29318" xr:uid="{1EC01664-904D-42E2-A11E-B88BBA4FCE09}"/>
    <cellStyle name="Normal 2 6 2 5 5" xfId="22211" xr:uid="{11E10082-E5C0-4581-A271-886C3719369A}"/>
    <cellStyle name="Normal 2 6 2 5 6" xfId="41419" xr:uid="{71ED900D-6B4A-45D8-8B6F-20A19FA446AA}"/>
    <cellStyle name="Normal 2 6 2 6" xfId="8481" xr:uid="{29C1C864-C16E-445B-86F6-59909E38FB61}"/>
    <cellStyle name="Normal 2 6 2 6 2" xfId="14548" xr:uid="{A36B3333-C060-41A2-AD99-D6AB9A78A631}"/>
    <cellStyle name="Normal 2 6 2 6 2 2" xfId="25263" xr:uid="{FA0D81BB-0A0E-468F-885E-5ADEA81265C1}"/>
    <cellStyle name="Normal 2 6 2 6 3" xfId="12153" xr:uid="{63801621-CFA7-49C9-878E-6E0C37A0D35F}"/>
    <cellStyle name="Normal 2 6 2 6 3 2" xfId="29946" xr:uid="{225B67FA-5392-4268-B0F5-A4884BA3FCDB}"/>
    <cellStyle name="Normal 2 6 2 6 4" xfId="22868" xr:uid="{6A98BF14-2675-4FD7-BA34-28D30BDEAF85}"/>
    <cellStyle name="Normal 2 6 2 6 5" xfId="41786" xr:uid="{BFD10063-F603-47D2-B01A-7C811FE16C7C}"/>
    <cellStyle name="Normal 2 6 2 6 6" xfId="42086" xr:uid="{CDEB6D59-3711-4AA5-BB68-6A0BA94A8593}"/>
    <cellStyle name="Normal 2 6 2 6 7" xfId="42117" xr:uid="{C12DC382-D3FC-47E3-A570-D5DAF63B7389}"/>
    <cellStyle name="Normal 2 6 2 6 8" xfId="42154" xr:uid="{6F30EA22-2F15-487D-BC6F-B11C00464B52}"/>
    <cellStyle name="Normal 2 6 2 6 9" xfId="42299" xr:uid="{1224CFBB-517D-4F09-9446-84B63D59A693}"/>
    <cellStyle name="Normal 2 6 2 7" xfId="9694" xr:uid="{334CC3FD-0DF6-40C0-8470-14E05D02C9E9}"/>
    <cellStyle name="Normal 2 6 2 7 2" xfId="13365" xr:uid="{F63A0FBD-51D0-41B2-A145-ECA64EBB7B84}"/>
    <cellStyle name="Normal 2 6 2 7 2 2" xfId="31130" xr:uid="{3B1CF5DB-8341-4895-9E7B-8BFD1533F9B6}"/>
    <cellStyle name="Normal 2 6 2 7 3" xfId="24080" xr:uid="{CD5EA0E5-2095-41BF-A297-4DB5B1C28F82}"/>
    <cellStyle name="Normal 2 6 2 7 3 2" xfId="41896" xr:uid="{CDFCB955-5CB5-4897-8575-70C54349FF4B}"/>
    <cellStyle name="Normal 2 6 2 7 4" xfId="41735" xr:uid="{8AC82B05-FE73-4188-B6D2-09DB77C560A2}"/>
    <cellStyle name="Normal 2 6 2 7 4 2" xfId="41968" xr:uid="{EFBC3E3A-CE91-4DFA-B72F-DB828C93B8B9}"/>
    <cellStyle name="Normal 2 6 2 7 5" xfId="41507" xr:uid="{44DC8B05-DA21-4731-A5B1-3B86FEDB455D}"/>
    <cellStyle name="Normal 2 6 2 8" xfId="10913" xr:uid="{A94FCF77-4ECA-4A72-A408-75603EE3FE69}"/>
    <cellStyle name="Normal 2 6 2 8 2" xfId="28763" xr:uid="{A9173DE2-C5AE-424A-9B8C-736E37F6D35A}"/>
    <cellStyle name="Normal 2 6 2 9" xfId="21599" xr:uid="{75776168-BB4D-4443-89B8-3EAB335BF3E7}"/>
    <cellStyle name="Normal 2 6 20" xfId="42120" xr:uid="{A8B63922-C0E4-494F-B531-95657C89757E}"/>
    <cellStyle name="Normal 2 6 21" xfId="42181" xr:uid="{48D90119-F303-427B-8D7B-EE857F101F19}"/>
    <cellStyle name="Normal 2 6 22" xfId="42199" xr:uid="{20A35F3F-9683-4C46-AC6A-D86CDDDA6C3D}"/>
    <cellStyle name="Normal 2 6 23" xfId="42238" xr:uid="{61979EC6-CD99-40B4-8070-5CF587070C9F}"/>
    <cellStyle name="Normal 2 6 24" xfId="42269" xr:uid="{2BBD1282-08C4-4EC8-BAD6-CDD279F1C0E9}"/>
    <cellStyle name="Normal 2 6 25" xfId="41374" xr:uid="{584855CB-2115-42F0-B77E-9AA0FEB66073}"/>
    <cellStyle name="Normal 2 6 3" xfId="973" xr:uid="{B33E13B3-6371-4656-B87D-D92279C3A24E}"/>
    <cellStyle name="Normal 2 6 3 2" xfId="7048" xr:uid="{1074D3F6-EABA-4FE2-9A8E-69F73C7D1EEB}"/>
    <cellStyle name="Normal 2 6 3 2 2" xfId="41777" xr:uid="{2C46AB57-9AAC-48D1-9898-4CDCF9263E2A}"/>
    <cellStyle name="Normal 2 6 3 2 3" xfId="41525" xr:uid="{A951E9C6-9DAC-4EC7-A883-BD2EB9618093}"/>
    <cellStyle name="Normal 2 6 3 2 4" xfId="42046" xr:uid="{0A04419D-0448-4924-A594-66B9C22D4CB8}"/>
    <cellStyle name="Normal 2 6 3 2 5" xfId="41454" xr:uid="{F1D44DCD-848C-4B09-90B6-35B90E9EF078}"/>
    <cellStyle name="Normal 2 6 3 3" xfId="42024" xr:uid="{7EE9D04B-97E2-4E54-BC5E-CA3E5565580A}"/>
    <cellStyle name="Normal 2 6 3 4" xfId="42248" xr:uid="{EFEA7E2D-92EB-4195-A80B-5CE6CC09DEC9}"/>
    <cellStyle name="Normal 2 6 3 5" xfId="41380" xr:uid="{D4040C50-0F9C-44B2-8FA9-57824EC01709}"/>
    <cellStyle name="Normal 2 6 4" xfId="971" xr:uid="{55358AD2-3062-4D79-82CB-E791C356529C}"/>
    <cellStyle name="Normal 2 6 4 10" xfId="42066" xr:uid="{902FCC43-5EA7-4ABA-B8F1-7C2445E1FCD0}"/>
    <cellStyle name="Normal 2 6 4 11" xfId="42097" xr:uid="{6A6BBF76-3CFE-433E-8CE1-DE8EDD5D7E97}"/>
    <cellStyle name="Normal 2 6 4 12" xfId="42133" xr:uid="{2578ED5F-2C94-460C-B984-08485583DBB3}"/>
    <cellStyle name="Normal 2 6 4 13" xfId="42204" xr:uid="{E9B2CA51-D706-4C33-91D4-D17575DC0E12}"/>
    <cellStyle name="Normal 2 6 4 14" xfId="42252" xr:uid="{5E4E9C2C-B9B7-49DF-A9E2-63CA6A4F3F83}"/>
    <cellStyle name="Normal 2 6 4 15" xfId="42279" xr:uid="{FC90A7F2-9DE8-41DD-8F5D-C6E4F1610371}"/>
    <cellStyle name="Normal 2 6 4 16" xfId="41460" xr:uid="{9D555CAE-1BD7-415D-A3F1-0B7CAC9D3041}"/>
    <cellStyle name="Normal 2 6 4 2" xfId="41527" xr:uid="{A9221EAE-D6E2-433A-8905-D6CE84434027}"/>
    <cellStyle name="Normal 2 6 4 2 2" xfId="41636" xr:uid="{8CDA88EB-7D8E-4C7E-9574-879A9EA12347}"/>
    <cellStyle name="Normal 2 6 4 2 2 2" xfId="41865" xr:uid="{7AE12BF9-36DA-4557-BA08-85F0BF0D1C5D}"/>
    <cellStyle name="Normal 2 6 4 2 3" xfId="41702" xr:uid="{4FFC5B51-F641-422B-95DB-82F956B6B0AD}"/>
    <cellStyle name="Normal 2 6 4 2 3 2" xfId="41934" xr:uid="{72F8FE54-100D-4823-9EC8-2B214666819F}"/>
    <cellStyle name="Normal 2 6 4 2 4" xfId="41779" xr:uid="{10290B95-8103-459D-8772-619595952153}"/>
    <cellStyle name="Normal 2 6 4 2 5" xfId="42165" xr:uid="{C92A1F67-2930-4F4D-8BDD-D4F6A95E62F7}"/>
    <cellStyle name="Normal 2 6 4 2 6" xfId="42224" xr:uid="{C85E83C5-F54A-4A04-9DB3-C4D045B2BD1C}"/>
    <cellStyle name="Normal 2 6 4 3" xfId="41551" xr:uid="{11681C91-DDBC-4CA0-AA98-3A12F20A144C}"/>
    <cellStyle name="Normal 2 6 4 3 2" xfId="41653" xr:uid="{4F0EA9C6-F2F7-4EEE-967B-15BE1981B635}"/>
    <cellStyle name="Normal 2 6 4 3 2 2" xfId="41882" xr:uid="{85C9660C-F118-4A41-AFE6-E00C627DAF8F}"/>
    <cellStyle name="Normal 2 6 4 3 3" xfId="41719" xr:uid="{E8C6C1A8-EB8B-465D-83F8-EAD1CA3993A3}"/>
    <cellStyle name="Normal 2 6 4 3 3 2" xfId="41951" xr:uid="{2093D22E-7963-4EBA-B14B-4E5CCB073ADC}"/>
    <cellStyle name="Normal 2 6 4 3 4" xfId="41800" xr:uid="{19CAE9D7-C524-4690-AF00-BA5F2E3F1D7A}"/>
    <cellStyle name="Normal 2 6 4 4" xfId="41571" xr:uid="{D6DDDA40-96E7-4FD1-81A8-C942EADDE6FE}"/>
    <cellStyle name="Normal 2 6 4 4 2" xfId="41671" xr:uid="{2E512BBC-B330-431B-A8C8-A3D35F237096}"/>
    <cellStyle name="Normal 2 6 4 4 2 2" xfId="41901" xr:uid="{F850B61B-33E3-4396-89AD-77FB3241B5E9}"/>
    <cellStyle name="Normal 2 6 4 4 3" xfId="41740" xr:uid="{7B5B81B9-18E5-47CF-AFA6-461CB9AF73B5}"/>
    <cellStyle name="Normal 2 6 4 4 3 2" xfId="41973" xr:uid="{082E2F83-AF8A-4E63-8F38-62DEB83C78C6}"/>
    <cellStyle name="Normal 2 6 4 4 4" xfId="41820" xr:uid="{775CFE2C-66B5-4AE0-855A-EA826EFC2220}"/>
    <cellStyle name="Normal 2 6 4 5" xfId="41622" xr:uid="{13D7132E-3535-45C4-9246-5013C8713014}"/>
    <cellStyle name="Normal 2 6 4 5 2" xfId="41850" xr:uid="{34CBE755-1868-4C41-BD73-D4EAF51237CD}"/>
    <cellStyle name="Normal 2 6 4 6" xfId="41687" xr:uid="{722DD11D-A30F-482D-87B8-EDD369C591C8}"/>
    <cellStyle name="Normal 2 6 4 6 2" xfId="41918" xr:uid="{C60EE0B5-9BDF-4E08-BE9F-FCF0A5DEB59B}"/>
    <cellStyle name="Normal 2 6 4 7" xfId="41513" xr:uid="{8C00616A-C671-4F90-A01A-E1097A0010A0}"/>
    <cellStyle name="Normal 2 6 4 8" xfId="41764" xr:uid="{4EBF7192-3AE9-46DE-A1D8-9D8C3802E75A}"/>
    <cellStyle name="Normal 2 6 4 9" xfId="42038" xr:uid="{D90C8A88-0AE6-44DF-AA88-BBAB4DD9FFCB}"/>
    <cellStyle name="Normal 2 6 5" xfId="8293" xr:uid="{710C5BA4-39A3-4343-AF36-DD729DB74998}"/>
    <cellStyle name="Normal 2 6 5 10" xfId="42099" xr:uid="{80D0B0E1-874A-434B-A08C-ED69579B8E2F}"/>
    <cellStyle name="Normal 2 6 5 11" xfId="42135" xr:uid="{BCDADFC4-F053-4541-ACE3-CFE3FCE95044}"/>
    <cellStyle name="Normal 2 6 5 12" xfId="42206" xr:uid="{5C991CE6-116A-4F87-A900-A37DD9B201E5}"/>
    <cellStyle name="Normal 2 6 5 13" xfId="42253" xr:uid="{60BEAFF1-EE5F-4E2A-A0D7-1ADA255B7D9D}"/>
    <cellStyle name="Normal 2 6 5 14" xfId="42281" xr:uid="{594B1F65-DD0E-4687-A575-DF7DC6177FAC}"/>
    <cellStyle name="Normal 2 6 5 2" xfId="9600" xr:uid="{98F57A9B-688D-4FB7-BC71-510ECADBF64C}"/>
    <cellStyle name="Normal 2 6 5 2 2" xfId="15639" xr:uid="{69B13584-F845-4CAD-B3B2-CA970D2D0BD0}"/>
    <cellStyle name="Normal 2 6 5 2 2 2" xfId="26354" xr:uid="{ECAD19A2-5A19-44C2-8847-E21F0EB93EF4}"/>
    <cellStyle name="Normal 2 6 5 2 3" xfId="13272" xr:uid="{96DA074D-5508-4BDB-AABC-FDCA0FFFAAD4}"/>
    <cellStyle name="Normal 2 6 5 2 3 2" xfId="31037" xr:uid="{3106CA98-A7B9-43A4-8DF8-AFF21AC30888}"/>
    <cellStyle name="Normal 2 6 5 2 4" xfId="23987" xr:uid="{1FAF2B13-F71C-4C92-A98F-5DA12B4477BA}"/>
    <cellStyle name="Normal 2 6 5 2 5" xfId="42167" xr:uid="{F29C06E8-4447-46DC-A66E-C798F18A7661}"/>
    <cellStyle name="Normal 2 6 5 2 6" xfId="42226" xr:uid="{24F3313E-FD52-4E75-A9C2-6D7B862EB578}"/>
    <cellStyle name="Normal 2 6 5 3" xfId="10792" xr:uid="{8312DFD6-5DC1-4340-9EE3-1BFC978AAA0E}"/>
    <cellStyle name="Normal 2 6 5 3 2" xfId="14456" xr:uid="{C1223411-8B30-4989-AAA5-24996BA1443F}"/>
    <cellStyle name="Normal 2 6 5 3 2 2" xfId="32221" xr:uid="{406A715F-5378-40CE-8F7B-3BDC1B34DF44}"/>
    <cellStyle name="Normal 2 6 5 3 3" xfId="25171" xr:uid="{C77F61F2-802E-4CA3-A3A3-F59D0C1878A7}"/>
    <cellStyle name="Normal 2 6 5 3 3 2" xfId="41953" xr:uid="{506B2424-3E0C-44DE-AD73-C197F082AEF5}"/>
    <cellStyle name="Normal 2 6 5 3 4" xfId="41802" xr:uid="{1A9D4B4A-7110-4656-9918-5B4E6E1FECF6}"/>
    <cellStyle name="Normal 2 6 5 4" xfId="12032" xr:uid="{909FF240-E245-4C4E-B6AC-EED0FBE32539}"/>
    <cellStyle name="Normal 2 6 5 4 2" xfId="29854" xr:uid="{D7A3D69C-0FF5-4B1E-9EF7-0CA900288879}"/>
    <cellStyle name="Normal 2 6 5 4 2 2" xfId="41903" xr:uid="{A5348D6F-B9F8-4F35-B790-8B73D065AC7B}"/>
    <cellStyle name="Normal 2 6 5 4 3" xfId="41742" xr:uid="{904A1060-EFFC-423B-83FC-9A32891D1BBD}"/>
    <cellStyle name="Normal 2 6 5 4 3 2" xfId="41975" xr:uid="{C2B8B56A-3FB4-452B-BC28-AC433256A79E}"/>
    <cellStyle name="Normal 2 6 5 4 4" xfId="41822" xr:uid="{02CFCF63-E096-4F02-B370-66E77C7854A7}"/>
    <cellStyle name="Normal 2 6 5 5" xfId="22747" xr:uid="{F0C9E8EC-B99B-4B2D-ADAE-90C7910D4AA7}"/>
    <cellStyle name="Normal 2 6 5 5 2" xfId="41852" xr:uid="{D5CFBAE1-C409-4E10-A79E-AB3E2A1117F6}"/>
    <cellStyle name="Normal 2 6 5 6" xfId="41689" xr:uid="{13C406CE-6CF1-4E08-9D4A-26F859E32CAA}"/>
    <cellStyle name="Normal 2 6 5 6 2" xfId="41920" xr:uid="{81CD5452-CA01-47A7-8207-74A108DB6386}"/>
    <cellStyle name="Normal 2 6 5 7" xfId="41515" xr:uid="{1AA90753-7972-48DF-AD7A-EF05F7ECCE26}"/>
    <cellStyle name="Normal 2 6 5 8" xfId="41766" xr:uid="{A22EFC68-799D-4364-9435-3EC311355E98}"/>
    <cellStyle name="Normal 2 6 5 9" xfId="42068" xr:uid="{FEE2CF7B-76F6-450F-A600-95CAB974857C}"/>
    <cellStyle name="Normal 2 6 6" xfId="2161" xr:uid="{83A5A508-1576-4016-BCD7-FFAB000DCF74}"/>
    <cellStyle name="Normal 2 6 6 10" xfId="42101" xr:uid="{EC74AECA-9BD3-4144-BF33-A16E4A27EC8B}"/>
    <cellStyle name="Normal 2 6 6 11" xfId="42137" xr:uid="{1E9802B5-6667-4E67-BC3B-999CE23C9F92}"/>
    <cellStyle name="Normal 2 6 6 12" xfId="42208" xr:uid="{72BAD73E-E1FA-45AC-9DE1-FE66AEBE1DAE}"/>
    <cellStyle name="Normal 2 6 6 13" xfId="42255" xr:uid="{F027759A-5CB4-404D-8FE1-46DC3418EB12}"/>
    <cellStyle name="Normal 2 6 6 14" xfId="42283" xr:uid="{5EB9DE33-6134-49E5-8567-572F8709DC05}"/>
    <cellStyle name="Normal 2 6 6 15" xfId="41466" xr:uid="{576D9682-0BD2-489C-B4DB-0FC9EF4FCD87}"/>
    <cellStyle name="Normal 2 6 6 2" xfId="41529" xr:uid="{117588A2-049F-4AD8-9A41-9A98E8C7AF15}"/>
    <cellStyle name="Normal 2 6 6 2 2" xfId="41639" xr:uid="{ABD19DBD-0D62-4639-9F81-32730E96F363}"/>
    <cellStyle name="Normal 2 6 6 2 2 2" xfId="41868" xr:uid="{2E209713-4F48-4FF2-82D2-3132881346D3}"/>
    <cellStyle name="Normal 2 6 6 2 3" xfId="41705" xr:uid="{0014D0E1-D7FA-4615-97DB-FC6A4729B63F}"/>
    <cellStyle name="Normal 2 6 6 2 3 2" xfId="41937" xr:uid="{920F9462-E226-452B-B5FE-49E2C7CACB3C}"/>
    <cellStyle name="Normal 2 6 6 2 4" xfId="41782" xr:uid="{32D7126C-9BEB-49BD-80A2-A8C4F3C8322D}"/>
    <cellStyle name="Normal 2 6 6 2 5" xfId="42169" xr:uid="{D4D49025-2392-45BA-BB13-D34D262ACBDC}"/>
    <cellStyle name="Normal 2 6 6 2 6" xfId="42228" xr:uid="{0F9F48CC-4CA2-4F54-BE52-3AA3F0CE62F0}"/>
    <cellStyle name="Normal 2 6 6 3" xfId="41553" xr:uid="{443F9FBD-41B8-4F78-9228-16948FCEB780}"/>
    <cellStyle name="Normal 2 6 6 3 2" xfId="41655" xr:uid="{84FB39BE-3838-4C9B-B880-22D6A1498C17}"/>
    <cellStyle name="Normal 2 6 6 3 2 2" xfId="41884" xr:uid="{C9540C7E-B196-45D0-B442-1DE573938710}"/>
    <cellStyle name="Normal 2 6 6 3 3" xfId="41721" xr:uid="{BE4A9FFE-A7DC-41C8-A965-112AB85B9699}"/>
    <cellStyle name="Normal 2 6 6 3 3 2" xfId="41954" xr:uid="{A4C61A69-5FEB-4999-A04D-BB764BBDF53A}"/>
    <cellStyle name="Normal 2 6 6 3 4" xfId="41803" xr:uid="{0251E440-4323-4743-99F9-CB6FDE4F6070}"/>
    <cellStyle name="Normal 2 6 6 4" xfId="41573" xr:uid="{4A97A19F-BCB2-4294-970A-647A7BBD324C}"/>
    <cellStyle name="Normal 2 6 6 4 2" xfId="41673" xr:uid="{9ED421C6-DE47-41D9-978D-D6AD876E227A}"/>
    <cellStyle name="Normal 2 6 6 4 2 2" xfId="41904" xr:uid="{3EAC603B-6E3F-4D8F-81B2-DB7877ED0076}"/>
    <cellStyle name="Normal 2 6 6 4 3" xfId="41743" xr:uid="{0469CDF3-9A65-4AD2-A871-8ED6AFAC2A10}"/>
    <cellStyle name="Normal 2 6 6 4 3 2" xfId="41976" xr:uid="{0EA60787-14C3-4B3E-B56E-FE566877B324}"/>
    <cellStyle name="Normal 2 6 6 4 4" xfId="41823" xr:uid="{23BCE29E-045E-49CF-AF42-B108891A6894}"/>
    <cellStyle name="Normal 2 6 6 5" xfId="41624" xr:uid="{DD09DA3B-D1D3-49CF-B657-2AD0F5392D04}"/>
    <cellStyle name="Normal 2 6 6 5 2" xfId="41853" xr:uid="{8CCE82D7-25C3-4D21-923F-79683F6BD7EA}"/>
    <cellStyle name="Normal 2 6 6 6" xfId="41690" xr:uid="{2C0B8CAB-361A-47D5-A0BF-1B261E585DAB}"/>
    <cellStyle name="Normal 2 6 6 6 2" xfId="41921" xr:uid="{79EBE3DC-4742-470A-BF7B-C13196EED2FF}"/>
    <cellStyle name="Normal 2 6 6 7" xfId="41516" xr:uid="{7C725F73-909A-46D1-B80D-1326EB0CFCC0}"/>
    <cellStyle name="Normal 2 6 6 8" xfId="41767" xr:uid="{D4983C3D-60D4-434A-959B-50B0238BC8AE}"/>
    <cellStyle name="Normal 2 6 6 9" xfId="42070" xr:uid="{B459D130-332D-44B6-8650-50A3BFE49EE9}"/>
    <cellStyle name="Normal 2 6 7" xfId="41442" xr:uid="{068C23C2-526F-42CA-9368-346CA61D1CDA}"/>
    <cellStyle name="Normal 2 6 7 10" xfId="42093" xr:uid="{0B306A3D-6DA8-45FA-A399-861E87C5D642}"/>
    <cellStyle name="Normal 2 6 7 11" xfId="42129" xr:uid="{319BCDC1-7EB2-4215-8951-6F714B58DB4A}"/>
    <cellStyle name="Normal 2 6 7 12" xfId="42200" xr:uid="{DB5533CD-0BF0-4238-95E7-55AFDF0AAED3}"/>
    <cellStyle name="Normal 2 6 7 13" xfId="42250" xr:uid="{1C7E1946-B1B3-4B61-B6EA-EAAD3C4A98AB}"/>
    <cellStyle name="Normal 2 6 7 14" xfId="42275" xr:uid="{73E1D616-FB9D-4E4D-862D-B3CB1E22B6B9}"/>
    <cellStyle name="Normal 2 6 7 2" xfId="41539" xr:uid="{ECFB5560-BEB3-4308-BEDF-245A24F5AA0E}"/>
    <cellStyle name="Normal 2 6 7 2 2" xfId="41633" xr:uid="{1E09D2B6-3259-40ED-98F1-DEA517AAB4F3}"/>
    <cellStyle name="Normal 2 6 7 2 2 2" xfId="41862" xr:uid="{55D9F609-28EB-4CF1-9A4F-B80F57CB6576}"/>
    <cellStyle name="Normal 2 6 7 2 3" xfId="41699" xr:uid="{E598D744-A789-423F-85DA-9EBD64F041D8}"/>
    <cellStyle name="Normal 2 6 7 2 3 2" xfId="41931" xr:uid="{210C3A51-C8A1-4D86-B33D-6408B20A3810}"/>
    <cellStyle name="Normal 2 6 7 2 4" xfId="41787" xr:uid="{F6EC5593-FCF7-4C85-A168-122492B6820E}"/>
    <cellStyle name="Normal 2 6 7 2 5" xfId="42162" xr:uid="{A35BB4BB-E3D7-4E1D-A8F4-214BF47FE9A4}"/>
    <cellStyle name="Normal 2 6 7 2 6" xfId="42220" xr:uid="{48738980-FC71-438B-99A6-0E3BF27B3F8D}"/>
    <cellStyle name="Normal 2 6 7 3" xfId="41549" xr:uid="{E282180F-D6BF-463D-8FD0-96917A47C873}"/>
    <cellStyle name="Normal 2 6 7 3 2" xfId="41650" xr:uid="{604408BC-90E9-4BB1-8B51-F3E013F10D8A}"/>
    <cellStyle name="Normal 2 6 7 3 2 2" xfId="41879" xr:uid="{037A9F0F-1852-420A-B413-4CF06F109552}"/>
    <cellStyle name="Normal 2 6 7 3 3" xfId="41716" xr:uid="{53807CFB-94D5-4716-A8CA-20AB921993CA}"/>
    <cellStyle name="Normal 2 6 7 3 3 2" xfId="41948" xr:uid="{50F255DE-C0D1-425E-94D3-3FF1FD5704C1}"/>
    <cellStyle name="Normal 2 6 7 3 4" xfId="41798" xr:uid="{86AFB5A2-E6F9-4214-8BE6-79472346CB3B}"/>
    <cellStyle name="Normal 2 6 7 4" xfId="41568" xr:uid="{7824A19D-A30A-4DBF-95D7-AD69B5D2D9CA}"/>
    <cellStyle name="Normal 2 6 7 4 2" xfId="41668" xr:uid="{9D259514-5979-4E9A-8378-7C1AF0E29C7B}"/>
    <cellStyle name="Normal 2 6 7 4 2 2" xfId="41898" xr:uid="{8F4AAF50-D123-4CAC-A9B4-1D87BD6ED08F}"/>
    <cellStyle name="Normal 2 6 7 4 3" xfId="41737" xr:uid="{F2CDEA59-3145-443E-8852-C6EA25093AA4}"/>
    <cellStyle name="Normal 2 6 7 4 3 2" xfId="41970" xr:uid="{11151D4F-3C4D-4A91-BF2E-97197E5095AE}"/>
    <cellStyle name="Normal 2 6 7 4 4" xfId="41817" xr:uid="{A851BC6A-BB68-4F6D-AFF1-5FA136F13AC6}"/>
    <cellStyle name="Normal 2 6 7 5" xfId="41620" xr:uid="{4C47CCEE-B1D1-4E52-8D9C-C75864A8B04D}"/>
    <cellStyle name="Normal 2 6 7 5 2" xfId="41848" xr:uid="{7474B4F7-C6A1-4B92-A3F0-372FA9447F1D}"/>
    <cellStyle name="Normal 2 6 7 6" xfId="41684" xr:uid="{1DBDD274-E77A-43C6-B10F-23F069110D3B}"/>
    <cellStyle name="Normal 2 6 7 6 2" xfId="41915" xr:uid="{29AB09E2-6F67-41BF-9EB3-27CCD986E96B}"/>
    <cellStyle name="Normal 2 6 7 7" xfId="41509" xr:uid="{DF5CEED7-0F31-4881-9672-CB9C94065410}"/>
    <cellStyle name="Normal 2 6 7 8" xfId="41761" xr:uid="{A28AE10F-CF87-414F-854E-A4FE5FFDEFFC}"/>
    <cellStyle name="Normal 2 6 7 9" xfId="42062" xr:uid="{78E79D50-7770-47E0-AB4E-69C9FDE40A69}"/>
    <cellStyle name="Normal 2 6 8" xfId="41469" xr:uid="{F17CE8BE-FD49-4F65-BA3E-038ECDDCA26E}"/>
    <cellStyle name="Normal 2 6 8 10" xfId="42103" xr:uid="{C9F955A2-1076-4583-929E-5FA54EEB48C6}"/>
    <cellStyle name="Normal 2 6 8 11" xfId="42139" xr:uid="{5157158C-4C49-4049-A0C9-2F0D719D6FD8}"/>
    <cellStyle name="Normal 2 6 8 12" xfId="42210" xr:uid="{19E28069-40C0-409B-AFFE-FC18DEC6C123}"/>
    <cellStyle name="Normal 2 6 8 13" xfId="42257" xr:uid="{EB79ECB0-4907-4B88-8855-4B2A0673C98D}"/>
    <cellStyle name="Normal 2 6 8 14" xfId="42285" xr:uid="{45730034-43A3-47D6-A6BC-AE2341BBC3D4}"/>
    <cellStyle name="Normal 2 6 8 2" xfId="41541" xr:uid="{FC865A06-2614-4F26-AF84-426942D30CCD}"/>
    <cellStyle name="Normal 2 6 8 2 2" xfId="41641" xr:uid="{4135BD80-4FDE-4C62-B7E5-32121981934C}"/>
    <cellStyle name="Normal 2 6 8 2 2 2" xfId="41870" xr:uid="{98296111-24D1-4ACE-990A-87C067E469F5}"/>
    <cellStyle name="Normal 2 6 8 2 3" xfId="41707" xr:uid="{118C7293-75F3-4D34-87E8-9159B16D3A93}"/>
    <cellStyle name="Normal 2 6 8 2 3 2" xfId="41939" xr:uid="{52C21246-F7A1-456C-9650-ACBF8F1DF2EC}"/>
    <cellStyle name="Normal 2 6 8 2 4" xfId="41790" xr:uid="{5662B7B8-FEF1-4C17-9038-A61080BECA0C}"/>
    <cellStyle name="Normal 2 6 8 2 5" xfId="42171" xr:uid="{716DB7A9-69E7-4EFF-A343-0811D48894C4}"/>
    <cellStyle name="Normal 2 6 8 2 6" xfId="42230" xr:uid="{014512A2-F81F-4C05-8B68-677D4A55DBBA}"/>
    <cellStyle name="Normal 2 6 8 3" xfId="41555" xr:uid="{CB6359D9-D065-4E7D-9273-7F5F9215430E}"/>
    <cellStyle name="Normal 2 6 8 3 2" xfId="41657" xr:uid="{622799D3-0035-4E12-9913-B91BFF440099}"/>
    <cellStyle name="Normal 2 6 8 3 2 2" xfId="41886" xr:uid="{539BD363-A7BD-4916-8F75-38C2F3624181}"/>
    <cellStyle name="Normal 2 6 8 3 3" xfId="41723" xr:uid="{32258EC2-75F9-4E5A-B05E-A676C33232B9}"/>
    <cellStyle name="Normal 2 6 8 3 3 2" xfId="41956" xr:uid="{E578B486-57C6-4B00-842E-3905A11D74FC}"/>
    <cellStyle name="Normal 2 6 8 3 4" xfId="41805" xr:uid="{2EA5A4D0-A965-447D-8D8D-D547894591C7}"/>
    <cellStyle name="Normal 2 6 8 4" xfId="41575" xr:uid="{662F7749-8658-43FB-87B1-DD6157F40F4F}"/>
    <cellStyle name="Normal 2 6 8 4 2" xfId="41675" xr:uid="{60768D89-042E-4F5C-868A-14EEFC20FF61}"/>
    <cellStyle name="Normal 2 6 8 4 2 2" xfId="41906" xr:uid="{685AA863-9297-4BD8-9494-6DFA18085216}"/>
    <cellStyle name="Normal 2 6 8 4 3" xfId="41745" xr:uid="{024365B8-242D-44B7-9161-52CBDE6A0265}"/>
    <cellStyle name="Normal 2 6 8 4 3 2" xfId="41978" xr:uid="{2CC94E30-717F-4FC0-BD96-BDA6B2DB422A}"/>
    <cellStyle name="Normal 2 6 8 4 4" xfId="41825" xr:uid="{5E97B5AA-4B0F-41E1-9B77-B0AEF66A9894}"/>
    <cellStyle name="Normal 2 6 8 5" xfId="41626" xr:uid="{6DA4568E-2449-4B06-AF17-078292F40399}"/>
    <cellStyle name="Normal 2 6 8 5 2" xfId="41855" xr:uid="{2EF2AAA0-3EA5-4328-A742-82C262E75BC3}"/>
    <cellStyle name="Normal 2 6 8 6" xfId="41692" xr:uid="{5D6561CF-CF40-4FDD-9A7A-EC3F8A0763A1}"/>
    <cellStyle name="Normal 2 6 8 6 2" xfId="41923" xr:uid="{1108AA0D-44F4-4CD7-B3F0-43D7FE37F0B6}"/>
    <cellStyle name="Normal 2 6 8 7" xfId="41518" xr:uid="{BBC33CA5-6B1E-4CD9-B284-00A048105DAE}"/>
    <cellStyle name="Normal 2 6 8 8" xfId="41769" xr:uid="{1123008C-AAF9-4038-9323-513E4B55BF4C}"/>
    <cellStyle name="Normal 2 6 8 9" xfId="42072" xr:uid="{B98C10FA-F713-4425-8E8A-069A3B1853DE}"/>
    <cellStyle name="Normal 2 6 9" xfId="41477" xr:uid="{2E7D5282-F7D6-4304-81DB-C6B037BE7BEE}"/>
    <cellStyle name="Normal 2 6 9 10" xfId="42107" xr:uid="{5B4882CD-E5A6-4715-8E08-C93C9E61DBBE}"/>
    <cellStyle name="Normal 2 6 9 11" xfId="42143" xr:uid="{52734833-9E4E-4789-9AAF-8F0D4739DF96}"/>
    <cellStyle name="Normal 2 6 9 12" xfId="42214" xr:uid="{8D3570A6-57AC-46EE-BC05-57D4AAA1E076}"/>
    <cellStyle name="Normal 2 6 9 13" xfId="42261" xr:uid="{DBD31CBF-C299-43BE-9C51-38EECB743C7E}"/>
    <cellStyle name="Normal 2 6 9 14" xfId="42289" xr:uid="{4D9346BE-D3CE-4F5F-B358-839F50B16C37}"/>
    <cellStyle name="Normal 2 6 9 2" xfId="41544" xr:uid="{DDEBCC55-D6D2-4754-9D13-FD025E71CD57}"/>
    <cellStyle name="Normal 2 6 9 2 2" xfId="41644" xr:uid="{FFDA0E7A-E2D6-4A9B-B2EE-F100264B3C30}"/>
    <cellStyle name="Normal 2 6 9 2 2 2" xfId="41873" xr:uid="{1153E1A1-66DB-4559-A11E-5CB98E0A37A6}"/>
    <cellStyle name="Normal 2 6 9 2 3" xfId="41710" xr:uid="{30EB8478-1CC1-4D8F-AB6B-CD251D55842C}"/>
    <cellStyle name="Normal 2 6 9 2 3 2" xfId="41942" xr:uid="{441733C6-5944-4CE3-80DA-096654092A24}"/>
    <cellStyle name="Normal 2 6 9 2 4" xfId="41793" xr:uid="{3015D9A7-C961-4240-BF6F-998972EE0638}"/>
    <cellStyle name="Normal 2 6 9 2 5" xfId="42174" xr:uid="{CB591A32-11D3-4A68-AE55-24125AF2163F}"/>
    <cellStyle name="Normal 2 6 9 2 6" xfId="42234" xr:uid="{37AE6D5D-42FC-4EFA-97A3-D3626FA46078}"/>
    <cellStyle name="Normal 2 6 9 3" xfId="41558" xr:uid="{1AA5D77D-DE6B-4C6B-9C97-0406FB14EF65}"/>
    <cellStyle name="Normal 2 6 9 3 2" xfId="41660" xr:uid="{3E56E521-79DF-4BD1-AEA4-838CD05D529C}"/>
    <cellStyle name="Normal 2 6 9 3 2 2" xfId="41889" xr:uid="{455EC3BB-209E-410F-A466-A2FB52D2342E}"/>
    <cellStyle name="Normal 2 6 9 3 3" xfId="41726" xr:uid="{85C27335-A5FD-443B-84ED-92C12F8A88C6}"/>
    <cellStyle name="Normal 2 6 9 3 3 2" xfId="41959" xr:uid="{069C839D-14A3-4A5B-9243-EBE149AB358D}"/>
    <cellStyle name="Normal 2 6 9 3 4" xfId="41808" xr:uid="{B2F201DD-5333-41BB-A9AD-32EB25DA47DF}"/>
    <cellStyle name="Normal 2 6 9 4" xfId="41578" xr:uid="{2E32C18F-C281-49A0-A2CD-6A80C5466A99}"/>
    <cellStyle name="Normal 2 6 9 4 2" xfId="41678" xr:uid="{7E8DF203-3EE7-4417-AB9E-249ABB87107A}"/>
    <cellStyle name="Normal 2 6 9 4 2 2" xfId="41909" xr:uid="{C7E43512-B36E-4CD9-B031-9FB7735A5CB1}"/>
    <cellStyle name="Normal 2 6 9 4 3" xfId="41748" xr:uid="{0703134A-BEC2-4C53-9CEF-070D28CFF000}"/>
    <cellStyle name="Normal 2 6 9 4 3 2" xfId="41982" xr:uid="{237B2DE2-7880-48F6-8257-8D4F82FE9035}"/>
    <cellStyle name="Normal 2 6 9 4 4" xfId="41829" xr:uid="{16791EA6-03E1-40F1-BD3C-29C988C25AD9}"/>
    <cellStyle name="Normal 2 6 9 5" xfId="41629" xr:uid="{B51A65AB-325B-4A91-A340-C7F845F03B04}"/>
    <cellStyle name="Normal 2 6 9 5 2" xfId="41858" xr:uid="{8F5531A8-6412-472A-A905-B9BC3C0FD86D}"/>
    <cellStyle name="Normal 2 6 9 6" xfId="41695" xr:uid="{A2D131B0-7C1F-494D-9336-DF8B7915A02C}"/>
    <cellStyle name="Normal 2 6 9 6 2" xfId="41927" xr:uid="{B71CD793-72FB-4009-B76C-31F6CF1D0B9B}"/>
    <cellStyle name="Normal 2 6 9 7" xfId="41522" xr:uid="{5DC39F53-776F-49B6-BB8B-0B7C2D6075DB}"/>
    <cellStyle name="Normal 2 6 9 8" xfId="41773" xr:uid="{E2941660-5140-4529-ABA3-92F06F54150F}"/>
    <cellStyle name="Normal 2 6 9 9" xfId="42076" xr:uid="{0B91844B-CB09-418E-99FF-A1F07768115E}"/>
    <cellStyle name="Normal 2 6_BURE COMMERCE" xfId="974" xr:uid="{63D61993-D7BB-4582-B183-B7F6FCC2B52C}"/>
    <cellStyle name="Normal 2 7" xfId="91" xr:uid="{00000000-0005-0000-0000-00006A000000}"/>
    <cellStyle name="Normal 2 7 2" xfId="975" xr:uid="{C8AC1B5E-E7B3-4E96-85A1-419654C2107F}"/>
    <cellStyle name="Normal 2 7 3" xfId="7049" xr:uid="{658D35AF-0305-446C-B406-68683BAD9DF3}"/>
    <cellStyle name="Normal 2 7 4" xfId="7050" xr:uid="{8F674512-39A6-4783-A68C-6C682BC86A24}"/>
    <cellStyle name="Normal 2 7 5" xfId="2162" xr:uid="{3973D73E-6EA7-48CA-ADF2-E758324E2034}"/>
    <cellStyle name="Normal 2 7 6" xfId="41449" xr:uid="{5C884F4D-4413-4A39-B1EE-20595630E77A}"/>
    <cellStyle name="Normal 2 7_BURE COMMERCE" xfId="976" xr:uid="{E490433A-E3AA-4DB1-AD18-9751D238CD72}"/>
    <cellStyle name="Normal 2 8" xfId="977" xr:uid="{D3CAEA95-081B-4098-8225-B818AE4677FF}"/>
    <cellStyle name="Normal 2 8 2" xfId="978" xr:uid="{EFD3BD69-23AB-407D-AAA9-93612A9E2C35}"/>
    <cellStyle name="Normal 2 8 3" xfId="7051" xr:uid="{AA7996D9-1694-485A-8133-681DC5DF0B5C}"/>
    <cellStyle name="Normal 2 8 4" xfId="7052" xr:uid="{9139E680-EA87-46EC-B154-68B7603E3691}"/>
    <cellStyle name="Normal 2 8 5" xfId="2163" xr:uid="{F68B6D1C-6B72-4662-8B5D-DA91929FD188}"/>
    <cellStyle name="Normal 2 8 6" xfId="42018" xr:uid="{E693F919-07BE-4878-AA07-3101A08F53F6}"/>
    <cellStyle name="Normal 2 8_BURE COMMERCE" xfId="979" xr:uid="{E93DAF78-C1D8-413A-BBC4-34CEAF5F0A49}"/>
    <cellStyle name="Normal 2 9" xfId="980" xr:uid="{561A73AF-5F7A-4160-87E0-CCC7F5DEC9D7}"/>
    <cellStyle name="Normal 2 9 2" xfId="981" xr:uid="{1D923465-D36C-41FF-A66B-549778733ADC}"/>
    <cellStyle name="Normal 2 9 2 2" xfId="17229" xr:uid="{B8049408-4737-4F55-A680-DC48617A7269}"/>
    <cellStyle name="Normal 2 9 2 2 2" xfId="26872" xr:uid="{2922CFA1-2AE0-4499-8A7E-46790FB65B53}"/>
    <cellStyle name="Normal 2 9 2 6" xfId="982" xr:uid="{D68FB4A4-0E37-4332-ACEA-FBE963A23D84}"/>
    <cellStyle name="Normal 2 9 2 6 2" xfId="15854" xr:uid="{37BC2CFC-2ED8-4278-84C1-C673DF8FD98B}"/>
    <cellStyle name="Normal 2 9 2 6 2 2" xfId="17230" xr:uid="{5A7F0203-820A-4B73-AE75-920EE302A597}"/>
    <cellStyle name="Normal 2 9 2 6 2 2 2" xfId="26873" xr:uid="{7D70040D-FBF1-4933-8518-D91FE5377274}"/>
    <cellStyle name="Normal 2 9 2 6 3" xfId="17480" xr:uid="{7C74DEAF-9809-42C6-8CC6-2AEFC613FAC6}"/>
    <cellStyle name="Normal 2 9 2 6 3 2" xfId="26962" xr:uid="{2C544DC2-A28E-47E3-ADF1-15D2FC589350}"/>
    <cellStyle name="Normal 2 9 2 6 4" xfId="26428" xr:uid="{F7767E75-FA0D-416A-A279-17EAA14F42B4}"/>
    <cellStyle name="Normal 2 9 3" xfId="7053" xr:uid="{92F01886-DBB0-4627-8EA6-CC92ADCB94B0}"/>
    <cellStyle name="Normal 2 9 4" xfId="7054" xr:uid="{C05CC440-88C3-44E8-8A62-3528554740DB}"/>
    <cellStyle name="Normal 2 9 5" xfId="2164" xr:uid="{CEC2CCB0-1684-4B1A-B375-DAD2E13E5DB2}"/>
    <cellStyle name="Normal 2 9_BURE COMMERCE" xfId="983" xr:uid="{52767E08-1E74-4F8E-8954-700B64CB4E55}"/>
    <cellStyle name="Normal 2_02 HEP-SERVER_2.faza_sb_za _klimaproing_STABILIZACIJA" xfId="984" xr:uid="{CC2B4812-275B-4469-9D34-229C06C1DBAC}"/>
    <cellStyle name="Normal 20" xfId="146" xr:uid="{00000000-0005-0000-0000-00006B000000}"/>
    <cellStyle name="Normal 20 10" xfId="16885" xr:uid="{E1991B23-2766-4C7C-8DC7-15BC3E59EE80}"/>
    <cellStyle name="Normal 20 2" xfId="985" xr:uid="{86F9A26A-22E7-4AD9-91C5-CBD480049427}"/>
    <cellStyle name="Normal 20 3" xfId="7055" xr:uid="{FDC04F09-4BF5-4637-A564-3C4D7980DBC2}"/>
    <cellStyle name="Normal 20_elektroinstalacije" xfId="7056" xr:uid="{62F97AF1-B89E-428D-BF67-A3F1F95CF54A}"/>
    <cellStyle name="Normal 202 2" xfId="986" xr:uid="{D13A3A6B-13FB-4F58-B6D1-89CC42F1194B}"/>
    <cellStyle name="Normal 203 2" xfId="987" xr:uid="{7F7D2107-EFE8-45F0-A041-65C855470904}"/>
    <cellStyle name="Normal 205 2" xfId="988" xr:uid="{068539DE-CA1B-4F65-8179-A95361F2B3CD}"/>
    <cellStyle name="Normal 21" xfId="989" xr:uid="{77B907BB-E4B3-4C06-AA30-F2FB59C41DCF}"/>
    <cellStyle name="Normal 21 2" xfId="4640" xr:uid="{BD521D5A-F518-4990-9C2A-04DE8F7FDFAF}"/>
    <cellStyle name="Normal 21 3" xfId="4641" xr:uid="{551AB350-0E6F-4E75-A99C-557FC5348E50}"/>
    <cellStyle name="Normal 21 4" xfId="4642" xr:uid="{1C204FB4-82BA-4E65-A645-91B1CE7CC813}"/>
    <cellStyle name="Normal 21 5" xfId="17829" xr:uid="{FAE68EBB-76F0-453B-9125-6EFC064408DD}"/>
    <cellStyle name="Normal 21 5 2" xfId="20169" xr:uid="{E23D37B5-55B9-413A-A977-068F36B5F713}"/>
    <cellStyle name="Normal 21 5 2 2" xfId="35464" xr:uid="{9601B70B-C016-48B7-9A9F-64478285585E}"/>
    <cellStyle name="Normal 21 5 3" xfId="39974" xr:uid="{BC0CE92D-6A0E-4834-8FE6-3C4A808F37EE}"/>
    <cellStyle name="Normal 21 5 4" xfId="33143" xr:uid="{9E36705F-8C8D-4F7C-9A96-4B15ECCC67DF}"/>
    <cellStyle name="Normal 21 6" xfId="4639" xr:uid="{639E9FD4-88C6-4025-95B1-8FCC819CDA1F}"/>
    <cellStyle name="Normal 22" xfId="990" xr:uid="{7405A0C9-39D7-4E7E-85E0-F92F0497FDCB}"/>
    <cellStyle name="Normal 22 2" xfId="4644" xr:uid="{59518FF5-868F-467C-A4D2-971A0C5903CE}"/>
    <cellStyle name="Normal 22 3" xfId="4645" xr:uid="{B3DEB49B-F7B1-42BE-8753-68783767979B}"/>
    <cellStyle name="Normal 22 4" xfId="17832" xr:uid="{48D5DEF2-6EC7-4602-A1A0-F29336363EE4}"/>
    <cellStyle name="Normal 22 4 2" xfId="20171" xr:uid="{1C03822E-843C-4078-8C76-02588ABAB694}"/>
    <cellStyle name="Normal 22 4 2 2" xfId="35466" xr:uid="{7157872C-517F-4067-98EF-E96D98DFDF73}"/>
    <cellStyle name="Normal 22 4 3" xfId="39976" xr:uid="{6FD6F141-7709-41C3-A5C6-D9F42756A3DF}"/>
    <cellStyle name="Normal 22 4 4" xfId="33145" xr:uid="{52C35835-5D8F-444B-98FF-468221676426}"/>
    <cellStyle name="Normal 22 5" xfId="4643" xr:uid="{B47C8FD5-CC43-4F22-BBD2-2F699284723B}"/>
    <cellStyle name="Normal 23" xfId="991" xr:uid="{19DC65D1-74AA-40A1-A1EB-DA515DBFEA0D}"/>
    <cellStyle name="Normal 23 2" xfId="992" xr:uid="{7D2B42F4-1919-4F8B-9B92-56360EDA83E3}"/>
    <cellStyle name="Normal 23 2 2" xfId="7057" xr:uid="{610145BF-2371-4BEB-8172-2F4DC868B7B7}"/>
    <cellStyle name="Normal 23 3" xfId="17833" xr:uid="{287D420F-76E2-4037-AB71-2D7E6075F36C}"/>
    <cellStyle name="Normal 23 3 2" xfId="20172" xr:uid="{75E84483-366B-47A1-8C0A-06D610CA0F1E}"/>
    <cellStyle name="Normal 23 3 2 2" xfId="35467" xr:uid="{6CE1A47D-7728-4304-996B-17B711F8C57A}"/>
    <cellStyle name="Normal 23 3 3" xfId="39977" xr:uid="{7F42B123-DD6A-4A68-8E34-99E3521111CB}"/>
    <cellStyle name="Normal 23 3 4" xfId="33146" xr:uid="{D6253432-E5F3-43E7-9795-242924C72532}"/>
    <cellStyle name="Normal 23 4" xfId="4646" xr:uid="{D884E649-3431-415D-B251-2072660BE1AE}"/>
    <cellStyle name="Normal 24" xfId="993" xr:uid="{7C10BCEB-4653-45BC-9EAF-416BB3A4D809}"/>
    <cellStyle name="Normal 24 10" xfId="16887" xr:uid="{47695FE1-34A6-4C0A-BAC0-7E3818D710D3}"/>
    <cellStyle name="Normal 24 10 2" xfId="26645" xr:uid="{959EE8BB-64E6-4265-A2A3-931DE9E1BD3D}"/>
    <cellStyle name="Normal 24 11" xfId="16888" xr:uid="{8798CE66-3388-44F2-ABD7-7915AED1856B}"/>
    <cellStyle name="Normal 24 11 2" xfId="26646" xr:uid="{AC2FE1A1-CEDD-4EC1-A930-F6B75E072F6E}"/>
    <cellStyle name="Normal 24 12" xfId="16889" xr:uid="{9E7ED40D-2216-4B66-B255-369831746092}"/>
    <cellStyle name="Normal 24 12 2" xfId="26647" xr:uid="{B7573FBF-2861-4B2C-9DEF-3874B8081E77}"/>
    <cellStyle name="Normal 24 13" xfId="16890" xr:uid="{35C5435C-CFB2-4867-88A5-A287C69BC954}"/>
    <cellStyle name="Normal 24 13 2" xfId="26648" xr:uid="{309F1060-F6F6-48FD-8AFB-6101D9D122F3}"/>
    <cellStyle name="Normal 24 14" xfId="16891" xr:uid="{D56E0946-612D-4770-B35A-88256595A9BC}"/>
    <cellStyle name="Normal 24 14 2" xfId="26649" xr:uid="{9DBC8305-E6B7-4BFC-AB2B-B7F6D634C550}"/>
    <cellStyle name="Normal 24 15" xfId="16892" xr:uid="{7C2D479D-089C-4DAC-9032-1C6B13CBE9DA}"/>
    <cellStyle name="Normal 24 15 2" xfId="26650" xr:uid="{7B5E71C9-D9EE-47AA-AEE0-30A2EC08B48B}"/>
    <cellStyle name="Normal 24 16" xfId="16893" xr:uid="{8507AD15-F7AE-4152-B129-D18ED0387487}"/>
    <cellStyle name="Normal 24 16 2" xfId="26651" xr:uid="{3452D77E-BB62-4CE3-B8A5-9B9678137C94}"/>
    <cellStyle name="Normal 24 17" xfId="16894" xr:uid="{0046E2DE-6739-463C-8BD9-21129DA3AAA4}"/>
    <cellStyle name="Normal 24 17 2" xfId="26652" xr:uid="{E3981C6E-2865-4681-908F-457AF8C1AA5F}"/>
    <cellStyle name="Normal 24 18" xfId="16895" xr:uid="{0DAE3F04-787B-4EC2-8964-C612B2616DD6}"/>
    <cellStyle name="Normal 24 18 2" xfId="26653" xr:uid="{604A0C04-DFA1-4343-A04D-ADDD6FC1E8FA}"/>
    <cellStyle name="Normal 24 19" xfId="16896" xr:uid="{43D83640-E98A-48BB-820A-351A41525023}"/>
    <cellStyle name="Normal 24 19 2" xfId="26654" xr:uid="{E5F88A96-8603-4713-B837-84E508EB00D9}"/>
    <cellStyle name="Normal 24 2" xfId="4648" xr:uid="{802524B9-961A-4227-9588-63FF51E94A38}"/>
    <cellStyle name="Normal 24 2 2" xfId="16897" xr:uid="{98CCFA8C-1F93-4377-BE40-C01AEAF0BEF2}"/>
    <cellStyle name="Normal 24 2 2 2" xfId="26655" xr:uid="{32000D39-336C-4A12-ABB2-55783F38475A}"/>
    <cellStyle name="Normal 24 20" xfId="16898" xr:uid="{46ACAA0B-CB8C-4D92-94DE-E40B81A921F8}"/>
    <cellStyle name="Normal 24 20 2" xfId="26656" xr:uid="{A32D8D5E-36D1-4613-A502-A4E82FEF8BA5}"/>
    <cellStyle name="Normal 24 21" xfId="16899" xr:uid="{EEB65B69-ADCB-4503-B3ED-99F6F5ED3E52}"/>
    <cellStyle name="Normal 24 21 2" xfId="26657" xr:uid="{C7850CE2-331D-45C4-8F1F-9CD8E8E741E3}"/>
    <cellStyle name="Normal 24 22" xfId="16900" xr:uid="{F92EB39D-AC9C-451D-863C-4EBC27A1D340}"/>
    <cellStyle name="Normal 24 22 2" xfId="26658" xr:uid="{1CC64070-F87B-4987-BBC8-8D0B5CDB9AD9}"/>
    <cellStyle name="Normal 24 23" xfId="16901" xr:uid="{0BC1EC9F-82D1-48DF-801C-64126D37A915}"/>
    <cellStyle name="Normal 24 23 2" xfId="26659" xr:uid="{1F914907-6848-4076-90EF-8224EE9A9D59}"/>
    <cellStyle name="Normal 24 24" xfId="16902" xr:uid="{F78013E6-DB8C-4182-8A2C-3FAF16DFD71A}"/>
    <cellStyle name="Normal 24 24 2" xfId="26660" xr:uid="{D34B9EB2-A340-431D-9635-6A816DE9B353}"/>
    <cellStyle name="Normal 24 25" xfId="16903" xr:uid="{093BF043-BE45-4DD0-B18F-AB5855169B21}"/>
    <cellStyle name="Normal 24 25 2" xfId="26661" xr:uid="{E27DD845-7C4E-45A4-860F-E5026098678B}"/>
    <cellStyle name="Normal 24 26" xfId="16904" xr:uid="{00840E78-B259-4F5A-B1B4-1D89A8227FF4}"/>
    <cellStyle name="Normal 24 26 2" xfId="26662" xr:uid="{316CEF52-35E4-46DD-8B09-2B3F43859552}"/>
    <cellStyle name="Normal 24 27" xfId="16905" xr:uid="{B1906E41-DA02-4745-96FF-3FBDCCE97CE5}"/>
    <cellStyle name="Normal 24 27 2" xfId="26663" xr:uid="{51F14195-3381-4AFF-8CDF-8E75C68D4DD6}"/>
    <cellStyle name="Normal 24 28" xfId="16906" xr:uid="{76034A98-409D-4490-93E5-EC901EAE67DA}"/>
    <cellStyle name="Normal 24 28 2" xfId="26664" xr:uid="{CAFFD3C9-9216-41BE-A4CB-91E9B4CE974F}"/>
    <cellStyle name="Normal 24 29" xfId="16907" xr:uid="{59EBA685-F8E5-45A0-A085-54A45F61A16B}"/>
    <cellStyle name="Normal 24 29 2" xfId="26665" xr:uid="{3AD35EF6-805F-4AC8-AB4C-5F3C29B136F7}"/>
    <cellStyle name="Normal 24 3" xfId="16908" xr:uid="{3587B139-B30C-4A97-808D-9F756B817584}"/>
    <cellStyle name="Normal 24 3 2" xfId="26666" xr:uid="{6DC89441-B268-424A-99CB-CC2BD39F379F}"/>
    <cellStyle name="Normal 24 30" xfId="16909" xr:uid="{A7BDFAD6-F643-4682-973F-D0E9ED313E69}"/>
    <cellStyle name="Normal 24 30 2" xfId="26667" xr:uid="{3717DC4A-2B7C-4F32-9677-820733B79AAF}"/>
    <cellStyle name="Normal 24 31" xfId="16910" xr:uid="{A6A7913D-3D18-4817-B28D-E610D8E29AB9}"/>
    <cellStyle name="Normal 24 31 2" xfId="26668" xr:uid="{ED250652-2276-4A51-9CFC-420C8C9218F1}"/>
    <cellStyle name="Normal 24 32" xfId="16911" xr:uid="{9F7237D5-9DBF-4925-A3E6-B41820830FA3}"/>
    <cellStyle name="Normal 24 32 2" xfId="26669" xr:uid="{EB6C933C-CD37-4321-AEBE-66BDEFBDE19A}"/>
    <cellStyle name="Normal 24 33" xfId="16912" xr:uid="{3F689FCC-0E4F-4612-B8CC-99262F074E16}"/>
    <cellStyle name="Normal 24 33 2" xfId="26670" xr:uid="{54EABC16-853A-4243-BB57-EF4DB3A50DA0}"/>
    <cellStyle name="Normal 24 34" xfId="16913" xr:uid="{D35B5596-B842-48C9-B53D-C24BEFD6F30F}"/>
    <cellStyle name="Normal 24 34 2" xfId="26671" xr:uid="{13BF0CAE-A54D-46DA-B965-52D46CD4770B}"/>
    <cellStyle name="Normal 24 35" xfId="16914" xr:uid="{25754968-874A-483B-8436-03E220743A25}"/>
    <cellStyle name="Normal 24 35 2" xfId="26672" xr:uid="{51BBA9E5-0831-477C-9400-DB079AF518DA}"/>
    <cellStyle name="Normal 24 36" xfId="16915" xr:uid="{9119B817-89EA-47CA-B7ED-35AB2D547727}"/>
    <cellStyle name="Normal 24 36 2" xfId="26673" xr:uid="{CDE286EC-6C0D-45AB-B187-E953E8B272A7}"/>
    <cellStyle name="Normal 24 37" xfId="16916" xr:uid="{D04184FC-D4AE-404B-97DF-91AAFAE76DE1}"/>
    <cellStyle name="Normal 24 37 2" xfId="26674" xr:uid="{0AC6310C-0C87-4B82-9DB7-CD1F5E57D45A}"/>
    <cellStyle name="Normal 24 38" xfId="16917" xr:uid="{6AE359F8-00A5-48BF-A196-42EF7E3321D1}"/>
    <cellStyle name="Normal 24 39" xfId="16886" xr:uid="{2B0B19B1-40EA-40E6-BBC3-067B2268C8D4}"/>
    <cellStyle name="Normal 24 39 2" xfId="26644" xr:uid="{33687DCA-0324-4DC1-9EF6-1681BC281266}"/>
    <cellStyle name="Normal 24 4" xfId="16918" xr:uid="{8B9AC16A-AD6A-423D-8FA3-B52A98935C05}"/>
    <cellStyle name="Normal 24 4 2" xfId="26675" xr:uid="{09CFE85F-8A20-42C4-8362-E5E41486345E}"/>
    <cellStyle name="Normal 24 40" xfId="4647" xr:uid="{5611233D-BD91-422A-988C-FEB65EB77B5E}"/>
    <cellStyle name="Normal 24 5" xfId="16919" xr:uid="{649C40E9-614B-48B6-A212-CDCC35A3936A}"/>
    <cellStyle name="Normal 24 5 2" xfId="26676" xr:uid="{0319FE0B-7610-4767-8D24-7175DD373797}"/>
    <cellStyle name="Normal 24 6" xfId="16920" xr:uid="{104C543D-639B-4135-A1FB-A27EA88084C6}"/>
    <cellStyle name="Normal 24 6 2" xfId="26677" xr:uid="{4AC5B69C-FB48-4F99-B6EC-A9D08FDB6818}"/>
    <cellStyle name="Normal 24 7" xfId="16921" xr:uid="{665A29C9-8A0D-4129-8530-6B698B6A113A}"/>
    <cellStyle name="Normal 24 7 2" xfId="26678" xr:uid="{B8423A90-7AB6-43CA-8B98-5E1F000770AE}"/>
    <cellStyle name="Normal 24 8" xfId="16922" xr:uid="{66F84856-5129-484A-990D-6D64AC21D496}"/>
    <cellStyle name="Normal 24 8 2" xfId="26679" xr:uid="{1907966D-34E7-422F-A715-6A086578F594}"/>
    <cellStyle name="Normal 24 9" xfId="16923" xr:uid="{C46F9DF1-524A-489C-B104-DEE1583CC24A}"/>
    <cellStyle name="Normal 24 9 2" xfId="26680" xr:uid="{3A72A92F-5F8B-4C91-B836-0744C4490AE3}"/>
    <cellStyle name="Normal 25" xfId="994" xr:uid="{C4C18F61-E139-4672-ACF1-228E5142E974}"/>
    <cellStyle name="Normal 25 2" xfId="7058" xr:uid="{73888280-CAD6-474F-8A14-08B0C42BE0D0}"/>
    <cellStyle name="Normal 25 3" xfId="17835" xr:uid="{FB544C76-8832-4D65-B6AA-6980D6559FC4}"/>
    <cellStyle name="Normal 25 3 2" xfId="20174" xr:uid="{3264C451-E12C-44A0-9219-8CB010F0CB0B}"/>
    <cellStyle name="Normal 25 3 2 2" xfId="35469" xr:uid="{5B9720C5-8434-43BC-BFB2-77071E86EA96}"/>
    <cellStyle name="Normal 25 3 3" xfId="39979" xr:uid="{55AF63F0-DDEB-416C-9774-31FBAD2DE0FF}"/>
    <cellStyle name="Normal 25 3 4" xfId="33148" xr:uid="{EFCDC646-3C5B-48DF-A2A3-69C0FC6CC24D}"/>
    <cellStyle name="Normal 25 4" xfId="4649" xr:uid="{C276E78B-E97C-483F-9F0B-782F8B8AE68A}"/>
    <cellStyle name="Normal 26" xfId="995" xr:uid="{CA052E9C-2EF6-41E4-A5D4-F98A6C15413B}"/>
    <cellStyle name="Normal 26 2" xfId="178" xr:uid="{00000000-0005-0000-0000-00006C000000}"/>
    <cellStyle name="Normal 26 2 2" xfId="4650" xr:uid="{89AF407B-AAB5-423C-8587-A548EB4FFC92}"/>
    <cellStyle name="Normal 26 3" xfId="17834" xr:uid="{1892F21E-A91B-48E2-A3F3-FF239E28A8CE}"/>
    <cellStyle name="Normal 26 3 2" xfId="20173" xr:uid="{8CBDD5D3-7AA5-4245-B7EC-1F719A3AD8C6}"/>
    <cellStyle name="Normal 26 3 2 2" xfId="35468" xr:uid="{47074CFA-DECA-4B14-A9F4-7D1962F1981A}"/>
    <cellStyle name="Normal 26 3 3" xfId="39978" xr:uid="{D412DFA2-D3E2-47E0-AA7B-DD0DF1AB5E58}"/>
    <cellStyle name="Normal 26 3 4" xfId="33147" xr:uid="{180D3397-BAD2-49A5-BD1C-1BFECA7515F7}"/>
    <cellStyle name="Normal 26 5" xfId="19" xr:uid="{00000000-0005-0000-0000-00006D000000}"/>
    <cellStyle name="Normal 26 5 2" xfId="169" xr:uid="{00000000-0005-0000-0000-00006E000000}"/>
    <cellStyle name="Normal 26 5 2 2" xfId="41846" xr:uid="{BF44AB9C-F198-49DC-8E0C-292BE6FE1F89}"/>
    <cellStyle name="Normal 26 5 2 2 2" xfId="42053" xr:uid="{B703DE3F-E092-4552-818F-361EC1426FD3}"/>
    <cellStyle name="Normal 26 5 2 3" xfId="42002" xr:uid="{DDA408D9-7431-46C0-8A11-E9B44BABD0BF}"/>
    <cellStyle name="Normal 26 5 2 4" xfId="42032" xr:uid="{B5541F9E-7FF4-4039-92A3-FCD3B3B6CF01}"/>
    <cellStyle name="Normal 26 5 2 5" xfId="42158" xr:uid="{FBFDB70E-73D7-494B-B6FB-34D865C42DE4}"/>
    <cellStyle name="Normal 26 5 2 6" xfId="42189" xr:uid="{0A08FAC5-8219-4AE9-8D63-AD03D581580B}"/>
    <cellStyle name="Normal 26 5 2 7" xfId="41615" xr:uid="{DE4FE4A9-6A0B-4D00-BC3C-48EAAC6884A2}"/>
    <cellStyle name="Normal 26 5 3" xfId="41836" xr:uid="{1DFA24E6-6262-4CC1-A6E1-1C259ED97ACD}"/>
    <cellStyle name="Normal 26 5 3 2" xfId="42043" xr:uid="{83B3D845-3A44-499C-962B-1504EC57EBEB}"/>
    <cellStyle name="Normal 26 5 4" xfId="41991" xr:uid="{CC32AFA9-FA3E-4E48-96AD-EAEC15DF428C}"/>
    <cellStyle name="Normal 26 5 5" xfId="42019" xr:uid="{A65F5F8B-CB3C-4CAF-B4DE-76CA8593E360}"/>
    <cellStyle name="Normal 26 5 6" xfId="42160" xr:uid="{DBC3EDDF-EACE-4BAD-85B2-8B8037976890}"/>
    <cellStyle name="Normal 26 5 7" xfId="42178" xr:uid="{A0A8D941-0EBB-4BE1-91CF-7A83DDD36C93}"/>
    <cellStyle name="Normal 26 5 8" xfId="41588" xr:uid="{0324162A-3349-4FBE-8B90-57F63E6C9021}"/>
    <cellStyle name="Normal 27" xfId="4651" xr:uid="{3F7660CE-78AC-4492-A34D-3A0B2C746D22}"/>
    <cellStyle name="Normal 27 2" xfId="4652" xr:uid="{D205956B-E184-4214-900C-CB55CB2B4DE0}"/>
    <cellStyle name="Normal 27 3" xfId="17836" xr:uid="{DA2DB3EF-3A71-4859-8218-4AF195F6F7FE}"/>
    <cellStyle name="Normal 27 3 2" xfId="20175" xr:uid="{3B30B88B-82A4-49CC-A34A-5E0C9EAECA86}"/>
    <cellStyle name="Normal 27 3 2 2" xfId="35470" xr:uid="{A1DDE5CE-B3D1-44EC-BA27-6123743EB7D4}"/>
    <cellStyle name="Normal 27 3 3" xfId="39980" xr:uid="{CAD8E613-4AC4-4127-B4C1-2DA000F41335}"/>
    <cellStyle name="Normal 27 3 4" xfId="33149" xr:uid="{316C9F2F-E38A-42C6-A22A-732B7DE13B2B}"/>
    <cellStyle name="Normal 28" xfId="179" xr:uid="{00000000-0005-0000-0000-00006F000000}"/>
    <cellStyle name="Normal 28 2" xfId="7059" xr:uid="{4A7DD49C-9F7D-41BB-BD41-B34FFCE7C762}"/>
    <cellStyle name="Normal 28 3" xfId="17837" xr:uid="{09EE3678-E569-44C3-8477-A79A0439A97C}"/>
    <cellStyle name="Normal 28 3 2" xfId="20176" xr:uid="{E73ACDD7-2F77-423B-A666-43E6F1497DA0}"/>
    <cellStyle name="Normal 28 3 2 2" xfId="35471" xr:uid="{87EB0388-C9EE-4264-AF0B-A5D223B566C3}"/>
    <cellStyle name="Normal 28 3 3" xfId="39981" xr:uid="{25B1D94D-400A-4463-B033-F5F283FF8969}"/>
    <cellStyle name="Normal 28 3 4" xfId="33150" xr:uid="{6E780685-584B-4AB5-8765-424761FCDB4B}"/>
    <cellStyle name="Normal 28 4" xfId="4653" xr:uid="{4A346D6A-DA4C-4816-A2AB-6E2D5926038C}"/>
    <cellStyle name="Normal 29" xfId="4654" xr:uid="{3A4D10B1-C393-4951-B88B-35C09BF4523A}"/>
    <cellStyle name="Normal 29 2" xfId="7060" xr:uid="{EAF6982D-FF6A-471C-ADD0-EA5101E8CC20}"/>
    <cellStyle name="Normal 29 3" xfId="17838" xr:uid="{499181B6-D4C6-4784-A6B0-1A5052CB4190}"/>
    <cellStyle name="Normal 29 3 2" xfId="20177" xr:uid="{0C560BF0-4167-4025-9176-3048AA934343}"/>
    <cellStyle name="Normal 29 3 2 2" xfId="35472" xr:uid="{0F064EDE-B5F4-4FB6-9667-7074940C338C}"/>
    <cellStyle name="Normal 29 3 3" xfId="39982" xr:uid="{2691C599-6A76-4463-9620-20F65DBD45FF}"/>
    <cellStyle name="Normal 29 3 4" xfId="33151" xr:uid="{8D827429-C24D-4354-ADF9-29142A9EB353}"/>
    <cellStyle name="Normal 3" xfId="39" xr:uid="{00000000-0005-0000-0000-000070000000}"/>
    <cellStyle name="Normal 3 10" xfId="996" xr:uid="{49353D65-9E44-4292-99A4-D4AD87481A9D}"/>
    <cellStyle name="Normal 3 10 2" xfId="997" xr:uid="{2AFAB9D2-B773-47F7-A26C-2CC7914A12FE}"/>
    <cellStyle name="Normal 3 10 3" xfId="7061" xr:uid="{25B30825-5F95-4D6F-AA4A-E6F54D469F4C}"/>
    <cellStyle name="Normal 3 10 4" xfId="16925" xr:uid="{23B6D677-F0DF-40B5-87A7-78A247AB7F29}"/>
    <cellStyle name="Normal 3 10_BURE COMMERCE" xfId="998" xr:uid="{6FF718F1-4ABD-4BA9-97F3-1D212817187F}"/>
    <cellStyle name="Normal 3 11" xfId="999" xr:uid="{F7D5092B-3223-4A8E-8907-1C097C2178F0}"/>
    <cellStyle name="Normal 3 11 2" xfId="1000" xr:uid="{9982C0A4-4C71-4224-BAE2-D255B821E27C}"/>
    <cellStyle name="Normal 3 11 3" xfId="7062" xr:uid="{70ADA156-91ED-4E51-94FB-330557FCFB8A}"/>
    <cellStyle name="Normal 3 11 4" xfId="16926" xr:uid="{F43AF74E-BD03-4FE8-8E91-93C979EB7CA6}"/>
    <cellStyle name="Normal 3 11 5" xfId="1001" xr:uid="{BF374039-A09A-4EC5-BB72-84860B651A7E}"/>
    <cellStyle name="Normal 3 11_BURE COMMERCE" xfId="1002" xr:uid="{A01C42F6-3A71-4DF4-9822-74E27B33F4AA}"/>
    <cellStyle name="Normal 3 12" xfId="1003" xr:uid="{B28B98D6-36B7-48AE-AA88-BA94DB855B9F}"/>
    <cellStyle name="Normal 3 12 2" xfId="1004" xr:uid="{55F1CADE-E894-4765-8CA8-77A052432A21}"/>
    <cellStyle name="Normal 3 12 3" xfId="7063" xr:uid="{CBEB66E1-CAB3-488F-A07E-89C3D292F342}"/>
    <cellStyle name="Normal 3 12 4" xfId="16927" xr:uid="{0DDBFB09-1A66-4F31-8A60-9EE17AC9C448}"/>
    <cellStyle name="Normal 3 12_BURE COMMERCE" xfId="1005" xr:uid="{760E59A0-8F89-49C7-B6C9-02B2534C53FA}"/>
    <cellStyle name="Normal 3 13" xfId="154" xr:uid="{00000000-0005-0000-0000-000071000000}"/>
    <cellStyle name="Normal 3 13 2" xfId="1006" xr:uid="{A8968081-D486-42D3-B530-576389437326}"/>
    <cellStyle name="Normal 3 13 3" xfId="7064" xr:uid="{DE78BFA6-02E7-47EB-9451-42BD727AB875}"/>
    <cellStyle name="Normal 3 13 4" xfId="16928" xr:uid="{EB891B31-5184-4A20-A018-DCCACAA166F8}"/>
    <cellStyle name="Normal 3 13_BURE COMMERCE" xfId="1007" xr:uid="{183B5C69-C096-4E69-859B-C111DF5BC8DA}"/>
    <cellStyle name="Normal 3 14" xfId="1008" xr:uid="{50B823F0-B54A-44FD-90D6-FFDA7E1BAC15}"/>
    <cellStyle name="Normal 3 14 2" xfId="16929" xr:uid="{3B605737-5646-44D2-B49F-B4A83F5DDB8D}"/>
    <cellStyle name="Normal 3 15" xfId="1009" xr:uid="{9D399B91-FEF0-488B-B976-4C383073254D}"/>
    <cellStyle name="Normal 3 15 2" xfId="7066" xr:uid="{CBCBBEB1-CFA7-4328-B40B-3D4F864220D5}"/>
    <cellStyle name="Normal 3 15 3" xfId="7065" xr:uid="{5EC268DB-983C-4A24-A7BC-B5FDB284F2F4}"/>
    <cellStyle name="Normal 3 16" xfId="7067" xr:uid="{CCF0888A-EAA0-4BA3-B693-2B6ABD25AA75}"/>
    <cellStyle name="Normal 3 17" xfId="7068" xr:uid="{75D1623F-E665-4970-BCC4-E97CD624DC19}"/>
    <cellStyle name="Normal 3 18" xfId="4655" xr:uid="{F61582A3-132F-4148-8B14-CDB2AE6A1630}"/>
    <cellStyle name="Normal 3 18 2" xfId="7069" xr:uid="{A65FAB9D-EF00-428B-9F9A-671E2C991203}"/>
    <cellStyle name="Normal 3 19" xfId="7070" xr:uid="{8C90D3ED-EC0B-48CC-B829-B0D199FDECAB}"/>
    <cellStyle name="Normal 3 2" xfId="100" xr:uid="{00000000-0005-0000-0000-000072000000}"/>
    <cellStyle name="Normal 3 2 2" xfId="101" xr:uid="{00000000-0005-0000-0000-000073000000}"/>
    <cellStyle name="Normal 3 2 2 2" xfId="1012" xr:uid="{330F106F-24DB-4DE9-96F9-F6B0D15B14A2}"/>
    <cellStyle name="Normal 3 2 2 2 2" xfId="7071" xr:uid="{0BD35EA4-A77D-48EA-9683-12EF76317818}"/>
    <cellStyle name="Normal 3 2 2 3" xfId="1013" xr:uid="{A6706C28-A90C-40B3-BF53-838F5007B003}"/>
    <cellStyle name="Normal 3 2 2 4" xfId="1011" xr:uid="{A8FB13B1-6171-4F0F-AA53-5ACC0634D8B2}"/>
    <cellStyle name="Normal 3 2 2 5" xfId="4657" xr:uid="{E0B6075A-DBE8-4E42-AA30-21ADC4ADADBC}"/>
    <cellStyle name="Normal 3 2 3" xfId="1014" xr:uid="{57AAFCDE-1F28-4F37-9FAB-E653328FEF71}"/>
    <cellStyle name="Normal 3 2 3 2" xfId="4658" xr:uid="{EAB8F8A3-F90C-4AC3-9A7E-0EEA5D5BB6B9}"/>
    <cellStyle name="Normal 3 2 4" xfId="1010" xr:uid="{7E9A8132-0A76-4C43-9599-7B4214F1DD2F}"/>
    <cellStyle name="Normal 3 2 4 2" xfId="16930" xr:uid="{6B559586-0FC8-446E-9F0E-8462B2B1D56A}"/>
    <cellStyle name="Normal 3 2 5" xfId="4656" xr:uid="{F4161529-D31A-413A-B1C8-BC72618B375F}"/>
    <cellStyle name="Normal 3 2_BURE COMMERCE" xfId="1015" xr:uid="{1307F18A-2838-43B1-9EB2-C4B064AA1A29}"/>
    <cellStyle name="Normal 3 20" xfId="7072" xr:uid="{B54753D9-DB73-44E0-B871-19F1E7C7F9F4}"/>
    <cellStyle name="Normal 3 21" xfId="4659" xr:uid="{FBE83F42-4D3D-4299-877B-5FBA41C65CDF}"/>
    <cellStyle name="Normal 3 21 2" xfId="7073" xr:uid="{18CE6EFB-43F1-47E5-8393-9F7193298F52}"/>
    <cellStyle name="Normal 3 22" xfId="7074" xr:uid="{4495D08D-3CBA-46F5-8B0C-A3B74A18A7F3}"/>
    <cellStyle name="Normal 3 23" xfId="7075" xr:uid="{B26198C3-E3C2-4963-9796-B07D14EC0143}"/>
    <cellStyle name="Normal 3 24" xfId="7076" xr:uid="{9EF7539C-0F22-4190-BAC3-06AA3828ABD7}"/>
    <cellStyle name="Normal 3 25" xfId="7077" xr:uid="{F4ABD07B-31A6-4871-939E-118708C48803}"/>
    <cellStyle name="Normal 3 26" xfId="7078" xr:uid="{59C7675B-50B1-4128-B634-B071B9E8C703}"/>
    <cellStyle name="Normal 3 27" xfId="7079" xr:uid="{89421D35-DFDF-42DC-A6B8-6402D8DF054E}"/>
    <cellStyle name="Normal 3 28" xfId="7080" xr:uid="{2C159229-4A11-4FFC-8CE1-E6A7F62CDA32}"/>
    <cellStyle name="Normal 3 29" xfId="7081" xr:uid="{3DBEA2E1-5CDE-456B-A7FD-D32EF7EB7F92}"/>
    <cellStyle name="Normal 3 29 2" xfId="9025" xr:uid="{12E2E88A-5CB9-4BCA-9408-0AB575ED498D}"/>
    <cellStyle name="Normal 3 29 2 2" xfId="15071" xr:uid="{601258B5-C14F-4E3D-B199-05F715CF7DD3}"/>
    <cellStyle name="Normal 3 29 2 2 2" xfId="25786" xr:uid="{74611CE2-2AFF-4C92-B322-4B8954149AE0}"/>
    <cellStyle name="Normal 3 29 2 3" xfId="12697" xr:uid="{52BC1F24-8272-416E-8D27-A8B63418063E}"/>
    <cellStyle name="Normal 3 29 2 3 2" xfId="30469" xr:uid="{1289CB2C-A878-43F8-BB1D-5385D418E8F5}"/>
    <cellStyle name="Normal 3 29 2 4" xfId="23412" xr:uid="{FB3B5C44-AFEC-4FFF-A845-3D7EB4C34375}"/>
    <cellStyle name="Normal 3 29 3" xfId="10224" xr:uid="{18C9AC92-DFAB-4EB0-B41F-6F208E686FCE}"/>
    <cellStyle name="Normal 3 29 3 2" xfId="19182" xr:uid="{BC26D426-14A8-4552-9360-592C07AE9110}"/>
    <cellStyle name="Normal 3 29 3 2 2" xfId="28611" xr:uid="{9515E8AF-4176-4A82-A3E6-74485D30EDEA}"/>
    <cellStyle name="Normal 3 29 3 3" xfId="16936" xr:uid="{2E203BAA-8FF5-483F-8DD6-2D205E89EBBA}"/>
    <cellStyle name="Normal 3 29 3 4" xfId="13888" xr:uid="{6364DC7D-CDD2-41D0-9160-98CBEF72F831}"/>
    <cellStyle name="Normal 3 29 3 4 2" xfId="31653" xr:uid="{FDD8363B-BD10-423E-B9CA-B650CD316D70}"/>
    <cellStyle name="Normal 3 29 3 5" xfId="24603" xr:uid="{295DF520-370A-4402-B08D-95FBA337C07D}"/>
    <cellStyle name="Normal 3 29 4" xfId="19093" xr:uid="{CDB7D6EF-F74C-4419-865F-6224EC5F7B7E}"/>
    <cellStyle name="Normal 3 29 4 2" xfId="28538" xr:uid="{23039F12-63AD-4D13-AC1E-A50AFB221A28}"/>
    <cellStyle name="Normal 3 29 5" xfId="11457" xr:uid="{FB438478-D084-4118-962C-37ECAFB88A6C}"/>
    <cellStyle name="Normal 3 29 5 2" xfId="29286" xr:uid="{883E8FCA-082D-4B49-A8BE-4A8D7F1CE0DC}"/>
    <cellStyle name="Normal 3 29 6" xfId="22159" xr:uid="{197BAC3E-4357-4D54-B59B-F6B767785961}"/>
    <cellStyle name="Normal 3 3" xfId="102" xr:uid="{00000000-0005-0000-0000-000074000000}"/>
    <cellStyle name="Normal 3 3 2" xfId="103" xr:uid="{00000000-0005-0000-0000-000075000000}"/>
    <cellStyle name="Normal 3 3 2 2" xfId="1017" xr:uid="{A6722EB1-38D8-4D3C-A91A-435DF032146C}"/>
    <cellStyle name="Normal 3 3 2 2 2" xfId="5923" xr:uid="{3A1509DB-EB7D-4DE5-99C6-3EBEC605A2F2}"/>
    <cellStyle name="Normal 3 3 2 2 2 2" xfId="6552" xr:uid="{37CE4215-4E34-45AE-A9AB-D97E0DCE1B9F}"/>
    <cellStyle name="Normal 3 3 2 2 2 2 2" xfId="8162" xr:uid="{546E2A39-4BE0-4AED-8985-AEE5148FE101}"/>
    <cellStyle name="Normal 3 3 2 2 2 2 2 2" xfId="9472" xr:uid="{B18BDFC5-A1ED-4EC7-872B-350120CF0F44}"/>
    <cellStyle name="Normal 3 3 2 2 2 2 2 2 2" xfId="15511" xr:uid="{D1816D18-A1D4-4823-B2CF-7B67DE606AB4}"/>
    <cellStyle name="Normal 3 3 2 2 2 2 2 2 2 2" xfId="26226" xr:uid="{299C4E75-44E4-438F-94BD-37F6FC1854FD}"/>
    <cellStyle name="Normal 3 3 2 2 2 2 2 2 3" xfId="13144" xr:uid="{73105765-C6F7-4428-AB30-1AD8CD02982C}"/>
    <cellStyle name="Normal 3 3 2 2 2 2 2 2 3 2" xfId="30909" xr:uid="{30122E68-4794-4483-AA54-608D8DF170FB}"/>
    <cellStyle name="Normal 3 3 2 2 2 2 2 2 4" xfId="23859" xr:uid="{26F89EE7-0C16-46FB-9F61-22D149DB7B15}"/>
    <cellStyle name="Normal 3 3 2 2 2 2 2 3" xfId="10664" xr:uid="{20A37DDC-64F4-46A6-8AA0-7668B8396FEA}"/>
    <cellStyle name="Normal 3 3 2 2 2 2 2 3 2" xfId="14328" xr:uid="{A39EA8E6-4E39-440D-A8B9-5C34B63243ED}"/>
    <cellStyle name="Normal 3 3 2 2 2 2 2 3 2 2" xfId="32093" xr:uid="{FC62871A-FB3C-442B-81F2-57B9633E82CE}"/>
    <cellStyle name="Normal 3 3 2 2 2 2 2 3 3" xfId="25043" xr:uid="{280FE619-EF9B-4B31-B94B-4AFBAC077B6C}"/>
    <cellStyle name="Normal 3 3 2 2 2 2 2 4" xfId="11904" xr:uid="{879D95B4-3847-4146-85BB-410C9CF45DBB}"/>
    <cellStyle name="Normal 3 3 2 2 2 2 2 4 2" xfId="29726" xr:uid="{993BB6CA-ABAA-49D7-AC60-30F66E75BAC3}"/>
    <cellStyle name="Normal 3 3 2 2 2 2 2 5" xfId="22619" xr:uid="{04BB017E-82EF-42C8-9457-39C05AC301F7}"/>
    <cellStyle name="Normal 3 3 2 2 2 2 3" xfId="8885" xr:uid="{A4537BA4-1886-49EE-86B6-65B25DE9EC63}"/>
    <cellStyle name="Normal 3 3 2 2 2 2 3 2" xfId="14944" xr:uid="{608A0106-E5A3-44AE-8743-2011694A4639}"/>
    <cellStyle name="Normal 3 3 2 2 2 2 3 2 2" xfId="25659" xr:uid="{8930ED0D-F6DF-43FB-BED9-1C4B2B918E5B}"/>
    <cellStyle name="Normal 3 3 2 2 2 2 3 3" xfId="12557" xr:uid="{1450951A-315C-4737-848E-763634C8426F}"/>
    <cellStyle name="Normal 3 3 2 2 2 2 3 3 2" xfId="30342" xr:uid="{CABC3595-5F69-43AF-A284-44D3ECCBFFD9}"/>
    <cellStyle name="Normal 3 3 2 2 2 2 3 4" xfId="23272" xr:uid="{0AFC4208-9A0E-488C-960B-8E3080E17101}"/>
    <cellStyle name="Normal 3 3 2 2 2 2 4" xfId="10097" xr:uid="{6853971D-227A-4F0E-802C-AE3BA43ADBA5}"/>
    <cellStyle name="Normal 3 3 2 2 2 2 4 2" xfId="13761" xr:uid="{1EC24A5F-7D0B-4B57-812A-78A819C93F24}"/>
    <cellStyle name="Normal 3 3 2 2 2 2 4 2 2" xfId="31526" xr:uid="{4492CCE7-6F21-4D58-921E-37510981670B}"/>
    <cellStyle name="Normal 3 3 2 2 2 2 4 3" xfId="24476" xr:uid="{2CF96C76-2578-4F57-8699-9CC18332C2BC}"/>
    <cellStyle name="Normal 3 3 2 2 2 2 5" xfId="11317" xr:uid="{2BC8B53D-610B-46C8-A6DD-D02CB2B7C730}"/>
    <cellStyle name="Normal 3 3 2 2 2 2 5 2" xfId="29159" xr:uid="{9AD94E82-2840-47AA-9E06-4FE6308B49A4}"/>
    <cellStyle name="Normal 3 3 2 2 2 2 6" xfId="22017" xr:uid="{58FAE7CD-C051-482C-A700-46573D2B8C2B}"/>
    <cellStyle name="Normal 3 3 2 2 2 3" xfId="7520" xr:uid="{977FC95A-A118-4003-AED6-F875F5130FE5}"/>
    <cellStyle name="Normal 3 3 2 2 2 3 2" xfId="9195" xr:uid="{F7376F4E-ED15-4CE3-A456-17D315C59A02}"/>
    <cellStyle name="Normal 3 3 2 2 2 3 2 2" xfId="15234" xr:uid="{0D37B998-12CD-463B-BE00-DD3343BB540D}"/>
    <cellStyle name="Normal 3 3 2 2 2 3 2 2 2" xfId="25949" xr:uid="{1B49F8C1-DDB8-47D4-BEAF-8A569F241C3E}"/>
    <cellStyle name="Normal 3 3 2 2 2 3 2 3" xfId="12867" xr:uid="{09BEB561-D4BA-4381-ABB4-6356614C69DD}"/>
    <cellStyle name="Normal 3 3 2 2 2 3 2 3 2" xfId="30632" xr:uid="{86DC7CB2-CA40-4914-8F56-A08A601A70CD}"/>
    <cellStyle name="Normal 3 3 2 2 2 3 2 4" xfId="23582" xr:uid="{73B75E38-A7C5-4DB2-9B8A-963A2CD394D7}"/>
    <cellStyle name="Normal 3 3 2 2 2 3 3" xfId="10387" xr:uid="{075BEDC5-002B-43EC-87EA-2444763DD6B7}"/>
    <cellStyle name="Normal 3 3 2 2 2 3 3 2" xfId="14051" xr:uid="{064E2DB5-E83C-47FA-A62E-C5AF5FB6A4BB}"/>
    <cellStyle name="Normal 3 3 2 2 2 3 3 2 2" xfId="31816" xr:uid="{31263646-58FD-430B-AFBE-8D249F895C28}"/>
    <cellStyle name="Normal 3 3 2 2 2 3 3 3" xfId="24766" xr:uid="{1FAAAAC5-13ED-4B50-A7F3-D91668F9D45F}"/>
    <cellStyle name="Normal 3 3 2 2 2 3 4" xfId="11627" xr:uid="{7EA55164-AC5F-493A-83EF-205B1B7AB2B9}"/>
    <cellStyle name="Normal 3 3 2 2 2 3 4 2" xfId="29449" xr:uid="{FC80AE34-2A7D-4916-8F8B-1B5C374714D0}"/>
    <cellStyle name="Normal 3 3 2 2 2 3 5" xfId="22342" xr:uid="{49486133-2170-42C8-80B2-D006616F175B}"/>
    <cellStyle name="Normal 3 3 2 2 2 4" xfId="8620" xr:uid="{B0041992-FA8B-4B7E-BAD0-C625851790B9}"/>
    <cellStyle name="Normal 3 3 2 2 2 4 2" xfId="14679" xr:uid="{2A6B40D0-D86F-4C80-9A5A-B2284CD04051}"/>
    <cellStyle name="Normal 3 3 2 2 2 4 2 2" xfId="25394" xr:uid="{F4C40007-511C-4DAE-85BF-9ADD26BB45F1}"/>
    <cellStyle name="Normal 3 3 2 2 2 4 3" xfId="12292" xr:uid="{ABD50323-1F4A-4D59-9BDE-F38FAC50ABB2}"/>
    <cellStyle name="Normal 3 3 2 2 2 4 3 2" xfId="30077" xr:uid="{BE8500D5-47FE-4F40-8FE4-5A42A08EBD84}"/>
    <cellStyle name="Normal 3 3 2 2 2 4 4" xfId="23007" xr:uid="{B26E8648-7BE6-48FF-8D38-570CCFFD7548}"/>
    <cellStyle name="Normal 3 3 2 2 2 5" xfId="9832" xr:uid="{AF22BD0F-560B-470A-87E8-B4D8D25F6611}"/>
    <cellStyle name="Normal 3 3 2 2 2 5 2" xfId="13496" xr:uid="{0FA7BE89-B425-469F-989A-0C12AA89BBC3}"/>
    <cellStyle name="Normal 3 3 2 2 2 5 2 2" xfId="31261" xr:uid="{3CF561B5-7578-49E0-A4E6-FA9693806C01}"/>
    <cellStyle name="Normal 3 3 2 2 2 5 3" xfId="24211" xr:uid="{0A017672-B137-4E64-B69A-F52B30CE95E6}"/>
    <cellStyle name="Normal 3 3 2 2 2 6" xfId="11052" xr:uid="{102CB69B-760B-43F1-8EE9-0A45250DF991}"/>
    <cellStyle name="Normal 3 3 2 2 2 6 2" xfId="28894" xr:uid="{BD1B7716-DC36-44CC-8789-EFD65B08349E}"/>
    <cellStyle name="Normal 3 3 2 2 2 7" xfId="21752" xr:uid="{A2BDCD67-6E0C-40E2-8096-128CDE14CEDD}"/>
    <cellStyle name="Normal 3 3 2 2 3" xfId="6360" xr:uid="{75314C82-9B93-4E0E-85C1-526BD492008C}"/>
    <cellStyle name="Normal 3 3 2 2 3 2" xfId="7969" xr:uid="{329D329D-A49D-4DD7-8FCF-D4F10799B5D5}"/>
    <cellStyle name="Normal 3 3 2 2 3 2 2" xfId="9342" xr:uid="{51E8C0AE-B8A8-4592-9359-EEF923D2536B}"/>
    <cellStyle name="Normal 3 3 2 2 3 2 2 2" xfId="15381" xr:uid="{D38E647E-F941-4283-81A4-44AB2B36E748}"/>
    <cellStyle name="Normal 3 3 2 2 3 2 2 2 2" xfId="26096" xr:uid="{5B7A6F30-4108-4971-B356-55859EC23FAF}"/>
    <cellStyle name="Normal 3 3 2 2 3 2 2 3" xfId="13014" xr:uid="{406A20E6-0D65-4647-83D9-DC696F784F0E}"/>
    <cellStyle name="Normal 3 3 2 2 3 2 2 3 2" xfId="30779" xr:uid="{33C0FCBC-8458-4E34-BE2B-D83848BD245C}"/>
    <cellStyle name="Normal 3 3 2 2 3 2 2 4" xfId="23729" xr:uid="{B0D5D357-CDE2-4690-A9DE-6E99FF14C829}"/>
    <cellStyle name="Normal 3 3 2 2 3 2 3" xfId="10534" xr:uid="{88E9AAAF-6E56-4665-9634-143EF30307EB}"/>
    <cellStyle name="Normal 3 3 2 2 3 2 3 2" xfId="14198" xr:uid="{FEE96831-E2FC-41F6-8AE0-3A975EDA2E0E}"/>
    <cellStyle name="Normal 3 3 2 2 3 2 3 2 2" xfId="31963" xr:uid="{0D84B7EE-F289-4C5B-A7EF-7A3D7B3AD197}"/>
    <cellStyle name="Normal 3 3 2 2 3 2 3 3" xfId="24913" xr:uid="{EA6B6095-E5D6-4829-8850-A60AFB7A7681}"/>
    <cellStyle name="Normal 3 3 2 2 3 2 4" xfId="11774" xr:uid="{053D1D79-D342-4A9C-8926-E42E23A70C43}"/>
    <cellStyle name="Normal 3 3 2 2 3 2 4 2" xfId="29596" xr:uid="{5F98BAB2-AEE8-493A-9CE6-52987D5FA99C}"/>
    <cellStyle name="Normal 3 3 2 2 3 2 5" xfId="22489" xr:uid="{D62AF496-0B70-4289-BC1C-2BC433F54A93}"/>
    <cellStyle name="Normal 3 3 2 2 3 3" xfId="8755" xr:uid="{D222AAE1-B4D0-4881-9D52-EBF653F50D88}"/>
    <cellStyle name="Normal 3 3 2 2 3 3 2" xfId="14814" xr:uid="{19159C47-6862-4C9D-BE9C-2C641CF60D99}"/>
    <cellStyle name="Normal 3 3 2 2 3 3 2 2" xfId="25529" xr:uid="{862D11B7-C15C-49B8-A92D-B12A915D0208}"/>
    <cellStyle name="Normal 3 3 2 2 3 3 3" xfId="12427" xr:uid="{3A08F398-76C3-44D7-A255-461F7950E7BF}"/>
    <cellStyle name="Normal 3 3 2 2 3 3 3 2" xfId="30212" xr:uid="{97803468-D733-4503-9D52-FD55D5C6DB0D}"/>
    <cellStyle name="Normal 3 3 2 2 3 3 4" xfId="23142" xr:uid="{993605A2-357F-4530-A0AD-4A9B9A80C5B1}"/>
    <cellStyle name="Normal 3 3 2 2 3 4" xfId="9967" xr:uid="{17F641B9-9537-4F2C-9E2A-1F34303191F6}"/>
    <cellStyle name="Normal 3 3 2 2 3 4 2" xfId="13631" xr:uid="{14B862AD-1F0F-46CE-AA03-6D7D30DBD40D}"/>
    <cellStyle name="Normal 3 3 2 2 3 4 2 2" xfId="31396" xr:uid="{0DEE8059-0A80-4823-BBCA-7E29A44D8589}"/>
    <cellStyle name="Normal 3 3 2 2 3 4 3" xfId="24346" xr:uid="{F64C57BD-A170-4DCB-BB7A-221F46945307}"/>
    <cellStyle name="Normal 3 3 2 2 3 5" xfId="11187" xr:uid="{F9CFDAE6-3230-434C-AD1C-092FFAAD86C7}"/>
    <cellStyle name="Normal 3 3 2 2 3 5 2" xfId="29029" xr:uid="{313A9449-16FB-4AC0-8E96-50EFD3887446}"/>
    <cellStyle name="Normal 3 3 2 2 3 6" xfId="21887" xr:uid="{BEB0B442-4900-4C59-808E-7495DB6D9DF8}"/>
    <cellStyle name="Normal 3 3 2 2 4" xfId="7327" xr:uid="{8EAFE201-9930-4656-AFAA-E85385D3BB70}"/>
    <cellStyle name="Normal 3 3 2 2 4 2" xfId="9065" xr:uid="{5B4BC86C-4C94-4B1F-9BDF-62C13D07291D}"/>
    <cellStyle name="Normal 3 3 2 2 4 2 2" xfId="15104" xr:uid="{CC132379-1B72-480B-94B3-E08224BA1D17}"/>
    <cellStyle name="Normal 3 3 2 2 4 2 2 2" xfId="25819" xr:uid="{1CD9D022-B500-4B10-B0D4-DBC3835D6970}"/>
    <cellStyle name="Normal 3 3 2 2 4 2 3" xfId="12737" xr:uid="{5FD9DC41-910E-43BA-A859-734A929E7619}"/>
    <cellStyle name="Normal 3 3 2 2 4 2 3 2" xfId="30502" xr:uid="{3B6499DB-396E-4EDB-9524-6DDF71201FC5}"/>
    <cellStyle name="Normal 3 3 2 2 4 2 4" xfId="23452" xr:uid="{08863C3F-A42D-4BD9-A894-67C2D37C672B}"/>
    <cellStyle name="Normal 3 3 2 2 4 3" xfId="10257" xr:uid="{056868A3-D98C-4961-BE77-94873C1ECEED}"/>
    <cellStyle name="Normal 3 3 2 2 4 3 2" xfId="13921" xr:uid="{4C3E1375-6B5F-4531-A232-963CD57F1120}"/>
    <cellStyle name="Normal 3 3 2 2 4 3 2 2" xfId="31686" xr:uid="{29FCDBF9-F37A-4527-ACC2-2A3851A5F895}"/>
    <cellStyle name="Normal 3 3 2 2 4 3 3" xfId="24636" xr:uid="{FBCA0918-4FA7-4C0B-8C02-A70F29DE14B6}"/>
    <cellStyle name="Normal 3 3 2 2 4 4" xfId="11497" xr:uid="{1FF13BD6-3A5D-4451-AEF7-FE5DBAA46B4A}"/>
    <cellStyle name="Normal 3 3 2 2 4 4 2" xfId="29319" xr:uid="{59A6DF68-22D5-4772-B7DB-0BCFF0BFB108}"/>
    <cellStyle name="Normal 3 3 2 2 4 5" xfId="22212" xr:uid="{C2EB1DA3-2BEA-4C7D-939D-8FA013EE04BC}"/>
    <cellStyle name="Normal 3 3 2 2 5" xfId="8482" xr:uid="{D85DA4E7-B6E3-4979-B278-3F6EE961ADB6}"/>
    <cellStyle name="Normal 3 3 2 2 5 2" xfId="14549" xr:uid="{8886C667-7678-4CB2-8D0E-A60DDE8CA9B7}"/>
    <cellStyle name="Normal 3 3 2 2 5 2 2" xfId="25264" xr:uid="{2C3B1367-8D1B-4614-8AF0-6F8117D94339}"/>
    <cellStyle name="Normal 3 3 2 2 5 3" xfId="12154" xr:uid="{BBB9CE18-FFAB-4C2D-A63D-28A13C4015F3}"/>
    <cellStyle name="Normal 3 3 2 2 5 3 2" xfId="29947" xr:uid="{F7F7BD95-B7E7-4D62-99A5-5659B63FD618}"/>
    <cellStyle name="Normal 3 3 2 2 5 4" xfId="22869" xr:uid="{A51E40CD-B527-4A04-8FA3-2241B2968DCC}"/>
    <cellStyle name="Normal 3 3 2 2 6" xfId="9695" xr:uid="{0F1FFDCF-9BFC-44D0-840B-DA38DB01F1F1}"/>
    <cellStyle name="Normal 3 3 2 2 6 2" xfId="13366" xr:uid="{116777F4-FA40-440E-BB0D-BC26B1EED9AB}"/>
    <cellStyle name="Normal 3 3 2 2 6 2 2" xfId="31131" xr:uid="{2CBE5901-1C18-4B49-BAA3-5CC6829408D1}"/>
    <cellStyle name="Normal 3 3 2 2 6 3" xfId="24081" xr:uid="{C0517C51-AAB0-46F1-A2CB-1C8F01614A10}"/>
    <cellStyle name="Normal 3 3 2 2 7" xfId="10914" xr:uid="{697DFBB6-F664-404D-89D2-48F7E8079DE2}"/>
    <cellStyle name="Normal 3 3 2 2 7 2" xfId="28764" xr:uid="{CD97D6D3-3726-4F41-A3F5-A2B9E58DBF89}"/>
    <cellStyle name="Normal 3 3 2 2 8" xfId="21600" xr:uid="{DB7EEC54-EC31-4365-88B6-984A865A08F6}"/>
    <cellStyle name="Normal 3 3 2 2 9" xfId="4660" xr:uid="{AFE61529-B6D6-4631-B880-DE35A6016D64}"/>
    <cellStyle name="Normal 3 3 2 3" xfId="7082" xr:uid="{38790CFB-9E94-49EA-9D82-980CBC6FDFC1}"/>
    <cellStyle name="Normal 3 3 3" xfId="1018" xr:uid="{671ED4F0-8218-4B84-AB71-D7266F98E21E}"/>
    <cellStyle name="Normal 3 3 3 2" xfId="7083" xr:uid="{48BB51C1-22CC-4B09-9A60-A705830B24A5}"/>
    <cellStyle name="Normal 3 3 3 3" xfId="4661" xr:uid="{E9C87568-BC5D-4F1F-9B11-36ED2213F9AB}"/>
    <cellStyle name="Normal 3 3 4" xfId="1019" xr:uid="{783026D1-8AEE-432E-BC54-3D049C45AE30}"/>
    <cellStyle name="Normal 3 3 5" xfId="1016" xr:uid="{A22B4DB0-F4A9-4972-A2E0-1DD90CF21E41}"/>
    <cellStyle name="Normal 3 3_BURE COMMERCE" xfId="1020" xr:uid="{8EBADA02-D708-4416-826C-290FFBBF6915}"/>
    <cellStyle name="Normal 3 30" xfId="7084" xr:uid="{D838C059-ECCA-492F-B548-18086C9C1E1D}"/>
    <cellStyle name="Normal 3 30 2" xfId="9026" xr:uid="{168470FA-F25D-4542-82C3-402A03DCC4C7}"/>
    <cellStyle name="Normal 3 30 2 2" xfId="15072" xr:uid="{EB0AEB2D-6504-44E3-AA75-B1C6584C9FA0}"/>
    <cellStyle name="Normal 3 30 2 2 2" xfId="25787" xr:uid="{1C088227-764B-4999-B1C4-A94F3AB8DA6E}"/>
    <cellStyle name="Normal 3 30 2 3" xfId="12698" xr:uid="{50968565-8F4C-454B-A07F-7967152C788F}"/>
    <cellStyle name="Normal 3 30 2 3 2" xfId="30470" xr:uid="{E87371C8-6F20-44C5-8967-4392E829128A}"/>
    <cellStyle name="Normal 3 30 2 4" xfId="23413" xr:uid="{50A4C807-C3ED-4FD7-AF10-D605F7C05857}"/>
    <cellStyle name="Normal 3 30 3" xfId="10225" xr:uid="{914DA527-9F56-43A5-A7E4-37A1A45D9FCA}"/>
    <cellStyle name="Normal 3 30 3 2" xfId="19183" xr:uid="{A7B67423-AB51-4AF3-B5B9-0A1F9EC82709}"/>
    <cellStyle name="Normal 3 30 3 2 2" xfId="28612" xr:uid="{8709255C-51BD-41E7-A556-BD234B034708}"/>
    <cellStyle name="Normal 3 30 3 3" xfId="16938" xr:uid="{1FA38DDF-2886-4ACB-A1AA-9E88A98F3437}"/>
    <cellStyle name="Normal 3 30 3 4" xfId="13889" xr:uid="{D31EB038-CC74-488E-935E-703CEB4ECE79}"/>
    <cellStyle name="Normal 3 30 3 4 2" xfId="31654" xr:uid="{36A437A5-ED95-47CD-8E6D-2617D787D2FC}"/>
    <cellStyle name="Normal 3 30 3 5" xfId="24604" xr:uid="{413BBE33-FADF-4AA8-85B7-01F80B72390D}"/>
    <cellStyle name="Normal 3 30 4" xfId="19094" xr:uid="{A30453BF-AD1F-4C59-8196-A35686F6F417}"/>
    <cellStyle name="Normal 3 30 4 2" xfId="28539" xr:uid="{2B3E640D-9D52-4B11-81BC-C75E1ACB0CD6}"/>
    <cellStyle name="Normal 3 30 5" xfId="11458" xr:uid="{6F4250B4-84E9-4E8A-B1F4-65A8571746B4}"/>
    <cellStyle name="Normal 3 30 5 2" xfId="29287" xr:uid="{C1E7EC98-8F30-42B8-9E2C-3367953C0898}"/>
    <cellStyle name="Normal 3 30 6" xfId="22160" xr:uid="{2AB6412B-D012-4438-9A2D-7139638150BD}"/>
    <cellStyle name="Normal 3 31" xfId="7296" xr:uid="{01D5B29A-B839-4156-957D-9DADBF817D03}"/>
    <cellStyle name="Normal 3 31 2" xfId="16939" xr:uid="{C0BE7F94-336C-47AD-A95C-3B1F203CD785}"/>
    <cellStyle name="Normal 3 32" xfId="2165" xr:uid="{88843B92-B301-4D13-BCF3-F2FC7790FF47}"/>
    <cellStyle name="Normal 3 33" xfId="15784" xr:uid="{AF0AD85E-55C9-4383-8D76-D02B22BA85CE}"/>
    <cellStyle name="Normal 3 33 2" xfId="16941" xr:uid="{8B82008A-7420-4EAB-A356-992BE18D9F21}"/>
    <cellStyle name="Normal 3 34" xfId="15786" xr:uid="{01DD9A7F-73F1-4589-B83D-F6A535E8CC8B}"/>
    <cellStyle name="Normal 3 35" xfId="15779" xr:uid="{29CD3C2F-3E98-4C7D-9233-A4736E0CEFF5}"/>
    <cellStyle name="Normal 3 35 2" xfId="16942" xr:uid="{30B38433-DFAE-43AE-9784-CD7A7A9BDF1C}"/>
    <cellStyle name="Normal 3 36" xfId="16943" xr:uid="{B0036306-AAB7-457F-8FD0-DF8383CFE694}"/>
    <cellStyle name="Normal 3 37" xfId="16944" xr:uid="{85A69B3A-AA8F-46F4-960A-C7BED4D71B5A}"/>
    <cellStyle name="Normal 3 38" xfId="16945" xr:uid="{FEC66358-7CAD-410F-8854-7130841C5BDD}"/>
    <cellStyle name="Normal 3 38 2" xfId="26688" xr:uid="{07CD4229-98E1-414F-B444-BC56CCECA881}"/>
    <cellStyle name="Normal 3 39" xfId="17830" xr:uid="{BAB89E5B-B3B3-449A-9185-0A9A72B5C472}"/>
    <cellStyle name="Normal 3 39 2" xfId="20170" xr:uid="{226F5074-5AB4-4FC9-B9D9-105723624578}"/>
    <cellStyle name="Normal 3 39 2 2" xfId="35465" xr:uid="{2BA52EE5-D657-4001-83D0-84A964CCA2DE}"/>
    <cellStyle name="Normal 3 39 3" xfId="39975" xr:uid="{0B67DF17-BCD1-45E9-A490-EDD5C971D311}"/>
    <cellStyle name="Normal 3 39 4" xfId="33144" xr:uid="{82E772E0-2D9D-447C-9277-C6FBAD94E798}"/>
    <cellStyle name="Normal 3 4" xfId="161" xr:uid="{00000000-0005-0000-0000-000076000000}"/>
    <cellStyle name="Normal 3 4 2" xfId="1022" xr:uid="{5E3FAD18-9124-4271-8A20-545DB6EC877D}"/>
    <cellStyle name="Normal 3 4 2 2" xfId="41842" xr:uid="{E2BEC79A-BDEE-47BC-9A94-BF98AC565DA0}"/>
    <cellStyle name="Normal 3 4 2 3" xfId="42049" xr:uid="{173423FD-AF24-4A89-83FA-377667DF205A}"/>
    <cellStyle name="Normal 3 4 2 4" xfId="41609" xr:uid="{2F6297F4-AFFE-4466-AA21-2943BB411A78}"/>
    <cellStyle name="Normal 3 4 3" xfId="1023" xr:uid="{41568FDD-D848-492E-A53A-42ABF3605508}"/>
    <cellStyle name="Normal 3 4 3 2" xfId="4663" xr:uid="{E0C979AE-B6CF-4914-A4BB-06B83B9B409A}"/>
    <cellStyle name="Normal 3 4 3 3" xfId="41998" xr:uid="{017F886A-CCFB-429F-A570-DB5FD3DC5FE2}"/>
    <cellStyle name="Normal 3 4 4" xfId="1021" xr:uid="{20DDB2FF-7F53-435B-80F7-33693821CAF4}"/>
    <cellStyle name="Normal 3 4 4 2" xfId="5924" xr:uid="{5571E55C-1B8C-4E66-8E1E-BD0A2D2EA566}"/>
    <cellStyle name="Normal 3 4 4 2 2" xfId="6553" xr:uid="{2D8D2B8D-837C-406D-A92E-9B7246B6B6FC}"/>
    <cellStyle name="Normal 3 4 4 2 2 2" xfId="8163" xr:uid="{40914721-D506-435C-A386-5744F76952F5}"/>
    <cellStyle name="Normal 3 4 4 2 2 2 2" xfId="9473" xr:uid="{5826EAA8-C14B-4E70-AEF2-64E2DA18ED2E}"/>
    <cellStyle name="Normal 3 4 4 2 2 2 2 2" xfId="15512" xr:uid="{4CC48A31-8848-4B98-A47F-B9F463266FA7}"/>
    <cellStyle name="Normal 3 4 4 2 2 2 2 2 2" xfId="26227" xr:uid="{620B4BC6-42EC-43BD-B544-819EC06224F8}"/>
    <cellStyle name="Normal 3 4 4 2 2 2 2 3" xfId="13145" xr:uid="{36A5A35E-F44E-4228-9058-FDC069C863AC}"/>
    <cellStyle name="Normal 3 4 4 2 2 2 2 3 2" xfId="30910" xr:uid="{E67E37EE-4F1E-45FC-A1A4-28E62B127365}"/>
    <cellStyle name="Normal 3 4 4 2 2 2 2 4" xfId="23860" xr:uid="{D9385C53-F00F-46CF-9EF3-E7CEAEEA28D9}"/>
    <cellStyle name="Normal 3 4 4 2 2 2 3" xfId="10665" xr:uid="{15354371-0573-4AEB-BF84-F06DDFE39D58}"/>
    <cellStyle name="Normal 3 4 4 2 2 2 3 2" xfId="14329" xr:uid="{D18A55F6-CD56-4B8E-9EE1-BCB211A08ADC}"/>
    <cellStyle name="Normal 3 4 4 2 2 2 3 2 2" xfId="32094" xr:uid="{34566BC5-65A7-4A06-A513-7C109DD7BB9F}"/>
    <cellStyle name="Normal 3 4 4 2 2 2 3 3" xfId="25044" xr:uid="{986AA30B-672A-441F-BC11-6C8BDD96595E}"/>
    <cellStyle name="Normal 3 4 4 2 2 2 4" xfId="11905" xr:uid="{81E8D8A9-765B-46C7-8582-22A2ABFFDB8A}"/>
    <cellStyle name="Normal 3 4 4 2 2 2 4 2" xfId="29727" xr:uid="{5959C571-4D05-42A7-8E1A-8CC81BDEC830}"/>
    <cellStyle name="Normal 3 4 4 2 2 2 5" xfId="22620" xr:uid="{71BC01BC-FB70-4E30-95CA-A935550CCF24}"/>
    <cellStyle name="Normal 3 4 4 2 2 3" xfId="8886" xr:uid="{5E729D70-1A38-4C82-9BE8-7E55D6E94C84}"/>
    <cellStyle name="Normal 3 4 4 2 2 3 2" xfId="14945" xr:uid="{65BFE285-EE17-45E8-9DC7-3CF959EB6C28}"/>
    <cellStyle name="Normal 3 4 4 2 2 3 2 2" xfId="25660" xr:uid="{1F72FA36-6179-41E0-A044-3FDFACF1EA98}"/>
    <cellStyle name="Normal 3 4 4 2 2 3 3" xfId="12558" xr:uid="{7AE6F598-5609-48E0-B374-0A45D3F68D75}"/>
    <cellStyle name="Normal 3 4 4 2 2 3 3 2" xfId="30343" xr:uid="{20D60919-C445-4488-86E3-D128AFC137A1}"/>
    <cellStyle name="Normal 3 4 4 2 2 3 4" xfId="23273" xr:uid="{49C2570C-6266-48B8-9BA8-DA3CD6990EA9}"/>
    <cellStyle name="Normal 3 4 4 2 2 4" xfId="10098" xr:uid="{FBF18E42-6970-415D-98E6-A3A9AE083470}"/>
    <cellStyle name="Normal 3 4 4 2 2 4 2" xfId="13762" xr:uid="{C5196E49-0C0A-4E54-98D7-C39BCB76F280}"/>
    <cellStyle name="Normal 3 4 4 2 2 4 2 2" xfId="31527" xr:uid="{33A27B56-A137-40EA-BB65-681F39DE88AB}"/>
    <cellStyle name="Normal 3 4 4 2 2 4 3" xfId="24477" xr:uid="{F975A586-3936-4053-8282-BACE91A61DAA}"/>
    <cellStyle name="Normal 3 4 4 2 2 5" xfId="11318" xr:uid="{F1831967-EE69-407B-9C27-56DC75699891}"/>
    <cellStyle name="Normal 3 4 4 2 2 5 2" xfId="29160" xr:uid="{7DA7859A-ED9A-409E-B12A-74220FFB145F}"/>
    <cellStyle name="Normal 3 4 4 2 2 6" xfId="22018" xr:uid="{CA515A8F-AAF3-4F3F-B7BD-249DAF99A60A}"/>
    <cellStyle name="Normal 3 4 4 2 3" xfId="7521" xr:uid="{21A28261-AE25-45AA-865E-08BD966021F6}"/>
    <cellStyle name="Normal 3 4 4 2 3 2" xfId="9196" xr:uid="{D61F036A-155E-44D0-B6BD-1DF7CB8F0D39}"/>
    <cellStyle name="Normal 3 4 4 2 3 2 2" xfId="15235" xr:uid="{5C33283C-E5A3-485C-8E79-5F1A06103A60}"/>
    <cellStyle name="Normal 3 4 4 2 3 2 2 2" xfId="25950" xr:uid="{F4F44305-55A5-44AE-BA2C-748FFF5F7B3F}"/>
    <cellStyle name="Normal 3 4 4 2 3 2 3" xfId="12868" xr:uid="{7E70573B-A8B3-4B1B-B04B-D642536087A4}"/>
    <cellStyle name="Normal 3 4 4 2 3 2 3 2" xfId="30633" xr:uid="{55EE6EB3-377C-4D4E-8823-270C2623069B}"/>
    <cellStyle name="Normal 3 4 4 2 3 2 4" xfId="23583" xr:uid="{721E0F62-8FC2-4782-925F-1D694322C22F}"/>
    <cellStyle name="Normal 3 4 4 2 3 3" xfId="10388" xr:uid="{21C976D1-1D34-4AF9-8918-BF0BACE904D6}"/>
    <cellStyle name="Normal 3 4 4 2 3 3 2" xfId="14052" xr:uid="{9D144CD9-7CD6-4197-8843-F24BE9B0C80E}"/>
    <cellStyle name="Normal 3 4 4 2 3 3 2 2" xfId="31817" xr:uid="{07BBD012-BEAF-4F8C-9DB6-6A79215B3943}"/>
    <cellStyle name="Normal 3 4 4 2 3 3 3" xfId="24767" xr:uid="{7C30472E-54BE-417E-82F6-A78F45F8895A}"/>
    <cellStyle name="Normal 3 4 4 2 3 4" xfId="11628" xr:uid="{CD25CCD0-B6A7-4D3D-8457-6C36020F2F42}"/>
    <cellStyle name="Normal 3 4 4 2 3 4 2" xfId="29450" xr:uid="{0456471C-4050-442F-9A02-605BC3F4CEEA}"/>
    <cellStyle name="Normal 3 4 4 2 3 5" xfId="22343" xr:uid="{7A1628DC-5C7A-4EDC-BD35-A4A480A7CD33}"/>
    <cellStyle name="Normal 3 4 4 2 4" xfId="8621" xr:uid="{24600E07-C88B-4E84-BD4A-DD9B92038FAC}"/>
    <cellStyle name="Normal 3 4 4 2 4 2" xfId="14680" xr:uid="{677B3AC2-AD1B-4906-A437-F0822C099020}"/>
    <cellStyle name="Normal 3 4 4 2 4 2 2" xfId="25395" xr:uid="{548AA2DE-6D34-460E-B2C2-D2A9B97A89EA}"/>
    <cellStyle name="Normal 3 4 4 2 4 3" xfId="12293" xr:uid="{C70A6AF5-2B9A-4E3E-893A-48AAFAD2F548}"/>
    <cellStyle name="Normal 3 4 4 2 4 3 2" xfId="30078" xr:uid="{20464251-4B76-47C6-B2B3-413E4A069272}"/>
    <cellStyle name="Normal 3 4 4 2 4 4" xfId="23008" xr:uid="{CE17689E-2567-4022-9921-93E935664743}"/>
    <cellStyle name="Normal 3 4 4 2 5" xfId="9833" xr:uid="{EDBF43C8-CBAD-41FF-8A41-FDE3A47B9F68}"/>
    <cellStyle name="Normal 3 4 4 2 5 2" xfId="13497" xr:uid="{4F826A53-57C0-466D-BF54-9A637EBFE2AB}"/>
    <cellStyle name="Normal 3 4 4 2 5 2 2" xfId="31262" xr:uid="{62EA110F-5679-4FD7-B8CA-0F5A018927F1}"/>
    <cellStyle name="Normal 3 4 4 2 5 3" xfId="24212" xr:uid="{C899F198-43E5-4BA3-A3B0-249DF69928C3}"/>
    <cellStyle name="Normal 3 4 4 2 6" xfId="11053" xr:uid="{DA365145-7F0E-4731-8B2C-A01B2CD10B42}"/>
    <cellStyle name="Normal 3 4 4 2 6 2" xfId="28895" xr:uid="{6C4C370D-9890-4E87-BF1D-17CE6CC94E84}"/>
    <cellStyle name="Normal 3 4 4 2 7" xfId="21753" xr:uid="{E1EF36EF-87CD-4D4E-88C7-15229B1143F7}"/>
    <cellStyle name="Normal 3 4 4 3" xfId="6361" xr:uid="{42E4A7BC-CD17-414B-94A2-7B697BA5B6D5}"/>
    <cellStyle name="Normal 3 4 4 3 2" xfId="7970" xr:uid="{9C33FD6A-60F3-48B1-BBAA-F8EE054F03B5}"/>
    <cellStyle name="Normal 3 4 4 3 2 2" xfId="9343" xr:uid="{238C0EAD-2DD5-44AC-A2CD-BD8C54D305B5}"/>
    <cellStyle name="Normal 3 4 4 3 2 2 2" xfId="15382" xr:uid="{8462054C-A4C8-459A-B125-79EF71265CA9}"/>
    <cellStyle name="Normal 3 4 4 3 2 2 2 2" xfId="26097" xr:uid="{C04AD559-1913-4CC9-8B52-8577D49BDA05}"/>
    <cellStyle name="Normal 3 4 4 3 2 2 3" xfId="13015" xr:uid="{A801A994-11F7-4016-9514-469C50A03B14}"/>
    <cellStyle name="Normal 3 4 4 3 2 2 3 2" xfId="30780" xr:uid="{6864F620-8A50-440C-A4D7-877E9C0DA1BD}"/>
    <cellStyle name="Normal 3 4 4 3 2 2 4" xfId="23730" xr:uid="{FCB780FF-8A72-45B8-BA13-FFD63D15FF81}"/>
    <cellStyle name="Normal 3 4 4 3 2 3" xfId="10535" xr:uid="{2769FC8F-8690-4689-A426-76C1D016A91B}"/>
    <cellStyle name="Normal 3 4 4 3 2 3 2" xfId="14199" xr:uid="{54128492-6A0F-4A48-8158-4DAF3E9A24F2}"/>
    <cellStyle name="Normal 3 4 4 3 2 3 2 2" xfId="31964" xr:uid="{B4AA85F5-98C7-49BB-B197-924146F42434}"/>
    <cellStyle name="Normal 3 4 4 3 2 3 3" xfId="24914" xr:uid="{7073F784-5477-4201-A2E9-85137E23DE6E}"/>
    <cellStyle name="Normal 3 4 4 3 2 4" xfId="11775" xr:uid="{FF5593CC-203C-4F54-B449-22686CCFA45E}"/>
    <cellStyle name="Normal 3 4 4 3 2 4 2" xfId="29597" xr:uid="{FE199834-1F0A-4FB3-BB17-6D99A9DBEB99}"/>
    <cellStyle name="Normal 3 4 4 3 2 5" xfId="22490" xr:uid="{42FD3DC4-B068-4D39-8741-7CB7D9A6B5D5}"/>
    <cellStyle name="Normal 3 4 4 3 3" xfId="8756" xr:uid="{145B80D6-54CD-4503-ACA9-993B60E23D77}"/>
    <cellStyle name="Normal 3 4 4 3 3 2" xfId="14815" xr:uid="{DBCB98F9-E6B5-4628-833D-029CB6B7CC0D}"/>
    <cellStyle name="Normal 3 4 4 3 3 2 2" xfId="25530" xr:uid="{2EEC92DE-5CAC-4357-B85B-47760A2A331E}"/>
    <cellStyle name="Normal 3 4 4 3 3 3" xfId="12428" xr:uid="{07049E9C-63AA-4467-9CC6-005E56DC2CF2}"/>
    <cellStyle name="Normal 3 4 4 3 3 3 2" xfId="30213" xr:uid="{C0D08B61-F701-43E4-9049-01CDCD690F7A}"/>
    <cellStyle name="Normal 3 4 4 3 3 4" xfId="23143" xr:uid="{A9EACC37-96F7-466C-8684-544FCC0A91AA}"/>
    <cellStyle name="Normal 3 4 4 3 4" xfId="9968" xr:uid="{4F09D419-375F-4FD0-83C3-89A4A8A48667}"/>
    <cellStyle name="Normal 3 4 4 3 4 2" xfId="13632" xr:uid="{B6E713E3-5EFD-4149-8662-522B6689B60C}"/>
    <cellStyle name="Normal 3 4 4 3 4 2 2" xfId="31397" xr:uid="{2BD784D1-ED30-4470-8D08-3637CAEFCC99}"/>
    <cellStyle name="Normal 3 4 4 3 4 3" xfId="24347" xr:uid="{A0E8BD2A-F5DB-4C3F-9BB8-3597DA294B3A}"/>
    <cellStyle name="Normal 3 4 4 3 5" xfId="11188" xr:uid="{7CF7F4F1-3D39-40F1-A335-3C97ECD9AC40}"/>
    <cellStyle name="Normal 3 4 4 3 5 2" xfId="29030" xr:uid="{EB555CBD-7204-410D-B8FB-51DBE629D489}"/>
    <cellStyle name="Normal 3 4 4 3 6" xfId="21888" xr:uid="{B7BF9591-98BB-47BA-B342-B82E33455635}"/>
    <cellStyle name="Normal 3 4 4 4" xfId="7328" xr:uid="{D2FCF481-A15C-4AEA-8605-B39A9A93EDBA}"/>
    <cellStyle name="Normal 3 4 4 4 2" xfId="9066" xr:uid="{43EA35AD-060F-4EF0-8F86-E216EBD82D22}"/>
    <cellStyle name="Normal 3 4 4 4 2 2" xfId="15105" xr:uid="{4358A9C6-EA13-494D-9E25-5CDE6601C88C}"/>
    <cellStyle name="Normal 3 4 4 4 2 2 2" xfId="25820" xr:uid="{C32A77E7-C2FA-4FFE-843D-0B3D5C60A54B}"/>
    <cellStyle name="Normal 3 4 4 4 2 3" xfId="12738" xr:uid="{43AEB4EC-0BB4-4255-AF54-3DE1C6135028}"/>
    <cellStyle name="Normal 3 4 4 4 2 3 2" xfId="30503" xr:uid="{8CFB6C47-BC94-42C5-AF23-46EA8BB88A65}"/>
    <cellStyle name="Normal 3 4 4 4 2 4" xfId="23453" xr:uid="{4C99656B-D9FD-4CFB-8006-3B9E7B8A6F03}"/>
    <cellStyle name="Normal 3 4 4 4 3" xfId="10258" xr:uid="{A07F56A7-85F5-4072-B6DF-B7CD443963A1}"/>
    <cellStyle name="Normal 3 4 4 4 3 2" xfId="13922" xr:uid="{C9602915-A3E0-46DD-9062-294D921D84C4}"/>
    <cellStyle name="Normal 3 4 4 4 3 2 2" xfId="31687" xr:uid="{4E5A7974-7864-4652-B13C-48D5973A8C63}"/>
    <cellStyle name="Normal 3 4 4 4 3 3" xfId="24637" xr:uid="{ABE72DBD-8E27-4F4E-A67C-42B53B26AF37}"/>
    <cellStyle name="Normal 3 4 4 4 4" xfId="11498" xr:uid="{7ACCD64B-54C5-4AC7-A4CA-CE004B7776F1}"/>
    <cellStyle name="Normal 3 4 4 4 4 2" xfId="29320" xr:uid="{714B2C9B-233C-40EF-A1EC-094008363D66}"/>
    <cellStyle name="Normal 3 4 4 4 5" xfId="22213" xr:uid="{A9D14139-2567-45DF-AD6E-5DA952B5AE58}"/>
    <cellStyle name="Normal 3 4 4 5" xfId="8483" xr:uid="{FE7335D5-3D02-4407-A134-8E5E409675B9}"/>
    <cellStyle name="Normal 3 4 4 5 2" xfId="14550" xr:uid="{E694B0D5-00EB-4528-8169-6FB5CD9D2C14}"/>
    <cellStyle name="Normal 3 4 4 5 2 2" xfId="25265" xr:uid="{7F2B7B81-424B-4601-BD37-EBDA2166218B}"/>
    <cellStyle name="Normal 3 4 4 5 3" xfId="12155" xr:uid="{D1DEA09A-B54A-41ED-9C8C-E8ECC4C06017}"/>
    <cellStyle name="Normal 3 4 4 5 3 2" xfId="29948" xr:uid="{B844661E-C899-48CA-AFE2-97CC1CAB3773}"/>
    <cellStyle name="Normal 3 4 4 5 4" xfId="22870" xr:uid="{109B353E-350D-4275-BDB9-03B70DFDD40C}"/>
    <cellStyle name="Normal 3 4 4 6" xfId="9696" xr:uid="{18A5F35D-716A-4697-96DB-08C6E7E1D284}"/>
    <cellStyle name="Normal 3 4 4 6 2" xfId="13367" xr:uid="{352FB676-073B-42E0-B852-91F893401DD9}"/>
    <cellStyle name="Normal 3 4 4 6 2 2" xfId="31132" xr:uid="{DFD240B4-E926-4B9F-BED6-E3631324E46D}"/>
    <cellStyle name="Normal 3 4 4 6 3" xfId="24082" xr:uid="{59661083-7090-42F6-8F16-7A38FAD75BA4}"/>
    <cellStyle name="Normal 3 4 4 7" xfId="10915" xr:uid="{9516B338-6658-4F2E-BFA1-FE461E52EFD4}"/>
    <cellStyle name="Normal 3 4 4 7 2" xfId="28765" xr:uid="{87B56788-4810-4369-B1C3-6E06285CAAC7}"/>
    <cellStyle name="Normal 3 4 4 8" xfId="21601" xr:uid="{69549693-B5E9-43AC-9934-CB671A9CB9AC}"/>
    <cellStyle name="Normal 3 4 4 9" xfId="4664" xr:uid="{4B697DE0-DE99-44DB-B59C-18A514FB5BA0}"/>
    <cellStyle name="Normal 3 4 5" xfId="8294" xr:uid="{9889F5DC-B735-4843-A7F9-C1B648B76584}"/>
    <cellStyle name="Normal 3 4 5 2" xfId="42118" xr:uid="{683326B9-0F8F-4EFD-BB47-55B1DB9A0641}"/>
    <cellStyle name="Normal 3 4 6" xfId="4662" xr:uid="{260BC1B7-DC09-435A-B0BD-17DDA0DBE13A}"/>
    <cellStyle name="Normal 3 4 6 2" xfId="42185" xr:uid="{C99721A0-D482-42EE-AA9D-34624711AC84}"/>
    <cellStyle name="Normal 3 4 7" xfId="41491" xr:uid="{6F8CCD92-EAE0-483E-9CCA-EEBD66EA38AB}"/>
    <cellStyle name="Normal 3 4_BURE COMMERCE" xfId="1024" xr:uid="{8A67C232-D30D-4DA1-8BB4-9A677631FD58}"/>
    <cellStyle name="Normal 3 40" xfId="17658" xr:uid="{918D8AA2-8F7C-4E34-AA53-CA9DDA99193C}"/>
    <cellStyle name="Normal 3 41" xfId="17477" xr:uid="{FA1445BE-4AF7-4FD1-9432-E9104A1AACAE}"/>
    <cellStyle name="Normal 3 41 2" xfId="19823" xr:uid="{13D15BC1-7E43-4A11-8256-0A691F72DDE1}"/>
    <cellStyle name="Normal 3 41 2 2" xfId="35118" xr:uid="{941B268A-C6F9-4130-93F9-99AC2EF6AC11}"/>
    <cellStyle name="Normal 3 41 3" xfId="39628" xr:uid="{CC530938-99C2-4A8A-9129-6F9E80BA35AB}"/>
    <cellStyle name="Normal 3 41 4" xfId="32797" xr:uid="{1943AF5A-BFDD-4D33-A8F9-992570492AD5}"/>
    <cellStyle name="Normal 3 42" xfId="16924" xr:uid="{424A2785-6ED0-418B-B1D8-E8D8ED29539F}"/>
    <cellStyle name="Normal 3 43" xfId="41353" xr:uid="{012F9C9B-9F69-44F2-91A5-53A3EF7C58BB}"/>
    <cellStyle name="Normal 3 44" xfId="1285" xr:uid="{49F7FD88-C787-40EE-8245-B2C612F144D5}"/>
    <cellStyle name="Normal 3 45" xfId="41364" xr:uid="{D7AAC7B8-34AC-471E-B95E-7C7E13D1BE66}"/>
    <cellStyle name="Normal 3 5" xfId="99" xr:uid="{00000000-0005-0000-0000-000077000000}"/>
    <cellStyle name="Normal 3 5 2" xfId="180" xr:uid="{00000000-0005-0000-0000-000078000000}"/>
    <cellStyle name="Normal 3 5 2 2" xfId="7085" xr:uid="{BD192E7C-E193-4133-A02E-0FCC637C00DA}"/>
    <cellStyle name="Normal 3 5 2 3" xfId="4665" xr:uid="{3BF9F1E8-4423-4888-8EDE-37E2E65AF16A}"/>
    <cellStyle name="Normal 3 5 3" xfId="1025" xr:uid="{F8F5954D-E220-4481-9158-A83D25911037}"/>
    <cellStyle name="Normal 3 5 3 10" xfId="41599" xr:uid="{99899BC6-EA7C-46F4-A253-0A27D90D3748}"/>
    <cellStyle name="Normal 3 5 3 2" xfId="5925" xr:uid="{B496A9B1-1504-4A46-B12F-4A3041650A81}"/>
    <cellStyle name="Normal 3 5 3 2 2" xfId="6554" xr:uid="{22B0A0F7-BD4A-47B2-9C42-272890963B5D}"/>
    <cellStyle name="Normal 3 5 3 2 2 2" xfId="8164" xr:uid="{6B3FC95E-4E2F-4A1F-8630-88BF95864069}"/>
    <cellStyle name="Normal 3 5 3 2 2 2 2" xfId="9474" xr:uid="{F0E4B69B-D695-443B-9896-1619312995B3}"/>
    <cellStyle name="Normal 3 5 3 2 2 2 2 2" xfId="15513" xr:uid="{AB1DCD52-462C-4105-BDFC-170A2E9B9829}"/>
    <cellStyle name="Normal 3 5 3 2 2 2 2 2 2" xfId="26228" xr:uid="{ABEA4846-BB31-4262-B159-EB3EA8D844DE}"/>
    <cellStyle name="Normal 3 5 3 2 2 2 2 3" xfId="13146" xr:uid="{7A999E5B-D133-4358-AD5A-C686EDFC01E1}"/>
    <cellStyle name="Normal 3 5 3 2 2 2 2 3 2" xfId="30911" xr:uid="{6CAA4EFA-3B23-4C06-B425-37A22BCAC241}"/>
    <cellStyle name="Normal 3 5 3 2 2 2 2 4" xfId="23861" xr:uid="{E9A4AF21-7AE0-4A1B-95FD-EE64ACC79233}"/>
    <cellStyle name="Normal 3 5 3 2 2 2 3" xfId="10666" xr:uid="{4B293B10-1FEB-4AA4-BDA3-2D13D6664ACF}"/>
    <cellStyle name="Normal 3 5 3 2 2 2 3 2" xfId="14330" xr:uid="{E6220208-EE87-4ECF-9EE3-904C06DDD94D}"/>
    <cellStyle name="Normal 3 5 3 2 2 2 3 2 2" xfId="32095" xr:uid="{3CF6F99D-3B4F-42B8-A407-8FAC467862A4}"/>
    <cellStyle name="Normal 3 5 3 2 2 2 3 3" xfId="25045" xr:uid="{5054D4A9-6856-4D33-BC93-D5FF16CB042A}"/>
    <cellStyle name="Normal 3 5 3 2 2 2 4" xfId="11906" xr:uid="{7E934DD6-13E2-4077-83E2-E3CB3ED72661}"/>
    <cellStyle name="Normal 3 5 3 2 2 2 4 2" xfId="29728" xr:uid="{30A4FCDE-4C7C-43AE-8195-30FFFA8839B3}"/>
    <cellStyle name="Normal 3 5 3 2 2 2 5" xfId="22621" xr:uid="{8B0F9156-EEF4-4F1B-B831-64E6FFECA75B}"/>
    <cellStyle name="Normal 3 5 3 2 2 3" xfId="8887" xr:uid="{0D927AC9-96AF-4C03-B06F-475CA52D6F0C}"/>
    <cellStyle name="Normal 3 5 3 2 2 3 2" xfId="14946" xr:uid="{B363F74B-C650-43A9-B322-7A2B8FA4C32F}"/>
    <cellStyle name="Normal 3 5 3 2 2 3 2 2" xfId="25661" xr:uid="{C9591DE0-243E-45DD-922B-FD1CE96D3610}"/>
    <cellStyle name="Normal 3 5 3 2 2 3 3" xfId="12559" xr:uid="{25F63C3F-C9AE-4B57-A8CF-BDCA42956533}"/>
    <cellStyle name="Normal 3 5 3 2 2 3 3 2" xfId="30344" xr:uid="{6EEA622B-8C5D-41AD-AA6B-91B726F7F575}"/>
    <cellStyle name="Normal 3 5 3 2 2 3 4" xfId="23274" xr:uid="{97F34392-296A-4A87-B29A-C319D845839E}"/>
    <cellStyle name="Normal 3 5 3 2 2 4" xfId="10099" xr:uid="{86D33E89-B376-4861-B173-993984EADFFF}"/>
    <cellStyle name="Normal 3 5 3 2 2 4 2" xfId="13763" xr:uid="{9BF8BC74-ACF5-4CF6-BC19-A825B4C91EBC}"/>
    <cellStyle name="Normal 3 5 3 2 2 4 2 2" xfId="31528" xr:uid="{34B07A0B-7E81-4E4C-8D26-7A4121E918F6}"/>
    <cellStyle name="Normal 3 5 3 2 2 4 3" xfId="24478" xr:uid="{701CFDEE-054B-4735-8B39-40228E8F9166}"/>
    <cellStyle name="Normal 3 5 3 2 2 5" xfId="11319" xr:uid="{293CEFF8-305D-4571-96E3-8D4D734645E4}"/>
    <cellStyle name="Normal 3 5 3 2 2 5 2" xfId="29161" xr:uid="{0CD91A1C-48C5-4A15-B950-496C367468AE}"/>
    <cellStyle name="Normal 3 5 3 2 2 6" xfId="22019" xr:uid="{F98DD7F6-5D93-427F-A5CA-C6B2253097CF}"/>
    <cellStyle name="Normal 3 5 3 2 3" xfId="7522" xr:uid="{8F18F76D-9B86-4477-B631-1B91D545803C}"/>
    <cellStyle name="Normal 3 5 3 2 3 2" xfId="9197" xr:uid="{C93C0A28-8125-4373-B520-D7574E1CE907}"/>
    <cellStyle name="Normal 3 5 3 2 3 2 2" xfId="15236" xr:uid="{6D2F61AD-1A8D-4AE9-B62B-2AFC9C82EC35}"/>
    <cellStyle name="Normal 3 5 3 2 3 2 2 2" xfId="25951" xr:uid="{83B79CEE-9C8F-42EC-A796-42567979D235}"/>
    <cellStyle name="Normal 3 5 3 2 3 2 3" xfId="12869" xr:uid="{DCC5B070-55D9-4EFA-8D3A-ABFBCDD5AC67}"/>
    <cellStyle name="Normal 3 5 3 2 3 2 3 2" xfId="30634" xr:uid="{6D8C0E9A-8E0E-4F00-A86D-1439D63D24E4}"/>
    <cellStyle name="Normal 3 5 3 2 3 2 4" xfId="23584" xr:uid="{44F9ED60-F015-4B62-B150-9450602F8F16}"/>
    <cellStyle name="Normal 3 5 3 2 3 3" xfId="10389" xr:uid="{14574BA3-7493-4A7C-AAF0-090504FBD2B6}"/>
    <cellStyle name="Normal 3 5 3 2 3 3 2" xfId="14053" xr:uid="{2BEB8EB9-089D-4623-B2BC-765A8C2CC446}"/>
    <cellStyle name="Normal 3 5 3 2 3 3 2 2" xfId="31818" xr:uid="{4A4D1449-AC86-482A-90C5-E3BFE786B135}"/>
    <cellStyle name="Normal 3 5 3 2 3 3 3" xfId="24768" xr:uid="{64FBE8B6-8F6D-4F05-9E6C-B311BD25EA28}"/>
    <cellStyle name="Normal 3 5 3 2 3 4" xfId="11629" xr:uid="{650CAACA-FE4A-43E8-AE67-47A89B18B12A}"/>
    <cellStyle name="Normal 3 5 3 2 3 4 2" xfId="29451" xr:uid="{12AF46CC-85E4-442F-8CDA-B2DB0F27D4CB}"/>
    <cellStyle name="Normal 3 5 3 2 3 5" xfId="22344" xr:uid="{03551911-C6E9-4CE8-A898-40D31D03608B}"/>
    <cellStyle name="Normal 3 5 3 2 4" xfId="8622" xr:uid="{9E4B3A0C-4B21-49EB-8FCA-B2689C41808D}"/>
    <cellStyle name="Normal 3 5 3 2 4 2" xfId="14681" xr:uid="{6F464A72-0AAC-40FC-99B9-3B32B7EED010}"/>
    <cellStyle name="Normal 3 5 3 2 4 2 2" xfId="25396" xr:uid="{5A7775ED-4D4D-4331-B2EA-80F5F9B15906}"/>
    <cellStyle name="Normal 3 5 3 2 4 3" xfId="12294" xr:uid="{E19BA28B-E237-4B43-BE1F-01501B908D2B}"/>
    <cellStyle name="Normal 3 5 3 2 4 3 2" xfId="30079" xr:uid="{76704F69-7252-4C86-950F-E925A1DCB5C2}"/>
    <cellStyle name="Normal 3 5 3 2 4 4" xfId="23009" xr:uid="{1E0E84B7-41C1-48E1-B190-7DC5596CD0A2}"/>
    <cellStyle name="Normal 3 5 3 2 5" xfId="9834" xr:uid="{1C980550-D240-4792-9BFC-6B8477E65BD8}"/>
    <cellStyle name="Normal 3 5 3 2 5 2" xfId="13498" xr:uid="{ABB3F317-7ABE-4406-A672-55978B2C0CA4}"/>
    <cellStyle name="Normal 3 5 3 2 5 2 2" xfId="31263" xr:uid="{9FDC5E61-DBE6-4D65-BC68-FDA698405C94}"/>
    <cellStyle name="Normal 3 5 3 2 5 3" xfId="24213" xr:uid="{7AE64CEA-BE6A-4772-970C-591F74DC2514}"/>
    <cellStyle name="Normal 3 5 3 2 6" xfId="11054" xr:uid="{48E528B6-55E5-4A15-AF34-6D24A40750B8}"/>
    <cellStyle name="Normal 3 5 3 2 6 2" xfId="28896" xr:uid="{79F2F3D8-F9A3-461F-9943-8F08F063162A}"/>
    <cellStyle name="Normal 3 5 3 2 7" xfId="21754" xr:uid="{561099BD-2AFF-4FDD-A45E-D261BAF0B13D}"/>
    <cellStyle name="Normal 3 5 3 3" xfId="6362" xr:uid="{BC095B23-8914-44C0-94FB-7C405D2B4549}"/>
    <cellStyle name="Normal 3 5 3 3 2" xfId="7971" xr:uid="{70B92705-2A4C-4926-983A-E1326175EC2F}"/>
    <cellStyle name="Normal 3 5 3 3 2 2" xfId="9344" xr:uid="{E4C3FA6A-093D-49D3-9930-A0542C54CF6E}"/>
    <cellStyle name="Normal 3 5 3 3 2 2 2" xfId="15383" xr:uid="{EB50BDE6-EF03-45B6-8CD0-7B12BF9CF65C}"/>
    <cellStyle name="Normal 3 5 3 3 2 2 2 2" xfId="26098" xr:uid="{EF10B026-2A4F-442F-8A51-8EFA6E6B568A}"/>
    <cellStyle name="Normal 3 5 3 3 2 2 3" xfId="13016" xr:uid="{7675325A-A8C7-4177-A23B-9BCF5EF9ED67}"/>
    <cellStyle name="Normal 3 5 3 3 2 2 3 2" xfId="30781" xr:uid="{10FC8536-B2B8-4663-ADDE-DD54E14CE7CD}"/>
    <cellStyle name="Normal 3 5 3 3 2 2 4" xfId="23731" xr:uid="{1558D264-4C61-4CBC-9737-E8511FC583E3}"/>
    <cellStyle name="Normal 3 5 3 3 2 3" xfId="10536" xr:uid="{90BD6426-A97B-49A4-B36A-8A5E1027C988}"/>
    <cellStyle name="Normal 3 5 3 3 2 3 2" xfId="14200" xr:uid="{D96C4A5E-EEA5-420E-B56A-B9692FF2EC77}"/>
    <cellStyle name="Normal 3 5 3 3 2 3 2 2" xfId="31965" xr:uid="{D438B659-CDFC-415B-BB93-C85971862E0A}"/>
    <cellStyle name="Normal 3 5 3 3 2 3 3" xfId="24915" xr:uid="{0BBC3989-9A41-4D95-80E5-4F105CA846A0}"/>
    <cellStyle name="Normal 3 5 3 3 2 4" xfId="11776" xr:uid="{B2E3AE14-BE68-4CC0-959F-1A56446F14B0}"/>
    <cellStyle name="Normal 3 5 3 3 2 4 2" xfId="29598" xr:uid="{D094FEC7-500B-4E01-8B87-BD5206D71D4D}"/>
    <cellStyle name="Normal 3 5 3 3 2 5" xfId="22491" xr:uid="{29AD6D83-7966-4C1C-BAB0-45A0A6CAD1C4}"/>
    <cellStyle name="Normal 3 5 3 3 3" xfId="8757" xr:uid="{8D1E5D7A-6E64-496C-9485-3ECFFD88C9BB}"/>
    <cellStyle name="Normal 3 5 3 3 3 2" xfId="14816" xr:uid="{07C09547-E3DE-4AF4-A6AB-0BE0D9A54BEE}"/>
    <cellStyle name="Normal 3 5 3 3 3 2 2" xfId="25531" xr:uid="{C00F9B6D-5733-4072-88C1-AFB2C6C9D7A2}"/>
    <cellStyle name="Normal 3 5 3 3 3 3" xfId="12429" xr:uid="{174A1B24-BE1D-4B7B-868A-655BA76844D3}"/>
    <cellStyle name="Normal 3 5 3 3 3 3 2" xfId="30214" xr:uid="{70A82B66-8DAA-4741-9D74-92900908C02B}"/>
    <cellStyle name="Normal 3 5 3 3 3 4" xfId="23144" xr:uid="{8BFB181F-5975-473C-95A7-78684FEEC07A}"/>
    <cellStyle name="Normal 3 5 3 3 4" xfId="9969" xr:uid="{D600CB86-CD8B-41CF-AF69-A26F2B6E9F52}"/>
    <cellStyle name="Normal 3 5 3 3 4 2" xfId="13633" xr:uid="{027813A3-B969-4128-8BD5-EF89E456C10C}"/>
    <cellStyle name="Normal 3 5 3 3 4 2 2" xfId="31398" xr:uid="{AA4355A4-43FD-49AB-A682-C13D4D4F5363}"/>
    <cellStyle name="Normal 3 5 3 3 4 3" xfId="24348" xr:uid="{AA904006-C5F4-4E21-BA3E-A387437E5EBE}"/>
    <cellStyle name="Normal 3 5 3 3 5" xfId="11189" xr:uid="{FACAD02D-87E7-457D-97FC-9C04F18C3FDB}"/>
    <cellStyle name="Normal 3 5 3 3 5 2" xfId="29031" xr:uid="{7C039DCA-3F50-4250-BFCE-715969CACDF2}"/>
    <cellStyle name="Normal 3 5 3 3 6" xfId="21889" xr:uid="{B553ED87-2DC4-4BCA-8679-6E29B74BBFB3}"/>
    <cellStyle name="Normal 3 5 3 4" xfId="7086" xr:uid="{C2B59AA1-AE5E-479A-9DCD-4CABF7C55D94}"/>
    <cellStyle name="Normal 3 5 3 5" xfId="7329" xr:uid="{CA536F37-38E6-4D94-8BE5-D7141589AEB7}"/>
    <cellStyle name="Normal 3 5 3 5 2" xfId="9067" xr:uid="{EB87EFEE-C4CA-43F7-956D-289349B5D335}"/>
    <cellStyle name="Normal 3 5 3 5 2 2" xfId="15106" xr:uid="{73A0DFA4-4BFA-4208-93CB-3A7BDC5CA26F}"/>
    <cellStyle name="Normal 3 5 3 5 2 2 2" xfId="25821" xr:uid="{72A3CAB6-E2AD-4BA3-984B-66AA0962AE2D}"/>
    <cellStyle name="Normal 3 5 3 5 2 3" xfId="12739" xr:uid="{BBB63201-D5A2-4F70-90C5-E1FD83869BC6}"/>
    <cellStyle name="Normal 3 5 3 5 2 3 2" xfId="30504" xr:uid="{A02364A5-164E-4446-BC4C-7FA4C620CE82}"/>
    <cellStyle name="Normal 3 5 3 5 2 4" xfId="23454" xr:uid="{52E16AB9-D3AD-4CA5-AE94-58B5B624EEEF}"/>
    <cellStyle name="Normal 3 5 3 5 3" xfId="10259" xr:uid="{390A5646-A045-47A0-BE0E-5F23A96F18B7}"/>
    <cellStyle name="Normal 3 5 3 5 3 2" xfId="13923" xr:uid="{BAD5A4DE-B79B-415B-9232-595E7CE0768A}"/>
    <cellStyle name="Normal 3 5 3 5 3 2 2" xfId="31688" xr:uid="{6B959436-EAA0-452D-B162-5394A0811692}"/>
    <cellStyle name="Normal 3 5 3 5 3 3" xfId="24638" xr:uid="{C130AE18-98E9-4A54-A658-EE95F065E009}"/>
    <cellStyle name="Normal 3 5 3 5 4" xfId="11499" xr:uid="{4A72FC5D-2846-4BA4-AA2A-F3DC968D2822}"/>
    <cellStyle name="Normal 3 5 3 5 4 2" xfId="29321" xr:uid="{3DC36E2D-75C3-41B9-AFAD-0DC138A9EA11}"/>
    <cellStyle name="Normal 3 5 3 5 5" xfId="22214" xr:uid="{19570F96-6DE6-4D99-BDBA-093DD5E76CEF}"/>
    <cellStyle name="Normal 3 5 3 6" xfId="8484" xr:uid="{A5A7F04E-45E9-470B-BF8A-71508945F2E5}"/>
    <cellStyle name="Normal 3 5 3 6 2" xfId="14551" xr:uid="{EE119D72-7905-4F7F-BC51-6AF5D5A2D5CA}"/>
    <cellStyle name="Normal 3 5 3 6 2 2" xfId="25266" xr:uid="{DDBC5BEF-7B79-4DD5-84CB-D81673500468}"/>
    <cellStyle name="Normal 3 5 3 6 3" xfId="12156" xr:uid="{9568B1D5-6202-4F92-BD92-44648CF91AC6}"/>
    <cellStyle name="Normal 3 5 3 6 3 2" xfId="29949" xr:uid="{4F88CBF2-07E0-43A7-A08E-E0F37A0E4DD6}"/>
    <cellStyle name="Normal 3 5 3 6 4" xfId="22871" xr:uid="{9EE6E3FF-C77B-4B04-A467-833A68B360F6}"/>
    <cellStyle name="Normal 3 5 3 7" xfId="9697" xr:uid="{9BDF8D09-A781-42E0-B478-2538CFF3C117}"/>
    <cellStyle name="Normal 3 5 3 7 2" xfId="13368" xr:uid="{21C63C02-6021-45DC-92A4-7CA1180529DB}"/>
    <cellStyle name="Normal 3 5 3 7 2 2" xfId="31133" xr:uid="{2D900D7C-EF45-47D3-86CC-156C8EB6FDA9}"/>
    <cellStyle name="Normal 3 5 3 7 3" xfId="24083" xr:uid="{46A88D7F-7E7A-4992-A7D4-71596F65DE24}"/>
    <cellStyle name="Normal 3 5 3 8" xfId="10916" xr:uid="{B7CFFD3A-C75F-4ABB-B1A7-291102E25BDC}"/>
    <cellStyle name="Normal 3 5 3 8 2" xfId="28766" xr:uid="{12F7B02E-CA8D-48C4-9C3D-D2DC87BA1CE5}"/>
    <cellStyle name="Normal 3 5 3 9" xfId="21602" xr:uid="{D436B008-4210-4B6D-A42E-05DD54E6CCD5}"/>
    <cellStyle name="Normal 3 5 4" xfId="16947" xr:uid="{CF1BB97F-E18B-4649-9E10-7F5848A79BB4}"/>
    <cellStyle name="Normal 3 5 5" xfId="41500" xr:uid="{FE910DD0-AFAC-4452-8AC9-27E1E8024DC6}"/>
    <cellStyle name="Normal 3 5_BURE COMMERCE" xfId="1026" xr:uid="{4E027C3F-70C6-4473-B146-E6F1D5A2775F}"/>
    <cellStyle name="Normal 3 6" xfId="1027" xr:uid="{4FBDBB84-6E82-4F32-96B6-C220E5EB8A57}"/>
    <cellStyle name="Normal 3 6 2" xfId="1028" xr:uid="{3098FE88-AF8B-4BD8-A960-7523358BA5A5}"/>
    <cellStyle name="Normal 3 6 2 10" xfId="4667" xr:uid="{DA8AE5C4-6736-4613-901B-D96CB4467A37}"/>
    <cellStyle name="Normal 3 6 2 2" xfId="5926" xr:uid="{D9AD9EF3-A74A-4E39-857B-1956EC37618A}"/>
    <cellStyle name="Normal 3 6 2 2 2" xfId="6555" xr:uid="{12DABD68-8326-46C8-9BB2-A87842B06B6F}"/>
    <cellStyle name="Normal 3 6 2 2 2 2" xfId="8165" xr:uid="{72797733-384B-448A-B449-7BB7242B0578}"/>
    <cellStyle name="Normal 3 6 2 2 2 2 2" xfId="9475" xr:uid="{752FD21F-9771-4404-9736-A66E762F5CBF}"/>
    <cellStyle name="Normal 3 6 2 2 2 2 2 2" xfId="15514" xr:uid="{BF18292C-9727-40F9-AA87-25EB063C3AA3}"/>
    <cellStyle name="Normal 3 6 2 2 2 2 2 2 2" xfId="26229" xr:uid="{10C415B5-7596-4846-B2AE-51C58386BAEE}"/>
    <cellStyle name="Normal 3 6 2 2 2 2 2 3" xfId="13147" xr:uid="{B5C7D3AF-E1CE-4809-91CE-7339A010D0E9}"/>
    <cellStyle name="Normal 3 6 2 2 2 2 2 3 2" xfId="30912" xr:uid="{5EEC3C66-4893-4A49-B1C4-F47BAE651639}"/>
    <cellStyle name="Normal 3 6 2 2 2 2 2 4" xfId="23862" xr:uid="{1A8257D9-0BCF-4250-B900-A02712338736}"/>
    <cellStyle name="Normal 3 6 2 2 2 2 3" xfId="10667" xr:uid="{720EDAF4-9C23-408A-8C35-C296E85BBD75}"/>
    <cellStyle name="Normal 3 6 2 2 2 2 3 2" xfId="14331" xr:uid="{80269F80-3B34-4269-ACFD-86E3F34A6DEA}"/>
    <cellStyle name="Normal 3 6 2 2 2 2 3 2 2" xfId="32096" xr:uid="{C1A20DA9-7F55-488E-A46C-D46FC9005072}"/>
    <cellStyle name="Normal 3 6 2 2 2 2 3 3" xfId="25046" xr:uid="{94455226-E2CE-4C24-B96E-C0FB8F225738}"/>
    <cellStyle name="Normal 3 6 2 2 2 2 4" xfId="11907" xr:uid="{14494101-54B5-4840-8698-7EC37988B335}"/>
    <cellStyle name="Normal 3 6 2 2 2 2 4 2" xfId="29729" xr:uid="{9DBF14A7-3C80-4735-ADCD-ABEB8122E5A3}"/>
    <cellStyle name="Normal 3 6 2 2 2 2 5" xfId="22622" xr:uid="{0D4DA342-F3D2-4F6E-B7BD-F492C811EE68}"/>
    <cellStyle name="Normal 3 6 2 2 2 3" xfId="8888" xr:uid="{AF9B4914-A8FB-441F-814F-697631797FBA}"/>
    <cellStyle name="Normal 3 6 2 2 2 3 2" xfId="14947" xr:uid="{3E096385-D621-404A-9C93-40E3FA4D0D01}"/>
    <cellStyle name="Normal 3 6 2 2 2 3 2 2" xfId="25662" xr:uid="{D514581C-2863-4BA0-99B3-2FBDB31C990F}"/>
    <cellStyle name="Normal 3 6 2 2 2 3 3" xfId="12560" xr:uid="{D479CC07-7B04-4E3B-8FE9-27595761FC6E}"/>
    <cellStyle name="Normal 3 6 2 2 2 3 3 2" xfId="30345" xr:uid="{737F84FF-CFE0-497B-8D6D-0804DE3B8CAC}"/>
    <cellStyle name="Normal 3 6 2 2 2 3 4" xfId="23275" xr:uid="{FC41353F-45EE-454A-88FD-CFDB59BAEB52}"/>
    <cellStyle name="Normal 3 6 2 2 2 4" xfId="10100" xr:uid="{E8D8DEB5-6893-46DF-A06C-F20162F48280}"/>
    <cellStyle name="Normal 3 6 2 2 2 4 2" xfId="13764" xr:uid="{2FD410C4-9AD8-4CE6-A16A-0F9BF01A527F}"/>
    <cellStyle name="Normal 3 6 2 2 2 4 2 2" xfId="31529" xr:uid="{82F7E172-53F5-448D-9F69-58164E927AA4}"/>
    <cellStyle name="Normal 3 6 2 2 2 4 3" xfId="24479" xr:uid="{057A70E5-471D-48DE-8AA2-934EEC0E6A51}"/>
    <cellStyle name="Normal 3 6 2 2 2 5" xfId="11320" xr:uid="{4E3BC153-B496-4C3B-9566-2E785BC57C61}"/>
    <cellStyle name="Normal 3 6 2 2 2 5 2" xfId="29162" xr:uid="{3BE6623F-412A-4BDD-9C3A-4AEFE25092B7}"/>
    <cellStyle name="Normal 3 6 2 2 2 6" xfId="22020" xr:uid="{D4A2106D-4578-4802-804E-9F5BDFF9A541}"/>
    <cellStyle name="Normal 3 6 2 2 3" xfId="7523" xr:uid="{E932E7FA-9520-42E5-A24B-13135369947E}"/>
    <cellStyle name="Normal 3 6 2 2 3 2" xfId="9198" xr:uid="{6C99C3D8-7B70-40D0-9716-EF75E87930B0}"/>
    <cellStyle name="Normal 3 6 2 2 3 2 2" xfId="15237" xr:uid="{37B85212-7A6E-48EA-BB30-363EAD938CEE}"/>
    <cellStyle name="Normal 3 6 2 2 3 2 2 2" xfId="25952" xr:uid="{83D59347-2827-4CF7-A14B-C4067CE1F84C}"/>
    <cellStyle name="Normal 3 6 2 2 3 2 3" xfId="12870" xr:uid="{C2606439-56E6-43A3-AD81-2C5C6EA84CE4}"/>
    <cellStyle name="Normal 3 6 2 2 3 2 3 2" xfId="30635" xr:uid="{37DE3B4E-191A-4092-BDF1-F9C77C549218}"/>
    <cellStyle name="Normal 3 6 2 2 3 2 4" xfId="23585" xr:uid="{4FFBC9AB-22B2-4F81-8229-91132C395AA8}"/>
    <cellStyle name="Normal 3 6 2 2 3 3" xfId="10390" xr:uid="{1F4DA303-FDFF-471F-B2EB-EA6FA9671B2B}"/>
    <cellStyle name="Normal 3 6 2 2 3 3 2" xfId="14054" xr:uid="{B3F43D8E-B320-44C0-A274-8E63F67CC54A}"/>
    <cellStyle name="Normal 3 6 2 2 3 3 2 2" xfId="31819" xr:uid="{0A759E12-5DFD-4A17-AE92-7BC61D5CEA52}"/>
    <cellStyle name="Normal 3 6 2 2 3 3 3" xfId="24769" xr:uid="{3C5D37E6-DFEE-420A-AD11-FE0F4CDD93A1}"/>
    <cellStyle name="Normal 3 6 2 2 3 4" xfId="11630" xr:uid="{D1DAD255-C4BD-4FA9-ADDA-E0AC6B888FE9}"/>
    <cellStyle name="Normal 3 6 2 2 3 4 2" xfId="29452" xr:uid="{11CF20B4-CB89-463F-BFE2-FF4E7F12D97F}"/>
    <cellStyle name="Normal 3 6 2 2 3 5" xfId="22345" xr:uid="{4FE1457C-ED11-49B6-84C3-BB19EE395F7F}"/>
    <cellStyle name="Normal 3 6 2 2 4" xfId="8623" xr:uid="{9021392E-0B0A-4D31-A640-A5628047251E}"/>
    <cellStyle name="Normal 3 6 2 2 4 2" xfId="14682" xr:uid="{9F5B2CB3-A389-4A16-ABC0-36E0425A4C8C}"/>
    <cellStyle name="Normal 3 6 2 2 4 2 2" xfId="25397" xr:uid="{45621423-DB42-45D9-B358-524F293DBD3F}"/>
    <cellStyle name="Normal 3 6 2 2 4 3" xfId="12295" xr:uid="{FF245D38-EFAB-4CA4-B4F0-0D4CD3041A7B}"/>
    <cellStyle name="Normal 3 6 2 2 4 3 2" xfId="30080" xr:uid="{A54BBC34-1332-4C0B-9125-F4B9BB98EB81}"/>
    <cellStyle name="Normal 3 6 2 2 4 4" xfId="23010" xr:uid="{1E9F0AA4-9FB3-4130-AEAC-C17DEE2817FA}"/>
    <cellStyle name="Normal 3 6 2 2 5" xfId="9835" xr:uid="{8FF5A5CD-3471-48CC-BD35-0C582D8E7174}"/>
    <cellStyle name="Normal 3 6 2 2 5 2" xfId="13499" xr:uid="{5840D67D-CD09-4F45-BAE4-F03635DC1450}"/>
    <cellStyle name="Normal 3 6 2 2 5 2 2" xfId="31264" xr:uid="{90EAB053-6F0F-4B93-9EC8-FDDE58C4A9F0}"/>
    <cellStyle name="Normal 3 6 2 2 5 3" xfId="24214" xr:uid="{1E1BB0D9-2D8D-4F62-9BF0-E567E13903E4}"/>
    <cellStyle name="Normal 3 6 2 2 6" xfId="11055" xr:uid="{95886041-E1DF-490F-8D79-85787FF3F3ED}"/>
    <cellStyle name="Normal 3 6 2 2 6 2" xfId="28897" xr:uid="{18C42FA2-7F04-4E8E-BFC4-84FA1D567991}"/>
    <cellStyle name="Normal 3 6 2 2 7" xfId="21755" xr:uid="{4E0BDD09-2526-4D4C-9C9C-E10DDCDA0DDA}"/>
    <cellStyle name="Normal 3 6 2 3" xfId="6363" xr:uid="{F689486D-12B4-43ED-9D00-89E6F1BB9872}"/>
    <cellStyle name="Normal 3 6 2 3 2" xfId="7972" xr:uid="{18FB3E44-6EBC-44FC-AB27-52F75E9ECD00}"/>
    <cellStyle name="Normal 3 6 2 3 2 2" xfId="9345" xr:uid="{579265D8-77E5-42B0-9D2C-9A1B6250DE69}"/>
    <cellStyle name="Normal 3 6 2 3 2 2 2" xfId="15384" xr:uid="{24CE1706-517A-4F6F-8AB3-38CF5A290C1D}"/>
    <cellStyle name="Normal 3 6 2 3 2 2 2 2" xfId="26099" xr:uid="{499047BB-C6E7-490D-BFE2-D1E66E950A35}"/>
    <cellStyle name="Normal 3 6 2 3 2 2 3" xfId="13017" xr:uid="{54C5DF04-8744-4F96-9B7E-C1158E2C8078}"/>
    <cellStyle name="Normal 3 6 2 3 2 2 3 2" xfId="30782" xr:uid="{EC18BB80-FA28-460F-A8C3-60DAD8C78A67}"/>
    <cellStyle name="Normal 3 6 2 3 2 2 4" xfId="23732" xr:uid="{F5E0BFA5-940A-4C7A-8824-09272815B9EC}"/>
    <cellStyle name="Normal 3 6 2 3 2 3" xfId="10537" xr:uid="{17091283-2975-4EF8-BDFA-3239153C4722}"/>
    <cellStyle name="Normal 3 6 2 3 2 3 2" xfId="14201" xr:uid="{D1629419-04C7-4C43-9C0F-478D594EA392}"/>
    <cellStyle name="Normal 3 6 2 3 2 3 2 2" xfId="31966" xr:uid="{E9ADC43D-E83C-4345-9FF5-7EDFD5DF0151}"/>
    <cellStyle name="Normal 3 6 2 3 2 3 3" xfId="24916" xr:uid="{DCCC42AE-EB58-428C-A4C7-465C063A98C8}"/>
    <cellStyle name="Normal 3 6 2 3 2 4" xfId="11777" xr:uid="{B4C04925-6972-4721-BF3D-EC0242D2E498}"/>
    <cellStyle name="Normal 3 6 2 3 2 4 2" xfId="29599" xr:uid="{EA2B2F24-8EA6-46F7-9E19-5203644F9890}"/>
    <cellStyle name="Normal 3 6 2 3 2 5" xfId="22492" xr:uid="{3B25B7FE-4550-4DF3-96EA-0FCFB3E3A161}"/>
    <cellStyle name="Normal 3 6 2 3 3" xfId="8758" xr:uid="{3073B392-277F-49E9-8CB2-BA7A5EC8BABE}"/>
    <cellStyle name="Normal 3 6 2 3 3 2" xfId="14817" xr:uid="{679A1D3B-32FB-41A1-A7DF-372CB453748E}"/>
    <cellStyle name="Normal 3 6 2 3 3 2 2" xfId="25532" xr:uid="{301F3BFC-BBB2-4A77-8966-F11C620FF349}"/>
    <cellStyle name="Normal 3 6 2 3 3 3" xfId="12430" xr:uid="{EA12865B-FC3F-42E1-BD16-5C94C51E233E}"/>
    <cellStyle name="Normal 3 6 2 3 3 3 2" xfId="30215" xr:uid="{FF1537CA-344E-4825-91C7-0D2F3A6008FC}"/>
    <cellStyle name="Normal 3 6 2 3 3 4" xfId="23145" xr:uid="{82140F13-519C-4D77-ABFA-C853A40ED90B}"/>
    <cellStyle name="Normal 3 6 2 3 4" xfId="9970" xr:uid="{F625C0B3-DEBB-4663-B958-BD8E419AF5E0}"/>
    <cellStyle name="Normal 3 6 2 3 4 2" xfId="13634" xr:uid="{DB5D8BCD-37BE-4D62-96A0-C58BD76FF485}"/>
    <cellStyle name="Normal 3 6 2 3 4 2 2" xfId="31399" xr:uid="{7C9DF9DE-A158-45EB-B2BE-AED323BA81CC}"/>
    <cellStyle name="Normal 3 6 2 3 4 3" xfId="24349" xr:uid="{3612CB4E-68E5-4941-90BD-E020ADF8BA35}"/>
    <cellStyle name="Normal 3 6 2 3 5" xfId="11190" xr:uid="{810E3AB4-5AD6-4A56-A246-EF465CA520E9}"/>
    <cellStyle name="Normal 3 6 2 3 5 2" xfId="29032" xr:uid="{6CB1A74B-C898-40C8-AD52-A1AA4B31913F}"/>
    <cellStyle name="Normal 3 6 2 3 6" xfId="21890" xr:uid="{01ED028B-7490-4BD6-B1FF-920C62442337}"/>
    <cellStyle name="Normal 3 6 2 4" xfId="7088" xr:uid="{85051F45-4E5A-4278-B26A-1446CEEB3DE1}"/>
    <cellStyle name="Normal 3 6 2 5" xfId="7330" xr:uid="{5B52A79D-C59D-4863-A39F-10F089459CB5}"/>
    <cellStyle name="Normal 3 6 2 5 2" xfId="9068" xr:uid="{2AD74F3A-0040-4643-B17F-CBC1D0FDE8D1}"/>
    <cellStyle name="Normal 3 6 2 5 2 2" xfId="15107" xr:uid="{6A0E4C29-A2E5-46F2-8F16-AE723F45AC7D}"/>
    <cellStyle name="Normal 3 6 2 5 2 2 2" xfId="25822" xr:uid="{51209F95-2F00-493D-878C-CA5D145CEF41}"/>
    <cellStyle name="Normal 3 6 2 5 2 3" xfId="12740" xr:uid="{8966680F-9360-4535-882A-85C7D260A034}"/>
    <cellStyle name="Normal 3 6 2 5 2 3 2" xfId="30505" xr:uid="{A21E3C3C-CC6B-4692-B399-268FE4FBA071}"/>
    <cellStyle name="Normal 3 6 2 5 2 4" xfId="23455" xr:uid="{1FE4224F-B6D8-4B15-9DDF-CCDB301DF252}"/>
    <cellStyle name="Normal 3 6 2 5 3" xfId="10260" xr:uid="{B86F8AEE-21B2-463F-9CD2-EDD8B0F308DE}"/>
    <cellStyle name="Normal 3 6 2 5 3 2" xfId="13924" xr:uid="{1799BF02-92E0-4013-8CD2-67FF6358E718}"/>
    <cellStyle name="Normal 3 6 2 5 3 2 2" xfId="31689" xr:uid="{C23DF185-DBA6-4239-9F7C-50267715BEAE}"/>
    <cellStyle name="Normal 3 6 2 5 3 3" xfId="24639" xr:uid="{31068739-41CB-41F4-BEC6-25D181B8725E}"/>
    <cellStyle name="Normal 3 6 2 5 4" xfId="11500" xr:uid="{7B8DEE71-336F-471A-9E2A-8CB9C6CAD23E}"/>
    <cellStyle name="Normal 3 6 2 5 4 2" xfId="29322" xr:uid="{8014EA0B-D21C-44C8-8F53-AF4DF5C51DDF}"/>
    <cellStyle name="Normal 3 6 2 5 5" xfId="22215" xr:uid="{98A8C1B0-BC3C-4EFF-BCFB-384D95B7DD10}"/>
    <cellStyle name="Normal 3 6 2 6" xfId="8485" xr:uid="{5F0CF72F-6DCE-4A90-A6AC-BA5C2488704B}"/>
    <cellStyle name="Normal 3 6 2 6 2" xfId="14552" xr:uid="{0A52F2CD-C1FD-4004-B7CC-CDA588CC6206}"/>
    <cellStyle name="Normal 3 6 2 6 2 2" xfId="25267" xr:uid="{6CA2DC63-8C95-4266-AF77-1CB275330F85}"/>
    <cellStyle name="Normal 3 6 2 6 3" xfId="12157" xr:uid="{E84E4357-FBEC-41A6-8334-B6A861FDD545}"/>
    <cellStyle name="Normal 3 6 2 6 3 2" xfId="29950" xr:uid="{EA2A4224-7869-49C5-850A-731F4231E7D7}"/>
    <cellStyle name="Normal 3 6 2 6 4" xfId="22872" xr:uid="{E9044040-CFF2-461D-9845-9299D66D6C4F}"/>
    <cellStyle name="Normal 3 6 2 7" xfId="9698" xr:uid="{42CB31C5-F52D-4A03-8D3B-67C333883E68}"/>
    <cellStyle name="Normal 3 6 2 7 2" xfId="13369" xr:uid="{23450B36-73BF-44BD-B7FF-5ECF7F706B40}"/>
    <cellStyle name="Normal 3 6 2 7 2 2" xfId="31134" xr:uid="{998CB7D9-E9AB-4EB3-A2F7-2DE9A08BDC4F}"/>
    <cellStyle name="Normal 3 6 2 7 3" xfId="24084" xr:uid="{D0DBAA2D-46D2-4CC9-94E9-AC1B8D1A6A85}"/>
    <cellStyle name="Normal 3 6 2 8" xfId="10917" xr:uid="{F460EA4F-62E7-46A0-8267-ADEE8EA21542}"/>
    <cellStyle name="Normal 3 6 2 8 2" xfId="28767" xr:uid="{561B96E3-879F-4D74-8B7E-65B6013CC18C}"/>
    <cellStyle name="Normal 3 6 2 9" xfId="21603" xr:uid="{85F8A79A-5DD5-4C79-B9ED-D0A8AAAAFD46}"/>
    <cellStyle name="Normal 3 6 3" xfId="7089" xr:uid="{041F6751-F05B-4BC8-B8D8-4931400850E2}"/>
    <cellStyle name="Normal 3 6 4" xfId="7087" xr:uid="{229D6E49-70F1-47BC-91F3-DD9806573F6F}"/>
    <cellStyle name="Normal 3 6 5" xfId="16948" xr:uid="{2F3D4764-C62D-47C2-A8FF-B0D2B24A83BF}"/>
    <cellStyle name="Normal 3 6 6" xfId="4666" xr:uid="{1B62A1F6-CAD6-4088-ADD1-CEB979FEF7F2}"/>
    <cellStyle name="Normal 3 6 7" xfId="41594" xr:uid="{ED721BAB-F357-4940-B709-990FD959DCE8}"/>
    <cellStyle name="Normal 3 6_BURE COMMERCE" xfId="1029" xr:uid="{E01199A3-6A93-4C42-870F-3A24BB0A4A63}"/>
    <cellStyle name="Normal 3 7" xfId="1030" xr:uid="{FBB128A2-58CD-4031-BE67-F2958AAEF87B}"/>
    <cellStyle name="Normal 3 7 2" xfId="1031" xr:uid="{D1DBDAA5-87E2-432A-86C9-B16075E9C69D}"/>
    <cellStyle name="Normal 3 7 2 2" xfId="15845" xr:uid="{5F9153B5-181E-4AAD-9150-BE114536885A}"/>
    <cellStyle name="Normal 3 7 2 2 2" xfId="26432" xr:uid="{1149692B-F45F-44AB-84F1-5BF1B8BEDD52}"/>
    <cellStyle name="Normal 3 7 3" xfId="7091" xr:uid="{01286F0B-07D3-42B5-AD68-647675662171}"/>
    <cellStyle name="Normal 3 7 4" xfId="7090" xr:uid="{410676C5-14A2-4D54-AA8D-7696EBD10ACE}"/>
    <cellStyle name="Normal 3 7 5" xfId="16949" xr:uid="{8CEDCF0C-DDF7-49F5-B875-44AE7153D2CF}"/>
    <cellStyle name="Normal 3 7 6" xfId="4668" xr:uid="{16FB7EC5-8145-4C91-A926-38E8F4D02FB1}"/>
    <cellStyle name="Normal 3 7_BURE COMMERCE" xfId="1032" xr:uid="{A666DB4C-4502-492A-9281-58DD366D9458}"/>
    <cellStyle name="Normal 3 8" xfId="1033" xr:uid="{21BAC5A2-FF04-4CF0-9BB8-D624C7E71DA1}"/>
    <cellStyle name="Normal 3 8 2" xfId="1034" xr:uid="{73EC63FB-26B3-4A5A-8FA3-7FD643C2B0AC}"/>
    <cellStyle name="Normal 3 8 3" xfId="7093" xr:uid="{583679D5-76C2-4714-95BB-5339BBE96724}"/>
    <cellStyle name="Normal 3 8 4" xfId="7092" xr:uid="{FF13BB5C-3756-4F5F-A4D9-0945B6EB37FC}"/>
    <cellStyle name="Normal 3 8 5" xfId="16950" xr:uid="{08BC5C96-3C16-4DDF-9F67-435D2CFFC097}"/>
    <cellStyle name="Normal 3 8 6" xfId="4669" xr:uid="{07EA8C31-3F25-4DE6-A6E2-32B5ABB564E8}"/>
    <cellStyle name="Normal 3 8_BURE COMMERCE" xfId="1035" xr:uid="{FDFB7B49-A981-4408-A43F-748B13DBC154}"/>
    <cellStyle name="Normal 3 9" xfId="149" xr:uid="{00000000-0005-0000-0000-000079000000}"/>
    <cellStyle name="Normal 3 9 2" xfId="1036" xr:uid="{A6677564-FCAB-4360-A6A8-36239854EF4E}"/>
    <cellStyle name="Normal 3 9 2 2" xfId="36" xr:uid="{00000000-0005-0000-0000-00007A000000}"/>
    <cellStyle name="Normal 3 9 3" xfId="7094" xr:uid="{AFDDBD56-721A-4968-A8FF-05C508D1E7F4}"/>
    <cellStyle name="Normal 3 9 4" xfId="1037" xr:uid="{78734AC5-15A0-41A6-9663-5CA9E34E4D22}"/>
    <cellStyle name="Normal 3 9 4 2" xfId="16951" xr:uid="{A400DB61-EC17-4331-9840-2514FE208D15}"/>
    <cellStyle name="Normal 3 9_BURE COMMERCE" xfId="1038" xr:uid="{C5A48EA9-9D99-4B59-873F-FC015B5FA784}"/>
    <cellStyle name="Normal 3_BKA_TR_BAUMAX-X_091221" xfId="7095" xr:uid="{14F51D57-C5D0-48F8-98B1-9C20C547C4FB}"/>
    <cellStyle name="Normal 30" xfId="1039" xr:uid="{1F7EE5E4-B47C-4A2A-A502-FC4516E1A0BD}"/>
    <cellStyle name="Normal 30 2" xfId="1040" xr:uid="{E1A5400B-1FDD-4A69-83BC-FAF45CC74BCE}"/>
    <cellStyle name="Normal 30 2 2" xfId="7096" xr:uid="{96927484-2CD2-495F-A0AF-348E2A6D920C}"/>
    <cellStyle name="Normal 30 3" xfId="17839" xr:uid="{830C35EC-1D6C-4BAF-B8ED-B3A148A0BDA9}"/>
    <cellStyle name="Normal 30 3 2" xfId="20178" xr:uid="{0BC23143-731B-4917-AC0B-4E81C06F6F7C}"/>
    <cellStyle name="Normal 30 3 2 2" xfId="35473" xr:uid="{637CB467-96B4-4524-B3E8-295117715384}"/>
    <cellStyle name="Normal 30 3 3" xfId="39983" xr:uid="{9DA79F58-0AC3-4D9A-95EC-92523134A7F9}"/>
    <cellStyle name="Normal 30 3 4" xfId="33152" xr:uid="{5523A36B-F6AC-43A7-9607-DC3103B69C15}"/>
    <cellStyle name="Normal 30 4" xfId="4670" xr:uid="{3E8F603C-0030-4968-8B88-F5F44FEF304A}"/>
    <cellStyle name="Normal 31" xfId="4671" xr:uid="{56820015-5E0C-49D9-A483-3B3CC88EC6AC}"/>
    <cellStyle name="Normal 31 2" xfId="8486" xr:uid="{E26BCF5A-2B60-43FF-9E83-3F09E7EABFA2}"/>
    <cellStyle name="Normal 31 2 2" xfId="12158" xr:uid="{428E1528-7D82-44A1-8498-196AAE9276B2}"/>
    <cellStyle name="Normal 31 2 3" xfId="22873" xr:uid="{EF933ACB-5338-4FF8-9BB8-7AB97D158126}"/>
    <cellStyle name="Normal 31 3" xfId="17840" xr:uid="{14B4A040-EAAB-40EB-BCBC-B66AFAAA34BF}"/>
    <cellStyle name="Normal 31 3 2" xfId="20179" xr:uid="{5709F1FF-6097-478D-A301-532975C00711}"/>
    <cellStyle name="Normal 31 3 2 2" xfId="35474" xr:uid="{AFC9885D-5031-421B-AC42-D388DC64D35F}"/>
    <cellStyle name="Normal 31 3 3" xfId="39984" xr:uid="{475044ED-2BA4-48B9-A87C-EA467481EC20}"/>
    <cellStyle name="Normal 31 3 4" xfId="33153" xr:uid="{E6C2732A-12B2-4B84-A907-8C067B8784BB}"/>
    <cellStyle name="Normal 31 4" xfId="10918" xr:uid="{3E005F0F-5228-42E8-8858-6B912D6ED71D}"/>
    <cellStyle name="Normal 31 5" xfId="21604" xr:uid="{36194AAD-C3BE-48FE-9BE2-436D349BB201}"/>
    <cellStyle name="Normal 32" xfId="4672" xr:uid="{F82CA94D-BF30-4154-876D-F372940F4E4D}"/>
    <cellStyle name="Normal 32 2" xfId="8487" xr:uid="{695A1E19-6222-49DA-ABCC-E55EA2800578}"/>
    <cellStyle name="Normal 32 2 2" xfId="12159" xr:uid="{DD55B2D6-B858-4F3D-BBCC-D91C8E1B0A6D}"/>
    <cellStyle name="Normal 32 2 3" xfId="22874" xr:uid="{6F1959AC-CF67-4D1C-BBB3-8580C37A4155}"/>
    <cellStyle name="Normal 32 3" xfId="17841" xr:uid="{C594A05D-84D7-4895-8ACF-A39B1AEC7E75}"/>
    <cellStyle name="Normal 32 3 2" xfId="20180" xr:uid="{7349B455-2C57-4234-8949-CE148A176DEF}"/>
    <cellStyle name="Normal 32 3 2 2" xfId="35475" xr:uid="{4CBD726A-0242-4286-8CCF-42E07B8F5878}"/>
    <cellStyle name="Normal 32 3 3" xfId="39985" xr:uid="{1AE391E7-B7C3-4080-AF6E-2F636CD3BC99}"/>
    <cellStyle name="Normal 32 3 4" xfId="33154" xr:uid="{DF266BDC-B8A6-43F3-B081-D61142039864}"/>
    <cellStyle name="Normal 32 4" xfId="19188" xr:uid="{FE6E52D6-C7FC-4F6B-8479-0C96E2D8062D}"/>
    <cellStyle name="Normal 32 5" xfId="10919" xr:uid="{D2487DD0-7997-4034-B9CF-D61C6D46788D}"/>
    <cellStyle name="Normal 32 6" xfId="21605" xr:uid="{3A1C8313-0520-4EA4-8B33-C9F75E76CC58}"/>
    <cellStyle name="Normal 33" xfId="4673" xr:uid="{8DF18A76-BD73-42BB-894A-F8E71435A335}"/>
    <cellStyle name="Normal 33 2" xfId="8488" xr:uid="{DE15A3E9-899B-4EA1-8F6F-6094FCDC36EA}"/>
    <cellStyle name="Normal 33 2 2" xfId="12160" xr:uid="{DBD9D907-BE20-4E1B-99A5-6C38753D9A13}"/>
    <cellStyle name="Normal 33 2 3" xfId="22875" xr:uid="{2AABB23C-8E39-4ED0-AE2B-5218DB165000}"/>
    <cellStyle name="Normal 33 3" xfId="17842" xr:uid="{5FDD7183-70E5-49AA-B8F7-0450EFCE9340}"/>
    <cellStyle name="Normal 33 3 2" xfId="20181" xr:uid="{ECF43F89-7CEA-49C2-A97B-15CA9F298E61}"/>
    <cellStyle name="Normal 33 3 2 2" xfId="35476" xr:uid="{98D3F31D-A12A-4188-B4C4-05A165678E8E}"/>
    <cellStyle name="Normal 33 3 3" xfId="39986" xr:uid="{14D1F351-F00C-4754-991A-F5B8FB89EA57}"/>
    <cellStyle name="Normal 33 3 4" xfId="33155" xr:uid="{EC1E6E6F-BAA3-40E1-A260-4F116F9CC8B2}"/>
    <cellStyle name="Normal 33 4" xfId="10920" xr:uid="{861079A5-9443-4580-9AB3-3E012E1BBAB1}"/>
    <cellStyle name="Normal 33 5" xfId="21606" xr:uid="{925CC790-B5DE-4DFC-985C-947764548101}"/>
    <cellStyle name="Normal 34" xfId="1041" xr:uid="{8226F24F-3516-44ED-9219-3DBB5A8F066F}"/>
    <cellStyle name="Normal 34 2" xfId="7097" xr:uid="{52F1C394-AE90-4457-9C3C-CB2109E6AE30}"/>
    <cellStyle name="Normal 34 3" xfId="8489" xr:uid="{084F1E7C-73C5-4BC3-857E-4436B4573AD9}"/>
    <cellStyle name="Normal 34 3 2" xfId="12161" xr:uid="{EF44F244-3B99-4680-A5EE-49075DEC6D5B}"/>
    <cellStyle name="Normal 34 3 3" xfId="22876" xr:uid="{B9E0F9BE-1AAF-4260-A652-41B7DB7CAC44}"/>
    <cellStyle name="Normal 34 4" xfId="17843" xr:uid="{7E4E8F7D-C09C-4571-8D34-FB9160BB8BA1}"/>
    <cellStyle name="Normal 34 4 2" xfId="20182" xr:uid="{E6E715DC-82B8-4857-A3A8-59604293E65E}"/>
    <cellStyle name="Normal 34 4 2 2" xfId="35477" xr:uid="{DEEC67CB-C745-40C4-9FCD-3463ECAE5BC7}"/>
    <cellStyle name="Normal 34 4 3" xfId="39987" xr:uid="{4A91AE6F-58D3-4C7D-BD45-5B2A38397572}"/>
    <cellStyle name="Normal 34 4 4" xfId="33156" xr:uid="{F93989C3-0615-4675-AC65-052659C2FFB7}"/>
    <cellStyle name="Normal 34 5" xfId="10921" xr:uid="{4809A29E-06A7-4D6F-8516-F26383CDFE09}"/>
    <cellStyle name="Normal 34 6" xfId="21607" xr:uid="{6A107B86-08EE-4630-9FE3-D48730342806}"/>
    <cellStyle name="Normal 34 7" xfId="4674" xr:uid="{136F0CA7-08D2-4E0C-98AD-316A730D2F61}"/>
    <cellStyle name="Normal 35" xfId="4675" xr:uid="{1E6A3FB9-2D5B-4878-BB65-853928BA3D06}"/>
    <cellStyle name="Normal 35 2" xfId="7098" xr:uid="{9945EEED-8755-464B-B10F-E536728B850A}"/>
    <cellStyle name="Normal 35 3" xfId="8490" xr:uid="{8B373350-424B-4027-B2D8-07038771154A}"/>
    <cellStyle name="Normal 35 3 2" xfId="12162" xr:uid="{17AB6ED9-B4B3-40BB-B670-A1A28F21A9E8}"/>
    <cellStyle name="Normal 35 3 3" xfId="22877" xr:uid="{BDA8241F-D5D7-4671-BFF2-7C472523B463}"/>
    <cellStyle name="Normal 35 4" xfId="15750" xr:uid="{BBA8A98F-1E31-4716-94FF-CB3B2CD98B26}"/>
    <cellStyle name="Normal 35 4 2" xfId="17479" xr:uid="{B7131B56-5198-4A04-A015-E7760377A42D}"/>
    <cellStyle name="Normal 35 4 2 2" xfId="26961" xr:uid="{7DEFEC75-A0CF-47C2-8D8A-6BABAAA94959}"/>
    <cellStyle name="Normal 35 5" xfId="10922" xr:uid="{44EFEC42-6C70-4E58-BAA1-C96ABB2821A9}"/>
    <cellStyle name="Normal 35 6" xfId="21608" xr:uid="{8F27C2DB-E09E-4AB2-8F5E-A268B523453F}"/>
    <cellStyle name="Normal 36" xfId="4676" xr:uid="{8D8D7A8A-B9EA-45AF-A392-4D2B4EAD8076}"/>
    <cellStyle name="Normal 36 2" xfId="7099" xr:uid="{175507E4-2915-4667-8BC4-E1E676823A05}"/>
    <cellStyle name="Normal 36 3" xfId="8491" xr:uid="{904EBE48-7A20-4C5E-91F9-BB99F0A54B23}"/>
    <cellStyle name="Normal 36 3 2" xfId="12163" xr:uid="{97BDA336-C34E-4AE2-B5D9-6E559AADAC7A}"/>
    <cellStyle name="Normal 36 3 3" xfId="22878" xr:uid="{52E2399E-8E64-43FE-9479-501E636267C4}"/>
    <cellStyle name="Normal 36 4" xfId="17844" xr:uid="{2EEFAC47-DDF4-4A0C-A037-1B90C2A56A8A}"/>
    <cellStyle name="Normal 36 4 2" xfId="27298" xr:uid="{4367CF12-F0B2-49A3-9FDF-5FB12D13C975}"/>
    <cellStyle name="Normal 36 5" xfId="10923" xr:uid="{33D2491E-1B17-4BEA-96F2-346B88AEB2DA}"/>
    <cellStyle name="Normal 36 6" xfId="21609" xr:uid="{C45FD77E-7EDB-412D-BB77-435D9DBF88BA}"/>
    <cellStyle name="Normal 37" xfId="104" xr:uid="{00000000-0005-0000-0000-00007B000000}"/>
    <cellStyle name="Normal 37 2" xfId="8492" xr:uid="{CA324AAD-27A5-4750-89AE-1DEB5DAF96C2}"/>
    <cellStyle name="Normal 37 2 2" xfId="12164" xr:uid="{9F201511-B87E-4BFB-A2D2-54F88A831E48}"/>
    <cellStyle name="Normal 37 2 3" xfId="22879" xr:uid="{50DE6EEE-1C28-4E43-A323-B681AA6CACCE}"/>
    <cellStyle name="Normal 37 3" xfId="17476" xr:uid="{F8F44BE4-31B2-4FAF-8AE6-82D2DFB4840B}"/>
    <cellStyle name="Normal 37 3 2" xfId="19822" xr:uid="{E741C3DB-7BE8-484E-B0A0-DFBB971F78E7}"/>
    <cellStyle name="Normal 37 3 2 2" xfId="35117" xr:uid="{A8B65450-4993-4225-A048-CBAD62F12B8F}"/>
    <cellStyle name="Normal 37 3 3" xfId="39627" xr:uid="{450559C7-9351-4683-B6AF-DB1736AABDD7}"/>
    <cellStyle name="Normal 37 3 4" xfId="32796" xr:uid="{9428D0CD-2B7B-4C3E-959A-776B14338049}"/>
    <cellStyle name="Normal 37 4" xfId="10924" xr:uid="{707F4423-A43D-4C03-9268-7817A1CD5E1C}"/>
    <cellStyle name="Normal 37 5" xfId="21610" xr:uid="{96F47588-1828-4B9A-B906-6755D426DC18}"/>
    <cellStyle name="Normal 37 6" xfId="4677" xr:uid="{D332F33A-D169-4CD5-A5F5-C39D6386111C}"/>
    <cellStyle name="Normal 38" xfId="4678" xr:uid="{9AAA5D32-E509-4E1C-9F35-73DCF82AD34E}"/>
    <cellStyle name="Normal 38 2" xfId="7100" xr:uid="{7D0A885F-0E31-4C7D-B79A-B8C540857E64}"/>
    <cellStyle name="Normal 38 3" xfId="8493" xr:uid="{F1633035-11DF-496E-9346-84A0B1C52BED}"/>
    <cellStyle name="Normal 38 3 2" xfId="12165" xr:uid="{847B1B4E-C080-41CE-8EAD-73731B95BB81}"/>
    <cellStyle name="Normal 38 3 3" xfId="22880" xr:uid="{1ADEDE99-0244-4A90-B33E-EB951E2A001B}"/>
    <cellStyle name="Normal 38 4" xfId="17660" xr:uid="{DAE60D50-C32F-4D65-B41B-D265DCBF7620}"/>
    <cellStyle name="Normal 38 4 2" xfId="20001" xr:uid="{41218D53-E7CE-43E8-A6B1-ADD472808D86}"/>
    <cellStyle name="Normal 38 4 2 2" xfId="35296" xr:uid="{DF127C26-2E95-49E0-BB4A-1CDFDE268F12}"/>
    <cellStyle name="Normal 38 4 3" xfId="39806" xr:uid="{0D7448A3-D1FB-44B2-991C-021C71C73C9E}"/>
    <cellStyle name="Normal 38 4 4" xfId="32975" xr:uid="{6664628D-E16A-47CD-8FC4-671C87560F2E}"/>
    <cellStyle name="Normal 38 5" xfId="10925" xr:uid="{DFA1F665-AA38-4F7D-A77D-EF7408DB2EC7}"/>
    <cellStyle name="Normal 38 6" xfId="21611" xr:uid="{ECFD6498-C4E9-4E8F-805D-E8B50133D140}"/>
    <cellStyle name="Normal 38 7" xfId="38986" xr:uid="{248F8E6F-D385-42A1-BD5A-AED2166C504E}"/>
    <cellStyle name="Normal 39" xfId="4679" xr:uid="{C676D135-F798-432B-BEF7-454F3E2B81CC}"/>
    <cellStyle name="Normal 39 2" xfId="17845" xr:uid="{E317DDAC-F074-4D0F-A59A-387C340268CA}"/>
    <cellStyle name="Normal 39 2 2" xfId="20183" xr:uid="{0645AF95-88D9-4AC5-9D1F-19C999B33165}"/>
    <cellStyle name="Normal 39 2 2 2" xfId="35478" xr:uid="{8CA4C68D-52D5-4AA3-9D39-44F5CBD27B08}"/>
    <cellStyle name="Normal 39 2 3" xfId="39988" xr:uid="{49EA34E2-70EF-4C16-8CAF-27B8354D6DFF}"/>
    <cellStyle name="Normal 39 2 4" xfId="33157" xr:uid="{CB24DE6E-3CAD-4AE5-BCD3-13EA5C5830EB}"/>
    <cellStyle name="Normal 4" xfId="15" xr:uid="{00000000-0005-0000-0000-00007C000000}"/>
    <cellStyle name="Normal 4 10" xfId="1042" xr:uid="{F54E1D20-94C7-4954-BAAC-F9982CDD2932}"/>
    <cellStyle name="Normal 4 10 2" xfId="15832" xr:uid="{66453562-7479-4CFE-9CA7-C4C4CF0E2B5B}"/>
    <cellStyle name="Normal 4 11" xfId="4680" xr:uid="{EA34A9B6-0768-4D4F-A080-A915AF0D9FE3}"/>
    <cellStyle name="Normal 4 12" xfId="4681" xr:uid="{475292E4-810D-41A5-B6E8-609939A3F818}"/>
    <cellStyle name="Normal 4 13" xfId="4682" xr:uid="{23213472-A0AF-4852-83BE-0FD2D34F3E70}"/>
    <cellStyle name="Normal 4 14" xfId="4683" xr:uid="{66F66531-8EBC-4CE7-9B5F-6DC2B4FC81FE}"/>
    <cellStyle name="Normal 4 15" xfId="4684" xr:uid="{6A348BF8-84BD-4C4A-931A-2FF1DA11E5E5}"/>
    <cellStyle name="Normal 4 16" xfId="15765" xr:uid="{74F2E223-CB32-4068-9EEE-3E941D23BFDC}"/>
    <cellStyle name="Normal 4 2" xfId="43" xr:uid="{00000000-0005-0000-0000-00007D000000}"/>
    <cellStyle name="Normal 4 2 2" xfId="1043" xr:uid="{B186E878-33C5-405B-84C4-D9850D45D9F5}"/>
    <cellStyle name="Normal 4 2 2 2" xfId="38992" xr:uid="{4D4845EB-9A48-45FB-91AA-3ACA99319165}"/>
    <cellStyle name="Normal 4 2 2 3" xfId="4685" xr:uid="{B03CD74F-E34B-4114-AD5D-79C370DB8BCB}"/>
    <cellStyle name="Normal 4 2 3" xfId="38987" xr:uid="{E3FA5CFE-A73D-46B8-A134-2859014AF008}"/>
    <cellStyle name="Normal 4 2 4" xfId="41595" xr:uid="{56CB02CB-30CF-4BB4-A2A7-5FFA2C8CD80B}"/>
    <cellStyle name="Normal 4 3" xfId="105" xr:uid="{00000000-0005-0000-0000-00007E000000}"/>
    <cellStyle name="Normal 4 3 2" xfId="171" xr:uid="{00000000-0005-0000-0000-00007F000000}"/>
    <cellStyle name="Normal 4 3 2 2" xfId="38993" xr:uid="{87ED5A32-8E84-42FE-8645-FC25AB14330F}"/>
    <cellStyle name="Normal 4 3 2 2 2" xfId="42054" xr:uid="{AD58A135-CEB5-4717-BF2A-BD9961B4F783}"/>
    <cellStyle name="Normal 4 3 2 3" xfId="4687" xr:uid="{CE926AB6-EC67-4CB8-A078-E5D033053BCA}"/>
    <cellStyle name="Normal 4 3 2 3 2" xfId="42003" xr:uid="{EA9E4763-AEA5-4E05-8102-2ED02B74C0AC}"/>
    <cellStyle name="Normal 4 3 2 4" xfId="42033" xr:uid="{230DB0DE-3371-447B-A515-5F6C4F2082D8}"/>
    <cellStyle name="Normal 4 3 2 5" xfId="42127" xr:uid="{9B1C039C-648A-4155-88C9-333D403C9BEB}"/>
    <cellStyle name="Normal 4 3 2 6" xfId="42190" xr:uid="{C20B8877-177F-44F6-BF57-CD66997328C9}"/>
    <cellStyle name="Normal 4 3 3" xfId="1044" xr:uid="{9D7B4CC2-D5A8-4ADE-9C8C-E6B34A157BE4}"/>
    <cellStyle name="Normal 4 3 3 2" xfId="7101" xr:uid="{544BEC38-4CB9-470D-A03D-041B96182BBB}"/>
    <cellStyle name="Normal 4 3 4" xfId="38988" xr:uid="{44642098-DB38-4264-B8AE-B50CD7042833}"/>
    <cellStyle name="Normal 4 3 5" xfId="4686" xr:uid="{E17D2E85-5324-4D7C-B570-077534D019C6}"/>
    <cellStyle name="Normal 4 4" xfId="181" xr:uid="{00000000-0005-0000-0000-000080000000}"/>
    <cellStyle name="Normal 4 4 2" xfId="4689" xr:uid="{023883BA-3A68-4962-8FCB-72AED7E9A0AA}"/>
    <cellStyle name="Normal 4 4 2 2" xfId="38994" xr:uid="{C386B3CF-B9BA-4B3F-91E9-71E3417EDC8A}"/>
    <cellStyle name="Normal 4 4 3" xfId="7102" xr:uid="{E908B469-E069-48D3-8928-DA2E66E3567B}"/>
    <cellStyle name="Normal 4 4 3 2" xfId="42006" xr:uid="{5CA93432-9A64-455F-A754-A02E7A900A6B}"/>
    <cellStyle name="Normal 4 4 4" xfId="38989" xr:uid="{4504D63E-A4EC-4490-A2B3-FB6F649EAEAD}"/>
    <cellStyle name="Normal 4 4 5" xfId="4688" xr:uid="{1697E917-EE3C-4BF4-A0E7-A6188D4BF403}"/>
    <cellStyle name="Normal 4 4 5 2" xfId="42161" xr:uid="{4DCAA3D1-31AB-415C-AE66-275520F75FDC}"/>
    <cellStyle name="Normal 4 4 6" xfId="42193" xr:uid="{FBD5F71C-7028-4AD8-976A-AEDE2702AD14}"/>
    <cellStyle name="Normal 4 5" xfId="4690" xr:uid="{137D3209-AE14-4FEA-9040-CC1802A9BD4C}"/>
    <cellStyle name="Normal 4 5 2" xfId="38995" xr:uid="{9E2B37A9-53F4-465E-8FA5-BE02229DC7F4}"/>
    <cellStyle name="Normal 4 5 2 2" xfId="41341" xr:uid="{F953730E-988E-40E6-BDFD-CB7CE23BE97E}"/>
    <cellStyle name="Normal 4 6" xfId="1045" xr:uid="{1353D344-DF21-4E66-A50D-53E167E317ED}"/>
    <cellStyle name="Normal 4 6 2" xfId="41343" xr:uid="{A7A915CB-E367-444E-A7D1-D3EB51BE3051}"/>
    <cellStyle name="Normal 4 6 3" xfId="4691" xr:uid="{AF194B06-CB89-46A8-ACD8-85D83F202BCA}"/>
    <cellStyle name="Normal 4 7" xfId="1046" xr:uid="{C131A3F3-A37D-4932-A7D8-CDC1E9C6F89D}"/>
    <cellStyle name="Normal 4 7 2" xfId="4692" xr:uid="{E77AC910-5D13-4CCA-8342-D482865A3E3B}"/>
    <cellStyle name="Normal 4 8" xfId="4693" xr:uid="{DD7D3C99-0CD9-4E15-9B1F-F64BC0D85B7D}"/>
    <cellStyle name="Normal 4 8 2 2 2 2" xfId="1047" xr:uid="{EA58E8EB-2501-42F3-9015-7D6C5632D97B}"/>
    <cellStyle name="Normal 4 8 2 2 2 2 2" xfId="26438" xr:uid="{FAF36F31-DAB2-4010-9DE9-329B59D2A8E2}"/>
    <cellStyle name="Normal 4 9" xfId="1048" xr:uid="{5B30EAEF-A51A-49FB-BE37-DFB559C1084D}"/>
    <cellStyle name="Normal 4 9 2" xfId="4694" xr:uid="{20B41E4F-B6CB-4F65-9FC4-D2F49D074551}"/>
    <cellStyle name="Normal 4_CENTRALNI SAT" xfId="1049" xr:uid="{C69FF457-E2E4-4189-8A15-9A67E1394713}"/>
    <cellStyle name="Normal 40" xfId="4695" xr:uid="{B2AED0A0-CCF0-4C0C-BCF5-969FCB25E841}"/>
    <cellStyle name="Normal 40 2" xfId="17659" xr:uid="{9F57B2F7-ADA9-4DB5-B89F-729D8A1BA230}"/>
    <cellStyle name="Normal 40 2 2" xfId="20000" xr:uid="{295D51A4-9EC2-4EEA-9D03-B7BBBAFA91D7}"/>
    <cellStyle name="Normal 40 2 2 2" xfId="35295" xr:uid="{97D28A60-67CC-4F69-B304-79776F11B782}"/>
    <cellStyle name="Normal 40 2 3" xfId="39805" xr:uid="{0D0F9465-8304-4025-BB2F-2B0F62B1BDAB}"/>
    <cellStyle name="Normal 40 2 4" xfId="32974" xr:uid="{0BDB93BB-7149-485D-80F7-ADA90E2F5418}"/>
    <cellStyle name="Normal 41" xfId="1050" xr:uid="{7F209F18-7DBF-4DA6-885B-100CDBED9BBC}"/>
    <cellStyle name="Normal 41 2" xfId="4697" xr:uid="{6703871F-BF0D-4D6F-A5F4-730B53AAD354}"/>
    <cellStyle name="Normal 41 3" xfId="17481" xr:uid="{D68807B6-6905-427C-B59D-6C29E96C535A}"/>
    <cellStyle name="Normal 41 3 2" xfId="19824" xr:uid="{86C47219-4251-45D0-A20C-202D0AA532CD}"/>
    <cellStyle name="Normal 41 3 2 2" xfId="35119" xr:uid="{EA933C3E-49B1-43F2-86BB-904DD835E95A}"/>
    <cellStyle name="Normal 41 3 3" xfId="39629" xr:uid="{C3B282F8-25DC-4A9D-A72C-6DAE5F1E5DCA}"/>
    <cellStyle name="Normal 41 3 4" xfId="32798" xr:uid="{F2A2A9DD-2D28-4F33-BD53-D3C02A36841C}"/>
    <cellStyle name="Normal 41 4" xfId="4696" xr:uid="{8E323523-834A-4A04-B58D-25E05150F9F7}"/>
    <cellStyle name="Normal 42" xfId="1051" xr:uid="{665E193E-5204-4C02-BD94-A7FB789AF31C}"/>
    <cellStyle name="Normal 42 18" xfId="1052" xr:uid="{08724F41-64AF-473A-9F88-638825FC73A3}"/>
    <cellStyle name="Normal 42 2" xfId="4698" xr:uid="{683D7E5F-38DA-4033-A471-5A48C1FD47F1}"/>
    <cellStyle name="Normal 42 3" xfId="7103" xr:uid="{8745987D-8359-437B-868B-74D3C0DCD0D1}"/>
    <cellStyle name="Normal 42 3 2" xfId="9027" xr:uid="{7D8A0D8B-6A53-4800-9E0B-6DE6CB9589EC}"/>
    <cellStyle name="Normal 42 3 2 2" xfId="15073" xr:uid="{A03D02B0-987F-427A-82B4-2AF720689766}"/>
    <cellStyle name="Normal 42 3 2 2 2" xfId="25788" xr:uid="{0AE04C2A-91F9-40FD-8075-3C6F2F7883CC}"/>
    <cellStyle name="Normal 42 3 2 3" xfId="12699" xr:uid="{0743A676-6467-40F3-89A6-36EBC719D0D1}"/>
    <cellStyle name="Normal 42 3 2 3 2" xfId="30471" xr:uid="{937E5D11-9EFD-45C9-B1DB-55F43A436560}"/>
    <cellStyle name="Normal 42 3 2 4" xfId="23414" xr:uid="{08DAFAC0-38FD-489E-81C5-6A340ECF536A}"/>
    <cellStyle name="Normal 42 3 3" xfId="10226" xr:uid="{9FCB3A14-7162-4765-8732-BC6D4925CB02}"/>
    <cellStyle name="Normal 42 3 3 2" xfId="13890" xr:uid="{F4DAD69D-DDA7-4C17-A334-8BF7F138E8D2}"/>
    <cellStyle name="Normal 42 3 3 2 2" xfId="31655" xr:uid="{B9048531-8A52-42CF-B213-B56EC99F5ABC}"/>
    <cellStyle name="Normal 42 3 3 3" xfId="24605" xr:uid="{DCBC7734-B234-4F4D-B494-64FCA4F5BDCC}"/>
    <cellStyle name="Normal 42 3 4" xfId="11459" xr:uid="{B57964CB-58CF-443E-9318-3594CB0098F3}"/>
    <cellStyle name="Normal 42 3 4 2" xfId="29288" xr:uid="{2854A9E7-E6E2-4FB9-9125-6ACB2B76E1A8}"/>
    <cellStyle name="Normal 42 3 5" xfId="22161" xr:uid="{F42FD6D0-B46E-427F-8626-319FB37F35C0}"/>
    <cellStyle name="Normal 42 4" xfId="17657" xr:uid="{79066034-D46B-4313-8164-0B6425D90BB7}"/>
    <cellStyle name="Normal 42 4 2" xfId="19999" xr:uid="{E486F75B-EFE1-428A-8AED-55CED518BB4D}"/>
    <cellStyle name="Normal 42 4 2 2" xfId="35294" xr:uid="{A4F80BEC-F364-4095-A1DF-3A2129B5B113}"/>
    <cellStyle name="Normal 42 4 3" xfId="39804" xr:uid="{0009F127-F64A-4B1F-AB06-2B42E5A54CAE}"/>
    <cellStyle name="Normal 42 4 4" xfId="32973" xr:uid="{B30710A7-A6F1-45E0-AEE6-CDC51518786C}"/>
    <cellStyle name="Normal 43" xfId="1053" xr:uid="{384855E1-C45A-462A-BEB5-DB9625432338}"/>
    <cellStyle name="Normal 43 2" xfId="7104" xr:uid="{D390AA74-823F-4D39-A461-FC5BD68483D2}"/>
    <cellStyle name="Normal 43 2 2" xfId="9028" xr:uid="{EA7CF313-EE76-4049-BBD7-FC4DB9C6C6E4}"/>
    <cellStyle name="Normal 43 2 2 2" xfId="15074" xr:uid="{457B45D8-223C-4E2A-9332-54734FB0C4C8}"/>
    <cellStyle name="Normal 43 2 2 2 2" xfId="25789" xr:uid="{1D7E04AE-F2C4-4F4C-BAD4-B2286747263D}"/>
    <cellStyle name="Normal 43 2 2 3" xfId="12700" xr:uid="{F0389DAE-275C-4F64-A218-93B08DC8BD4C}"/>
    <cellStyle name="Normal 43 2 2 3 2" xfId="30472" xr:uid="{0CB37657-0C9B-42EB-9165-45EE535EA8BB}"/>
    <cellStyle name="Normal 43 2 2 4" xfId="23415" xr:uid="{1500FC0D-1355-495C-8333-6AE4D217AA06}"/>
    <cellStyle name="Normal 43 2 3" xfId="10227" xr:uid="{BC5BF4E6-6D53-4778-85F4-1F413E179664}"/>
    <cellStyle name="Normal 43 2 3 2" xfId="13891" xr:uid="{209B07E0-C26E-4586-8D46-65BD90C78BF6}"/>
    <cellStyle name="Normal 43 2 3 2 2" xfId="31656" xr:uid="{32E02AAD-70FE-453F-BC80-60C795B18153}"/>
    <cellStyle name="Normal 43 2 3 3" xfId="24606" xr:uid="{5836DDF7-9EE3-4FD0-8454-4072DED1AA1F}"/>
    <cellStyle name="Normal 43 2 4" xfId="11460" xr:uid="{AB8662C3-55EF-44A3-8E62-FF490132DADC}"/>
    <cellStyle name="Normal 43 2 4 2" xfId="29289" xr:uid="{ABE24A0C-3C3F-40F2-BDA2-BAFA23DC150F}"/>
    <cellStyle name="Normal 43 2 5" xfId="22162" xr:uid="{ECC30EBE-51A9-4C98-A8B1-C21ABAA559BC}"/>
    <cellStyle name="Normal 43 3" xfId="17482" xr:uid="{0D90AD8B-90FB-4241-ADBE-6FCAD45616C6}"/>
    <cellStyle name="Normal 43 3 2" xfId="19825" xr:uid="{FC835143-2E9C-4BA3-B061-BD8C10774EA8}"/>
    <cellStyle name="Normal 43 3 2 2" xfId="35120" xr:uid="{D11795D8-AFEB-4145-ACC8-0A3FCA2179E6}"/>
    <cellStyle name="Normal 43 3 3" xfId="39630" xr:uid="{69BAA714-0773-40D6-BF5F-93568D1F2C40}"/>
    <cellStyle name="Normal 43 3 4" xfId="32799" xr:uid="{4FF8C7DF-6A24-4532-A2A7-71B2EFAD6B2C}"/>
    <cellStyle name="Normal 43 4" xfId="4699" xr:uid="{EC520C84-B9D3-4D0D-990F-12AB546BC632}"/>
    <cellStyle name="Normal 44" xfId="1054" xr:uid="{3699F486-5582-4E48-9F6A-ECFDDE0B8CF6}"/>
    <cellStyle name="Normal 44 2" xfId="4701" xr:uid="{F3C366D0-7AF1-49D5-9992-1F12EC07C841}"/>
    <cellStyle name="Normal 44 2 2" xfId="4702" xr:uid="{7FB1C779-9327-4D49-B3B6-9D7E703A70D5}"/>
    <cellStyle name="Normal 44 3" xfId="4703" xr:uid="{D842968F-8A37-46A5-90CF-FBF61A4DDA93}"/>
    <cellStyle name="Normal 44 4" xfId="4704" xr:uid="{DB27FE26-07C7-46A0-A04F-DEAB2BD00445}"/>
    <cellStyle name="Normal 44 5" xfId="4705" xr:uid="{07D21B3E-585E-4823-AC17-EF52921AAA55}"/>
    <cellStyle name="Normal 44 6" xfId="4706" xr:uid="{B1CF7193-85E0-4113-B4E7-3970CCF997DB}"/>
    <cellStyle name="Normal 44 7" xfId="7105" xr:uid="{26967980-25F2-4DB9-80D5-F686F35678E2}"/>
    <cellStyle name="Normal 44 8" xfId="17655" xr:uid="{0F210A55-7350-42FA-ACA0-5D2664FC7049}"/>
    <cellStyle name="Normal 44 8 2" xfId="19998" xr:uid="{2DA6E51C-F5E0-40A2-BF88-40FAF5034135}"/>
    <cellStyle name="Normal 44 8 2 2" xfId="35293" xr:uid="{6C2A56D6-1D67-4994-8588-95B9DC1C140E}"/>
    <cellStyle name="Normal 44 8 3" xfId="39803" xr:uid="{5880FB00-06A1-482C-A401-C19BCA3BFD30}"/>
    <cellStyle name="Normal 44 8 4" xfId="32972" xr:uid="{E9C7A1FD-F2D7-45FC-AA8B-7B6972F85545}"/>
    <cellStyle name="Normal 44 9" xfId="4700" xr:uid="{E19059F7-B3A7-4C19-8C0F-D6FEEB23BCB9}"/>
    <cellStyle name="Normal 45" xfId="1055" xr:uid="{0AF66BC9-5685-4364-B164-17E3BAC4AA5A}"/>
    <cellStyle name="Normal 45 2" xfId="1056" xr:uid="{EF52C4CD-7B22-4E16-B2A3-CFF5AE3CCC18}"/>
    <cellStyle name="Normal 45 2 2" xfId="4708" xr:uid="{FD80AAD6-4E82-4E54-844A-AEEA79F60A22}"/>
    <cellStyle name="Normal 45 3" xfId="4709" xr:uid="{59CD8950-3663-49F9-809D-B02C12DC091C}"/>
    <cellStyle name="Normal 45 4" xfId="4710" xr:uid="{3339442C-3C61-4067-8735-0B9FD3881B48}"/>
    <cellStyle name="Normal 45 5" xfId="4711" xr:uid="{080DDF6A-9F14-48A6-B6FF-814AD40CBF4A}"/>
    <cellStyle name="Normal 45 6" xfId="4712" xr:uid="{6930B020-72A2-43A9-AADA-D104CB95CEB9}"/>
    <cellStyle name="Normal 45 7" xfId="17483" xr:uid="{72E7F0E4-7CB4-4AEE-9309-A52F01321D5B}"/>
    <cellStyle name="Normal 45 7 2" xfId="19826" xr:uid="{739ABF03-92E0-4211-82FD-C06EC16B154C}"/>
    <cellStyle name="Normal 45 7 2 2" xfId="35121" xr:uid="{38FA2D52-98CD-4454-B675-ADFFCF0BEEDB}"/>
    <cellStyle name="Normal 45 7 3" xfId="39631" xr:uid="{2CAB8964-3486-414D-A989-13F8B8F2C5DA}"/>
    <cellStyle name="Normal 45 7 4" xfId="32800" xr:uid="{BB1A11F6-7D0A-4C3E-B6A1-601331699C20}"/>
    <cellStyle name="Normal 45 8" xfId="4707" xr:uid="{67038E22-5077-4226-93AD-C2AEF1068044}"/>
    <cellStyle name="Normal 46" xfId="1057" xr:uid="{038BB2AE-DDC3-43FA-99FD-A4435E7C5195}"/>
    <cellStyle name="Normal 46 2" xfId="1058" xr:uid="{E58D8D39-5FA9-4DF6-83CC-345CD699582F}"/>
    <cellStyle name="Normal 46 2 2" xfId="4714" xr:uid="{CE2F3722-91E9-4A4D-A8AE-B2914534090E}"/>
    <cellStyle name="Normal 46 3" xfId="4715" xr:uid="{C4BE751D-509E-47FC-A0A0-F02FCFD8DC91}"/>
    <cellStyle name="Normal 46 4" xfId="4716" xr:uid="{51EAFE00-BBD7-4581-92C6-BAD75C08C6F9}"/>
    <cellStyle name="Normal 46 5" xfId="4717" xr:uid="{102BD780-7BE0-464C-A493-EB0F24BA691F}"/>
    <cellStyle name="Normal 46 6" xfId="4718" xr:uid="{5CDE7F6F-7BF0-46CC-9D01-DED68042EDA8}"/>
    <cellStyle name="Normal 46 7" xfId="17571" xr:uid="{966DD1BD-F5CD-4F05-A1D5-11EECACEB642}"/>
    <cellStyle name="Normal 46 7 2" xfId="19914" xr:uid="{F765D961-6A5C-4F3B-9237-BDE282AE7316}"/>
    <cellStyle name="Normal 46 7 2 2" xfId="35209" xr:uid="{0AC92051-1781-42FE-BE81-A9887FAFBBAD}"/>
    <cellStyle name="Normal 46 7 3" xfId="39719" xr:uid="{0104C9B7-B3E7-4F8B-A96A-7AE6A20EF710}"/>
    <cellStyle name="Normal 46 7 4" xfId="32888" xr:uid="{9D0924D0-E0FE-453B-B3F1-AEC821770FE4}"/>
    <cellStyle name="Normal 46 8" xfId="4713" xr:uid="{5366B80D-F7E0-42C1-AA40-71DD89AE8BCF}"/>
    <cellStyle name="Normal 47" xfId="1059" xr:uid="{62D1C354-3B6F-4024-BDF7-6F81D78017C7}"/>
    <cellStyle name="Normal 47 2" xfId="17484" xr:uid="{4CB15DF3-FD38-459C-8875-8ABFEEEC6693}"/>
    <cellStyle name="Normal 47 2 2" xfId="19827" xr:uid="{64EBA58F-F714-4099-A95F-EC557A4D5FEE}"/>
    <cellStyle name="Normal 47 2 2 2" xfId="35122" xr:uid="{11F487E2-965A-467A-A4B7-8847B95BC434}"/>
    <cellStyle name="Normal 47 2 3" xfId="39632" xr:uid="{94ABC575-8AE1-4DCD-8707-73BFF51DD2AB}"/>
    <cellStyle name="Normal 47 2 4" xfId="32801" xr:uid="{1BF1E34E-32AD-447E-B72F-A6CEE4301618}"/>
    <cellStyle name="Normal 47 3" xfId="4719" xr:uid="{94714210-F61C-4A1B-A570-38CCFB52D74C}"/>
    <cellStyle name="Normal 48" xfId="1060" xr:uid="{79037CBF-1703-46E2-B8CC-94192E1F2502}"/>
    <cellStyle name="Normal 48 2" xfId="4721" xr:uid="{F7F8AE5F-A56E-4AB0-B805-AAFEC18CA42A}"/>
    <cellStyle name="Normal 48 3" xfId="17570" xr:uid="{713F62B0-3763-4DD0-9FAC-965E32F54F51}"/>
    <cellStyle name="Normal 48 3 2" xfId="19913" xr:uid="{944EB5B8-427A-4E92-8618-92CB7DF77F68}"/>
    <cellStyle name="Normal 48 3 2 2" xfId="35208" xr:uid="{93742EE1-16BD-4E74-8713-120550F7B007}"/>
    <cellStyle name="Normal 48 3 3" xfId="39718" xr:uid="{A6B8193B-A2F0-4B18-8E37-C0B75C4E9E82}"/>
    <cellStyle name="Normal 48 3 4" xfId="32887" xr:uid="{EDE20B19-CE7A-4434-A4AB-679D21B34BC0}"/>
    <cellStyle name="Normal 48 4" xfId="4720" xr:uid="{030935EE-B81F-428F-90FE-C3FD5D4D7F9C}"/>
    <cellStyle name="Normal 49" xfId="4722" xr:uid="{9D7D7C2A-D029-40D1-9133-288D816B6BD6}"/>
    <cellStyle name="Normal 49 2" xfId="4723" xr:uid="{693C8CF4-C4FA-46B0-AC26-0D17FA736343}"/>
    <cellStyle name="Normal 49 3" xfId="17485" xr:uid="{0CDC4C4B-40D1-41E3-B562-03DB87AC93DF}"/>
    <cellStyle name="Normal 49 3 2" xfId="19828" xr:uid="{5E4D3DC6-C469-4470-A894-4EB4CFB2F0DE}"/>
    <cellStyle name="Normal 49 3 2 2" xfId="35123" xr:uid="{F60B8D19-0FFB-4C33-8954-3A5FCB23F3D2}"/>
    <cellStyle name="Normal 49 3 3" xfId="39633" xr:uid="{23BCC156-C49A-4454-8688-295EC76B23EA}"/>
    <cellStyle name="Normal 49 3 4" xfId="32802" xr:uid="{93470121-495E-4B2B-9B46-F7439CB0B334}"/>
    <cellStyle name="Normal 5" xfId="106" xr:uid="{00000000-0005-0000-0000-000081000000}"/>
    <cellStyle name="Normal 5 10" xfId="1061" xr:uid="{21FB5EF3-867D-466B-AD6B-BCB1C5D3E20F}"/>
    <cellStyle name="Normal 5 11" xfId="4724" xr:uid="{4DCAFDEE-5EE2-4311-B620-55A12BFCBA37}"/>
    <cellStyle name="Normal 5 11 10" xfId="19226" xr:uid="{CB55B17A-E48C-477F-B762-B2392FD1A062}"/>
    <cellStyle name="Normal 5 11 10 2" xfId="34522" xr:uid="{152D908B-3121-4ED7-87AB-E392908CE3ED}"/>
    <cellStyle name="Normal 5 11 11" xfId="39050" xr:uid="{2FE39AD2-E686-4F30-8426-34EE3D66F6BD}"/>
    <cellStyle name="Normal 5 11 12" xfId="28668" xr:uid="{DFF08CA5-3469-418E-B347-4350950390E5}"/>
    <cellStyle name="Normal 5 11 2" xfId="4725" xr:uid="{0DC9948B-02F5-4C25-B0BD-D31FD156E1B2}"/>
    <cellStyle name="Normal 5 11 3" xfId="9699" xr:uid="{4B3EBBCD-E6D2-4199-840C-5BDC54D970FA}"/>
    <cellStyle name="Normal 5 11 3 2" xfId="15706" xr:uid="{E4F5B941-0247-4FBA-A417-13F65D0C00DF}"/>
    <cellStyle name="Normal 5 11 3 2 2" xfId="15825" xr:uid="{B478FB1C-FD22-4586-9B9B-57FA4869700B}"/>
    <cellStyle name="Normal 5 11 3 2 2 2" xfId="19328" xr:uid="{8C6C1602-75AE-4D80-ADB1-645F8B66A15D}"/>
    <cellStyle name="Normal 5 11 3 2 2 2 2" xfId="34623" xr:uid="{44A07F40-5FF7-4D81-9238-5DEBA5094FBD}"/>
    <cellStyle name="Normal 5 11 3 2 2 3" xfId="39168" xr:uid="{1B7712C6-3FED-4F3D-B5FE-B25E96E2EE3B}"/>
    <cellStyle name="Normal 5 11 3 2 2 4" xfId="32337" xr:uid="{5595A50B-6D6B-4F53-9BBF-E9B71835BF6F}"/>
    <cellStyle name="Normal 5 11 3 2 3" xfId="19175" xr:uid="{FE2A07D7-B205-4CA6-A653-9E3856D9AF73}"/>
    <cellStyle name="Normal 5 11 3 2 3 2" xfId="21510" xr:uid="{C8E26930-25EF-4BC9-B83A-0DA01766F2F5}"/>
    <cellStyle name="Normal 5 11 3 2 3 2 2" xfId="36805" xr:uid="{223548C6-CF6C-4053-8F61-16E748E118FE}"/>
    <cellStyle name="Normal 5 11 3 2 3 3" xfId="41315" xr:uid="{054305FA-4C9E-493A-A610-99B00F37DD03}"/>
    <cellStyle name="Normal 5 11 3 2 3 4" xfId="34484" xr:uid="{7281C0E9-313D-4AC4-99DD-AF987F63E6D6}"/>
    <cellStyle name="Normal 5 11 3 2 4" xfId="19279" xr:uid="{D148082C-4EF7-4469-964C-3D8A9344CFF8}"/>
    <cellStyle name="Normal 5 11 3 2 4 2" xfId="34575" xr:uid="{9BC93B1D-F403-4C63-8332-D02C83FEF0CE}"/>
    <cellStyle name="Normal 5 11 3 2 5" xfId="39120" xr:uid="{E8C2CD96-8745-4AF3-A717-81E5597C66B9}"/>
    <cellStyle name="Normal 5 11 3 2 6" xfId="32289" xr:uid="{F6E76059-FBE0-499A-B9D0-51A74142B270}"/>
    <cellStyle name="Normal 5 11 3 3" xfId="15772" xr:uid="{33815012-2843-44AD-B41F-6B8562F71A40}"/>
    <cellStyle name="Normal 5 11 3 3 2" xfId="19203" xr:uid="{339B09F1-6731-45EE-9C5D-ABF983B68F2B}"/>
    <cellStyle name="Normal 5 11 3 3 2 2" xfId="21526" xr:uid="{F3733C9B-9596-40D6-B43D-69CD5B30D3C3}"/>
    <cellStyle name="Normal 5 11 3 3 2 2 2" xfId="36821" xr:uid="{AEE4A4E8-50E3-4CBD-91EB-5ADB412A36FE}"/>
    <cellStyle name="Normal 5 11 3 3 2 3" xfId="41331" xr:uid="{D1C3B82D-D63D-4BD2-BBC2-BB2235D01169}"/>
    <cellStyle name="Normal 5 11 3 3 2 4" xfId="34500" xr:uid="{711A4BDB-CCC5-4E5A-B2F3-91C7DE41F084}"/>
    <cellStyle name="Normal 5 11 3 3 3" xfId="19296" xr:uid="{872170F8-3012-41DE-BE82-D117567BD49B}"/>
    <cellStyle name="Normal 5 11 3 3 3 2" xfId="34591" xr:uid="{00BF2BF8-5EF8-44EA-8D03-A8398F27696B}"/>
    <cellStyle name="Normal 5 11 3 3 4" xfId="39136" xr:uid="{1A6D375A-34AE-4245-8CB9-085DF7BB5A0D}"/>
    <cellStyle name="Normal 5 11 3 3 5" xfId="32305" xr:uid="{20593374-D8C8-4D09-9AA4-6B484999639C}"/>
    <cellStyle name="Normal 5 11 3 4" xfId="18867" xr:uid="{BA0D6D74-658F-440A-96E4-E17D03889848}"/>
    <cellStyle name="Normal 5 11 3 4 2" xfId="21205" xr:uid="{1249BA21-B9F0-45B4-B67C-485FB606169D}"/>
    <cellStyle name="Normal 5 11 3 4 2 2" xfId="36500" xr:uid="{0274005E-AAA2-490F-9292-96987A47B0BE}"/>
    <cellStyle name="Normal 5 11 3 4 3" xfId="41010" xr:uid="{631BFD44-DE00-467B-8B1F-647030423FAE}"/>
    <cellStyle name="Normal 5 11 3 4 4" xfId="34179" xr:uid="{895BEE3E-D63A-43B1-B38D-65AA20645A84}"/>
    <cellStyle name="Normal 5 11 3 5" xfId="19263" xr:uid="{4DE9A1D4-4847-4389-87DF-C3F8659F9FFC}"/>
    <cellStyle name="Normal 5 11 3 5 2" xfId="34559" xr:uid="{B9A05C13-EAD0-4FC2-9F12-F90F961F96F9}"/>
    <cellStyle name="Normal 5 11 3 6" xfId="39104" xr:uid="{3652DEDF-B3F8-4C03-B9D5-04981A1A6E8A}"/>
    <cellStyle name="Normal 5 11 3 7" xfId="28722" xr:uid="{875FB2E2-ACC0-4C1B-ADAC-184079D610AB}"/>
    <cellStyle name="Normal 5 11 4" xfId="15698" xr:uid="{8D265637-9B01-422C-A8AA-94122359EA37}"/>
    <cellStyle name="Normal 5 11 4 2" xfId="15799" xr:uid="{F364E9AA-237B-4971-BFAA-138B189FBCD1}"/>
    <cellStyle name="Normal 5 11 4 2 2" xfId="19304" xr:uid="{5C4CFD95-D145-493E-89F2-2A6445B29423}"/>
    <cellStyle name="Normal 5 11 4 2 2 2" xfId="34599" xr:uid="{1FC71425-8F5B-4CF2-92CA-DE217759850C}"/>
    <cellStyle name="Normal 5 11 4 2 3" xfId="39144" xr:uid="{2D315480-4106-4EE1-A885-EE58BEB89824}"/>
    <cellStyle name="Normal 5 11 4 2 4" xfId="32313" xr:uid="{93DEF75E-9CEE-406C-B399-560A978D1DB0}"/>
    <cellStyle name="Normal 5 11 4 3" xfId="19167" xr:uid="{CF599F91-3318-43A8-80F3-5ED0A4FD9CE3}"/>
    <cellStyle name="Normal 5 11 4 3 2" xfId="21502" xr:uid="{994364BB-DC62-4B32-8E18-79FAA35E595C}"/>
    <cellStyle name="Normal 5 11 4 3 2 2" xfId="36797" xr:uid="{D05B21C1-E8F0-44D3-832C-DDC7B388BEF3}"/>
    <cellStyle name="Normal 5 11 4 3 3" xfId="41307" xr:uid="{DE8CE8E2-7CF6-40AB-8E2E-B53937626E7C}"/>
    <cellStyle name="Normal 5 11 4 3 4" xfId="34476" xr:uid="{F7137E2B-B1F9-4D07-AFB0-A45EDD09E581}"/>
    <cellStyle name="Normal 5 11 4 4" xfId="19271" xr:uid="{43A91DB7-24D1-4F34-9253-55C78A7349E9}"/>
    <cellStyle name="Normal 5 11 4 4 2" xfId="34567" xr:uid="{AE9E47F5-1A75-4175-9BC6-FEFB26F78679}"/>
    <cellStyle name="Normal 5 11 4 5" xfId="39112" xr:uid="{151D9E08-3BD0-4889-B0A2-88471C93552A}"/>
    <cellStyle name="Normal 5 11 4 6" xfId="32281" xr:uid="{E7FC27A3-81AF-469D-B60C-85CD65AAB8C5}"/>
    <cellStyle name="Normal 5 11 5" xfId="15809" xr:uid="{01973668-6152-4ACF-A69B-652750F970D7}"/>
    <cellStyle name="Normal 5 11 5 2" xfId="19195" xr:uid="{75373B03-161E-4EF0-9B1A-72D00FC440BD}"/>
    <cellStyle name="Normal 5 11 5 2 2" xfId="21518" xr:uid="{B220DB5C-3658-46B0-86CA-3BFE628D7C1E}"/>
    <cellStyle name="Normal 5 11 5 2 2 2" xfId="36813" xr:uid="{F58C9293-D364-4D9C-BD52-C9A25CE2B21D}"/>
    <cellStyle name="Normal 5 11 5 2 3" xfId="41323" xr:uid="{9B86CF2C-0647-4930-815A-AD4499693401}"/>
    <cellStyle name="Normal 5 11 5 2 4" xfId="34492" xr:uid="{D329F8DB-3B22-48BA-A2B4-6D5A920BC530}"/>
    <cellStyle name="Normal 5 11 5 3" xfId="19312" xr:uid="{09692DD8-FFAE-4121-A85B-0286A46892C9}"/>
    <cellStyle name="Normal 5 11 5 3 2" xfId="34607" xr:uid="{B94E79F0-B7FA-4523-A05F-03FC81DF2493}"/>
    <cellStyle name="Normal 5 11 5 4" xfId="39152" xr:uid="{3C0BB9B2-92B6-4EA0-9247-AAEA68B05DEE}"/>
    <cellStyle name="Normal 5 11 5 5" xfId="32321" xr:uid="{E2B556A4-C14D-47E1-96A7-1A0592ADB4E9}"/>
    <cellStyle name="Normal 5 11 6" xfId="15817" xr:uid="{5B580026-7A24-48E9-99E8-A7A721D1D424}"/>
    <cellStyle name="Normal 5 11 6 2" xfId="19320" xr:uid="{2352D581-A115-4267-A2DE-C0280AEFD78C}"/>
    <cellStyle name="Normal 5 11 6 2 2" xfId="34615" xr:uid="{823047C5-D5AE-4FB6-85F0-FF85ACA7CCD8}"/>
    <cellStyle name="Normal 5 11 6 3" xfId="39160" xr:uid="{4E2378DF-C05B-42AD-A042-DA2C57755AAB}"/>
    <cellStyle name="Normal 5 11 6 4" xfId="32329" xr:uid="{04E816E6-C8CE-45C4-AD99-EBCEE4B0A208}"/>
    <cellStyle name="Normal 5 11 7" xfId="15756" xr:uid="{47E0C0F1-481B-403B-83B6-E820B203191C}"/>
    <cellStyle name="Normal 5 11 7 2" xfId="19288" xr:uid="{BF4390C8-EE2F-461F-8C65-9AA316A86926}"/>
    <cellStyle name="Normal 5 11 7 2 2" xfId="34583" xr:uid="{5E3529EA-5924-4C01-92A0-01BBC3181480}"/>
    <cellStyle name="Normal 5 11 7 3" xfId="39128" xr:uid="{F7727F42-61D3-4DF5-AB18-91E6DEE90AA7}"/>
    <cellStyle name="Normal 5 11 7 4" xfId="32297" xr:uid="{31FACFD8-C113-4D87-96A1-D618F363ACFF}"/>
    <cellStyle name="Normal 5 11 8" xfId="15834" xr:uid="{A267B85A-9FA8-4461-BE92-50A0647832EF}"/>
    <cellStyle name="Normal 5 11 8 2" xfId="19336" xr:uid="{8DCE4D9C-789E-47A4-BD35-D60BB54C4C9B}"/>
    <cellStyle name="Normal 5 11 8 2 2" xfId="34631" xr:uid="{CFAD3A6C-D0E0-4832-8639-0B63E455E94D}"/>
    <cellStyle name="Normal 5 11 8 3" xfId="39176" xr:uid="{707E2701-31AE-47E1-9E70-3AB28C617A75}"/>
    <cellStyle name="Normal 5 11 8 4" xfId="32345" xr:uid="{0BF830BF-55DD-4CB7-B05C-64FC9EB4AF48}"/>
    <cellStyle name="Normal 5 11 9" xfId="19213" xr:uid="{A0135FC4-F574-4AA6-A457-68ED53FD17BA}"/>
    <cellStyle name="Normal 5 11 9 2" xfId="34509" xr:uid="{63FF7180-DD67-4573-BB6D-466862137583}"/>
    <cellStyle name="Normal 5 12" xfId="4726" xr:uid="{A4C79F4A-08B3-4781-B88E-8C0F25249170}"/>
    <cellStyle name="Normal 5 13" xfId="4727" xr:uid="{F316F971-99C3-41AA-A49A-75EAFD2A2E06}"/>
    <cellStyle name="Normal 5 14" xfId="4728" xr:uid="{AB3E2405-605E-47B9-BF37-695A902EE3C3}"/>
    <cellStyle name="Normal 5 15" xfId="4729" xr:uid="{F132BF83-5284-4375-89C1-F11B37B6E399}"/>
    <cellStyle name="Normal 5 16" xfId="4730" xr:uid="{8AA2D0C4-8FB0-45C0-9C7E-9FA304D608B4}"/>
    <cellStyle name="Normal 5 17" xfId="4731" xr:uid="{A2E040F0-FBA2-45EB-854D-270CE4898E83}"/>
    <cellStyle name="Normal 5 18" xfId="4732" xr:uid="{7A8E17EA-E073-4FC9-97BC-F1C2B0F792BC}"/>
    <cellStyle name="Normal 5 19" xfId="4733" xr:uid="{908E4944-4AD4-4722-84FC-B87579466D36}"/>
    <cellStyle name="Normal 5 2" xfId="1062" xr:uid="{67722DD0-27A0-4F5E-90B3-0E0EFBD7F859}"/>
    <cellStyle name="Normal 5 2 2" xfId="42" xr:uid="{00000000-0005-0000-0000-000082000000}"/>
    <cellStyle name="Normal 5 2 2 2" xfId="1064" xr:uid="{9BDB1125-9AA9-47C9-A205-2AB62D056065}"/>
    <cellStyle name="Normal 5 2 2 3" xfId="1063" xr:uid="{CF0EAE18-767F-489B-B3E5-4E6198648DB1}"/>
    <cellStyle name="Normal 5 2 2 4" xfId="38996" xr:uid="{9A4D30A8-9C37-4B23-9422-F0FD437C3FF7}"/>
    <cellStyle name="Normal 5 2 3" xfId="1065" xr:uid="{D94F44E7-2791-40E3-94C9-9C04436D4536}"/>
    <cellStyle name="Normal 5 2 3 2" xfId="41348" xr:uid="{C7D15AD6-2796-4BC9-B108-62F2F8CB43D0}"/>
    <cellStyle name="Normal 5 20" xfId="7297" xr:uid="{A7655A4A-B10E-4967-AD9F-B9D0FE2BFC74}"/>
    <cellStyle name="Normal 5 21" xfId="15751" xr:uid="{3AA7FB05-179A-4B0C-89C5-52EC235D9196}"/>
    <cellStyle name="Normal 5 22" xfId="19211" xr:uid="{35D3F286-6156-44E0-8338-85E8A1047976}"/>
    <cellStyle name="Normal 5 22 2" xfId="34507" xr:uid="{52446605-4C07-46D0-9638-67D32077524B}"/>
    <cellStyle name="Normal 5 3" xfId="1066" xr:uid="{A45D6231-BC76-4476-953D-1534FEAAE94F}"/>
    <cellStyle name="Normal 5 3 2" xfId="4734" xr:uid="{104D75CF-856B-42D2-83C0-408167BAB84E}"/>
    <cellStyle name="Normal 5 3 2 2" xfId="5927" xr:uid="{5DDF6F32-D8AE-488A-ADB8-1D07458D4CAA}"/>
    <cellStyle name="Normal 5 3 2 2 2" xfId="6556" xr:uid="{C54A1B77-54E6-4B68-87D6-F6FA7E47F32F}"/>
    <cellStyle name="Normal 5 3 2 2 2 2" xfId="8166" xr:uid="{0BC45217-D97A-40DC-843A-57DD12EC0EAF}"/>
    <cellStyle name="Normal 5 3 2 2 2 2 2" xfId="9476" xr:uid="{60BD03F6-5269-402E-989C-4C356AFE27FF}"/>
    <cellStyle name="Normal 5 3 2 2 2 2 2 2" xfId="15515" xr:uid="{E9F38BDD-516A-410E-B436-99CCEBDDE1DD}"/>
    <cellStyle name="Normal 5 3 2 2 2 2 2 2 2" xfId="26230" xr:uid="{5892DEF6-EBD9-4F64-B607-BC9D32ABCD4B}"/>
    <cellStyle name="Normal 5 3 2 2 2 2 2 3" xfId="13148" xr:uid="{5303E890-FC0D-4233-8623-CE2EED4818AB}"/>
    <cellStyle name="Normal 5 3 2 2 2 2 2 3 2" xfId="30913" xr:uid="{EEAD8409-F631-4D8F-A738-83AE4322719B}"/>
    <cellStyle name="Normal 5 3 2 2 2 2 2 4" xfId="23863" xr:uid="{F5F016F6-3614-4679-8D92-34DE9A383016}"/>
    <cellStyle name="Normal 5 3 2 2 2 2 3" xfId="10668" xr:uid="{26B353AB-53CE-4594-B98B-4D44F58C1DF5}"/>
    <cellStyle name="Normal 5 3 2 2 2 2 3 2" xfId="14332" xr:uid="{D83A8999-E0BA-4A58-BB9A-96E33F622CFB}"/>
    <cellStyle name="Normal 5 3 2 2 2 2 3 2 2" xfId="32097" xr:uid="{61C3525A-35F4-4532-AA3C-2B0882A5B8AA}"/>
    <cellStyle name="Normal 5 3 2 2 2 2 3 3" xfId="25047" xr:uid="{FE4D79F7-C7FA-4304-B719-98C3500014A2}"/>
    <cellStyle name="Normal 5 3 2 2 2 2 4" xfId="11908" xr:uid="{73AC4097-6C00-4338-9580-566200852C0E}"/>
    <cellStyle name="Normal 5 3 2 2 2 2 4 2" xfId="29730" xr:uid="{0E30BFAB-774C-4CEC-BC9B-8BDDDCC943BB}"/>
    <cellStyle name="Normal 5 3 2 2 2 2 5" xfId="22623" xr:uid="{347A73FB-12D5-40AC-B15E-7E909444BE47}"/>
    <cellStyle name="Normal 5 3 2 2 2 3" xfId="8889" xr:uid="{6FFE95A0-655A-4269-8D0F-3A12FAD72772}"/>
    <cellStyle name="Normal 5 3 2 2 2 3 2" xfId="14948" xr:uid="{4449B5E9-DD58-48A9-AF1A-A7E25640CF67}"/>
    <cellStyle name="Normal 5 3 2 2 2 3 2 2" xfId="25663" xr:uid="{AEFF0455-0DCD-4008-B709-9E2F432AB440}"/>
    <cellStyle name="Normal 5 3 2 2 2 3 3" xfId="12561" xr:uid="{C60E5D48-937E-4DFB-9B66-E922702491E9}"/>
    <cellStyle name="Normal 5 3 2 2 2 3 3 2" xfId="30346" xr:uid="{EFBED126-BF90-4B8D-9F4F-004389362C25}"/>
    <cellStyle name="Normal 5 3 2 2 2 3 4" xfId="23276" xr:uid="{70033387-69A1-4653-ACD5-ADC3BDFB23CD}"/>
    <cellStyle name="Normal 5 3 2 2 2 4" xfId="10101" xr:uid="{4DC7BED0-03B9-4E10-8BA8-5C2C08A747E1}"/>
    <cellStyle name="Normal 5 3 2 2 2 4 2" xfId="13765" xr:uid="{825D56EC-C0D0-4C20-9377-4EFC7B639685}"/>
    <cellStyle name="Normal 5 3 2 2 2 4 2 2" xfId="31530" xr:uid="{491A76C1-FF5B-4F0C-B06D-5A83F1047B97}"/>
    <cellStyle name="Normal 5 3 2 2 2 4 3" xfId="24480" xr:uid="{AD35BD84-0879-4E6E-9A42-CAFBA5035D93}"/>
    <cellStyle name="Normal 5 3 2 2 2 5" xfId="11321" xr:uid="{F3743E81-5135-437F-8E1E-BB465B4B7086}"/>
    <cellStyle name="Normal 5 3 2 2 2 5 2" xfId="29163" xr:uid="{BE06BD25-5281-4B04-AFFF-E2B3CF678591}"/>
    <cellStyle name="Normal 5 3 2 2 2 6" xfId="22021" xr:uid="{B4C37F5F-3E51-4F68-834C-51C9B44A2D6D}"/>
    <cellStyle name="Normal 5 3 2 2 3" xfId="7524" xr:uid="{559F404D-E4E4-4B27-8928-994B3F8C906E}"/>
    <cellStyle name="Normal 5 3 2 2 3 2" xfId="9199" xr:uid="{DA962F79-D132-4C15-A355-8E6DA50E08FB}"/>
    <cellStyle name="Normal 5 3 2 2 3 2 2" xfId="15238" xr:uid="{4894EB5B-5881-438F-8868-E79817BA5419}"/>
    <cellStyle name="Normal 5 3 2 2 3 2 2 2" xfId="25953" xr:uid="{E5A8EB78-501C-4C19-AC92-C295AA6E536B}"/>
    <cellStyle name="Normal 5 3 2 2 3 2 3" xfId="12871" xr:uid="{2A4EF61A-27B4-4C7E-8DE0-C2F22D6964C1}"/>
    <cellStyle name="Normal 5 3 2 2 3 2 3 2" xfId="30636" xr:uid="{64129858-47DC-44E5-95CE-571D484F4F9D}"/>
    <cellStyle name="Normal 5 3 2 2 3 2 4" xfId="23586" xr:uid="{87A4215C-3C55-4A3B-98A5-4BCE38C29F01}"/>
    <cellStyle name="Normal 5 3 2 2 3 3" xfId="10391" xr:uid="{E45ACD1C-0F4D-4835-BE16-62E698785224}"/>
    <cellStyle name="Normal 5 3 2 2 3 3 2" xfId="14055" xr:uid="{7E0049EC-6A80-4998-BD4B-019CE38CE67F}"/>
    <cellStyle name="Normal 5 3 2 2 3 3 2 2" xfId="31820" xr:uid="{7ABFBC99-D25F-450B-A12C-36A8FD6C8C4C}"/>
    <cellStyle name="Normal 5 3 2 2 3 3 3" xfId="24770" xr:uid="{CC8FE0AE-A120-43E8-929C-0E561CB9E20E}"/>
    <cellStyle name="Normal 5 3 2 2 3 4" xfId="11631" xr:uid="{63DBB9E9-A497-4A90-89EC-A7B0254B2D19}"/>
    <cellStyle name="Normal 5 3 2 2 3 4 2" xfId="29453" xr:uid="{A4090B28-C2F3-4109-BD3F-8B190E502C40}"/>
    <cellStyle name="Normal 5 3 2 2 3 5" xfId="22346" xr:uid="{19CC6F0E-8A0C-4A97-951B-A73AEEA2B6DA}"/>
    <cellStyle name="Normal 5 3 2 2 4" xfId="8624" xr:uid="{0AE3FD06-6FC5-4A5A-AAFB-70B90E9A6D36}"/>
    <cellStyle name="Normal 5 3 2 2 4 2" xfId="14683" xr:uid="{F1239CC5-ED21-4469-A344-26FC046478C8}"/>
    <cellStyle name="Normal 5 3 2 2 4 2 2" xfId="25398" xr:uid="{024E3EB4-5254-47DE-855D-9B180BF84691}"/>
    <cellStyle name="Normal 5 3 2 2 4 3" xfId="12296" xr:uid="{2CD29520-13CC-4DAF-8C24-28002F5F5802}"/>
    <cellStyle name="Normal 5 3 2 2 4 3 2" xfId="30081" xr:uid="{64E6804A-17A8-4F61-AB56-71F4B6C02ADD}"/>
    <cellStyle name="Normal 5 3 2 2 4 4" xfId="23011" xr:uid="{01983577-BF83-48BB-B80E-D3AD2239214A}"/>
    <cellStyle name="Normal 5 3 2 2 5" xfId="9836" xr:uid="{6F844DE4-8383-4804-9024-DB2310ABBFA6}"/>
    <cellStyle name="Normal 5 3 2 2 5 2" xfId="13500" xr:uid="{14E11802-04A0-4CB4-8768-35F2D13E8DA0}"/>
    <cellStyle name="Normal 5 3 2 2 5 2 2" xfId="31265" xr:uid="{DFCFCFC5-548B-41FB-9CCC-DB3C0CEBFAD2}"/>
    <cellStyle name="Normal 5 3 2 2 5 3" xfId="24215" xr:uid="{6DBFFA18-D804-4A7C-89E2-BCF8D094A505}"/>
    <cellStyle name="Normal 5 3 2 2 6" xfId="11056" xr:uid="{8D6755FE-D308-4A0F-BF69-D4F0A63B5270}"/>
    <cellStyle name="Normal 5 3 2 2 6 2" xfId="28898" xr:uid="{53988F53-59EB-49A4-B28C-5127720C3312}"/>
    <cellStyle name="Normal 5 3 2 2 7" xfId="21756" xr:uid="{CF723739-E16A-4760-B4E6-120FD4F2651F}"/>
    <cellStyle name="Normal 5 3 2 3" xfId="6364" xr:uid="{EF86F56F-C50A-44DB-A057-823AA826495E}"/>
    <cellStyle name="Normal 5 3 2 3 2" xfId="7973" xr:uid="{546A3E38-E4B5-4446-A6A4-CFFF4E64F361}"/>
    <cellStyle name="Normal 5 3 2 3 2 2" xfId="9346" xr:uid="{A9BF51B5-3860-4995-826B-BB2711160369}"/>
    <cellStyle name="Normal 5 3 2 3 2 2 2" xfId="15385" xr:uid="{D372B3E7-DF1D-4A6C-86B2-447DC392464C}"/>
    <cellStyle name="Normal 5 3 2 3 2 2 2 2" xfId="26100" xr:uid="{98036EDB-404A-47F2-AEC3-1731C34BE2E6}"/>
    <cellStyle name="Normal 5 3 2 3 2 2 3" xfId="13018" xr:uid="{91BC6588-B6C4-4B0E-819B-3C20479FF878}"/>
    <cellStyle name="Normal 5 3 2 3 2 2 3 2" xfId="30783" xr:uid="{841557E3-C97D-4D01-AAB6-8348C43941FD}"/>
    <cellStyle name="Normal 5 3 2 3 2 2 4" xfId="23733" xr:uid="{56407258-301B-4F72-AFC8-1DA973CEE14B}"/>
    <cellStyle name="Normal 5 3 2 3 2 3" xfId="10538" xr:uid="{765964C2-3AFA-4CC6-983E-ED4157226B4D}"/>
    <cellStyle name="Normal 5 3 2 3 2 3 2" xfId="14202" xr:uid="{4672E0BD-8762-4376-8F01-808E01C89AF9}"/>
    <cellStyle name="Normal 5 3 2 3 2 3 2 2" xfId="31967" xr:uid="{38049FD1-1040-48AF-AA8D-4FC85DB282DD}"/>
    <cellStyle name="Normal 5 3 2 3 2 3 3" xfId="24917" xr:uid="{39FDE6AE-DFDD-4528-A63C-BB726C2FCD87}"/>
    <cellStyle name="Normal 5 3 2 3 2 4" xfId="11778" xr:uid="{2E368DB0-9F25-412F-B6E1-46A995AEC12C}"/>
    <cellStyle name="Normal 5 3 2 3 2 4 2" xfId="29600" xr:uid="{38C4F457-BDEF-4054-9B4F-68FB107C7904}"/>
    <cellStyle name="Normal 5 3 2 3 2 5" xfId="22493" xr:uid="{208C4B74-1D21-4809-B37F-B8F682660475}"/>
    <cellStyle name="Normal 5 3 2 3 3" xfId="8759" xr:uid="{E574D57A-7179-4C43-ABD8-7512ABCC6B4D}"/>
    <cellStyle name="Normal 5 3 2 3 3 2" xfId="14818" xr:uid="{EBB05D09-4AD0-409A-825C-6097E73C420B}"/>
    <cellStyle name="Normal 5 3 2 3 3 2 2" xfId="25533" xr:uid="{6B1F3142-7758-415B-B5D1-300EAB11F262}"/>
    <cellStyle name="Normal 5 3 2 3 3 3" xfId="12431" xr:uid="{904DF66B-422F-4453-9E08-184C98D4C905}"/>
    <cellStyle name="Normal 5 3 2 3 3 3 2" xfId="30216" xr:uid="{3D026FB1-ECC6-494A-A2EB-2EB44C850504}"/>
    <cellStyle name="Normal 5 3 2 3 3 4" xfId="23146" xr:uid="{48882730-3F04-4ECD-953E-F77311B2AEBA}"/>
    <cellStyle name="Normal 5 3 2 3 4" xfId="9971" xr:uid="{FC655031-0331-4228-9BF9-3211373F3E94}"/>
    <cellStyle name="Normal 5 3 2 3 4 2" xfId="13635" xr:uid="{3CCBA017-2F3B-4F80-B4E5-B7F08B557405}"/>
    <cellStyle name="Normal 5 3 2 3 4 2 2" xfId="31400" xr:uid="{5CAE97B6-A310-4F7F-BC5B-F24A8FFFCB84}"/>
    <cellStyle name="Normal 5 3 2 3 4 3" xfId="24350" xr:uid="{6577B02D-D9B5-4F9F-950B-1036BFC6CAA6}"/>
    <cellStyle name="Normal 5 3 2 3 5" xfId="11191" xr:uid="{CFFF771B-9744-48C1-9BAC-617E6BACA70A}"/>
    <cellStyle name="Normal 5 3 2 3 5 2" xfId="29033" xr:uid="{C4D2C71C-F3C6-4ECC-B83D-B69666CC631A}"/>
    <cellStyle name="Normal 5 3 2 3 6" xfId="21891" xr:uid="{1C9324F9-74BF-4FA1-A3E2-818E5FCB3C56}"/>
    <cellStyle name="Normal 5 3 2 4" xfId="7331" xr:uid="{F5668824-70E9-429E-8536-FD009A633C56}"/>
    <cellStyle name="Normal 5 3 2 4 2" xfId="9069" xr:uid="{3308CA21-3B4C-4CB1-8FAB-99100FB3491F}"/>
    <cellStyle name="Normal 5 3 2 4 2 2" xfId="15108" xr:uid="{2A736381-BF89-42C7-B347-FCC43AF74DA3}"/>
    <cellStyle name="Normal 5 3 2 4 2 2 2" xfId="25823" xr:uid="{6D6F7100-B7A6-464E-845A-C4D5A78C690B}"/>
    <cellStyle name="Normal 5 3 2 4 2 3" xfId="12741" xr:uid="{2DF2D508-40BD-448A-9645-D10D6C67220F}"/>
    <cellStyle name="Normal 5 3 2 4 2 3 2" xfId="30506" xr:uid="{18321677-22F6-47D3-AF30-2E3A626EE7D7}"/>
    <cellStyle name="Normal 5 3 2 4 2 4" xfId="23456" xr:uid="{A09FB301-C912-419A-9E30-46E0FA1AD8CF}"/>
    <cellStyle name="Normal 5 3 2 4 3" xfId="10261" xr:uid="{BF9405B0-E1F0-4BF7-8D64-CA17F42923B7}"/>
    <cellStyle name="Normal 5 3 2 4 3 2" xfId="13925" xr:uid="{A2919938-159E-49F6-99EE-762A8AD6F2CD}"/>
    <cellStyle name="Normal 5 3 2 4 3 2 2" xfId="31690" xr:uid="{D529EC64-BFC0-4353-BD17-C7CC1FB579FD}"/>
    <cellStyle name="Normal 5 3 2 4 3 3" xfId="24640" xr:uid="{D6C70703-2FC1-4D75-95F5-44C15C381F8D}"/>
    <cellStyle name="Normal 5 3 2 4 4" xfId="11501" xr:uid="{A3FD7809-1F20-444D-BB55-909241981743}"/>
    <cellStyle name="Normal 5 3 2 4 4 2" xfId="29323" xr:uid="{6C38C425-9F94-42F9-8D9D-C3DE8C8CC811}"/>
    <cellStyle name="Normal 5 3 2 4 5" xfId="22216" xr:uid="{50E7F829-68E3-4337-9061-2EE1584476B4}"/>
    <cellStyle name="Normal 5 3 2 5" xfId="8494" xr:uid="{678E784E-EE8C-4878-BEBD-352661338425}"/>
    <cellStyle name="Normal 5 3 2 5 2" xfId="14553" xr:uid="{BC617FE7-65B3-436A-AA56-B66F2FCA7F61}"/>
    <cellStyle name="Normal 5 3 2 5 2 2" xfId="25268" xr:uid="{E2B4204E-872C-4BAC-9CB3-9A4D811DABED}"/>
    <cellStyle name="Normal 5 3 2 5 3" xfId="12166" xr:uid="{C0CFBDDA-D7E4-435C-9D71-B64D8CA8A645}"/>
    <cellStyle name="Normal 5 3 2 5 3 2" xfId="29951" xr:uid="{04E0F1B4-9343-4FF5-A812-AE3BE783BFDE}"/>
    <cellStyle name="Normal 5 3 2 5 4" xfId="22881" xr:uid="{C2619894-9405-4A83-976D-56EF3C4C2EED}"/>
    <cellStyle name="Normal 5 3 2 6" xfId="9700" xr:uid="{EEF0FFDE-0A38-4B58-9378-7CD0F8878F68}"/>
    <cellStyle name="Normal 5 3 2 6 2" xfId="13370" xr:uid="{E7E879E5-1B0A-4ED8-B7AD-F92058AC0C78}"/>
    <cellStyle name="Normal 5 3 2 6 2 2" xfId="31135" xr:uid="{F29EE29D-4A6D-4C73-BE91-72372016EAB2}"/>
    <cellStyle name="Normal 5 3 2 6 3" xfId="24085" xr:uid="{5D964AD2-D826-4C4D-BA9E-99CB5F7CD98B}"/>
    <cellStyle name="Normal 5 3 2 7" xfId="10926" xr:uid="{B5EB5BCC-F813-420F-8455-AE967E29C292}"/>
    <cellStyle name="Normal 5 3 2 7 2" xfId="28768" xr:uid="{FBF17C55-8E89-4A8F-8BFE-B16B6DC18A34}"/>
    <cellStyle name="Normal 5 3 2 8" xfId="21612" xr:uid="{585E86E2-7AA7-4CF5-B499-D50FE50C580D}"/>
    <cellStyle name="Normal 5 3 3" xfId="4735" xr:uid="{3B9B3E49-0754-40B5-9399-AACAEA769003}"/>
    <cellStyle name="Normal 5 3 3 2" xfId="5928" xr:uid="{74AE541F-0384-4455-8BDF-9D2975D832CD}"/>
    <cellStyle name="Normal 5 3 3 2 2" xfId="6557" xr:uid="{E7BEE183-C6D1-4498-8D8D-A6B6CB4FE80E}"/>
    <cellStyle name="Normal 5 3 3 2 2 2" xfId="8167" xr:uid="{54041C82-8A5E-4B9D-A4E7-5A137BFE31A9}"/>
    <cellStyle name="Normal 5 3 3 2 2 2 2" xfId="9477" xr:uid="{7A654389-DDB0-4D4A-AFBD-5C412F5B8288}"/>
    <cellStyle name="Normal 5 3 3 2 2 2 2 2" xfId="15516" xr:uid="{70D51ECA-71B9-486C-A19F-D7968956958B}"/>
    <cellStyle name="Normal 5 3 3 2 2 2 2 2 2" xfId="26231" xr:uid="{D15BE916-4172-4C91-8BDF-5D993C72C90D}"/>
    <cellStyle name="Normal 5 3 3 2 2 2 2 3" xfId="13149" xr:uid="{CF23E326-1944-4EB1-B9E4-80EAC10FC000}"/>
    <cellStyle name="Normal 5 3 3 2 2 2 2 3 2" xfId="30914" xr:uid="{8ABF702F-14C7-43D4-BCD4-CD03CBC1F705}"/>
    <cellStyle name="Normal 5 3 3 2 2 2 2 4" xfId="23864" xr:uid="{3CF53CCD-83D9-44C9-B925-C86679753C45}"/>
    <cellStyle name="Normal 5 3 3 2 2 2 3" xfId="10669" xr:uid="{5E51AC0A-853D-4D59-8755-9C6F136229FD}"/>
    <cellStyle name="Normal 5 3 3 2 2 2 3 2" xfId="14333" xr:uid="{9E458E6D-FB7A-4FAD-88E2-5CC7698A9744}"/>
    <cellStyle name="Normal 5 3 3 2 2 2 3 2 2" xfId="32098" xr:uid="{BC700E17-AB98-4E19-8DAE-D925D84FFE80}"/>
    <cellStyle name="Normal 5 3 3 2 2 2 3 3" xfId="25048" xr:uid="{E7516B96-6FAE-446C-8589-72321BD714C2}"/>
    <cellStyle name="Normal 5 3 3 2 2 2 4" xfId="11909" xr:uid="{C9D1537C-6A09-4547-B0D9-E47375326D59}"/>
    <cellStyle name="Normal 5 3 3 2 2 2 4 2" xfId="29731" xr:uid="{39EFCAAB-884B-4F4B-99EF-C3923DD61585}"/>
    <cellStyle name="Normal 5 3 3 2 2 2 5" xfId="22624" xr:uid="{F104245D-6742-422C-A021-A9948859826E}"/>
    <cellStyle name="Normal 5 3 3 2 2 3" xfId="8890" xr:uid="{96032D6C-7A02-4B35-B128-3D5F09AC94C0}"/>
    <cellStyle name="Normal 5 3 3 2 2 3 2" xfId="14949" xr:uid="{15F1622C-FE32-43C5-98B3-2EB4A2AFDDF9}"/>
    <cellStyle name="Normal 5 3 3 2 2 3 2 2" xfId="25664" xr:uid="{EB0618BC-36BD-4F8E-8C02-2634CED0E274}"/>
    <cellStyle name="Normal 5 3 3 2 2 3 3" xfId="12562" xr:uid="{5002E480-3946-4233-88C6-32A61E432252}"/>
    <cellStyle name="Normal 5 3 3 2 2 3 3 2" xfId="30347" xr:uid="{CF03A634-EAD2-40E8-B036-2D69F5C9A4CA}"/>
    <cellStyle name="Normal 5 3 3 2 2 3 4" xfId="23277" xr:uid="{198723E5-0768-48E5-93D1-CB66A37B449D}"/>
    <cellStyle name="Normal 5 3 3 2 2 4" xfId="10102" xr:uid="{EC6206D4-997E-4947-92EA-84625F7BF294}"/>
    <cellStyle name="Normal 5 3 3 2 2 4 2" xfId="13766" xr:uid="{39C1BA2C-CBBD-4857-A5EC-19F09AB4776F}"/>
    <cellStyle name="Normal 5 3 3 2 2 4 2 2" xfId="31531" xr:uid="{7A521665-60EC-4F1F-A75C-55E5C28023ED}"/>
    <cellStyle name="Normal 5 3 3 2 2 4 3" xfId="24481" xr:uid="{AB00F166-FA06-4850-964B-97E1AA18E4F4}"/>
    <cellStyle name="Normal 5 3 3 2 2 5" xfId="11322" xr:uid="{BBE00C50-8909-466D-8BDA-E0A27A42AA50}"/>
    <cellStyle name="Normal 5 3 3 2 2 5 2" xfId="29164" xr:uid="{07D04248-F5C0-4EC7-96F4-1665FD9E80FB}"/>
    <cellStyle name="Normal 5 3 3 2 2 6" xfId="22022" xr:uid="{1C834E5B-32DE-41DD-9A6F-0CB1EFDF8EFA}"/>
    <cellStyle name="Normal 5 3 3 2 3" xfId="7525" xr:uid="{72877926-0FE0-4381-A6D5-531AD7138F94}"/>
    <cellStyle name="Normal 5 3 3 2 3 2" xfId="9200" xr:uid="{9B1238DF-74C7-403B-81FB-E5CCC61AA1CF}"/>
    <cellStyle name="Normal 5 3 3 2 3 2 2" xfId="15239" xr:uid="{D515EC5E-A2DA-4D46-897C-C512B080D816}"/>
    <cellStyle name="Normal 5 3 3 2 3 2 2 2" xfId="25954" xr:uid="{9C80DC9C-99EB-4F85-BC0C-41A1DD04E3C4}"/>
    <cellStyle name="Normal 5 3 3 2 3 2 3" xfId="12872" xr:uid="{AF47AE48-3B54-458E-AFE5-B69C07FB8C6C}"/>
    <cellStyle name="Normal 5 3 3 2 3 2 3 2" xfId="30637" xr:uid="{6AFD2F35-05FF-46D2-A128-D66C4528BD03}"/>
    <cellStyle name="Normal 5 3 3 2 3 2 4" xfId="23587" xr:uid="{DF557BF7-D5A4-4C64-B1BA-101686F4BDF0}"/>
    <cellStyle name="Normal 5 3 3 2 3 3" xfId="10392" xr:uid="{78B39F7F-B052-4C31-9CA4-8F86AD2F173E}"/>
    <cellStyle name="Normal 5 3 3 2 3 3 2" xfId="14056" xr:uid="{5051D9F6-6E49-4416-8F75-BD68039B395A}"/>
    <cellStyle name="Normal 5 3 3 2 3 3 2 2" xfId="31821" xr:uid="{BE86C445-8EB2-4ECF-99E1-7849DC0413AD}"/>
    <cellStyle name="Normal 5 3 3 2 3 3 3" xfId="24771" xr:uid="{CB8C9F16-B8A9-4A71-B6E7-2B9EDAC05846}"/>
    <cellStyle name="Normal 5 3 3 2 3 4" xfId="11632" xr:uid="{33538150-1CE6-4B93-BF77-A6B0FA979932}"/>
    <cellStyle name="Normal 5 3 3 2 3 4 2" xfId="29454" xr:uid="{B9C9F150-CA31-4064-AFF6-8FE7BBE43A8F}"/>
    <cellStyle name="Normal 5 3 3 2 3 5" xfId="22347" xr:uid="{D6369260-E42D-4AEF-A117-E60A2F5CA4B0}"/>
    <cellStyle name="Normal 5 3 3 2 4" xfId="8625" xr:uid="{3540AC45-E889-4E2F-9FE6-18BFC755EA48}"/>
    <cellStyle name="Normal 5 3 3 2 4 2" xfId="14684" xr:uid="{317F738F-03E1-4242-8A87-B405FFC8C52C}"/>
    <cellStyle name="Normal 5 3 3 2 4 2 2" xfId="25399" xr:uid="{0AE5C23B-A6C1-4630-9242-1C715AC18C81}"/>
    <cellStyle name="Normal 5 3 3 2 4 3" xfId="12297" xr:uid="{44A8998F-9A78-45D0-9FD2-CD7871635A30}"/>
    <cellStyle name="Normal 5 3 3 2 4 3 2" xfId="30082" xr:uid="{360D9B24-7E56-41B5-99F6-35195F6FCEC9}"/>
    <cellStyle name="Normal 5 3 3 2 4 4" xfId="23012" xr:uid="{3A998060-35C5-429B-AD1D-381BB0FB54C7}"/>
    <cellStyle name="Normal 5 3 3 2 5" xfId="9837" xr:uid="{94811F1B-5BB8-445A-A164-1EE2403DDDE6}"/>
    <cellStyle name="Normal 5 3 3 2 5 2" xfId="13501" xr:uid="{85416BCE-22A6-4E1A-AC4D-837E5F17C528}"/>
    <cellStyle name="Normal 5 3 3 2 5 2 2" xfId="31266" xr:uid="{797863CD-E446-4F5B-B09D-6A90A629E097}"/>
    <cellStyle name="Normal 5 3 3 2 5 3" xfId="24216" xr:uid="{76739DEE-B104-4005-B80D-5D605DA2CEC8}"/>
    <cellStyle name="Normal 5 3 3 2 6" xfId="11057" xr:uid="{3E6A2375-1060-44D2-BE38-CE8ECBCF3252}"/>
    <cellStyle name="Normal 5 3 3 2 6 2" xfId="28899" xr:uid="{9E1FC6E5-3FF7-4D72-A780-032F7A8C7C89}"/>
    <cellStyle name="Normal 5 3 3 2 7" xfId="21757" xr:uid="{6FB94F88-3155-4E5E-B994-DA5E08305777}"/>
    <cellStyle name="Normal 5 3 3 3" xfId="6365" xr:uid="{2CC058ED-C3D5-450A-942B-BD746C681E37}"/>
    <cellStyle name="Normal 5 3 3 3 2" xfId="7974" xr:uid="{FAAD398C-D9E3-42FD-BE53-C74F2BAAC3A6}"/>
    <cellStyle name="Normal 5 3 3 3 2 2" xfId="9347" xr:uid="{32450B08-6363-4449-BEBD-0FE8150BD975}"/>
    <cellStyle name="Normal 5 3 3 3 2 2 2" xfId="15386" xr:uid="{3455568A-E464-47BE-AAB7-4AACAFE2D28B}"/>
    <cellStyle name="Normal 5 3 3 3 2 2 2 2" xfId="26101" xr:uid="{CED9B0ED-7323-4444-83EB-4E763EC21CD3}"/>
    <cellStyle name="Normal 5 3 3 3 2 2 3" xfId="13019" xr:uid="{3390A53A-5C53-4511-AFE4-5AB0C7EA605D}"/>
    <cellStyle name="Normal 5 3 3 3 2 2 3 2" xfId="30784" xr:uid="{4F2EAA76-C8F2-46CA-BDF6-7A0698BF7BE5}"/>
    <cellStyle name="Normal 5 3 3 3 2 2 4" xfId="23734" xr:uid="{645F4214-A5F7-4677-A11A-3B71E35FDC65}"/>
    <cellStyle name="Normal 5 3 3 3 2 3" xfId="10539" xr:uid="{E217706F-7456-46A3-89E0-98066D12FA9C}"/>
    <cellStyle name="Normal 5 3 3 3 2 3 2" xfId="14203" xr:uid="{E6904C32-C704-4C02-A478-2E1E917A2C00}"/>
    <cellStyle name="Normal 5 3 3 3 2 3 2 2" xfId="31968" xr:uid="{08EAA731-0325-4571-B34D-8BA1EA7DF88D}"/>
    <cellStyle name="Normal 5 3 3 3 2 3 3" xfId="24918" xr:uid="{9448E082-18D1-488B-83E0-8FC30EBA6C2F}"/>
    <cellStyle name="Normal 5 3 3 3 2 4" xfId="11779" xr:uid="{A7BA7012-3A92-468B-B8B4-20B88FAB9548}"/>
    <cellStyle name="Normal 5 3 3 3 2 4 2" xfId="29601" xr:uid="{1F488AEA-0711-4C2E-8299-98EB0EC82700}"/>
    <cellStyle name="Normal 5 3 3 3 2 5" xfId="22494" xr:uid="{8D64E259-51BD-4E2F-AACB-D04ED8B9D161}"/>
    <cellStyle name="Normal 5 3 3 3 3" xfId="8760" xr:uid="{F214069F-D175-4F94-A861-BC728155112B}"/>
    <cellStyle name="Normal 5 3 3 3 3 2" xfId="14819" xr:uid="{6EF2EDC2-0464-4A2A-8FA1-FF218B9D4E10}"/>
    <cellStyle name="Normal 5 3 3 3 3 2 2" xfId="25534" xr:uid="{8AA22E29-443E-407B-837C-E6C764E8DE7A}"/>
    <cellStyle name="Normal 5 3 3 3 3 3" xfId="12432" xr:uid="{826BFD15-2424-4307-9C55-2980CDD95AF3}"/>
    <cellStyle name="Normal 5 3 3 3 3 3 2" xfId="30217" xr:uid="{5C21C412-7FB5-41FE-AF94-2F7784AB7F2C}"/>
    <cellStyle name="Normal 5 3 3 3 3 4" xfId="23147" xr:uid="{C381FD25-424B-4F97-AA29-B4D39F9C39FA}"/>
    <cellStyle name="Normal 5 3 3 3 4" xfId="9972" xr:uid="{8A3352B4-9229-4601-97CC-6EE19C7B5DDF}"/>
    <cellStyle name="Normal 5 3 3 3 4 2" xfId="13636" xr:uid="{AB18A8ED-E5D0-4B15-A413-25E5E6887AEB}"/>
    <cellStyle name="Normal 5 3 3 3 4 2 2" xfId="31401" xr:uid="{FCF3E642-9F6A-4362-86F4-90E8A4FFC39F}"/>
    <cellStyle name="Normal 5 3 3 3 4 3" xfId="24351" xr:uid="{4D36EE8A-F105-43BD-8AC7-969193656CED}"/>
    <cellStyle name="Normal 5 3 3 3 5" xfId="11192" xr:uid="{E6F388BF-7FF0-4322-8F9A-B4EBBB99D49D}"/>
    <cellStyle name="Normal 5 3 3 3 5 2" xfId="29034" xr:uid="{94ABF3D1-1DDB-4B68-AE6A-4FCF76DB4D93}"/>
    <cellStyle name="Normal 5 3 3 3 6" xfId="21892" xr:uid="{FA0FE03A-7F79-436C-8706-10E4E4ADB62C}"/>
    <cellStyle name="Normal 5 3 3 4" xfId="7332" xr:uid="{3108F128-B27E-4666-9F24-2BD62E6AE449}"/>
    <cellStyle name="Normal 5 3 3 4 2" xfId="9070" xr:uid="{2FC7D696-413D-46DF-814B-F63E31DAA12A}"/>
    <cellStyle name="Normal 5 3 3 4 2 2" xfId="15109" xr:uid="{DDE252C3-05D4-4019-AD4D-34F3161F9875}"/>
    <cellStyle name="Normal 5 3 3 4 2 2 2" xfId="25824" xr:uid="{E7D9AB32-2DDD-413A-A7DD-F35B833FB384}"/>
    <cellStyle name="Normal 5 3 3 4 2 3" xfId="12742" xr:uid="{53937AEA-55FA-4AAE-BE17-FE5D81F6FBC4}"/>
    <cellStyle name="Normal 5 3 3 4 2 3 2" xfId="30507" xr:uid="{50BEDFF3-A15D-404B-96FC-BAC2C915D2F8}"/>
    <cellStyle name="Normal 5 3 3 4 2 4" xfId="23457" xr:uid="{33FB8F5C-2EF0-4C24-886C-951E771C7915}"/>
    <cellStyle name="Normal 5 3 3 4 3" xfId="10262" xr:uid="{F3DAB9A9-7782-4BD1-8CB8-AEF6AC2A607C}"/>
    <cellStyle name="Normal 5 3 3 4 3 2" xfId="13926" xr:uid="{98872E64-19EE-4E30-A1FB-BBF1C8C389DB}"/>
    <cellStyle name="Normal 5 3 3 4 3 2 2" xfId="31691" xr:uid="{DAD82457-8B9B-4448-87B3-B895A3161A0F}"/>
    <cellStyle name="Normal 5 3 3 4 3 3" xfId="24641" xr:uid="{8A0E001B-29EF-46E6-B7CD-BA8945821202}"/>
    <cellStyle name="Normal 5 3 3 4 4" xfId="11502" xr:uid="{29E91C05-2705-4FF2-9574-BC7B8F7B3AD4}"/>
    <cellStyle name="Normal 5 3 3 4 4 2" xfId="29324" xr:uid="{38B2A9E7-7B9C-4F52-B24B-8890BCF9120E}"/>
    <cellStyle name="Normal 5 3 3 4 5" xfId="22217" xr:uid="{D5E5A9B4-0E96-4F56-8498-5A2BDBFABAE6}"/>
    <cellStyle name="Normal 5 3 3 5" xfId="8495" xr:uid="{70D5307A-CFAC-4F05-BA6D-6D8E2E591C05}"/>
    <cellStyle name="Normal 5 3 3 5 2" xfId="14554" xr:uid="{4F696006-9658-4FD4-9169-A03F3AF923AC}"/>
    <cellStyle name="Normal 5 3 3 5 2 2" xfId="25269" xr:uid="{4E204D76-134D-4874-B1BD-AD6051B30932}"/>
    <cellStyle name="Normal 5 3 3 5 3" xfId="12167" xr:uid="{A0ABA7BA-3ADC-409C-819F-6D2A6598E7E3}"/>
    <cellStyle name="Normal 5 3 3 5 3 2" xfId="29952" xr:uid="{19C1A523-F668-465A-B0C4-A2C682E51686}"/>
    <cellStyle name="Normal 5 3 3 5 4" xfId="22882" xr:uid="{008F888C-7091-49C9-A7A9-CFD079639F15}"/>
    <cellStyle name="Normal 5 3 3 6" xfId="9701" xr:uid="{9E7BA818-274B-4045-B253-D0F7F449D6E9}"/>
    <cellStyle name="Normal 5 3 3 6 2" xfId="13371" xr:uid="{3F3E7D47-020A-4EA3-97F6-AD0DCB484B2D}"/>
    <cellStyle name="Normal 5 3 3 6 2 2" xfId="31136" xr:uid="{B5884452-A727-462E-B1F6-45846F23F758}"/>
    <cellStyle name="Normal 5 3 3 6 3" xfId="24086" xr:uid="{42D95A2B-EDDD-41AD-8B23-B0EAFBC650D0}"/>
    <cellStyle name="Normal 5 3 3 7" xfId="10927" xr:uid="{F45EEB61-DA4F-480E-A6BE-33B70D95F5CB}"/>
    <cellStyle name="Normal 5 3 3 7 2" xfId="28769" xr:uid="{B7A71C8A-E0AA-466E-A0E2-5267972F2FF4}"/>
    <cellStyle name="Normal 5 3 3 8" xfId="21613" xr:uid="{86A31DCD-8434-431F-8418-A430D350C4B6}"/>
    <cellStyle name="Normal 5 3 4" xfId="4736" xr:uid="{4A133470-2ACF-4DA4-B7C4-1DF8374BA683}"/>
    <cellStyle name="Normal 5 3 4 2" xfId="5929" xr:uid="{E993306C-965C-4C0E-8674-2F0D9585E27A}"/>
    <cellStyle name="Normal 5 3 4 2 2" xfId="6558" xr:uid="{8C671C77-4D1E-45B5-9849-B948541F24BE}"/>
    <cellStyle name="Normal 5 3 4 2 2 2" xfId="8168" xr:uid="{8C7C0758-8296-4B30-AE1E-9F9A14EF87A5}"/>
    <cellStyle name="Normal 5 3 4 2 2 2 2" xfId="9478" xr:uid="{48B04FBF-79C2-4BFB-9428-D2027227F515}"/>
    <cellStyle name="Normal 5 3 4 2 2 2 2 2" xfId="15517" xr:uid="{8EE24279-FC4E-4ACF-8B65-14A38F93D850}"/>
    <cellStyle name="Normal 5 3 4 2 2 2 2 2 2" xfId="26232" xr:uid="{79417E9F-3A64-42C2-8E80-0E1978707EAD}"/>
    <cellStyle name="Normal 5 3 4 2 2 2 2 3" xfId="13150" xr:uid="{264AEDA5-F477-44ED-97D6-380C7E826C9B}"/>
    <cellStyle name="Normal 5 3 4 2 2 2 2 3 2" xfId="30915" xr:uid="{66BD4EBB-B375-44B3-AACB-3D33AE05AD07}"/>
    <cellStyle name="Normal 5 3 4 2 2 2 2 4" xfId="23865" xr:uid="{42097AEB-EF12-42B1-AD04-1A081107528C}"/>
    <cellStyle name="Normal 5 3 4 2 2 2 3" xfId="10670" xr:uid="{EC7D56FB-DFA6-40DC-839E-6D98E83A2647}"/>
    <cellStyle name="Normal 5 3 4 2 2 2 3 2" xfId="14334" xr:uid="{93D07273-1570-4322-8923-4E40FD8DC62C}"/>
    <cellStyle name="Normal 5 3 4 2 2 2 3 2 2" xfId="32099" xr:uid="{930F9206-1CD4-462A-9B7A-65AED4EF99C3}"/>
    <cellStyle name="Normal 5 3 4 2 2 2 3 3" xfId="25049" xr:uid="{8DCB1FB8-B05C-4953-BAC9-DFE64A1C081A}"/>
    <cellStyle name="Normal 5 3 4 2 2 2 4" xfId="11910" xr:uid="{BE9E06B9-7C7E-44F2-93EC-BC874D02E299}"/>
    <cellStyle name="Normal 5 3 4 2 2 2 4 2" xfId="29732" xr:uid="{E9F4DC0F-18BD-41F9-8E0C-231B07736C53}"/>
    <cellStyle name="Normal 5 3 4 2 2 2 5" xfId="22625" xr:uid="{33154967-F410-4079-9881-044EF1366E7D}"/>
    <cellStyle name="Normal 5 3 4 2 2 3" xfId="8891" xr:uid="{6356308E-3A0D-4AB6-A1A9-4180D0D6BB08}"/>
    <cellStyle name="Normal 5 3 4 2 2 3 2" xfId="14950" xr:uid="{5250D7EC-109F-4D0B-887E-FFA95479EB21}"/>
    <cellStyle name="Normal 5 3 4 2 2 3 2 2" xfId="25665" xr:uid="{61B8C9FD-CC26-48E6-9D3A-E58A1E7C99F1}"/>
    <cellStyle name="Normal 5 3 4 2 2 3 3" xfId="12563" xr:uid="{22D11479-6A05-438C-AA6E-A274A9B592C5}"/>
    <cellStyle name="Normal 5 3 4 2 2 3 3 2" xfId="30348" xr:uid="{B6D982EB-18DE-4DC9-BC43-618B95671BC1}"/>
    <cellStyle name="Normal 5 3 4 2 2 3 4" xfId="23278" xr:uid="{F3B72566-B883-42CE-80BE-52E7FBBDE013}"/>
    <cellStyle name="Normal 5 3 4 2 2 4" xfId="10103" xr:uid="{B43FE3CD-713E-47E9-B795-B8CA042C1D28}"/>
    <cellStyle name="Normal 5 3 4 2 2 4 2" xfId="13767" xr:uid="{0117779D-732D-4611-AAC2-99C35DED7778}"/>
    <cellStyle name="Normal 5 3 4 2 2 4 2 2" xfId="31532" xr:uid="{4C3CDABB-4592-4918-8932-3B76E6FB7005}"/>
    <cellStyle name="Normal 5 3 4 2 2 4 3" xfId="24482" xr:uid="{002060DD-B126-4824-AB63-2996F0AD749D}"/>
    <cellStyle name="Normal 5 3 4 2 2 5" xfId="11323" xr:uid="{3BA29268-D693-482E-B534-0CDCCBFD25B5}"/>
    <cellStyle name="Normal 5 3 4 2 2 5 2" xfId="29165" xr:uid="{66D12BB7-4BA5-463F-963D-9C9F528F4521}"/>
    <cellStyle name="Normal 5 3 4 2 2 6" xfId="22023" xr:uid="{0E4F781F-5755-43B9-A35F-AA66F0FF0E8B}"/>
    <cellStyle name="Normal 5 3 4 2 3" xfId="7526" xr:uid="{94B96523-C9B5-46CA-BEBB-F082F6932B70}"/>
    <cellStyle name="Normal 5 3 4 2 3 2" xfId="9201" xr:uid="{39BFDDA6-B1C2-4818-8CE8-BD1A0FBAF346}"/>
    <cellStyle name="Normal 5 3 4 2 3 2 2" xfId="15240" xr:uid="{821D36C9-07B7-4183-9438-7E72E3F4B28D}"/>
    <cellStyle name="Normal 5 3 4 2 3 2 2 2" xfId="25955" xr:uid="{6204DF61-0DE9-49AF-A6BC-BB9E2C95F21C}"/>
    <cellStyle name="Normal 5 3 4 2 3 2 3" xfId="12873" xr:uid="{A3DEC6CA-4AC7-44C5-AFDA-49AC0FE3C9DB}"/>
    <cellStyle name="Normal 5 3 4 2 3 2 3 2" xfId="30638" xr:uid="{EBD80600-A702-44AC-9821-807F42BDE3DA}"/>
    <cellStyle name="Normal 5 3 4 2 3 2 4" xfId="23588" xr:uid="{FB60F475-BD1C-409F-8F61-92E4BC55F34A}"/>
    <cellStyle name="Normal 5 3 4 2 3 3" xfId="10393" xr:uid="{E5370466-0C11-4246-885E-E5A4A589692E}"/>
    <cellStyle name="Normal 5 3 4 2 3 3 2" xfId="14057" xr:uid="{6272833E-55B6-4FB9-8E99-72D73555AA49}"/>
    <cellStyle name="Normal 5 3 4 2 3 3 2 2" xfId="31822" xr:uid="{D98AD6DD-EBDB-4AE2-AEE2-5F2CB2CD2A86}"/>
    <cellStyle name="Normal 5 3 4 2 3 3 3" xfId="24772" xr:uid="{7154DD47-3B18-4C20-ACB5-BADC47D86CF0}"/>
    <cellStyle name="Normal 5 3 4 2 3 4" xfId="11633" xr:uid="{6AE38E35-7A39-444F-A986-FFD4A1FB4F48}"/>
    <cellStyle name="Normal 5 3 4 2 3 4 2" xfId="29455" xr:uid="{1D0F7415-B111-4ED0-8ACA-FC50B4F926DE}"/>
    <cellStyle name="Normal 5 3 4 2 3 5" xfId="22348" xr:uid="{3C390FE9-F5A2-4ACB-910F-92BA9CADD395}"/>
    <cellStyle name="Normal 5 3 4 2 4" xfId="8626" xr:uid="{35B5B4E5-5BEB-424E-95AA-18FCA1BBF5CA}"/>
    <cellStyle name="Normal 5 3 4 2 4 2" xfId="14685" xr:uid="{AB79948A-72B3-4E14-8D38-49A0C5B796BE}"/>
    <cellStyle name="Normal 5 3 4 2 4 2 2" xfId="25400" xr:uid="{9E08D0E0-A98F-4A5F-B694-0142CCB74B66}"/>
    <cellStyle name="Normal 5 3 4 2 4 3" xfId="12298" xr:uid="{E5C441A9-7EEB-41AC-BC0D-A7ECD0EA58DF}"/>
    <cellStyle name="Normal 5 3 4 2 4 3 2" xfId="30083" xr:uid="{7FCE0C91-35B5-40CA-B5FD-FD62C142EE93}"/>
    <cellStyle name="Normal 5 3 4 2 4 4" xfId="23013" xr:uid="{20E3873E-D66A-464B-AA25-EFF6BAAD6301}"/>
    <cellStyle name="Normal 5 3 4 2 5" xfId="9838" xr:uid="{9C6467E3-A6B5-41E6-86AA-2C66253B4A8E}"/>
    <cellStyle name="Normal 5 3 4 2 5 2" xfId="13502" xr:uid="{6D17E7FF-A98B-4879-B9EB-5C6DE4737B88}"/>
    <cellStyle name="Normal 5 3 4 2 5 2 2" xfId="31267" xr:uid="{BAC0D276-CB4A-44BC-9351-1AD3628BAD30}"/>
    <cellStyle name="Normal 5 3 4 2 5 3" xfId="24217" xr:uid="{279C1360-8186-4054-9685-B0F2460E15BF}"/>
    <cellStyle name="Normal 5 3 4 2 6" xfId="11058" xr:uid="{7C608F4C-FBA6-4BAD-A26D-1DB81FA324C4}"/>
    <cellStyle name="Normal 5 3 4 2 6 2" xfId="28900" xr:uid="{AA18D2A9-C83D-4D12-916A-29206EB9881A}"/>
    <cellStyle name="Normal 5 3 4 2 7" xfId="21758" xr:uid="{8327921A-5CB0-4C0C-A8F9-C02371FB6D48}"/>
    <cellStyle name="Normal 5 3 4 3" xfId="6366" xr:uid="{FD08AF44-EDB0-45E9-9347-29EAF41A2239}"/>
    <cellStyle name="Normal 5 3 4 3 2" xfId="7975" xr:uid="{5F3DFED7-6533-486C-9557-E4EFE53CFCF6}"/>
    <cellStyle name="Normal 5 3 4 3 2 2" xfId="9348" xr:uid="{EFF45543-8F87-4D80-9B18-20A1E5154C03}"/>
    <cellStyle name="Normal 5 3 4 3 2 2 2" xfId="15387" xr:uid="{E7927BB6-F28A-471E-A0AA-F0665F8A38DB}"/>
    <cellStyle name="Normal 5 3 4 3 2 2 2 2" xfId="26102" xr:uid="{DFB9E3B0-BA9B-44F4-B9EA-DC19C680ABEB}"/>
    <cellStyle name="Normal 5 3 4 3 2 2 3" xfId="13020" xr:uid="{227BDF82-F440-4B07-A87B-0F69C985A149}"/>
    <cellStyle name="Normal 5 3 4 3 2 2 3 2" xfId="30785" xr:uid="{14986D4A-5FD5-4F3B-A9D1-D12CBFBB7BA9}"/>
    <cellStyle name="Normal 5 3 4 3 2 2 4" xfId="23735" xr:uid="{FBC86257-9B1C-4C4B-A0C4-922700D8F809}"/>
    <cellStyle name="Normal 5 3 4 3 2 3" xfId="10540" xr:uid="{FC071E97-A4AB-42FE-BB72-D980B78EADAB}"/>
    <cellStyle name="Normal 5 3 4 3 2 3 2" xfId="14204" xr:uid="{195CC9DB-D535-4E34-8BE1-53EC5E0EBF0D}"/>
    <cellStyle name="Normal 5 3 4 3 2 3 2 2" xfId="31969" xr:uid="{2CE837BA-3B46-4830-932B-4BBF8533EA78}"/>
    <cellStyle name="Normal 5 3 4 3 2 3 3" xfId="24919" xr:uid="{79D9B3BD-4325-4F35-9367-0FF1ABC8F692}"/>
    <cellStyle name="Normal 5 3 4 3 2 4" xfId="11780" xr:uid="{53AB7BC8-05FC-4BAF-9A0F-495347414989}"/>
    <cellStyle name="Normal 5 3 4 3 2 4 2" xfId="29602" xr:uid="{D15979B7-8575-401D-A30C-E50221DB1186}"/>
    <cellStyle name="Normal 5 3 4 3 2 5" xfId="22495" xr:uid="{6A28A0A4-5D57-4BE7-AF3C-8DEFBF747842}"/>
    <cellStyle name="Normal 5 3 4 3 3" xfId="8761" xr:uid="{AF22F4EF-CC0C-46A0-90EE-3BCB0BE78DED}"/>
    <cellStyle name="Normal 5 3 4 3 3 2" xfId="14820" xr:uid="{9B0CE362-DFF4-43A3-9E7D-E7A9D78CA891}"/>
    <cellStyle name="Normal 5 3 4 3 3 2 2" xfId="25535" xr:uid="{A8D1F765-C92B-4170-BE79-0C267212FCCC}"/>
    <cellStyle name="Normal 5 3 4 3 3 3" xfId="12433" xr:uid="{E610704F-E641-4174-BF4E-76A04F095EEF}"/>
    <cellStyle name="Normal 5 3 4 3 3 3 2" xfId="30218" xr:uid="{25FA0947-6DBA-4D0C-9271-9E6134675AB2}"/>
    <cellStyle name="Normal 5 3 4 3 3 4" xfId="23148" xr:uid="{FA4127E6-A619-4FA7-B366-26D4AD239B1F}"/>
    <cellStyle name="Normal 5 3 4 3 4" xfId="9973" xr:uid="{0522F7A5-265F-484D-A9D4-58DAF5D9D09D}"/>
    <cellStyle name="Normal 5 3 4 3 4 2" xfId="13637" xr:uid="{49629A15-C179-4016-BDAD-787D0D1F5514}"/>
    <cellStyle name="Normal 5 3 4 3 4 2 2" xfId="31402" xr:uid="{0D1EC58C-CAE5-40CB-A8D2-3C3B0C1C08B7}"/>
    <cellStyle name="Normal 5 3 4 3 4 3" xfId="24352" xr:uid="{92793702-5977-4792-91B3-B81EDF5A47E0}"/>
    <cellStyle name="Normal 5 3 4 3 5" xfId="11193" xr:uid="{FBFDB731-4B57-443A-9C1F-346C2CFC67D8}"/>
    <cellStyle name="Normal 5 3 4 3 5 2" xfId="29035" xr:uid="{757BA0EF-8D69-4A33-B4A9-E6E911532DAF}"/>
    <cellStyle name="Normal 5 3 4 3 6" xfId="21893" xr:uid="{2C1FCD61-44F2-444D-89FD-B9F931490BE8}"/>
    <cellStyle name="Normal 5 3 4 4" xfId="7333" xr:uid="{ED8DDCD1-5620-4FAB-B341-01D0340A2D49}"/>
    <cellStyle name="Normal 5 3 4 4 2" xfId="9071" xr:uid="{F4C03393-9B28-43BA-B33A-2F963A359785}"/>
    <cellStyle name="Normal 5 3 4 4 2 2" xfId="15110" xr:uid="{F68E31B7-BAC9-4408-9C3A-C49749D3C299}"/>
    <cellStyle name="Normal 5 3 4 4 2 2 2" xfId="25825" xr:uid="{E008D9B5-4667-4497-A00F-E7665DA721AD}"/>
    <cellStyle name="Normal 5 3 4 4 2 3" xfId="12743" xr:uid="{50383E5E-4E9B-4BC0-A82E-EE4CDE557664}"/>
    <cellStyle name="Normal 5 3 4 4 2 3 2" xfId="30508" xr:uid="{AA05D82C-287B-4922-956D-E9E7453D419B}"/>
    <cellStyle name="Normal 5 3 4 4 2 4" xfId="23458" xr:uid="{50ADE574-BE05-4414-B13F-60C403F730F9}"/>
    <cellStyle name="Normal 5 3 4 4 3" xfId="10263" xr:uid="{D949D956-FECE-4890-91D8-DC391299D7AB}"/>
    <cellStyle name="Normal 5 3 4 4 3 2" xfId="13927" xr:uid="{D50E1114-1DD0-441D-8B50-2E7F6C6A01F9}"/>
    <cellStyle name="Normal 5 3 4 4 3 2 2" xfId="31692" xr:uid="{6E1CB825-218B-4346-93B8-231B3694F19C}"/>
    <cellStyle name="Normal 5 3 4 4 3 3" xfId="24642" xr:uid="{5410F813-8432-433D-A523-376778B278D0}"/>
    <cellStyle name="Normal 5 3 4 4 4" xfId="11503" xr:uid="{E324AB65-B7E7-464C-877C-051D3668667E}"/>
    <cellStyle name="Normal 5 3 4 4 4 2" xfId="29325" xr:uid="{F3950129-FAE0-40AD-B55C-FD0682FC4DDD}"/>
    <cellStyle name="Normal 5 3 4 4 5" xfId="22218" xr:uid="{A788CB1B-D709-40F3-B56A-9FD8EF7F5AA8}"/>
    <cellStyle name="Normal 5 3 4 5" xfId="8496" xr:uid="{A3A40494-D911-4EE9-B5CE-1FED44B4B9CC}"/>
    <cellStyle name="Normal 5 3 4 5 2" xfId="14555" xr:uid="{D7240C46-BBB8-4A8B-8D7F-C63A51395288}"/>
    <cellStyle name="Normal 5 3 4 5 2 2" xfId="25270" xr:uid="{7B4F5F1A-C450-4923-B932-ED7B14668777}"/>
    <cellStyle name="Normal 5 3 4 5 3" xfId="12168" xr:uid="{D038BAF8-4C96-43C0-8E09-F495B56A358D}"/>
    <cellStyle name="Normal 5 3 4 5 3 2" xfId="29953" xr:uid="{E5BA1739-E6D2-4B1B-B467-6CD33822EBA2}"/>
    <cellStyle name="Normal 5 3 4 5 4" xfId="22883" xr:uid="{D02F284D-DE42-4243-A193-9A2E2004A1CC}"/>
    <cellStyle name="Normal 5 3 4 6" xfId="9702" xr:uid="{AA2140B0-6798-4B65-8BE4-68EE56995B03}"/>
    <cellStyle name="Normal 5 3 4 6 2" xfId="13372" xr:uid="{49185756-A2EE-4286-A66E-9FAFFCF6AF0B}"/>
    <cellStyle name="Normal 5 3 4 6 2 2" xfId="31137" xr:uid="{12C0B395-FD96-4F32-86CA-717D472980AB}"/>
    <cellStyle name="Normal 5 3 4 6 3" xfId="24087" xr:uid="{02442343-972F-4DD4-92BA-45E187479591}"/>
    <cellStyle name="Normal 5 3 4 7" xfId="10928" xr:uid="{110A1923-FDF3-479D-8F3A-9699C3D41C8A}"/>
    <cellStyle name="Normal 5 3 4 7 2" xfId="28770" xr:uid="{4A0C80EC-8775-4BEA-9E60-9B0079C28B1F}"/>
    <cellStyle name="Normal 5 3 4 8" xfId="21614" xr:uid="{859353AB-869B-4EE0-98D5-19624C6B8521}"/>
    <cellStyle name="Normal 5 3 5" xfId="2166" xr:uid="{72C3F579-8B0E-46E5-9656-4222C91CD1DE}"/>
    <cellStyle name="Normal 5 35" xfId="1067" xr:uid="{E7C2B076-5901-4DAB-8D6C-865793CC4566}"/>
    <cellStyle name="Normal 5 4" xfId="1068" xr:uid="{5C68F8E2-BFA8-451C-803A-69BDDAAADF43}"/>
    <cellStyle name="Normal 5 4 2" xfId="4737" xr:uid="{95AE093E-82E7-4142-8F42-F4B5D07DC8E6}"/>
    <cellStyle name="Normal 5 4 2 2" xfId="5930" xr:uid="{F946EA10-6476-45BD-9EF8-AA403049F55F}"/>
    <cellStyle name="Normal 5 4 2 2 2" xfId="6559" xr:uid="{CA8344D6-EF28-4812-8413-925E9C945DBC}"/>
    <cellStyle name="Normal 5 4 2 2 2 2" xfId="8169" xr:uid="{EEE9FE87-A863-4993-B20F-E572DAD37B67}"/>
    <cellStyle name="Normal 5 4 2 2 2 2 2" xfId="9479" xr:uid="{77CA8781-E37D-408D-9C7F-BA32BCA0E183}"/>
    <cellStyle name="Normal 5 4 2 2 2 2 2 2" xfId="15518" xr:uid="{F35B073D-155E-4375-932C-9FFEBFE64410}"/>
    <cellStyle name="Normal 5 4 2 2 2 2 2 2 2" xfId="26233" xr:uid="{1452747B-7ECD-4CFC-A9D3-6EC63745AE16}"/>
    <cellStyle name="Normal 5 4 2 2 2 2 2 3" xfId="13151" xr:uid="{A9C8E0B5-0739-4193-B0AE-33EE97F693B3}"/>
    <cellStyle name="Normal 5 4 2 2 2 2 2 3 2" xfId="30916" xr:uid="{08801D29-F03E-4335-82DE-C13F9032B675}"/>
    <cellStyle name="Normal 5 4 2 2 2 2 2 4" xfId="23866" xr:uid="{B922B482-59B9-452C-B1DC-883E3D0D8B7A}"/>
    <cellStyle name="Normal 5 4 2 2 2 2 3" xfId="10671" xr:uid="{47B3E8C0-F315-48FC-910F-49F444F97035}"/>
    <cellStyle name="Normal 5 4 2 2 2 2 3 2" xfId="14335" xr:uid="{F7222FD8-AFE3-475C-8E4E-458CE368FD22}"/>
    <cellStyle name="Normal 5 4 2 2 2 2 3 2 2" xfId="32100" xr:uid="{1E102AF7-4DD6-424F-977D-83EF3D04FC53}"/>
    <cellStyle name="Normal 5 4 2 2 2 2 3 3" xfId="25050" xr:uid="{96BB45F8-0C31-4082-A78E-3801D4E07CFE}"/>
    <cellStyle name="Normal 5 4 2 2 2 2 4" xfId="11911" xr:uid="{CA13BDEF-AF49-4F33-83CB-0EBA4C5E974C}"/>
    <cellStyle name="Normal 5 4 2 2 2 2 4 2" xfId="29733" xr:uid="{6572FACC-33D5-4DC5-8AC2-B19BA0BF3645}"/>
    <cellStyle name="Normal 5 4 2 2 2 2 5" xfId="22626" xr:uid="{A1B988D6-972D-4A51-BB27-FD5268D72F99}"/>
    <cellStyle name="Normal 5 4 2 2 2 3" xfId="8892" xr:uid="{8CFF8A8A-E665-4675-B422-8A08D6CEF15A}"/>
    <cellStyle name="Normal 5 4 2 2 2 3 2" xfId="14951" xr:uid="{B8D3A59E-182B-4AED-B5BF-49A7B37BF529}"/>
    <cellStyle name="Normal 5 4 2 2 2 3 2 2" xfId="25666" xr:uid="{0B7A1923-82B0-4019-B3E1-2625CD9138AD}"/>
    <cellStyle name="Normal 5 4 2 2 2 3 3" xfId="12564" xr:uid="{7F602907-B8D9-4901-B92E-7694339D1141}"/>
    <cellStyle name="Normal 5 4 2 2 2 3 3 2" xfId="30349" xr:uid="{A5F6FF5A-585B-42A4-AC7E-C9D6161AEE5C}"/>
    <cellStyle name="Normal 5 4 2 2 2 3 4" xfId="23279" xr:uid="{ADDB5E58-A1CA-4719-AAC3-9FEF2C8663B1}"/>
    <cellStyle name="Normal 5 4 2 2 2 4" xfId="10104" xr:uid="{BE45C4E9-61FD-41A6-A085-B40650747591}"/>
    <cellStyle name="Normal 5 4 2 2 2 4 2" xfId="13768" xr:uid="{EC0F1C51-2E1F-4A06-B8F7-996A0DB88C83}"/>
    <cellStyle name="Normal 5 4 2 2 2 4 2 2" xfId="31533" xr:uid="{F2AD3C99-6164-4D07-91B9-4B59FC38711E}"/>
    <cellStyle name="Normal 5 4 2 2 2 4 3" xfId="24483" xr:uid="{DA20B6D0-BE21-4E40-AA01-0713685E807C}"/>
    <cellStyle name="Normal 5 4 2 2 2 5" xfId="11324" xr:uid="{D9A155A6-7CF8-4A24-8737-84ACEA1D4049}"/>
    <cellStyle name="Normal 5 4 2 2 2 5 2" xfId="29166" xr:uid="{2D83999C-D985-4806-93DD-F8382ABCFD45}"/>
    <cellStyle name="Normal 5 4 2 2 2 6" xfId="22024" xr:uid="{269CC848-C972-4574-A8E7-5F8D8220B494}"/>
    <cellStyle name="Normal 5 4 2 2 3" xfId="7527" xr:uid="{590B9014-DAB6-40B3-B043-0FADC369F093}"/>
    <cellStyle name="Normal 5 4 2 2 3 2" xfId="9202" xr:uid="{68B41624-71F9-4694-B93E-2C962D3E37CE}"/>
    <cellStyle name="Normal 5 4 2 2 3 2 2" xfId="15241" xr:uid="{58F94323-59BA-448F-8F9F-CF7EB52E2B68}"/>
    <cellStyle name="Normal 5 4 2 2 3 2 2 2" xfId="25956" xr:uid="{AE372FCC-18D1-40FF-807F-07C6016C639A}"/>
    <cellStyle name="Normal 5 4 2 2 3 2 3" xfId="12874" xr:uid="{839E42AE-210D-4F1E-B713-E3D604EE808D}"/>
    <cellStyle name="Normal 5 4 2 2 3 2 3 2" xfId="30639" xr:uid="{9D6102E9-3816-4BE1-8DEC-464880502E37}"/>
    <cellStyle name="Normal 5 4 2 2 3 2 4" xfId="23589" xr:uid="{8F17276E-8407-40AE-ADD1-EA41C7818C12}"/>
    <cellStyle name="Normal 5 4 2 2 3 3" xfId="10394" xr:uid="{798C504A-F868-4D19-B98B-93EFA6E5C2E8}"/>
    <cellStyle name="Normal 5 4 2 2 3 3 2" xfId="14058" xr:uid="{F1418003-731A-4FE4-8C41-AC40709CF5D7}"/>
    <cellStyle name="Normal 5 4 2 2 3 3 2 2" xfId="31823" xr:uid="{8E9DA8D7-2618-47DC-B44B-051CA65C10A3}"/>
    <cellStyle name="Normal 5 4 2 2 3 3 3" xfId="24773" xr:uid="{BEE979B3-D0B1-4DA3-9EA5-6BCA4AA409B5}"/>
    <cellStyle name="Normal 5 4 2 2 3 4" xfId="11634" xr:uid="{8F8DCE26-2FF8-4D4E-B39A-0B068E3FB251}"/>
    <cellStyle name="Normal 5 4 2 2 3 4 2" xfId="29456" xr:uid="{D95B8936-1378-4CE8-AB93-B417B13B2851}"/>
    <cellStyle name="Normal 5 4 2 2 3 5" xfId="22349" xr:uid="{52DCAC03-FD9C-4F41-B4C2-096CBC773956}"/>
    <cellStyle name="Normal 5 4 2 2 4" xfId="8627" xr:uid="{152F5CED-9A4F-40CC-92B0-B63C79105934}"/>
    <cellStyle name="Normal 5 4 2 2 4 2" xfId="14686" xr:uid="{80A40782-F377-426A-8F28-76409FB79634}"/>
    <cellStyle name="Normal 5 4 2 2 4 2 2" xfId="25401" xr:uid="{9C19EEDB-0940-42A8-959E-32ADF51C8A63}"/>
    <cellStyle name="Normal 5 4 2 2 4 3" xfId="12299" xr:uid="{E35F9A47-8438-4BD3-9BC0-9A265D74A9E4}"/>
    <cellStyle name="Normal 5 4 2 2 4 3 2" xfId="30084" xr:uid="{3BDA3D99-9BF9-4D36-878E-ACF5E87153A4}"/>
    <cellStyle name="Normal 5 4 2 2 4 4" xfId="23014" xr:uid="{752DE453-97D6-4BCD-B849-D059815BB3BE}"/>
    <cellStyle name="Normal 5 4 2 2 5" xfId="9839" xr:uid="{20506740-1FBD-422B-BD9E-1E6A0F39FDD7}"/>
    <cellStyle name="Normal 5 4 2 2 5 2" xfId="13503" xr:uid="{FFC7E956-77C6-4AF8-9417-0D0C36EA4BF4}"/>
    <cellStyle name="Normal 5 4 2 2 5 2 2" xfId="31268" xr:uid="{9D4DA0CE-9A78-45A9-BA12-3EDFDB34A759}"/>
    <cellStyle name="Normal 5 4 2 2 5 3" xfId="24218" xr:uid="{CC0A02AF-F5E6-440B-8B9F-94B8FF982E15}"/>
    <cellStyle name="Normal 5 4 2 2 6" xfId="11059" xr:uid="{0849BDB0-C42B-43A8-B352-E8AEB31C940A}"/>
    <cellStyle name="Normal 5 4 2 2 6 2" xfId="28901" xr:uid="{21D23F7E-BE1E-4BB8-9D19-C0C6CCD7AE04}"/>
    <cellStyle name="Normal 5 4 2 2 7" xfId="21759" xr:uid="{7E101F7A-8912-4A25-9E26-D1661179B79F}"/>
    <cellStyle name="Normal 5 4 2 3" xfId="6367" xr:uid="{3063F805-A7B6-44F7-874C-8D7FBD13D4F6}"/>
    <cellStyle name="Normal 5 4 2 3 2" xfId="7976" xr:uid="{DA24E07B-B6EF-4A2E-B651-647EDD5AB03D}"/>
    <cellStyle name="Normal 5 4 2 3 2 2" xfId="9349" xr:uid="{23D8E869-4CDC-47D6-9340-CA9DFE93C508}"/>
    <cellStyle name="Normal 5 4 2 3 2 2 2" xfId="15388" xr:uid="{412C4BDC-2F23-4B3C-B256-BCF3B2552482}"/>
    <cellStyle name="Normal 5 4 2 3 2 2 2 2" xfId="26103" xr:uid="{5CC71F9B-0240-4F05-91C4-C216A2BF9D96}"/>
    <cellStyle name="Normal 5 4 2 3 2 2 3" xfId="13021" xr:uid="{77DEA69B-DC22-4DFC-843F-400DFBDD564A}"/>
    <cellStyle name="Normal 5 4 2 3 2 2 3 2" xfId="30786" xr:uid="{C66FBABE-E9CE-4FB1-9916-DAEE6BF2C66D}"/>
    <cellStyle name="Normal 5 4 2 3 2 2 4" xfId="23736" xr:uid="{B75AA777-D496-4751-9271-63CD75483C7B}"/>
    <cellStyle name="Normal 5 4 2 3 2 3" xfId="10541" xr:uid="{EDC92FCF-03DB-473E-BBFF-103B978C2BFF}"/>
    <cellStyle name="Normal 5 4 2 3 2 3 2" xfId="14205" xr:uid="{6C1D42BE-6433-4326-9DA6-8377ABFF415F}"/>
    <cellStyle name="Normal 5 4 2 3 2 3 2 2" xfId="31970" xr:uid="{96C922A8-D2DC-40EE-AF99-15EFA2E731B5}"/>
    <cellStyle name="Normal 5 4 2 3 2 3 3" xfId="24920" xr:uid="{EA1A8A97-9234-4D7D-8A62-01C1AD5B560D}"/>
    <cellStyle name="Normal 5 4 2 3 2 4" xfId="11781" xr:uid="{76ABDA24-2FDF-4165-BED3-E172AD1AC5AF}"/>
    <cellStyle name="Normal 5 4 2 3 2 4 2" xfId="29603" xr:uid="{2F8141DF-5F78-4878-AD17-FF69A12A341E}"/>
    <cellStyle name="Normal 5 4 2 3 2 5" xfId="22496" xr:uid="{47385A47-4565-438D-AC08-1ED65144046F}"/>
    <cellStyle name="Normal 5 4 2 3 3" xfId="8762" xr:uid="{3BC6F99A-EF1E-46C3-ACE7-B15383A48701}"/>
    <cellStyle name="Normal 5 4 2 3 3 2" xfId="14821" xr:uid="{F960F7CC-7544-423D-9B13-C864303D6E07}"/>
    <cellStyle name="Normal 5 4 2 3 3 2 2" xfId="25536" xr:uid="{A0BCB25C-106F-4AA6-BEFB-8B1EB4ECD27C}"/>
    <cellStyle name="Normal 5 4 2 3 3 3" xfId="12434" xr:uid="{F7A869F1-D60B-45B2-AE87-9BD761AB01C8}"/>
    <cellStyle name="Normal 5 4 2 3 3 3 2" xfId="30219" xr:uid="{2A1FCD2D-6D9E-4138-ACFB-6B7B7BBB043F}"/>
    <cellStyle name="Normal 5 4 2 3 3 4" xfId="23149" xr:uid="{493D93D8-A8FF-4B34-A066-48C24395BCE4}"/>
    <cellStyle name="Normal 5 4 2 3 4" xfId="9974" xr:uid="{1DA102AF-6501-4237-B697-312443B621C7}"/>
    <cellStyle name="Normal 5 4 2 3 4 2" xfId="13638" xr:uid="{B67EFA01-02BF-4A69-822A-58868A6123CD}"/>
    <cellStyle name="Normal 5 4 2 3 4 2 2" xfId="31403" xr:uid="{0EAE5DF8-A7D5-4997-89AE-8444B5E7E84A}"/>
    <cellStyle name="Normal 5 4 2 3 4 3" xfId="24353" xr:uid="{426EA045-CBC8-49F3-9562-5525E84638AE}"/>
    <cellStyle name="Normal 5 4 2 3 5" xfId="11194" xr:uid="{9A177487-5966-49C2-80ED-BD3118C31267}"/>
    <cellStyle name="Normal 5 4 2 3 5 2" xfId="29036" xr:uid="{3B999A4D-82ED-4188-A5C8-0B212C35A4EF}"/>
    <cellStyle name="Normal 5 4 2 3 6" xfId="21894" xr:uid="{765B2A6F-5A09-47F3-9E69-D1F6CC1993F0}"/>
    <cellStyle name="Normal 5 4 2 4" xfId="7334" xr:uid="{C19B5A14-B455-4E11-A58B-C590F1B520C5}"/>
    <cellStyle name="Normal 5 4 2 4 2" xfId="9072" xr:uid="{5CC20E85-D678-4484-8543-01EDE1189050}"/>
    <cellStyle name="Normal 5 4 2 4 2 2" xfId="15111" xr:uid="{6C7DF5FE-09B7-4DE3-BDEC-8A3C6EE428C1}"/>
    <cellStyle name="Normal 5 4 2 4 2 2 2" xfId="25826" xr:uid="{B0A8A3F3-2DC1-470D-90AC-D12AEFBC3644}"/>
    <cellStyle name="Normal 5 4 2 4 2 3" xfId="12744" xr:uid="{83462CF4-CD71-4129-94CE-9D607D44D331}"/>
    <cellStyle name="Normal 5 4 2 4 2 3 2" xfId="30509" xr:uid="{D339E5B3-2C00-479A-AF58-7E6D21A66A5F}"/>
    <cellStyle name="Normal 5 4 2 4 2 4" xfId="23459" xr:uid="{37F029F3-DBDF-41A1-BF81-736883233A3C}"/>
    <cellStyle name="Normal 5 4 2 4 3" xfId="10264" xr:uid="{E606C173-F7F9-4B48-A30D-22C19EF942F5}"/>
    <cellStyle name="Normal 5 4 2 4 3 2" xfId="13928" xr:uid="{B09372E4-7F16-4900-8C4E-96D035B4A587}"/>
    <cellStyle name="Normal 5 4 2 4 3 2 2" xfId="31693" xr:uid="{1B9270A5-5EA8-4D46-8A0C-5ADAFD6B97BC}"/>
    <cellStyle name="Normal 5 4 2 4 3 3" xfId="24643" xr:uid="{865E223E-C661-427D-8037-ADCDF8D635AB}"/>
    <cellStyle name="Normal 5 4 2 4 4" xfId="11504" xr:uid="{EBA5DCD0-8C47-4DEA-88A8-EC8522990AC3}"/>
    <cellStyle name="Normal 5 4 2 4 4 2" xfId="29326" xr:uid="{B6E9B899-CFF5-4BC7-AFFA-159FDE81000F}"/>
    <cellStyle name="Normal 5 4 2 4 5" xfId="22219" xr:uid="{425E9AAE-F504-4F29-995C-F35169DAFA29}"/>
    <cellStyle name="Normal 5 4 2 5" xfId="8497" xr:uid="{184E89C6-7524-4F14-AD3B-977E784CE7A2}"/>
    <cellStyle name="Normal 5 4 2 5 2" xfId="14556" xr:uid="{37E9100D-6FB5-4463-9E42-F6BBF77D16C1}"/>
    <cellStyle name="Normal 5 4 2 5 2 2" xfId="25271" xr:uid="{43CA9810-4797-4607-84A9-DA7E6C21DEA6}"/>
    <cellStyle name="Normal 5 4 2 5 3" xfId="12169" xr:uid="{F9CCA891-2DE2-4546-8385-9352B0884FE7}"/>
    <cellStyle name="Normal 5 4 2 5 3 2" xfId="29954" xr:uid="{0245C458-F272-4D65-8395-642D3A599995}"/>
    <cellStyle name="Normal 5 4 2 5 4" xfId="22884" xr:uid="{E504C893-F1D8-4B45-A77B-30DCFD28EC61}"/>
    <cellStyle name="Normal 5 4 2 6" xfId="9703" xr:uid="{3F206665-1196-4779-A70E-D10443E8CC46}"/>
    <cellStyle name="Normal 5 4 2 6 2" xfId="13373" xr:uid="{88963C8C-3D5A-48CE-B2F2-A49B09FDB374}"/>
    <cellStyle name="Normal 5 4 2 6 2 2" xfId="31138" xr:uid="{E3A82BED-3D2B-4C57-8DBE-F6DD1E184375}"/>
    <cellStyle name="Normal 5 4 2 6 3" xfId="24088" xr:uid="{0D0A30B7-4B5D-4F5A-B48C-C841C8937123}"/>
    <cellStyle name="Normal 5 4 2 7" xfId="10929" xr:uid="{54E4B4DC-EA33-462C-A60B-2289D7AFCA41}"/>
    <cellStyle name="Normal 5 4 2 7 2" xfId="28771" xr:uid="{992ADCE5-A440-4AF9-A5BE-064587593398}"/>
    <cellStyle name="Normal 5 4 2 8" xfId="21615" xr:uid="{8848128F-EAD9-437A-B8F1-CC91B1D642B3}"/>
    <cellStyle name="Normal 5 4 3" xfId="2167" xr:uid="{B84FFF9A-F71D-434B-8EE4-5651FF1E891A}"/>
    <cellStyle name="Normal 5 47" xfId="1069" xr:uid="{AD378627-DDD7-4E52-A990-95183F5525A4}"/>
    <cellStyle name="Normal 5 5" xfId="1070" xr:uid="{012547E8-D8BC-4E8C-A573-363073299EE4}"/>
    <cellStyle name="Normal 5 5 2" xfId="4738" xr:uid="{9D455BAF-6723-424E-B4D4-72F60D6F2921}"/>
    <cellStyle name="Normal 5 5 2 2" xfId="5931" xr:uid="{8BC20866-610F-4EBA-9C26-FF5C11056C9B}"/>
    <cellStyle name="Normal 5 5 2 2 2" xfId="6560" xr:uid="{9F582FFB-E9C7-4B76-AF69-10C50B6A9411}"/>
    <cellStyle name="Normal 5 5 2 2 2 2" xfId="8170" xr:uid="{B3BF514E-06BE-46EC-952C-AF5E8411E18C}"/>
    <cellStyle name="Normal 5 5 2 2 2 2 2" xfId="9480" xr:uid="{AA79361C-18C4-408D-AC6A-5BD22C6DF045}"/>
    <cellStyle name="Normal 5 5 2 2 2 2 2 2" xfId="15519" xr:uid="{9F936805-28F2-4CB9-A3C9-B487F38F0013}"/>
    <cellStyle name="Normal 5 5 2 2 2 2 2 2 2" xfId="26234" xr:uid="{7FC9E00D-6BC1-4755-B063-1D2186879C9C}"/>
    <cellStyle name="Normal 5 5 2 2 2 2 2 3" xfId="13152" xr:uid="{139211A3-DC36-4AA7-AED2-2865ACF664F5}"/>
    <cellStyle name="Normal 5 5 2 2 2 2 2 3 2" xfId="30917" xr:uid="{25D8EA22-3F92-4AE4-8A03-9EA1FBE7AFC1}"/>
    <cellStyle name="Normal 5 5 2 2 2 2 2 4" xfId="23867" xr:uid="{283472CF-7AEB-4E8B-A30C-46A44173C134}"/>
    <cellStyle name="Normal 5 5 2 2 2 2 3" xfId="10672" xr:uid="{7ABD615E-853F-4B68-BF67-7574BB68D852}"/>
    <cellStyle name="Normal 5 5 2 2 2 2 3 2" xfId="14336" xr:uid="{F6877C34-FE6E-49BF-AE49-83C7E01E31C9}"/>
    <cellStyle name="Normal 5 5 2 2 2 2 3 2 2" xfId="32101" xr:uid="{8F317B68-8E45-4EC3-89A3-6B42D2525928}"/>
    <cellStyle name="Normal 5 5 2 2 2 2 3 3" xfId="25051" xr:uid="{6AF4D088-60BF-4F4F-A7C2-46F99B391124}"/>
    <cellStyle name="Normal 5 5 2 2 2 2 4" xfId="11912" xr:uid="{975CB4A5-E7B5-4940-91F4-530429AE4EC1}"/>
    <cellStyle name="Normal 5 5 2 2 2 2 4 2" xfId="29734" xr:uid="{EAE5FB7B-504C-497B-A316-E0AB545967E5}"/>
    <cellStyle name="Normal 5 5 2 2 2 2 5" xfId="22627" xr:uid="{74DC92D4-53CA-440D-8C79-FEBD98C3E3F6}"/>
    <cellStyle name="Normal 5 5 2 2 2 3" xfId="8893" xr:uid="{3AB5F75B-6704-4F9D-88E6-CB461DC72384}"/>
    <cellStyle name="Normal 5 5 2 2 2 3 2" xfId="14952" xr:uid="{334DCA6B-3F06-48B0-B8CD-1E90D2B83250}"/>
    <cellStyle name="Normal 5 5 2 2 2 3 2 2" xfId="25667" xr:uid="{48952775-2517-4BBB-BC2A-231737B5BB0D}"/>
    <cellStyle name="Normal 5 5 2 2 2 3 3" xfId="12565" xr:uid="{69347DAD-9FB0-4361-BA10-BB1C40AE63F7}"/>
    <cellStyle name="Normal 5 5 2 2 2 3 3 2" xfId="30350" xr:uid="{B4145C90-F56E-4642-884A-FCC6E56777D8}"/>
    <cellStyle name="Normal 5 5 2 2 2 3 4" xfId="23280" xr:uid="{A6B3BBD2-7CC9-434A-A534-6A11C6E267CB}"/>
    <cellStyle name="Normal 5 5 2 2 2 4" xfId="10105" xr:uid="{F1C9156C-7FC2-47E2-8876-025C8DAB6B71}"/>
    <cellStyle name="Normal 5 5 2 2 2 4 2" xfId="13769" xr:uid="{10F0FA0D-F48C-4200-A6B9-3F810EBCC220}"/>
    <cellStyle name="Normal 5 5 2 2 2 4 2 2" xfId="31534" xr:uid="{EE70B828-4F8A-4F56-ABA6-5102FF8CA354}"/>
    <cellStyle name="Normal 5 5 2 2 2 4 3" xfId="24484" xr:uid="{9D71AB89-0E1A-4F83-8B7D-9A5878BA6BFA}"/>
    <cellStyle name="Normal 5 5 2 2 2 5" xfId="11325" xr:uid="{47ECD13F-6883-4F10-B714-1125A5793D53}"/>
    <cellStyle name="Normal 5 5 2 2 2 5 2" xfId="29167" xr:uid="{F170AA55-4B4C-4249-9D8C-0E8E7C12F898}"/>
    <cellStyle name="Normal 5 5 2 2 2 6" xfId="22025" xr:uid="{807FE3E6-0D78-4CE3-A88D-7FD57F047443}"/>
    <cellStyle name="Normal 5 5 2 2 3" xfId="7528" xr:uid="{B8F73023-4645-47B1-AEF5-0B71004FB9B9}"/>
    <cellStyle name="Normal 5 5 2 2 3 2" xfId="9203" xr:uid="{882F86A7-250C-4044-AEA2-DFC9E56A35DE}"/>
    <cellStyle name="Normal 5 5 2 2 3 2 2" xfId="15242" xr:uid="{78B911AF-74A5-45E8-B392-A526B6C6BF19}"/>
    <cellStyle name="Normal 5 5 2 2 3 2 2 2" xfId="25957" xr:uid="{27843523-7196-4534-A66E-5189BC4E2C93}"/>
    <cellStyle name="Normal 5 5 2 2 3 2 3" xfId="12875" xr:uid="{EE1905AE-E383-49DF-8E57-FC90123CFB47}"/>
    <cellStyle name="Normal 5 5 2 2 3 2 3 2" xfId="30640" xr:uid="{4AE29534-45ED-4F68-8EC7-049D8082DD07}"/>
    <cellStyle name="Normal 5 5 2 2 3 2 4" xfId="23590" xr:uid="{53AFFAA1-D5D3-49D8-B283-D93869BAB756}"/>
    <cellStyle name="Normal 5 5 2 2 3 3" xfId="10395" xr:uid="{5E9A52A1-C9D3-497B-86C1-CD52A8024AD5}"/>
    <cellStyle name="Normal 5 5 2 2 3 3 2" xfId="14059" xr:uid="{475A7FA3-7854-4648-AFAC-A6D6A8E70913}"/>
    <cellStyle name="Normal 5 5 2 2 3 3 2 2" xfId="31824" xr:uid="{D4F625C7-E243-4FF0-B897-8EC233A3724A}"/>
    <cellStyle name="Normal 5 5 2 2 3 3 3" xfId="24774" xr:uid="{9F330D65-0C10-4058-B962-2917CB454F2B}"/>
    <cellStyle name="Normal 5 5 2 2 3 4" xfId="11635" xr:uid="{2CC81209-7F76-46BE-8DDA-0D731CB85CB5}"/>
    <cellStyle name="Normal 5 5 2 2 3 4 2" xfId="29457" xr:uid="{44D759AC-D323-4EF1-BC01-7B855FC9571D}"/>
    <cellStyle name="Normal 5 5 2 2 3 5" xfId="22350" xr:uid="{6114FBE8-297E-4037-A765-4C97824A9916}"/>
    <cellStyle name="Normal 5 5 2 2 4" xfId="8628" xr:uid="{B7289035-8D22-438F-B7B3-71594BE0CE41}"/>
    <cellStyle name="Normal 5 5 2 2 4 2" xfId="14687" xr:uid="{62446E68-E865-453B-B508-357F65DF186A}"/>
    <cellStyle name="Normal 5 5 2 2 4 2 2" xfId="25402" xr:uid="{8DD89F7D-3B2A-4243-969F-73C8C3A447C7}"/>
    <cellStyle name="Normal 5 5 2 2 4 3" xfId="12300" xr:uid="{8FD3CBFF-E68F-4F5F-9C43-808F7F53F4C9}"/>
    <cellStyle name="Normal 5 5 2 2 4 3 2" xfId="30085" xr:uid="{E29C5515-A4FF-4B67-8A7E-DFD9B29967AE}"/>
    <cellStyle name="Normal 5 5 2 2 4 4" xfId="23015" xr:uid="{F8B0049E-1A15-4BE2-BB9C-3E624B77C250}"/>
    <cellStyle name="Normal 5 5 2 2 5" xfId="9840" xr:uid="{552EE0FC-4020-43E3-9D44-46D6E4CE2DF7}"/>
    <cellStyle name="Normal 5 5 2 2 5 2" xfId="13504" xr:uid="{2A825A7E-E16D-4324-B31B-9702C75C74DA}"/>
    <cellStyle name="Normal 5 5 2 2 5 2 2" xfId="31269" xr:uid="{31DF60B3-9F1D-4A47-BF4F-7914B3DAF868}"/>
    <cellStyle name="Normal 5 5 2 2 5 3" xfId="24219" xr:uid="{819BCCAC-F0AD-499D-9ED6-2765D415A701}"/>
    <cellStyle name="Normal 5 5 2 2 6" xfId="11060" xr:uid="{60CB9C06-5C8C-4E6A-BD78-EEF6357422D8}"/>
    <cellStyle name="Normal 5 5 2 2 6 2" xfId="28902" xr:uid="{03DD792A-3741-45A7-AD00-1EC291C30342}"/>
    <cellStyle name="Normal 5 5 2 2 7" xfId="21760" xr:uid="{D7C2BF35-8323-4289-8547-2FCFBC4D36DA}"/>
    <cellStyle name="Normal 5 5 2 3" xfId="6368" xr:uid="{13501116-F55D-4F4F-820D-E90A7A171CA1}"/>
    <cellStyle name="Normal 5 5 2 3 2" xfId="7977" xr:uid="{AEF9A9C1-E7D2-4E2E-BEAC-67A664316E40}"/>
    <cellStyle name="Normal 5 5 2 3 2 2" xfId="9350" xr:uid="{D444E147-1D67-4CA4-8D0C-D152594E69E7}"/>
    <cellStyle name="Normal 5 5 2 3 2 2 2" xfId="15389" xr:uid="{A355480D-02E8-443B-8B55-9061D6FBE75D}"/>
    <cellStyle name="Normal 5 5 2 3 2 2 2 2" xfId="26104" xr:uid="{4A59DFC7-BE88-48AF-B030-70FF5DD0292A}"/>
    <cellStyle name="Normal 5 5 2 3 2 2 3" xfId="13022" xr:uid="{C263EDC9-DE44-4022-8F6A-823A7B6AC67B}"/>
    <cellStyle name="Normal 5 5 2 3 2 2 3 2" xfId="30787" xr:uid="{97A8DB89-8234-42F7-903F-3D3670D8A672}"/>
    <cellStyle name="Normal 5 5 2 3 2 2 4" xfId="23737" xr:uid="{7C803DC7-32AB-492B-9F59-9BA4F35CAC89}"/>
    <cellStyle name="Normal 5 5 2 3 2 3" xfId="10542" xr:uid="{0639B0DF-1528-43D4-BF61-3FC3B3475508}"/>
    <cellStyle name="Normal 5 5 2 3 2 3 2" xfId="14206" xr:uid="{6336CB9F-CFBD-4E0E-B3D8-ECB7810EC965}"/>
    <cellStyle name="Normal 5 5 2 3 2 3 2 2" xfId="31971" xr:uid="{0FE1026B-3C41-4D4C-B6D3-4DE831CAC125}"/>
    <cellStyle name="Normal 5 5 2 3 2 3 3" xfId="24921" xr:uid="{6BCB85E2-7F72-48FC-B31D-A359E3CF9FEA}"/>
    <cellStyle name="Normal 5 5 2 3 2 4" xfId="11782" xr:uid="{25EBDAF1-BC8B-4E58-BD78-360475DA55C6}"/>
    <cellStyle name="Normal 5 5 2 3 2 4 2" xfId="29604" xr:uid="{BAFDA17D-A849-4F39-8D70-5BEC94C70D5B}"/>
    <cellStyle name="Normal 5 5 2 3 2 5" xfId="22497" xr:uid="{90C31088-267E-474C-90B6-95C7F29B045F}"/>
    <cellStyle name="Normal 5 5 2 3 3" xfId="8763" xr:uid="{D1ABDFB7-F211-437F-9655-1AFA9859EFCC}"/>
    <cellStyle name="Normal 5 5 2 3 3 2" xfId="14822" xr:uid="{52EFB3B7-665F-45EA-9471-A13A04262214}"/>
    <cellStyle name="Normal 5 5 2 3 3 2 2" xfId="25537" xr:uid="{1ED2B85C-A2B6-4A79-98D7-F9906DFD1688}"/>
    <cellStyle name="Normal 5 5 2 3 3 3" xfId="12435" xr:uid="{85B385F7-872C-4B92-BE0F-BA9628999DB2}"/>
    <cellStyle name="Normal 5 5 2 3 3 3 2" xfId="30220" xr:uid="{75F1DFE4-8894-4078-983B-FE066578D53E}"/>
    <cellStyle name="Normal 5 5 2 3 3 4" xfId="23150" xr:uid="{FAA07A47-B0BA-49A5-B37C-E2B45E832906}"/>
    <cellStyle name="Normal 5 5 2 3 4" xfId="9975" xr:uid="{87EBE193-12F7-4F55-BC2B-07F132E2B729}"/>
    <cellStyle name="Normal 5 5 2 3 4 2" xfId="13639" xr:uid="{15F14A47-3FC8-42AC-B569-59A993693D8F}"/>
    <cellStyle name="Normal 5 5 2 3 4 2 2" xfId="31404" xr:uid="{98F04A3E-F675-4E8A-8D69-A376893373E3}"/>
    <cellStyle name="Normal 5 5 2 3 4 3" xfId="24354" xr:uid="{CCAACB71-C279-4CA5-8D12-39CF464E1D35}"/>
    <cellStyle name="Normal 5 5 2 3 5" xfId="11195" xr:uid="{DC2E994F-CE88-48D2-AEBD-D354BACB19B6}"/>
    <cellStyle name="Normal 5 5 2 3 5 2" xfId="29037" xr:uid="{422B8947-C349-4BFF-B5D3-D044B5EBF301}"/>
    <cellStyle name="Normal 5 5 2 3 6" xfId="21895" xr:uid="{5DF86E5A-1159-477D-9B85-4D36E1FF97CA}"/>
    <cellStyle name="Normal 5 5 2 4" xfId="7335" xr:uid="{3DDCF71D-7EB1-4656-B321-CED7A7145232}"/>
    <cellStyle name="Normal 5 5 2 4 2" xfId="9073" xr:uid="{0F1F2E73-5B8C-435E-8242-EEA2DBD471F3}"/>
    <cellStyle name="Normal 5 5 2 4 2 2" xfId="15112" xr:uid="{BF55CA1B-8DAC-46DE-B00E-40BC26EE7361}"/>
    <cellStyle name="Normal 5 5 2 4 2 2 2" xfId="25827" xr:uid="{383C4568-A5E4-4505-96CD-FED25AC1681F}"/>
    <cellStyle name="Normal 5 5 2 4 2 3" xfId="12745" xr:uid="{53F8A484-6925-4742-80D9-773587780816}"/>
    <cellStyle name="Normal 5 5 2 4 2 3 2" xfId="30510" xr:uid="{0848270C-99E3-4FE5-B585-D70DEFF9D060}"/>
    <cellStyle name="Normal 5 5 2 4 2 4" xfId="23460" xr:uid="{4186EE54-260C-44F8-89D2-F76F1F26B668}"/>
    <cellStyle name="Normal 5 5 2 4 3" xfId="10265" xr:uid="{26F95106-2758-4C7D-87B8-6C09337FE50E}"/>
    <cellStyle name="Normal 5 5 2 4 3 2" xfId="13929" xr:uid="{2A7BBF15-7B08-46D8-B171-509C27C8D569}"/>
    <cellStyle name="Normal 5 5 2 4 3 2 2" xfId="31694" xr:uid="{34DF7F92-7080-4928-B378-47AF0E5175E4}"/>
    <cellStyle name="Normal 5 5 2 4 3 3" xfId="24644" xr:uid="{4EF89B69-33B0-42BE-A217-9BE4BC25498B}"/>
    <cellStyle name="Normal 5 5 2 4 4" xfId="11505" xr:uid="{03C5C726-E6A8-4F8D-B61A-EA5AFA68CFC3}"/>
    <cellStyle name="Normal 5 5 2 4 4 2" xfId="29327" xr:uid="{3F808630-2B6B-4CA6-99AB-D25ED3B9573F}"/>
    <cellStyle name="Normal 5 5 2 4 5" xfId="22220" xr:uid="{DA370940-9062-4DEC-A703-48F5D48ECF36}"/>
    <cellStyle name="Normal 5 5 2 5" xfId="8498" xr:uid="{91D76BE8-B241-4D0A-A60F-468435234789}"/>
    <cellStyle name="Normal 5 5 2 5 2" xfId="14557" xr:uid="{06E3BDF7-62B9-488A-AFF1-FE9F33450D55}"/>
    <cellStyle name="Normal 5 5 2 5 2 2" xfId="25272" xr:uid="{D0E54C96-3591-4DD0-8403-C856EB361162}"/>
    <cellStyle name="Normal 5 5 2 5 3" xfId="12170" xr:uid="{4565A3BC-4250-4F60-A1F1-0EE7853E4D62}"/>
    <cellStyle name="Normal 5 5 2 5 3 2" xfId="29955" xr:uid="{46839FC2-4258-4FEB-B639-A1EBEBCC296F}"/>
    <cellStyle name="Normal 5 5 2 5 4" xfId="22885" xr:uid="{C0183EC8-2F40-4E70-B3EE-4DF0C75AB90A}"/>
    <cellStyle name="Normal 5 5 2 6" xfId="9704" xr:uid="{94C285B4-F933-4C7E-93A2-CB3664750305}"/>
    <cellStyle name="Normal 5 5 2 6 2" xfId="13374" xr:uid="{A94EA55C-2722-4147-A49E-1B2680BACD6C}"/>
    <cellStyle name="Normal 5 5 2 6 2 2" xfId="31139" xr:uid="{13E92AB9-8247-42E0-98BE-D0661E0E4A75}"/>
    <cellStyle name="Normal 5 5 2 6 3" xfId="24089" xr:uid="{3A685769-1D93-4E24-8CC4-89D6257C6B9F}"/>
    <cellStyle name="Normal 5 5 2 7" xfId="10930" xr:uid="{D6411556-EF71-4D22-9CFF-5C357BB855FC}"/>
    <cellStyle name="Normal 5 5 2 7 2" xfId="28772" xr:uid="{AB32F2CA-F78E-492F-A0FA-1FD3C32DF219}"/>
    <cellStyle name="Normal 5 5 2 8" xfId="21616" xr:uid="{F31102BB-C72F-40F0-9A0E-EA0822D35DA6}"/>
    <cellStyle name="Normal 5 5 3" xfId="2168" xr:uid="{A1BF28CA-100A-4D96-853A-055A4E732440}"/>
    <cellStyle name="Normal 5 58" xfId="1071" xr:uid="{9D6CE09E-CB5E-4189-A52B-DBA8F52565CB}"/>
    <cellStyle name="Normal 5 6" xfId="1072" xr:uid="{BB299C5F-644A-4602-96A8-DA131BC6C6DF}"/>
    <cellStyle name="Normal 5 6 2" xfId="2169" xr:uid="{97E4A6C0-7221-476E-94E2-7D005DAE3A6F}"/>
    <cellStyle name="Normal 5 66" xfId="1073" xr:uid="{23F5391E-DA86-4B80-BAE3-34B19B0C79A1}"/>
    <cellStyle name="Normal 5 7" xfId="2170" xr:uid="{B6D27741-516B-4EC7-BE03-B5CA84FD8229}"/>
    <cellStyle name="Normal 5 8" xfId="2171" xr:uid="{67014AE9-8490-41A3-BF71-8AC6A5FC6818}"/>
    <cellStyle name="Normal 5 8 2" xfId="15852" xr:uid="{7F6C704B-BB96-4853-938F-17B7C5E136FE}"/>
    <cellStyle name="Normal 5 8 2 2" xfId="26439" xr:uid="{603AF1E6-9C64-4F54-A5AB-A44A1AFFD6B8}"/>
    <cellStyle name="Normal 5 9" xfId="2172" xr:uid="{404861B5-1A9B-484F-AC45-96F39CA3105D}"/>
    <cellStyle name="Normal 50" xfId="4739" xr:uid="{507D6468-C823-4940-AE98-F3990E0A9BBA}"/>
    <cellStyle name="Normal 50 2" xfId="4740" xr:uid="{E4220B15-BDF3-4DD0-8195-B2AB00D70883}"/>
    <cellStyle name="Normal 50 3" xfId="4741" xr:uid="{3A87A158-C3A6-4C1D-9C77-569C05CA2206}"/>
    <cellStyle name="Normal 50 4" xfId="4742" xr:uid="{9176C0CE-0AA8-4172-AB6F-6D038C6AD20F}"/>
    <cellStyle name="Normal 50 5" xfId="4743" xr:uid="{68B31D03-75C2-4170-84CB-37B056CFDAEE}"/>
    <cellStyle name="Normal 50 6" xfId="4744" xr:uid="{41FB5A00-6E60-4C12-9147-22380A7E352B}"/>
    <cellStyle name="Normal 51" xfId="4745" xr:uid="{5A19018D-0B1C-40FC-85EC-D0BE38D9F0D6}"/>
    <cellStyle name="Normal 52" xfId="4746" xr:uid="{FE6366D9-AB8F-4AE0-9B57-D0325CC25450}"/>
    <cellStyle name="Normal 53" xfId="1074" xr:uid="{81C5536F-BEB9-4817-A4EB-3C7A3A6DDE95}"/>
    <cellStyle name="Normal 53 2" xfId="4747" xr:uid="{C9723575-669D-40D4-9215-D4CD6E1C5F04}"/>
    <cellStyle name="Normal 53 3" xfId="4748" xr:uid="{3F7C0CF4-6551-4173-A2CD-275D8C0E96B8}"/>
    <cellStyle name="Normal 53 3 2" xfId="5932" xr:uid="{D10681A7-6EDA-44D2-8259-9122A67B5598}"/>
    <cellStyle name="Normal 53 3 2 2" xfId="6561" xr:uid="{F89EA461-D67B-420B-96C3-4FDFDD5A9046}"/>
    <cellStyle name="Normal 53 3 2 2 2" xfId="8171" xr:uid="{14F8A394-18C2-4B54-823F-8A08688B430D}"/>
    <cellStyle name="Normal 53 3 2 2 2 2" xfId="9481" xr:uid="{8F322EA3-CD1B-4423-AA82-DDA249592079}"/>
    <cellStyle name="Normal 53 3 2 2 2 2 2" xfId="15520" xr:uid="{21E5F62D-7996-400A-BB83-DB42D05E0C09}"/>
    <cellStyle name="Normal 53 3 2 2 2 2 2 2" xfId="26235" xr:uid="{A0C9CD75-8149-4D3B-B039-7735821BDEF0}"/>
    <cellStyle name="Normal 53 3 2 2 2 2 3" xfId="13153" xr:uid="{A335BF92-68A6-4829-8BA1-C4FEFC3A111F}"/>
    <cellStyle name="Normal 53 3 2 2 2 2 3 2" xfId="30918" xr:uid="{50C31083-6E77-4304-923B-8C47B8DB4D43}"/>
    <cellStyle name="Normal 53 3 2 2 2 2 4" xfId="23868" xr:uid="{42F8EE5A-CA28-4C05-86A9-B56B3D42E2C8}"/>
    <cellStyle name="Normal 53 3 2 2 2 3" xfId="10673" xr:uid="{14D96B82-B5E5-4E74-9F72-B5C1FA9B7B7A}"/>
    <cellStyle name="Normal 53 3 2 2 2 3 2" xfId="14337" xr:uid="{0733A00F-4D3E-4702-9BF0-C84DAD7508DC}"/>
    <cellStyle name="Normal 53 3 2 2 2 3 2 2" xfId="32102" xr:uid="{DB027874-61C0-4051-945D-124198D3534C}"/>
    <cellStyle name="Normal 53 3 2 2 2 3 3" xfId="25052" xr:uid="{575A3D78-0A45-4A26-B053-A315B906EDA0}"/>
    <cellStyle name="Normal 53 3 2 2 2 4" xfId="11913" xr:uid="{4DBF806B-3DCB-467D-A483-CE90731315C6}"/>
    <cellStyle name="Normal 53 3 2 2 2 4 2" xfId="29735" xr:uid="{66EF1C97-2239-4B36-86A5-61A0A5B15E32}"/>
    <cellStyle name="Normal 53 3 2 2 2 5" xfId="22628" xr:uid="{A05B3917-2087-43B7-8F37-68D80D7E6EBA}"/>
    <cellStyle name="Normal 53 3 2 2 3" xfId="8894" xr:uid="{A501D6A0-E6FA-4EDA-99C0-77CA168C19B1}"/>
    <cellStyle name="Normal 53 3 2 2 3 2" xfId="14953" xr:uid="{12115383-CEA9-4E4C-8BCB-BA1FBF41FC73}"/>
    <cellStyle name="Normal 53 3 2 2 3 2 2" xfId="25668" xr:uid="{BA267010-9AEF-4176-9460-DC1FC98EC4EE}"/>
    <cellStyle name="Normal 53 3 2 2 3 3" xfId="12566" xr:uid="{27F0900D-9CDA-49E6-8FC7-0A876835ECEF}"/>
    <cellStyle name="Normal 53 3 2 2 3 3 2" xfId="30351" xr:uid="{840B15C6-4CDA-4644-9834-61046C1F4BE9}"/>
    <cellStyle name="Normal 53 3 2 2 3 4" xfId="23281" xr:uid="{276D719E-8DDE-4470-9A03-6BB9DC08E16C}"/>
    <cellStyle name="Normal 53 3 2 2 4" xfId="10106" xr:uid="{82A2E738-4447-450C-A990-D8B6BCA25F51}"/>
    <cellStyle name="Normal 53 3 2 2 4 2" xfId="13770" xr:uid="{B08F0435-2C3A-4F85-BBFC-9CC75169A20B}"/>
    <cellStyle name="Normal 53 3 2 2 4 2 2" xfId="31535" xr:uid="{60E204C0-042B-44B0-9E79-C01DC21C3490}"/>
    <cellStyle name="Normal 53 3 2 2 4 3" xfId="24485" xr:uid="{197BEADC-C8F4-467F-A2A7-09FDFEACFB71}"/>
    <cellStyle name="Normal 53 3 2 2 5" xfId="11326" xr:uid="{8F185544-FA4A-4B8B-94E2-EFCFD67FEF42}"/>
    <cellStyle name="Normal 53 3 2 2 5 2" xfId="29168" xr:uid="{659B5ACA-8E53-4F66-9407-F1423E746CF9}"/>
    <cellStyle name="Normal 53 3 2 2 6" xfId="22026" xr:uid="{F8BF18D4-6B9B-4D9A-A2A8-88A1BF4CBDB2}"/>
    <cellStyle name="Normal 53 3 2 3" xfId="7529" xr:uid="{C9C0FE6C-10EE-4BFC-9CC3-C1DC6F3D8150}"/>
    <cellStyle name="Normal 53 3 2 3 2" xfId="9204" xr:uid="{53320FC7-221C-438D-875F-27E8E603A38C}"/>
    <cellStyle name="Normal 53 3 2 3 2 2" xfId="15243" xr:uid="{40649958-BDDE-418F-9C5B-A2603618A676}"/>
    <cellStyle name="Normal 53 3 2 3 2 2 2" xfId="25958" xr:uid="{36E799B5-2F32-412A-9F6B-AAF32092B25E}"/>
    <cellStyle name="Normal 53 3 2 3 2 3" xfId="12876" xr:uid="{A711E699-5E19-4AB6-9B58-ABDAC276BA9F}"/>
    <cellStyle name="Normal 53 3 2 3 2 3 2" xfId="30641" xr:uid="{29882E5F-9D8D-4A35-B1E6-1C00200AE6EB}"/>
    <cellStyle name="Normal 53 3 2 3 2 4" xfId="23591" xr:uid="{C58976B0-340E-419B-BAE5-383406F67E59}"/>
    <cellStyle name="Normal 53 3 2 3 3" xfId="10396" xr:uid="{00D89FAC-D9A6-49A4-A747-ABDAF35E5F25}"/>
    <cellStyle name="Normal 53 3 2 3 3 2" xfId="14060" xr:uid="{ABB7301C-19E7-40BC-AE4B-2259D8576338}"/>
    <cellStyle name="Normal 53 3 2 3 3 2 2" xfId="31825" xr:uid="{AB738199-A76D-481D-BE97-3BEAD2EDB11B}"/>
    <cellStyle name="Normal 53 3 2 3 3 3" xfId="24775" xr:uid="{AEF43158-A329-4C53-AF4B-0F0E64055963}"/>
    <cellStyle name="Normal 53 3 2 3 4" xfId="11636" xr:uid="{B827C02F-144D-484D-A93C-A067DA2088D7}"/>
    <cellStyle name="Normal 53 3 2 3 4 2" xfId="29458" xr:uid="{64255340-8B33-43CE-AA0C-09E9B392488A}"/>
    <cellStyle name="Normal 53 3 2 3 5" xfId="22351" xr:uid="{188C310A-0667-4F30-9C44-648723A8AFF8}"/>
    <cellStyle name="Normal 53 3 2 4" xfId="8629" xr:uid="{B6F02C7D-EEDD-4F84-B24D-FC37150EB21F}"/>
    <cellStyle name="Normal 53 3 2 4 2" xfId="14688" xr:uid="{E60F99C7-5205-4F5B-B365-614895C5D33B}"/>
    <cellStyle name="Normal 53 3 2 4 2 2" xfId="25403" xr:uid="{9222E2C9-7B8B-4CE3-A382-48A19A2D7CA6}"/>
    <cellStyle name="Normal 53 3 2 4 3" xfId="12301" xr:uid="{BC4C2082-3565-4C1F-9439-ADA34279C6BD}"/>
    <cellStyle name="Normal 53 3 2 4 3 2" xfId="30086" xr:uid="{69CAE227-752C-4DB8-93F1-963221427955}"/>
    <cellStyle name="Normal 53 3 2 4 4" xfId="23016" xr:uid="{28709772-023A-4B1D-B807-F2F4D19CF597}"/>
    <cellStyle name="Normal 53 3 2 5" xfId="9841" xr:uid="{01BDBA5D-1FB3-4977-BC44-5BA508C5619D}"/>
    <cellStyle name="Normal 53 3 2 5 2" xfId="13505" xr:uid="{C9B1E65E-E24D-484D-87E6-D6B87E93DB49}"/>
    <cellStyle name="Normal 53 3 2 5 2 2" xfId="31270" xr:uid="{2CE55672-20F7-4D83-8103-F3EF51456DC9}"/>
    <cellStyle name="Normal 53 3 2 5 3" xfId="24220" xr:uid="{009BA22E-C629-4E7A-B441-535C891A420F}"/>
    <cellStyle name="Normal 53 3 2 6" xfId="11061" xr:uid="{26CA2585-DD03-4DD0-AC15-15AAE0FAC2A2}"/>
    <cellStyle name="Normal 53 3 2 6 2" xfId="28903" xr:uid="{550DC914-D847-4199-BFEF-CC6BA31E3465}"/>
    <cellStyle name="Normal 53 3 2 7" xfId="21761" xr:uid="{3F3C4341-C307-4BD6-9A95-632D0A2974B9}"/>
    <cellStyle name="Normal 53 3 3" xfId="6369" xr:uid="{83BE3210-5E5C-4CFD-9D30-8DBF43CCAB2B}"/>
    <cellStyle name="Normal 53 3 3 2" xfId="7978" xr:uid="{77DC3AE0-1669-40EA-B644-A83FE38D1320}"/>
    <cellStyle name="Normal 53 3 3 2 2" xfId="9351" xr:uid="{7707DCB3-8E29-4E0B-8EEF-4DAC7D0689B3}"/>
    <cellStyle name="Normal 53 3 3 2 2 2" xfId="15390" xr:uid="{FCDB06E1-81A4-4B20-B6D6-5AB0DB185852}"/>
    <cellStyle name="Normal 53 3 3 2 2 2 2" xfId="26105" xr:uid="{C787319C-DA3C-4493-AA75-555905BFC57A}"/>
    <cellStyle name="Normal 53 3 3 2 2 3" xfId="13023" xr:uid="{11F9049A-4EF8-472E-B4BB-0D073FEB56F0}"/>
    <cellStyle name="Normal 53 3 3 2 2 3 2" xfId="30788" xr:uid="{12FAF73B-8DCD-4B2F-A461-1BCB0D8A3396}"/>
    <cellStyle name="Normal 53 3 3 2 2 4" xfId="23738" xr:uid="{EC0373F1-28DE-4BDC-83C2-88B421B03614}"/>
    <cellStyle name="Normal 53 3 3 2 3" xfId="10543" xr:uid="{E4142343-3EC0-4529-B903-21368C6E4940}"/>
    <cellStyle name="Normal 53 3 3 2 3 2" xfId="14207" xr:uid="{F1661AA4-183C-4004-BCF5-534BDEB80E1D}"/>
    <cellStyle name="Normal 53 3 3 2 3 2 2" xfId="31972" xr:uid="{5C0187D8-EF2E-4B52-ADA8-118BEE73838D}"/>
    <cellStyle name="Normal 53 3 3 2 3 3" xfId="24922" xr:uid="{67766290-F4DF-47E6-8DA2-E55BE77B0647}"/>
    <cellStyle name="Normal 53 3 3 2 4" xfId="11783" xr:uid="{F9BD1441-C0E7-4B73-8516-CEE429784E00}"/>
    <cellStyle name="Normal 53 3 3 2 4 2" xfId="29605" xr:uid="{E1A9DAFC-EEFF-4B77-947A-CE715AD1016E}"/>
    <cellStyle name="Normal 53 3 3 2 5" xfId="22498" xr:uid="{4E001B08-CC7A-480A-B6AC-01D9073425F3}"/>
    <cellStyle name="Normal 53 3 3 3" xfId="8764" xr:uid="{CB239237-133D-437F-B17C-6A114926BA68}"/>
    <cellStyle name="Normal 53 3 3 3 2" xfId="14823" xr:uid="{2EC16012-2352-4F32-8B2E-90A4B8361A50}"/>
    <cellStyle name="Normal 53 3 3 3 2 2" xfId="25538" xr:uid="{9D7B6A1C-53A1-43B3-8BA4-A722A6C0260F}"/>
    <cellStyle name="Normal 53 3 3 3 3" xfId="12436" xr:uid="{E0577443-C4FE-4ECE-B92E-031CFB27927F}"/>
    <cellStyle name="Normal 53 3 3 3 3 2" xfId="30221" xr:uid="{332C788E-68BA-4803-B047-C20E931A7138}"/>
    <cellStyle name="Normal 53 3 3 3 4" xfId="23151" xr:uid="{A3714B2C-8E6E-43EB-89C8-1C9218CA083D}"/>
    <cellStyle name="Normal 53 3 3 4" xfId="9976" xr:uid="{6F944C91-DB4C-48BB-8800-4D8160FF5092}"/>
    <cellStyle name="Normal 53 3 3 4 2" xfId="13640" xr:uid="{C07042D8-3E22-456F-853E-651B9D1EFBD6}"/>
    <cellStyle name="Normal 53 3 3 4 2 2" xfId="31405" xr:uid="{1BA57D10-7C33-441C-9E0A-AFC48C3C8F1C}"/>
    <cellStyle name="Normal 53 3 3 4 3" xfId="24355" xr:uid="{14D064CA-8F08-4126-B8D7-8A211FA367FC}"/>
    <cellStyle name="Normal 53 3 3 5" xfId="11196" xr:uid="{1B7F07D4-07A4-40B6-A0CB-E61DF238363D}"/>
    <cellStyle name="Normal 53 3 3 5 2" xfId="29038" xr:uid="{22C6BB42-10FC-4CEC-94FE-AE5141E6CC6F}"/>
    <cellStyle name="Normal 53 3 3 6" xfId="21896" xr:uid="{2723AD2D-4A4D-4418-9C7B-0E982E8720EC}"/>
    <cellStyle name="Normal 53 3 4" xfId="7336" xr:uid="{ABAA441E-821E-45C1-B4EB-6134AAC43B20}"/>
    <cellStyle name="Normal 53 3 4 2" xfId="9074" xr:uid="{F557122A-E4B7-4ADE-A864-557B5F19A4BA}"/>
    <cellStyle name="Normal 53 3 4 2 2" xfId="15113" xr:uid="{40CD2FB0-0B31-4F5B-826A-30A576FD0462}"/>
    <cellStyle name="Normal 53 3 4 2 2 2" xfId="25828" xr:uid="{41E8B684-F975-4117-AFE2-E15382EB6AC5}"/>
    <cellStyle name="Normal 53 3 4 2 3" xfId="12746" xr:uid="{DC75E176-F21E-451F-BF92-F92021118C1C}"/>
    <cellStyle name="Normal 53 3 4 2 3 2" xfId="30511" xr:uid="{F02EF290-E0D9-48CF-9028-3B32FDE4D0DA}"/>
    <cellStyle name="Normal 53 3 4 2 4" xfId="23461" xr:uid="{789830BE-5836-4A2A-99B5-849B17AAA46D}"/>
    <cellStyle name="Normal 53 3 4 3" xfId="10266" xr:uid="{F517C709-7DE0-4896-914C-574A55895D97}"/>
    <cellStyle name="Normal 53 3 4 3 2" xfId="13930" xr:uid="{88A9AB9B-4D85-4ED6-AD29-9CF3BB7C8576}"/>
    <cellStyle name="Normal 53 3 4 3 2 2" xfId="31695" xr:uid="{18D16ED6-7F59-4B0D-ACF2-D2A20DF79ABF}"/>
    <cellStyle name="Normal 53 3 4 3 3" xfId="24645" xr:uid="{956B7508-E396-4EB5-AB26-32B278AEE258}"/>
    <cellStyle name="Normal 53 3 4 4" xfId="11506" xr:uid="{16D2842E-24F9-467E-BCBC-33A52EC370CF}"/>
    <cellStyle name="Normal 53 3 4 4 2" xfId="29328" xr:uid="{80F97680-61E7-4F99-A379-27A84D8CD9AE}"/>
    <cellStyle name="Normal 53 3 4 5" xfId="22221" xr:uid="{71AB7032-2255-4BFE-8539-1EA45AF258A2}"/>
    <cellStyle name="Normal 53 3 5" xfId="8499" xr:uid="{C2ED6369-9FC0-4DF6-A558-8FD5A648E9BA}"/>
    <cellStyle name="Normal 53 3 5 2" xfId="14558" xr:uid="{5C978427-EDC2-4987-AEE1-8526C2ECB479}"/>
    <cellStyle name="Normal 53 3 5 2 2" xfId="25273" xr:uid="{45CA3802-845A-4F96-9697-3D87BD187A50}"/>
    <cellStyle name="Normal 53 3 5 3" xfId="12171" xr:uid="{7ED0967F-2491-44F2-AE26-F964F09948DE}"/>
    <cellStyle name="Normal 53 3 5 3 2" xfId="29956" xr:uid="{77EC1392-CC2B-4FE8-BF3D-49F97490ECC2}"/>
    <cellStyle name="Normal 53 3 5 4" xfId="22886" xr:uid="{D194BAF3-CB92-4B4C-A3F7-D82B381C1BA7}"/>
    <cellStyle name="Normal 53 3 6" xfId="9705" xr:uid="{EA1545C9-1B53-493C-9D73-512B7EF2A5D3}"/>
    <cellStyle name="Normal 53 3 6 2" xfId="13375" xr:uid="{5F236F01-CA8A-40A6-B293-C84A6DA19E9E}"/>
    <cellStyle name="Normal 53 3 6 2 2" xfId="31140" xr:uid="{3870F1B9-6CF9-4AF1-8697-59A2CB5210CD}"/>
    <cellStyle name="Normal 53 3 6 3" xfId="24090" xr:uid="{07864679-55DC-4C72-8455-09FC42CA3560}"/>
    <cellStyle name="Normal 53 3 7" xfId="10931" xr:uid="{E735BF45-931D-4261-BC66-7FDF10D6D6AB}"/>
    <cellStyle name="Normal 53 3 7 2" xfId="28773" xr:uid="{0E1E1ACD-3BCC-4146-BDFD-788BF93006DE}"/>
    <cellStyle name="Normal 53 3 8" xfId="21617" xr:uid="{05A9359C-999F-4576-9815-C3D1680D1504}"/>
    <cellStyle name="Normal 54" xfId="1075" xr:uid="{9F54FDCC-78C8-480B-AF0D-72E764BEE07A}"/>
    <cellStyle name="Normal 54 10" xfId="41452" xr:uid="{D8FB179C-A59B-4558-BBB5-C3BBA4470AFC}"/>
    <cellStyle name="Normal 54 2" xfId="5933" xr:uid="{3B21893F-791D-448E-9CD3-9BB656BE89E2}"/>
    <cellStyle name="Normal 54 2 2" xfId="6562" xr:uid="{26B272F1-EE56-4376-9DB6-8AD20707871E}"/>
    <cellStyle name="Normal 54 2 2 2" xfId="8172" xr:uid="{49B08C5B-0EF2-49B0-A8FB-3BBF808F9E48}"/>
    <cellStyle name="Normal 54 2 2 2 2" xfId="9482" xr:uid="{3DFA6634-1BB9-42DF-A5D7-26EC3F1F9519}"/>
    <cellStyle name="Normal 54 2 2 2 2 2" xfId="15521" xr:uid="{FB6D3E09-6845-411E-932F-5A7DFE95A2A8}"/>
    <cellStyle name="Normal 54 2 2 2 2 2 2" xfId="26236" xr:uid="{E5AC4DE7-EBE0-40CA-979C-A59744AC7826}"/>
    <cellStyle name="Normal 54 2 2 2 2 3" xfId="13154" xr:uid="{9BB72354-A66A-40BC-A198-5A4779421E63}"/>
    <cellStyle name="Normal 54 2 2 2 2 3 2" xfId="30919" xr:uid="{A5612227-CEAE-41A7-B843-5A643DBE0454}"/>
    <cellStyle name="Normal 54 2 2 2 2 4" xfId="23869" xr:uid="{863A70EF-8599-4F65-9009-EF2C11B2738A}"/>
    <cellStyle name="Normal 54 2 2 2 3" xfId="10674" xr:uid="{4F553167-A4D6-4AD3-85A0-C22CB4CE5AF0}"/>
    <cellStyle name="Normal 54 2 2 2 3 2" xfId="14338" xr:uid="{4B862D7F-F36A-4A6C-AD9D-19587CFC1AC4}"/>
    <cellStyle name="Normal 54 2 2 2 3 2 2" xfId="32103" xr:uid="{D0FE20BE-4F80-4406-B3B4-0ACDB2E136DA}"/>
    <cellStyle name="Normal 54 2 2 2 3 3" xfId="25053" xr:uid="{AEC212A6-4C1D-44B8-8B5B-823E4F8E2231}"/>
    <cellStyle name="Normal 54 2 2 2 4" xfId="11914" xr:uid="{BDC6EDB5-D00A-4A09-BE84-8B3FA077BD99}"/>
    <cellStyle name="Normal 54 2 2 2 4 2" xfId="29736" xr:uid="{D689816B-B7EE-451E-9F54-3678F30D11B2}"/>
    <cellStyle name="Normal 54 2 2 2 5" xfId="22629" xr:uid="{755E18E9-C971-43B8-9B7E-222D85093D65}"/>
    <cellStyle name="Normal 54 2 2 3" xfId="8895" xr:uid="{360E9D99-016E-4B9B-BE51-848F914462B8}"/>
    <cellStyle name="Normal 54 2 2 3 2" xfId="14954" xr:uid="{93E853E4-605E-4454-8029-76A974196016}"/>
    <cellStyle name="Normal 54 2 2 3 2 2" xfId="25669" xr:uid="{3750726B-E981-4529-860A-9FC25EF09A50}"/>
    <cellStyle name="Normal 54 2 2 3 3" xfId="12567" xr:uid="{AB85471B-C6A1-45FF-A193-6AC6A9310184}"/>
    <cellStyle name="Normal 54 2 2 3 3 2" xfId="30352" xr:uid="{D388C183-DA35-4223-A3BF-5CB0F49BC019}"/>
    <cellStyle name="Normal 54 2 2 3 4" xfId="23282" xr:uid="{B7EFB54A-5035-473C-BB17-DC7218BE964C}"/>
    <cellStyle name="Normal 54 2 2 4" xfId="10107" xr:uid="{B60ED09B-E132-4323-BEFC-D94EFC3C30AE}"/>
    <cellStyle name="Normal 54 2 2 4 2" xfId="13771" xr:uid="{A2A15B2D-3F4A-4515-A27E-D6968E3C5906}"/>
    <cellStyle name="Normal 54 2 2 4 2 2" xfId="31536" xr:uid="{FA733A94-A3F4-4645-B285-92E406AFD4D1}"/>
    <cellStyle name="Normal 54 2 2 4 3" xfId="24486" xr:uid="{502DD900-9E95-4DAB-A8B0-C7FCAC414016}"/>
    <cellStyle name="Normal 54 2 2 5" xfId="11327" xr:uid="{CF7E6B90-D36D-4CE0-ACB5-76821258B876}"/>
    <cellStyle name="Normal 54 2 2 5 2" xfId="29169" xr:uid="{53B2B5BC-E8AD-49B8-A410-ABBA79E194DD}"/>
    <cellStyle name="Normal 54 2 2 6" xfId="22027" xr:uid="{405B5DD3-C50C-43C3-938E-12DF5E4ED449}"/>
    <cellStyle name="Normal 54 2 3" xfId="7530" xr:uid="{2A84A650-7DA6-40F3-9669-30394A93AD04}"/>
    <cellStyle name="Normal 54 2 3 2" xfId="9205" xr:uid="{1B491EB3-2839-4D94-939A-9F35E0A76443}"/>
    <cellStyle name="Normal 54 2 3 2 2" xfId="15244" xr:uid="{3009ADFD-283E-4DEC-9FE0-81143A964BC8}"/>
    <cellStyle name="Normal 54 2 3 2 2 2" xfId="25959" xr:uid="{0C82A681-FBE3-43C6-9C1C-A9B6F9AFD327}"/>
    <cellStyle name="Normal 54 2 3 2 3" xfId="12877" xr:uid="{75CA6A53-EBF5-435F-B1C6-93A5B6BBBBB1}"/>
    <cellStyle name="Normal 54 2 3 2 3 2" xfId="30642" xr:uid="{A44EBF26-A203-4AE9-AAE4-E2DC535706FA}"/>
    <cellStyle name="Normal 54 2 3 2 4" xfId="23592" xr:uid="{A66E9A24-B26E-4B66-979F-F8474D900820}"/>
    <cellStyle name="Normal 54 2 3 3" xfId="10397" xr:uid="{192A9E85-B06D-4EC8-8E3F-29158A0CAE8B}"/>
    <cellStyle name="Normal 54 2 3 3 2" xfId="14061" xr:uid="{1DDBD0FA-C218-4A30-8BBE-62D56CA026A2}"/>
    <cellStyle name="Normal 54 2 3 3 2 2" xfId="31826" xr:uid="{8B767241-9090-4A52-AE46-B863E12A46B6}"/>
    <cellStyle name="Normal 54 2 3 3 3" xfId="24776" xr:uid="{52AD4491-7158-4C96-85CC-FA6737EB488B}"/>
    <cellStyle name="Normal 54 2 3 4" xfId="11637" xr:uid="{60995BE4-F929-4000-AB62-C638A4F0EC89}"/>
    <cellStyle name="Normal 54 2 3 4 2" xfId="29459" xr:uid="{E288AEA7-1E3F-44A7-B257-D05D767294A5}"/>
    <cellStyle name="Normal 54 2 3 5" xfId="22352" xr:uid="{800EB83D-CF5A-4471-B4BA-732A1EFBF1DC}"/>
    <cellStyle name="Normal 54 2 4" xfId="8630" xr:uid="{F7E38543-5BA0-4908-B8CC-44312E6D0389}"/>
    <cellStyle name="Normal 54 2 4 2" xfId="14689" xr:uid="{9A7A0135-E650-49A7-A74B-0055A2F68919}"/>
    <cellStyle name="Normal 54 2 4 2 2" xfId="25404" xr:uid="{8689CF63-3B2C-427D-9E5F-A3A827FCD033}"/>
    <cellStyle name="Normal 54 2 4 3" xfId="12302" xr:uid="{D5798A19-3C68-4F81-BC8D-B0441012605F}"/>
    <cellStyle name="Normal 54 2 4 3 2" xfId="30087" xr:uid="{EBD1BE58-8774-48B6-A423-9EAF83F1DF14}"/>
    <cellStyle name="Normal 54 2 4 4" xfId="23017" xr:uid="{EFCADE1A-91DC-4A06-B51D-52E016167BC9}"/>
    <cellStyle name="Normal 54 2 5" xfId="9842" xr:uid="{02EA4E3B-A5DF-43AA-8439-F13ED1BF0C70}"/>
    <cellStyle name="Normal 54 2 5 2" xfId="13506" xr:uid="{200689E4-B3A8-418B-ABCD-78F1442743DB}"/>
    <cellStyle name="Normal 54 2 5 2 2" xfId="31271" xr:uid="{0B55F512-A187-43DB-BCD4-67C5A171CE63}"/>
    <cellStyle name="Normal 54 2 5 3" xfId="24221" xr:uid="{B4478D91-3630-4AD2-8B5D-DCB8692D2BA1}"/>
    <cellStyle name="Normal 54 2 6" xfId="11062" xr:uid="{1C58DD3D-CE51-4623-8A4F-01C3CB557313}"/>
    <cellStyle name="Normal 54 2 6 2" xfId="28904" xr:uid="{82B6105F-BE43-40C9-90F1-A6759C7DDFE3}"/>
    <cellStyle name="Normal 54 2 7" xfId="21762" xr:uid="{0A9F0B4F-1A0E-4E8D-8526-F339059DA939}"/>
    <cellStyle name="Normal 54 3" xfId="6370" xr:uid="{A48E5B05-8891-4658-8D57-E777C3B2523D}"/>
    <cellStyle name="Normal 54 3 2" xfId="7979" xr:uid="{6074B077-9C6A-4E2F-AC86-902F2270D117}"/>
    <cellStyle name="Normal 54 3 2 2" xfId="9352" xr:uid="{6E880F52-19E8-40C3-9D4E-8F7EA462C2DB}"/>
    <cellStyle name="Normal 54 3 2 2 2" xfId="15391" xr:uid="{499A5D1A-667D-4B2E-B984-0AC8BA84BB0C}"/>
    <cellStyle name="Normal 54 3 2 2 2 2" xfId="26106" xr:uid="{B1BFB33C-2CE4-449D-8702-704EEBF7D9A9}"/>
    <cellStyle name="Normal 54 3 2 2 3" xfId="13024" xr:uid="{A6E05A47-A052-4D5D-8988-E709DD2A8E9B}"/>
    <cellStyle name="Normal 54 3 2 2 3 2" xfId="30789" xr:uid="{744463FC-42B8-483A-8EB9-B0CD2A2D34A5}"/>
    <cellStyle name="Normal 54 3 2 2 4" xfId="23739" xr:uid="{8A50E3E3-59EB-4568-BE8E-C16B8B07C29F}"/>
    <cellStyle name="Normal 54 3 2 3" xfId="10544" xr:uid="{CCDEAF73-A1ED-4B20-A5E6-C670D9DAB1BB}"/>
    <cellStyle name="Normal 54 3 2 3 2" xfId="14208" xr:uid="{573A3A13-6C41-4E9C-BBA8-60E9098BB064}"/>
    <cellStyle name="Normal 54 3 2 3 2 2" xfId="31973" xr:uid="{31570F1D-8E13-4107-88D8-10875CCA5DEB}"/>
    <cellStyle name="Normal 54 3 2 3 3" xfId="24923" xr:uid="{B7F4EFF7-AADE-4ED5-833F-E0BB5A30AD03}"/>
    <cellStyle name="Normal 54 3 2 4" xfId="11784" xr:uid="{C6B4CDB9-3054-44E5-AA80-79D4444D9242}"/>
    <cellStyle name="Normal 54 3 2 4 2" xfId="29606" xr:uid="{08644DDD-9936-4FE2-B5D9-F06B00BBF662}"/>
    <cellStyle name="Normal 54 3 2 5" xfId="22499" xr:uid="{B6D56856-EE4E-4C75-B243-A00A0F38DB22}"/>
    <cellStyle name="Normal 54 3 3" xfId="8765" xr:uid="{CA4F23D0-B944-4BD7-9423-7AD139BF5367}"/>
    <cellStyle name="Normal 54 3 3 2" xfId="14824" xr:uid="{05F6A7A6-16EE-49C6-93F5-0528C2F6DDAE}"/>
    <cellStyle name="Normal 54 3 3 2 2" xfId="25539" xr:uid="{DF9D48C6-A5C2-4F48-A217-ED72F85F77DA}"/>
    <cellStyle name="Normal 54 3 3 3" xfId="12437" xr:uid="{886131F8-A748-4BE9-90F5-0BB85C025E64}"/>
    <cellStyle name="Normal 54 3 3 3 2" xfId="30222" xr:uid="{C6404E93-420A-476B-85C9-DEE5857BF637}"/>
    <cellStyle name="Normal 54 3 3 4" xfId="23152" xr:uid="{A4F04B20-D641-4FFA-A7DF-DB45D6ECBCD2}"/>
    <cellStyle name="Normal 54 3 4" xfId="9977" xr:uid="{ED265323-3B0B-45B1-9177-E6E11F183134}"/>
    <cellStyle name="Normal 54 3 4 2" xfId="13641" xr:uid="{4A1744CA-8683-4897-8476-4D6528F50D88}"/>
    <cellStyle name="Normal 54 3 4 2 2" xfId="31406" xr:uid="{80D188E3-E8DB-4DAE-8B61-9D9B263C02AE}"/>
    <cellStyle name="Normal 54 3 4 3" xfId="24356" xr:uid="{DBA44DC3-23EE-48D3-B160-4504EF70957E}"/>
    <cellStyle name="Normal 54 3 5" xfId="11197" xr:uid="{2A5DD491-92EA-4F54-ADDC-CAEE59B9A77C}"/>
    <cellStyle name="Normal 54 3 5 2" xfId="29039" xr:uid="{5A87A81F-7244-404F-BE3A-B06B7855B536}"/>
    <cellStyle name="Normal 54 3 6" xfId="21897" xr:uid="{7EC059D3-3BB9-417E-A849-CD117D50B603}"/>
    <cellStyle name="Normal 54 4" xfId="7337" xr:uid="{C41FA7EB-A21A-4C70-8F30-F1CD4FF41B3A}"/>
    <cellStyle name="Normal 54 4 2" xfId="9075" xr:uid="{2ED03CF9-9385-415C-9844-E8504705B2E4}"/>
    <cellStyle name="Normal 54 4 2 2" xfId="15114" xr:uid="{89576EEC-66BD-4ADA-945B-E295456C3165}"/>
    <cellStyle name="Normal 54 4 2 2 2" xfId="25829" xr:uid="{64FCFC38-11B6-4EFB-A3CE-0676C562C99A}"/>
    <cellStyle name="Normal 54 4 2 3" xfId="12747" xr:uid="{F6683612-0FA4-49BE-9FD2-CA097C97653A}"/>
    <cellStyle name="Normal 54 4 2 3 2" xfId="30512" xr:uid="{30F50A1D-DC24-452B-957F-1EB566101F83}"/>
    <cellStyle name="Normal 54 4 2 4" xfId="23462" xr:uid="{0F068323-72CB-4ED6-82EC-4FF5E2E362C9}"/>
    <cellStyle name="Normal 54 4 3" xfId="10267" xr:uid="{10CE90E3-57AF-4A92-993E-B31BC52C93AE}"/>
    <cellStyle name="Normal 54 4 3 2" xfId="13931" xr:uid="{1A532165-FC95-4D17-A603-39DDD638C6A5}"/>
    <cellStyle name="Normal 54 4 3 2 2" xfId="31696" xr:uid="{677EEEB4-3753-44A3-BFE5-AC7CC0C7E041}"/>
    <cellStyle name="Normal 54 4 3 3" xfId="24646" xr:uid="{90CAF1C7-CB68-4FEA-86A6-CA742A25CE2C}"/>
    <cellStyle name="Normal 54 4 4" xfId="11507" xr:uid="{F1DD012E-2893-4C04-BDAD-03AD923FFFC9}"/>
    <cellStyle name="Normal 54 4 4 2" xfId="29329" xr:uid="{3C620CF7-AB1A-4C8B-BCB3-47756C065161}"/>
    <cellStyle name="Normal 54 4 5" xfId="22222" xr:uid="{091862D8-BDB6-4B6D-A620-1F1D224BF657}"/>
    <cellStyle name="Normal 54 5" xfId="8500" xr:uid="{AC8AF35A-4E40-4615-8B11-6FE428F95514}"/>
    <cellStyle name="Normal 54 5 2" xfId="14559" xr:uid="{51B57EBF-11AA-4473-991D-33EEB3A741C0}"/>
    <cellStyle name="Normal 54 5 2 2" xfId="25274" xr:uid="{6DBC46AA-8F86-4A30-895C-19F020692E74}"/>
    <cellStyle name="Normal 54 5 3" xfId="12172" xr:uid="{DABBC966-4409-4116-8FA8-14790510F43E}"/>
    <cellStyle name="Normal 54 5 3 2" xfId="29957" xr:uid="{E6B6D82C-827D-44EE-8BFF-D5441B00CF90}"/>
    <cellStyle name="Normal 54 5 4" xfId="22887" xr:uid="{711BE106-0B1D-4F0B-8AD3-D9E7B253A64C}"/>
    <cellStyle name="Normal 54 6" xfId="9706" xr:uid="{FFA21246-A8C4-4B23-B0EF-43EE85DFD593}"/>
    <cellStyle name="Normal 54 6 2" xfId="13376" xr:uid="{52898B49-D963-4CCA-8365-3C31F36CECC5}"/>
    <cellStyle name="Normal 54 6 2 2" xfId="31141" xr:uid="{D6E2DFB8-402C-46E4-BE38-C5380C34CFA8}"/>
    <cellStyle name="Normal 54 6 3" xfId="24091" xr:uid="{C944B835-F54F-4310-9DE1-48624447A348}"/>
    <cellStyle name="Normal 54 7" xfId="10932" xr:uid="{3939A68B-0D53-411A-8D0F-FCD9613CC913}"/>
    <cellStyle name="Normal 54 7 2" xfId="28774" xr:uid="{39D75618-BD99-4638-A4B1-31A0E40BB538}"/>
    <cellStyle name="Normal 54 8" xfId="21618" xr:uid="{968969A8-FC50-4B26-A64F-DF5602545B94}"/>
    <cellStyle name="Normal 54 9" xfId="4749" xr:uid="{F7CEAB25-0A47-49C9-9BC2-369E3D5774A2}"/>
    <cellStyle name="Normal 55" xfId="4750" xr:uid="{3E64962C-8FE3-417E-85B8-11F4CCE7BF25}"/>
    <cellStyle name="Normal 55 2" xfId="5934" xr:uid="{F1AC9D4D-5E42-467F-B52F-988449F647C3}"/>
    <cellStyle name="Normal 55 2 2" xfId="6563" xr:uid="{D562350A-864B-466B-AD68-DEA47E25C10E}"/>
    <cellStyle name="Normal 55 2 2 2" xfId="8173" xr:uid="{6FDFA1E6-F9F5-495A-B04A-DFB423FAFF87}"/>
    <cellStyle name="Normal 55 2 2 2 2" xfId="9483" xr:uid="{20FAA475-F20C-48D5-8D13-36232AD33A64}"/>
    <cellStyle name="Normal 55 2 2 2 2 2" xfId="15522" xr:uid="{9A63D542-9844-4EF0-8B9E-4723B4F637CF}"/>
    <cellStyle name="Normal 55 2 2 2 2 2 2" xfId="26237" xr:uid="{4110BAE9-24D5-4051-9432-825C5805C81E}"/>
    <cellStyle name="Normal 55 2 2 2 2 3" xfId="13155" xr:uid="{3EFCD251-9E68-469E-9B5C-E360F3C2FD8E}"/>
    <cellStyle name="Normal 55 2 2 2 2 3 2" xfId="30920" xr:uid="{3F95DEE2-3DF5-412A-99A5-95780732DFE6}"/>
    <cellStyle name="Normal 55 2 2 2 2 4" xfId="23870" xr:uid="{F7E98F1D-2E05-4FB1-AFF5-0693832DAA94}"/>
    <cellStyle name="Normal 55 2 2 2 3" xfId="10675" xr:uid="{778B4D54-600D-486F-9A36-BC378FAE1292}"/>
    <cellStyle name="Normal 55 2 2 2 3 2" xfId="14339" xr:uid="{A013EFD7-8206-43E7-81C7-2DCB25130F6B}"/>
    <cellStyle name="Normal 55 2 2 2 3 2 2" xfId="32104" xr:uid="{E3B9005F-1E93-44D9-A67F-043C5244FBFB}"/>
    <cellStyle name="Normal 55 2 2 2 3 3" xfId="25054" xr:uid="{A9571C61-10C0-4C8C-B0ED-40922A96E075}"/>
    <cellStyle name="Normal 55 2 2 2 4" xfId="11915" xr:uid="{B6AFCC00-C8BA-4D76-8009-8860CB53BBEC}"/>
    <cellStyle name="Normal 55 2 2 2 4 2" xfId="29737" xr:uid="{F89A7C63-A012-4DBC-8E8E-A47B23E67DC5}"/>
    <cellStyle name="Normal 55 2 2 2 5" xfId="22630" xr:uid="{8D62E258-683A-4CC3-AB51-7F65D4DB8954}"/>
    <cellStyle name="Normal 55 2 2 3" xfId="8896" xr:uid="{E6DA3F28-416B-41C4-BB8A-240848BF7160}"/>
    <cellStyle name="Normal 55 2 2 3 2" xfId="14955" xr:uid="{61BCE272-6F2D-445A-B147-CA0538053134}"/>
    <cellStyle name="Normal 55 2 2 3 2 2" xfId="25670" xr:uid="{C65B2214-AE4E-4C6A-93B8-6D2CEE147400}"/>
    <cellStyle name="Normal 55 2 2 3 3" xfId="12568" xr:uid="{7E178036-F39B-4944-8181-FA5EE52655D6}"/>
    <cellStyle name="Normal 55 2 2 3 3 2" xfId="30353" xr:uid="{4FA2448C-655B-4196-A375-4929053B3B8F}"/>
    <cellStyle name="Normal 55 2 2 3 4" xfId="23283" xr:uid="{EAE3D6FA-99C8-496C-ADE5-A467618990A1}"/>
    <cellStyle name="Normal 55 2 2 4" xfId="10108" xr:uid="{DBE7B623-7D87-44FD-ACF4-F494CDAA6DD0}"/>
    <cellStyle name="Normal 55 2 2 4 2" xfId="13772" xr:uid="{E1CDAC43-BBBC-4681-A460-6D5A66760294}"/>
    <cellStyle name="Normal 55 2 2 4 2 2" xfId="31537" xr:uid="{43F4D50C-799D-474F-ABF6-857F6E53E6EB}"/>
    <cellStyle name="Normal 55 2 2 4 3" xfId="24487" xr:uid="{70D0ADE8-4A35-4484-8817-B63E58359015}"/>
    <cellStyle name="Normal 55 2 2 5" xfId="11328" xr:uid="{E01497AF-DDC4-46ED-94A1-8251C940024E}"/>
    <cellStyle name="Normal 55 2 2 5 2" xfId="29170" xr:uid="{E458526A-0CB9-41C1-B5A0-AF70DE626FB6}"/>
    <cellStyle name="Normal 55 2 2 6" xfId="22028" xr:uid="{25B1F340-404B-463A-BF15-F9FAFB491416}"/>
    <cellStyle name="Normal 55 2 3" xfId="7531" xr:uid="{B417D757-28CF-4A93-8E2F-FD184D23F742}"/>
    <cellStyle name="Normal 55 2 3 2" xfId="9206" xr:uid="{33A9469D-C32F-4E89-8BD9-823B4534AE14}"/>
    <cellStyle name="Normal 55 2 3 2 2" xfId="15245" xr:uid="{D3CC1852-0A3A-448D-B2D1-A8693A8AD186}"/>
    <cellStyle name="Normal 55 2 3 2 2 2" xfId="25960" xr:uid="{59B6435D-929D-4B81-AE1A-2653FD65A9FB}"/>
    <cellStyle name="Normal 55 2 3 2 3" xfId="12878" xr:uid="{664BC30A-CB51-4B2E-A6EE-9DF4AB828C5E}"/>
    <cellStyle name="Normal 55 2 3 2 3 2" xfId="30643" xr:uid="{9B317640-E590-49B5-AD94-E9FA2AB3ACB7}"/>
    <cellStyle name="Normal 55 2 3 2 4" xfId="23593" xr:uid="{B6CCDC96-98CF-4EB3-A6CA-0C54BCE604B9}"/>
    <cellStyle name="Normal 55 2 3 3" xfId="10398" xr:uid="{8F87D136-748B-45A6-A469-E7F0D34E7A62}"/>
    <cellStyle name="Normal 55 2 3 3 2" xfId="14062" xr:uid="{F370651C-5628-4DDC-A5FA-A9491244229D}"/>
    <cellStyle name="Normal 55 2 3 3 2 2" xfId="31827" xr:uid="{9AFFD7F3-2D55-4DF6-A5E7-41F8085E6F50}"/>
    <cellStyle name="Normal 55 2 3 3 3" xfId="24777" xr:uid="{AB0195EB-9AA0-4D59-97B7-7EAE35D0A5FE}"/>
    <cellStyle name="Normal 55 2 3 4" xfId="11638" xr:uid="{F274B2E5-42A3-4144-A4EE-123E8A414DB3}"/>
    <cellStyle name="Normal 55 2 3 4 2" xfId="29460" xr:uid="{8A918EB9-9636-418C-956A-FB78F6ED01CE}"/>
    <cellStyle name="Normal 55 2 3 5" xfId="22353" xr:uid="{EBABE0D8-934B-4FC4-A6EC-F4C1791BC23B}"/>
    <cellStyle name="Normal 55 2 4" xfId="8631" xr:uid="{16798A7D-5A0E-42F8-BA7C-3ABD6C575390}"/>
    <cellStyle name="Normal 55 2 4 2" xfId="14690" xr:uid="{5AE37F1F-8759-4A8E-A4C6-3D248B52AE83}"/>
    <cellStyle name="Normal 55 2 4 2 2" xfId="25405" xr:uid="{8A969688-F36B-4448-B496-0D361E2A5A35}"/>
    <cellStyle name="Normal 55 2 4 3" xfId="12303" xr:uid="{E2A8284E-DD13-48FE-9AEA-D59996937C0E}"/>
    <cellStyle name="Normal 55 2 4 3 2" xfId="30088" xr:uid="{42FA309E-80A1-4B77-A533-2E2BB03BAA9B}"/>
    <cellStyle name="Normal 55 2 4 4" xfId="23018" xr:uid="{6406D0F9-C6B8-4FB7-A38D-47197A983B1C}"/>
    <cellStyle name="Normal 55 2 5" xfId="9843" xr:uid="{4586342C-9265-4D8A-B5F5-48F2204C4E02}"/>
    <cellStyle name="Normal 55 2 5 2" xfId="13507" xr:uid="{B834F48B-AFD3-4D03-B534-884492DEC648}"/>
    <cellStyle name="Normal 55 2 5 2 2" xfId="31272" xr:uid="{A26B36DA-A94F-4800-8921-C63DD9A3E56D}"/>
    <cellStyle name="Normal 55 2 5 3" xfId="24222" xr:uid="{98DB36B0-288B-47E0-97F9-03B99ADB1347}"/>
    <cellStyle name="Normal 55 2 6" xfId="11063" xr:uid="{FA59C7D8-AF43-471B-B531-01C6DB7A2089}"/>
    <cellStyle name="Normal 55 2 6 2" xfId="28905" xr:uid="{13443A90-EBC0-4898-BE78-4D287936225B}"/>
    <cellStyle name="Normal 55 2 7" xfId="21763" xr:uid="{3743EEC6-D0EA-4897-B522-1F9BE2D0B898}"/>
    <cellStyle name="Normal 55 2 8" xfId="41534" xr:uid="{39D2FE26-F9A3-4CFA-BEE4-8BEF298D4AC5}"/>
    <cellStyle name="Normal 55 3" xfId="6371" xr:uid="{810CC407-BD3E-4EE7-B3EE-78877D11D13C}"/>
    <cellStyle name="Normal 55 3 2" xfId="7980" xr:uid="{1796521C-4683-4827-9DB9-F4C0173D721B}"/>
    <cellStyle name="Normal 55 3 2 2" xfId="9353" xr:uid="{14F18D1F-A146-4EA9-BF82-FD812631740B}"/>
    <cellStyle name="Normal 55 3 2 2 2" xfId="15392" xr:uid="{BA25D8E8-5F4B-4CA2-94BA-2253C06D621B}"/>
    <cellStyle name="Normal 55 3 2 2 2 2" xfId="26107" xr:uid="{C1C9833D-CDF9-42C7-B069-B61C0B018D6F}"/>
    <cellStyle name="Normal 55 3 2 2 3" xfId="13025" xr:uid="{92DFB328-4C61-49E1-A54D-AF8AA0D38BB0}"/>
    <cellStyle name="Normal 55 3 2 2 3 2" xfId="30790" xr:uid="{9A644E84-2C90-45D8-9182-7FD60B2F34E7}"/>
    <cellStyle name="Normal 55 3 2 2 4" xfId="23740" xr:uid="{C37C76D5-C689-41A5-BC94-1D22EE1D119C}"/>
    <cellStyle name="Normal 55 3 2 3" xfId="10545" xr:uid="{2867DD3C-FFF1-4CE5-AB8D-650F21010222}"/>
    <cellStyle name="Normal 55 3 2 3 2" xfId="14209" xr:uid="{9A5FA189-95CC-41E5-82DB-F461756485A3}"/>
    <cellStyle name="Normal 55 3 2 3 2 2" xfId="31974" xr:uid="{92CF229C-754A-42EF-9024-3AB4C72F9B82}"/>
    <cellStyle name="Normal 55 3 2 3 3" xfId="24924" xr:uid="{37211738-7E45-4F8D-ABAE-0479D838C258}"/>
    <cellStyle name="Normal 55 3 2 4" xfId="11785" xr:uid="{E8DC7C23-1E5E-4047-9528-81C77F059341}"/>
    <cellStyle name="Normal 55 3 2 4 2" xfId="29607" xr:uid="{0F5021FF-5358-4084-B817-29862C65E86C}"/>
    <cellStyle name="Normal 55 3 2 5" xfId="22500" xr:uid="{5D82F0B6-6244-4BFC-BF78-F8D70C1C2027}"/>
    <cellStyle name="Normal 55 3 3" xfId="8766" xr:uid="{837E529C-1B91-43A2-8224-3F1FDA533301}"/>
    <cellStyle name="Normal 55 3 3 2" xfId="14825" xr:uid="{60657326-3955-492D-A123-E97CA38E16EA}"/>
    <cellStyle name="Normal 55 3 3 2 2" xfId="25540" xr:uid="{CBCEF238-F110-4C44-A7EB-B34CAEED31EE}"/>
    <cellStyle name="Normal 55 3 3 3" xfId="12438" xr:uid="{71BE012D-5F25-4D2B-B149-3F9F910ADECE}"/>
    <cellStyle name="Normal 55 3 3 3 2" xfId="30223" xr:uid="{8A2B9B7D-F27D-49E0-9D83-73B60D62FDA1}"/>
    <cellStyle name="Normal 55 3 3 4" xfId="23153" xr:uid="{99729138-6CF4-4E43-B340-0093B7C1BE74}"/>
    <cellStyle name="Normal 55 3 4" xfId="9978" xr:uid="{08EEF8B6-9A79-485E-8D3D-B1C9ABD06551}"/>
    <cellStyle name="Normal 55 3 4 2" xfId="13642" xr:uid="{F2031370-417D-4319-80C9-FC9E32F947F9}"/>
    <cellStyle name="Normal 55 3 4 2 2" xfId="31407" xr:uid="{AA077B7A-DE23-4CD5-B20E-BA07FDE3420D}"/>
    <cellStyle name="Normal 55 3 4 3" xfId="24357" xr:uid="{6B56310F-52C1-41F3-AB16-989FF0029B7F}"/>
    <cellStyle name="Normal 55 3 5" xfId="11198" xr:uid="{A4D79491-499A-4B60-9423-1D6873C9D579}"/>
    <cellStyle name="Normal 55 3 5 2" xfId="29040" xr:uid="{163D0227-52BA-43D2-A01E-E9760C60733E}"/>
    <cellStyle name="Normal 55 3 6" xfId="21898" xr:uid="{6BE8226E-75AF-4B2E-98D0-23A29820BFDD}"/>
    <cellStyle name="Normal 55 3 7" xfId="41995" xr:uid="{C69C4B2B-6E2A-4E8D-8847-6BDE2AC30721}"/>
    <cellStyle name="Normal 55 4" xfId="7338" xr:uid="{8C4332DC-87F6-4B83-84C6-11560C2CEB75}"/>
    <cellStyle name="Normal 55 4 2" xfId="9076" xr:uid="{58A5D894-0824-4815-9605-84C9F31AF1B1}"/>
    <cellStyle name="Normal 55 4 2 2" xfId="15115" xr:uid="{9F714844-9FC5-4664-803F-C582E10FD8BD}"/>
    <cellStyle name="Normal 55 4 2 2 2" xfId="25830" xr:uid="{F8E183F0-50CA-4E10-90C5-FC42CF539F1B}"/>
    <cellStyle name="Normal 55 4 2 3" xfId="12748" xr:uid="{F6EB2B9C-E0C8-4347-8868-156973F83B40}"/>
    <cellStyle name="Normal 55 4 2 3 2" xfId="30513" xr:uid="{4D3A2855-EEEE-44FF-B420-12B4561F89CA}"/>
    <cellStyle name="Normal 55 4 2 4" xfId="23463" xr:uid="{BE2A002D-8B79-46DB-B520-5D4BC2BB5563}"/>
    <cellStyle name="Normal 55 4 3" xfId="10268" xr:uid="{E12DBACA-B65A-4E07-93C7-BEF6096E30A3}"/>
    <cellStyle name="Normal 55 4 3 2" xfId="13932" xr:uid="{CC7FC1D9-F17E-4FB6-A69C-E785056F06A2}"/>
    <cellStyle name="Normal 55 4 3 2 2" xfId="31697" xr:uid="{18D182BC-EDE4-43A6-8A50-3A26543E6FC9}"/>
    <cellStyle name="Normal 55 4 3 3" xfId="24647" xr:uid="{78DFC0F5-1323-4804-AC6F-6BAA14FE877C}"/>
    <cellStyle name="Normal 55 4 4" xfId="11508" xr:uid="{D31C5D2C-A24C-4D5E-A593-ED9008A3CF04}"/>
    <cellStyle name="Normal 55 4 4 2" xfId="29330" xr:uid="{8BC966BF-FA8F-4A4F-AE5E-E4644C6460B8}"/>
    <cellStyle name="Normal 55 4 5" xfId="22223" xr:uid="{210F00F5-111F-4AAD-AE83-2EE5A9C586E9}"/>
    <cellStyle name="Normal 55 5" xfId="8501" xr:uid="{4AA6CA80-A421-4EFA-A91E-00B488B8929F}"/>
    <cellStyle name="Normal 55 5 2" xfId="14560" xr:uid="{7AC69CA6-8CAE-4CD5-AAFE-AC26FED6E0D0}"/>
    <cellStyle name="Normal 55 5 2 2" xfId="25275" xr:uid="{B94783BD-0CAA-4FD2-BF96-173F80650A1B}"/>
    <cellStyle name="Normal 55 5 3" xfId="12173" xr:uid="{F30DCD28-F515-4529-BAC5-CEB0795DD183}"/>
    <cellStyle name="Normal 55 5 3 2" xfId="29958" xr:uid="{C71E023C-3E64-4317-9D97-40960A4EC073}"/>
    <cellStyle name="Normal 55 5 4" xfId="22888" xr:uid="{00BDCDA9-4842-4202-B3E4-6E5D7D4AFF49}"/>
    <cellStyle name="Normal 55 6" xfId="9707" xr:uid="{331E7FD9-6D71-404B-B4A8-FD6CB5F97819}"/>
    <cellStyle name="Normal 55 6 2" xfId="13377" xr:uid="{2786951C-1AD5-489E-8ABE-220F44E1D856}"/>
    <cellStyle name="Normal 55 6 2 2" xfId="31142" xr:uid="{9E6B0625-DE92-49AE-BB10-B4F2FE7E7FAE}"/>
    <cellStyle name="Normal 55 6 3" xfId="24092" xr:uid="{530A73A2-F415-4382-8306-99564529A268}"/>
    <cellStyle name="Normal 55 7" xfId="10933" xr:uid="{A728A49C-DD7A-41D9-ADDD-C9022408BCB0}"/>
    <cellStyle name="Normal 55 7 2" xfId="28775" xr:uid="{E8FAF719-9C70-4EC3-BF27-E93ED4D05C18}"/>
    <cellStyle name="Normal 55 8" xfId="21619" xr:uid="{05ECD99A-26F9-4876-9481-C993D5082B5D}"/>
    <cellStyle name="Normal 55 9" xfId="41505" xr:uid="{F36922BA-48A6-40EE-8AEA-44DFC357F819}"/>
    <cellStyle name="Normal 56" xfId="4751" xr:uid="{56230EB0-AEBD-4557-A545-8FB688BC344B}"/>
    <cellStyle name="Normal 56 2" xfId="5935" xr:uid="{DBC760C8-FB47-4455-B01C-380AAA0CF81C}"/>
    <cellStyle name="Normal 56 2 2" xfId="6564" xr:uid="{D47B7633-7605-462F-BDA4-572F1A657C08}"/>
    <cellStyle name="Normal 56 2 2 2" xfId="8174" xr:uid="{48622ACB-91E7-4411-99DF-8660A126D54F}"/>
    <cellStyle name="Normal 56 2 2 2 2" xfId="9484" xr:uid="{D9F84546-58B4-46A5-904E-11DE1F6C7AD8}"/>
    <cellStyle name="Normal 56 2 2 2 2 2" xfId="15523" xr:uid="{7C94B99E-46A9-482A-9B72-6D370851F717}"/>
    <cellStyle name="Normal 56 2 2 2 2 2 2" xfId="26238" xr:uid="{2B80895A-A8D5-4F74-AB5C-C4580D0F873A}"/>
    <cellStyle name="Normal 56 2 2 2 2 3" xfId="13156" xr:uid="{CFD9C7AC-E10D-451C-87D8-D1A6F65B3A49}"/>
    <cellStyle name="Normal 56 2 2 2 2 3 2" xfId="30921" xr:uid="{BCD6DF0D-AAC9-496E-A490-11AC0C11D1C6}"/>
    <cellStyle name="Normal 56 2 2 2 2 4" xfId="23871" xr:uid="{F77B314D-0497-414E-AFBD-0BF3C915A506}"/>
    <cellStyle name="Normal 56 2 2 2 3" xfId="10676" xr:uid="{C11ED211-36A4-4C0A-9EBC-7D428E89816D}"/>
    <cellStyle name="Normal 56 2 2 2 3 2" xfId="14340" xr:uid="{28C84633-60F1-4B37-9A6E-55D4D1309D16}"/>
    <cellStyle name="Normal 56 2 2 2 3 2 2" xfId="32105" xr:uid="{C48C61D0-8F53-4332-89D7-FB709E763008}"/>
    <cellStyle name="Normal 56 2 2 2 3 3" xfId="25055" xr:uid="{A3AE7756-2A8B-4316-A9E4-541848703174}"/>
    <cellStyle name="Normal 56 2 2 2 4" xfId="11916" xr:uid="{3A525617-DA1B-4C08-B7CB-2BB47E33F749}"/>
    <cellStyle name="Normal 56 2 2 2 4 2" xfId="29738" xr:uid="{FF554B35-9FE5-405E-9150-8DB9B4DC3E6B}"/>
    <cellStyle name="Normal 56 2 2 2 5" xfId="22631" xr:uid="{62D97118-38A2-4261-B072-E11200918F32}"/>
    <cellStyle name="Normal 56 2 2 3" xfId="8897" xr:uid="{69EE3D09-53D8-47B2-BDFA-2D1E2AAA1726}"/>
    <cellStyle name="Normal 56 2 2 3 2" xfId="14956" xr:uid="{DD32C256-88C3-4BCD-B14E-4AE06D1E1694}"/>
    <cellStyle name="Normal 56 2 2 3 2 2" xfId="25671" xr:uid="{611C2D38-356A-4439-BE9D-785CF5A7720E}"/>
    <cellStyle name="Normal 56 2 2 3 3" xfId="12569" xr:uid="{5F28B0B2-29F2-44D1-AF56-8D55CBE05DEC}"/>
    <cellStyle name="Normal 56 2 2 3 3 2" xfId="30354" xr:uid="{9E0033CD-2127-4260-AB87-9613E2080AD5}"/>
    <cellStyle name="Normal 56 2 2 3 4" xfId="23284" xr:uid="{F75DD66E-1171-4D16-915E-50FD48157874}"/>
    <cellStyle name="Normal 56 2 2 4" xfId="10109" xr:uid="{DA8A20FC-9A62-4603-8028-477A05ECB200}"/>
    <cellStyle name="Normal 56 2 2 4 2" xfId="13773" xr:uid="{59081923-A963-4705-9D39-21203DF215E7}"/>
    <cellStyle name="Normal 56 2 2 4 2 2" xfId="31538" xr:uid="{0586A2CB-701F-48E9-AC47-B661073DFFE5}"/>
    <cellStyle name="Normal 56 2 2 4 3" xfId="24488" xr:uid="{2046895D-9286-4C21-AA1A-0C7F6DB1816C}"/>
    <cellStyle name="Normal 56 2 2 5" xfId="11329" xr:uid="{5FB9E0F0-EB18-4ACA-98E6-F25DF85F5F6D}"/>
    <cellStyle name="Normal 56 2 2 5 2" xfId="29171" xr:uid="{75C77789-EBC8-46CD-9FF7-43E6299999D3}"/>
    <cellStyle name="Normal 56 2 2 6" xfId="22029" xr:uid="{6F74D975-788A-4CBE-B587-F382581C427B}"/>
    <cellStyle name="Normal 56 2 3" xfId="7532" xr:uid="{18628D4A-A850-42C5-B7BB-4D5BAD7274B6}"/>
    <cellStyle name="Normal 56 2 3 2" xfId="9207" xr:uid="{825374E3-E13D-4D08-9684-163530E4C5B1}"/>
    <cellStyle name="Normal 56 2 3 2 2" xfId="15246" xr:uid="{B95CD5AA-6FD7-4203-A859-5315B605DCEA}"/>
    <cellStyle name="Normal 56 2 3 2 2 2" xfId="25961" xr:uid="{4F553821-25A5-48FD-95A5-3D31B4891493}"/>
    <cellStyle name="Normal 56 2 3 2 3" xfId="12879" xr:uid="{011F76EE-7BBF-41FF-A8D1-EBA3FC298983}"/>
    <cellStyle name="Normal 56 2 3 2 3 2" xfId="30644" xr:uid="{6C4D6C45-5869-46C3-A2F7-9C60E526096A}"/>
    <cellStyle name="Normal 56 2 3 2 4" xfId="23594" xr:uid="{DA8CCBF4-99FC-4A41-BE84-AFCA834ADC7A}"/>
    <cellStyle name="Normal 56 2 3 3" xfId="10399" xr:uid="{2BFF7511-C433-4768-8B5D-0AF9A37FC300}"/>
    <cellStyle name="Normal 56 2 3 3 2" xfId="14063" xr:uid="{79531D93-5123-41B1-B6E8-4795864FEE2C}"/>
    <cellStyle name="Normal 56 2 3 3 2 2" xfId="31828" xr:uid="{215A165E-4093-4EB9-BF6E-93B91A5EB417}"/>
    <cellStyle name="Normal 56 2 3 3 3" xfId="24778" xr:uid="{DF443839-96FE-45A7-BFFD-2F20677D1D7D}"/>
    <cellStyle name="Normal 56 2 3 4" xfId="11639" xr:uid="{0FD86569-68BA-46B3-B73E-9A162AABFF97}"/>
    <cellStyle name="Normal 56 2 3 4 2" xfId="29461" xr:uid="{68109DEA-18BD-4F3E-8754-E03F36D428F7}"/>
    <cellStyle name="Normal 56 2 3 5" xfId="22354" xr:uid="{73D7D616-DBCE-4D90-B5DA-2768E359F8EA}"/>
    <cellStyle name="Normal 56 2 4" xfId="8632" xr:uid="{8530B307-D5C4-42AB-AB30-7B6DD98B974E}"/>
    <cellStyle name="Normal 56 2 4 2" xfId="14691" xr:uid="{06517E50-4C6E-405E-9643-A14E24156942}"/>
    <cellStyle name="Normal 56 2 4 2 2" xfId="25406" xr:uid="{6356EDF5-A636-4618-82C6-0C067D64D77B}"/>
    <cellStyle name="Normal 56 2 4 3" xfId="12304" xr:uid="{34664B89-1031-4F08-9B9C-6EC550530ABB}"/>
    <cellStyle name="Normal 56 2 4 3 2" xfId="30089" xr:uid="{23C93325-45D9-4FF2-B65C-B6356B52D4F6}"/>
    <cellStyle name="Normal 56 2 4 4" xfId="23019" xr:uid="{A0368F3E-D185-4AEC-A300-03562CD07473}"/>
    <cellStyle name="Normal 56 2 5" xfId="9844" xr:uid="{1339DAA9-9C12-4267-949E-87F059E6347C}"/>
    <cellStyle name="Normal 56 2 5 2" xfId="13508" xr:uid="{A320FEAA-ADFC-4ED5-B612-8C886A6AD6AB}"/>
    <cellStyle name="Normal 56 2 5 2 2" xfId="31273" xr:uid="{EB655A55-EEC9-4388-8B73-CA502B6061A5}"/>
    <cellStyle name="Normal 56 2 5 3" xfId="24223" xr:uid="{1F73B0C7-17A1-4D60-97FF-D8DC5D9E6D20}"/>
    <cellStyle name="Normal 56 2 6" xfId="11064" xr:uid="{81A63ECB-B121-4861-B452-DB90FC2D92BD}"/>
    <cellStyle name="Normal 56 2 6 2" xfId="28906" xr:uid="{78EF7642-A8EB-4659-A0B1-9FD58FD78DA0}"/>
    <cellStyle name="Normal 56 2 7" xfId="21764" xr:uid="{02006565-2D2E-4B83-875C-B10671F5C3C8}"/>
    <cellStyle name="Normal 56 3" xfId="6372" xr:uid="{CADE7E96-87A5-493F-994E-3E311081D419}"/>
    <cellStyle name="Normal 56 3 2" xfId="7981" xr:uid="{FA55E068-9A92-47D8-BD3D-2B215383DD40}"/>
    <cellStyle name="Normal 56 3 2 2" xfId="9354" xr:uid="{D06C5EB2-043B-4F81-AA31-C74E5BBF67BD}"/>
    <cellStyle name="Normal 56 3 2 2 2" xfId="15393" xr:uid="{7C71FA2B-787A-435F-9C6C-465BB1DDF2B3}"/>
    <cellStyle name="Normal 56 3 2 2 2 2" xfId="26108" xr:uid="{A2A461FF-7AD3-4F01-BFDE-0AA76439B7AF}"/>
    <cellStyle name="Normal 56 3 2 2 3" xfId="13026" xr:uid="{89C6DCA5-DA4D-40F5-9C54-F0D12B64EFD8}"/>
    <cellStyle name="Normal 56 3 2 2 3 2" xfId="30791" xr:uid="{42A7E01A-9C8A-4244-8CE4-2A91DAD78E75}"/>
    <cellStyle name="Normal 56 3 2 2 4" xfId="23741" xr:uid="{84032C4B-4A2B-4714-9418-782D4CB3D709}"/>
    <cellStyle name="Normal 56 3 2 3" xfId="10546" xr:uid="{7CE9F18B-2B01-42DF-B890-36EAB86BE828}"/>
    <cellStyle name="Normal 56 3 2 3 2" xfId="14210" xr:uid="{2E0FAFB0-0FDD-416C-AF3D-73B050D77838}"/>
    <cellStyle name="Normal 56 3 2 3 2 2" xfId="31975" xr:uid="{A03C79A0-C493-4BF7-8A9B-D948EC3FFA45}"/>
    <cellStyle name="Normal 56 3 2 3 3" xfId="24925" xr:uid="{D61F76C5-0BC6-46B7-BA66-2140DC5D9E7A}"/>
    <cellStyle name="Normal 56 3 2 4" xfId="11786" xr:uid="{6C6B0479-1D04-4957-9939-577E407BBF05}"/>
    <cellStyle name="Normal 56 3 2 4 2" xfId="29608" xr:uid="{F1BD5C4D-6DB6-472D-AD4E-45137E33DDBD}"/>
    <cellStyle name="Normal 56 3 2 5" xfId="22501" xr:uid="{8BDAC394-9BA6-4CFD-9172-439B602162B4}"/>
    <cellStyle name="Normal 56 3 3" xfId="8767" xr:uid="{20AB07BE-3650-4ACB-8627-B0E7E8EA2E68}"/>
    <cellStyle name="Normal 56 3 3 2" xfId="14826" xr:uid="{B6B6CD3C-1A2A-4151-A6CF-DEADF685A86D}"/>
    <cellStyle name="Normal 56 3 3 2 2" xfId="25541" xr:uid="{E0D9BEE9-CFCF-421F-8B35-788AB141322E}"/>
    <cellStyle name="Normal 56 3 3 3" xfId="12439" xr:uid="{EBEFF25F-3F7E-4894-9ED5-AAD14B21722E}"/>
    <cellStyle name="Normal 56 3 3 3 2" xfId="30224" xr:uid="{1EB9F35F-0891-4219-A65A-BBC63471DB37}"/>
    <cellStyle name="Normal 56 3 3 4" xfId="23154" xr:uid="{0D5F4B58-09D3-4024-9C75-EE470EC36147}"/>
    <cellStyle name="Normal 56 3 4" xfId="9979" xr:uid="{65A040D7-10E5-4A55-A8F2-ADE2C95F9825}"/>
    <cellStyle name="Normal 56 3 4 2" xfId="13643" xr:uid="{ABD076FC-17BA-442C-BF34-4F20EC9E32A2}"/>
    <cellStyle name="Normal 56 3 4 2 2" xfId="31408" xr:uid="{C9462C5A-1558-4057-AFA6-FE50025CA9BA}"/>
    <cellStyle name="Normal 56 3 4 3" xfId="24358" xr:uid="{4A67944C-2473-48E8-9A64-C6310B27A158}"/>
    <cellStyle name="Normal 56 3 5" xfId="11199" xr:uid="{71E051CD-D012-4A89-98D0-656A3B2DAD69}"/>
    <cellStyle name="Normal 56 3 5 2" xfId="29041" xr:uid="{F0B386BD-16DB-40E4-9DA1-31E78A9BEF99}"/>
    <cellStyle name="Normal 56 3 6" xfId="21899" xr:uid="{4E657F79-4786-4D6B-99CA-F25B0CA3297F}"/>
    <cellStyle name="Normal 56 4" xfId="7339" xr:uid="{95C7CFDB-5844-4558-B2A0-5A2849D4CC9D}"/>
    <cellStyle name="Normal 56 4 2" xfId="9077" xr:uid="{7131E8A5-4165-4DBF-AF00-A90129D369AC}"/>
    <cellStyle name="Normal 56 4 2 2" xfId="15116" xr:uid="{27B7BD77-BE55-4314-948F-06FD5ADCB3A9}"/>
    <cellStyle name="Normal 56 4 2 2 2" xfId="25831" xr:uid="{C7AB4D81-07D6-4090-8010-6A495E2D2C3A}"/>
    <cellStyle name="Normal 56 4 2 3" xfId="12749" xr:uid="{4E6503AF-3367-4A65-9896-29330BB1DA06}"/>
    <cellStyle name="Normal 56 4 2 3 2" xfId="30514" xr:uid="{F512D860-551C-4C60-9252-E95DD58032AE}"/>
    <cellStyle name="Normal 56 4 2 4" xfId="23464" xr:uid="{6F4625FB-B43B-4BFE-9D77-5ACC0908C637}"/>
    <cellStyle name="Normal 56 4 3" xfId="10269" xr:uid="{9F634806-F946-44BC-879C-6D167D75ADBE}"/>
    <cellStyle name="Normal 56 4 3 2" xfId="13933" xr:uid="{939820FE-91F5-4757-89AF-3C05CF408A16}"/>
    <cellStyle name="Normal 56 4 3 2 2" xfId="31698" xr:uid="{9F69E530-3F91-447B-9C09-687E7D3AB8EA}"/>
    <cellStyle name="Normal 56 4 3 3" xfId="24648" xr:uid="{FAF4D71D-26CD-46A5-BAA8-2856781E6D48}"/>
    <cellStyle name="Normal 56 4 4" xfId="11509" xr:uid="{D1967D51-9380-47F1-B128-7C84B69D0C96}"/>
    <cellStyle name="Normal 56 4 4 2" xfId="29331" xr:uid="{CA86BE01-4477-4F3C-AE72-9471E63DEF68}"/>
    <cellStyle name="Normal 56 4 5" xfId="22224" xr:uid="{896E2451-2A48-4180-9B89-A5AEC513981B}"/>
    <cellStyle name="Normal 56 5" xfId="8502" xr:uid="{314E7BED-F9B8-4F56-B41F-84DCCB498E37}"/>
    <cellStyle name="Normal 56 5 2" xfId="14561" xr:uid="{C0247008-7F0F-489B-9224-A76C176E2564}"/>
    <cellStyle name="Normal 56 5 2 2" xfId="25276" xr:uid="{B3E8EA22-D638-498F-BDB4-7E61789E61FB}"/>
    <cellStyle name="Normal 56 5 3" xfId="12174" xr:uid="{C78F4182-1881-4D58-A00F-2156AED26140}"/>
    <cellStyle name="Normal 56 5 3 2" xfId="29959" xr:uid="{33673030-8C85-401B-93F1-5F931BB0CF62}"/>
    <cellStyle name="Normal 56 5 4" xfId="22889" xr:uid="{9919A90D-C84E-4E8D-9348-75D609D22120}"/>
    <cellStyle name="Normal 56 6" xfId="9708" xr:uid="{A4C8EFE8-DE96-43F7-AFFA-69D21B739FE4}"/>
    <cellStyle name="Normal 56 6 2" xfId="13378" xr:uid="{1954A4F8-4D49-46E0-B2E1-C16EFC2711F6}"/>
    <cellStyle name="Normal 56 6 2 2" xfId="31143" xr:uid="{67303D66-C318-47CA-9745-D23097CFE5D0}"/>
    <cellStyle name="Normal 56 6 3" xfId="24093" xr:uid="{047954D7-B794-4EFC-ABEB-EAB5C35BEC87}"/>
    <cellStyle name="Normal 56 7" xfId="10934" xr:uid="{70DE4745-BDE6-4E90-9A7A-FE0A9814134A}"/>
    <cellStyle name="Normal 56 7 2" xfId="28776" xr:uid="{AAFC359C-80F5-4F60-A36A-8701DAD864FD}"/>
    <cellStyle name="Normal 56 8" xfId="21620" xr:uid="{63A66D3F-C226-4CDE-B593-1A9B2FE25C28}"/>
    <cellStyle name="Normal 57" xfId="4752" xr:uid="{B55691A2-9FF5-4A8B-9BDF-F2E3B9EF5F95}"/>
    <cellStyle name="Normal 57 2" xfId="5936" xr:uid="{B3251A4F-76F4-4AE3-A106-52A3B6B093E3}"/>
    <cellStyle name="Normal 57 2 2" xfId="6565" xr:uid="{BFC88EFB-1C76-4AD7-989B-512B4E0F51CC}"/>
    <cellStyle name="Normal 57 2 2 2" xfId="8175" xr:uid="{42C1C705-C6C6-4F00-9A29-AC43B2F120A0}"/>
    <cellStyle name="Normal 57 2 2 2 2" xfId="9485" xr:uid="{1C958488-0FB0-4D37-AE61-3B54BF72F788}"/>
    <cellStyle name="Normal 57 2 2 2 2 2" xfId="15524" xr:uid="{40B331B4-0AE5-4C09-A89F-F10F32738754}"/>
    <cellStyle name="Normal 57 2 2 2 2 2 2" xfId="26239" xr:uid="{9EB52275-19EC-4827-B518-C06255C3A314}"/>
    <cellStyle name="Normal 57 2 2 2 2 3" xfId="13157" xr:uid="{B1110DCB-55CC-4D3C-AFC7-311054DF729F}"/>
    <cellStyle name="Normal 57 2 2 2 2 3 2" xfId="30922" xr:uid="{19C99079-942E-4371-9726-09A781261368}"/>
    <cellStyle name="Normal 57 2 2 2 2 4" xfId="23872" xr:uid="{0FACCC3C-C17B-4405-B2EB-C8737BF2D2B9}"/>
    <cellStyle name="Normal 57 2 2 2 3" xfId="10677" xr:uid="{FB51A663-7571-4E3D-9CE6-171CA9DA0A09}"/>
    <cellStyle name="Normal 57 2 2 2 3 2" xfId="14341" xr:uid="{88C7B112-2F05-4E0B-9831-8914BFE65855}"/>
    <cellStyle name="Normal 57 2 2 2 3 2 2" xfId="32106" xr:uid="{07F26D41-9BB7-4374-9457-E06005443D9B}"/>
    <cellStyle name="Normal 57 2 2 2 3 3" xfId="25056" xr:uid="{0259372C-557D-45E7-A6BF-2709CD81C12E}"/>
    <cellStyle name="Normal 57 2 2 2 4" xfId="11917" xr:uid="{9A9BB811-2096-4301-8D15-81E6CF2A5E80}"/>
    <cellStyle name="Normal 57 2 2 2 4 2" xfId="29739" xr:uid="{6069C1C8-3BD1-4AAC-A9C8-6C495B729B38}"/>
    <cellStyle name="Normal 57 2 2 2 5" xfId="22632" xr:uid="{2C95EDCD-371E-4E73-B486-334190A4DA9F}"/>
    <cellStyle name="Normal 57 2 2 3" xfId="8898" xr:uid="{C9853A2D-D0E5-4E5C-944E-16C5EAB8E001}"/>
    <cellStyle name="Normal 57 2 2 3 2" xfId="14957" xr:uid="{18DA3742-4204-40E7-9E96-0437580090A5}"/>
    <cellStyle name="Normal 57 2 2 3 2 2" xfId="25672" xr:uid="{C60D0D59-96A0-46AE-A92D-B36AC6414CA8}"/>
    <cellStyle name="Normal 57 2 2 3 3" xfId="12570" xr:uid="{2BE0065A-1598-47F4-9868-EC24DBB71126}"/>
    <cellStyle name="Normal 57 2 2 3 3 2" xfId="30355" xr:uid="{7B7962BD-36DD-4EC0-A37F-96941765FB09}"/>
    <cellStyle name="Normal 57 2 2 3 4" xfId="23285" xr:uid="{3798B1F2-979D-41D7-992B-2FE345A9989E}"/>
    <cellStyle name="Normal 57 2 2 4" xfId="10110" xr:uid="{668D20A7-1AD4-4389-AFBF-D620E264A5A6}"/>
    <cellStyle name="Normal 57 2 2 4 2" xfId="13774" xr:uid="{95588951-BE9C-40EA-8663-33043FDF6EF7}"/>
    <cellStyle name="Normal 57 2 2 4 2 2" xfId="31539" xr:uid="{DBB18E81-9FB3-4248-A1AB-B314DC83ADFA}"/>
    <cellStyle name="Normal 57 2 2 4 3" xfId="24489" xr:uid="{0B4D5A22-B926-435B-9BE1-B2B538831BCE}"/>
    <cellStyle name="Normal 57 2 2 5" xfId="11330" xr:uid="{8CF84875-F07C-4CB4-81AD-3ED9AC416661}"/>
    <cellStyle name="Normal 57 2 2 5 2" xfId="29172" xr:uid="{71F781AC-FFD1-45E5-BC61-43A24ADD06CA}"/>
    <cellStyle name="Normal 57 2 2 6" xfId="22030" xr:uid="{EB42894C-6789-43F7-98B2-11833270F5AA}"/>
    <cellStyle name="Normal 57 2 3" xfId="7533" xr:uid="{9F70B189-E3F8-4033-AB2C-F1A88E355624}"/>
    <cellStyle name="Normal 57 2 3 2" xfId="9208" xr:uid="{5D010E26-350D-48D4-9502-2FAAA126D5BA}"/>
    <cellStyle name="Normal 57 2 3 2 2" xfId="15247" xr:uid="{E9AE9012-EF0C-4EEA-8717-45A774F06D82}"/>
    <cellStyle name="Normal 57 2 3 2 2 2" xfId="25962" xr:uid="{A2785DD4-7B62-474E-A873-D3B82D7AAD9F}"/>
    <cellStyle name="Normal 57 2 3 2 3" xfId="12880" xr:uid="{6D6305E0-F206-4EEF-AC7A-28710942D5E6}"/>
    <cellStyle name="Normal 57 2 3 2 3 2" xfId="30645" xr:uid="{A29E1C95-F0F7-427E-A26A-67D7CD9837CD}"/>
    <cellStyle name="Normal 57 2 3 2 4" xfId="23595" xr:uid="{BD3CD598-2E03-4AFC-976E-4324637FCA2D}"/>
    <cellStyle name="Normal 57 2 3 3" xfId="10400" xr:uid="{11548018-9DE5-4A40-A51E-B9C6D3CD8AC1}"/>
    <cellStyle name="Normal 57 2 3 3 2" xfId="14064" xr:uid="{5CA37012-FBFC-4F6D-BAA5-A6C864F7551A}"/>
    <cellStyle name="Normal 57 2 3 3 2 2" xfId="31829" xr:uid="{6246D3A8-8EF5-49C6-9D1B-7721558759E1}"/>
    <cellStyle name="Normal 57 2 3 3 3" xfId="24779" xr:uid="{C1C4D284-FDCE-42A0-AC7C-E601C4F60003}"/>
    <cellStyle name="Normal 57 2 3 4" xfId="11640" xr:uid="{5719FAEF-E99D-4C7F-A8F0-38D2D99E0995}"/>
    <cellStyle name="Normal 57 2 3 4 2" xfId="29462" xr:uid="{D0D8A5BC-61DC-4B0F-B357-ACC97C437265}"/>
    <cellStyle name="Normal 57 2 3 5" xfId="22355" xr:uid="{1789B108-74A2-43A6-89A3-DC87486A2CEB}"/>
    <cellStyle name="Normal 57 2 4" xfId="8633" xr:uid="{3F88BCA4-91E4-4E9A-9562-8EE3B25C3153}"/>
    <cellStyle name="Normal 57 2 4 2" xfId="14692" xr:uid="{B1D47BE9-FF79-4702-901D-2144C765C6EA}"/>
    <cellStyle name="Normal 57 2 4 2 2" xfId="25407" xr:uid="{D078BC9A-A797-4AD1-A573-72F8B1F2AD89}"/>
    <cellStyle name="Normal 57 2 4 3" xfId="12305" xr:uid="{D357B102-13F7-42AE-8753-7FCC74D9E03F}"/>
    <cellStyle name="Normal 57 2 4 3 2" xfId="30090" xr:uid="{4F683CC8-F0C3-4DEF-9073-98D711B44FBF}"/>
    <cellStyle name="Normal 57 2 4 4" xfId="23020" xr:uid="{31F0AD01-12C1-4993-B23D-A664D6088DC6}"/>
    <cellStyle name="Normal 57 2 5" xfId="9845" xr:uid="{2970E69D-B884-4366-B40E-B79FA4D8DB3E}"/>
    <cellStyle name="Normal 57 2 5 2" xfId="13509" xr:uid="{84916F73-6AF7-4DFB-85E9-9DBDD5CBE63A}"/>
    <cellStyle name="Normal 57 2 5 2 2" xfId="31274" xr:uid="{12CC2E40-CA0A-472B-BF85-6D2884728AA5}"/>
    <cellStyle name="Normal 57 2 5 3" xfId="24224" xr:uid="{43FB9106-71DA-44F3-ABB6-33F34453B59D}"/>
    <cellStyle name="Normal 57 2 6" xfId="11065" xr:uid="{142854B8-3CB3-403C-B35E-5FCB39FE8AE1}"/>
    <cellStyle name="Normal 57 2 6 2" xfId="28907" xr:uid="{D6DD57FE-AC8A-4C8A-9246-36CAA1D500FC}"/>
    <cellStyle name="Normal 57 2 7" xfId="21765" xr:uid="{0C24705B-56BF-4F70-BAB7-795B6A4017FF}"/>
    <cellStyle name="Normal 57 3" xfId="6373" xr:uid="{3C189088-67AB-4B82-89DB-B7204A99C76E}"/>
    <cellStyle name="Normal 57 3 2" xfId="7982" xr:uid="{3A795590-29C7-4338-BF5A-340797484578}"/>
    <cellStyle name="Normal 57 3 2 2" xfId="9355" xr:uid="{E1EC81B8-79DF-4F7F-A91E-867E5035ACF2}"/>
    <cellStyle name="Normal 57 3 2 2 2" xfId="15394" xr:uid="{0B38127D-A08E-4534-AA14-E931568DF23B}"/>
    <cellStyle name="Normal 57 3 2 2 2 2" xfId="26109" xr:uid="{3FEAB537-BD7F-4BDD-A6EF-BE16598C8FDD}"/>
    <cellStyle name="Normal 57 3 2 2 3" xfId="13027" xr:uid="{909906A8-4D7E-4548-8424-A66FF357C530}"/>
    <cellStyle name="Normal 57 3 2 2 3 2" xfId="30792" xr:uid="{276D26BE-F52B-4A05-96A9-EDE645195B7B}"/>
    <cellStyle name="Normal 57 3 2 2 4" xfId="23742" xr:uid="{CFFED167-F4A3-4EB0-AE26-32709EA1C57D}"/>
    <cellStyle name="Normal 57 3 2 3" xfId="10547" xr:uid="{3510BAC7-0F01-47DE-99C4-D2A19AC3393C}"/>
    <cellStyle name="Normal 57 3 2 3 2" xfId="14211" xr:uid="{12BD18D7-ADA6-4E26-B574-14D6A2D49EAD}"/>
    <cellStyle name="Normal 57 3 2 3 2 2" xfId="31976" xr:uid="{8130EEEA-724C-4F03-817B-C6B1E5310087}"/>
    <cellStyle name="Normal 57 3 2 3 3" xfId="24926" xr:uid="{2F74CFEA-5C07-4E78-9168-58C5FBD742F1}"/>
    <cellStyle name="Normal 57 3 2 4" xfId="11787" xr:uid="{4073CA87-0875-4087-B5BE-BE452F794D33}"/>
    <cellStyle name="Normal 57 3 2 4 2" xfId="29609" xr:uid="{E53138E0-AACB-47EB-AC71-43CE21361EA0}"/>
    <cellStyle name="Normal 57 3 2 5" xfId="22502" xr:uid="{5BD101C0-0745-4879-B6B0-C8F5756678CC}"/>
    <cellStyle name="Normal 57 3 3" xfId="8768" xr:uid="{EF5DB339-7044-4E51-8AC5-603F41AD8341}"/>
    <cellStyle name="Normal 57 3 3 2" xfId="14827" xr:uid="{A883457F-C3B5-4F73-B663-727F4776734F}"/>
    <cellStyle name="Normal 57 3 3 2 2" xfId="25542" xr:uid="{57C6F34B-C0D4-4E4A-BFD5-707880538F7D}"/>
    <cellStyle name="Normal 57 3 3 3" xfId="12440" xr:uid="{754B1772-26BF-433C-B90A-025FB6F244EF}"/>
    <cellStyle name="Normal 57 3 3 3 2" xfId="30225" xr:uid="{22AE1E3D-2120-496B-94CA-4296EF2A5D16}"/>
    <cellStyle name="Normal 57 3 3 4" xfId="23155" xr:uid="{0EA79374-1E14-4148-9D1D-71EB4FC17A3A}"/>
    <cellStyle name="Normal 57 3 4" xfId="9980" xr:uid="{36F8A390-9B4C-4EFA-9799-2441B98B8617}"/>
    <cellStyle name="Normal 57 3 4 2" xfId="13644" xr:uid="{05DB544A-E62C-4D4E-BA54-1E02D7460F37}"/>
    <cellStyle name="Normal 57 3 4 2 2" xfId="31409" xr:uid="{ABE6F575-A99B-4A70-BA0F-C09ECC7E9327}"/>
    <cellStyle name="Normal 57 3 4 3" xfId="24359" xr:uid="{442B3212-48CC-4AAD-B94F-D7A782D4F810}"/>
    <cellStyle name="Normal 57 3 5" xfId="11200" xr:uid="{F7C11AD1-3D15-4592-9DCE-482582058C76}"/>
    <cellStyle name="Normal 57 3 5 2" xfId="29042" xr:uid="{9484A3A6-9898-46E2-B207-92861B51704C}"/>
    <cellStyle name="Normal 57 3 6" xfId="21900" xr:uid="{5829C299-B414-4273-B4B7-8710E6F47D5F}"/>
    <cellStyle name="Normal 57 4" xfId="7340" xr:uid="{427DA612-DC76-49AF-9F17-0A4552DD31CD}"/>
    <cellStyle name="Normal 57 4 2" xfId="9078" xr:uid="{35429081-ADEA-4269-A7E5-20DE4B9AFA14}"/>
    <cellStyle name="Normal 57 4 2 2" xfId="15117" xr:uid="{5FE5B8EA-44A2-475B-9F33-AF4BD1557D81}"/>
    <cellStyle name="Normal 57 4 2 2 2" xfId="25832" xr:uid="{71B3D3F7-C96F-4FAF-9471-25FF8965FD70}"/>
    <cellStyle name="Normal 57 4 2 3" xfId="12750" xr:uid="{335580C9-E6B1-465A-9FE0-A88062C8837E}"/>
    <cellStyle name="Normal 57 4 2 3 2" xfId="30515" xr:uid="{1DE33F1C-8682-4DB6-8103-180F9C028B9C}"/>
    <cellStyle name="Normal 57 4 2 4" xfId="23465" xr:uid="{2CE0D8AA-3D80-4F92-BEA6-C56EA3564A9F}"/>
    <cellStyle name="Normal 57 4 3" xfId="10270" xr:uid="{055CE190-3774-4793-B962-7C18C9043E76}"/>
    <cellStyle name="Normal 57 4 3 2" xfId="13934" xr:uid="{82BDBDCE-5CE1-4757-B04D-846A0470D76A}"/>
    <cellStyle name="Normal 57 4 3 2 2" xfId="31699" xr:uid="{3B36A6EE-35D2-446A-BB0A-4B8F2E42655A}"/>
    <cellStyle name="Normal 57 4 3 3" xfId="24649" xr:uid="{49779546-D7A5-479B-8C74-AE12EE47DF38}"/>
    <cellStyle name="Normal 57 4 4" xfId="11510" xr:uid="{322CB36F-BE2D-42CD-AA26-C2593185C34F}"/>
    <cellStyle name="Normal 57 4 4 2" xfId="29332" xr:uid="{A892AA49-E3FB-499B-80F4-DB2E23C52377}"/>
    <cellStyle name="Normal 57 4 5" xfId="22225" xr:uid="{C55FCB89-DED4-465D-AC65-95BDE8B037E7}"/>
    <cellStyle name="Normal 57 5" xfId="8503" xr:uid="{7F2862F3-C813-46A8-92D8-0B8A364CC1EF}"/>
    <cellStyle name="Normal 57 5 2" xfId="14562" xr:uid="{851984E5-F3B3-42F6-8D08-5D0A36F95CA4}"/>
    <cellStyle name="Normal 57 5 2 2" xfId="25277" xr:uid="{17738451-9AD3-41FD-9D13-4C5751057C0F}"/>
    <cellStyle name="Normal 57 5 3" xfId="12175" xr:uid="{F894C472-EEB6-4204-B6AB-8958C28D63C2}"/>
    <cellStyle name="Normal 57 5 3 2" xfId="29960" xr:uid="{9A2B4846-06A9-41F7-8CE0-8745E39B459C}"/>
    <cellStyle name="Normal 57 5 4" xfId="22890" xr:uid="{3BDB18EF-5ED3-4494-B092-FC2AF604B55F}"/>
    <cellStyle name="Normal 57 6" xfId="9709" xr:uid="{16D532E3-77F7-4B01-BC05-E449F28D78E8}"/>
    <cellStyle name="Normal 57 6 2" xfId="13379" xr:uid="{9B4DC77D-C724-4922-B70A-C8B37D535976}"/>
    <cellStyle name="Normal 57 6 2 2" xfId="31144" xr:uid="{CCC8CCD1-13FA-4496-A57E-0E2902441076}"/>
    <cellStyle name="Normal 57 6 3" xfId="24094" xr:uid="{912BB5C6-CE3C-4764-960B-BCF0EF4D65C2}"/>
    <cellStyle name="Normal 57 7" xfId="10935" xr:uid="{97580710-88C3-4969-8F21-633ABB69821E}"/>
    <cellStyle name="Normal 57 7 2" xfId="28777" xr:uid="{B1AA24CD-EF8F-47A5-AA26-1685591C6F95}"/>
    <cellStyle name="Normal 57 8" xfId="21621" xr:uid="{B00B9DBF-2A9B-4609-9A34-02527AED9446}"/>
    <cellStyle name="Normal 58" xfId="4753" xr:uid="{73B2FC78-3673-48FF-8742-118ED324FBE1}"/>
    <cellStyle name="Normal 58 2" xfId="5937" xr:uid="{6124F598-693E-400A-867B-64B626C74D84}"/>
    <cellStyle name="Normal 58 2 2" xfId="6566" xr:uid="{6A281943-A35D-4EE2-930D-4A2C89DFE1BA}"/>
    <cellStyle name="Normal 58 2 2 2" xfId="8176" xr:uid="{54E4F026-579B-4C4B-925A-BE4473E2AEDA}"/>
    <cellStyle name="Normal 58 2 2 2 2" xfId="9486" xr:uid="{658ABD47-5402-450E-A7BC-32B03452BC99}"/>
    <cellStyle name="Normal 58 2 2 2 2 2" xfId="15525" xr:uid="{A8A64357-FBB6-48B1-9BBE-F28F8B7F7924}"/>
    <cellStyle name="Normal 58 2 2 2 2 2 2" xfId="26240" xr:uid="{C593A9DE-3538-4D3D-B1F0-E36CFA72F0CA}"/>
    <cellStyle name="Normal 58 2 2 2 2 3" xfId="13158" xr:uid="{7DAF60BA-4125-4572-A14C-3774E75DC773}"/>
    <cellStyle name="Normal 58 2 2 2 2 3 2" xfId="30923" xr:uid="{4BBA5302-5BB1-4CE0-B262-140188EEA787}"/>
    <cellStyle name="Normal 58 2 2 2 2 4" xfId="23873" xr:uid="{2E703047-4D19-4870-A7DC-4E10D5F5A411}"/>
    <cellStyle name="Normal 58 2 2 2 3" xfId="10678" xr:uid="{2471A3D1-1494-482B-A309-CA3A7C362B86}"/>
    <cellStyle name="Normal 58 2 2 2 3 2" xfId="14342" xr:uid="{EB17CF92-42F5-4299-981D-F3BAA05A261A}"/>
    <cellStyle name="Normal 58 2 2 2 3 2 2" xfId="32107" xr:uid="{20860076-CA56-41EB-99E3-0219A619D662}"/>
    <cellStyle name="Normal 58 2 2 2 3 3" xfId="25057" xr:uid="{FB6F9F6A-93F3-47B8-B051-03B5AA5A0C98}"/>
    <cellStyle name="Normal 58 2 2 2 4" xfId="11918" xr:uid="{E1918398-807C-4E6E-8B85-B7818B7D58B8}"/>
    <cellStyle name="Normal 58 2 2 2 4 2" xfId="29740" xr:uid="{410AFDB8-1A44-4995-BA8C-18CF13870572}"/>
    <cellStyle name="Normal 58 2 2 2 5" xfId="22633" xr:uid="{79F688B1-3E17-473E-A90E-E65246CC48FB}"/>
    <cellStyle name="Normal 58 2 2 3" xfId="8899" xr:uid="{62DD6407-8B35-4617-B0D1-C42B01CEB6C7}"/>
    <cellStyle name="Normal 58 2 2 3 2" xfId="14958" xr:uid="{825F8C52-BAA9-4293-A079-BBD1CA7553CF}"/>
    <cellStyle name="Normal 58 2 2 3 2 2" xfId="25673" xr:uid="{ADDDD469-ED17-48E2-8D96-8EDDC955EF29}"/>
    <cellStyle name="Normal 58 2 2 3 3" xfId="12571" xr:uid="{523242A1-B625-4676-90C9-E629B253EAFB}"/>
    <cellStyle name="Normal 58 2 2 3 3 2" xfId="30356" xr:uid="{885F4BA1-E90C-4324-A18B-2BC56716CDA1}"/>
    <cellStyle name="Normal 58 2 2 3 4" xfId="23286" xr:uid="{BC534194-856D-4C82-9179-283E5FFDDF91}"/>
    <cellStyle name="Normal 58 2 2 4" xfId="10111" xr:uid="{D4A60F6C-C8F4-4C81-AAD7-A273961A9FB5}"/>
    <cellStyle name="Normal 58 2 2 4 2" xfId="13775" xr:uid="{27B97235-675B-45DC-8D3F-140905384D3A}"/>
    <cellStyle name="Normal 58 2 2 4 2 2" xfId="31540" xr:uid="{545C9E94-D2BD-466C-A7DA-E502256E2AD7}"/>
    <cellStyle name="Normal 58 2 2 4 3" xfId="24490" xr:uid="{4DA45564-46E3-4415-BF6D-221EF16E0EB6}"/>
    <cellStyle name="Normal 58 2 2 5" xfId="11331" xr:uid="{65CC6A5A-59D0-4E1D-B743-93802943E363}"/>
    <cellStyle name="Normal 58 2 2 5 2" xfId="29173" xr:uid="{7FB35A30-FD3F-423A-AA43-39EDC6B79310}"/>
    <cellStyle name="Normal 58 2 2 6" xfId="22031" xr:uid="{4D276382-C3BD-4D9C-B740-556676019F7C}"/>
    <cellStyle name="Normal 58 2 3" xfId="7534" xr:uid="{33C986E5-E3DF-47DD-8E34-4905E2132474}"/>
    <cellStyle name="Normal 58 2 3 2" xfId="9209" xr:uid="{97EF1CC8-08B2-48C1-8746-DA2AC29CD287}"/>
    <cellStyle name="Normal 58 2 3 2 2" xfId="15248" xr:uid="{268AAF15-8647-4417-88BF-9DE175B2C90C}"/>
    <cellStyle name="Normal 58 2 3 2 2 2" xfId="25963" xr:uid="{DEBB91C8-BA9A-4EF3-A6BC-D783D2C05422}"/>
    <cellStyle name="Normal 58 2 3 2 3" xfId="12881" xr:uid="{34093F26-4249-460B-B876-BC97037D3440}"/>
    <cellStyle name="Normal 58 2 3 2 3 2" xfId="30646" xr:uid="{98C5D2A4-7BCC-4E44-9684-4BC9A07BFFD3}"/>
    <cellStyle name="Normal 58 2 3 2 4" xfId="23596" xr:uid="{7C56CBC0-C30A-4E6E-AC0F-2AFCDB256E87}"/>
    <cellStyle name="Normal 58 2 3 3" xfId="10401" xr:uid="{CEAAF2F3-CB9A-4C8B-8417-D16168E065EC}"/>
    <cellStyle name="Normal 58 2 3 3 2" xfId="14065" xr:uid="{F3C76293-1979-4F28-975A-C6B4D965BDC9}"/>
    <cellStyle name="Normal 58 2 3 3 2 2" xfId="31830" xr:uid="{F50ECB54-8899-48DA-A71D-CD8972FDB1DB}"/>
    <cellStyle name="Normal 58 2 3 3 3" xfId="24780" xr:uid="{665B67C6-CAF0-4606-B4D2-4DE417F85A47}"/>
    <cellStyle name="Normal 58 2 3 4" xfId="11641" xr:uid="{0204686B-C523-4751-ABA6-064A24801ADA}"/>
    <cellStyle name="Normal 58 2 3 4 2" xfId="29463" xr:uid="{C9010C68-236E-4E9A-9A25-63BF93BE6F0B}"/>
    <cellStyle name="Normal 58 2 3 5" xfId="22356" xr:uid="{EBB3A802-2D53-478F-AB59-10F6FF1D3896}"/>
    <cellStyle name="Normal 58 2 4" xfId="8634" xr:uid="{7EB36B62-B4BD-43F4-AC28-25AE05603CAB}"/>
    <cellStyle name="Normal 58 2 4 2" xfId="14693" xr:uid="{B022EFAE-B825-4C03-BA1F-3E791F1BF6CA}"/>
    <cellStyle name="Normal 58 2 4 2 2" xfId="25408" xr:uid="{CBC3B958-3041-4E90-94B9-F9C962E2797E}"/>
    <cellStyle name="Normal 58 2 4 3" xfId="12306" xr:uid="{D138E86C-8E0A-4333-9ED5-0E4E70ED0388}"/>
    <cellStyle name="Normal 58 2 4 3 2" xfId="30091" xr:uid="{171C7270-6DCD-46F1-8063-4D1FFBEF7278}"/>
    <cellStyle name="Normal 58 2 4 4" xfId="23021" xr:uid="{69B394E7-D629-4068-875D-7579F6B654CD}"/>
    <cellStyle name="Normal 58 2 5" xfId="9846" xr:uid="{FB974748-3E83-42BF-A1C5-FC7F3F1C3DDA}"/>
    <cellStyle name="Normal 58 2 5 2" xfId="13510" xr:uid="{8370D37F-FE34-4180-BB2C-B73641ACA9A5}"/>
    <cellStyle name="Normal 58 2 5 2 2" xfId="31275" xr:uid="{5EB47EC7-BCB4-437A-965C-A85DC7BAC19E}"/>
    <cellStyle name="Normal 58 2 5 3" xfId="24225" xr:uid="{0DF16255-8E19-4F48-902B-B3A5A8F78185}"/>
    <cellStyle name="Normal 58 2 6" xfId="11066" xr:uid="{A0FB0A82-E159-45DC-B4E0-7B39DC1D3E17}"/>
    <cellStyle name="Normal 58 2 6 2" xfId="28908" xr:uid="{4E775F75-C8AE-4168-A8EA-6575C20D2B19}"/>
    <cellStyle name="Normal 58 2 7" xfId="21766" xr:uid="{819BBF9C-20DD-436A-8A71-AFFF1FEAA117}"/>
    <cellStyle name="Normal 58 3" xfId="6374" xr:uid="{951688F5-9565-42DB-9782-F894F89F1501}"/>
    <cellStyle name="Normal 58 3 2" xfId="7983" xr:uid="{C5F00B2A-9D3D-4BEB-967A-9CCB42ABF899}"/>
    <cellStyle name="Normal 58 3 2 2" xfId="9356" xr:uid="{2510241A-914D-44BA-A081-07638C96C7C7}"/>
    <cellStyle name="Normal 58 3 2 2 2" xfId="15395" xr:uid="{611AAE9D-477E-4541-B1B8-861D5A13674F}"/>
    <cellStyle name="Normal 58 3 2 2 2 2" xfId="26110" xr:uid="{57C861F1-1719-4AA5-8BCA-9FD577B25D93}"/>
    <cellStyle name="Normal 58 3 2 2 3" xfId="13028" xr:uid="{95EB64C2-10F5-48B6-B1D0-5D87D91F7FD2}"/>
    <cellStyle name="Normal 58 3 2 2 3 2" xfId="30793" xr:uid="{57E2879D-3A5B-49C0-94B3-5D0C2ADF9D61}"/>
    <cellStyle name="Normal 58 3 2 2 4" xfId="23743" xr:uid="{FFBEDB4A-C82F-4BB6-ACB5-BDE09F0CA617}"/>
    <cellStyle name="Normal 58 3 2 3" xfId="10548" xr:uid="{97765EBE-BD90-4E7D-B025-59D568519A6C}"/>
    <cellStyle name="Normal 58 3 2 3 2" xfId="14212" xr:uid="{93C2039F-40BC-4D7C-9634-0C0FAE66688A}"/>
    <cellStyle name="Normal 58 3 2 3 2 2" xfId="31977" xr:uid="{A182523C-3F33-47AF-9E41-0DDF0DAD0604}"/>
    <cellStyle name="Normal 58 3 2 3 3" xfId="24927" xr:uid="{25D20199-15FA-479A-BAAF-265067DF2FA0}"/>
    <cellStyle name="Normal 58 3 2 4" xfId="11788" xr:uid="{7C700F12-AA8C-4325-A5DB-CF67A59BF547}"/>
    <cellStyle name="Normal 58 3 2 4 2" xfId="29610" xr:uid="{A9FC1D5E-A3DE-4FBC-A1BF-3637C1611118}"/>
    <cellStyle name="Normal 58 3 2 5" xfId="22503" xr:uid="{AFBD9CB6-D6DE-4985-9DB0-EFBD1C13B20A}"/>
    <cellStyle name="Normal 58 3 3" xfId="8769" xr:uid="{91209222-083F-4129-9357-5C0A58AECD70}"/>
    <cellStyle name="Normal 58 3 3 2" xfId="14828" xr:uid="{B13F9C76-8F7A-4CDA-81EE-1AB3B0B53E3E}"/>
    <cellStyle name="Normal 58 3 3 2 2" xfId="25543" xr:uid="{06E70CC1-7B07-4F69-9718-FE533EA03112}"/>
    <cellStyle name="Normal 58 3 3 3" xfId="12441" xr:uid="{206E07BA-1E91-45F0-A8F9-10DE9F9BFE7D}"/>
    <cellStyle name="Normal 58 3 3 3 2" xfId="30226" xr:uid="{3DE167B7-4A99-4229-BC17-A481528B7CBA}"/>
    <cellStyle name="Normal 58 3 3 4" xfId="23156" xr:uid="{90ACB89C-4569-466D-A5DC-C2AB7412D661}"/>
    <cellStyle name="Normal 58 3 4" xfId="9981" xr:uid="{A58F8FF6-12BA-495C-B25A-422BB527A8A6}"/>
    <cellStyle name="Normal 58 3 4 2" xfId="13645" xr:uid="{566182F5-9EF1-46DB-9B25-03C2C28317C6}"/>
    <cellStyle name="Normal 58 3 4 2 2" xfId="31410" xr:uid="{9922C675-0F34-40AA-A725-CDE85BFC6B92}"/>
    <cellStyle name="Normal 58 3 4 3" xfId="24360" xr:uid="{429553FF-37C8-4ED7-A5AE-781EFBED7C2F}"/>
    <cellStyle name="Normal 58 3 5" xfId="11201" xr:uid="{8A4527A5-4A34-4504-8FD8-2850873A28B4}"/>
    <cellStyle name="Normal 58 3 5 2" xfId="29043" xr:uid="{CCEE567E-7CC6-4DBE-88BE-135619BBDFBF}"/>
    <cellStyle name="Normal 58 3 6" xfId="21901" xr:uid="{7C84EE64-2098-4C11-B178-65494C7F6AAA}"/>
    <cellStyle name="Normal 58 4" xfId="7341" xr:uid="{AB9DED54-D9DC-4323-BE0E-ECE024820DFA}"/>
    <cellStyle name="Normal 58 4 2" xfId="9079" xr:uid="{738EE00D-3D86-45FE-8885-4CDC87AACD38}"/>
    <cellStyle name="Normal 58 4 2 2" xfId="15118" xr:uid="{EC945D94-FA5F-490D-B8B5-93D9A9F18705}"/>
    <cellStyle name="Normal 58 4 2 2 2" xfId="25833" xr:uid="{07A9D36A-4763-4895-94A2-713E1FF97247}"/>
    <cellStyle name="Normal 58 4 2 3" xfId="12751" xr:uid="{7499198E-9CEE-496A-9C81-8D59FDF112CB}"/>
    <cellStyle name="Normal 58 4 2 3 2" xfId="30516" xr:uid="{898CF1CB-9D2E-40E9-ABB6-1D33F09C1A52}"/>
    <cellStyle name="Normal 58 4 2 4" xfId="23466" xr:uid="{815677A2-5153-4B0F-BE0D-7A6EF09067A9}"/>
    <cellStyle name="Normal 58 4 3" xfId="10271" xr:uid="{E8C7CFC5-8973-46EF-A14F-73E06D82E311}"/>
    <cellStyle name="Normal 58 4 3 2" xfId="13935" xr:uid="{86D33C49-2217-4C97-9018-CE211A439582}"/>
    <cellStyle name="Normal 58 4 3 2 2" xfId="31700" xr:uid="{3DD9072B-4C92-4D37-89F6-BF97DC4D1890}"/>
    <cellStyle name="Normal 58 4 3 3" xfId="24650" xr:uid="{F788411D-231D-4516-8D79-3A24A7EB318B}"/>
    <cellStyle name="Normal 58 4 4" xfId="11511" xr:uid="{131DB1C2-5E35-49A8-8441-30CD25798BD6}"/>
    <cellStyle name="Normal 58 4 4 2" xfId="29333" xr:uid="{E2B43C4F-EB16-414D-966D-9ECBBCFB60B0}"/>
    <cellStyle name="Normal 58 4 5" xfId="22226" xr:uid="{72B51F96-6DA3-417D-9BFE-316F84D38D64}"/>
    <cellStyle name="Normal 58 5" xfId="8504" xr:uid="{90B0ABD9-19EC-466D-9E6D-60A091337F1F}"/>
    <cellStyle name="Normal 58 5 2" xfId="14563" xr:uid="{D44CE3E5-BF37-4D21-8C85-398985D2CF6A}"/>
    <cellStyle name="Normal 58 5 2 2" xfId="25278" xr:uid="{8215BFEE-A18B-4AA4-9942-B8E3F2E4721D}"/>
    <cellStyle name="Normal 58 5 3" xfId="12176" xr:uid="{C63E0EE7-46C2-439F-81C9-DEAB74B4CD9A}"/>
    <cellStyle name="Normal 58 5 3 2" xfId="29961" xr:uid="{AAFC30CB-7C59-4A46-A353-AB5C160B0DB0}"/>
    <cellStyle name="Normal 58 5 4" xfId="22891" xr:uid="{BC93FA03-4137-463E-B2CB-6D77FD54ED06}"/>
    <cellStyle name="Normal 58 6" xfId="9710" xr:uid="{529E9C5A-DFB9-41A6-8A51-9C94D9867811}"/>
    <cellStyle name="Normal 58 6 2" xfId="13380" xr:uid="{F614471D-C2C4-43EE-B367-DAB3175F9318}"/>
    <cellStyle name="Normal 58 6 2 2" xfId="31145" xr:uid="{0E88006C-EED7-43C3-8284-647E8A9F9756}"/>
    <cellStyle name="Normal 58 6 3" xfId="24095" xr:uid="{FA64727F-40EC-4E24-8F83-05B824DBAB88}"/>
    <cellStyle name="Normal 58 7" xfId="10936" xr:uid="{4BDF8322-0181-40A2-8598-9664174C813D}"/>
    <cellStyle name="Normal 58 7 2" xfId="28778" xr:uid="{B626FC86-83CF-46E4-BB53-6F340CB79378}"/>
    <cellStyle name="Normal 58 8" xfId="21622" xr:uid="{0BEBE6B0-ADF1-4AE2-B572-592FA94B9021}"/>
    <cellStyle name="Normal 59" xfId="4754" xr:uid="{B9A2B106-9EF2-41E3-9259-19E0B07BC101}"/>
    <cellStyle name="Normal 59 2" xfId="5938" xr:uid="{EE1E3BBF-F696-48B3-9CF0-339F4B7481B4}"/>
    <cellStyle name="Normal 59 2 2" xfId="6567" xr:uid="{7C62A51F-9F6E-407B-941D-E9C1C639ED29}"/>
    <cellStyle name="Normal 59 2 2 2" xfId="8177" xr:uid="{FBB652B2-C3C6-4E5E-BADE-277A1804899C}"/>
    <cellStyle name="Normal 59 2 2 2 2" xfId="9487" xr:uid="{641D74AE-6098-445B-8F27-97DC01E3BA0C}"/>
    <cellStyle name="Normal 59 2 2 2 2 2" xfId="15526" xr:uid="{277DD657-2CD3-4E6B-8116-9B5F4977115D}"/>
    <cellStyle name="Normal 59 2 2 2 2 2 2" xfId="26241" xr:uid="{32E31048-7A62-48E3-978B-89C0F19E4FD2}"/>
    <cellStyle name="Normal 59 2 2 2 2 3" xfId="13159" xr:uid="{301CE060-2222-4F97-B447-38FE52E7552C}"/>
    <cellStyle name="Normal 59 2 2 2 2 3 2" xfId="30924" xr:uid="{8A7208B6-270E-41E5-B30A-FD108DDDEF31}"/>
    <cellStyle name="Normal 59 2 2 2 2 4" xfId="23874" xr:uid="{8BED1588-FE77-4E95-8FBA-44533ABE823F}"/>
    <cellStyle name="Normal 59 2 2 2 3" xfId="10679" xr:uid="{3A714A10-9C85-412D-8934-F015C891DCAB}"/>
    <cellStyle name="Normal 59 2 2 2 3 2" xfId="14343" xr:uid="{24AFC197-3E1F-49E3-BAA7-AA994B00C750}"/>
    <cellStyle name="Normal 59 2 2 2 3 2 2" xfId="32108" xr:uid="{E460AD38-1ABE-4677-833E-F75B5E6D26AF}"/>
    <cellStyle name="Normal 59 2 2 2 3 3" xfId="25058" xr:uid="{BB1A0CAF-E0B1-4633-8FA7-2CFBCCB5A9E1}"/>
    <cellStyle name="Normal 59 2 2 2 4" xfId="11919" xr:uid="{946F03CC-53A1-469F-ADD7-6C549A564BFF}"/>
    <cellStyle name="Normal 59 2 2 2 4 2" xfId="29741" xr:uid="{FD2A3465-C9CE-46BF-9E06-EF7C5CC3C9F6}"/>
    <cellStyle name="Normal 59 2 2 2 5" xfId="22634" xr:uid="{88AA8CF2-F64E-419A-9AE0-A9396E215D15}"/>
    <cellStyle name="Normal 59 2 2 3" xfId="8900" xr:uid="{68EBCC97-46F5-40F1-AFE7-0ED00AAB27AA}"/>
    <cellStyle name="Normal 59 2 2 3 2" xfId="14959" xr:uid="{75C0BC0C-E8F3-4831-AC36-45F6475E6D20}"/>
    <cellStyle name="Normal 59 2 2 3 2 2" xfId="25674" xr:uid="{977B58AE-369D-4152-A0A0-49BC4A89D5BC}"/>
    <cellStyle name="Normal 59 2 2 3 3" xfId="12572" xr:uid="{0DED64B4-FF32-4653-9763-D436178C696D}"/>
    <cellStyle name="Normal 59 2 2 3 3 2" xfId="30357" xr:uid="{35C42E40-1EB7-4EA4-84F3-7ECF52EEF99A}"/>
    <cellStyle name="Normal 59 2 2 3 4" xfId="23287" xr:uid="{147DCD6B-0CDD-4B2C-8E68-AB927CECB55F}"/>
    <cellStyle name="Normal 59 2 2 4" xfId="10112" xr:uid="{3499C6B7-4137-4B8B-A116-236876B201AD}"/>
    <cellStyle name="Normal 59 2 2 4 2" xfId="13776" xr:uid="{4DC384F8-2411-4FE2-8E15-2EA6FB464A5E}"/>
    <cellStyle name="Normal 59 2 2 4 2 2" xfId="31541" xr:uid="{3B4C89F4-CB61-4343-96A1-C7C70549FFF6}"/>
    <cellStyle name="Normal 59 2 2 4 3" xfId="24491" xr:uid="{03127E2A-F787-4419-A6BC-E3CE9D8A7EAB}"/>
    <cellStyle name="Normal 59 2 2 5" xfId="11332" xr:uid="{70BACA2C-4C22-4E25-88D9-7A0BD1063C58}"/>
    <cellStyle name="Normal 59 2 2 5 2" xfId="29174" xr:uid="{E705F9AB-1C10-415C-A642-BBAFA88FE94A}"/>
    <cellStyle name="Normal 59 2 2 6" xfId="22032" xr:uid="{B0361F85-4F98-4226-B7D4-F26FD8028AF4}"/>
    <cellStyle name="Normal 59 2 3" xfId="7535" xr:uid="{7AA7F1BD-E4F9-4BFA-9224-10C3AD7BCEC7}"/>
    <cellStyle name="Normal 59 2 3 2" xfId="9210" xr:uid="{B9D8F80E-74FB-4F77-BCED-4CD8543A1017}"/>
    <cellStyle name="Normal 59 2 3 2 2" xfId="15249" xr:uid="{B40FA494-B66F-4920-94D9-FA7B99CA95E9}"/>
    <cellStyle name="Normal 59 2 3 2 2 2" xfId="25964" xr:uid="{AAC50DD2-F540-4EF8-A4B1-EB204E55B2F2}"/>
    <cellStyle name="Normal 59 2 3 2 3" xfId="12882" xr:uid="{0C50CD4A-FC2B-4927-B166-49FF030EB15C}"/>
    <cellStyle name="Normal 59 2 3 2 3 2" xfId="30647" xr:uid="{5B3339BC-558A-4ADF-AD81-D7AF58444737}"/>
    <cellStyle name="Normal 59 2 3 2 4" xfId="23597" xr:uid="{D21BE09E-76A0-40FF-B230-8B6EDA0A7943}"/>
    <cellStyle name="Normal 59 2 3 3" xfId="10402" xr:uid="{A447781F-7C1B-4704-96F2-962DEB57D199}"/>
    <cellStyle name="Normal 59 2 3 3 2" xfId="14066" xr:uid="{3A51B92B-3B7C-405D-A91B-264BFCB8266D}"/>
    <cellStyle name="Normal 59 2 3 3 2 2" xfId="31831" xr:uid="{7171ECBB-417B-4FD9-9BCB-26ACD31A08C7}"/>
    <cellStyle name="Normal 59 2 3 3 3" xfId="24781" xr:uid="{965E5942-08D9-4CF4-B9D9-869D03B34C03}"/>
    <cellStyle name="Normal 59 2 3 4" xfId="11642" xr:uid="{788573AB-6226-473C-9CA6-A3AA47FE8AEA}"/>
    <cellStyle name="Normal 59 2 3 4 2" xfId="29464" xr:uid="{845A28AA-FC5A-44E5-B648-B0D49A5D91A0}"/>
    <cellStyle name="Normal 59 2 3 5" xfId="22357" xr:uid="{689FD4A2-5507-457B-852D-3CF351A0178B}"/>
    <cellStyle name="Normal 59 2 4" xfId="8635" xr:uid="{3EC2E416-B021-4ECF-8E76-B32C2212F74D}"/>
    <cellStyle name="Normal 59 2 4 2" xfId="14694" xr:uid="{BF46C650-0719-4461-AF65-DBC7CF43EB0A}"/>
    <cellStyle name="Normal 59 2 4 2 2" xfId="25409" xr:uid="{D711BCEB-7AED-4387-88DA-A8C161594DA5}"/>
    <cellStyle name="Normal 59 2 4 3" xfId="12307" xr:uid="{B8ED3D50-85D6-4E68-BBDA-6FB73918D7E1}"/>
    <cellStyle name="Normal 59 2 4 3 2" xfId="30092" xr:uid="{B8E016D0-86AC-4B25-9426-FE5FD0E883A0}"/>
    <cellStyle name="Normal 59 2 4 4" xfId="23022" xr:uid="{4BAAC6EE-F6FF-4598-B4B5-D9411FEB24D4}"/>
    <cellStyle name="Normal 59 2 5" xfId="9847" xr:uid="{610F88AA-A7C5-4602-8672-18F647E3F2D6}"/>
    <cellStyle name="Normal 59 2 5 2" xfId="13511" xr:uid="{11EB869C-33E7-4E68-9804-873D1450ED6F}"/>
    <cellStyle name="Normal 59 2 5 2 2" xfId="31276" xr:uid="{BA56BF81-2C45-4EF7-BCA2-5FE6069834E4}"/>
    <cellStyle name="Normal 59 2 5 3" xfId="24226" xr:uid="{DF385ECB-EA1E-4DEB-AB76-3F421AB9255C}"/>
    <cellStyle name="Normal 59 2 6" xfId="11067" xr:uid="{C7B20C24-A8A1-4C34-B3E5-6DB299DD10A6}"/>
    <cellStyle name="Normal 59 2 6 2" xfId="28909" xr:uid="{B8545A28-FD81-4084-B98B-68400348635B}"/>
    <cellStyle name="Normal 59 2 7" xfId="21767" xr:uid="{5FCDD2D3-13C3-49FE-9F7F-913F1525083E}"/>
    <cellStyle name="Normal 59 3" xfId="6375" xr:uid="{41BD0358-97A8-4FFD-B028-8CFCF058744B}"/>
    <cellStyle name="Normal 59 3 2" xfId="7984" xr:uid="{7438EFF8-3CC2-47A6-82D3-8B05D55C67A7}"/>
    <cellStyle name="Normal 59 3 2 2" xfId="9357" xr:uid="{02746289-6AC9-4F0B-9BE9-BB771BB3E32D}"/>
    <cellStyle name="Normal 59 3 2 2 2" xfId="15396" xr:uid="{AEF56FFE-5C2D-44DF-AAE7-93E9C6CF0E3D}"/>
    <cellStyle name="Normal 59 3 2 2 2 2" xfId="26111" xr:uid="{9EFE72E4-4C8B-4D49-A42E-10D5BB79A54A}"/>
    <cellStyle name="Normal 59 3 2 2 3" xfId="13029" xr:uid="{321A4DD8-ABAE-4419-BFD5-748A947DA2B5}"/>
    <cellStyle name="Normal 59 3 2 2 3 2" xfId="30794" xr:uid="{465DFE43-7F6F-45FF-817B-735A63104F64}"/>
    <cellStyle name="Normal 59 3 2 2 4" xfId="23744" xr:uid="{12E369B7-2ABC-425E-AA8B-1AA490039E09}"/>
    <cellStyle name="Normal 59 3 2 3" xfId="10549" xr:uid="{2E504EE0-5E0C-41D0-B332-BF1C183AE5CF}"/>
    <cellStyle name="Normal 59 3 2 3 2" xfId="14213" xr:uid="{88FE9A3C-E3D5-4D7A-AF7B-12A9324AFB95}"/>
    <cellStyle name="Normal 59 3 2 3 2 2" xfId="31978" xr:uid="{EDC006F2-0DDB-4E5A-B176-FFCCD7C02E41}"/>
    <cellStyle name="Normal 59 3 2 3 3" xfId="24928" xr:uid="{6D491B71-44AC-4499-9E83-6D57A074DFE9}"/>
    <cellStyle name="Normal 59 3 2 4" xfId="11789" xr:uid="{114EFD51-DFD0-4BCD-8B90-B5587C429E53}"/>
    <cellStyle name="Normal 59 3 2 4 2" xfId="29611" xr:uid="{0EF3DB24-C446-44ED-9569-EFA2F83A21E9}"/>
    <cellStyle name="Normal 59 3 2 5" xfId="22504" xr:uid="{5C1E097A-F36B-47B2-B129-FBB12FBDEAA7}"/>
    <cellStyle name="Normal 59 3 3" xfId="8770" xr:uid="{29958C6E-223D-479E-8F86-488996A55CAA}"/>
    <cellStyle name="Normal 59 3 3 2" xfId="14829" xr:uid="{14A65B3D-1520-48FE-A20A-B11A66D93134}"/>
    <cellStyle name="Normal 59 3 3 2 2" xfId="25544" xr:uid="{E778F35E-E664-4BE7-AB98-734EA130CC6E}"/>
    <cellStyle name="Normal 59 3 3 3" xfId="12442" xr:uid="{E74E267C-D3D1-4427-AC9E-924B907DA7A3}"/>
    <cellStyle name="Normal 59 3 3 3 2" xfId="30227" xr:uid="{4D7B9A66-3406-4F0B-8239-F0631586CE97}"/>
    <cellStyle name="Normal 59 3 3 4" xfId="23157" xr:uid="{A74C60E4-DB7E-4928-AB17-B18940200F47}"/>
    <cellStyle name="Normal 59 3 4" xfId="9982" xr:uid="{E25EB3E7-832E-4FC6-B739-C948C5A810FA}"/>
    <cellStyle name="Normal 59 3 4 2" xfId="13646" xr:uid="{EB1AEBC6-3D61-4AAB-84C1-75A44339ABCF}"/>
    <cellStyle name="Normal 59 3 4 2 2" xfId="31411" xr:uid="{905DE9ED-9E11-4D3E-B5E0-A310960677A6}"/>
    <cellStyle name="Normal 59 3 4 3" xfId="24361" xr:uid="{F030E175-1414-490D-9A9A-DFD753D683E3}"/>
    <cellStyle name="Normal 59 3 5" xfId="11202" xr:uid="{31D1CD61-F0E8-4EAA-8FE9-2BE643C166BF}"/>
    <cellStyle name="Normal 59 3 5 2" xfId="29044" xr:uid="{ED18D5F5-2549-4ED8-BFBF-7BB7C6AB0C29}"/>
    <cellStyle name="Normal 59 3 6" xfId="21902" xr:uid="{6AE64B97-DB68-4CC0-B08E-2CC635F162DC}"/>
    <cellStyle name="Normal 59 4" xfId="7342" xr:uid="{E02FE740-6BAB-446A-8762-B1B23392D7DB}"/>
    <cellStyle name="Normal 59 4 2" xfId="9080" xr:uid="{C3056F7D-9EC1-40F2-A526-DF15C386393F}"/>
    <cellStyle name="Normal 59 4 2 2" xfId="15119" xr:uid="{AB52A17B-B820-43BD-923C-B0C5FB4C8C2F}"/>
    <cellStyle name="Normal 59 4 2 2 2" xfId="25834" xr:uid="{27F6A5F0-5425-4485-899E-CFF871BF8B64}"/>
    <cellStyle name="Normal 59 4 2 3" xfId="12752" xr:uid="{B3A60969-71AA-414B-904B-E98BE981700D}"/>
    <cellStyle name="Normal 59 4 2 3 2" xfId="30517" xr:uid="{9FBA7230-221A-46C8-8FF6-716239CC986C}"/>
    <cellStyle name="Normal 59 4 2 4" xfId="23467" xr:uid="{35AC5C3B-861C-40FA-9947-C94514071801}"/>
    <cellStyle name="Normal 59 4 3" xfId="10272" xr:uid="{2D897555-5789-47BC-A34B-74DE5DC9223A}"/>
    <cellStyle name="Normal 59 4 3 2" xfId="13936" xr:uid="{F6DBAEE5-0AB1-4AA4-BEA4-31E866A5F32F}"/>
    <cellStyle name="Normal 59 4 3 2 2" xfId="31701" xr:uid="{0FB243AA-6A7A-4CE8-A3C6-08AD392913B6}"/>
    <cellStyle name="Normal 59 4 3 3" xfId="24651" xr:uid="{887BE007-881B-498C-A531-CA572E058FD8}"/>
    <cellStyle name="Normal 59 4 4" xfId="11512" xr:uid="{3EE2C20D-A030-4681-9AD1-ABCF1EB4442B}"/>
    <cellStyle name="Normal 59 4 4 2" xfId="29334" xr:uid="{4E3D2692-9B0F-4905-8799-49F4DE527FFF}"/>
    <cellStyle name="Normal 59 4 5" xfId="22227" xr:uid="{492A0E86-64BB-4AA2-B27D-A5B8927C1C68}"/>
    <cellStyle name="Normal 59 5" xfId="8505" xr:uid="{848F211D-E653-4434-B12E-E56549E0C408}"/>
    <cellStyle name="Normal 59 5 2" xfId="14564" xr:uid="{03200917-EC25-4BCF-887B-BE8C0FCA0AC9}"/>
    <cellStyle name="Normal 59 5 2 2" xfId="25279" xr:uid="{DA0921C0-BC89-4B06-A71E-554DA37821CE}"/>
    <cellStyle name="Normal 59 5 3" xfId="12177" xr:uid="{0575CAE2-EE9A-41D1-9E5D-55E5358B5840}"/>
    <cellStyle name="Normal 59 5 3 2" xfId="29962" xr:uid="{41EEEC47-A981-4609-9DF6-88A3F2D10E9C}"/>
    <cellStyle name="Normal 59 5 4" xfId="22892" xr:uid="{EB1E000E-28D8-4C71-A2FF-3609FEE8DD7F}"/>
    <cellStyle name="Normal 59 6" xfId="9711" xr:uid="{A592BE68-1CC2-44F1-B3CD-299530F641DB}"/>
    <cellStyle name="Normal 59 6 2" xfId="13381" xr:uid="{C6FA2CD4-3A83-49F1-A075-D3C26C750CCF}"/>
    <cellStyle name="Normal 59 6 2 2" xfId="31146" xr:uid="{1ECD2BDE-62B7-4B58-BCCE-954AA7BD54DF}"/>
    <cellStyle name="Normal 59 6 3" xfId="24096" xr:uid="{CBA4B581-20D7-44D6-8658-951905D5EA8B}"/>
    <cellStyle name="Normal 59 7" xfId="10937" xr:uid="{F46E3209-0C50-454D-8311-0BFB9FA29BCE}"/>
    <cellStyle name="Normal 59 7 2" xfId="28779" xr:uid="{4A6069B3-4357-4FF9-A917-162B153FB442}"/>
    <cellStyle name="Normal 59 8" xfId="21623" xr:uid="{CEBD227C-AB50-4E6D-B2AE-79DFCA7DA277}"/>
    <cellStyle name="Normal 6" xfId="107" xr:uid="{00000000-0005-0000-0000-000083000000}"/>
    <cellStyle name="Normal 6 10" xfId="4755" xr:uid="{2303B4D5-93D7-44A8-9CBC-3E56BBCA25F6}"/>
    <cellStyle name="Normal 6 10 2" xfId="4756" xr:uid="{A1711B9E-1F73-46A0-ABE5-36F06787EC9C}"/>
    <cellStyle name="Normal 6 10 2 2" xfId="15843" xr:uid="{7F1EA34B-CF56-4A6E-9BF4-519544053DF2}"/>
    <cellStyle name="Normal 6 10 2 2 2" xfId="26430" xr:uid="{46E8D3AA-7300-4DE1-881D-E0F5C89CFE6C}"/>
    <cellStyle name="Normal 6 11" xfId="4757" xr:uid="{30BE5245-C08B-430B-9CAC-C94BB95F8C0D}"/>
    <cellStyle name="Normal 6 12" xfId="4758" xr:uid="{A48EE671-7B79-4A05-9D07-8733515349A5}"/>
    <cellStyle name="Normal 6 13" xfId="4759" xr:uid="{F715AB02-9A39-4DD4-9A6B-7FC62F028388}"/>
    <cellStyle name="Normal 6 13 2" xfId="4760" xr:uid="{65E987B6-630C-47B6-AD09-EE71FD41EE61}"/>
    <cellStyle name="Normal 6 14" xfId="4761" xr:uid="{6FA7D9C7-77E7-4458-8310-5D1FA1F8FAE7}"/>
    <cellStyle name="Normal 6 14 2" xfId="4762" xr:uid="{1CA6F750-6935-4D13-AC25-E6A96EF209F5}"/>
    <cellStyle name="Normal 6 15" xfId="4763" xr:uid="{83E13573-139B-4DDA-A1A7-D9F4C0B4AA77}"/>
    <cellStyle name="Normal 6 15 2" xfId="4764" xr:uid="{CC81C9EE-C7C3-4C32-B9AE-638B2C21D192}"/>
    <cellStyle name="Normal 6 16" xfId="4765" xr:uid="{1D8D4C47-5694-4754-8CC3-D66F681915A3}"/>
    <cellStyle name="Normal 6 17" xfId="4766" xr:uid="{53E3E5A5-A06D-42B8-9D2F-AD328AAD1A55}"/>
    <cellStyle name="Normal 6 18" xfId="4767" xr:uid="{91AD7456-AD03-4271-9664-293CFADFE9EC}"/>
    <cellStyle name="Normal 6 18 10" xfId="39051" xr:uid="{F81FB6F2-5E17-4806-A7A5-1B1FC126D54E}"/>
    <cellStyle name="Normal 6 18 11" xfId="28669" xr:uid="{39730D7F-29EF-40D6-9AE6-FAA801775700}"/>
    <cellStyle name="Normal 6 18 2" xfId="9712" xr:uid="{18986B35-A1CE-4D99-846A-DFBFAF017D17}"/>
    <cellStyle name="Normal 6 18 2 2" xfId="15707" xr:uid="{7365ADD4-2CA0-427C-A35B-7940A1632FD9}"/>
    <cellStyle name="Normal 6 18 2 2 2" xfId="15826" xr:uid="{095A29AF-10CA-4F9C-B47A-E57365256943}"/>
    <cellStyle name="Normal 6 18 2 2 2 2" xfId="19329" xr:uid="{F955CB8D-D7D0-4232-AB6C-8A7FE371FC30}"/>
    <cellStyle name="Normal 6 18 2 2 2 2 2" xfId="34624" xr:uid="{4329197F-89CB-4F60-9295-83C796622F0A}"/>
    <cellStyle name="Normal 6 18 2 2 2 3" xfId="39169" xr:uid="{481BD19C-BFCB-4561-BC6E-675805858980}"/>
    <cellStyle name="Normal 6 18 2 2 2 4" xfId="32338" xr:uid="{F517278C-8D0C-44EC-B9D7-3C88BF3EBC90}"/>
    <cellStyle name="Normal 6 18 2 2 3" xfId="19176" xr:uid="{D180B32E-4407-4A26-A4FD-09A9CB29576E}"/>
    <cellStyle name="Normal 6 18 2 2 3 2" xfId="21511" xr:uid="{9BF5662F-76F8-4462-A2FD-23D804144A79}"/>
    <cellStyle name="Normal 6 18 2 2 3 2 2" xfId="36806" xr:uid="{DFC1E807-B520-4969-8442-0757F258E0DB}"/>
    <cellStyle name="Normal 6 18 2 2 3 3" xfId="41316" xr:uid="{74A81FCA-0DD0-47D5-A54E-16FDB9D1F6BA}"/>
    <cellStyle name="Normal 6 18 2 2 3 4" xfId="34485" xr:uid="{4BC9E20B-C2F6-4EC9-94BA-E410F88BD289}"/>
    <cellStyle name="Normal 6 18 2 2 4" xfId="19280" xr:uid="{42B7B0F8-7B0A-4373-98CC-1438F7080582}"/>
    <cellStyle name="Normal 6 18 2 2 4 2" xfId="34576" xr:uid="{9E030CED-5439-41AC-8B9A-13D69C61B1FE}"/>
    <cellStyle name="Normal 6 18 2 2 5" xfId="39121" xr:uid="{6CAE17C5-09FC-4BFC-B340-4EC830ED0D6F}"/>
    <cellStyle name="Normal 6 18 2 2 6" xfId="32290" xr:uid="{D53BC6CB-B3A5-4BE3-AA6F-44EDA0FFBD4B}"/>
    <cellStyle name="Normal 6 18 2 3" xfId="15773" xr:uid="{94A403FC-DB6A-4B50-B8D0-DDC1D556379D}"/>
    <cellStyle name="Normal 6 18 2 3 2" xfId="19204" xr:uid="{531529E0-F75C-4B20-A455-B0C5AB82412E}"/>
    <cellStyle name="Normal 6 18 2 3 2 2" xfId="21527" xr:uid="{66DE576C-D359-4909-BA36-9D0880531690}"/>
    <cellStyle name="Normal 6 18 2 3 2 2 2" xfId="36822" xr:uid="{EE85D58F-BF64-4D4F-8BD0-98B0AA68A893}"/>
    <cellStyle name="Normal 6 18 2 3 2 3" xfId="41332" xr:uid="{345F8ADC-751A-481A-9CA9-F8BE095D1E12}"/>
    <cellStyle name="Normal 6 18 2 3 2 4" xfId="34501" xr:uid="{8A3719DF-BA35-4809-8DE5-69A29077B56C}"/>
    <cellStyle name="Normal 6 18 2 3 3" xfId="19297" xr:uid="{2E85AFFD-83BD-4A95-BECE-5831CA88B9D1}"/>
    <cellStyle name="Normal 6 18 2 3 3 2" xfId="34592" xr:uid="{6E55CEE1-6685-4D48-A32A-D9E3036D90FE}"/>
    <cellStyle name="Normal 6 18 2 3 4" xfId="39137" xr:uid="{3EE01E35-3729-4008-91A3-2A1087B9B109}"/>
    <cellStyle name="Normal 6 18 2 3 5" xfId="32306" xr:uid="{36D88CEC-FCCC-4D0B-A072-F0BF62D4D41D}"/>
    <cellStyle name="Normal 6 18 2 4" xfId="18868" xr:uid="{4AFA8324-63F7-45D4-B1EA-1D014DCD6862}"/>
    <cellStyle name="Normal 6 18 2 4 2" xfId="21206" xr:uid="{020C1CA5-9A2F-475A-880C-388449C3DED7}"/>
    <cellStyle name="Normal 6 18 2 4 2 2" xfId="36501" xr:uid="{019EFF16-8AC0-48A7-B573-DFAAE6940111}"/>
    <cellStyle name="Normal 6 18 2 4 3" xfId="41011" xr:uid="{6DE1F2F5-BDEC-4A89-A581-40BD6C5F8B8D}"/>
    <cellStyle name="Normal 6 18 2 4 4" xfId="34180" xr:uid="{08E85D1E-3168-4678-A660-579265845011}"/>
    <cellStyle name="Normal 6 18 2 5" xfId="19264" xr:uid="{54BBECF0-88B3-494F-99D7-B5BB4B438AF7}"/>
    <cellStyle name="Normal 6 18 2 5 2" xfId="34560" xr:uid="{E1946CC9-25D5-41B2-B0B4-3C9527424EA4}"/>
    <cellStyle name="Normal 6 18 2 6" xfId="39105" xr:uid="{CF984CEF-D851-4EE1-90EA-7B1402D26F61}"/>
    <cellStyle name="Normal 6 18 2 7" xfId="28723" xr:uid="{E10EBEA8-CE90-4BF3-830D-E921049DDED7}"/>
    <cellStyle name="Normal 6 18 3" xfId="15699" xr:uid="{EA9915AB-C72D-46E2-BF13-C4033BE979C4}"/>
    <cellStyle name="Normal 6 18 3 2" xfId="15800" xr:uid="{3BFDDEB8-FCF5-45DF-AA59-2CA02F42253F}"/>
    <cellStyle name="Normal 6 18 3 2 2" xfId="19305" xr:uid="{9222F3CE-CC14-4FF2-A0E0-51F06E06FC5E}"/>
    <cellStyle name="Normal 6 18 3 2 2 2" xfId="34600" xr:uid="{73F1559C-07EB-4381-A6E2-6AB33CCB6F92}"/>
    <cellStyle name="Normal 6 18 3 2 3" xfId="39145" xr:uid="{14C7822B-855C-4D1B-A035-0E6372081CBD}"/>
    <cellStyle name="Normal 6 18 3 2 4" xfId="32314" xr:uid="{438952BA-225A-45BD-AF3C-4A529038D492}"/>
    <cellStyle name="Normal 6 18 3 3" xfId="19168" xr:uid="{43876B73-037A-4B5E-988F-C292B8AC91A9}"/>
    <cellStyle name="Normal 6 18 3 3 2" xfId="21503" xr:uid="{F7ACCF6D-EA37-4187-B473-EEC46F32F2CE}"/>
    <cellStyle name="Normal 6 18 3 3 2 2" xfId="36798" xr:uid="{3DF087B1-CB78-41ED-89A0-A4BCD1C88CBF}"/>
    <cellStyle name="Normal 6 18 3 3 3" xfId="41308" xr:uid="{BA91296D-1D33-4091-A961-0D4C001AEA31}"/>
    <cellStyle name="Normal 6 18 3 3 4" xfId="34477" xr:uid="{53951F7E-7FE9-4D90-AE40-56033898B8B8}"/>
    <cellStyle name="Normal 6 18 3 4" xfId="19272" xr:uid="{C13C6458-1D52-4992-B12D-715836F67E77}"/>
    <cellStyle name="Normal 6 18 3 4 2" xfId="34568" xr:uid="{C56EB370-2A3F-4B3D-A465-D857BA0888B5}"/>
    <cellStyle name="Normal 6 18 3 5" xfId="39113" xr:uid="{FA44FA70-845B-4BA2-A4CB-87D919D1D84A}"/>
    <cellStyle name="Normal 6 18 3 6" xfId="32282" xr:uid="{E8509C52-52A1-45FA-BA2B-33510C096D7C}"/>
    <cellStyle name="Normal 6 18 4" xfId="15810" xr:uid="{2DAE5DB1-12C3-47EA-BA78-8A7BCE32B414}"/>
    <cellStyle name="Normal 6 18 4 2" xfId="19196" xr:uid="{31330E11-44A2-46E9-91AF-F676FBFFA2A1}"/>
    <cellStyle name="Normal 6 18 4 2 2" xfId="21519" xr:uid="{A034637F-BCB6-4C8D-88F3-4347DBB6D4F1}"/>
    <cellStyle name="Normal 6 18 4 2 2 2" xfId="36814" xr:uid="{F4B1C53F-57E8-4A95-90D6-0F555A8D0792}"/>
    <cellStyle name="Normal 6 18 4 2 3" xfId="41324" xr:uid="{A6608FE3-39D1-490A-9DC4-CB6C7CA95F0D}"/>
    <cellStyle name="Normal 6 18 4 2 4" xfId="34493" xr:uid="{8A1A5FE3-E235-4B4E-9870-6319BE1B456F}"/>
    <cellStyle name="Normal 6 18 4 3" xfId="19313" xr:uid="{0CF5C151-02E7-4F1B-A3FD-B2CCDEABEDE8}"/>
    <cellStyle name="Normal 6 18 4 3 2" xfId="34608" xr:uid="{3AC4F2C8-EBDE-4719-8027-7D8C64038AFF}"/>
    <cellStyle name="Normal 6 18 4 4" xfId="39153" xr:uid="{3323E45A-18A9-4EBE-ABD6-9F37558D60C5}"/>
    <cellStyle name="Normal 6 18 4 5" xfId="32322" xr:uid="{BE206E06-3D8A-441A-BABB-35621D387ED0}"/>
    <cellStyle name="Normal 6 18 5" xfId="15818" xr:uid="{BDA634B9-9DFB-493B-9D6B-FBFEAFE7FCCB}"/>
    <cellStyle name="Normal 6 18 5 2" xfId="19321" xr:uid="{BC1AC47F-3193-4295-B8DC-AC9D7D0FDE16}"/>
    <cellStyle name="Normal 6 18 5 2 2" xfId="34616" xr:uid="{DF387146-4C5A-4858-96B6-9EB39952253F}"/>
    <cellStyle name="Normal 6 18 5 3" xfId="39161" xr:uid="{00401D73-6E96-446D-96C2-77EC638E9ECD}"/>
    <cellStyle name="Normal 6 18 5 4" xfId="32330" xr:uid="{987EA08E-B2B4-40FC-B902-40B32DE30C98}"/>
    <cellStyle name="Normal 6 18 6" xfId="15757" xr:uid="{926E85DA-3C2C-4A04-981A-5EA9927FF9B5}"/>
    <cellStyle name="Normal 6 18 6 2" xfId="19289" xr:uid="{CABDE3BC-5CE5-4CC8-8A97-BB4D58CEFEA5}"/>
    <cellStyle name="Normal 6 18 6 2 2" xfId="34584" xr:uid="{954E94EF-2731-4574-8352-A6330CBB1844}"/>
    <cellStyle name="Normal 6 18 6 3" xfId="39129" xr:uid="{23083B9F-9934-4775-B6EE-28032DF5DB5F}"/>
    <cellStyle name="Normal 6 18 6 4" xfId="32298" xr:uid="{EB567ED7-E785-4626-B7EB-EEBAA3135E4B}"/>
    <cellStyle name="Normal 6 18 7" xfId="15835" xr:uid="{14A0B624-A79C-4A74-8D3B-0BAC12AE23B2}"/>
    <cellStyle name="Normal 6 18 7 2" xfId="19337" xr:uid="{95AD662A-C822-4400-90D9-A8BA6FEDC2AA}"/>
    <cellStyle name="Normal 6 18 7 2 2" xfId="34632" xr:uid="{E046071A-CA80-40BF-9837-87C10255ABF4}"/>
    <cellStyle name="Normal 6 18 7 3" xfId="39177" xr:uid="{6BA6EF92-6F5E-4488-BAB4-61AE92629BAB}"/>
    <cellStyle name="Normal 6 18 7 4" xfId="32346" xr:uid="{8BFE0235-8277-417F-89EE-AD366337E488}"/>
    <cellStyle name="Normal 6 18 8" xfId="19214" xr:uid="{59936A3D-9305-4B19-B8D8-D8D4C4AA5927}"/>
    <cellStyle name="Normal 6 18 8 2" xfId="34510" xr:uid="{279CF5C6-F9F6-4838-935E-05B468D998FD}"/>
    <cellStyle name="Normal 6 18 9" xfId="19227" xr:uid="{E4623A07-FB84-4D2E-81A0-985A3F8DDBFD}"/>
    <cellStyle name="Normal 6 18 9 2" xfId="34523" xr:uid="{84CCF83C-1DAF-43AB-8BD6-FB64C368C759}"/>
    <cellStyle name="Normal 6 19" xfId="15752" xr:uid="{BC21605C-C90F-4C17-8FC1-23E4B7F87D30}"/>
    <cellStyle name="Normal 6 2" xfId="108" xr:uid="{00000000-0005-0000-0000-000084000000}"/>
    <cellStyle name="Normal 6 2 2" xfId="109" xr:uid="{00000000-0005-0000-0000-000085000000}"/>
    <cellStyle name="Normal 6 2 2 10" xfId="39052" xr:uid="{BAADA83C-DCE7-4E73-BE0D-328E617676C0}"/>
    <cellStyle name="Normal 6 2 2 11" xfId="28670" xr:uid="{DD855645-D3C7-4D57-8D0A-64474813B3DE}"/>
    <cellStyle name="Normal 6 2 2 12" xfId="4768" xr:uid="{128ACF2B-44E2-4B17-BD44-3EBFD38E7515}"/>
    <cellStyle name="Normal 6 2 2 2" xfId="9713" xr:uid="{55DC0F3B-24FE-4A0C-8DC1-4BC28BF6AA64}"/>
    <cellStyle name="Normal 6 2 2 2 2" xfId="15708" xr:uid="{883C6C14-7CA5-4446-8759-86B5546D1D60}"/>
    <cellStyle name="Normal 6 2 2 2 2 2" xfId="15827" xr:uid="{1291D208-D841-4A8F-933D-10554C5C7308}"/>
    <cellStyle name="Normal 6 2 2 2 2 2 2" xfId="19330" xr:uid="{D4FC557E-6F7F-4230-BB38-C08273361A30}"/>
    <cellStyle name="Normal 6 2 2 2 2 2 2 2" xfId="34625" xr:uid="{05085056-4D1D-46C4-B05C-DCAA8770A581}"/>
    <cellStyle name="Normal 6 2 2 2 2 2 3" xfId="39170" xr:uid="{7969E800-9881-418C-8E95-77AA1C3DBD2D}"/>
    <cellStyle name="Normal 6 2 2 2 2 2 4" xfId="32339" xr:uid="{2F28D316-4CEA-4857-9A37-6D6810E61234}"/>
    <cellStyle name="Normal 6 2 2 2 2 3" xfId="19177" xr:uid="{76F75B38-D71A-471A-9DE7-F8BDEC71651C}"/>
    <cellStyle name="Normal 6 2 2 2 2 3 2" xfId="21512" xr:uid="{7A9BE500-7E8E-4BD6-8CFC-8A69532E3846}"/>
    <cellStyle name="Normal 6 2 2 2 2 3 2 2" xfId="36807" xr:uid="{FD20C705-E7AC-4E28-B6D6-BBF41C3B1903}"/>
    <cellStyle name="Normal 6 2 2 2 2 3 3" xfId="41317" xr:uid="{02854BF6-CD8C-4A35-83B5-3009D215E6C9}"/>
    <cellStyle name="Normal 6 2 2 2 2 3 4" xfId="34486" xr:uid="{4A0DC646-CFB9-4365-B37E-3D0ABFCA927A}"/>
    <cellStyle name="Normal 6 2 2 2 2 4" xfId="19281" xr:uid="{4814DBE3-ED3B-41B1-B29A-C66843F5F6A8}"/>
    <cellStyle name="Normal 6 2 2 2 2 4 2" xfId="34577" xr:uid="{45871EB6-BAF0-4A05-874D-ACA7FDD3DA59}"/>
    <cellStyle name="Normal 6 2 2 2 2 5" xfId="39122" xr:uid="{11E28F13-DC18-482B-AA6B-916574F6B51B}"/>
    <cellStyle name="Normal 6 2 2 2 2 6" xfId="32291" xr:uid="{D6762959-B40A-46CD-AF7C-9E3793541658}"/>
    <cellStyle name="Normal 6 2 2 2 3" xfId="15774" xr:uid="{DF99292A-788A-4FA6-B9B1-0F4A4D326AAC}"/>
    <cellStyle name="Normal 6 2 2 2 3 2" xfId="19205" xr:uid="{334637F4-E9EE-4553-A963-2A0C4D2A5F4A}"/>
    <cellStyle name="Normal 6 2 2 2 3 2 2" xfId="21528" xr:uid="{60DF5781-A4FC-4CA1-A77D-EC2156288ECA}"/>
    <cellStyle name="Normal 6 2 2 2 3 2 2 2" xfId="36823" xr:uid="{0C5A4C96-CB56-43BB-9808-8FF3EBD393A4}"/>
    <cellStyle name="Normal 6 2 2 2 3 2 3" xfId="41333" xr:uid="{D6ED8F9F-A3EA-4A34-B2B6-1EFC386B5599}"/>
    <cellStyle name="Normal 6 2 2 2 3 2 4" xfId="34502" xr:uid="{496C4721-9E62-4217-9313-E0C120AD7904}"/>
    <cellStyle name="Normal 6 2 2 2 3 3" xfId="19298" xr:uid="{C538091D-521B-4132-AE90-ECFF8B5F4A93}"/>
    <cellStyle name="Normal 6 2 2 2 3 3 2" xfId="34593" xr:uid="{16CC8737-15F4-4A7C-BB2E-F5B87FA5917D}"/>
    <cellStyle name="Normal 6 2 2 2 3 4" xfId="39138" xr:uid="{90DD7622-1DB4-4527-9ECF-FAC5CBB33D1C}"/>
    <cellStyle name="Normal 6 2 2 2 3 5" xfId="32307" xr:uid="{BAA44C7B-94DD-40A7-BA9E-BD9A1197D465}"/>
    <cellStyle name="Normal 6 2 2 2 4" xfId="18869" xr:uid="{38DD5141-5ABF-4CA9-A5E8-F30111C66942}"/>
    <cellStyle name="Normal 6 2 2 2 4 2" xfId="21207" xr:uid="{C3B1D714-7EA8-4141-8D40-2E1E99EC6E5B}"/>
    <cellStyle name="Normal 6 2 2 2 4 2 2" xfId="36502" xr:uid="{4A6F4119-C969-42D3-A1BC-D21872F8D4EC}"/>
    <cellStyle name="Normal 6 2 2 2 4 3" xfId="41012" xr:uid="{845E895B-9046-4356-BE17-170F64B0FF20}"/>
    <cellStyle name="Normal 6 2 2 2 4 4" xfId="34181" xr:uid="{B03A54C9-3869-408D-BBBE-A2002C2923EB}"/>
    <cellStyle name="Normal 6 2 2 2 5" xfId="19265" xr:uid="{B71B2AE0-66C8-47D7-9352-3D6BBCE4596E}"/>
    <cellStyle name="Normal 6 2 2 2 5 2" xfId="34561" xr:uid="{62C5AEAA-4AD8-4FFB-B4D8-DA9E18641E4C}"/>
    <cellStyle name="Normal 6 2 2 2 6" xfId="39106" xr:uid="{912DBE97-7680-435E-8B62-9A74DE8705FD}"/>
    <cellStyle name="Normal 6 2 2 2 7" xfId="28724" xr:uid="{786A7F4D-B359-4A97-BD51-C6D5B14F378C}"/>
    <cellStyle name="Normal 6 2 2 3" xfId="15700" xr:uid="{F563AAC4-BD54-4ADE-9749-F7223362E0B2}"/>
    <cellStyle name="Normal 6 2 2 3 2" xfId="15801" xr:uid="{93047A62-5EEE-415C-973E-F1BF5AF1217D}"/>
    <cellStyle name="Normal 6 2 2 3 2 2" xfId="19306" xr:uid="{591790AD-3085-46A0-AEB7-54041D0C869F}"/>
    <cellStyle name="Normal 6 2 2 3 2 2 2" xfId="34601" xr:uid="{76F7ECC9-B5AA-4B33-B1A1-F273399B77DD}"/>
    <cellStyle name="Normal 6 2 2 3 2 3" xfId="39146" xr:uid="{0B584912-C7B8-410E-913A-FBCC235577F8}"/>
    <cellStyle name="Normal 6 2 2 3 2 4" xfId="32315" xr:uid="{A4341885-22D2-42BE-94F6-6A27364E0E99}"/>
    <cellStyle name="Normal 6 2 2 3 3" xfId="19169" xr:uid="{C4E0415B-002D-48F0-8EDF-380F549C6B68}"/>
    <cellStyle name="Normal 6 2 2 3 3 2" xfId="21504" xr:uid="{7AE76797-46F5-4910-A197-E51CD2D0D9DA}"/>
    <cellStyle name="Normal 6 2 2 3 3 2 2" xfId="36799" xr:uid="{3C5E3256-843E-4C57-885E-F1BF9FE711F4}"/>
    <cellStyle name="Normal 6 2 2 3 3 3" xfId="41309" xr:uid="{5164CE88-C964-4D49-B0EC-9C83EAAA6BC3}"/>
    <cellStyle name="Normal 6 2 2 3 3 4" xfId="34478" xr:uid="{5E5C2B12-97AE-4A64-A4AC-03F5003A4BAD}"/>
    <cellStyle name="Normal 6 2 2 3 4" xfId="19273" xr:uid="{1F73D7A0-0413-430E-828E-E8A2F101DF13}"/>
    <cellStyle name="Normal 6 2 2 3 4 2" xfId="34569" xr:uid="{271146D4-52DC-49D7-A280-A75418D8E2BB}"/>
    <cellStyle name="Normal 6 2 2 3 5" xfId="39114" xr:uid="{374A3A17-F7EA-4248-8EA3-647740AB7E13}"/>
    <cellStyle name="Normal 6 2 2 3 6" xfId="32283" xr:uid="{2B74393E-19A8-4C58-9F1D-29E51C810E89}"/>
    <cellStyle name="Normal 6 2 2 4" xfId="15811" xr:uid="{6FADCD46-831D-4029-9F2F-193C07B68A52}"/>
    <cellStyle name="Normal 6 2 2 4 2" xfId="19197" xr:uid="{70BCB27B-84C1-466A-8170-FBBA6C6BFEA9}"/>
    <cellStyle name="Normal 6 2 2 4 2 2" xfId="21520" xr:uid="{F91EA15F-3D0A-41D2-B7AA-3E0CAE485835}"/>
    <cellStyle name="Normal 6 2 2 4 2 2 2" xfId="36815" xr:uid="{AF38CD97-32F6-4F4B-B11C-2AFCDB821A22}"/>
    <cellStyle name="Normal 6 2 2 4 2 3" xfId="41325" xr:uid="{8FA48EE1-169B-46A6-8A30-B060E03ECEA4}"/>
    <cellStyle name="Normal 6 2 2 4 2 4" xfId="34494" xr:uid="{F0735735-C36C-448C-8F73-2E6BA2798587}"/>
    <cellStyle name="Normal 6 2 2 4 3" xfId="19314" xr:uid="{F2AE5F02-D93E-4FCE-B4A5-E9B338CC7BE6}"/>
    <cellStyle name="Normal 6 2 2 4 3 2" xfId="34609" xr:uid="{1BC68D03-9877-4167-9B6F-7D68B968B9C4}"/>
    <cellStyle name="Normal 6 2 2 4 4" xfId="39154" xr:uid="{62522102-0451-47C1-8EF6-9AF0FCAE10D8}"/>
    <cellStyle name="Normal 6 2 2 4 5" xfId="32323" xr:uid="{9E4E8193-6901-4C4D-A8BD-519463883F4F}"/>
    <cellStyle name="Normal 6 2 2 5" xfId="15819" xr:uid="{4B357E48-69CE-46F0-B349-D81CDEBCC641}"/>
    <cellStyle name="Normal 6 2 2 5 2" xfId="19322" xr:uid="{A1ED474D-EB91-465D-9677-205608CDDDCA}"/>
    <cellStyle name="Normal 6 2 2 5 2 2" xfId="34617" xr:uid="{E867DF3E-914C-49DE-A453-46F3C79BABD8}"/>
    <cellStyle name="Normal 6 2 2 5 3" xfId="39162" xr:uid="{36B06B0D-072B-4095-B400-7511A5D5CBD1}"/>
    <cellStyle name="Normal 6 2 2 5 4" xfId="32331" xr:uid="{DC6B3EB9-ED9D-4043-9896-A3B37B409DC4}"/>
    <cellStyle name="Normal 6 2 2 6" xfId="15758" xr:uid="{67EF4162-C7E3-4032-B4C4-798AF6EF8096}"/>
    <cellStyle name="Normal 6 2 2 6 2" xfId="19290" xr:uid="{F987DA3C-49F0-4700-89BC-0E46061CFC07}"/>
    <cellStyle name="Normal 6 2 2 6 2 2" xfId="34585" xr:uid="{BFA78793-F3E3-4868-A052-B9C4F6DB33AC}"/>
    <cellStyle name="Normal 6 2 2 6 3" xfId="39130" xr:uid="{7CD69C81-FA2E-4A68-927A-0C802E066F75}"/>
    <cellStyle name="Normal 6 2 2 6 4" xfId="32299" xr:uid="{F85F524C-BFD5-44DC-8D21-97DB7D55ED74}"/>
    <cellStyle name="Normal 6 2 2 7" xfId="15836" xr:uid="{1DDC4BD7-62ED-4529-8292-0881D24770C7}"/>
    <cellStyle name="Normal 6 2 2 7 2" xfId="19338" xr:uid="{5F66F17A-917C-45B6-A0B7-6078DCA6FD50}"/>
    <cellStyle name="Normal 6 2 2 7 2 2" xfId="34633" xr:uid="{51719196-0390-4B7E-9698-9D98BFB70E2A}"/>
    <cellStyle name="Normal 6 2 2 7 3" xfId="39178" xr:uid="{93546D7F-9461-42D0-BE90-29F10146BFE5}"/>
    <cellStyle name="Normal 6 2 2 7 4" xfId="32347" xr:uid="{99CBD8F6-DFF7-486C-B727-CA7A421EB470}"/>
    <cellStyle name="Normal 6 2 2 8" xfId="19215" xr:uid="{EA2E24F7-759D-414E-83B7-695490481C56}"/>
    <cellStyle name="Normal 6 2 2 8 2" xfId="34511" xr:uid="{6616B3B7-F572-4037-B55E-8680A21F4287}"/>
    <cellStyle name="Normal 6 2 2 9" xfId="19228" xr:uid="{79FB4155-C8B1-46B6-9395-9D29F21EBDCD}"/>
    <cellStyle name="Normal 6 2 2 9 2" xfId="34524" xr:uid="{5E951B8C-9015-472A-8283-4D2E1BB46FBE}"/>
    <cellStyle name="Normal 6 2 3" xfId="1076" xr:uid="{95E10E88-CA73-4EF2-A2C5-2FF4EEC10844}"/>
    <cellStyle name="Normal 6 3" xfId="110" xr:uid="{00000000-0005-0000-0000-000086000000}"/>
    <cellStyle name="Normal 6 3 2" xfId="111" xr:uid="{00000000-0005-0000-0000-000087000000}"/>
    <cellStyle name="Normal 6 3 3" xfId="1077" xr:uid="{EB662E27-0043-4D2B-B230-45A51A1D6727}"/>
    <cellStyle name="Normal 6 3 4" xfId="2173" xr:uid="{86BE9CE6-F6D6-49BA-B450-76EA88371F5F}"/>
    <cellStyle name="Normal 6 4" xfId="1078" xr:uid="{6A1AC842-B5E2-4778-9D25-8B7F5F4FEBBB}"/>
    <cellStyle name="Normal 6 4 2" xfId="2174" xr:uid="{74858DE2-0140-4472-8496-8D11AB8A4D26}"/>
    <cellStyle name="Normal 6 5" xfId="1079" xr:uid="{594C8F5E-29AA-44B4-93B8-ACDD992E436C}"/>
    <cellStyle name="Normal 6 6" xfId="1080" xr:uid="{4E879D23-BF95-4792-AA0C-07F7BE4BCF6C}"/>
    <cellStyle name="Normal 6 6 2" xfId="2175" xr:uid="{20220A7A-6CDE-4C37-AF8C-D85CA484A03E}"/>
    <cellStyle name="Normal 6 7" xfId="2176" xr:uid="{1AF6A7ED-C0F4-419C-A6FE-ED325FE41213}"/>
    <cellStyle name="Normal 6 8" xfId="2177" xr:uid="{41BF0ED9-C20E-4C8F-A8AC-26EF7423C1E3}"/>
    <cellStyle name="Normal 6 9" xfId="2178" xr:uid="{430775EF-158D-4337-BC26-A88165D70229}"/>
    <cellStyle name="Normal 6_Kopija 2012-01-19 Troskovnici-ukupni-KNJIGA 6-ISPRAVLJENO" xfId="7106" xr:uid="{A60B55B4-45A1-46A4-92E8-AB0A212D70CF}"/>
    <cellStyle name="Normal 60" xfId="1081" xr:uid="{45A14C68-6C03-4DB9-9E27-1D611921192F}"/>
    <cellStyle name="Normal 60 2" xfId="5939" xr:uid="{C3508937-730F-42B6-B8EB-0825CF37F2B8}"/>
    <cellStyle name="Normal 60 2 2" xfId="6568" xr:uid="{E1A2AB15-6C5E-4282-92D8-8CFD2769A1AA}"/>
    <cellStyle name="Normal 60 2 2 2" xfId="8178" xr:uid="{7E3C5155-15DD-4E7D-8220-F549F67511D2}"/>
    <cellStyle name="Normal 60 2 2 2 2" xfId="9488" xr:uid="{BE174E0D-CE74-4225-98D0-31B400A38E97}"/>
    <cellStyle name="Normal 60 2 2 2 2 2" xfId="15527" xr:uid="{7E478E45-1E80-4D18-A372-E128766BF491}"/>
    <cellStyle name="Normal 60 2 2 2 2 2 2" xfId="26242" xr:uid="{4937ED56-8741-4CDA-A151-AC20D2CE77EF}"/>
    <cellStyle name="Normal 60 2 2 2 2 3" xfId="13160" xr:uid="{E3B9FCFD-A962-4E46-AE36-80C7100B2CDE}"/>
    <cellStyle name="Normal 60 2 2 2 2 3 2" xfId="30925" xr:uid="{576AA2FC-5F82-494B-9E50-B1A327FD1525}"/>
    <cellStyle name="Normal 60 2 2 2 2 4" xfId="23875" xr:uid="{B9180B2B-81DB-4DD6-A202-493D0D109C26}"/>
    <cellStyle name="Normal 60 2 2 2 3" xfId="10680" xr:uid="{0DF6FE43-0B56-44F0-B99F-CD077B87119B}"/>
    <cellStyle name="Normal 60 2 2 2 3 2" xfId="14344" xr:uid="{E028D07D-2574-47A3-A659-4E85C4241756}"/>
    <cellStyle name="Normal 60 2 2 2 3 2 2" xfId="32109" xr:uid="{32965079-A229-4249-9855-CD49ADF8A1C7}"/>
    <cellStyle name="Normal 60 2 2 2 3 3" xfId="25059" xr:uid="{69CC46CF-3B30-4848-B227-DCE3299B61AA}"/>
    <cellStyle name="Normal 60 2 2 2 4" xfId="11920" xr:uid="{5E306927-B835-4474-8832-288B1BA47A59}"/>
    <cellStyle name="Normal 60 2 2 2 4 2" xfId="29742" xr:uid="{DFD0D2B2-FC5A-4298-83A0-93A182B2A999}"/>
    <cellStyle name="Normal 60 2 2 2 5" xfId="22635" xr:uid="{F79E9A7C-3224-4FDC-9758-C2E948268925}"/>
    <cellStyle name="Normal 60 2 2 3" xfId="8901" xr:uid="{BDAD6081-04FC-444B-8DB8-0E215BAD5352}"/>
    <cellStyle name="Normal 60 2 2 3 2" xfId="14960" xr:uid="{C1EA557F-1105-4170-BDB8-55B8288F7FCA}"/>
    <cellStyle name="Normal 60 2 2 3 2 2" xfId="25675" xr:uid="{B2AA6FF9-1A17-4FDB-9C77-60CB2350F8F6}"/>
    <cellStyle name="Normal 60 2 2 3 3" xfId="12573" xr:uid="{DEC56D0A-C47B-4A4E-9E0C-9999D63DF94C}"/>
    <cellStyle name="Normal 60 2 2 3 3 2" xfId="30358" xr:uid="{4DDC7790-70E6-4C0A-8262-5D7BAAAA294F}"/>
    <cellStyle name="Normal 60 2 2 3 4" xfId="23288" xr:uid="{6980D191-1211-4A8D-84E5-A1CF51B95BB0}"/>
    <cellStyle name="Normal 60 2 2 4" xfId="10113" xr:uid="{CE13444B-8FB4-4445-97F2-EF229DCB4E23}"/>
    <cellStyle name="Normal 60 2 2 4 2" xfId="13777" xr:uid="{4F7FDC22-8CC2-4B43-9E5D-2A9EBCBF5023}"/>
    <cellStyle name="Normal 60 2 2 4 2 2" xfId="31542" xr:uid="{381341C9-6294-4C29-8C78-B2AAAED952D0}"/>
    <cellStyle name="Normal 60 2 2 4 3" xfId="24492" xr:uid="{5E1C634F-FC39-481C-AB22-FF9D74F2B07F}"/>
    <cellStyle name="Normal 60 2 2 5" xfId="11333" xr:uid="{68A10389-04E0-4E33-9D64-022B852895CB}"/>
    <cellStyle name="Normal 60 2 2 5 2" xfId="29175" xr:uid="{DA0C3606-2CD7-4793-9E7A-D5FB0DBA0DBE}"/>
    <cellStyle name="Normal 60 2 2 6" xfId="22033" xr:uid="{ECAB9AE5-54DD-4679-B0C2-2F8CB7E5A223}"/>
    <cellStyle name="Normal 60 2 3" xfId="7536" xr:uid="{7338DB02-F0FE-4FEB-8E59-173D44138816}"/>
    <cellStyle name="Normal 60 2 3 2" xfId="9211" xr:uid="{9A47FC84-CCCE-4D1E-B126-EF2936013342}"/>
    <cellStyle name="Normal 60 2 3 2 2" xfId="15250" xr:uid="{ECE1A3C8-3601-4A20-AD5F-7BE64102E384}"/>
    <cellStyle name="Normal 60 2 3 2 2 2" xfId="25965" xr:uid="{482429B0-9535-4D5B-A651-1164631FF7A9}"/>
    <cellStyle name="Normal 60 2 3 2 3" xfId="12883" xr:uid="{178284A6-BC9E-4B2B-BC53-C9880E7FF35D}"/>
    <cellStyle name="Normal 60 2 3 2 3 2" xfId="30648" xr:uid="{07593E0F-D38B-4CFE-9492-5FBB9931F869}"/>
    <cellStyle name="Normal 60 2 3 2 4" xfId="23598" xr:uid="{D1F6CD90-E0AD-4D60-A205-EC7A1C3E7FB1}"/>
    <cellStyle name="Normal 60 2 3 3" xfId="10403" xr:uid="{859B9E42-6498-49A3-8D62-42B4602669C7}"/>
    <cellStyle name="Normal 60 2 3 3 2" xfId="14067" xr:uid="{05B749D4-E92B-4BEB-A134-61A0B7457822}"/>
    <cellStyle name="Normal 60 2 3 3 2 2" xfId="31832" xr:uid="{68CCB1D0-80D6-4E84-9006-38FE00EF79E9}"/>
    <cellStyle name="Normal 60 2 3 3 3" xfId="24782" xr:uid="{AED016DB-36A3-49C2-836E-33E3D673A371}"/>
    <cellStyle name="Normal 60 2 3 4" xfId="11643" xr:uid="{871EECAD-C732-41B5-A2EB-EAAB3E02C38C}"/>
    <cellStyle name="Normal 60 2 3 4 2" xfId="29465" xr:uid="{059D0F27-26F1-4B34-AF53-356727AA0678}"/>
    <cellStyle name="Normal 60 2 3 5" xfId="22358" xr:uid="{2BE16D08-D49E-465F-B5F5-378C37988FD6}"/>
    <cellStyle name="Normal 60 2 4" xfId="8636" xr:uid="{3034AB9F-7B0A-430E-A0ED-ABF98DDF26B1}"/>
    <cellStyle name="Normal 60 2 4 2" xfId="14695" xr:uid="{3DCCF807-6701-480A-84C8-D55A9A495B53}"/>
    <cellStyle name="Normal 60 2 4 2 2" xfId="25410" xr:uid="{8A2A67C4-FB1A-42CD-8296-145035A22C45}"/>
    <cellStyle name="Normal 60 2 4 3" xfId="12308" xr:uid="{E22EF466-5854-4408-BBD6-37523E543AC1}"/>
    <cellStyle name="Normal 60 2 4 3 2" xfId="30093" xr:uid="{0B7636B4-54D4-4E95-93ED-AA6D09BCD1D5}"/>
    <cellStyle name="Normal 60 2 4 4" xfId="23023" xr:uid="{DCD528E8-C9CC-412C-8349-BA541BD88567}"/>
    <cellStyle name="Normal 60 2 5" xfId="9848" xr:uid="{1CA78657-68F5-4C76-9EBB-A5F5EB979B3E}"/>
    <cellStyle name="Normal 60 2 5 2" xfId="13512" xr:uid="{212A9553-2BF6-4EFA-82B9-EFBD0EE3ACB3}"/>
    <cellStyle name="Normal 60 2 5 2 2" xfId="31277" xr:uid="{E89ABEA6-3E54-4EA3-AF05-50D91D503BF6}"/>
    <cellStyle name="Normal 60 2 5 3" xfId="24227" xr:uid="{314CF2B7-2741-4B94-A6A3-7FCFC700D957}"/>
    <cellStyle name="Normal 60 2 6" xfId="11068" xr:uid="{EA46C62C-9092-4BAD-AADA-456E85FA2D29}"/>
    <cellStyle name="Normal 60 2 6 2" xfId="28910" xr:uid="{BB5BB2FA-BA38-4497-BE97-FCB4EF1C43BB}"/>
    <cellStyle name="Normal 60 2 7" xfId="21768" xr:uid="{C84B484D-B10E-44A6-B992-DE3BAA04874E}"/>
    <cellStyle name="Normal 60 3" xfId="6376" xr:uid="{C20A7CB6-7DAF-4B48-83B5-E32B80340B1A}"/>
    <cellStyle name="Normal 60 3 2" xfId="7985" xr:uid="{261BA80F-EBF5-4F3A-9BAD-97060CE0969B}"/>
    <cellStyle name="Normal 60 3 2 2" xfId="9358" xr:uid="{E26829A7-A34E-42E3-91DA-44B5056F8628}"/>
    <cellStyle name="Normal 60 3 2 2 2" xfId="15397" xr:uid="{B0BAC7C7-8553-47D7-869B-841BB49CE7C7}"/>
    <cellStyle name="Normal 60 3 2 2 2 2" xfId="26112" xr:uid="{78DB1C9C-8148-4704-83CD-82B1F9646E4E}"/>
    <cellStyle name="Normal 60 3 2 2 3" xfId="13030" xr:uid="{6515495C-973C-4254-85AA-F04D970EEF73}"/>
    <cellStyle name="Normal 60 3 2 2 3 2" xfId="30795" xr:uid="{27BC117A-C16E-4CD8-B2C0-DCA3CB70AA14}"/>
    <cellStyle name="Normal 60 3 2 2 4" xfId="23745" xr:uid="{A85CE856-8657-4447-896F-A96C8BDC94E2}"/>
    <cellStyle name="Normal 60 3 2 3" xfId="10550" xr:uid="{E0A3F46C-93CE-41CE-9236-70E5F33F98DC}"/>
    <cellStyle name="Normal 60 3 2 3 2" xfId="14214" xr:uid="{C995A73B-A1C5-42B7-92DA-BC3BDC113D11}"/>
    <cellStyle name="Normal 60 3 2 3 2 2" xfId="31979" xr:uid="{D44BBC52-3ED4-4B9E-89B6-8FAAE8C0C88A}"/>
    <cellStyle name="Normal 60 3 2 3 3" xfId="24929" xr:uid="{50287BC4-1113-4A60-8D62-4F932DFEAB40}"/>
    <cellStyle name="Normal 60 3 2 4" xfId="11790" xr:uid="{F2B68C61-A0EF-4B33-94DE-9C94837BAB5E}"/>
    <cellStyle name="Normal 60 3 2 4 2" xfId="29612" xr:uid="{D414221C-1109-4695-ACDA-4F971A2E1279}"/>
    <cellStyle name="Normal 60 3 2 5" xfId="22505" xr:uid="{7F87CF40-9DB7-470E-80A3-A4E83E05F8B2}"/>
    <cellStyle name="Normal 60 3 3" xfId="8771" xr:uid="{C4DC5751-90EC-4221-94F2-DD136607ACCC}"/>
    <cellStyle name="Normal 60 3 3 2" xfId="14830" xr:uid="{E6DDC269-19FF-4109-B477-EB602040218B}"/>
    <cellStyle name="Normal 60 3 3 2 2" xfId="25545" xr:uid="{362FE0E5-BE1A-458B-8ED1-1C2E0F286D20}"/>
    <cellStyle name="Normal 60 3 3 3" xfId="12443" xr:uid="{917C29C3-9385-483A-9C01-BBE841A26A99}"/>
    <cellStyle name="Normal 60 3 3 3 2" xfId="30228" xr:uid="{0EC45A00-32C3-4096-9822-33E540F89EB1}"/>
    <cellStyle name="Normal 60 3 3 4" xfId="23158" xr:uid="{3F5E6708-3600-4F40-BDD6-C707A96F2EC5}"/>
    <cellStyle name="Normal 60 3 4" xfId="9983" xr:uid="{CA6E81FB-27AC-4850-8B6B-DB5E90651299}"/>
    <cellStyle name="Normal 60 3 4 2" xfId="13647" xr:uid="{48FE3B4C-BCEE-41FE-96F2-C25152841159}"/>
    <cellStyle name="Normal 60 3 4 2 2" xfId="31412" xr:uid="{442ECDBF-8DA8-46FD-A5D7-68B0DEBB6661}"/>
    <cellStyle name="Normal 60 3 4 3" xfId="24362" xr:uid="{9D9D7C60-A726-4BC7-A051-B42A3A4AA641}"/>
    <cellStyle name="Normal 60 3 5" xfId="11203" xr:uid="{4710B966-465E-459D-8CFB-7670FF41ED4C}"/>
    <cellStyle name="Normal 60 3 5 2" xfId="29045" xr:uid="{EEB978ED-CC42-42A4-B811-3AB04AAB05EA}"/>
    <cellStyle name="Normal 60 3 6" xfId="21903" xr:uid="{8CCEF5BE-435F-47CA-BB29-8BD123E470EC}"/>
    <cellStyle name="Normal 60 4" xfId="7343" xr:uid="{A9281B45-7E05-4B17-B4F8-5756B307DDCE}"/>
    <cellStyle name="Normal 60 4 2" xfId="9081" xr:uid="{38F621CF-6EC9-4614-91DD-791AE1C01BD6}"/>
    <cellStyle name="Normal 60 4 2 2" xfId="15120" xr:uid="{D864FF8B-3361-4D5B-ACE2-61B66B555B7C}"/>
    <cellStyle name="Normal 60 4 2 2 2" xfId="25835" xr:uid="{E57F19CA-9410-48FF-B710-9638A7771C8B}"/>
    <cellStyle name="Normal 60 4 2 3" xfId="12753" xr:uid="{4B3A84B1-8A02-4D37-9272-0DD60444528F}"/>
    <cellStyle name="Normal 60 4 2 3 2" xfId="30518" xr:uid="{30E855A4-023F-4E07-A362-5A1674ED7C67}"/>
    <cellStyle name="Normal 60 4 2 4" xfId="23468" xr:uid="{5D19D308-30A7-42EE-A7B3-D877A58D28F8}"/>
    <cellStyle name="Normal 60 4 3" xfId="10273" xr:uid="{1C6BFB25-543D-4228-A828-167DE2538509}"/>
    <cellStyle name="Normal 60 4 3 2" xfId="13937" xr:uid="{FBAE8BB4-18CA-4107-A146-2EE589B1A8FF}"/>
    <cellStyle name="Normal 60 4 3 2 2" xfId="31702" xr:uid="{B5A16CF7-6A3D-41D8-AC39-6FEF26AE539F}"/>
    <cellStyle name="Normal 60 4 3 3" xfId="24652" xr:uid="{9981515B-32CF-4AF7-BEF7-9C61B3A734FD}"/>
    <cellStyle name="Normal 60 4 4" xfId="11513" xr:uid="{049AD3D9-FAED-4B06-99B3-511F14E7501B}"/>
    <cellStyle name="Normal 60 4 4 2" xfId="29335" xr:uid="{692A4103-7A5F-4C51-9250-CF564595CA74}"/>
    <cellStyle name="Normal 60 4 5" xfId="22228" xr:uid="{9D6A9D6A-9FB5-4498-B2B9-716264DF6FD4}"/>
    <cellStyle name="Normal 60 5" xfId="8506" xr:uid="{FBDB7504-5764-4FB3-9CD5-7F441AB0F844}"/>
    <cellStyle name="Normal 60 5 2" xfId="14565" xr:uid="{1F1312A6-6D0E-4639-9E3D-97A29E4DA0AE}"/>
    <cellStyle name="Normal 60 5 2 2" xfId="25280" xr:uid="{2ABE35E9-7787-462C-A5FA-58B188315245}"/>
    <cellStyle name="Normal 60 5 3" xfId="12178" xr:uid="{28136DC1-FF0B-4CCD-9371-B972191BE342}"/>
    <cellStyle name="Normal 60 5 3 2" xfId="29963" xr:uid="{953D1668-CA95-42B6-BED7-AE83E838CC83}"/>
    <cellStyle name="Normal 60 5 4" xfId="22893" xr:uid="{80163258-B14D-4ADD-9A30-9D671BB8C6DD}"/>
    <cellStyle name="Normal 60 6" xfId="9714" xr:uid="{69903722-29A5-4B5F-B031-058483F79D6C}"/>
    <cellStyle name="Normal 60 6 2" xfId="13382" xr:uid="{0E7FF30B-192B-4DE4-AFAC-0C2B6C02DDE9}"/>
    <cellStyle name="Normal 60 6 2 2" xfId="31147" xr:uid="{A23E8329-7C9A-42F4-AC78-7ECFA6FFA0CF}"/>
    <cellStyle name="Normal 60 6 3" xfId="24097" xr:uid="{154DA695-2D72-42ED-9E52-0F7082D28975}"/>
    <cellStyle name="Normal 60 7" xfId="10938" xr:uid="{08CCBB11-C562-4A8D-896B-E07F08A71AE6}"/>
    <cellStyle name="Normal 60 7 2" xfId="28780" xr:uid="{E6241295-AA15-480A-8268-5CBB046DBC27}"/>
    <cellStyle name="Normal 60 8" xfId="21624" xr:uid="{243B539E-FA63-4648-BA7C-7FFBF6DC384B}"/>
    <cellStyle name="Normal 60 9" xfId="4769" xr:uid="{52D2CB05-E7D3-468F-9E99-D26606E8A501}"/>
    <cellStyle name="Normal 61" xfId="4770" xr:uid="{849577AC-0963-4F29-8A0B-84B278E94CAB}"/>
    <cellStyle name="Normal 61 2" xfId="5940" xr:uid="{673CF07E-046B-4607-9228-FA87AF62B749}"/>
    <cellStyle name="Normal 61 2 2" xfId="6569" xr:uid="{5CE134BF-E9A1-4FEB-9432-75FB55A27A2E}"/>
    <cellStyle name="Normal 61 2 2 2" xfId="8179" xr:uid="{B77E92FF-7AF3-4716-A88D-DCE4178E76D4}"/>
    <cellStyle name="Normal 61 2 2 2 2" xfId="9489" xr:uid="{D1253C64-8858-46B3-9FB8-E98EA4830584}"/>
    <cellStyle name="Normal 61 2 2 2 2 2" xfId="15528" xr:uid="{8CE918E2-762D-4E52-AC79-C75F460E4188}"/>
    <cellStyle name="Normal 61 2 2 2 2 2 2" xfId="26243" xr:uid="{070D8C15-961A-43B2-BE46-CF2524EE1483}"/>
    <cellStyle name="Normal 61 2 2 2 2 3" xfId="13161" xr:uid="{B87818E6-6B80-4F69-AEE2-8B85D94B8D2F}"/>
    <cellStyle name="Normal 61 2 2 2 2 3 2" xfId="30926" xr:uid="{5EDB9EE2-5FAC-4BED-B42B-047F71BC2BD7}"/>
    <cellStyle name="Normal 61 2 2 2 2 4" xfId="23876" xr:uid="{CD101871-DBD3-479E-B238-329C334E14CF}"/>
    <cellStyle name="Normal 61 2 2 2 3" xfId="10681" xr:uid="{5556DE12-6086-435B-ABAF-6CDEAF1A0F71}"/>
    <cellStyle name="Normal 61 2 2 2 3 2" xfId="14345" xr:uid="{9B154830-37A9-47D1-A011-F59A894D2257}"/>
    <cellStyle name="Normal 61 2 2 2 3 2 2" xfId="32110" xr:uid="{6471CCF7-67FE-4599-886E-13DAA077E9C0}"/>
    <cellStyle name="Normal 61 2 2 2 3 3" xfId="25060" xr:uid="{3A5369F9-E2A4-4CD0-8946-AAC5731FA065}"/>
    <cellStyle name="Normal 61 2 2 2 4" xfId="11921" xr:uid="{3755F5C6-50C0-42F5-8FDD-E7E91A359FBF}"/>
    <cellStyle name="Normal 61 2 2 2 4 2" xfId="29743" xr:uid="{94D4F103-9372-4EE9-A703-693B6B5FF7C6}"/>
    <cellStyle name="Normal 61 2 2 2 5" xfId="22636" xr:uid="{4314C408-E6EB-4372-B64D-99DADB4B2949}"/>
    <cellStyle name="Normal 61 2 2 3" xfId="8902" xr:uid="{B3210F65-951C-4D63-A765-3B7855A44E6C}"/>
    <cellStyle name="Normal 61 2 2 3 2" xfId="14961" xr:uid="{5A75DC6C-B663-4FD4-A3EA-56D141201B99}"/>
    <cellStyle name="Normal 61 2 2 3 2 2" xfId="25676" xr:uid="{608A8008-F87F-4A3C-AEC6-9C50916F10C1}"/>
    <cellStyle name="Normal 61 2 2 3 3" xfId="12574" xr:uid="{D53B7CCE-67B1-441D-A0C0-58433084358D}"/>
    <cellStyle name="Normal 61 2 2 3 3 2" xfId="30359" xr:uid="{76C2FE82-B912-4496-820F-6C9166C10ED8}"/>
    <cellStyle name="Normal 61 2 2 3 4" xfId="23289" xr:uid="{C626E9CF-7CCA-40C5-8C0D-BBB3AFE0ACAA}"/>
    <cellStyle name="Normal 61 2 2 4" xfId="10114" xr:uid="{DF53923C-1B7C-44E4-9D4D-3EA92AAAFEE2}"/>
    <cellStyle name="Normal 61 2 2 4 2" xfId="13778" xr:uid="{4A3A8D77-3112-4E5C-AE9D-B64EA8D2DDE1}"/>
    <cellStyle name="Normal 61 2 2 4 2 2" xfId="31543" xr:uid="{F17D9C86-89A7-47E7-8CA2-7745676D316E}"/>
    <cellStyle name="Normal 61 2 2 4 3" xfId="24493" xr:uid="{B92B181E-84E2-4447-8852-810AE7323F30}"/>
    <cellStyle name="Normal 61 2 2 5" xfId="11334" xr:uid="{965D9268-F63F-4EB8-B4D9-04652A11EF56}"/>
    <cellStyle name="Normal 61 2 2 5 2" xfId="29176" xr:uid="{28C8BAE1-5B2E-4525-91FD-795A4F93C753}"/>
    <cellStyle name="Normal 61 2 2 6" xfId="22034" xr:uid="{7C226268-0FE1-472E-B6B5-3D399787A762}"/>
    <cellStyle name="Normal 61 2 3" xfId="7537" xr:uid="{0D6BD4D8-D393-44B9-B9EC-3780DA5AF549}"/>
    <cellStyle name="Normal 61 2 3 2" xfId="9212" xr:uid="{C95BC0FD-7F2B-4DC6-9DB6-494E13A65205}"/>
    <cellStyle name="Normal 61 2 3 2 2" xfId="15251" xr:uid="{A5C1EFF2-AF21-4314-8128-0F9781F96E43}"/>
    <cellStyle name="Normal 61 2 3 2 2 2" xfId="25966" xr:uid="{CCA5C292-9682-446A-AF48-A7D9F8998316}"/>
    <cellStyle name="Normal 61 2 3 2 3" xfId="12884" xr:uid="{FB843499-9ED7-412B-9735-5456232BA207}"/>
    <cellStyle name="Normal 61 2 3 2 3 2" xfId="30649" xr:uid="{1E7954C2-3A98-4AF7-8C68-9E850F7E06E9}"/>
    <cellStyle name="Normal 61 2 3 2 4" xfId="23599" xr:uid="{72DB173F-4C64-4447-9A42-34625A7EAFA6}"/>
    <cellStyle name="Normal 61 2 3 3" xfId="10404" xr:uid="{E6D08CE0-FBF7-4E91-866E-C0A7C5BD015D}"/>
    <cellStyle name="Normal 61 2 3 3 2" xfId="14068" xr:uid="{21AE8B30-1D45-4500-9468-60E375E3BC03}"/>
    <cellStyle name="Normal 61 2 3 3 2 2" xfId="31833" xr:uid="{77AF27DC-A16C-41C5-8DD9-EB7533515D7F}"/>
    <cellStyle name="Normal 61 2 3 3 3" xfId="24783" xr:uid="{8BA79254-7223-4BB1-B002-BBFF0B407801}"/>
    <cellStyle name="Normal 61 2 3 4" xfId="11644" xr:uid="{DA6A8A6A-F75B-4396-AEF1-CE51F7B256CB}"/>
    <cellStyle name="Normal 61 2 3 4 2" xfId="29466" xr:uid="{0A535FF2-C67F-40B7-A752-4B7C174AF135}"/>
    <cellStyle name="Normal 61 2 3 5" xfId="22359" xr:uid="{5B5710AA-4A4B-4F23-B8E1-A65C40A4FF1F}"/>
    <cellStyle name="Normal 61 2 4" xfId="8637" xr:uid="{FFFAFDDF-081E-4DA5-801C-A08285CA6986}"/>
    <cellStyle name="Normal 61 2 4 2" xfId="14696" xr:uid="{466BEABA-E4CF-4155-BBB7-1AF64637F98D}"/>
    <cellStyle name="Normal 61 2 4 2 2" xfId="25411" xr:uid="{58471C0C-C310-46E0-AD8C-F292955B5006}"/>
    <cellStyle name="Normal 61 2 4 3" xfId="12309" xr:uid="{03D9B8F4-7388-4AE5-ACC6-3065D056D7AD}"/>
    <cellStyle name="Normal 61 2 4 3 2" xfId="30094" xr:uid="{835258D8-04E6-4199-AF77-75873D3C9F6E}"/>
    <cellStyle name="Normal 61 2 4 4" xfId="23024" xr:uid="{C79CE3B7-EB0A-4264-A251-F01C2057614F}"/>
    <cellStyle name="Normal 61 2 5" xfId="9849" xr:uid="{14AA9813-90A7-4B39-BAB0-22B8953B962D}"/>
    <cellStyle name="Normal 61 2 5 2" xfId="13513" xr:uid="{1F7167AA-FE07-449A-8DDE-3D58A67E89A7}"/>
    <cellStyle name="Normal 61 2 5 2 2" xfId="31278" xr:uid="{1F4FB2C4-5A2A-424E-8F6B-F3258714C32F}"/>
    <cellStyle name="Normal 61 2 5 3" xfId="24228" xr:uid="{8F6A80CD-1296-4134-8007-721EB0F8AFC0}"/>
    <cellStyle name="Normal 61 2 6" xfId="11069" xr:uid="{2DB531E3-9BC4-4DD7-A484-97206143CF98}"/>
    <cellStyle name="Normal 61 2 6 2" xfId="28911" xr:uid="{AACA54C7-7046-46C6-A195-59158FE0438D}"/>
    <cellStyle name="Normal 61 2 7" xfId="21769" xr:uid="{7D0633FF-7062-4CD2-BA33-C5C7FB02F170}"/>
    <cellStyle name="Normal 61 3" xfId="6377" xr:uid="{DE0E9647-01CE-4A9F-B0E0-E4E9E8C1CCA6}"/>
    <cellStyle name="Normal 61 3 2" xfId="7986" xr:uid="{2E9FFE0E-9C7A-4F25-B00F-91623911A998}"/>
    <cellStyle name="Normal 61 3 2 2" xfId="9359" xr:uid="{454A1C92-9F5A-41C7-AC63-D0C8835F3212}"/>
    <cellStyle name="Normal 61 3 2 2 2" xfId="15398" xr:uid="{EC69A835-66F4-4877-978F-A9D9B70ADEFB}"/>
    <cellStyle name="Normal 61 3 2 2 2 2" xfId="26113" xr:uid="{1083F955-8BDB-434D-9F1B-38003569515E}"/>
    <cellStyle name="Normal 61 3 2 2 3" xfId="13031" xr:uid="{6DF5AAE0-E688-4FCB-A964-4B840DC14F2F}"/>
    <cellStyle name="Normal 61 3 2 2 3 2" xfId="30796" xr:uid="{696524AF-2542-477A-B70F-7202C5BE3807}"/>
    <cellStyle name="Normal 61 3 2 2 4" xfId="23746" xr:uid="{240F1CB9-A9FE-4620-843E-39CA94E77A76}"/>
    <cellStyle name="Normal 61 3 2 3" xfId="10551" xr:uid="{49173722-FDD7-4831-89FC-2454301E7308}"/>
    <cellStyle name="Normal 61 3 2 3 2" xfId="14215" xr:uid="{6FB0AB53-732C-4826-BEF5-BD4AE4AFC36E}"/>
    <cellStyle name="Normal 61 3 2 3 2 2" xfId="31980" xr:uid="{EF0C439D-3DC7-4D23-B939-AE625A0A7404}"/>
    <cellStyle name="Normal 61 3 2 3 3" xfId="24930" xr:uid="{238B990A-B0F5-4DCE-97BB-7D7C4981C125}"/>
    <cellStyle name="Normal 61 3 2 4" xfId="11791" xr:uid="{610C95CC-80D2-40F2-AB97-CE30118798E1}"/>
    <cellStyle name="Normal 61 3 2 4 2" xfId="29613" xr:uid="{951D9861-A427-445F-A3D6-FCC4325163A6}"/>
    <cellStyle name="Normal 61 3 2 5" xfId="22506" xr:uid="{E39DB4F7-04A7-4DE3-BC95-F181315BA558}"/>
    <cellStyle name="Normal 61 3 3" xfId="8772" xr:uid="{738F8643-9CCB-4888-A197-649A9A4945E2}"/>
    <cellStyle name="Normal 61 3 3 2" xfId="14831" xr:uid="{6D86BD15-D738-493E-92AA-1335B99ADD8F}"/>
    <cellStyle name="Normal 61 3 3 2 2" xfId="25546" xr:uid="{BE343D54-BFD5-443D-A169-A0012F927EE7}"/>
    <cellStyle name="Normal 61 3 3 3" xfId="12444" xr:uid="{1FFDCE6A-4877-4038-A7A8-C23A76E542AF}"/>
    <cellStyle name="Normal 61 3 3 3 2" xfId="30229" xr:uid="{41969BC3-BC16-41F8-B3B7-2530CEF4017B}"/>
    <cellStyle name="Normal 61 3 3 4" xfId="23159" xr:uid="{42F3B5E1-6B8D-43D9-B302-2F0615A80877}"/>
    <cellStyle name="Normal 61 3 4" xfId="9984" xr:uid="{D5F80B83-A345-47B1-92FF-313D79E1148E}"/>
    <cellStyle name="Normal 61 3 4 2" xfId="13648" xr:uid="{D17C415A-5EF8-4AB7-905D-84B6076752BA}"/>
    <cellStyle name="Normal 61 3 4 2 2" xfId="31413" xr:uid="{90DE9174-CF4C-4E2F-B39C-5884B4EA9415}"/>
    <cellStyle name="Normal 61 3 4 3" xfId="24363" xr:uid="{BB0E6C57-A537-477C-AA82-0EFB73C7235B}"/>
    <cellStyle name="Normal 61 3 5" xfId="11204" xr:uid="{DDF2A2E1-97EE-401C-8E7A-4559FD3B477F}"/>
    <cellStyle name="Normal 61 3 5 2" xfId="29046" xr:uid="{035FAFEC-C9CE-4D8D-BC03-AC8CFD70F22E}"/>
    <cellStyle name="Normal 61 3 6" xfId="21904" xr:uid="{A92607A2-DD6A-4B8F-8472-452E514F9FDD}"/>
    <cellStyle name="Normal 61 4" xfId="7344" xr:uid="{0FB63091-3612-42F2-84E7-F4A8ADA570C4}"/>
    <cellStyle name="Normal 61 4 2" xfId="9082" xr:uid="{08CB7A33-4ABD-4A77-AE3C-1D3B81010FC6}"/>
    <cellStyle name="Normal 61 4 2 2" xfId="15121" xr:uid="{FD3732DF-52A4-4B91-A3F7-7FDEF83D3ED0}"/>
    <cellStyle name="Normal 61 4 2 2 2" xfId="25836" xr:uid="{9E98900F-0AE0-4F31-AD01-4EA367158D99}"/>
    <cellStyle name="Normal 61 4 2 3" xfId="12754" xr:uid="{81BF129F-2D36-49E3-B984-1A9E10DECF5C}"/>
    <cellStyle name="Normal 61 4 2 3 2" xfId="30519" xr:uid="{3550C2D1-0D18-4E7B-A30F-478C780B2055}"/>
    <cellStyle name="Normal 61 4 2 4" xfId="23469" xr:uid="{D358D4B1-0914-43A8-9ECA-88248F01DBD7}"/>
    <cellStyle name="Normal 61 4 3" xfId="10274" xr:uid="{3D6CA0D4-3BC1-4A02-BEAE-D0349BFA6632}"/>
    <cellStyle name="Normal 61 4 3 2" xfId="13938" xr:uid="{C99AFDD5-7164-4633-9D5A-2FF0BC9CCD12}"/>
    <cellStyle name="Normal 61 4 3 2 2" xfId="31703" xr:uid="{AD787523-723A-4D71-B69C-51BA7F97F3E5}"/>
    <cellStyle name="Normal 61 4 3 3" xfId="24653" xr:uid="{7718702C-76A7-4AFC-B978-1880802C7DE3}"/>
    <cellStyle name="Normal 61 4 4" xfId="11514" xr:uid="{562CA6C9-F03F-4AE9-B2F6-7AD746E6C2C9}"/>
    <cellStyle name="Normal 61 4 4 2" xfId="29336" xr:uid="{687CB739-FB00-41DB-BFC7-C905CDE0CC4F}"/>
    <cellStyle name="Normal 61 4 5" xfId="22229" xr:uid="{0011A1A4-D926-4EAE-A339-8D34C83C511A}"/>
    <cellStyle name="Normal 61 5" xfId="8507" xr:uid="{10E28C30-B7BE-42D2-9356-47136A0264F5}"/>
    <cellStyle name="Normal 61 5 2" xfId="14566" xr:uid="{44C7DE90-FD6E-4DC4-92D3-5BAABE42EFC5}"/>
    <cellStyle name="Normal 61 5 2 2" xfId="25281" xr:uid="{0D1DC20D-1381-47A9-A70D-B807A929840A}"/>
    <cellStyle name="Normal 61 5 3" xfId="12179" xr:uid="{F4A4E2F4-EDE0-46F7-A500-A597CA3DE209}"/>
    <cellStyle name="Normal 61 5 3 2" xfId="29964" xr:uid="{1FE845AE-FC13-4EB6-9E29-71600E20C94F}"/>
    <cellStyle name="Normal 61 5 4" xfId="22894" xr:uid="{00AB3C59-3028-4998-BE4B-B307F50F32B8}"/>
    <cellStyle name="Normal 61 6" xfId="9715" xr:uid="{AED75253-06A0-4B6C-8D8D-40AFC41632C4}"/>
    <cellStyle name="Normal 61 6 2" xfId="13383" xr:uid="{3C009235-A857-48D6-8A89-97C82FFF68EA}"/>
    <cellStyle name="Normal 61 6 2 2" xfId="31148" xr:uid="{E384B7D1-1121-48C8-93DA-67A54753F1BC}"/>
    <cellStyle name="Normal 61 6 3" xfId="24098" xr:uid="{CC8BD572-6A5A-4C3A-B7FE-9FDABF93399F}"/>
    <cellStyle name="Normal 61 7" xfId="10939" xr:uid="{164312BC-E6E4-4981-9EAA-83F53F56CAFF}"/>
    <cellStyle name="Normal 61 7 2" xfId="28781" xr:uid="{782786BA-DFE8-40C2-A5F8-D6EDE2D49F5D}"/>
    <cellStyle name="Normal 61 8" xfId="21625" xr:uid="{4B97D169-C812-400B-9E3D-50C3C4BE5EB9}"/>
    <cellStyle name="Normal 62" xfId="4771" xr:uid="{B7AD489A-2A57-4CC6-B242-1A29B4D82CF3}"/>
    <cellStyle name="Normal 62 2" xfId="5941" xr:uid="{A1FB467F-9F1D-4A95-958C-01AB3A668ACB}"/>
    <cellStyle name="Normal 62 2 2" xfId="6570" xr:uid="{904FE060-84E4-4794-AB08-83FD941D3BDF}"/>
    <cellStyle name="Normal 62 2 2 2" xfId="8180" xr:uid="{3C123136-32C9-4578-89B3-3A86658A01B5}"/>
    <cellStyle name="Normal 62 2 2 2 2" xfId="9490" xr:uid="{CB5E8386-B2EF-4AF7-82CA-B32F820E6D8F}"/>
    <cellStyle name="Normal 62 2 2 2 2 2" xfId="15529" xr:uid="{CD52A712-EF12-4E77-A026-AAD5DA5B3287}"/>
    <cellStyle name="Normal 62 2 2 2 2 2 2" xfId="26244" xr:uid="{83238F3A-B635-4DD6-BDAB-438335B4B212}"/>
    <cellStyle name="Normal 62 2 2 2 2 3" xfId="13162" xr:uid="{B5C18012-E2BD-4847-8D8B-2B8259E4C3C2}"/>
    <cellStyle name="Normal 62 2 2 2 2 3 2" xfId="30927" xr:uid="{D4D22062-3922-45BD-9B12-2E640E12967A}"/>
    <cellStyle name="Normal 62 2 2 2 2 4" xfId="23877" xr:uid="{5199BA56-8CBC-4850-A2A9-F02C7BF60102}"/>
    <cellStyle name="Normal 62 2 2 2 3" xfId="10682" xr:uid="{0752E18E-3016-43B6-90E8-CE5E688E504A}"/>
    <cellStyle name="Normal 62 2 2 2 3 2" xfId="14346" xr:uid="{58958BCB-AEAA-4924-8C81-3E7FF89CB063}"/>
    <cellStyle name="Normal 62 2 2 2 3 2 2" xfId="32111" xr:uid="{BEB36751-53F9-4164-824F-C80762F21990}"/>
    <cellStyle name="Normal 62 2 2 2 3 3" xfId="25061" xr:uid="{0F8CFFBC-B306-45AE-AB1C-A6F35D911166}"/>
    <cellStyle name="Normal 62 2 2 2 4" xfId="11922" xr:uid="{A3C3EE12-B35A-45AA-8AAD-BC2DAFF43059}"/>
    <cellStyle name="Normal 62 2 2 2 4 2" xfId="29744" xr:uid="{ABF94618-BD73-4D32-A04B-D93D4ABE2DA9}"/>
    <cellStyle name="Normal 62 2 2 2 5" xfId="22637" xr:uid="{898FE366-EDA5-44EF-8D19-4DF3DA897AD4}"/>
    <cellStyle name="Normal 62 2 2 3" xfId="8903" xr:uid="{8D29DD48-EA40-45EF-A780-181ABF475227}"/>
    <cellStyle name="Normal 62 2 2 3 2" xfId="14962" xr:uid="{7229E61A-51DD-4E2B-8970-AEF9BEB343F0}"/>
    <cellStyle name="Normal 62 2 2 3 2 2" xfId="25677" xr:uid="{A95F1235-A13C-4BE8-949D-9E902C540782}"/>
    <cellStyle name="Normal 62 2 2 3 3" xfId="12575" xr:uid="{251A57C5-202F-4D4B-BEF8-5107D0E2F511}"/>
    <cellStyle name="Normal 62 2 2 3 3 2" xfId="30360" xr:uid="{68F844EF-9879-4561-BA51-E6564AB2C839}"/>
    <cellStyle name="Normal 62 2 2 3 4" xfId="23290" xr:uid="{9078CA36-0A69-463A-B70E-69B096F4D199}"/>
    <cellStyle name="Normal 62 2 2 4" xfId="10115" xr:uid="{991E5646-25CC-4775-A518-AA6E7ECA8991}"/>
    <cellStyle name="Normal 62 2 2 4 2" xfId="13779" xr:uid="{47D13266-A56B-4A35-92FB-1B7982B15AEF}"/>
    <cellStyle name="Normal 62 2 2 4 2 2" xfId="31544" xr:uid="{0CF02A51-8736-4B45-8E77-BAB047CA27FA}"/>
    <cellStyle name="Normal 62 2 2 4 3" xfId="24494" xr:uid="{8B679AAC-7DC5-4163-B500-92A7090786D1}"/>
    <cellStyle name="Normal 62 2 2 5" xfId="11335" xr:uid="{7B6DC3B0-9112-447F-B97E-D3C4297F6078}"/>
    <cellStyle name="Normal 62 2 2 5 2" xfId="29177" xr:uid="{E4877520-1E0C-4584-97AC-748B9889CF48}"/>
    <cellStyle name="Normal 62 2 2 6" xfId="22035" xr:uid="{5A72642D-18CA-4A41-B230-2FF910BF3EC6}"/>
    <cellStyle name="Normal 62 2 3" xfId="7538" xr:uid="{C481F09A-0ABF-4306-9716-8F0630C5831A}"/>
    <cellStyle name="Normal 62 2 3 2" xfId="9213" xr:uid="{856F17B3-E541-4816-A7AB-7E29FD34977D}"/>
    <cellStyle name="Normal 62 2 3 2 2" xfId="15252" xr:uid="{41D43646-A80C-4CAF-A95C-4A756693F183}"/>
    <cellStyle name="Normal 62 2 3 2 2 2" xfId="25967" xr:uid="{668CFE0E-4671-4BB2-A8CA-12F8A68E433E}"/>
    <cellStyle name="Normal 62 2 3 2 3" xfId="12885" xr:uid="{CF4367A1-464F-4873-A73A-F43B1033112C}"/>
    <cellStyle name="Normal 62 2 3 2 3 2" xfId="30650" xr:uid="{AA6EB2B3-0A77-4D12-A9C2-CFDDAE3F9543}"/>
    <cellStyle name="Normal 62 2 3 2 4" xfId="23600" xr:uid="{3A7D0C2F-1063-46D7-98AB-E1B0D995E283}"/>
    <cellStyle name="Normal 62 2 3 3" xfId="10405" xr:uid="{E996F3BF-F90A-4E77-B94D-C3591667AF5A}"/>
    <cellStyle name="Normal 62 2 3 3 2" xfId="14069" xr:uid="{AAAB0877-CA53-4849-976F-80E1C9E67274}"/>
    <cellStyle name="Normal 62 2 3 3 2 2" xfId="31834" xr:uid="{7EE984C9-098A-4F60-A3EB-EB332B5A7C98}"/>
    <cellStyle name="Normal 62 2 3 3 3" xfId="24784" xr:uid="{A1977242-1DBA-4FD8-BF0E-D557564B0F04}"/>
    <cellStyle name="Normal 62 2 3 4" xfId="11645" xr:uid="{25A96EA5-CD3F-4CCC-90FC-6E3AE0C0B88F}"/>
    <cellStyle name="Normal 62 2 3 4 2" xfId="29467" xr:uid="{F2CFCCA6-25EB-4E05-AC31-A9767F9E05FF}"/>
    <cellStyle name="Normal 62 2 3 5" xfId="22360" xr:uid="{4E7CA23E-DB61-46EE-8D43-F44E3A981CA0}"/>
    <cellStyle name="Normal 62 2 4" xfId="8638" xr:uid="{1983EA5A-301D-4964-BAF3-E297B1E0DAC4}"/>
    <cellStyle name="Normal 62 2 4 2" xfId="14697" xr:uid="{3F35C20B-719E-4583-B1BD-5E406AD031BE}"/>
    <cellStyle name="Normal 62 2 4 2 2" xfId="25412" xr:uid="{8CEE8236-4506-492A-9970-CB4B519D5D09}"/>
    <cellStyle name="Normal 62 2 4 3" xfId="12310" xr:uid="{D5DDAE03-F374-43C8-8632-78434E160A96}"/>
    <cellStyle name="Normal 62 2 4 3 2" xfId="30095" xr:uid="{9F2CA717-402D-440B-850E-D3DD30DF4557}"/>
    <cellStyle name="Normal 62 2 4 4" xfId="23025" xr:uid="{2AFC45FA-D91B-4B09-8C46-544B3EF9B68C}"/>
    <cellStyle name="Normal 62 2 5" xfId="9850" xr:uid="{1590C7B3-4780-4B13-BB19-3D0052F36FAB}"/>
    <cellStyle name="Normal 62 2 5 2" xfId="13514" xr:uid="{195F2982-3B49-47EC-A4C0-DD220DC48D4A}"/>
    <cellStyle name="Normal 62 2 5 2 2" xfId="31279" xr:uid="{131A247E-8093-4FE6-BA83-2406962C3CE8}"/>
    <cellStyle name="Normal 62 2 5 3" xfId="24229" xr:uid="{0F468F4F-D7EC-491E-A6DF-06CB008BB666}"/>
    <cellStyle name="Normal 62 2 6" xfId="11070" xr:uid="{B6BE66A8-FEA4-43E5-BB35-71E503F9C2CC}"/>
    <cellStyle name="Normal 62 2 6 2" xfId="28912" xr:uid="{922EAE6B-49DA-407F-A10B-B84B42736654}"/>
    <cellStyle name="Normal 62 2 7" xfId="21770" xr:uid="{9A0C53CA-8A06-44A4-B3B8-92DF50419A64}"/>
    <cellStyle name="Normal 62 3" xfId="6378" xr:uid="{2789181F-CB5E-4DA6-8269-4CA7DFE68F53}"/>
    <cellStyle name="Normal 62 3 2" xfId="7987" xr:uid="{CAE4ABCA-81D8-4DED-A31C-72193A295BC7}"/>
    <cellStyle name="Normal 62 3 2 2" xfId="9360" xr:uid="{C05C8331-9669-4B82-99DF-83C5FCB82A90}"/>
    <cellStyle name="Normal 62 3 2 2 2" xfId="15399" xr:uid="{24A77AAC-791D-4B80-8D40-33F6BF1D16AC}"/>
    <cellStyle name="Normal 62 3 2 2 2 2" xfId="26114" xr:uid="{70FBBFBB-6C2B-45CF-A73D-C19720CCD6F8}"/>
    <cellStyle name="Normal 62 3 2 2 3" xfId="13032" xr:uid="{3530A9EB-2616-4C3D-9C22-7F427F6C9424}"/>
    <cellStyle name="Normal 62 3 2 2 3 2" xfId="30797" xr:uid="{2A041A8F-6520-4B96-A3EE-71DABAA7C166}"/>
    <cellStyle name="Normal 62 3 2 2 4" xfId="23747" xr:uid="{39454693-A278-4823-9B8F-1AA33338A268}"/>
    <cellStyle name="Normal 62 3 2 3" xfId="10552" xr:uid="{5A9B1B52-F3E0-431E-8EE8-267572DFED84}"/>
    <cellStyle name="Normal 62 3 2 3 2" xfId="14216" xr:uid="{14B6C164-5C6A-4D2B-9420-0F2BBCA0752A}"/>
    <cellStyle name="Normal 62 3 2 3 2 2" xfId="31981" xr:uid="{F05B5422-2062-4997-87F4-AC2046C85A42}"/>
    <cellStyle name="Normal 62 3 2 3 3" xfId="24931" xr:uid="{B48E4D6F-BC24-488D-BAC4-BD30BE791655}"/>
    <cellStyle name="Normal 62 3 2 4" xfId="11792" xr:uid="{C6CC185E-2DB8-4ED5-8935-2C7ACA63A9A8}"/>
    <cellStyle name="Normal 62 3 2 4 2" xfId="29614" xr:uid="{563D1CB4-0FB4-41F6-BBDF-155E31FE8DA0}"/>
    <cellStyle name="Normal 62 3 2 5" xfId="22507" xr:uid="{2EA6CECC-CC9E-4A28-AAE1-CCDE62DA46C6}"/>
    <cellStyle name="Normal 62 3 3" xfId="8773" xr:uid="{C9A28F14-A09C-4C52-B95E-53474B9C0DB5}"/>
    <cellStyle name="Normal 62 3 3 2" xfId="14832" xr:uid="{8489E1A4-E3A5-4C21-88C9-BB318BCD896E}"/>
    <cellStyle name="Normal 62 3 3 2 2" xfId="25547" xr:uid="{5539EF79-36AD-4148-B908-44ABC76DD314}"/>
    <cellStyle name="Normal 62 3 3 3" xfId="12445" xr:uid="{C8CD66DC-C942-4CF4-A12C-14EC60C033A5}"/>
    <cellStyle name="Normal 62 3 3 3 2" xfId="30230" xr:uid="{CDEB587D-B2D1-459C-B401-095942C4B226}"/>
    <cellStyle name="Normal 62 3 3 4" xfId="23160" xr:uid="{6B774F50-1576-4ED2-8EB8-183A644E4364}"/>
    <cellStyle name="Normal 62 3 4" xfId="9985" xr:uid="{705DCB19-B6BA-4F18-8097-9AA6ADF0CD44}"/>
    <cellStyle name="Normal 62 3 4 2" xfId="13649" xr:uid="{E67E0956-13EF-438A-A8FA-D8A5BAD32428}"/>
    <cellStyle name="Normal 62 3 4 2 2" xfId="31414" xr:uid="{DDBE9734-980F-4933-8D84-42E5AC26A087}"/>
    <cellStyle name="Normal 62 3 4 3" xfId="24364" xr:uid="{A5A131A6-76CB-415B-B949-EDD217C1CED0}"/>
    <cellStyle name="Normal 62 3 5" xfId="11205" xr:uid="{FF6CAD75-C10F-4786-B077-6EDA8AE2C6D0}"/>
    <cellStyle name="Normal 62 3 5 2" xfId="29047" xr:uid="{8B6504D8-B5E2-4819-A72B-84BA3A2FC623}"/>
    <cellStyle name="Normal 62 3 6" xfId="21905" xr:uid="{F2144B32-B255-491D-932D-F99416A95A6F}"/>
    <cellStyle name="Normal 62 4" xfId="7345" xr:uid="{6F0D6DBD-513F-48A8-BEBC-03595E7CDB5A}"/>
    <cellStyle name="Normal 62 4 2" xfId="9083" xr:uid="{C6A63882-36B8-4CDD-B792-89C3A9D9D5CE}"/>
    <cellStyle name="Normal 62 4 2 2" xfId="15122" xr:uid="{E1A7C467-E71C-4170-A02D-6C6E9C598A9E}"/>
    <cellStyle name="Normal 62 4 2 2 2" xfId="25837" xr:uid="{5CD52D15-60A0-4943-98AF-95C9100050B6}"/>
    <cellStyle name="Normal 62 4 2 3" xfId="12755" xr:uid="{6B4DDBE9-C6FA-4845-8900-4F21267D4115}"/>
    <cellStyle name="Normal 62 4 2 3 2" xfId="30520" xr:uid="{A6A48EF9-67A9-41FD-A065-116FF1B24999}"/>
    <cellStyle name="Normal 62 4 2 4" xfId="23470" xr:uid="{D8DBEA0C-E2C1-4C60-BDBF-F2C6EFA49521}"/>
    <cellStyle name="Normal 62 4 3" xfId="10275" xr:uid="{74FFBF37-4B99-4ABF-98D4-5BFFAF467441}"/>
    <cellStyle name="Normal 62 4 3 2" xfId="13939" xr:uid="{09AC54DC-3308-4657-A8C3-A2F74D29683E}"/>
    <cellStyle name="Normal 62 4 3 2 2" xfId="31704" xr:uid="{8CFD9D35-6C96-4145-86C4-A07F767B6C48}"/>
    <cellStyle name="Normal 62 4 3 3" xfId="24654" xr:uid="{D241598F-4082-4AB9-9426-C0E886663860}"/>
    <cellStyle name="Normal 62 4 4" xfId="11515" xr:uid="{4372D685-C97A-435E-A731-DC910A484C06}"/>
    <cellStyle name="Normal 62 4 4 2" xfId="29337" xr:uid="{D992FF60-B8DE-44E5-8B44-4B24500DE122}"/>
    <cellStyle name="Normal 62 4 5" xfId="22230" xr:uid="{BA6EC332-BCA0-48DC-A2E7-5C2658FE291D}"/>
    <cellStyle name="Normal 62 5" xfId="8508" xr:uid="{1D16F857-A9B4-4726-8A68-3B1B03632A18}"/>
    <cellStyle name="Normal 62 5 2" xfId="14567" xr:uid="{BF9A919D-BC27-4DE8-8F35-4A6E25101E32}"/>
    <cellStyle name="Normal 62 5 2 2" xfId="25282" xr:uid="{76330BA5-47CB-47B8-AA4D-281021B12FF8}"/>
    <cellStyle name="Normal 62 5 3" xfId="12180" xr:uid="{50D0434F-5B2C-4BF8-9B2D-311959BF8BCE}"/>
    <cellStyle name="Normal 62 5 3 2" xfId="29965" xr:uid="{23F4E6A9-68F4-4775-9815-9644E3315601}"/>
    <cellStyle name="Normal 62 5 4" xfId="22895" xr:uid="{F8254A6C-94C1-4CB0-8D73-D453251E0F37}"/>
    <cellStyle name="Normal 62 6" xfId="9716" xr:uid="{E65947EA-23B8-46C9-BEEB-EB106C81E45F}"/>
    <cellStyle name="Normal 62 6 2" xfId="13384" xr:uid="{0DCED4BA-66B5-4840-A3E1-8387EB71B2BE}"/>
    <cellStyle name="Normal 62 6 2 2" xfId="31149" xr:uid="{FE73FC76-FC2A-4550-A987-803761BB4BEA}"/>
    <cellStyle name="Normal 62 6 3" xfId="24099" xr:uid="{DB538B0D-D157-4C37-91D9-203590DA742F}"/>
    <cellStyle name="Normal 62 7" xfId="10940" xr:uid="{B28A7269-F6F4-4F8A-8DCA-2F161E9727C5}"/>
    <cellStyle name="Normal 62 7 2" xfId="28782" xr:uid="{CDA9E57D-DBD6-46C1-9F38-B250B2803B70}"/>
    <cellStyle name="Normal 62 8" xfId="21626" xr:uid="{DD861438-83A2-4F3B-ABC9-786BDB2A3197}"/>
    <cellStyle name="Normal 63" xfId="4772" xr:uid="{CC9F7FE5-8389-4C07-93A0-AFD7E4F2B999}"/>
    <cellStyle name="Normal 63 2" xfId="5942" xr:uid="{37EFBBEF-8F06-4236-8EFE-44B37EF2922E}"/>
    <cellStyle name="Normal 63 2 2" xfId="6571" xr:uid="{F4F520E9-60A2-4CD5-BE6D-11B70E5AA2BD}"/>
    <cellStyle name="Normal 63 2 2 2" xfId="8181" xr:uid="{05B07715-D0F5-4465-8C72-1A8027059FCD}"/>
    <cellStyle name="Normal 63 2 2 2 2" xfId="9491" xr:uid="{CD29C918-1A2C-4CD9-899C-DDEEE73BF149}"/>
    <cellStyle name="Normal 63 2 2 2 2 2" xfId="15530" xr:uid="{FAF22D91-A02C-495D-B843-DFA7FD3C1BE8}"/>
    <cellStyle name="Normal 63 2 2 2 2 2 2" xfId="26245" xr:uid="{58B1E0C4-4ECF-4C34-AFD4-5BAECCCF30C2}"/>
    <cellStyle name="Normal 63 2 2 2 2 3" xfId="13163" xr:uid="{A2C82760-580B-45C3-AB72-119CCF4CF193}"/>
    <cellStyle name="Normal 63 2 2 2 2 3 2" xfId="30928" xr:uid="{4E084D2B-9863-467D-B175-1A9E6AEE66E2}"/>
    <cellStyle name="Normal 63 2 2 2 2 4" xfId="23878" xr:uid="{CF42E156-4BAE-47E1-B65A-0523768E8DBC}"/>
    <cellStyle name="Normal 63 2 2 2 3" xfId="10683" xr:uid="{9CBEF7DD-A114-43B5-9C6A-9F7A93FDAB56}"/>
    <cellStyle name="Normal 63 2 2 2 3 2" xfId="14347" xr:uid="{2822A676-BE56-4A93-9108-FF17CF26EA44}"/>
    <cellStyle name="Normal 63 2 2 2 3 2 2" xfId="32112" xr:uid="{FD4077BF-8BE9-49AB-97C9-2C2BB10FA654}"/>
    <cellStyle name="Normal 63 2 2 2 3 3" xfId="25062" xr:uid="{FE784442-02AC-4BE2-964A-5AF6601662CA}"/>
    <cellStyle name="Normal 63 2 2 2 4" xfId="11923" xr:uid="{235A35CF-FD65-4042-8919-2F49984AB239}"/>
    <cellStyle name="Normal 63 2 2 2 4 2" xfId="29745" xr:uid="{C615F8A8-1B37-488F-9BBC-95F4E5265FC1}"/>
    <cellStyle name="Normal 63 2 2 2 5" xfId="22638" xr:uid="{0A73E81D-3BF3-4A9B-9209-53477129C87F}"/>
    <cellStyle name="Normal 63 2 2 3" xfId="8904" xr:uid="{72C827C7-983A-47E2-A3C6-6EB5591F5881}"/>
    <cellStyle name="Normal 63 2 2 3 2" xfId="14963" xr:uid="{8DEA2503-A519-4721-A055-7EE8DE0DA110}"/>
    <cellStyle name="Normal 63 2 2 3 2 2" xfId="25678" xr:uid="{7E54DA3E-29EB-49A4-8B0A-2FE0402C818E}"/>
    <cellStyle name="Normal 63 2 2 3 3" xfId="12576" xr:uid="{88AEECC1-DB5F-46BF-AE5D-049A94AF84FB}"/>
    <cellStyle name="Normal 63 2 2 3 3 2" xfId="30361" xr:uid="{FB93125A-5D8F-4A42-8DF2-9640658F305E}"/>
    <cellStyle name="Normal 63 2 2 3 4" xfId="23291" xr:uid="{E9528AC5-A4C8-4A45-A11C-F9D88C722015}"/>
    <cellStyle name="Normal 63 2 2 4" xfId="10116" xr:uid="{4D294DD9-7DD0-4E33-BB2A-F8FBAEE8C8FB}"/>
    <cellStyle name="Normal 63 2 2 4 2" xfId="13780" xr:uid="{2A2D83E0-BBCE-4383-84FF-8AD480C88AB9}"/>
    <cellStyle name="Normal 63 2 2 4 2 2" xfId="31545" xr:uid="{432C799A-FDF7-47FA-852A-56746930F8CD}"/>
    <cellStyle name="Normal 63 2 2 4 3" xfId="24495" xr:uid="{DA143BC3-4341-4F6C-8077-C93DB6D2CB75}"/>
    <cellStyle name="Normal 63 2 2 5" xfId="11336" xr:uid="{0B585DE9-1EC6-471D-9ED3-033535E40CF4}"/>
    <cellStyle name="Normal 63 2 2 5 2" xfId="29178" xr:uid="{5955515E-E669-4604-A87A-286A51C60768}"/>
    <cellStyle name="Normal 63 2 2 6" xfId="22036" xr:uid="{151C1FC3-031C-4F3E-94C0-B93ED8794E1C}"/>
    <cellStyle name="Normal 63 2 3" xfId="7539" xr:uid="{5FF0BBC8-5B41-48E4-A6FE-02C86E4C8FE9}"/>
    <cellStyle name="Normal 63 2 3 2" xfId="9214" xr:uid="{E2F9D860-6FF3-44F4-863E-B44F7322C83E}"/>
    <cellStyle name="Normal 63 2 3 2 2" xfId="15253" xr:uid="{A25CE09A-3108-4F43-BBFC-5AA69D79FB0F}"/>
    <cellStyle name="Normal 63 2 3 2 2 2" xfId="25968" xr:uid="{4E6ED7AB-9D1E-4FD8-8348-8DC20C708483}"/>
    <cellStyle name="Normal 63 2 3 2 3" xfId="12886" xr:uid="{4FE0829D-DDEE-49C2-9BE1-376FC2176FED}"/>
    <cellStyle name="Normal 63 2 3 2 3 2" xfId="30651" xr:uid="{2E11EA87-E3B1-43FE-8CC9-9D557CF96D4D}"/>
    <cellStyle name="Normal 63 2 3 2 4" xfId="23601" xr:uid="{9D0F76D9-6467-4568-93D8-0E6BC4EEDB7E}"/>
    <cellStyle name="Normal 63 2 3 3" xfId="10406" xr:uid="{600BFF33-206F-4B5A-8EF8-F787543858EB}"/>
    <cellStyle name="Normal 63 2 3 3 2" xfId="14070" xr:uid="{522A35A1-00E2-4EB9-815B-39E2CA280548}"/>
    <cellStyle name="Normal 63 2 3 3 2 2" xfId="31835" xr:uid="{5AD5FDD7-5097-4258-9260-A55AAA6238EE}"/>
    <cellStyle name="Normal 63 2 3 3 3" xfId="24785" xr:uid="{110D8CA5-6407-4A16-A2DF-D4C3F7AF7741}"/>
    <cellStyle name="Normal 63 2 3 4" xfId="11646" xr:uid="{CF07B8ED-6CD6-49FE-8F9A-A1782F4AD263}"/>
    <cellStyle name="Normal 63 2 3 4 2" xfId="29468" xr:uid="{4666DEFA-CC8D-4373-9799-7358128227E4}"/>
    <cellStyle name="Normal 63 2 3 5" xfId="22361" xr:uid="{B677485B-6ADE-400A-9744-C79C6956AB87}"/>
    <cellStyle name="Normal 63 2 4" xfId="8639" xr:uid="{89FF8092-317A-4ED0-9AD4-AF4DA399478E}"/>
    <cellStyle name="Normal 63 2 4 2" xfId="14698" xr:uid="{9BF568E5-1750-4B5B-937B-BF49C70B90B8}"/>
    <cellStyle name="Normal 63 2 4 2 2" xfId="25413" xr:uid="{3ACD89B6-5114-4157-BBFE-17C41854B568}"/>
    <cellStyle name="Normal 63 2 4 3" xfId="12311" xr:uid="{1505A24D-CF68-4F4B-B86B-8B95A3B92B8C}"/>
    <cellStyle name="Normal 63 2 4 3 2" xfId="30096" xr:uid="{EE5525AE-7EF3-4AD5-9AB1-6036743860DD}"/>
    <cellStyle name="Normal 63 2 4 4" xfId="23026" xr:uid="{A93C4C27-AD5E-44A0-A228-B05C3842603F}"/>
    <cellStyle name="Normal 63 2 5" xfId="9851" xr:uid="{E0D7E35B-3EFE-40CD-A6B8-8CE7B6471056}"/>
    <cellStyle name="Normal 63 2 5 2" xfId="13515" xr:uid="{7477E019-6FCC-4AFD-A48B-6604150555E3}"/>
    <cellStyle name="Normal 63 2 5 2 2" xfId="31280" xr:uid="{734485C1-E3F1-4B78-AF83-69F89C100A46}"/>
    <cellStyle name="Normal 63 2 5 3" xfId="24230" xr:uid="{49FF5699-445E-443F-8791-B3D55681E084}"/>
    <cellStyle name="Normal 63 2 6" xfId="11071" xr:uid="{6739A1B3-F2BB-480E-AFD4-7ECA71462398}"/>
    <cellStyle name="Normal 63 2 6 2" xfId="28913" xr:uid="{7287B08C-0072-4CCD-88F7-2E73DB0F4AEE}"/>
    <cellStyle name="Normal 63 2 7" xfId="21771" xr:uid="{584C8079-1547-4D7A-9309-F7A9C23BAE46}"/>
    <cellStyle name="Normal 63 3" xfId="6379" xr:uid="{D668C21A-F90D-438E-9EB5-8BAEB689704A}"/>
    <cellStyle name="Normal 63 3 2" xfId="7988" xr:uid="{539626D6-1D5A-4E88-839C-290ACA28D2AA}"/>
    <cellStyle name="Normal 63 3 2 2" xfId="9361" xr:uid="{342A5CEC-3CD2-4BC5-B621-49AF69974CE2}"/>
    <cellStyle name="Normal 63 3 2 2 2" xfId="15400" xr:uid="{816C63D6-C988-4B88-9F16-69FD21CAA324}"/>
    <cellStyle name="Normal 63 3 2 2 2 2" xfId="26115" xr:uid="{3F0234EB-16F2-453F-B543-36BFBE35D880}"/>
    <cellStyle name="Normal 63 3 2 2 3" xfId="13033" xr:uid="{620095A0-B293-4EC5-BDE7-431BDED42D57}"/>
    <cellStyle name="Normal 63 3 2 2 3 2" xfId="30798" xr:uid="{F5ADB1AE-B14C-4A83-89A5-2E34CB260C1B}"/>
    <cellStyle name="Normal 63 3 2 2 4" xfId="23748" xr:uid="{184D46AF-ED86-482F-8D08-45887CAF55B8}"/>
    <cellStyle name="Normal 63 3 2 3" xfId="10553" xr:uid="{91D872DE-5ABD-4E03-98B2-55F9D17F911A}"/>
    <cellStyle name="Normal 63 3 2 3 2" xfId="14217" xr:uid="{852196D6-A740-495A-BF23-0DFAB9F4B13C}"/>
    <cellStyle name="Normal 63 3 2 3 2 2" xfId="31982" xr:uid="{912BD76D-194C-4C4C-B459-08DA6C2503DB}"/>
    <cellStyle name="Normal 63 3 2 3 3" xfId="24932" xr:uid="{F375705B-649B-4BF2-AC3D-E693F0B339CD}"/>
    <cellStyle name="Normal 63 3 2 4" xfId="11793" xr:uid="{DD1FF4A3-51A5-476F-BE1B-B3ADBAC9C2DA}"/>
    <cellStyle name="Normal 63 3 2 4 2" xfId="29615" xr:uid="{4B240864-9281-47B5-9330-5E81CF017D61}"/>
    <cellStyle name="Normal 63 3 2 5" xfId="22508" xr:uid="{485E5417-95A7-4E95-88B2-B6D85F7D611D}"/>
    <cellStyle name="Normal 63 3 3" xfId="8774" xr:uid="{ADCC6A24-4ECE-4BBA-A80A-4EA3DBE307B1}"/>
    <cellStyle name="Normal 63 3 3 2" xfId="14833" xr:uid="{513E2ED2-0BAA-42E9-8F4A-84F64D8E7871}"/>
    <cellStyle name="Normal 63 3 3 2 2" xfId="25548" xr:uid="{C576194F-22BF-48D4-B433-8B188C200762}"/>
    <cellStyle name="Normal 63 3 3 3" xfId="12446" xr:uid="{C1656687-0510-4EC1-9F9A-4388401CFD1C}"/>
    <cellStyle name="Normal 63 3 3 3 2" xfId="30231" xr:uid="{A202B8D9-7184-4D90-8976-2A1E9FA37407}"/>
    <cellStyle name="Normal 63 3 3 4" xfId="23161" xr:uid="{709901CB-9018-439E-AF4E-0BCC846973D8}"/>
    <cellStyle name="Normal 63 3 4" xfId="9986" xr:uid="{97C7FB74-0C60-498A-9198-D66A6502124F}"/>
    <cellStyle name="Normal 63 3 4 2" xfId="13650" xr:uid="{44167878-EFAA-4F8E-86A7-99C883CF2559}"/>
    <cellStyle name="Normal 63 3 4 2 2" xfId="31415" xr:uid="{46CD8F15-1675-4C1E-ABF3-8513A73F13B2}"/>
    <cellStyle name="Normal 63 3 4 3" xfId="24365" xr:uid="{20927B6C-1535-45BE-A225-CE518ADE9477}"/>
    <cellStyle name="Normal 63 3 5" xfId="11206" xr:uid="{C825451A-905F-492E-ADDB-BAEE752F0B42}"/>
    <cellStyle name="Normal 63 3 5 2" xfId="29048" xr:uid="{B0469345-2046-400E-B878-D35546A8E9A6}"/>
    <cellStyle name="Normal 63 3 6" xfId="21906" xr:uid="{18DFD0E4-7C7A-435A-8ACB-F65E90A9B521}"/>
    <cellStyle name="Normal 63 4" xfId="7346" xr:uid="{C289FC68-D4DE-4DBD-BBC5-785FD4B1E47A}"/>
    <cellStyle name="Normal 63 4 2" xfId="9084" xr:uid="{EDB3CEC2-FA6D-4488-A8ED-9D2BB8AF88BA}"/>
    <cellStyle name="Normal 63 4 2 2" xfId="15123" xr:uid="{A9992001-ED0F-4DEE-9A40-F983DDCE859B}"/>
    <cellStyle name="Normal 63 4 2 2 2" xfId="25838" xr:uid="{CEB930F0-9B88-4262-A6A1-A714ACAEF3B6}"/>
    <cellStyle name="Normal 63 4 2 3" xfId="12756" xr:uid="{D0905575-0F6A-4104-BACF-6F08382FE9D1}"/>
    <cellStyle name="Normal 63 4 2 3 2" xfId="30521" xr:uid="{1218D5FF-2080-4C1C-9AC7-02F72E3991E1}"/>
    <cellStyle name="Normal 63 4 2 4" xfId="23471" xr:uid="{25A8BFF8-121E-46BF-878D-CF9E56D69D34}"/>
    <cellStyle name="Normal 63 4 3" xfId="10276" xr:uid="{D800DDAF-3259-4195-B23D-4D37254C9ADC}"/>
    <cellStyle name="Normal 63 4 3 2" xfId="13940" xr:uid="{1AF79201-26D6-467A-A91C-B2D1E28BC9B2}"/>
    <cellStyle name="Normal 63 4 3 2 2" xfId="31705" xr:uid="{F6577349-E4A4-4DA2-A96F-700DCA528DA5}"/>
    <cellStyle name="Normal 63 4 3 3" xfId="24655" xr:uid="{AF76E9B5-0D7F-4195-8260-6E86546944A1}"/>
    <cellStyle name="Normal 63 4 4" xfId="11516" xr:uid="{9488D364-7428-40DF-AF9F-C20E47BBF609}"/>
    <cellStyle name="Normal 63 4 4 2" xfId="29338" xr:uid="{8E2F86F8-5A2B-4446-B2D0-ED59E10E2B22}"/>
    <cellStyle name="Normal 63 4 5" xfId="22231" xr:uid="{5CB22534-ABD2-4454-BBA7-962A36634865}"/>
    <cellStyle name="Normal 63 5" xfId="8509" xr:uid="{AB4EDD1F-B75D-469F-9B1A-3A0A3385D06E}"/>
    <cellStyle name="Normal 63 5 2" xfId="14568" xr:uid="{526CBB21-3E06-4B7A-93F0-3437862580CF}"/>
    <cellStyle name="Normal 63 5 2 2" xfId="25283" xr:uid="{BA297684-A571-4078-8F0C-95D53D288FBB}"/>
    <cellStyle name="Normal 63 5 3" xfId="12181" xr:uid="{8422CA70-EA70-4D44-BB70-82A16E463E59}"/>
    <cellStyle name="Normal 63 5 3 2" xfId="29966" xr:uid="{F62FF699-4292-4919-A66C-8D7291D2C734}"/>
    <cellStyle name="Normal 63 5 4" xfId="22896" xr:uid="{7AA774EE-2BB4-4F1E-BBB5-E84782584609}"/>
    <cellStyle name="Normal 63 6" xfId="9717" xr:uid="{89D0EE88-73C3-4A5C-B1D2-4D46178B9175}"/>
    <cellStyle name="Normal 63 6 2" xfId="13385" xr:uid="{F6014DFA-D60F-4F45-AD44-222418BC622F}"/>
    <cellStyle name="Normal 63 6 2 2" xfId="31150" xr:uid="{4E102C03-5558-4C36-AF6E-22FB91DDA903}"/>
    <cellStyle name="Normal 63 6 3" xfId="24100" xr:uid="{0577A6CE-E500-4640-AFBE-45F870C737E7}"/>
    <cellStyle name="Normal 63 7" xfId="10941" xr:uid="{782F09E0-9985-4ADA-BA17-0F85BC1758F6}"/>
    <cellStyle name="Normal 63 7 2" xfId="28783" xr:uid="{A7DF24FE-F940-4F53-9CD4-C39AD0CA2FDF}"/>
    <cellStyle name="Normal 63 8" xfId="21627" xr:uid="{3D541B7D-C4F2-4A4F-9A54-3F8AA0AC4AD2}"/>
    <cellStyle name="Normal 64" xfId="1082" xr:uid="{ECF1DF9E-02FC-4816-A98F-3E0A2D072C82}"/>
    <cellStyle name="Normal 64 2" xfId="5943" xr:uid="{BD2ED6CA-4EC2-47C0-A419-B5370A2AE41B}"/>
    <cellStyle name="Normal 64 2 2" xfId="6572" xr:uid="{78023EEA-E883-48DA-8779-6BCA6677A715}"/>
    <cellStyle name="Normal 64 2 2 2" xfId="8182" xr:uid="{3DD295F7-E6D7-4AC8-A393-65061BEE7493}"/>
    <cellStyle name="Normal 64 2 2 2 2" xfId="9492" xr:uid="{D507094B-5A7A-452A-A86C-8D910690CB12}"/>
    <cellStyle name="Normal 64 2 2 2 2 2" xfId="15531" xr:uid="{E637A1E3-DC2D-42AA-926E-7DDF490A186B}"/>
    <cellStyle name="Normal 64 2 2 2 2 2 2" xfId="26246" xr:uid="{434CDFCA-C322-4550-8D42-15CB9AC137A0}"/>
    <cellStyle name="Normal 64 2 2 2 2 3" xfId="13164" xr:uid="{6926FA7E-368E-463A-A6E4-A8DD0FCBF5C2}"/>
    <cellStyle name="Normal 64 2 2 2 2 3 2" xfId="30929" xr:uid="{44F44D9E-E308-4A07-85C3-E5F94037DD7F}"/>
    <cellStyle name="Normal 64 2 2 2 2 4" xfId="23879" xr:uid="{11428EDD-497B-427E-875F-21285F147506}"/>
    <cellStyle name="Normal 64 2 2 2 3" xfId="10684" xr:uid="{072CB6FF-8151-4891-BA23-B602E946FB1D}"/>
    <cellStyle name="Normal 64 2 2 2 3 2" xfId="14348" xr:uid="{BC1EDA54-28EC-48BE-A455-F2E88CBFBC03}"/>
    <cellStyle name="Normal 64 2 2 2 3 2 2" xfId="32113" xr:uid="{2590F099-07F6-4EDA-A739-92611470AC59}"/>
    <cellStyle name="Normal 64 2 2 2 3 3" xfId="25063" xr:uid="{68A5E17B-CD0C-41B5-8767-BA5CF25A2A59}"/>
    <cellStyle name="Normal 64 2 2 2 4" xfId="11924" xr:uid="{12E76D2D-341B-4649-AB25-CC9A18DAFB5B}"/>
    <cellStyle name="Normal 64 2 2 2 4 2" xfId="29746" xr:uid="{EC9D26A2-3D7F-4C3B-BB65-34AF63A24235}"/>
    <cellStyle name="Normal 64 2 2 2 5" xfId="22639" xr:uid="{A7D7EFD5-BE4C-44A1-B057-0EAF13E4AA7E}"/>
    <cellStyle name="Normal 64 2 2 3" xfId="8905" xr:uid="{2FBA7E96-5014-4D26-A22B-B1E5973C89FF}"/>
    <cellStyle name="Normal 64 2 2 3 2" xfId="14964" xr:uid="{CCB59C2D-B137-45B5-98B9-1C20EAE993C0}"/>
    <cellStyle name="Normal 64 2 2 3 2 2" xfId="25679" xr:uid="{0EE73F9D-F218-4B2C-A9CC-DC62C3B2600F}"/>
    <cellStyle name="Normal 64 2 2 3 3" xfId="12577" xr:uid="{AE26D72E-D7B1-4028-8013-3957E46C56FF}"/>
    <cellStyle name="Normal 64 2 2 3 3 2" xfId="30362" xr:uid="{9A4DFAF8-BC27-4F5B-90A7-72B0FDF99B26}"/>
    <cellStyle name="Normal 64 2 2 3 4" xfId="23292" xr:uid="{A11F58BE-599E-44F4-9799-FECC12F768D8}"/>
    <cellStyle name="Normal 64 2 2 4" xfId="10117" xr:uid="{C71BA33E-C5C2-4A5B-8515-9EDF65EB56D2}"/>
    <cellStyle name="Normal 64 2 2 4 2" xfId="13781" xr:uid="{A1A09FE7-2AE2-4559-B081-FC7D21CD14E3}"/>
    <cellStyle name="Normal 64 2 2 4 2 2" xfId="31546" xr:uid="{2D3C9BB4-19E3-4A81-852D-20285C9FEF55}"/>
    <cellStyle name="Normal 64 2 2 4 3" xfId="24496" xr:uid="{13643A32-F632-42DA-93FD-E16731C543F8}"/>
    <cellStyle name="Normal 64 2 2 5" xfId="11337" xr:uid="{195A66F4-2667-475C-BC9F-4932702A17FF}"/>
    <cellStyle name="Normal 64 2 2 5 2" xfId="29179" xr:uid="{4A0B1FD0-0D5F-44B4-B5FF-62856A60AAAD}"/>
    <cellStyle name="Normal 64 2 2 6" xfId="22037" xr:uid="{6F0C9F3C-C6F2-4724-8EDC-E64664FB693B}"/>
    <cellStyle name="Normal 64 2 3" xfId="7540" xr:uid="{EFA922C3-4B25-4C6A-9E58-937779D89C75}"/>
    <cellStyle name="Normal 64 2 3 2" xfId="9215" xr:uid="{9275B284-A5E1-4F3E-9007-8FECA1941FE3}"/>
    <cellStyle name="Normal 64 2 3 2 2" xfId="15254" xr:uid="{0C470A00-97BE-4145-8559-9F749D4BF95E}"/>
    <cellStyle name="Normal 64 2 3 2 2 2" xfId="25969" xr:uid="{2CC47841-0624-4246-B1A0-AB85FD91FEB6}"/>
    <cellStyle name="Normal 64 2 3 2 3" xfId="12887" xr:uid="{8FFDE852-23CF-4BF3-ABD5-C8F49B9448DA}"/>
    <cellStyle name="Normal 64 2 3 2 3 2" xfId="30652" xr:uid="{09A7567A-CB45-4290-AE25-F08A1E77F4F5}"/>
    <cellStyle name="Normal 64 2 3 2 4" xfId="23602" xr:uid="{444DB8A7-8AE4-4701-8EBF-21CDCF41F142}"/>
    <cellStyle name="Normal 64 2 3 3" xfId="10407" xr:uid="{A8FC8EBE-C638-4B3C-9A62-C022F673C58B}"/>
    <cellStyle name="Normal 64 2 3 3 2" xfId="14071" xr:uid="{4AEE473B-5B49-414F-A8AA-B24B0F2057FA}"/>
    <cellStyle name="Normal 64 2 3 3 2 2" xfId="31836" xr:uid="{233FD27C-B392-426D-B5A0-EFD08830A9BC}"/>
    <cellStyle name="Normal 64 2 3 3 3" xfId="24786" xr:uid="{4896F1BF-A9F4-4694-91C1-337A15795F0A}"/>
    <cellStyle name="Normal 64 2 3 4" xfId="11647" xr:uid="{01501379-8B9A-4597-815F-863350FC7F37}"/>
    <cellStyle name="Normal 64 2 3 4 2" xfId="29469" xr:uid="{F5A38B0C-E9AC-4E76-9CA3-B3C338ACF877}"/>
    <cellStyle name="Normal 64 2 3 5" xfId="22362" xr:uid="{152DA63D-A405-4418-BAC6-CC2A701F1F86}"/>
    <cellStyle name="Normal 64 2 4" xfId="8640" xr:uid="{18604C18-1251-471D-BF3B-E56C18B54003}"/>
    <cellStyle name="Normal 64 2 4 2" xfId="14699" xr:uid="{E928891F-8898-437A-9360-D5F9D1E2A5EC}"/>
    <cellStyle name="Normal 64 2 4 2 2" xfId="25414" xr:uid="{BE5FEF63-CE8D-4603-8A3F-920848A17F0C}"/>
    <cellStyle name="Normal 64 2 4 3" xfId="12312" xr:uid="{C641DCAF-6C66-4270-900A-00560D02A2FD}"/>
    <cellStyle name="Normal 64 2 4 3 2" xfId="30097" xr:uid="{1ACC68E2-EBC8-48DF-A866-A224377BA0D6}"/>
    <cellStyle name="Normal 64 2 4 4" xfId="23027" xr:uid="{9923DB59-D0C7-4438-A663-04776E640162}"/>
    <cellStyle name="Normal 64 2 5" xfId="9852" xr:uid="{A5A09742-865A-4A0E-803A-4B644DB946BA}"/>
    <cellStyle name="Normal 64 2 5 2" xfId="13516" xr:uid="{6B470238-D069-440F-B36E-DCA3D9FFA18E}"/>
    <cellStyle name="Normal 64 2 5 2 2" xfId="31281" xr:uid="{C7E59D16-32FC-488D-BBA9-2128F1504792}"/>
    <cellStyle name="Normal 64 2 5 3" xfId="24231" xr:uid="{E3AEB416-A3C4-4AC9-AF57-76FE75B820E6}"/>
    <cellStyle name="Normal 64 2 6" xfId="11072" xr:uid="{8F3A0D81-4E17-4613-B1CF-ACFE824D9631}"/>
    <cellStyle name="Normal 64 2 6 2" xfId="28914" xr:uid="{A32101D5-6DF7-4FC1-B0C5-B8787BA249B9}"/>
    <cellStyle name="Normal 64 2 7" xfId="21772" xr:uid="{0CFB5F95-60C6-47F1-AE64-A3675D8D4E1D}"/>
    <cellStyle name="Normal 64 3" xfId="6380" xr:uid="{EAFBDA82-7565-469C-B9F0-F5109B98EC1F}"/>
    <cellStyle name="Normal 64 3 2" xfId="7989" xr:uid="{76F900BB-12A4-49D7-9420-BAAA1619F643}"/>
    <cellStyle name="Normal 64 3 2 2" xfId="9362" xr:uid="{205B0107-BFB9-4359-8C80-6904783A3C7E}"/>
    <cellStyle name="Normal 64 3 2 2 2" xfId="15401" xr:uid="{9765C5AE-E68B-4971-A559-0EA4BBD7917E}"/>
    <cellStyle name="Normal 64 3 2 2 2 2" xfId="26116" xr:uid="{F6ABEFE5-CCBA-477B-8F1D-250FF4D23041}"/>
    <cellStyle name="Normal 64 3 2 2 3" xfId="13034" xr:uid="{E2E0E700-B4A5-495B-9076-B555C7618EDB}"/>
    <cellStyle name="Normal 64 3 2 2 3 2" xfId="30799" xr:uid="{3B8CD5C0-F872-42D9-BF79-A4CF44FCE517}"/>
    <cellStyle name="Normal 64 3 2 2 4" xfId="23749" xr:uid="{345EC92F-1865-46E8-9B38-9C0553FB5990}"/>
    <cellStyle name="Normal 64 3 2 3" xfId="10554" xr:uid="{B2AD0406-8B8E-4C16-BC3C-1E565E67A773}"/>
    <cellStyle name="Normal 64 3 2 3 2" xfId="14218" xr:uid="{AA87F7AD-4896-41DC-9E35-C9E8D1D3FE83}"/>
    <cellStyle name="Normal 64 3 2 3 2 2" xfId="31983" xr:uid="{34CDEA6E-66F7-4BBC-96BF-15058FC00C1A}"/>
    <cellStyle name="Normal 64 3 2 3 3" xfId="24933" xr:uid="{C5A0E860-DDB0-48F1-8F3A-6FB3AFF544FD}"/>
    <cellStyle name="Normal 64 3 2 4" xfId="11794" xr:uid="{AA88CC4C-263F-4F45-89C6-7DEE907373B3}"/>
    <cellStyle name="Normal 64 3 2 4 2" xfId="29616" xr:uid="{21C7E7B2-0CA4-4455-BBAE-19F98B27D268}"/>
    <cellStyle name="Normal 64 3 2 5" xfId="22509" xr:uid="{6F114D89-3656-4435-9C4E-005EA525A0A3}"/>
    <cellStyle name="Normal 64 3 3" xfId="8775" xr:uid="{0021187A-C3D7-4F5F-B4AA-EAACF4F5CC3E}"/>
    <cellStyle name="Normal 64 3 3 2" xfId="14834" xr:uid="{0BC24AE7-2CBC-46D6-A48F-69FBAF276A6A}"/>
    <cellStyle name="Normal 64 3 3 2 2" xfId="25549" xr:uid="{5FC3BDD8-39DC-4404-9621-875EF82AAAE2}"/>
    <cellStyle name="Normal 64 3 3 3" xfId="12447" xr:uid="{82D64232-ECBC-42B7-ADBB-186E1582F15C}"/>
    <cellStyle name="Normal 64 3 3 3 2" xfId="30232" xr:uid="{4A8AF166-D425-44EF-9C4A-94916922297F}"/>
    <cellStyle name="Normal 64 3 3 4" xfId="23162" xr:uid="{1752A117-CD30-4857-B23B-4765D4C02CC8}"/>
    <cellStyle name="Normal 64 3 4" xfId="9987" xr:uid="{085BF56C-B8B4-4627-920C-85CA5DCC4C67}"/>
    <cellStyle name="Normal 64 3 4 2" xfId="13651" xr:uid="{3C891249-4BCE-4BC8-967E-1CB7D822507B}"/>
    <cellStyle name="Normal 64 3 4 2 2" xfId="31416" xr:uid="{343E0EA4-9E63-41A3-8413-92FD418D90B9}"/>
    <cellStyle name="Normal 64 3 4 3" xfId="24366" xr:uid="{185F5D66-379D-4EA7-A632-784224EAC6A1}"/>
    <cellStyle name="Normal 64 3 5" xfId="11207" xr:uid="{3077460B-2CC3-4693-9F2B-94B7398358A5}"/>
    <cellStyle name="Normal 64 3 5 2" xfId="29049" xr:uid="{75A7D0E1-66BE-4477-B1DD-0ED61F7F51F7}"/>
    <cellStyle name="Normal 64 3 6" xfId="21907" xr:uid="{6894E8A6-4B65-481E-A0AE-01150D9D2C35}"/>
    <cellStyle name="Normal 64 4" xfId="7347" xr:uid="{54A0FA0D-0FA3-404C-8FE9-7B43393A47B8}"/>
    <cellStyle name="Normal 64 4 2" xfId="9085" xr:uid="{789C16B9-AE70-4FBF-9BEA-D1250D6993CF}"/>
    <cellStyle name="Normal 64 4 2 2" xfId="15124" xr:uid="{95DFD8CE-5EE5-44E7-977C-83678C7DE51A}"/>
    <cellStyle name="Normal 64 4 2 2 2" xfId="25839" xr:uid="{D3CE0669-F9E1-4B46-8930-A106E2E16FA5}"/>
    <cellStyle name="Normal 64 4 2 3" xfId="12757" xr:uid="{BEB9585B-D6CE-4448-A9BB-4CC8EEEC42AE}"/>
    <cellStyle name="Normal 64 4 2 3 2" xfId="30522" xr:uid="{70803EBF-7076-44BF-8496-518B870E8D05}"/>
    <cellStyle name="Normal 64 4 2 4" xfId="23472" xr:uid="{B748E02D-85A4-4B9C-ABEB-DA2D2DB4F4C5}"/>
    <cellStyle name="Normal 64 4 3" xfId="10277" xr:uid="{7CD1BED7-A4FC-49E3-BD7E-5253F1B9F0F6}"/>
    <cellStyle name="Normal 64 4 3 2" xfId="13941" xr:uid="{030CA072-3910-4CC3-984D-9DD9AAA75BE1}"/>
    <cellStyle name="Normal 64 4 3 2 2" xfId="31706" xr:uid="{7DA6E558-8098-4CDB-B60F-E070978A69A6}"/>
    <cellStyle name="Normal 64 4 3 3" xfId="24656" xr:uid="{48AA69AE-97FD-431F-90D3-26D7579BE2C6}"/>
    <cellStyle name="Normal 64 4 4" xfId="11517" xr:uid="{22D5893E-672B-416E-8E8D-02C494B5E264}"/>
    <cellStyle name="Normal 64 4 4 2" xfId="29339" xr:uid="{4DAA115B-C35F-47C7-A5F0-A455925CD73E}"/>
    <cellStyle name="Normal 64 4 5" xfId="22232" xr:uid="{C706CB17-4C16-4565-8D74-9C1B8ECC6CD3}"/>
    <cellStyle name="Normal 64 5" xfId="8510" xr:uid="{2D09691E-4A50-423D-922B-319E6BE97515}"/>
    <cellStyle name="Normal 64 5 2" xfId="14569" xr:uid="{D284B506-8A44-4766-9977-C1AB949EABF5}"/>
    <cellStyle name="Normal 64 5 2 2" xfId="25284" xr:uid="{535447FD-051B-4228-BEA3-9A44930E831E}"/>
    <cellStyle name="Normal 64 5 3" xfId="12182" xr:uid="{B8C0C4C1-721F-4AAF-B96B-0C4E3C41F1A4}"/>
    <cellStyle name="Normal 64 5 3 2" xfId="29967" xr:uid="{553390A9-D1B0-4D9D-9F5A-336FDA6371D0}"/>
    <cellStyle name="Normal 64 5 4" xfId="22897" xr:uid="{58ACA1AA-CC1F-419C-AE6B-B9C8137BD440}"/>
    <cellStyle name="Normal 64 6" xfId="9718" xr:uid="{A8233B26-CD1C-4985-AB9B-94D027F7B879}"/>
    <cellStyle name="Normal 64 6 2" xfId="13386" xr:uid="{70596070-ADEE-41A5-B6E1-F2FC9D8007FB}"/>
    <cellStyle name="Normal 64 6 2 2" xfId="31151" xr:uid="{56860B43-9C31-427F-88F7-9EB8ACBC83F1}"/>
    <cellStyle name="Normal 64 6 3" xfId="24101" xr:uid="{1759F5F9-CD89-4AD5-9924-4012B8BE5047}"/>
    <cellStyle name="Normal 64 7" xfId="10942" xr:uid="{515BEB8A-D9FE-491E-86B0-B7571C76DFDD}"/>
    <cellStyle name="Normal 64 7 2" xfId="28784" xr:uid="{1F5A51E4-E602-4983-82EF-4D4BB7932CE5}"/>
    <cellStyle name="Normal 64 8" xfId="21628" xr:uid="{BF3AA153-F7B6-49B1-9627-C1675C2280B2}"/>
    <cellStyle name="Normal 64 9" xfId="4773" xr:uid="{5C9369EE-D7BC-43AD-9992-4ADAFDCE6598}"/>
    <cellStyle name="Normal 65" xfId="4774" xr:uid="{B2A99DD2-CBCE-47B1-B7DD-78791E3F4D09}"/>
    <cellStyle name="Normal 65 2" xfId="5944" xr:uid="{90E3E0E3-17B8-4E3A-9518-22D92310C37C}"/>
    <cellStyle name="Normal 65 2 2" xfId="6573" xr:uid="{4E3D9E3E-46C1-478C-B6D4-92950CEF7EF6}"/>
    <cellStyle name="Normal 65 2 2 2" xfId="8183" xr:uid="{3D181584-DEB7-498B-9071-AEA460CA5DBE}"/>
    <cellStyle name="Normal 65 2 2 2 2" xfId="9493" xr:uid="{DF6449A3-B325-4663-9C4A-10A4AD003767}"/>
    <cellStyle name="Normal 65 2 2 2 2 2" xfId="15532" xr:uid="{94B8A2F2-429F-46F8-A7BC-D40D7F81E022}"/>
    <cellStyle name="Normal 65 2 2 2 2 2 2" xfId="26247" xr:uid="{B25F6D78-34E0-4E9E-AF37-AAB67D6C3A47}"/>
    <cellStyle name="Normal 65 2 2 2 2 3" xfId="13165" xr:uid="{ADFE7805-98F3-4F6A-8A0B-0EBDF25ACD50}"/>
    <cellStyle name="Normal 65 2 2 2 2 3 2" xfId="30930" xr:uid="{0176C594-A40B-475A-ACA6-E1E9B179A735}"/>
    <cellStyle name="Normal 65 2 2 2 2 4" xfId="23880" xr:uid="{FBFA84C2-4D76-4A8D-9706-0A1FA7020247}"/>
    <cellStyle name="Normal 65 2 2 2 3" xfId="10685" xr:uid="{870ECFB9-73E9-44FA-8B3B-BCF818415FDF}"/>
    <cellStyle name="Normal 65 2 2 2 3 2" xfId="14349" xr:uid="{56B99C43-DE36-4D94-8749-0A921D63C940}"/>
    <cellStyle name="Normal 65 2 2 2 3 2 2" xfId="32114" xr:uid="{A0B50CDE-976C-464B-BAF4-32A0195A6D4A}"/>
    <cellStyle name="Normal 65 2 2 2 3 3" xfId="25064" xr:uid="{8F356995-9536-4386-A2F7-8CE4C7373634}"/>
    <cellStyle name="Normal 65 2 2 2 4" xfId="11925" xr:uid="{AE515CAE-3F7C-47E0-983B-2E2DCBEBCE24}"/>
    <cellStyle name="Normal 65 2 2 2 4 2" xfId="29747" xr:uid="{5DA87EC4-48FD-4E14-8890-62C68EF97DE5}"/>
    <cellStyle name="Normal 65 2 2 2 5" xfId="22640" xr:uid="{6C2137EC-5DDE-4C23-887C-4CB6D7232724}"/>
    <cellStyle name="Normal 65 2 2 3" xfId="8906" xr:uid="{A2AF6691-82DE-4B16-AE2B-7114CE7B483B}"/>
    <cellStyle name="Normal 65 2 2 3 2" xfId="14965" xr:uid="{F8F799AE-A6BF-4B71-8EFC-5EA13BBCD39B}"/>
    <cellStyle name="Normal 65 2 2 3 2 2" xfId="25680" xr:uid="{5D185990-0BFF-446B-BBA1-6721A251D48B}"/>
    <cellStyle name="Normal 65 2 2 3 3" xfId="12578" xr:uid="{7E473B73-CC9E-4580-ACE4-19AA6F821732}"/>
    <cellStyle name="Normal 65 2 2 3 3 2" xfId="30363" xr:uid="{A4E37A2D-DF0D-4FE6-A756-CDDA90BB1FCF}"/>
    <cellStyle name="Normal 65 2 2 3 4" xfId="23293" xr:uid="{B51CF374-C95B-43E7-AF47-F50C148DBC10}"/>
    <cellStyle name="Normal 65 2 2 4" xfId="10118" xr:uid="{532E6C6C-4E2B-48D5-9C43-5D363D9C84A6}"/>
    <cellStyle name="Normal 65 2 2 4 2" xfId="13782" xr:uid="{42CFFDEB-AA80-4B08-A1F8-AF546DFC3EB8}"/>
    <cellStyle name="Normal 65 2 2 4 2 2" xfId="31547" xr:uid="{266AEB03-F159-45B9-A08A-D74C5389538B}"/>
    <cellStyle name="Normal 65 2 2 4 3" xfId="24497" xr:uid="{AAC26FCF-D8FD-4D4C-9315-68547A36D1D6}"/>
    <cellStyle name="Normal 65 2 2 5" xfId="11338" xr:uid="{AA79377A-B66E-4EBB-A245-3BCF136FF664}"/>
    <cellStyle name="Normal 65 2 2 5 2" xfId="29180" xr:uid="{3A167FB4-E2A4-4B80-A266-2FC2CD1C334E}"/>
    <cellStyle name="Normal 65 2 2 6" xfId="22038" xr:uid="{5EC00183-F130-4F8C-BEFB-26FA06555F31}"/>
    <cellStyle name="Normal 65 2 3" xfId="7541" xr:uid="{CCE3DE41-7242-4AFE-A665-9EBAD03DA1B9}"/>
    <cellStyle name="Normal 65 2 3 2" xfId="9216" xr:uid="{8381E976-0E83-4566-ABE3-F67A86E8D693}"/>
    <cellStyle name="Normal 65 2 3 2 2" xfId="15255" xr:uid="{2A7DE5C4-2353-4B5E-BDAC-C30B29B2DDD8}"/>
    <cellStyle name="Normal 65 2 3 2 2 2" xfId="25970" xr:uid="{BFBB03BF-8272-4F9D-8537-2767B6C6D02D}"/>
    <cellStyle name="Normal 65 2 3 2 3" xfId="12888" xr:uid="{5B483CCD-919D-4996-B585-6D43F168139F}"/>
    <cellStyle name="Normal 65 2 3 2 3 2" xfId="30653" xr:uid="{080146DA-E5E4-4EBC-B33A-311E2EAF1C08}"/>
    <cellStyle name="Normal 65 2 3 2 4" xfId="23603" xr:uid="{FB1A69E0-E50F-4E60-89C6-910B9A2E07B2}"/>
    <cellStyle name="Normal 65 2 3 3" xfId="10408" xr:uid="{9F14C5A3-087B-436C-B238-9ABE644CDBE5}"/>
    <cellStyle name="Normal 65 2 3 3 2" xfId="14072" xr:uid="{DA582CE6-B257-4A4A-8AF6-0B76DF495CDC}"/>
    <cellStyle name="Normal 65 2 3 3 2 2" xfId="31837" xr:uid="{9CB50647-63F3-4152-B7A8-DA1A962910F5}"/>
    <cellStyle name="Normal 65 2 3 3 3" xfId="24787" xr:uid="{BC377011-CAAA-4B33-8FF3-125CBCB0FE6A}"/>
    <cellStyle name="Normal 65 2 3 4" xfId="11648" xr:uid="{DFE7E974-75FF-4CEF-A6F9-B2ECFF6C3CA3}"/>
    <cellStyle name="Normal 65 2 3 4 2" xfId="29470" xr:uid="{CC74F90E-CB63-462B-B428-C57B457093B1}"/>
    <cellStyle name="Normal 65 2 3 5" xfId="22363" xr:uid="{72CA82F1-3EAB-4467-9648-045F2BACDE76}"/>
    <cellStyle name="Normal 65 2 4" xfId="8641" xr:uid="{55C809DB-DF3D-4905-ADD3-34690C785C4E}"/>
    <cellStyle name="Normal 65 2 4 2" xfId="14700" xr:uid="{26887EFD-67B5-4A84-8AD3-B53242F6B7AD}"/>
    <cellStyle name="Normal 65 2 4 2 2" xfId="25415" xr:uid="{99C16B28-3701-43A0-88C2-FF46109F7FCF}"/>
    <cellStyle name="Normal 65 2 4 3" xfId="12313" xr:uid="{C9FE2E55-4473-481E-BE15-63310B4F38B6}"/>
    <cellStyle name="Normal 65 2 4 3 2" xfId="30098" xr:uid="{1F9FB9E8-4400-4E65-8E4E-D521DB0786AE}"/>
    <cellStyle name="Normal 65 2 4 4" xfId="23028" xr:uid="{E61D378E-77D8-49AE-880E-9246D94A3AEF}"/>
    <cellStyle name="Normal 65 2 5" xfId="9853" xr:uid="{914D0B70-F208-4D0F-8266-4F99147DBBC9}"/>
    <cellStyle name="Normal 65 2 5 2" xfId="13517" xr:uid="{B309A981-BF3B-49F2-AFFC-20D2965202B1}"/>
    <cellStyle name="Normal 65 2 5 2 2" xfId="31282" xr:uid="{CBBF9190-AE66-445A-B020-705BEC60D7F8}"/>
    <cellStyle name="Normal 65 2 5 3" xfId="24232" xr:uid="{D51774EC-E5AD-4C6C-843C-D89BA5C42C9E}"/>
    <cellStyle name="Normal 65 2 6" xfId="11073" xr:uid="{8EC7FACC-3FF5-4A96-877E-7EC2233C19CB}"/>
    <cellStyle name="Normal 65 2 6 2" xfId="28915" xr:uid="{4E50E412-AE07-4732-823C-C61F6DF559A8}"/>
    <cellStyle name="Normal 65 2 7" xfId="21773" xr:uid="{DFC21A33-654B-4729-BA09-BF0F887AD3CB}"/>
    <cellStyle name="Normal 65 3" xfId="6381" xr:uid="{EBA54E80-4CCC-4E84-B330-0DBBDAF3D8E0}"/>
    <cellStyle name="Normal 65 3 2" xfId="7990" xr:uid="{C80ED9B9-37DA-4AC8-B255-DB6B50325A76}"/>
    <cellStyle name="Normal 65 3 2 2" xfId="9363" xr:uid="{B4837240-8A02-4004-9FB0-66B7FEDE557C}"/>
    <cellStyle name="Normal 65 3 2 2 2" xfId="15402" xr:uid="{C05F89B6-D9A0-499C-8235-8266BDB184D0}"/>
    <cellStyle name="Normal 65 3 2 2 2 2" xfId="26117" xr:uid="{D570D98D-79E4-4DBA-A924-480324B36D40}"/>
    <cellStyle name="Normal 65 3 2 2 3" xfId="13035" xr:uid="{79381F38-4BE9-43E6-A89E-A1E87AB7BD8F}"/>
    <cellStyle name="Normal 65 3 2 2 3 2" xfId="30800" xr:uid="{4AF84EF3-BEFD-4241-B0DB-20008D659D5E}"/>
    <cellStyle name="Normal 65 3 2 2 4" xfId="23750" xr:uid="{9860A878-E563-44BF-96E2-99569CA24686}"/>
    <cellStyle name="Normal 65 3 2 3" xfId="10555" xr:uid="{E094A69F-E9A0-45FD-A406-2089C6D00C17}"/>
    <cellStyle name="Normal 65 3 2 3 2" xfId="14219" xr:uid="{60752E73-1511-42C7-A1F4-BAFC23CA6F66}"/>
    <cellStyle name="Normal 65 3 2 3 2 2" xfId="31984" xr:uid="{E9A48137-2526-4E43-8492-A739342D2539}"/>
    <cellStyle name="Normal 65 3 2 3 3" xfId="24934" xr:uid="{A8E2CA6D-4D41-40B5-9F9C-4FB944DAEBFF}"/>
    <cellStyle name="Normal 65 3 2 4" xfId="11795" xr:uid="{CFB8CD6A-A62D-4C8D-8EAF-B4F0A981FA16}"/>
    <cellStyle name="Normal 65 3 2 4 2" xfId="29617" xr:uid="{CED83B44-D2BE-45A5-A3D0-2DA633D74C2C}"/>
    <cellStyle name="Normal 65 3 2 5" xfId="22510" xr:uid="{392B572D-6B66-4068-BFCA-88472484CFCB}"/>
    <cellStyle name="Normal 65 3 3" xfId="8776" xr:uid="{E632DA00-1A52-436A-9AD8-B2E97290CF01}"/>
    <cellStyle name="Normal 65 3 3 2" xfId="14835" xr:uid="{2483CCB3-61C6-45E0-A139-07C9B7B4F343}"/>
    <cellStyle name="Normal 65 3 3 2 2" xfId="25550" xr:uid="{9693EFFC-9D7C-46BD-AE83-1B09727565F7}"/>
    <cellStyle name="Normal 65 3 3 3" xfId="12448" xr:uid="{317CFF79-88F4-4326-A555-88D5E9D01489}"/>
    <cellStyle name="Normal 65 3 3 3 2" xfId="30233" xr:uid="{E06A2DC9-72AD-4D7C-B2C2-DA2CECAF71A0}"/>
    <cellStyle name="Normal 65 3 3 4" xfId="23163" xr:uid="{319D6919-3D53-4513-BF50-11DF85FA29E4}"/>
    <cellStyle name="Normal 65 3 4" xfId="9988" xr:uid="{2034C245-7863-4509-9CCE-6549FD10352C}"/>
    <cellStyle name="Normal 65 3 4 2" xfId="13652" xr:uid="{D0302C6D-789F-4D9E-8F58-90445A39104E}"/>
    <cellStyle name="Normal 65 3 4 2 2" xfId="31417" xr:uid="{B78D9F8C-D418-4645-81AF-924A147485F5}"/>
    <cellStyle name="Normal 65 3 4 3" xfId="24367" xr:uid="{B022AF16-55DC-4548-AAB8-20C06F0E9153}"/>
    <cellStyle name="Normal 65 3 5" xfId="11208" xr:uid="{6B54D706-5C1F-4178-9E23-023871913CC5}"/>
    <cellStyle name="Normal 65 3 5 2" xfId="29050" xr:uid="{96966469-4BC5-486C-B586-B635055AB754}"/>
    <cellStyle name="Normal 65 3 6" xfId="21908" xr:uid="{2623F971-EC5E-44DB-90C0-6B8BC14E9493}"/>
    <cellStyle name="Normal 65 4" xfId="7348" xr:uid="{A1232B08-93FE-4992-9186-BB6C5E0212DE}"/>
    <cellStyle name="Normal 65 4 2" xfId="9086" xr:uid="{9D5653B5-2DB3-4BD2-86A7-3F4468CC53A5}"/>
    <cellStyle name="Normal 65 4 2 2" xfId="15125" xr:uid="{B4033B14-2A0D-46F2-959E-4DC151AF81D6}"/>
    <cellStyle name="Normal 65 4 2 2 2" xfId="25840" xr:uid="{58836B8B-1897-495D-912D-5B5FC550039F}"/>
    <cellStyle name="Normal 65 4 2 3" xfId="12758" xr:uid="{0D723AB8-2D79-4384-92AD-D2BE339CFC1C}"/>
    <cellStyle name="Normal 65 4 2 3 2" xfId="30523" xr:uid="{908D7042-BE57-4FF9-A0CA-0061358A4966}"/>
    <cellStyle name="Normal 65 4 2 4" xfId="23473" xr:uid="{81235319-CA7E-414F-B322-596372A205F1}"/>
    <cellStyle name="Normal 65 4 3" xfId="10278" xr:uid="{D2722C52-F974-49B3-9B0C-075D68236DBF}"/>
    <cellStyle name="Normal 65 4 3 2" xfId="13942" xr:uid="{65C4123F-995C-4F5C-A9A5-7A8182AE7793}"/>
    <cellStyle name="Normal 65 4 3 2 2" xfId="31707" xr:uid="{822451DA-0FE5-4D7D-AEF7-DD51A20B74DB}"/>
    <cellStyle name="Normal 65 4 3 3" xfId="24657" xr:uid="{8AD8591D-F51B-4111-B596-6BCAB12BF2F7}"/>
    <cellStyle name="Normal 65 4 4" xfId="11518" xr:uid="{10FFD786-1765-4D48-831D-D012DEE2A60E}"/>
    <cellStyle name="Normal 65 4 4 2" xfId="29340" xr:uid="{E57B0A07-9273-4B0F-9610-D1E1475FC566}"/>
    <cellStyle name="Normal 65 4 5" xfId="22233" xr:uid="{F2E4F5D9-96A6-484B-97A0-77F03930EA4B}"/>
    <cellStyle name="Normal 65 5" xfId="8511" xr:uid="{57F0B138-D242-4045-B40D-C68D92144C1F}"/>
    <cellStyle name="Normal 65 5 2" xfId="14570" xr:uid="{4AF9258B-977F-4A3F-8D60-17BA5A390D50}"/>
    <cellStyle name="Normal 65 5 2 2" xfId="25285" xr:uid="{92DDDD53-55FA-4B02-A14B-2AC827542E03}"/>
    <cellStyle name="Normal 65 5 3" xfId="12183" xr:uid="{9CFC81B6-FB74-4820-A1E5-AB33B9B35ED8}"/>
    <cellStyle name="Normal 65 5 3 2" xfId="29968" xr:uid="{91A925D4-5758-4980-8FCD-E03776C6EA9D}"/>
    <cellStyle name="Normal 65 5 4" xfId="22898" xr:uid="{6842221A-875A-4FEA-9228-C80E9FC7ED6B}"/>
    <cellStyle name="Normal 65 6" xfId="9719" xr:uid="{651A0064-CFDD-4E00-A7E4-59A1F5050E3A}"/>
    <cellStyle name="Normal 65 6 2" xfId="13387" xr:uid="{5369CDA9-DCA9-4265-9ABA-A08F42CCC3D0}"/>
    <cellStyle name="Normal 65 6 2 2" xfId="31152" xr:uid="{C85B4BD9-AFB2-40B7-842E-7C4C5DFCD9CA}"/>
    <cellStyle name="Normal 65 6 3" xfId="24102" xr:uid="{93D2A510-5EF5-4630-BDA5-7ECFEFC76040}"/>
    <cellStyle name="Normal 65 7" xfId="10943" xr:uid="{6AE7CE6F-0511-4791-8E99-D31B018BAFFC}"/>
    <cellStyle name="Normal 65 7 2" xfId="28785" xr:uid="{47DD0A4F-2764-4114-9CC4-54A245E8AB56}"/>
    <cellStyle name="Normal 65 8" xfId="21629" xr:uid="{152496E6-B5EC-46A2-8562-C973D0B6F8F1}"/>
    <cellStyle name="Normal 66" xfId="4775" xr:uid="{C4F30E21-9C6C-47BD-AB04-A3730BA8CC79}"/>
    <cellStyle name="Normal 66 2" xfId="5945" xr:uid="{4DB82341-ACB9-47FE-8F19-F9BD3D0BFC42}"/>
    <cellStyle name="Normal 66 2 2" xfId="6574" xr:uid="{98CD6132-C7DB-4569-9339-504CC1B0BB4B}"/>
    <cellStyle name="Normal 66 2 2 2" xfId="8184" xr:uid="{7ADCD42D-3C41-4DDB-BD8D-CB885F3EC144}"/>
    <cellStyle name="Normal 66 2 2 2 2" xfId="9494" xr:uid="{D8C08440-DE5F-482C-A1C2-EC2FBE7CDD5F}"/>
    <cellStyle name="Normal 66 2 2 2 2 2" xfId="15533" xr:uid="{76E06011-21E7-49BE-8939-5333373A15D7}"/>
    <cellStyle name="Normal 66 2 2 2 2 2 2" xfId="26248" xr:uid="{7FC0F8F2-3E70-4F3D-90C9-02A3516FB360}"/>
    <cellStyle name="Normal 66 2 2 2 2 3" xfId="13166" xr:uid="{85622FFA-A48C-4BD2-87B7-219AD6F9F1B4}"/>
    <cellStyle name="Normal 66 2 2 2 2 3 2" xfId="30931" xr:uid="{CB1A0A6E-B8CB-4075-8254-613AB75A1342}"/>
    <cellStyle name="Normal 66 2 2 2 2 4" xfId="23881" xr:uid="{854B9A0D-6D10-4425-8EBA-875A31D12488}"/>
    <cellStyle name="Normal 66 2 2 2 3" xfId="10686" xr:uid="{FBE18ABD-5C63-408D-A269-DC917B89227D}"/>
    <cellStyle name="Normal 66 2 2 2 3 2" xfId="14350" xr:uid="{ED7134B4-270D-4940-8222-58E45936DC8C}"/>
    <cellStyle name="Normal 66 2 2 2 3 2 2" xfId="32115" xr:uid="{F2F1D2FD-32D3-4D6F-94FE-08F89E47D799}"/>
    <cellStyle name="Normal 66 2 2 2 3 3" xfId="25065" xr:uid="{22C78C26-071B-40BE-9455-5E63C561DC4E}"/>
    <cellStyle name="Normal 66 2 2 2 4" xfId="11926" xr:uid="{8426D68A-4702-49D2-A1AB-05E37D13C4ED}"/>
    <cellStyle name="Normal 66 2 2 2 4 2" xfId="29748" xr:uid="{55B0EE3D-16ED-4ADA-904D-7058FA11C8BB}"/>
    <cellStyle name="Normal 66 2 2 2 5" xfId="22641" xr:uid="{BBC22CFD-47D4-4F84-B83B-46091A373CD6}"/>
    <cellStyle name="Normal 66 2 2 3" xfId="8907" xr:uid="{D34821AE-7DAC-4267-B20C-D38CE433B35D}"/>
    <cellStyle name="Normal 66 2 2 3 2" xfId="14966" xr:uid="{C3BE2549-D0EB-4D67-8D78-6537AE2037E3}"/>
    <cellStyle name="Normal 66 2 2 3 2 2" xfId="25681" xr:uid="{1D0859C6-94A6-47D1-94C9-126891AFCB75}"/>
    <cellStyle name="Normal 66 2 2 3 3" xfId="12579" xr:uid="{CEB58A87-B992-413F-9DE8-50F9F5A1C7BC}"/>
    <cellStyle name="Normal 66 2 2 3 3 2" xfId="30364" xr:uid="{64E6E749-71C2-42C3-A9FC-9ECAA3CE1798}"/>
    <cellStyle name="Normal 66 2 2 3 4" xfId="23294" xr:uid="{43C5CD2A-1573-4E1C-9D20-4EE56072E08B}"/>
    <cellStyle name="Normal 66 2 2 4" xfId="10119" xr:uid="{D44FF94E-45B6-4093-AE8B-2E1F63FB3A4E}"/>
    <cellStyle name="Normal 66 2 2 4 2" xfId="13783" xr:uid="{A358C675-C65F-493E-B46D-4F33BFD3A966}"/>
    <cellStyle name="Normal 66 2 2 4 2 2" xfId="31548" xr:uid="{F367CCAC-B160-49B2-AE7C-2530AEB12A36}"/>
    <cellStyle name="Normal 66 2 2 4 3" xfId="24498" xr:uid="{C89D52CD-9785-48B4-8310-94D305A1E36A}"/>
    <cellStyle name="Normal 66 2 2 5" xfId="11339" xr:uid="{6C4EBABD-AA18-41B8-B9B9-1C724E7D7E71}"/>
    <cellStyle name="Normal 66 2 2 5 2" xfId="29181" xr:uid="{FF86359B-3585-4B50-A496-961E1E5FC5D0}"/>
    <cellStyle name="Normal 66 2 2 6" xfId="22039" xr:uid="{7D796874-F72A-425B-9D57-CC8812ACCDC6}"/>
    <cellStyle name="Normal 66 2 3" xfId="7542" xr:uid="{1CC8244B-C760-4247-AFF3-F33DB1C5F340}"/>
    <cellStyle name="Normal 66 2 3 2" xfId="9217" xr:uid="{0D7235EC-8F80-4927-9709-9931F63A5115}"/>
    <cellStyle name="Normal 66 2 3 2 2" xfId="15256" xr:uid="{A7263D5C-08F4-41FB-8455-3361C75382C2}"/>
    <cellStyle name="Normal 66 2 3 2 2 2" xfId="25971" xr:uid="{2A0A153F-AEC3-45F7-9BB4-FF283F7F88D2}"/>
    <cellStyle name="Normal 66 2 3 2 3" xfId="12889" xr:uid="{ABCF699E-71F6-4D40-939B-CD63A79632FE}"/>
    <cellStyle name="Normal 66 2 3 2 3 2" xfId="30654" xr:uid="{0DEB969E-E97E-47CE-B03B-5939F98DD43F}"/>
    <cellStyle name="Normal 66 2 3 2 4" xfId="23604" xr:uid="{B2C17DDC-1124-4BA2-BDEE-5DAF8E4A8CC3}"/>
    <cellStyle name="Normal 66 2 3 3" xfId="10409" xr:uid="{BE92B95D-EC2F-473A-8D50-43FFE117B096}"/>
    <cellStyle name="Normal 66 2 3 3 2" xfId="14073" xr:uid="{76074B79-E096-4E69-98B3-7FD3F5B32A66}"/>
    <cellStyle name="Normal 66 2 3 3 2 2" xfId="31838" xr:uid="{99FFB59A-1F67-4CA1-99F3-E9CECA97A9E5}"/>
    <cellStyle name="Normal 66 2 3 3 3" xfId="24788" xr:uid="{1F01372C-0F33-42E0-8378-3B9DA2FB22DF}"/>
    <cellStyle name="Normal 66 2 3 4" xfId="11649" xr:uid="{3DBFF8B8-C1C4-4EE9-975E-6BA15612D9FB}"/>
    <cellStyle name="Normal 66 2 3 4 2" xfId="29471" xr:uid="{5FB1B21A-4D3E-4F8C-99C0-5D45E9576832}"/>
    <cellStyle name="Normal 66 2 3 5" xfId="22364" xr:uid="{DC86AAB7-8E19-4C80-882E-F9F70F7A4FE4}"/>
    <cellStyle name="Normal 66 2 4" xfId="8642" xr:uid="{01601168-8A22-4500-87CA-BE8AD54A7792}"/>
    <cellStyle name="Normal 66 2 4 2" xfId="14701" xr:uid="{A0B502A7-F8FB-4544-A108-82B3C3BA820C}"/>
    <cellStyle name="Normal 66 2 4 2 2" xfId="25416" xr:uid="{1C165FE8-695A-4773-9C41-6B415B9EEF50}"/>
    <cellStyle name="Normal 66 2 4 3" xfId="12314" xr:uid="{5CEBFFE6-A4E8-4170-9F57-BB162EB36C50}"/>
    <cellStyle name="Normal 66 2 4 3 2" xfId="30099" xr:uid="{D112F360-0635-40F6-97CB-684C76B9B5B6}"/>
    <cellStyle name="Normal 66 2 4 4" xfId="23029" xr:uid="{C14791AD-8EC0-452E-AC63-0D9AF72DD9F8}"/>
    <cellStyle name="Normal 66 2 5" xfId="9854" xr:uid="{9B9C5EBA-59C0-4C9B-A367-55DC60D72590}"/>
    <cellStyle name="Normal 66 2 5 2" xfId="13518" xr:uid="{071D3FB1-F665-4FE4-B331-D25B84702B5E}"/>
    <cellStyle name="Normal 66 2 5 2 2" xfId="31283" xr:uid="{DC4B7D62-23B0-48DB-AACE-B69F219D5C60}"/>
    <cellStyle name="Normal 66 2 5 3" xfId="24233" xr:uid="{F5E6909C-DED6-4A9F-8843-DFB43789008B}"/>
    <cellStyle name="Normal 66 2 6" xfId="11074" xr:uid="{61ABD2E7-7E73-43C6-91B6-BA6EFDBBDBF0}"/>
    <cellStyle name="Normal 66 2 6 2" xfId="28916" xr:uid="{8F0CE3BE-DEC0-4214-97A0-99FD7EDEBBEE}"/>
    <cellStyle name="Normal 66 2 7" xfId="21774" xr:uid="{CBCD2A23-54FF-4226-BBA9-682C460C1FF9}"/>
    <cellStyle name="Normal 66 3" xfId="6382" xr:uid="{AA5A0FF0-7DEA-4370-B778-A2C041EAB83B}"/>
    <cellStyle name="Normal 66 3 2" xfId="7991" xr:uid="{2A8F4665-F141-4461-AF30-690771ED8915}"/>
    <cellStyle name="Normal 66 3 2 2" xfId="9364" xr:uid="{FB14BD2F-9E87-49DD-970A-3830954F0225}"/>
    <cellStyle name="Normal 66 3 2 2 2" xfId="15403" xr:uid="{5EA89F20-9209-48C0-B3D2-536A7F15FD50}"/>
    <cellStyle name="Normal 66 3 2 2 2 2" xfId="26118" xr:uid="{DF7E1542-0054-48AB-A860-84F32CE8AA28}"/>
    <cellStyle name="Normal 66 3 2 2 3" xfId="13036" xr:uid="{853FD60A-D24C-4623-9884-083441F91BA5}"/>
    <cellStyle name="Normal 66 3 2 2 3 2" xfId="30801" xr:uid="{1143655A-A432-429D-B28A-762EDF14BA0E}"/>
    <cellStyle name="Normal 66 3 2 2 4" xfId="23751" xr:uid="{273D20E6-3A4E-4A36-92CA-5650B09C0F74}"/>
    <cellStyle name="Normal 66 3 2 3" xfId="10556" xr:uid="{61619287-561A-416F-8310-610FB6F36135}"/>
    <cellStyle name="Normal 66 3 2 3 2" xfId="14220" xr:uid="{55A49454-403B-4270-BB84-8202D673B96D}"/>
    <cellStyle name="Normal 66 3 2 3 2 2" xfId="31985" xr:uid="{FD8A520A-16F8-40DE-929C-684116A542E6}"/>
    <cellStyle name="Normal 66 3 2 3 3" xfId="24935" xr:uid="{B80E804E-E4B4-4310-B53A-727A5C69F5E6}"/>
    <cellStyle name="Normal 66 3 2 4" xfId="11796" xr:uid="{A12A62C8-B4F0-4AC1-8274-658F3E802152}"/>
    <cellStyle name="Normal 66 3 2 4 2" xfId="29618" xr:uid="{EC9B7FF6-35C4-453E-BFC1-A70F2568FF99}"/>
    <cellStyle name="Normal 66 3 2 5" xfId="22511" xr:uid="{289350E0-2363-4AFF-9EBA-4F39EB54F981}"/>
    <cellStyle name="Normal 66 3 3" xfId="8777" xr:uid="{685C9697-E043-47E8-B38A-BFE2B3AABE83}"/>
    <cellStyle name="Normal 66 3 3 2" xfId="14836" xr:uid="{7C0B7303-9537-4D2D-879B-9850900C6F38}"/>
    <cellStyle name="Normal 66 3 3 2 2" xfId="25551" xr:uid="{EFDD7A86-0EAE-4860-B85A-E2D2D9DC1DD5}"/>
    <cellStyle name="Normal 66 3 3 3" xfId="12449" xr:uid="{05DB7584-20E5-462D-B8B9-0998331518BC}"/>
    <cellStyle name="Normal 66 3 3 3 2" xfId="30234" xr:uid="{C3736DED-7922-4086-9326-0C301D05C80E}"/>
    <cellStyle name="Normal 66 3 3 4" xfId="23164" xr:uid="{527B2E8D-6490-4A7C-A7B0-A44E1D47E313}"/>
    <cellStyle name="Normal 66 3 4" xfId="9989" xr:uid="{3CF8427C-6F25-4CE3-B209-C1E815239AD1}"/>
    <cellStyle name="Normal 66 3 4 2" xfId="13653" xr:uid="{10CFE611-869C-4939-9BE9-24534E9E8B56}"/>
    <cellStyle name="Normal 66 3 4 2 2" xfId="31418" xr:uid="{E6465DB7-C9CD-44A6-B472-4F88E979B5BD}"/>
    <cellStyle name="Normal 66 3 4 3" xfId="24368" xr:uid="{86DBFEE1-B3DA-4F94-8AF9-9AA0E65B499E}"/>
    <cellStyle name="Normal 66 3 5" xfId="11209" xr:uid="{1B4BE4B2-3CFE-4A03-9DF6-BC555A727E27}"/>
    <cellStyle name="Normal 66 3 5 2" xfId="29051" xr:uid="{1215B40A-607F-42E8-A816-F4ACBF0FDACC}"/>
    <cellStyle name="Normal 66 3 6" xfId="21909" xr:uid="{E6D8A614-820E-47FC-A56A-29EEEFDA5210}"/>
    <cellStyle name="Normal 66 4" xfId="7349" xr:uid="{208D5FAE-8F6E-441D-AE7A-723A28450369}"/>
    <cellStyle name="Normal 66 4 2" xfId="9087" xr:uid="{FCA75E46-713D-47A4-B132-04E54D981962}"/>
    <cellStyle name="Normal 66 4 2 2" xfId="15126" xr:uid="{7D072B60-4C16-4D6B-9636-1BBFE4E5CC45}"/>
    <cellStyle name="Normal 66 4 2 2 2" xfId="25841" xr:uid="{D8F3EC4F-891A-445A-81F5-E614FA0567C4}"/>
    <cellStyle name="Normal 66 4 2 3" xfId="12759" xr:uid="{6128C1DE-320D-4E4C-88B6-B3EC3A6D6433}"/>
    <cellStyle name="Normal 66 4 2 3 2" xfId="30524" xr:uid="{0DCAC2E5-8AA6-4966-9BD5-F1846ADE65B1}"/>
    <cellStyle name="Normal 66 4 2 4" xfId="23474" xr:uid="{210CF2BC-D56C-4B30-93CA-679023CE6117}"/>
    <cellStyle name="Normal 66 4 3" xfId="10279" xr:uid="{62EA471A-77B0-41AD-B404-AC81EE47C3D3}"/>
    <cellStyle name="Normal 66 4 3 2" xfId="13943" xr:uid="{3AB3C27C-B0A8-4DFB-B409-8FB71D5D533C}"/>
    <cellStyle name="Normal 66 4 3 2 2" xfId="31708" xr:uid="{1E707A06-7A3C-4DCC-982B-4F2F62C6BCA7}"/>
    <cellStyle name="Normal 66 4 3 3" xfId="24658" xr:uid="{C3A77C04-F332-4D44-AF2F-FC81419184DA}"/>
    <cellStyle name="Normal 66 4 4" xfId="11519" xr:uid="{7EEDF789-F363-45D9-8B81-91AEDFB8BE90}"/>
    <cellStyle name="Normal 66 4 4 2" xfId="29341" xr:uid="{5343A423-925F-41B9-8674-B841FCB9DCAA}"/>
    <cellStyle name="Normal 66 4 5" xfId="22234" xr:uid="{EC08EA03-3743-4111-AA77-694424B9A196}"/>
    <cellStyle name="Normal 66 5" xfId="8512" xr:uid="{DFE7C717-75D3-48BD-9A63-D830997C5328}"/>
    <cellStyle name="Normal 66 5 2" xfId="14571" xr:uid="{7B8A4867-5FF2-40AE-92B9-4CC8466AC2E0}"/>
    <cellStyle name="Normal 66 5 2 2" xfId="25286" xr:uid="{2A3603CC-1139-48DF-83F2-7830065C430A}"/>
    <cellStyle name="Normal 66 5 3" xfId="12184" xr:uid="{F7914514-1060-4529-B000-CEA13C4FAFA2}"/>
    <cellStyle name="Normal 66 5 3 2" xfId="29969" xr:uid="{CA161659-FB92-4EE8-8EB0-6982DD74926C}"/>
    <cellStyle name="Normal 66 5 4" xfId="22899" xr:uid="{661CB99A-933E-4E5B-86BC-6AA01A801724}"/>
    <cellStyle name="Normal 66 6" xfId="9720" xr:uid="{E6D18EDA-B489-40A1-B0CB-3F920AB837E9}"/>
    <cellStyle name="Normal 66 6 2" xfId="13388" xr:uid="{E6C9E335-CA17-4915-B785-AC5E7F969D71}"/>
    <cellStyle name="Normal 66 6 2 2" xfId="31153" xr:uid="{25BC8004-8D96-469B-AD08-61F13EF7BCA2}"/>
    <cellStyle name="Normal 66 6 3" xfId="24103" xr:uid="{F2350ADD-C3C4-4EAF-BECF-BDC6CADC3C3C}"/>
    <cellStyle name="Normal 66 7" xfId="10944" xr:uid="{F6964D6F-4BC1-41A2-A76A-90BEC6023F1D}"/>
    <cellStyle name="Normal 66 7 2" xfId="28786" xr:uid="{FDE78803-55FA-4F25-AE32-BA6D5EA1A8F2}"/>
    <cellStyle name="Normal 66 8" xfId="21630" xr:uid="{63711EF5-01F8-4BC9-9414-30EAD9D4E8D4}"/>
    <cellStyle name="Normal 67" xfId="4776" xr:uid="{AEC012AD-AED7-49CB-8933-91BAFDFA3200}"/>
    <cellStyle name="Normal 67 2" xfId="5946" xr:uid="{12BE1F20-D7F8-4F93-8747-7E7E4E669914}"/>
    <cellStyle name="Normal 67 2 2" xfId="6575" xr:uid="{82DA0A96-C110-46DF-90E3-EB429D9EF2EC}"/>
    <cellStyle name="Normal 67 2 2 2" xfId="8185" xr:uid="{35BB8284-D960-42D7-B3CF-97E9B49227DC}"/>
    <cellStyle name="Normal 67 2 2 2 2" xfId="9495" xr:uid="{346BC5E6-73FA-46D2-89DE-8CBF115989F9}"/>
    <cellStyle name="Normal 67 2 2 2 2 2" xfId="15534" xr:uid="{C6EBA304-3194-43D0-B991-F6088681363C}"/>
    <cellStyle name="Normal 67 2 2 2 2 2 2" xfId="26249" xr:uid="{B08D0887-A4DE-4B38-9661-4E986FE0D4CF}"/>
    <cellStyle name="Normal 67 2 2 2 2 3" xfId="13167" xr:uid="{88FC24AD-2A08-4C6C-94A4-5534428B46CE}"/>
    <cellStyle name="Normal 67 2 2 2 2 3 2" xfId="30932" xr:uid="{3D48015C-1B8B-4D18-AEFC-70464191E965}"/>
    <cellStyle name="Normal 67 2 2 2 2 4" xfId="23882" xr:uid="{E5B8C3F2-2CF3-49C7-A0DD-C29AFC977971}"/>
    <cellStyle name="Normal 67 2 2 2 3" xfId="10687" xr:uid="{FFAC117C-9B6D-4B8A-A9FB-3F59CC6D98D5}"/>
    <cellStyle name="Normal 67 2 2 2 3 2" xfId="14351" xr:uid="{B0FCA89A-23CF-4CEF-AFCD-53586ED3F09A}"/>
    <cellStyle name="Normal 67 2 2 2 3 2 2" xfId="32116" xr:uid="{CE2C2AAB-4FF5-4278-B480-46D558DABDAA}"/>
    <cellStyle name="Normal 67 2 2 2 3 3" xfId="25066" xr:uid="{64B1AA85-8D43-4EEE-93D2-1796F59262CD}"/>
    <cellStyle name="Normal 67 2 2 2 4" xfId="11927" xr:uid="{EA939118-37A8-4A9F-8837-6BA0FC34F5E2}"/>
    <cellStyle name="Normal 67 2 2 2 4 2" xfId="29749" xr:uid="{6972A2F7-65DD-4560-8632-FEDDE02A87DA}"/>
    <cellStyle name="Normal 67 2 2 2 5" xfId="22642" xr:uid="{9348FA12-6C52-46F1-B14C-E6DA21A2E684}"/>
    <cellStyle name="Normal 67 2 2 3" xfId="8908" xr:uid="{0F92CB5A-71BE-4070-8912-363F886ED92A}"/>
    <cellStyle name="Normal 67 2 2 3 2" xfId="14967" xr:uid="{405CF684-6D40-46A8-BF94-2B05771E8AFA}"/>
    <cellStyle name="Normal 67 2 2 3 2 2" xfId="25682" xr:uid="{3EB17A46-8E4F-47EC-992F-DBD08F313AF3}"/>
    <cellStyle name="Normal 67 2 2 3 3" xfId="12580" xr:uid="{3EB39D2A-810E-40F3-8645-28E6B86C34F0}"/>
    <cellStyle name="Normal 67 2 2 3 3 2" xfId="30365" xr:uid="{876E4EA7-2785-4804-BD77-F5AD32B6B773}"/>
    <cellStyle name="Normal 67 2 2 3 4" xfId="23295" xr:uid="{8C6C4B77-2E4A-4262-A349-1196CC402973}"/>
    <cellStyle name="Normal 67 2 2 4" xfId="10120" xr:uid="{D5C81879-126F-451F-BDA2-B42B94BC5C3C}"/>
    <cellStyle name="Normal 67 2 2 4 2" xfId="13784" xr:uid="{6DBE6640-25E2-42DC-B0E6-A742E85C9EF0}"/>
    <cellStyle name="Normal 67 2 2 4 2 2" xfId="31549" xr:uid="{F6773714-EC01-47CA-8271-A5F343371CA1}"/>
    <cellStyle name="Normal 67 2 2 4 3" xfId="24499" xr:uid="{207FD337-652B-4163-AD0F-C65825808B3E}"/>
    <cellStyle name="Normal 67 2 2 5" xfId="11340" xr:uid="{897AC2DF-C06D-4139-B369-EEDF56C43D82}"/>
    <cellStyle name="Normal 67 2 2 5 2" xfId="29182" xr:uid="{85B06BBD-0B44-4B60-A2D1-1DACFFA1D173}"/>
    <cellStyle name="Normal 67 2 2 6" xfId="22040" xr:uid="{77780DF4-0CB6-4E01-8FD4-207EA4884CCF}"/>
    <cellStyle name="Normal 67 2 3" xfId="7543" xr:uid="{4BFD8B99-8C8E-4CB2-BA05-38853883C0E6}"/>
    <cellStyle name="Normal 67 2 3 2" xfId="9218" xr:uid="{0F320887-2B14-4C10-ACF4-BF6CB305F362}"/>
    <cellStyle name="Normal 67 2 3 2 2" xfId="15257" xr:uid="{AEDF7DE4-7DA8-4823-9E77-8F420FB7A11F}"/>
    <cellStyle name="Normal 67 2 3 2 2 2" xfId="25972" xr:uid="{25651ADC-856E-4C24-A18C-E8D39D1ACFD8}"/>
    <cellStyle name="Normal 67 2 3 2 3" xfId="12890" xr:uid="{3010E22C-52EA-4AE1-B9C4-23CD4684B3FD}"/>
    <cellStyle name="Normal 67 2 3 2 3 2" xfId="30655" xr:uid="{6EA2B29E-EB52-4011-A647-C11023A4467E}"/>
    <cellStyle name="Normal 67 2 3 2 4" xfId="23605" xr:uid="{20024C79-1B91-41A9-AE37-2EFA3A767392}"/>
    <cellStyle name="Normal 67 2 3 3" xfId="10410" xr:uid="{FCA7E460-F0F1-4F37-AECB-DCB2883DEC2D}"/>
    <cellStyle name="Normal 67 2 3 3 2" xfId="14074" xr:uid="{684F1D04-83E5-4D3F-AEC9-2C953D61D0B0}"/>
    <cellStyle name="Normal 67 2 3 3 2 2" xfId="31839" xr:uid="{2D3AF293-6E33-4B59-AE10-04EE145D7BAC}"/>
    <cellStyle name="Normal 67 2 3 3 3" xfId="24789" xr:uid="{90AE3A98-96A0-4FF6-B361-330FC15F729B}"/>
    <cellStyle name="Normal 67 2 3 4" xfId="11650" xr:uid="{A413F35D-DDF1-4CD9-8C64-FF2FF04B1FE2}"/>
    <cellStyle name="Normal 67 2 3 4 2" xfId="29472" xr:uid="{9197C9C7-BF23-4172-8731-368984DC6D44}"/>
    <cellStyle name="Normal 67 2 3 5" xfId="22365" xr:uid="{8FD6AC6B-F123-4D48-8680-0335E364F16A}"/>
    <cellStyle name="Normal 67 2 4" xfId="8643" xr:uid="{8012A2A7-1077-478F-B68C-16215FF4A2E4}"/>
    <cellStyle name="Normal 67 2 4 2" xfId="14702" xr:uid="{4357CEB5-0963-4816-A4DD-C2137ABE1254}"/>
    <cellStyle name="Normal 67 2 4 2 2" xfId="25417" xr:uid="{04987824-CFA5-4F09-9EB1-600F574EBE9F}"/>
    <cellStyle name="Normal 67 2 4 3" xfId="12315" xr:uid="{4FBB22E9-1C37-4548-B0D0-7371DEE8EDA0}"/>
    <cellStyle name="Normal 67 2 4 3 2" xfId="30100" xr:uid="{A94304D3-55FF-4F0E-9E60-7F9F4EE65C42}"/>
    <cellStyle name="Normal 67 2 4 4" xfId="23030" xr:uid="{C6844046-418F-4FF5-ABAD-8E1BA591505B}"/>
    <cellStyle name="Normal 67 2 5" xfId="9855" xr:uid="{46250C56-16A6-4E8A-A4FA-171C4783E3B6}"/>
    <cellStyle name="Normal 67 2 5 2" xfId="13519" xr:uid="{2076375F-7352-4541-B795-AD80FC99D1BB}"/>
    <cellStyle name="Normal 67 2 5 2 2" xfId="31284" xr:uid="{F12D0761-63E2-4467-AF71-FAEC81793BB3}"/>
    <cellStyle name="Normal 67 2 5 3" xfId="24234" xr:uid="{0C0183B7-8A15-4EC0-AC73-2E2F420F815D}"/>
    <cellStyle name="Normal 67 2 6" xfId="11075" xr:uid="{05866FD3-3846-4983-852F-40718D074C79}"/>
    <cellStyle name="Normal 67 2 6 2" xfId="28917" xr:uid="{2D21EF67-10FF-4610-85BF-139E2B2016D2}"/>
    <cellStyle name="Normal 67 2 7" xfId="21775" xr:uid="{5473738C-141C-47DB-A63E-E7FC480EF1CC}"/>
    <cellStyle name="Normal 67 3" xfId="6383" xr:uid="{CB7FBBB3-A75E-4842-AB35-AB125169D87E}"/>
    <cellStyle name="Normal 67 3 2" xfId="7992" xr:uid="{6FA77075-8054-4F7F-8AB8-31FC1629D5FF}"/>
    <cellStyle name="Normal 67 3 2 2" xfId="9365" xr:uid="{60EDF709-7765-46CD-85DE-6135D7FC0E31}"/>
    <cellStyle name="Normal 67 3 2 2 2" xfId="15404" xr:uid="{FD6B9BC3-5875-4678-8295-C163D31C0836}"/>
    <cellStyle name="Normal 67 3 2 2 2 2" xfId="26119" xr:uid="{58E556A9-F039-4C82-AA8E-00F57931228E}"/>
    <cellStyle name="Normal 67 3 2 2 3" xfId="13037" xr:uid="{1B70F47D-5120-4F75-932B-913771A92A1D}"/>
    <cellStyle name="Normal 67 3 2 2 3 2" xfId="30802" xr:uid="{1C45F0FB-DA48-44B8-8015-6899E0B1C968}"/>
    <cellStyle name="Normal 67 3 2 2 4" xfId="23752" xr:uid="{BC2A0623-7802-4C53-9312-888F099806B5}"/>
    <cellStyle name="Normal 67 3 2 3" xfId="10557" xr:uid="{E09B5E42-A3FD-4A1B-A818-03E44F6256E0}"/>
    <cellStyle name="Normal 67 3 2 3 2" xfId="14221" xr:uid="{F0ACF092-3B1B-42F5-98BC-1C39D81E0C3F}"/>
    <cellStyle name="Normal 67 3 2 3 2 2" xfId="31986" xr:uid="{9729D92A-2F5A-4E60-A5ED-B0EEE6A9AC57}"/>
    <cellStyle name="Normal 67 3 2 3 3" xfId="24936" xr:uid="{5B466E72-5B7E-49A7-886C-D2DF13A4F45C}"/>
    <cellStyle name="Normal 67 3 2 4" xfId="11797" xr:uid="{3E90A083-D1BD-4CB9-8BC1-1EB8A76CEBC9}"/>
    <cellStyle name="Normal 67 3 2 4 2" xfId="29619" xr:uid="{4B454909-2594-49C4-94D4-E81946B87065}"/>
    <cellStyle name="Normal 67 3 2 5" xfId="22512" xr:uid="{4BD3FBA7-4D42-4CBF-A9A8-42A63DAF69A2}"/>
    <cellStyle name="Normal 67 3 3" xfId="8778" xr:uid="{C73E9B00-07C1-4740-85CB-A22DFEA53C71}"/>
    <cellStyle name="Normal 67 3 3 2" xfId="14837" xr:uid="{0B0E0B6D-8B46-4497-8B9B-43CA2E542696}"/>
    <cellStyle name="Normal 67 3 3 2 2" xfId="25552" xr:uid="{208A23AC-3157-4751-BAB7-08BF548EA4A1}"/>
    <cellStyle name="Normal 67 3 3 3" xfId="12450" xr:uid="{EE9273E3-2AE3-4687-9705-4F0933D61D84}"/>
    <cellStyle name="Normal 67 3 3 3 2" xfId="30235" xr:uid="{4A76AA48-C6C0-4E27-A9A1-351B3F58819C}"/>
    <cellStyle name="Normal 67 3 3 4" xfId="23165" xr:uid="{B4589B3B-363F-467B-BBA4-49DB96F08332}"/>
    <cellStyle name="Normal 67 3 4" xfId="9990" xr:uid="{6BDDA7BF-4B41-45EB-B94C-DA336AD44D10}"/>
    <cellStyle name="Normal 67 3 4 2" xfId="13654" xr:uid="{A99479F1-12B9-4303-9A38-4A4443B1A5AD}"/>
    <cellStyle name="Normal 67 3 4 2 2" xfId="31419" xr:uid="{899B96A1-09AF-4ABC-8343-66F9F8EAA70C}"/>
    <cellStyle name="Normal 67 3 4 3" xfId="24369" xr:uid="{08EDE342-C133-4F89-BC23-DB650965C238}"/>
    <cellStyle name="Normal 67 3 5" xfId="11210" xr:uid="{9100AF72-9B2D-4187-88C8-4ED77D8A3C38}"/>
    <cellStyle name="Normal 67 3 5 2" xfId="29052" xr:uid="{83626A0C-693C-4E24-B5DE-7D0FD4E2F371}"/>
    <cellStyle name="Normal 67 3 6" xfId="21910" xr:uid="{5394D09B-DBA1-46F1-80F6-7DEBA0A072DE}"/>
    <cellStyle name="Normal 67 4" xfId="7350" xr:uid="{56AA6066-ED88-4D0C-A116-0688E23AFC85}"/>
    <cellStyle name="Normal 67 4 2" xfId="9088" xr:uid="{C13DA1FE-C5C9-4050-9A33-2F886DC835A5}"/>
    <cellStyle name="Normal 67 4 2 2" xfId="15127" xr:uid="{983EC49E-63F6-49A8-A964-F55A03BC2780}"/>
    <cellStyle name="Normal 67 4 2 2 2" xfId="25842" xr:uid="{266D4653-12FF-4C6B-942D-0F56276090B9}"/>
    <cellStyle name="Normal 67 4 2 3" xfId="12760" xr:uid="{6F63FF24-086D-4F81-AB31-E05F0F764CAE}"/>
    <cellStyle name="Normal 67 4 2 3 2" xfId="30525" xr:uid="{33B5860C-FBD1-4BCD-8716-53E04CB670D6}"/>
    <cellStyle name="Normal 67 4 2 4" xfId="23475" xr:uid="{C21D0E44-6DE0-4594-9039-613FA804D02A}"/>
    <cellStyle name="Normal 67 4 3" xfId="10280" xr:uid="{C8EA8E24-A200-4D4E-A39F-0FACF5A53804}"/>
    <cellStyle name="Normal 67 4 3 2" xfId="13944" xr:uid="{82968E8E-EE8B-454B-B343-E00D0E99E1EC}"/>
    <cellStyle name="Normal 67 4 3 2 2" xfId="31709" xr:uid="{2A4362CB-93C7-4E7E-B100-016876DA70A6}"/>
    <cellStyle name="Normal 67 4 3 3" xfId="24659" xr:uid="{020C362B-9728-4B38-81EE-A0B2C65CB25C}"/>
    <cellStyle name="Normal 67 4 4" xfId="11520" xr:uid="{929712D2-3008-4BE3-93D8-16794FF00828}"/>
    <cellStyle name="Normal 67 4 4 2" xfId="29342" xr:uid="{759853B1-DB6C-411B-845C-B33F1B7D1C25}"/>
    <cellStyle name="Normal 67 4 5" xfId="22235" xr:uid="{538BCF62-8D4C-4809-944E-2423F83ACE8B}"/>
    <cellStyle name="Normal 67 5" xfId="8513" xr:uid="{6401A2E5-D1CD-4DD9-8EF5-1F2D4702B507}"/>
    <cellStyle name="Normal 67 5 2" xfId="14572" xr:uid="{602F9330-1F06-4249-A1E8-D988273D2E4A}"/>
    <cellStyle name="Normal 67 5 2 2" xfId="25287" xr:uid="{70398B86-F7B4-41E4-964E-A41F4D473FA7}"/>
    <cellStyle name="Normal 67 5 3" xfId="12185" xr:uid="{266E18F8-F13C-40DC-9110-637C6AA36988}"/>
    <cellStyle name="Normal 67 5 3 2" xfId="29970" xr:uid="{72F52C5B-55B2-412C-B063-71936A2D3664}"/>
    <cellStyle name="Normal 67 5 4" xfId="22900" xr:uid="{29D6B305-52C4-42F1-925C-3E13FD067E0C}"/>
    <cellStyle name="Normal 67 6" xfId="9721" xr:uid="{6898DAD3-0E51-4FB4-86F2-AE432F58CC49}"/>
    <cellStyle name="Normal 67 6 2" xfId="13389" xr:uid="{8D2E04C6-6836-4396-A796-241C7E33DAEA}"/>
    <cellStyle name="Normal 67 6 2 2" xfId="31154" xr:uid="{BAF42E03-15D8-4D55-B8FD-755522E29FA3}"/>
    <cellStyle name="Normal 67 6 3" xfId="24104" xr:uid="{6CBED09C-4A9E-4FD6-BD3D-B4272006833E}"/>
    <cellStyle name="Normal 67 7" xfId="10945" xr:uid="{BF3B2D36-7F37-4383-A720-5D08D84A43C6}"/>
    <cellStyle name="Normal 67 7 2" xfId="28787" xr:uid="{C69E0E7B-AEA5-4D48-AEE6-ACD156C721E5}"/>
    <cellStyle name="Normal 67 8" xfId="21631" xr:uid="{6CFFC691-BB68-4AC7-9FFA-21C26DCF609C}"/>
    <cellStyle name="Normal 68" xfId="4777" xr:uid="{B9DB56A9-A046-40D8-9DE4-10C465D095E4}"/>
    <cellStyle name="Normal 68 2" xfId="5947" xr:uid="{C1618386-FDB6-435A-B48D-472A007EE5BC}"/>
    <cellStyle name="Normal 68 2 2" xfId="6576" xr:uid="{827A83D3-1296-4811-85EF-FAA437A41677}"/>
    <cellStyle name="Normal 68 2 2 2" xfId="8186" xr:uid="{3592A138-CEEA-48A7-A11F-33AA52A64276}"/>
    <cellStyle name="Normal 68 2 2 2 2" xfId="9496" xr:uid="{C716D11E-FBB9-4802-B340-7D5C6472494A}"/>
    <cellStyle name="Normal 68 2 2 2 2 2" xfId="15535" xr:uid="{A9935EA0-A054-498B-BEF9-FA82971ADCD2}"/>
    <cellStyle name="Normal 68 2 2 2 2 2 2" xfId="26250" xr:uid="{C5287C96-56A4-4A2B-9B4E-C5BE8321A38E}"/>
    <cellStyle name="Normal 68 2 2 2 2 3" xfId="13168" xr:uid="{941201E5-B386-4AA9-9675-768F55B1AD6D}"/>
    <cellStyle name="Normal 68 2 2 2 2 3 2" xfId="30933" xr:uid="{482CF392-E35A-4727-BDF1-411EDCE1ABBF}"/>
    <cellStyle name="Normal 68 2 2 2 2 4" xfId="23883" xr:uid="{BE5A1D08-6BB2-4721-A871-F882BA89D0EE}"/>
    <cellStyle name="Normal 68 2 2 2 3" xfId="10688" xr:uid="{64404B67-9895-47C0-92ED-1E22D099A6AB}"/>
    <cellStyle name="Normal 68 2 2 2 3 2" xfId="14352" xr:uid="{81BE8D88-1CD5-4311-9F02-33DA5D692DED}"/>
    <cellStyle name="Normal 68 2 2 2 3 2 2" xfId="32117" xr:uid="{3CF584AB-9EDA-4F3A-BE94-3A73CE00682C}"/>
    <cellStyle name="Normal 68 2 2 2 3 3" xfId="25067" xr:uid="{2063A8CE-61C1-46C6-B458-B4E1C25E21B4}"/>
    <cellStyle name="Normal 68 2 2 2 4" xfId="11928" xr:uid="{191720FC-7CFF-445E-8364-12D5C5481B44}"/>
    <cellStyle name="Normal 68 2 2 2 4 2" xfId="29750" xr:uid="{AE3D327B-16A5-4AFE-9108-66FC7F69AAC8}"/>
    <cellStyle name="Normal 68 2 2 2 5" xfId="22643" xr:uid="{C9A12F06-7D38-4D12-B799-C75DD9521EDB}"/>
    <cellStyle name="Normal 68 2 2 3" xfId="8909" xr:uid="{E0BE6953-6241-4AAB-9AB2-C96922E69A64}"/>
    <cellStyle name="Normal 68 2 2 3 2" xfId="14968" xr:uid="{0CCF2309-90BA-4D60-A8C9-C5E6226001A6}"/>
    <cellStyle name="Normal 68 2 2 3 2 2" xfId="25683" xr:uid="{6CE87D69-2984-4188-9170-DF8111B5AB6E}"/>
    <cellStyle name="Normal 68 2 2 3 3" xfId="12581" xr:uid="{22E33066-5AE9-4F8C-9CE3-5A6C48BFE1BA}"/>
    <cellStyle name="Normal 68 2 2 3 3 2" xfId="30366" xr:uid="{1C5F4A87-18E2-463C-B83D-2B3DC78047EF}"/>
    <cellStyle name="Normal 68 2 2 3 4" xfId="23296" xr:uid="{A72E827C-02A4-4D8E-B95A-17D40652C24F}"/>
    <cellStyle name="Normal 68 2 2 4" xfId="10121" xr:uid="{61D5D71C-462B-4FD4-868F-3FB880DC296A}"/>
    <cellStyle name="Normal 68 2 2 4 2" xfId="13785" xr:uid="{919CE043-79F1-4D17-9271-14FB7FADA553}"/>
    <cellStyle name="Normal 68 2 2 4 2 2" xfId="31550" xr:uid="{7B3C7AA1-06BC-4C51-86B9-FB39B7A5EAED}"/>
    <cellStyle name="Normal 68 2 2 4 3" xfId="24500" xr:uid="{DFD054C6-F536-47EF-8548-FD1F7C432D26}"/>
    <cellStyle name="Normal 68 2 2 5" xfId="11341" xr:uid="{D285F46F-F58E-41C0-8B59-633ED6EADC60}"/>
    <cellStyle name="Normal 68 2 2 5 2" xfId="29183" xr:uid="{5621E0AE-3B08-4C84-B9F8-5BF14F4431D7}"/>
    <cellStyle name="Normal 68 2 2 6" xfId="22041" xr:uid="{40ACA77F-1AAD-4644-A8F6-B285A7E3F13E}"/>
    <cellStyle name="Normal 68 2 3" xfId="7544" xr:uid="{746342A9-A6A9-400A-8318-B7D7ECBE2F77}"/>
    <cellStyle name="Normal 68 2 3 2" xfId="9219" xr:uid="{3E04CDFC-130B-4A2C-AFC6-C85554BDFFDC}"/>
    <cellStyle name="Normal 68 2 3 2 2" xfId="15258" xr:uid="{E33D6D3B-99D4-47F6-97EF-8AD80804F7F6}"/>
    <cellStyle name="Normal 68 2 3 2 2 2" xfId="25973" xr:uid="{6113C477-B5CE-4573-981D-2AA228ACB5FE}"/>
    <cellStyle name="Normal 68 2 3 2 3" xfId="12891" xr:uid="{9890DD90-6237-4A6E-AFB0-B28D075488B3}"/>
    <cellStyle name="Normal 68 2 3 2 3 2" xfId="30656" xr:uid="{E7FB0665-D528-4FB4-9DE4-B6C5B5C70B73}"/>
    <cellStyle name="Normal 68 2 3 2 4" xfId="23606" xr:uid="{C2C6606F-B692-494E-98CB-A4A7B4114AC8}"/>
    <cellStyle name="Normal 68 2 3 3" xfId="10411" xr:uid="{EBF6609C-B14A-47F4-B1E8-279EBDDBDD12}"/>
    <cellStyle name="Normal 68 2 3 3 2" xfId="14075" xr:uid="{62A88E5B-43A0-491B-B1C8-E8F1D7DEB4E3}"/>
    <cellStyle name="Normal 68 2 3 3 2 2" xfId="31840" xr:uid="{A5090EF4-85A4-4A9A-9E81-FC1687167F56}"/>
    <cellStyle name="Normal 68 2 3 3 3" xfId="24790" xr:uid="{C0976EA9-A468-4887-ADE4-8E8FCC553339}"/>
    <cellStyle name="Normal 68 2 3 4" xfId="11651" xr:uid="{E54155B1-4714-4509-AE2A-BD62F5D56011}"/>
    <cellStyle name="Normal 68 2 3 4 2" xfId="29473" xr:uid="{74084FC4-8B57-4D72-9E0B-582DCB6C7B93}"/>
    <cellStyle name="Normal 68 2 3 5" xfId="22366" xr:uid="{9F83B201-50A7-40A2-B369-C35A90AB59C3}"/>
    <cellStyle name="Normal 68 2 4" xfId="8644" xr:uid="{0D794475-4FE3-4E76-8FA6-94791C16CA16}"/>
    <cellStyle name="Normal 68 2 4 2" xfId="14703" xr:uid="{1856F976-8BD2-400B-836D-617378FAC562}"/>
    <cellStyle name="Normal 68 2 4 2 2" xfId="25418" xr:uid="{B304D739-4C04-48D4-909C-8D0F27EA4514}"/>
    <cellStyle name="Normal 68 2 4 3" xfId="12316" xr:uid="{8069A995-0356-4953-ACE2-FF6BAA2169B0}"/>
    <cellStyle name="Normal 68 2 4 3 2" xfId="30101" xr:uid="{79F312DB-4129-4FBA-BDCE-344A4A72AA27}"/>
    <cellStyle name="Normal 68 2 4 4" xfId="23031" xr:uid="{58956D9F-2284-4B96-9CE3-58B71EB1E744}"/>
    <cellStyle name="Normal 68 2 5" xfId="9856" xr:uid="{8F635C74-F6BD-45D1-A62E-49649FA9514B}"/>
    <cellStyle name="Normal 68 2 5 2" xfId="13520" xr:uid="{5AEF096A-B512-4157-B0AB-990E09DBA6C9}"/>
    <cellStyle name="Normal 68 2 5 2 2" xfId="31285" xr:uid="{AB11D4B8-CF46-46C8-9030-554B23D3A0DE}"/>
    <cellStyle name="Normal 68 2 5 3" xfId="24235" xr:uid="{68E47D22-8595-4F11-9EE5-8DBFB01828E4}"/>
    <cellStyle name="Normal 68 2 6" xfId="11076" xr:uid="{934D64B6-41C6-4B2F-A7D8-4B5E3487B9AA}"/>
    <cellStyle name="Normal 68 2 6 2" xfId="28918" xr:uid="{94FB865B-98B9-46A7-80FF-5B578DE26A7F}"/>
    <cellStyle name="Normal 68 2 7" xfId="21776" xr:uid="{1B6258C8-7CBE-4162-A94B-5A7D630EB551}"/>
    <cellStyle name="Normal 68 3" xfId="6384" xr:uid="{F789CC35-9C04-4D02-8396-148ED8DD45EB}"/>
    <cellStyle name="Normal 68 3 2" xfId="7993" xr:uid="{C55C2D13-1820-48DA-A2E6-D244DCB279FD}"/>
    <cellStyle name="Normal 68 3 2 2" xfId="9366" xr:uid="{BA8049EB-CE1A-4761-A522-7A59CF5A73DC}"/>
    <cellStyle name="Normal 68 3 2 2 2" xfId="15405" xr:uid="{4BF32325-0E65-4AD8-A999-5932617DB682}"/>
    <cellStyle name="Normal 68 3 2 2 2 2" xfId="26120" xr:uid="{F2BCA590-FA72-46E1-B60E-6B3CEDB04F50}"/>
    <cellStyle name="Normal 68 3 2 2 3" xfId="13038" xr:uid="{7370EA9A-2176-4D1B-8540-CD8A2F319C63}"/>
    <cellStyle name="Normal 68 3 2 2 3 2" xfId="30803" xr:uid="{0A670BB9-BFDB-462A-AF72-2BEB594DA2B1}"/>
    <cellStyle name="Normal 68 3 2 2 4" xfId="23753" xr:uid="{91CD003A-D0B9-4C4B-B748-1DAD8DECD162}"/>
    <cellStyle name="Normal 68 3 2 3" xfId="10558" xr:uid="{9536A88E-ADCF-4DFC-B152-BA5FBDCC4F62}"/>
    <cellStyle name="Normal 68 3 2 3 2" xfId="14222" xr:uid="{675B9E30-761B-49F9-A0FF-AF35C989C776}"/>
    <cellStyle name="Normal 68 3 2 3 2 2" xfId="31987" xr:uid="{11AC34A8-2213-46B7-A604-A1FA302EFF56}"/>
    <cellStyle name="Normal 68 3 2 3 3" xfId="24937" xr:uid="{5C8620FA-5DD0-48FF-84DB-002FA4B01903}"/>
    <cellStyle name="Normal 68 3 2 4" xfId="11798" xr:uid="{23C8D3E0-FB84-4AC3-871A-1B796FFBDCF8}"/>
    <cellStyle name="Normal 68 3 2 4 2" xfId="29620" xr:uid="{59A29EB7-43C4-44CF-845B-F1CC27DCBE61}"/>
    <cellStyle name="Normal 68 3 2 5" xfId="22513" xr:uid="{266F9853-27EB-44B2-AE2B-52936D3791DC}"/>
    <cellStyle name="Normal 68 3 3" xfId="8779" xr:uid="{BDC77CA2-A82F-4C1E-8733-C63433D014E4}"/>
    <cellStyle name="Normal 68 3 3 2" xfId="14838" xr:uid="{5B2D9F49-F7BE-43B1-B52F-A548EAF4BF1B}"/>
    <cellStyle name="Normal 68 3 3 2 2" xfId="25553" xr:uid="{2A40CF6A-9675-4169-BE41-A4B3966C36B4}"/>
    <cellStyle name="Normal 68 3 3 3" xfId="12451" xr:uid="{2660DC33-3966-4A23-B7C9-545CC4AC7242}"/>
    <cellStyle name="Normal 68 3 3 3 2" xfId="30236" xr:uid="{1CDA612E-0953-4FB7-B3AC-97CD54F60312}"/>
    <cellStyle name="Normal 68 3 3 4" xfId="23166" xr:uid="{3A6D1037-FD85-40FD-9D6D-02F0D7EA4686}"/>
    <cellStyle name="Normal 68 3 4" xfId="9991" xr:uid="{99694E5B-64C3-4899-AD23-8343484807D2}"/>
    <cellStyle name="Normal 68 3 4 2" xfId="13655" xr:uid="{8C8FD7F3-A4AE-4778-A446-87E9CFA5CB0A}"/>
    <cellStyle name="Normal 68 3 4 2 2" xfId="31420" xr:uid="{4D6B410D-52B6-4B40-BF78-4F18B59BF396}"/>
    <cellStyle name="Normal 68 3 4 3" xfId="24370" xr:uid="{13F6B0A8-BF35-47A4-8AAE-9272041CC195}"/>
    <cellStyle name="Normal 68 3 5" xfId="11211" xr:uid="{3725F338-6AB3-4B16-8557-A3C64030FCC7}"/>
    <cellStyle name="Normal 68 3 5 2" xfId="29053" xr:uid="{DC2F0800-1305-405E-9EA3-6D3B9EFDA0A8}"/>
    <cellStyle name="Normal 68 3 6" xfId="21911" xr:uid="{649B0F60-D87C-45B4-BF81-DB67098A0EFF}"/>
    <cellStyle name="Normal 68 4" xfId="7351" xr:uid="{4BCD6148-A2C7-4544-A43E-0E51D9CE9473}"/>
    <cellStyle name="Normal 68 4 2" xfId="9089" xr:uid="{7BB26085-68CA-44F5-B1C0-14502726EDEA}"/>
    <cellStyle name="Normal 68 4 2 2" xfId="15128" xr:uid="{599431C3-0017-4ADA-BFEA-7D36239BC0C9}"/>
    <cellStyle name="Normal 68 4 2 2 2" xfId="25843" xr:uid="{954719B4-B1A3-4D46-921B-CEDD776D4D79}"/>
    <cellStyle name="Normal 68 4 2 3" xfId="12761" xr:uid="{1E2B91A3-3C91-41C6-A2E1-DF1F33F07658}"/>
    <cellStyle name="Normal 68 4 2 3 2" xfId="30526" xr:uid="{935E267E-8180-43B1-B344-2131327121DC}"/>
    <cellStyle name="Normal 68 4 2 4" xfId="23476" xr:uid="{47AD35A6-796D-4BA9-A905-0088FAC92F5E}"/>
    <cellStyle name="Normal 68 4 3" xfId="10281" xr:uid="{0BD53265-24DC-4B62-BA63-45D17C80CD7C}"/>
    <cellStyle name="Normal 68 4 3 2" xfId="13945" xr:uid="{86B3F2F7-38B3-457F-BE58-A0432A277D8E}"/>
    <cellStyle name="Normal 68 4 3 2 2" xfId="31710" xr:uid="{17047F6F-80A0-4502-B22E-F85B050D4683}"/>
    <cellStyle name="Normal 68 4 3 3" xfId="24660" xr:uid="{0C8C557F-21E0-49F3-9000-BDF8E4DF8BD5}"/>
    <cellStyle name="Normal 68 4 4" xfId="11521" xr:uid="{9270AB47-C76D-456A-9EAE-5F696FDCE40F}"/>
    <cellStyle name="Normal 68 4 4 2" xfId="29343" xr:uid="{9D03CA40-B9C6-49FC-B3DC-1F9A9D55030D}"/>
    <cellStyle name="Normal 68 4 5" xfId="22236" xr:uid="{EB1A520B-5D07-40A9-9751-F642D80D76FB}"/>
    <cellStyle name="Normal 68 5" xfId="8514" xr:uid="{9A234428-2EA1-46AB-9041-5B170130BF93}"/>
    <cellStyle name="Normal 68 5 2" xfId="14573" xr:uid="{1518F6E3-C8E7-46AB-8AF9-98B3D86C4147}"/>
    <cellStyle name="Normal 68 5 2 2" xfId="25288" xr:uid="{87F4E4C6-6941-44ED-B52D-9D3B9A102A6F}"/>
    <cellStyle name="Normal 68 5 3" xfId="12186" xr:uid="{DFD2D001-3071-4FEA-8DDF-F55CD0DFFCB1}"/>
    <cellStyle name="Normal 68 5 3 2" xfId="29971" xr:uid="{C28D7246-7DA2-415B-94F4-60435EA4AAAC}"/>
    <cellStyle name="Normal 68 5 4" xfId="22901" xr:uid="{05C09C33-9669-495C-8A96-D8B046C720C7}"/>
    <cellStyle name="Normal 68 6" xfId="9722" xr:uid="{F230615A-CA36-4358-B4AF-CAAC98E77511}"/>
    <cellStyle name="Normal 68 6 2" xfId="13390" xr:uid="{3872969B-D5AC-4355-8B17-2D6AFBF75A67}"/>
    <cellStyle name="Normal 68 6 2 2" xfId="31155" xr:uid="{A826BFC0-97C2-44F9-9A68-C51A83B3270F}"/>
    <cellStyle name="Normal 68 6 3" xfId="24105" xr:uid="{CD56D301-8A40-409C-91E7-709BEDCD3987}"/>
    <cellStyle name="Normal 68 7" xfId="10946" xr:uid="{82B915A9-FCFD-41A2-930E-18CFFE2CC015}"/>
    <cellStyle name="Normal 68 7 2" xfId="28788" xr:uid="{E61B29F0-96B9-4C56-8AC3-220BD1AAFABE}"/>
    <cellStyle name="Normal 68 8" xfId="21632" xr:uid="{8AAB7E66-EE75-41BF-BC06-1748901B11CB}"/>
    <cellStyle name="Normal 69" xfId="4778" xr:uid="{DF95683E-3BF1-4C7B-BA10-2897945488C7}"/>
    <cellStyle name="Normal 69 2" xfId="5948" xr:uid="{06F8FB76-5EB1-45DB-9032-48DE649DDE66}"/>
    <cellStyle name="Normal 69 2 2" xfId="6577" xr:uid="{61A29360-0E04-4B18-86CB-9BC8A9179CCB}"/>
    <cellStyle name="Normal 69 2 2 2" xfId="8187" xr:uid="{68BA1E4E-B1EC-40A7-A8F8-E15F69C075B1}"/>
    <cellStyle name="Normal 69 2 2 2 2" xfId="9497" xr:uid="{353B27D7-5719-4E45-8253-9F51229F123D}"/>
    <cellStyle name="Normal 69 2 2 2 2 2" xfId="15536" xr:uid="{71691EBD-3933-4E13-8935-971E3EC2A5E0}"/>
    <cellStyle name="Normal 69 2 2 2 2 2 2" xfId="26251" xr:uid="{72507172-050F-4D02-B760-E977F4FED45E}"/>
    <cellStyle name="Normal 69 2 2 2 2 3" xfId="13169" xr:uid="{1A82FCF8-23D5-4249-9654-F4C0EB862C30}"/>
    <cellStyle name="Normal 69 2 2 2 2 3 2" xfId="30934" xr:uid="{D624BBB9-FAA3-4DFD-8FB1-0FEC75A96F60}"/>
    <cellStyle name="Normal 69 2 2 2 2 4" xfId="23884" xr:uid="{67FB975B-7310-421D-ADFB-5C943A7EDF28}"/>
    <cellStyle name="Normal 69 2 2 2 3" xfId="10689" xr:uid="{81AFCA71-5476-4846-945C-EFCEF9FF078C}"/>
    <cellStyle name="Normal 69 2 2 2 3 2" xfId="14353" xr:uid="{DEC545A5-11C4-43BB-ABE6-3D84B93ADC57}"/>
    <cellStyle name="Normal 69 2 2 2 3 2 2" xfId="32118" xr:uid="{7245FF0C-CE9B-4CF3-B61E-764315615129}"/>
    <cellStyle name="Normal 69 2 2 2 3 3" xfId="25068" xr:uid="{BF395F2C-A6D8-4B12-8065-D574E46EA121}"/>
    <cellStyle name="Normal 69 2 2 2 4" xfId="11929" xr:uid="{17449C29-71B6-4A75-BB99-4DCF91C38251}"/>
    <cellStyle name="Normal 69 2 2 2 4 2" xfId="29751" xr:uid="{95821E07-514C-44C6-B1F5-062AB83B101A}"/>
    <cellStyle name="Normal 69 2 2 2 5" xfId="22644" xr:uid="{E98EDFF0-AC99-4F04-9D89-F2BFD759B0ED}"/>
    <cellStyle name="Normal 69 2 2 3" xfId="8910" xr:uid="{A7CE7EBC-2BB0-4B2B-90BC-53A6E7C2E5C4}"/>
    <cellStyle name="Normal 69 2 2 3 2" xfId="14969" xr:uid="{49F239E2-EC86-439F-8DF7-D6380571BE63}"/>
    <cellStyle name="Normal 69 2 2 3 2 2" xfId="25684" xr:uid="{2F37A1ED-D5A8-4FEA-8ED2-E9652D740085}"/>
    <cellStyle name="Normal 69 2 2 3 3" xfId="12582" xr:uid="{211B93DC-5FA2-4F3B-8CD7-5067E3BE416A}"/>
    <cellStyle name="Normal 69 2 2 3 3 2" xfId="30367" xr:uid="{2FC794F1-CD90-4EE7-B288-F991BF2972E5}"/>
    <cellStyle name="Normal 69 2 2 3 4" xfId="23297" xr:uid="{236BCA25-09BB-4450-99EE-F8F7F2F37607}"/>
    <cellStyle name="Normal 69 2 2 4" xfId="10122" xr:uid="{022C5767-C561-4A1C-B97B-B57E2B94FA29}"/>
    <cellStyle name="Normal 69 2 2 4 2" xfId="13786" xr:uid="{F5BF8245-E410-438D-8224-8ED9C5CA45B2}"/>
    <cellStyle name="Normal 69 2 2 4 2 2" xfId="31551" xr:uid="{2FAD11D3-6F47-48EF-9A9C-3064EB6B6BBA}"/>
    <cellStyle name="Normal 69 2 2 4 3" xfId="24501" xr:uid="{BA34FB91-B0B0-4982-AF7D-77C4853D8F97}"/>
    <cellStyle name="Normal 69 2 2 5" xfId="11342" xr:uid="{899A5EC0-E8B2-4A82-8581-238D59C14A2D}"/>
    <cellStyle name="Normal 69 2 2 5 2" xfId="29184" xr:uid="{75CAB6D1-468B-4305-9419-506BF91041FE}"/>
    <cellStyle name="Normal 69 2 2 6" xfId="22042" xr:uid="{989FE70D-1087-4032-9080-34FA0C4CE814}"/>
    <cellStyle name="Normal 69 2 3" xfId="7545" xr:uid="{944C78BE-A633-4062-825B-C1E92004E48F}"/>
    <cellStyle name="Normal 69 2 3 2" xfId="9220" xr:uid="{4E4E848C-C9C1-49D8-BD16-1A2BF48E5D3D}"/>
    <cellStyle name="Normal 69 2 3 2 2" xfId="15259" xr:uid="{C81AAD29-F7BC-421F-AC6D-23A08F5F649E}"/>
    <cellStyle name="Normal 69 2 3 2 2 2" xfId="25974" xr:uid="{F285321D-9948-4EDF-B5AA-3128B9BD6E48}"/>
    <cellStyle name="Normal 69 2 3 2 3" xfId="12892" xr:uid="{5D81015F-84DE-41A5-A722-2CBF261DC658}"/>
    <cellStyle name="Normal 69 2 3 2 3 2" xfId="30657" xr:uid="{CDBB5E9F-9050-450F-9312-63A03E7AC368}"/>
    <cellStyle name="Normal 69 2 3 2 4" xfId="23607" xr:uid="{C891B64E-A4FD-4261-9974-0D26C46A58B4}"/>
    <cellStyle name="Normal 69 2 3 3" xfId="10412" xr:uid="{142534A4-D4C2-4166-88A8-51772936EF36}"/>
    <cellStyle name="Normal 69 2 3 3 2" xfId="14076" xr:uid="{057A610F-7EC0-4910-8EE4-D7E14C9B7C7C}"/>
    <cellStyle name="Normal 69 2 3 3 2 2" xfId="31841" xr:uid="{938ADE1E-532C-44D7-B456-36989C96A9E3}"/>
    <cellStyle name="Normal 69 2 3 3 3" xfId="24791" xr:uid="{601F386A-8150-4BFE-8E24-5FEE37B40E92}"/>
    <cellStyle name="Normal 69 2 3 4" xfId="11652" xr:uid="{4AF7E185-C6C7-4E38-99A7-ACBB604F8CF9}"/>
    <cellStyle name="Normal 69 2 3 4 2" xfId="29474" xr:uid="{FAA3F902-B7A4-466A-99DC-BB09EE3295AF}"/>
    <cellStyle name="Normal 69 2 3 5" xfId="22367" xr:uid="{7533C071-D4EB-46D4-8965-40D5FF3CF5F6}"/>
    <cellStyle name="Normal 69 2 4" xfId="8645" xr:uid="{4CFCA354-D124-4F12-98E7-D7F0B125A718}"/>
    <cellStyle name="Normal 69 2 4 2" xfId="14704" xr:uid="{839AAE50-6286-4ABC-BD2A-E55482F2162A}"/>
    <cellStyle name="Normal 69 2 4 2 2" xfId="25419" xr:uid="{B6EDF8CF-17C9-434D-8C33-341C0D6D0154}"/>
    <cellStyle name="Normal 69 2 4 3" xfId="12317" xr:uid="{7E20029D-CEC3-456C-9CF8-1C5A4A830581}"/>
    <cellStyle name="Normal 69 2 4 3 2" xfId="30102" xr:uid="{6EBDE008-4D8E-4449-904D-163F0EC69CE5}"/>
    <cellStyle name="Normal 69 2 4 4" xfId="23032" xr:uid="{C4531A19-755F-4943-9FCF-18642120857C}"/>
    <cellStyle name="Normal 69 2 5" xfId="9857" xr:uid="{D0373E5E-C36A-4DCA-BBBB-B6121839E44A}"/>
    <cellStyle name="Normal 69 2 5 2" xfId="13521" xr:uid="{1A9B8B78-3376-4655-BDAD-4A9BEAC3CA68}"/>
    <cellStyle name="Normal 69 2 5 2 2" xfId="31286" xr:uid="{F1E3FDE9-FD4F-4023-A197-27799D664F9E}"/>
    <cellStyle name="Normal 69 2 5 3" xfId="24236" xr:uid="{3A9F8AB1-5E72-4C0C-BF10-B900EC14E668}"/>
    <cellStyle name="Normal 69 2 6" xfId="11077" xr:uid="{7F8F2CD5-1C76-4BEB-8780-DB6ABE6258B4}"/>
    <cellStyle name="Normal 69 2 6 2" xfId="28919" xr:uid="{AAD28F35-8DCF-44BA-BFA3-B4EABBC7CE57}"/>
    <cellStyle name="Normal 69 2 7" xfId="21777" xr:uid="{6C3B389B-BAAB-4E0C-A744-223061043E67}"/>
    <cellStyle name="Normal 69 3" xfId="6385" xr:uid="{C23B46B5-8418-4B7C-9719-9F32CE5AA5B1}"/>
    <cellStyle name="Normal 69 3 2" xfId="7994" xr:uid="{3556CDCE-8F50-4573-9FA1-838562814D51}"/>
    <cellStyle name="Normal 69 3 2 2" xfId="9367" xr:uid="{684535B9-AEAC-4434-A6DE-8AB6D9CD258F}"/>
    <cellStyle name="Normal 69 3 2 2 2" xfId="15406" xr:uid="{8A5815F1-91FE-4665-9DD8-2E336C1B4320}"/>
    <cellStyle name="Normal 69 3 2 2 2 2" xfId="26121" xr:uid="{FFAFC625-3D72-4384-BE7B-059FBD295E12}"/>
    <cellStyle name="Normal 69 3 2 2 3" xfId="13039" xr:uid="{BBF2AE64-5A95-48D9-AEAD-5D72C0D9799E}"/>
    <cellStyle name="Normal 69 3 2 2 3 2" xfId="30804" xr:uid="{7ABF5BE0-500F-41E7-BA8B-947A079CC57F}"/>
    <cellStyle name="Normal 69 3 2 2 4" xfId="23754" xr:uid="{6E5630E6-0A26-4CB6-936F-83AFA75BB244}"/>
    <cellStyle name="Normal 69 3 2 3" xfId="10559" xr:uid="{C1B60D6F-290A-43BB-B826-AB09785B4B8C}"/>
    <cellStyle name="Normal 69 3 2 3 2" xfId="14223" xr:uid="{C5319666-FAA5-4EB2-B935-8C53E086DC83}"/>
    <cellStyle name="Normal 69 3 2 3 2 2" xfId="31988" xr:uid="{3B7C808E-4FC2-47E5-B622-142F918DBD8C}"/>
    <cellStyle name="Normal 69 3 2 3 3" xfId="24938" xr:uid="{DB62C26D-1201-422B-9304-10E7E8732861}"/>
    <cellStyle name="Normal 69 3 2 4" xfId="11799" xr:uid="{A0FDC3BF-8EE2-48EB-B646-27614B2F320B}"/>
    <cellStyle name="Normal 69 3 2 4 2" xfId="29621" xr:uid="{D87B7072-5D74-40ED-AEC5-9AA3C001F39B}"/>
    <cellStyle name="Normal 69 3 2 5" xfId="22514" xr:uid="{D1508269-816C-4A28-ADFB-208D33B4A934}"/>
    <cellStyle name="Normal 69 3 3" xfId="8780" xr:uid="{261A0F68-0733-4382-82E1-BAFDA7D966E9}"/>
    <cellStyle name="Normal 69 3 3 2" xfId="14839" xr:uid="{7D9080F2-9254-4556-A55B-C2936F60F4F1}"/>
    <cellStyle name="Normal 69 3 3 2 2" xfId="25554" xr:uid="{F35A68A3-D607-443A-A948-6AEC7A75E331}"/>
    <cellStyle name="Normal 69 3 3 3" xfId="12452" xr:uid="{1087189F-47B1-4350-ACFB-AE89F8FA4DB5}"/>
    <cellStyle name="Normal 69 3 3 3 2" xfId="30237" xr:uid="{FF6F5CBF-2A1D-4537-8255-3A580959D82F}"/>
    <cellStyle name="Normal 69 3 3 4" xfId="23167" xr:uid="{9C5231E6-7CA9-49D8-AC3A-28CD752D10A9}"/>
    <cellStyle name="Normal 69 3 4" xfId="9992" xr:uid="{04CCAEB5-320C-4EE4-BA54-885286AA95F5}"/>
    <cellStyle name="Normal 69 3 4 2" xfId="13656" xr:uid="{F1AE307A-C939-4259-ADC4-73706E4BB980}"/>
    <cellStyle name="Normal 69 3 4 2 2" xfId="31421" xr:uid="{0D6D4FA4-F361-4FEE-B9CD-814598E72038}"/>
    <cellStyle name="Normal 69 3 4 3" xfId="24371" xr:uid="{6E112434-76E3-443C-AADE-3E2AD459667F}"/>
    <cellStyle name="Normal 69 3 5" xfId="11212" xr:uid="{0E03896F-D30F-42E0-BC07-58D9E6D123C4}"/>
    <cellStyle name="Normal 69 3 5 2" xfId="29054" xr:uid="{53FF0A4C-AA6C-45ED-B03C-6736DDB62872}"/>
    <cellStyle name="Normal 69 3 6" xfId="21912" xr:uid="{FF0D8719-5CCD-405C-A195-D4873A7CB572}"/>
    <cellStyle name="Normal 69 4" xfId="7352" xr:uid="{2362BA43-AAB8-4BB3-B27E-B9741BB44AB8}"/>
    <cellStyle name="Normal 69 4 2" xfId="9090" xr:uid="{54AE64C1-F6F1-48BE-B9BB-3FE77B0CDBB3}"/>
    <cellStyle name="Normal 69 4 2 2" xfId="15129" xr:uid="{25FAD5B7-A3D2-483D-8BE9-4F2CFA8753EB}"/>
    <cellStyle name="Normal 69 4 2 2 2" xfId="25844" xr:uid="{3BE0C94D-BC45-470A-A880-210770B696A3}"/>
    <cellStyle name="Normal 69 4 2 3" xfId="12762" xr:uid="{8FF0E7F7-005F-4631-8F46-54153B850E4A}"/>
    <cellStyle name="Normal 69 4 2 3 2" xfId="30527" xr:uid="{78ACD33D-7697-4A17-8A13-D822584ADEB6}"/>
    <cellStyle name="Normal 69 4 2 4" xfId="23477" xr:uid="{E12777CC-0D73-4248-9818-E90EA490EBA1}"/>
    <cellStyle name="Normal 69 4 3" xfId="10282" xr:uid="{D4DBF731-9206-499B-A71B-4E10845C35E6}"/>
    <cellStyle name="Normal 69 4 3 2" xfId="13946" xr:uid="{BC32EEE6-F898-4E12-991B-AE1F9053DA8E}"/>
    <cellStyle name="Normal 69 4 3 2 2" xfId="31711" xr:uid="{C49AECC7-7A0C-4A11-B3D5-AE86E9210DFD}"/>
    <cellStyle name="Normal 69 4 3 3" xfId="24661" xr:uid="{A6B714F2-6364-4A54-B30D-54D64511B265}"/>
    <cellStyle name="Normal 69 4 4" xfId="11522" xr:uid="{D4AC5AF2-1361-47DB-97F3-139687ED0EB5}"/>
    <cellStyle name="Normal 69 4 4 2" xfId="29344" xr:uid="{3DDFD2F0-C392-49ED-B3D4-F5E7AD8B7C48}"/>
    <cellStyle name="Normal 69 4 5" xfId="22237" xr:uid="{1FECCB9C-1D1D-41B5-95AC-48CDD92EF8EF}"/>
    <cellStyle name="Normal 69 5" xfId="8515" xr:uid="{1B751F04-BA39-44C5-B498-459D4764D03F}"/>
    <cellStyle name="Normal 69 5 2" xfId="14574" xr:uid="{3EE51982-D6B5-4432-85B8-74ABB6474485}"/>
    <cellStyle name="Normal 69 5 2 2" xfId="25289" xr:uid="{6B09DCD6-949A-46BB-8F83-C0E5BBE80B78}"/>
    <cellStyle name="Normal 69 5 3" xfId="12187" xr:uid="{24B0949D-0373-473A-B0BB-C0E3FCEAC6AE}"/>
    <cellStyle name="Normal 69 5 3 2" xfId="29972" xr:uid="{7AE78CB2-004D-4325-965F-871A5058EA6F}"/>
    <cellStyle name="Normal 69 5 4" xfId="22902" xr:uid="{B4BF5A44-B61C-4BF7-B37C-CD8EE84F29E9}"/>
    <cellStyle name="Normal 69 6" xfId="9723" xr:uid="{383C27F4-47D6-4EEC-B228-C77100838AA2}"/>
    <cellStyle name="Normal 69 6 2" xfId="13391" xr:uid="{B83272AB-B166-4E68-983D-71E014F0A04B}"/>
    <cellStyle name="Normal 69 6 2 2" xfId="31156" xr:uid="{E53DDB17-F1B6-43BE-9F0E-2365D5AE7427}"/>
    <cellStyle name="Normal 69 6 3" xfId="24106" xr:uid="{B9A275A0-EC0A-4BFB-B34B-BCA5C23ACD36}"/>
    <cellStyle name="Normal 69 7" xfId="10947" xr:uid="{138706A3-B832-49FA-84C2-6579FBFF78EE}"/>
    <cellStyle name="Normal 69 7 2" xfId="28789" xr:uid="{BAB15930-4781-4C7D-A6BD-92C6850165A2}"/>
    <cellStyle name="Normal 69 8" xfId="21633" xr:uid="{A7C0614A-C9F4-4596-B2A7-48E12D6E0E74}"/>
    <cellStyle name="Normal 7" xfId="112" xr:uid="{00000000-0005-0000-0000-000088000000}"/>
    <cellStyle name="Normal 7 10" xfId="4779" xr:uid="{737C1031-068A-466D-AC3B-6C538427F335}"/>
    <cellStyle name="Normal 7 11" xfId="4780" xr:uid="{F31533D2-43FA-4CB7-A68E-6BF59A08C93E}"/>
    <cellStyle name="Normal 7 12" xfId="4781" xr:uid="{3DFBCBDE-A2DB-4D10-8087-2C5B17CEC488}"/>
    <cellStyle name="Normal 7 13" xfId="4782" xr:uid="{B886AAA5-744E-4AC3-82CD-7CD798B1CCA3}"/>
    <cellStyle name="Normal 7 13 2" xfId="4783" xr:uid="{BBCF5CDC-C306-4699-A324-0EE716C1BF2D}"/>
    <cellStyle name="Normal 7 13 3" xfId="5949" xr:uid="{8BC62FBD-CEF5-4DD8-856D-B67041088ADD}"/>
    <cellStyle name="Normal 7 13 3 2" xfId="6578" xr:uid="{DB62EE61-D3D0-488A-A493-0CCB4F5760FF}"/>
    <cellStyle name="Normal 7 13 3 2 2" xfId="8188" xr:uid="{7B3E573C-7B80-4193-833D-E21EAA60FD42}"/>
    <cellStyle name="Normal 7 13 3 2 2 2" xfId="9498" xr:uid="{87025D1E-AEE7-4017-9342-669EE93F459A}"/>
    <cellStyle name="Normal 7 13 3 2 2 2 2" xfId="15537" xr:uid="{94CC799F-1F01-4F7C-B7A4-23A1747DB70E}"/>
    <cellStyle name="Normal 7 13 3 2 2 2 2 2" xfId="26252" xr:uid="{D6C79CCC-12F8-4A93-A97A-35101F19533B}"/>
    <cellStyle name="Normal 7 13 3 2 2 2 3" xfId="13170" xr:uid="{A9DE6E87-8230-4351-966D-86734772072E}"/>
    <cellStyle name="Normal 7 13 3 2 2 2 3 2" xfId="30935" xr:uid="{FD90D4A8-C3C8-4843-B465-8E9A7F072DAC}"/>
    <cellStyle name="Normal 7 13 3 2 2 2 4" xfId="23885" xr:uid="{03EF899C-D789-44F8-B476-96E0D1B7D835}"/>
    <cellStyle name="Normal 7 13 3 2 2 3" xfId="10690" xr:uid="{0B8E3E0A-B9DB-401F-A740-A0270D10DD77}"/>
    <cellStyle name="Normal 7 13 3 2 2 3 2" xfId="14354" xr:uid="{1C715952-7F83-425B-A41B-61392179A1CB}"/>
    <cellStyle name="Normal 7 13 3 2 2 3 2 2" xfId="32119" xr:uid="{4B6421EE-F966-46F3-8554-DF7D895F712B}"/>
    <cellStyle name="Normal 7 13 3 2 2 3 3" xfId="25069" xr:uid="{279DE8A1-F743-40E6-99FA-223E045CE7B5}"/>
    <cellStyle name="Normal 7 13 3 2 2 4" xfId="11930" xr:uid="{D4B0B361-E948-482B-9BFB-A80D6936058A}"/>
    <cellStyle name="Normal 7 13 3 2 2 4 2" xfId="29752" xr:uid="{984F3B42-7EC9-40F7-9B3A-2C75D6CCCAD1}"/>
    <cellStyle name="Normal 7 13 3 2 2 5" xfId="22645" xr:uid="{E32A94CB-7CC9-442A-AB4F-7357FB9F083E}"/>
    <cellStyle name="Normal 7 13 3 2 3" xfId="8911" xr:uid="{27730B7C-D781-46E1-8832-323FF469BBA2}"/>
    <cellStyle name="Normal 7 13 3 2 3 2" xfId="14970" xr:uid="{D4111EC0-54A0-4FC6-A180-B0412C7536D5}"/>
    <cellStyle name="Normal 7 13 3 2 3 2 2" xfId="25685" xr:uid="{295B2AC7-B174-41B5-8868-E1BCBD49EFD1}"/>
    <cellStyle name="Normal 7 13 3 2 3 3" xfId="12583" xr:uid="{5C3E7489-C032-47D1-984F-DA17BB84EF64}"/>
    <cellStyle name="Normal 7 13 3 2 3 3 2" xfId="30368" xr:uid="{697702CD-A85C-4F2A-AEFB-466095ECCB87}"/>
    <cellStyle name="Normal 7 13 3 2 3 4" xfId="23298" xr:uid="{524C57D5-CCAB-45EA-AEBE-3222C25FAAA7}"/>
    <cellStyle name="Normal 7 13 3 2 4" xfId="10123" xr:uid="{E8CC89BD-507F-4561-9D84-2E98E0B767DB}"/>
    <cellStyle name="Normal 7 13 3 2 4 2" xfId="13787" xr:uid="{002E04EA-7896-4EAF-B576-5CBCD16F51BD}"/>
    <cellStyle name="Normal 7 13 3 2 4 2 2" xfId="31552" xr:uid="{92C86880-CB43-4FB4-BDF1-DF756A3FC1AD}"/>
    <cellStyle name="Normal 7 13 3 2 4 3" xfId="24502" xr:uid="{2B867B15-8F72-4482-AD90-54DA111B6B95}"/>
    <cellStyle name="Normal 7 13 3 2 5" xfId="11343" xr:uid="{5102D243-7206-43D2-A712-3D1FC7E11688}"/>
    <cellStyle name="Normal 7 13 3 2 5 2" xfId="29185" xr:uid="{C129D17A-3E14-4B2D-9277-D2D382F6C295}"/>
    <cellStyle name="Normal 7 13 3 2 6" xfId="22043" xr:uid="{B7422F47-3D6E-4723-B77C-C2174F5D59DB}"/>
    <cellStyle name="Normal 7 13 3 3" xfId="7546" xr:uid="{46E2F75C-E816-403E-8625-D9712C879E24}"/>
    <cellStyle name="Normal 7 13 3 3 2" xfId="9221" xr:uid="{A9DD398A-E94A-4723-BC9A-B4519C8F0546}"/>
    <cellStyle name="Normal 7 13 3 3 2 2" xfId="15260" xr:uid="{B2002363-9AE0-4C15-9C50-408B8C245A8D}"/>
    <cellStyle name="Normal 7 13 3 3 2 2 2" xfId="25975" xr:uid="{0D395A31-884B-4C2E-8DE1-A382CB481E39}"/>
    <cellStyle name="Normal 7 13 3 3 2 3" xfId="12893" xr:uid="{CCFB011D-AC0D-46EF-873D-9F7562E5CD80}"/>
    <cellStyle name="Normal 7 13 3 3 2 3 2" xfId="30658" xr:uid="{1E6ADB98-0D67-46AB-81DA-C23DEDB84558}"/>
    <cellStyle name="Normal 7 13 3 3 2 4" xfId="23608" xr:uid="{812FF93A-6C96-48AF-A045-DD75D2AE727A}"/>
    <cellStyle name="Normal 7 13 3 3 3" xfId="10413" xr:uid="{08F8B7D9-B6F6-4779-98A6-3FDEAC7FC249}"/>
    <cellStyle name="Normal 7 13 3 3 3 2" xfId="14077" xr:uid="{DCCB8F40-1F56-4FBD-B261-EFB379C103AA}"/>
    <cellStyle name="Normal 7 13 3 3 3 2 2" xfId="31842" xr:uid="{A99D1A8A-DFF8-4105-AA99-09C864133FC6}"/>
    <cellStyle name="Normal 7 13 3 3 3 3" xfId="24792" xr:uid="{6BFBA347-50BC-4837-A9B7-E42395D31F36}"/>
    <cellStyle name="Normal 7 13 3 3 4" xfId="11653" xr:uid="{1C73B69A-F4FC-4EFF-ACF7-2823673362F8}"/>
    <cellStyle name="Normal 7 13 3 3 4 2" xfId="29475" xr:uid="{EEDE3A16-AF02-4CDC-B173-4A2D4FAAB616}"/>
    <cellStyle name="Normal 7 13 3 3 5" xfId="22368" xr:uid="{0547DB9B-E4E3-4100-967E-2C45F1858D03}"/>
    <cellStyle name="Normal 7 13 3 4" xfId="8646" xr:uid="{47F20E73-3D53-4491-8B84-19F35AE69528}"/>
    <cellStyle name="Normal 7 13 3 4 2" xfId="14705" xr:uid="{B6539256-BD43-4F92-80C1-AFA2666F3DEC}"/>
    <cellStyle name="Normal 7 13 3 4 2 2" xfId="25420" xr:uid="{4D4074F2-66B5-4C5B-B290-622AA266A441}"/>
    <cellStyle name="Normal 7 13 3 4 3" xfId="12318" xr:uid="{15D8D40B-575E-40B5-A546-177664D59CA0}"/>
    <cellStyle name="Normal 7 13 3 4 3 2" xfId="30103" xr:uid="{30D8690C-78D4-4F5A-BEAA-DF14F5A75556}"/>
    <cellStyle name="Normal 7 13 3 4 4" xfId="23033" xr:uid="{1C8693B1-0BED-4873-A265-8E6B80BBD7A9}"/>
    <cellStyle name="Normal 7 13 3 5" xfId="9858" xr:uid="{9E918646-4B54-4405-AFA2-15FA69292A44}"/>
    <cellStyle name="Normal 7 13 3 5 2" xfId="13522" xr:uid="{CC12714A-8B7A-43D7-B0A0-80E15CB209E4}"/>
    <cellStyle name="Normal 7 13 3 5 2 2" xfId="31287" xr:uid="{3C7A46A7-0065-4DD5-8F26-BE14CFAAFCA3}"/>
    <cellStyle name="Normal 7 13 3 5 3" xfId="24237" xr:uid="{78DA8DB3-AE77-41BB-9148-D5907EBDAE8D}"/>
    <cellStyle name="Normal 7 13 3 6" xfId="11078" xr:uid="{7F75E026-93A1-400A-8468-CBF70400B2ED}"/>
    <cellStyle name="Normal 7 13 3 6 2" xfId="28920" xr:uid="{B8DE6595-B6A3-4398-AF42-6BCA8227ACAC}"/>
    <cellStyle name="Normal 7 13 3 7" xfId="21778" xr:uid="{AF3B1504-31CD-4DC3-8CC4-6F3E67CB9C2D}"/>
    <cellStyle name="Normal 7 13 4" xfId="6386" xr:uid="{FC3A4638-1802-4D6F-AA6E-6ABC105D6E15}"/>
    <cellStyle name="Normal 7 13 4 2" xfId="7995" xr:uid="{7E3CACD5-68AC-409A-B5D2-EE83502BBE6E}"/>
    <cellStyle name="Normal 7 13 4 2 2" xfId="9368" xr:uid="{1EFD0DED-AF0A-48EF-9006-79EFC988090E}"/>
    <cellStyle name="Normal 7 13 4 2 2 2" xfId="15407" xr:uid="{9BFBD6AD-F9E9-4766-B72E-42D7E041E703}"/>
    <cellStyle name="Normal 7 13 4 2 2 2 2" xfId="26122" xr:uid="{19699D28-8BAC-4466-84C7-FDE3DD24E687}"/>
    <cellStyle name="Normal 7 13 4 2 2 3" xfId="13040" xr:uid="{A399410A-C356-4886-B5A6-B3FDB811478D}"/>
    <cellStyle name="Normal 7 13 4 2 2 3 2" xfId="30805" xr:uid="{0C1CE0F9-AF68-40D3-A94B-DDC9FA01E5DD}"/>
    <cellStyle name="Normal 7 13 4 2 2 4" xfId="23755" xr:uid="{3C169A84-C860-48FD-9C54-B752DD01A7C9}"/>
    <cellStyle name="Normal 7 13 4 2 3" xfId="10560" xr:uid="{73F2228B-5DF9-4747-9468-1838DB1786C1}"/>
    <cellStyle name="Normal 7 13 4 2 3 2" xfId="14224" xr:uid="{777F7DF6-9891-46C5-B0E7-8132F2CA2A62}"/>
    <cellStyle name="Normal 7 13 4 2 3 2 2" xfId="31989" xr:uid="{84355B62-74FC-4D18-9261-2A417054DE53}"/>
    <cellStyle name="Normal 7 13 4 2 3 3" xfId="24939" xr:uid="{CD7366DF-31DE-43B2-8F06-CF0BF14336A4}"/>
    <cellStyle name="Normal 7 13 4 2 4" xfId="11800" xr:uid="{3D3C7E39-6E27-4D1A-BB45-67728EC9EF8C}"/>
    <cellStyle name="Normal 7 13 4 2 4 2" xfId="29622" xr:uid="{0B0D2AF9-6F31-4736-B688-9EC2DEDC57D5}"/>
    <cellStyle name="Normal 7 13 4 2 5" xfId="22515" xr:uid="{2E7A8BF6-C513-416A-A826-822B026845CB}"/>
    <cellStyle name="Normal 7 13 4 3" xfId="8781" xr:uid="{2B7A2615-AD46-44EF-9EB5-BF6419E2A7C4}"/>
    <cellStyle name="Normal 7 13 4 3 2" xfId="14840" xr:uid="{991A50BB-15E7-4D84-A744-E7550600D876}"/>
    <cellStyle name="Normal 7 13 4 3 2 2" xfId="25555" xr:uid="{51D8A32E-2AC8-4ED5-89A3-262DFCD16728}"/>
    <cellStyle name="Normal 7 13 4 3 3" xfId="12453" xr:uid="{A6A60109-CA16-40B5-A1D5-89FBBEF64B60}"/>
    <cellStyle name="Normal 7 13 4 3 3 2" xfId="30238" xr:uid="{F3534BB2-E8AC-4292-B375-71E440374870}"/>
    <cellStyle name="Normal 7 13 4 3 4" xfId="23168" xr:uid="{831F6025-9C6D-4BF7-9369-CC2EC1DB5CD9}"/>
    <cellStyle name="Normal 7 13 4 4" xfId="9993" xr:uid="{94DF7167-B8CB-4CD4-9EB0-311473FF8A93}"/>
    <cellStyle name="Normal 7 13 4 4 2" xfId="13657" xr:uid="{A20BA70D-9CB7-460C-868D-23BDEDB4ED52}"/>
    <cellStyle name="Normal 7 13 4 4 2 2" xfId="31422" xr:uid="{24CD513D-53EE-4E8D-8AD3-AB399BFABB04}"/>
    <cellStyle name="Normal 7 13 4 4 3" xfId="24372" xr:uid="{4BBFFCC5-0FCF-4E20-B936-3FA2B37C099F}"/>
    <cellStyle name="Normal 7 13 4 5" xfId="11213" xr:uid="{EAE49EDB-3E12-41C3-B58B-9240D0A531CF}"/>
    <cellStyle name="Normal 7 13 4 5 2" xfId="29055" xr:uid="{35CB061D-427C-4B6D-B57D-00449BBFE0F5}"/>
    <cellStyle name="Normal 7 13 4 6" xfId="21913" xr:uid="{9F6701FA-7454-4D22-8787-216D2B0DF5F5}"/>
    <cellStyle name="Normal 7 13 5" xfId="7353" xr:uid="{055C0541-0527-4DCF-8BBE-959EA72E4315}"/>
    <cellStyle name="Normal 7 13 5 2" xfId="9091" xr:uid="{1A161984-5F4E-44E7-8E60-529B9BCB1EFC}"/>
    <cellStyle name="Normal 7 13 5 2 2" xfId="15130" xr:uid="{A7F00E31-AB19-426A-B5B8-50FFEF8AA48E}"/>
    <cellStyle name="Normal 7 13 5 2 2 2" xfId="25845" xr:uid="{1E3ED311-1802-4157-83EF-CC87E36D5A96}"/>
    <cellStyle name="Normal 7 13 5 2 3" xfId="12763" xr:uid="{E5B55339-B51A-40A7-B757-73FA6B3AF3AB}"/>
    <cellStyle name="Normal 7 13 5 2 3 2" xfId="30528" xr:uid="{25072E1D-1385-4FE7-B5A5-98E264C1EF7E}"/>
    <cellStyle name="Normal 7 13 5 2 4" xfId="23478" xr:uid="{CDE14A58-6EAE-40E1-A393-B603F81021CB}"/>
    <cellStyle name="Normal 7 13 5 3" xfId="10283" xr:uid="{0820FAAD-AE92-415B-8C3B-8A91CC6311F2}"/>
    <cellStyle name="Normal 7 13 5 3 2" xfId="13947" xr:uid="{6DF151E6-D493-4BDA-8EAC-ECDF0A4DB5A7}"/>
    <cellStyle name="Normal 7 13 5 3 2 2" xfId="31712" xr:uid="{2BFEE385-C744-43F0-96FA-CBAB431FD81E}"/>
    <cellStyle name="Normal 7 13 5 3 3" xfId="24662" xr:uid="{71BC6AA7-9EBC-4056-B75B-D489E18B4FB6}"/>
    <cellStyle name="Normal 7 13 5 4" xfId="11523" xr:uid="{329741FF-00E1-4094-AB19-F8BE1679EF49}"/>
    <cellStyle name="Normal 7 13 5 4 2" xfId="29345" xr:uid="{28984617-1790-4BF2-9FAE-4A83D419D3B6}"/>
    <cellStyle name="Normal 7 13 5 5" xfId="22238" xr:uid="{993F3532-22DB-4F62-96F4-E6C0732414FD}"/>
    <cellStyle name="Normal 7 13 6" xfId="8516" xr:uid="{015FE4CC-C957-428B-826D-F3F59C8BB0B1}"/>
    <cellStyle name="Normal 7 13 6 2" xfId="14575" xr:uid="{CCB1A147-FDDC-4F18-90BF-8C9FFC5A1CEA}"/>
    <cellStyle name="Normal 7 13 6 2 2" xfId="25290" xr:uid="{873BC4B5-0017-42EA-A6A2-6B0E04285638}"/>
    <cellStyle name="Normal 7 13 6 3" xfId="12188" xr:uid="{28AE0F78-78B5-41D8-B9C3-D2D54126DF78}"/>
    <cellStyle name="Normal 7 13 6 3 2" xfId="29973" xr:uid="{F415F3D4-3234-4573-A961-3B3DA4060162}"/>
    <cellStyle name="Normal 7 13 6 4" xfId="22903" xr:uid="{D4586E51-81C1-44CF-AE80-D5C4D07ACC6B}"/>
    <cellStyle name="Normal 7 13 7" xfId="9724" xr:uid="{489C6702-79CA-41E3-8724-8E4026CB83E0}"/>
    <cellStyle name="Normal 7 13 7 2" xfId="13392" xr:uid="{C38CA521-8302-47B9-ACFF-38841016AF1C}"/>
    <cellStyle name="Normal 7 13 7 2 2" xfId="31157" xr:uid="{35A3FE0F-58FD-4C32-8A0D-C2181AEA11B6}"/>
    <cellStyle name="Normal 7 13 7 3" xfId="24107" xr:uid="{37AEF259-9D1E-46B1-9923-55DB823AB4E5}"/>
    <cellStyle name="Normal 7 13 8" xfId="10948" xr:uid="{93290299-278B-4FA1-A613-432D34D4AFC9}"/>
    <cellStyle name="Normal 7 13 8 2" xfId="28790" xr:uid="{9A4E41DB-D4F1-46AA-B0FB-F6366C785E6B}"/>
    <cellStyle name="Normal 7 13 9" xfId="21634" xr:uid="{3FDE9EC3-19AF-4A10-A2C6-75959523F4C7}"/>
    <cellStyle name="Normal 7 14" xfId="4784" xr:uid="{13C94391-9F3F-4BE9-BFC2-FEFB447E1ABF}"/>
    <cellStyle name="Normal 7 15" xfId="4785" xr:uid="{452077C7-AFA5-467C-8E10-E1FBB38C8AB8}"/>
    <cellStyle name="Normal 7 16" xfId="4786" xr:uid="{89C7F035-D75B-442F-82CA-D3839FDFB750}"/>
    <cellStyle name="Normal 7 2" xfId="1083" xr:uid="{6337206F-9740-461A-9E4A-24830A239E25}"/>
    <cellStyle name="Normal 7 2 2" xfId="4787" xr:uid="{947E5E68-8B77-4ED6-BDCA-5CC0D1DE071C}"/>
    <cellStyle name="Normal 7 2 2 2" xfId="5950" xr:uid="{ABEB65DA-4E77-4540-9EE8-85CFC997C56A}"/>
    <cellStyle name="Normal 7 2 2 2 2" xfId="6579" xr:uid="{FD115182-FE37-4928-BFAD-7D3EC1E64377}"/>
    <cellStyle name="Normal 7 2 2 2 2 2" xfId="8189" xr:uid="{29BFE178-D437-4CD5-A701-C3349A291E62}"/>
    <cellStyle name="Normal 7 2 2 2 2 2 2" xfId="9499" xr:uid="{33362587-D36C-4851-ACFC-B35D26CC6FC8}"/>
    <cellStyle name="Normal 7 2 2 2 2 2 2 2" xfId="15538" xr:uid="{31146836-3C0F-4273-B75F-2E6F05294FE1}"/>
    <cellStyle name="Normal 7 2 2 2 2 2 2 2 2" xfId="26253" xr:uid="{E7A324B9-ED1F-434B-A543-2E5E01A5CE6F}"/>
    <cellStyle name="Normal 7 2 2 2 2 2 2 3" xfId="13171" xr:uid="{9F582385-8191-4924-995A-4EB46597BA21}"/>
    <cellStyle name="Normal 7 2 2 2 2 2 2 3 2" xfId="30936" xr:uid="{9A972C30-2F31-4321-B522-C2C26EB0456B}"/>
    <cellStyle name="Normal 7 2 2 2 2 2 2 4" xfId="23886" xr:uid="{FE725303-463C-459B-A020-1B0C4B67EE02}"/>
    <cellStyle name="Normal 7 2 2 2 2 2 3" xfId="10691" xr:uid="{CEB5A99B-8236-4420-BD02-34D00D28D17A}"/>
    <cellStyle name="Normal 7 2 2 2 2 2 3 2" xfId="14355" xr:uid="{82282319-42A5-4348-BC13-DAF0BFB3D857}"/>
    <cellStyle name="Normal 7 2 2 2 2 2 3 2 2" xfId="32120" xr:uid="{D547D6D8-FECC-4717-B766-CC5793BD63C9}"/>
    <cellStyle name="Normal 7 2 2 2 2 2 3 3" xfId="25070" xr:uid="{AD9624CB-470B-4166-87B9-CCD6AF62B592}"/>
    <cellStyle name="Normal 7 2 2 2 2 2 4" xfId="11931" xr:uid="{BC0E15F9-13EF-46AD-981D-4838A84DC1DA}"/>
    <cellStyle name="Normal 7 2 2 2 2 2 4 2" xfId="29753" xr:uid="{C56B048E-8F87-434F-960D-55807C3B1573}"/>
    <cellStyle name="Normal 7 2 2 2 2 2 5" xfId="22646" xr:uid="{3C30CE83-8EDF-4CFC-BD15-6EF171305530}"/>
    <cellStyle name="Normal 7 2 2 2 2 3" xfId="8912" xr:uid="{BB546453-463B-49FC-AF24-06D231C68735}"/>
    <cellStyle name="Normal 7 2 2 2 2 3 2" xfId="14971" xr:uid="{A134875A-3C60-4ACD-B28A-0F2F68CEA11B}"/>
    <cellStyle name="Normal 7 2 2 2 2 3 2 2" xfId="25686" xr:uid="{4B6C3F08-BB78-4276-97B0-5109F6916F7F}"/>
    <cellStyle name="Normal 7 2 2 2 2 3 3" xfId="12584" xr:uid="{27366910-62D8-4D81-ACF5-B9875CB646D4}"/>
    <cellStyle name="Normal 7 2 2 2 2 3 3 2" xfId="30369" xr:uid="{9A92E6E4-102C-44A4-B3BC-8AB8A16954FD}"/>
    <cellStyle name="Normal 7 2 2 2 2 3 4" xfId="23299" xr:uid="{13FBF3B7-3C8A-41DA-8BC0-F4B5D70889D1}"/>
    <cellStyle name="Normal 7 2 2 2 2 4" xfId="10124" xr:uid="{5F8B79F5-92D5-4B79-88DA-23573B1A5169}"/>
    <cellStyle name="Normal 7 2 2 2 2 4 2" xfId="13788" xr:uid="{40894AB6-97EC-459D-BD30-3D8EF518D93E}"/>
    <cellStyle name="Normal 7 2 2 2 2 4 2 2" xfId="31553" xr:uid="{9567EC46-47AF-4010-AA1C-C1090C61DB31}"/>
    <cellStyle name="Normal 7 2 2 2 2 4 3" xfId="24503" xr:uid="{E3EE6105-5C81-42C7-BB5B-AACEB38A3F1A}"/>
    <cellStyle name="Normal 7 2 2 2 2 5" xfId="11344" xr:uid="{9B1BD7E7-7178-4624-970A-E74A86EC0C25}"/>
    <cellStyle name="Normal 7 2 2 2 2 5 2" xfId="29186" xr:uid="{8300763B-EAE1-458B-98C8-39FB9D227373}"/>
    <cellStyle name="Normal 7 2 2 2 2 6" xfId="22044" xr:uid="{31C12F47-FB9F-422F-80BF-F97415E1F2AA}"/>
    <cellStyle name="Normal 7 2 2 2 3" xfId="7547" xr:uid="{6B02CA2F-38B0-4BF8-81B7-59CB1D0AF048}"/>
    <cellStyle name="Normal 7 2 2 2 3 2" xfId="9222" xr:uid="{740AC6B0-9EAA-4ED9-80DB-E109725C7C3B}"/>
    <cellStyle name="Normal 7 2 2 2 3 2 2" xfId="15261" xr:uid="{DF8195F1-F0EF-4FCF-A6CF-7A2E1476FCE2}"/>
    <cellStyle name="Normal 7 2 2 2 3 2 2 2" xfId="25976" xr:uid="{7A5D6C96-E371-4145-90E3-9AD95B4A482E}"/>
    <cellStyle name="Normal 7 2 2 2 3 2 3" xfId="12894" xr:uid="{0FCFE9A5-2975-4D21-A7FD-B83BAA7A6B48}"/>
    <cellStyle name="Normal 7 2 2 2 3 2 3 2" xfId="30659" xr:uid="{B75C048D-0A87-4DEA-853B-30174A8E3BFF}"/>
    <cellStyle name="Normal 7 2 2 2 3 2 4" xfId="23609" xr:uid="{E7BC82C3-FFCC-44A5-872C-A2C1567DD14B}"/>
    <cellStyle name="Normal 7 2 2 2 3 3" xfId="10414" xr:uid="{71EA052E-0DFA-462A-B38A-167298782AA8}"/>
    <cellStyle name="Normal 7 2 2 2 3 3 2" xfId="14078" xr:uid="{FDC79A66-853E-4D66-B08D-277ED71E69A8}"/>
    <cellStyle name="Normal 7 2 2 2 3 3 2 2" xfId="31843" xr:uid="{7D32AC99-D588-4FF4-B12B-80303F930E73}"/>
    <cellStyle name="Normal 7 2 2 2 3 3 3" xfId="24793" xr:uid="{8362E2F1-E994-4EDF-B08A-51DA3B3A1B48}"/>
    <cellStyle name="Normal 7 2 2 2 3 4" xfId="11654" xr:uid="{CE3CCD9B-EEBC-4B78-BDAC-526938B25918}"/>
    <cellStyle name="Normal 7 2 2 2 3 4 2" xfId="29476" xr:uid="{4BCC7109-E2F1-435A-92B1-8756C40476F4}"/>
    <cellStyle name="Normal 7 2 2 2 3 5" xfId="22369" xr:uid="{EE6770E2-AA64-44FC-890A-2BB303BAD70D}"/>
    <cellStyle name="Normal 7 2 2 2 4" xfId="8647" xr:uid="{055E8EB7-8BD3-40FC-A4BA-6E4543168288}"/>
    <cellStyle name="Normal 7 2 2 2 4 2" xfId="14706" xr:uid="{71858CCC-D2A8-44C1-892F-AEC6440035FA}"/>
    <cellStyle name="Normal 7 2 2 2 4 2 2" xfId="25421" xr:uid="{4BAE5D8D-6627-40B6-B28A-EAD0C8F55374}"/>
    <cellStyle name="Normal 7 2 2 2 4 3" xfId="12319" xr:uid="{2189CFE3-B0F0-42AC-BB09-D80D2ED64B99}"/>
    <cellStyle name="Normal 7 2 2 2 4 3 2" xfId="30104" xr:uid="{7836CF31-40AE-4F51-94E1-F639473F69CE}"/>
    <cellStyle name="Normal 7 2 2 2 4 4" xfId="23034" xr:uid="{27F5C6A8-A55B-4F00-BFFC-CB566D0E6ED0}"/>
    <cellStyle name="Normal 7 2 2 2 5" xfId="9859" xr:uid="{098A2AFE-142B-439C-84D2-651F3A21CAFD}"/>
    <cellStyle name="Normal 7 2 2 2 5 2" xfId="13523" xr:uid="{3335AEC2-8D77-4555-B04F-58614C35934A}"/>
    <cellStyle name="Normal 7 2 2 2 5 2 2" xfId="31288" xr:uid="{20FAB652-499D-455B-AA43-DDB0B1251278}"/>
    <cellStyle name="Normal 7 2 2 2 5 3" xfId="24238" xr:uid="{07F3022E-9D0A-4A72-8C8C-6F8A07F37BB4}"/>
    <cellStyle name="Normal 7 2 2 2 6" xfId="11079" xr:uid="{D15A8910-D86B-4889-B2F4-7941E7D27C01}"/>
    <cellStyle name="Normal 7 2 2 2 6 2" xfId="28921" xr:uid="{8E4E5D40-0609-4AC1-AA7B-BE81343534C3}"/>
    <cellStyle name="Normal 7 2 2 2 7" xfId="21779" xr:uid="{243134E2-C32C-40FC-97AA-AACEC37465A3}"/>
    <cellStyle name="Normal 7 2 2 3" xfId="6387" xr:uid="{14DC0576-E102-4F8F-9775-2C3FD0E15B5F}"/>
    <cellStyle name="Normal 7 2 2 3 2" xfId="7996" xr:uid="{ABF4FD84-BC2F-41A9-A813-CE4EC4DBFE18}"/>
    <cellStyle name="Normal 7 2 2 3 2 2" xfId="9369" xr:uid="{CB70EE31-59A8-444E-975D-F39FCF68F40B}"/>
    <cellStyle name="Normal 7 2 2 3 2 2 2" xfId="15408" xr:uid="{682F2012-154C-40B3-BE88-B17EF60A7C69}"/>
    <cellStyle name="Normal 7 2 2 3 2 2 2 2" xfId="26123" xr:uid="{AA3265B3-69BC-4E3F-9BF1-A4A0F6963440}"/>
    <cellStyle name="Normal 7 2 2 3 2 2 3" xfId="13041" xr:uid="{AB3DF01E-4F17-4020-94C7-98CE0C5CAD93}"/>
    <cellStyle name="Normal 7 2 2 3 2 2 3 2" xfId="30806" xr:uid="{9F03820A-3244-4E27-A74E-3C22B8F5315A}"/>
    <cellStyle name="Normal 7 2 2 3 2 2 4" xfId="23756" xr:uid="{5CCC75DF-CBA9-43FD-9B40-9066D6C14FFF}"/>
    <cellStyle name="Normal 7 2 2 3 2 3" xfId="10561" xr:uid="{B84E28CE-F420-4B60-B086-ABC3B73A4FA8}"/>
    <cellStyle name="Normal 7 2 2 3 2 3 2" xfId="14225" xr:uid="{6D6C8602-552D-4A49-82BC-5026308066AB}"/>
    <cellStyle name="Normal 7 2 2 3 2 3 2 2" xfId="31990" xr:uid="{8C6BD58F-B64D-4193-BD49-3E4974F576C4}"/>
    <cellStyle name="Normal 7 2 2 3 2 3 3" xfId="24940" xr:uid="{7F2D8E03-65A6-47B7-B825-AC380F6BE93F}"/>
    <cellStyle name="Normal 7 2 2 3 2 4" xfId="11801" xr:uid="{80B45F7E-A04F-4FCA-A7E8-A335D8BD7312}"/>
    <cellStyle name="Normal 7 2 2 3 2 4 2" xfId="29623" xr:uid="{EB8843CE-CBFA-4963-8625-7CF87EE324C8}"/>
    <cellStyle name="Normal 7 2 2 3 2 5" xfId="22516" xr:uid="{D001ACDB-BF1A-4370-A9AA-41F51B94476A}"/>
    <cellStyle name="Normal 7 2 2 3 3" xfId="8782" xr:uid="{3B67BF70-CC5F-41C2-BA19-4ED865A656B5}"/>
    <cellStyle name="Normal 7 2 2 3 3 2" xfId="14841" xr:uid="{E55F0527-B28B-47F6-9998-5742CB77B5FB}"/>
    <cellStyle name="Normal 7 2 2 3 3 2 2" xfId="25556" xr:uid="{C509ED38-24E4-4673-B560-E3034440C40A}"/>
    <cellStyle name="Normal 7 2 2 3 3 3" xfId="12454" xr:uid="{17E6D152-8501-4FA3-9DD8-7B0297925B25}"/>
    <cellStyle name="Normal 7 2 2 3 3 3 2" xfId="30239" xr:uid="{5F5CF417-2E7F-459D-8984-E8854196019D}"/>
    <cellStyle name="Normal 7 2 2 3 3 4" xfId="23169" xr:uid="{50CB0210-0D32-4FAC-B256-39FD8AEE6C05}"/>
    <cellStyle name="Normal 7 2 2 3 4" xfId="9994" xr:uid="{1A355296-A022-4D7D-9096-2B6B8A2A834F}"/>
    <cellStyle name="Normal 7 2 2 3 4 2" xfId="13658" xr:uid="{B1039F3A-E971-440C-9E46-7D213F552546}"/>
    <cellStyle name="Normal 7 2 2 3 4 2 2" xfId="31423" xr:uid="{EF56A2BA-0369-4980-9AD4-263C785B15CD}"/>
    <cellStyle name="Normal 7 2 2 3 4 3" xfId="24373" xr:uid="{9A8B8612-A976-44F1-8340-CABE0A05299D}"/>
    <cellStyle name="Normal 7 2 2 3 5" xfId="11214" xr:uid="{E44C75AE-EBCF-43FD-9796-E253DDBF1B0A}"/>
    <cellStyle name="Normal 7 2 2 3 5 2" xfId="29056" xr:uid="{13850AE7-5754-4E58-BE82-C8D6B72288A6}"/>
    <cellStyle name="Normal 7 2 2 3 6" xfId="21914" xr:uid="{F4AA9EFE-1674-4154-88B3-C74B086B1FF3}"/>
    <cellStyle name="Normal 7 2 2 4" xfId="7354" xr:uid="{365A1C69-4B48-4370-89EC-3144570E7D04}"/>
    <cellStyle name="Normal 7 2 2 4 2" xfId="9092" xr:uid="{68AF226B-B0AF-4409-83FC-AE4E6D80AE4B}"/>
    <cellStyle name="Normal 7 2 2 4 2 2" xfId="15131" xr:uid="{91952008-A20F-4667-8B89-351D07067F7B}"/>
    <cellStyle name="Normal 7 2 2 4 2 2 2" xfId="25846" xr:uid="{36D013C4-15CC-4033-B49F-1EAB715B0EB6}"/>
    <cellStyle name="Normal 7 2 2 4 2 3" xfId="12764" xr:uid="{CACC50CC-D1C1-4950-8C34-232A96F3E6F7}"/>
    <cellStyle name="Normal 7 2 2 4 2 3 2" xfId="30529" xr:uid="{C1AE2111-3BC0-4333-957A-8FE0E6910879}"/>
    <cellStyle name="Normal 7 2 2 4 2 4" xfId="23479" xr:uid="{E4114EB5-E202-4EDD-8054-D1BD5EA3098E}"/>
    <cellStyle name="Normal 7 2 2 4 3" xfId="10284" xr:uid="{F9F57E11-5A62-4875-88E4-C895C0E8E29C}"/>
    <cellStyle name="Normal 7 2 2 4 3 2" xfId="13948" xr:uid="{9E35BF2E-AF18-47C0-92BC-6EAB9D75DCD2}"/>
    <cellStyle name="Normal 7 2 2 4 3 2 2" xfId="31713" xr:uid="{AF4AAE71-A390-4315-AF10-3A830A57438E}"/>
    <cellStyle name="Normal 7 2 2 4 3 3" xfId="24663" xr:uid="{F3F3C81F-C00D-4F13-B939-35CAD3CFBC69}"/>
    <cellStyle name="Normal 7 2 2 4 4" xfId="11524" xr:uid="{BF4660F4-30E2-473A-BAFF-1DC63C4B25AF}"/>
    <cellStyle name="Normal 7 2 2 4 4 2" xfId="29346" xr:uid="{7D9754EE-6722-4FBA-88B1-1883428D393E}"/>
    <cellStyle name="Normal 7 2 2 4 5" xfId="22239" xr:uid="{2AB5DB4C-637C-4293-8961-B528D58B21D0}"/>
    <cellStyle name="Normal 7 2 2 5" xfId="8517" xr:uid="{190B65F7-5CD2-43E7-AB28-0A747244ED5F}"/>
    <cellStyle name="Normal 7 2 2 5 2" xfId="14576" xr:uid="{491B22BE-373B-4E3C-AC03-42B186DED631}"/>
    <cellStyle name="Normal 7 2 2 5 2 2" xfId="25291" xr:uid="{0A67E145-F5AD-47CF-87A6-247C63365171}"/>
    <cellStyle name="Normal 7 2 2 5 3" xfId="12189" xr:uid="{B7C0170C-F589-4EAC-B703-0B9A0742AF88}"/>
    <cellStyle name="Normal 7 2 2 5 3 2" xfId="29974" xr:uid="{3145C41D-38FA-4D8F-93CB-F8BFB128B7FE}"/>
    <cellStyle name="Normal 7 2 2 5 4" xfId="22904" xr:uid="{1039D37D-DB18-4064-B1D0-323174858B46}"/>
    <cellStyle name="Normal 7 2 2 6" xfId="9725" xr:uid="{E42739F7-114A-4BEB-B6BE-3467E8BADDFC}"/>
    <cellStyle name="Normal 7 2 2 6 2" xfId="13393" xr:uid="{1CA2C0F0-5E1F-4C33-8E5E-B3C669BD107D}"/>
    <cellStyle name="Normal 7 2 2 6 2 2" xfId="31158" xr:uid="{DC7DBA61-D80E-436F-A679-BDF05EEDFD7E}"/>
    <cellStyle name="Normal 7 2 2 6 3" xfId="24108" xr:uid="{91DCEE18-CEE4-446F-9C0A-210A29D1DF55}"/>
    <cellStyle name="Normal 7 2 2 7" xfId="10949" xr:uid="{B7B598C8-846E-4EFB-8A4B-C63D33A7E44A}"/>
    <cellStyle name="Normal 7 2 2 7 2" xfId="28791" xr:uid="{ADE5515E-549D-47B9-9D81-109C16C92831}"/>
    <cellStyle name="Normal 7 2 2 8" xfId="21635" xr:uid="{7EFD0AFC-1493-4547-8347-A9254A6D6198}"/>
    <cellStyle name="Normal 7 2 3" xfId="202" xr:uid="{00000000-0005-0000-0000-000089000000}"/>
    <cellStyle name="Normal 7 2 3 2" xfId="5951" xr:uid="{4EC6F024-F1FF-4CA4-9FA6-9BBCE5E81276}"/>
    <cellStyle name="Normal 7 2 3 2 2" xfId="6580" xr:uid="{EFBFB8BB-14E2-4FC9-A649-82648DA337D8}"/>
    <cellStyle name="Normal 7 2 3 2 2 2" xfId="8190" xr:uid="{DEABDB42-CD66-4802-AEB2-852880D56C8B}"/>
    <cellStyle name="Normal 7 2 3 2 2 2 2" xfId="9500" xr:uid="{23A402FF-7A71-41EF-9AC3-845934B12F02}"/>
    <cellStyle name="Normal 7 2 3 2 2 2 2 2" xfId="15539" xr:uid="{7DFC707B-7ED3-488D-8234-F3D076B28DE1}"/>
    <cellStyle name="Normal 7 2 3 2 2 2 2 2 2" xfId="26254" xr:uid="{EBFC5E7F-E8FF-4216-BF1A-1A54A9B4DB8A}"/>
    <cellStyle name="Normal 7 2 3 2 2 2 2 3" xfId="13172" xr:uid="{E279D246-86E5-4E2C-8636-D5CD1043507B}"/>
    <cellStyle name="Normal 7 2 3 2 2 2 2 3 2" xfId="30937" xr:uid="{90DB357E-7F20-49D8-9F3A-CE1C9E82CB4E}"/>
    <cellStyle name="Normal 7 2 3 2 2 2 2 4" xfId="23887" xr:uid="{7B047F7B-0768-4401-B144-FA825B0B11D9}"/>
    <cellStyle name="Normal 7 2 3 2 2 2 3" xfId="10692" xr:uid="{5FAAEE64-595B-4702-A986-BCEF3A650B0D}"/>
    <cellStyle name="Normal 7 2 3 2 2 2 3 2" xfId="14356" xr:uid="{F400C4A0-72C9-46CC-BA7E-20FD8F58ADE7}"/>
    <cellStyle name="Normal 7 2 3 2 2 2 3 2 2" xfId="32121" xr:uid="{A729F18E-F2DB-49AF-BA98-8892D8D9865E}"/>
    <cellStyle name="Normal 7 2 3 2 2 2 3 3" xfId="25071" xr:uid="{38123B43-A128-485D-AAD8-56D50E6DEAE5}"/>
    <cellStyle name="Normal 7 2 3 2 2 2 4" xfId="11932" xr:uid="{49B8AA6E-A1C4-4275-8327-6431BAA3EAF1}"/>
    <cellStyle name="Normal 7 2 3 2 2 2 4 2" xfId="29754" xr:uid="{AF09ADCF-E08B-46B2-A20F-3A965973F10F}"/>
    <cellStyle name="Normal 7 2 3 2 2 2 5" xfId="22647" xr:uid="{0B6F412A-05A2-47B5-9176-02BCA28C1FF9}"/>
    <cellStyle name="Normal 7 2 3 2 2 3" xfId="8913" xr:uid="{7CD4B008-DA3C-4069-9A0C-77BB55BB4A18}"/>
    <cellStyle name="Normal 7 2 3 2 2 3 2" xfId="14972" xr:uid="{9DDE2322-FAAC-4FF5-88FD-E5A5C81BFAA1}"/>
    <cellStyle name="Normal 7 2 3 2 2 3 2 2" xfId="25687" xr:uid="{C19711E1-5E99-4BA3-A2DF-FB20014C66A8}"/>
    <cellStyle name="Normal 7 2 3 2 2 3 3" xfId="12585" xr:uid="{63B201EF-CC55-4559-930C-4B034D6540F2}"/>
    <cellStyle name="Normal 7 2 3 2 2 3 3 2" xfId="30370" xr:uid="{69DA275F-B40B-4ABC-97ED-5E0542E19238}"/>
    <cellStyle name="Normal 7 2 3 2 2 3 4" xfId="23300" xr:uid="{B0E4D1E7-EA74-4425-9289-9F50F795AE8F}"/>
    <cellStyle name="Normal 7 2 3 2 2 4" xfId="10125" xr:uid="{9D98D14C-DA22-410D-BB6D-331979AC4FA0}"/>
    <cellStyle name="Normal 7 2 3 2 2 4 2" xfId="13789" xr:uid="{D5F61B40-672C-4464-BB3E-34A39E44C4E0}"/>
    <cellStyle name="Normal 7 2 3 2 2 4 2 2" xfId="31554" xr:uid="{87618735-9B74-4D3E-A248-6A679959502C}"/>
    <cellStyle name="Normal 7 2 3 2 2 4 3" xfId="24504" xr:uid="{86650478-5B44-42BF-B77C-02AC548D3140}"/>
    <cellStyle name="Normal 7 2 3 2 2 5" xfId="11345" xr:uid="{2A1EE29B-AE3D-4522-B6D0-5856C5D24E50}"/>
    <cellStyle name="Normal 7 2 3 2 2 5 2" xfId="29187" xr:uid="{E77BFD9C-93A0-4DC6-A42B-8CE3AB33FFFC}"/>
    <cellStyle name="Normal 7 2 3 2 2 6" xfId="22045" xr:uid="{248847F2-2D20-4AE9-9B2E-FBC8FDDA674B}"/>
    <cellStyle name="Normal 7 2 3 2 3" xfId="7548" xr:uid="{1E5EB26D-0777-4BE6-9A87-39F969E46C34}"/>
    <cellStyle name="Normal 7 2 3 2 3 2" xfId="9223" xr:uid="{FE1BAEEA-FA9F-47E3-8B88-54F4ECF78DEF}"/>
    <cellStyle name="Normal 7 2 3 2 3 2 2" xfId="15262" xr:uid="{F0809EFD-CBD9-4F90-B811-548B932281BC}"/>
    <cellStyle name="Normal 7 2 3 2 3 2 2 2" xfId="25977" xr:uid="{277F49A4-414D-494D-839A-ABF88CF5DA1B}"/>
    <cellStyle name="Normal 7 2 3 2 3 2 3" xfId="12895" xr:uid="{9D2075A5-595D-42C1-9DF9-4E588CABDD38}"/>
    <cellStyle name="Normal 7 2 3 2 3 2 3 2" xfId="30660" xr:uid="{D23FBE6B-B0FC-4C16-9C8E-EE0F6B78BAF2}"/>
    <cellStyle name="Normal 7 2 3 2 3 2 4" xfId="23610" xr:uid="{BBD1871A-6219-4748-A59F-E5E0A60081BD}"/>
    <cellStyle name="Normal 7 2 3 2 3 3" xfId="10415" xr:uid="{C8261AC5-EDB0-4306-B0D5-CEADA8500B89}"/>
    <cellStyle name="Normal 7 2 3 2 3 3 2" xfId="14079" xr:uid="{58FFD539-A6E3-490F-BA62-3C9BB690601C}"/>
    <cellStyle name="Normal 7 2 3 2 3 3 2 2" xfId="31844" xr:uid="{83BFE1ED-5838-4EB3-BB1F-8CFEB5F383F0}"/>
    <cellStyle name="Normal 7 2 3 2 3 3 3" xfId="24794" xr:uid="{0D96C07B-E078-4BD2-A7F7-B65D4244C8B1}"/>
    <cellStyle name="Normal 7 2 3 2 3 4" xfId="11655" xr:uid="{449F36AE-B0BF-4BC2-8A8A-5F6C1B9C345F}"/>
    <cellStyle name="Normal 7 2 3 2 3 4 2" xfId="29477" xr:uid="{7EEFCADE-4C97-4221-A0E7-7154C480DF72}"/>
    <cellStyle name="Normal 7 2 3 2 3 5" xfId="22370" xr:uid="{1B6D139C-AB9B-486B-8E40-5BE94151798B}"/>
    <cellStyle name="Normal 7 2 3 2 4" xfId="8648" xr:uid="{1BA50BDF-A953-4FDE-9793-8EE4CFCFFE37}"/>
    <cellStyle name="Normal 7 2 3 2 4 2" xfId="14707" xr:uid="{58DF154D-9E95-49DE-80CF-DCF27FC5C617}"/>
    <cellStyle name="Normal 7 2 3 2 4 2 2" xfId="25422" xr:uid="{CC118DC9-72E5-422B-9643-AFC6838CDA88}"/>
    <cellStyle name="Normal 7 2 3 2 4 3" xfId="12320" xr:uid="{CABDCE63-FDE0-415F-831E-41C1EC394F79}"/>
    <cellStyle name="Normal 7 2 3 2 4 3 2" xfId="30105" xr:uid="{2D98C70E-667E-4EE8-811D-D07856881ECF}"/>
    <cellStyle name="Normal 7 2 3 2 4 4" xfId="23035" xr:uid="{753E904A-EA85-46C0-8CB7-FB0B4B7C30F7}"/>
    <cellStyle name="Normal 7 2 3 2 5" xfId="9860" xr:uid="{50C77F2A-97EA-4FA3-964C-CFEA055BBD7D}"/>
    <cellStyle name="Normal 7 2 3 2 5 2" xfId="13524" xr:uid="{A58484BB-3559-40B9-B160-F730F2213183}"/>
    <cellStyle name="Normal 7 2 3 2 5 2 2" xfId="31289" xr:uid="{280A8A04-C8E6-49B5-996B-7D2C80EA91B6}"/>
    <cellStyle name="Normal 7 2 3 2 5 3" xfId="24239" xr:uid="{E2063CB9-3E2B-4F61-9880-B07267F78A64}"/>
    <cellStyle name="Normal 7 2 3 2 6" xfId="11080" xr:uid="{95F1162E-9DFC-4BCC-AB67-20A7D8E7E420}"/>
    <cellStyle name="Normal 7 2 3 2 6 2" xfId="28922" xr:uid="{4784DA46-BB59-4CB2-84E5-89C96F0F4B3B}"/>
    <cellStyle name="Normal 7 2 3 2 7" xfId="21780" xr:uid="{D34BBFB1-27A0-4823-AD9E-92D7A96A4183}"/>
    <cellStyle name="Normal 7 2 3 3" xfId="6388" xr:uid="{52235515-DC46-473D-BA12-9E2FAF46A232}"/>
    <cellStyle name="Normal 7 2 3 3 2" xfId="7997" xr:uid="{7232EF28-F7C0-419F-88B6-DD9F1D9AE73C}"/>
    <cellStyle name="Normal 7 2 3 3 2 2" xfId="9370" xr:uid="{7654751D-B71E-4E94-8AB6-8B0C10050AA6}"/>
    <cellStyle name="Normal 7 2 3 3 2 2 2" xfId="15409" xr:uid="{7806DE4B-AC68-4F95-AF9D-BD73E5B9904C}"/>
    <cellStyle name="Normal 7 2 3 3 2 2 2 2" xfId="26124" xr:uid="{4DE7AB5D-B925-4A33-86C4-77B17AC9E8F1}"/>
    <cellStyle name="Normal 7 2 3 3 2 2 3" xfId="13042" xr:uid="{57959954-4C18-4552-87E6-E439E1449D03}"/>
    <cellStyle name="Normal 7 2 3 3 2 2 3 2" xfId="30807" xr:uid="{8DBC27A7-F19E-4C48-A2FD-7A226335BE7A}"/>
    <cellStyle name="Normal 7 2 3 3 2 2 4" xfId="23757" xr:uid="{AFC95CEE-E571-4DC3-B714-7186C6C60811}"/>
    <cellStyle name="Normal 7 2 3 3 2 3" xfId="10562" xr:uid="{D572BFEA-7C27-4560-B9DE-B893AF226D22}"/>
    <cellStyle name="Normal 7 2 3 3 2 3 2" xfId="14226" xr:uid="{B07D6A21-A228-442E-A4B6-CF6A4D0D55BA}"/>
    <cellStyle name="Normal 7 2 3 3 2 3 2 2" xfId="31991" xr:uid="{68A17187-5F7E-4972-BC7D-7D22E6B424E0}"/>
    <cellStyle name="Normal 7 2 3 3 2 3 3" xfId="24941" xr:uid="{25A2AAF0-B3FA-498E-9541-44D45BFF3379}"/>
    <cellStyle name="Normal 7 2 3 3 2 4" xfId="11802" xr:uid="{965A0D47-4510-404F-A777-4E9195EF4E1A}"/>
    <cellStyle name="Normal 7 2 3 3 2 4 2" xfId="29624" xr:uid="{5A5F2D27-A948-4526-94B9-A06B1D309AD2}"/>
    <cellStyle name="Normal 7 2 3 3 2 5" xfId="22517" xr:uid="{7BD0F9B1-57EC-4F7F-9DE9-97BAE664F227}"/>
    <cellStyle name="Normal 7 2 3 3 3" xfId="8783" xr:uid="{1D6CE304-BE76-4420-A336-EEA4BB91B3A7}"/>
    <cellStyle name="Normal 7 2 3 3 3 2" xfId="14842" xr:uid="{777D6C86-B8E6-4722-A1E6-32746940303C}"/>
    <cellStyle name="Normal 7 2 3 3 3 2 2" xfId="25557" xr:uid="{9224CE77-2657-4D13-BD4A-EF846C0408DB}"/>
    <cellStyle name="Normal 7 2 3 3 3 3" xfId="12455" xr:uid="{7E158579-EC45-4799-8D2D-0100BC15F4E9}"/>
    <cellStyle name="Normal 7 2 3 3 3 3 2" xfId="30240" xr:uid="{11090CCC-577F-4775-9D53-B0075BF8484F}"/>
    <cellStyle name="Normal 7 2 3 3 3 4" xfId="23170" xr:uid="{A8EC6A47-D1C6-48E2-B042-E80F5DEC2D04}"/>
    <cellStyle name="Normal 7 2 3 3 4" xfId="9995" xr:uid="{25BFE4B6-36C0-49E1-8138-8E34A89908D4}"/>
    <cellStyle name="Normal 7 2 3 3 4 2" xfId="13659" xr:uid="{99A7B4A7-5904-4BC6-81A8-F12C2B84D9F2}"/>
    <cellStyle name="Normal 7 2 3 3 4 2 2" xfId="31424" xr:uid="{567B53B9-882A-4C54-B41B-6163FC81638F}"/>
    <cellStyle name="Normal 7 2 3 3 4 3" xfId="24374" xr:uid="{3B342CA0-52D3-4295-888A-235819534511}"/>
    <cellStyle name="Normal 7 2 3 3 5" xfId="11215" xr:uid="{46F08152-8794-41C0-A623-30AF65C3D211}"/>
    <cellStyle name="Normal 7 2 3 3 5 2" xfId="29057" xr:uid="{CC8859AC-B090-44C1-ADF7-0F17A30231FA}"/>
    <cellStyle name="Normal 7 2 3 3 6" xfId="21915" xr:uid="{759A4634-090E-40F9-A15D-E27C4803E5F1}"/>
    <cellStyle name="Normal 7 2 3 4" xfId="7355" xr:uid="{B7C89819-C12B-4FC8-9103-28515DBCA196}"/>
    <cellStyle name="Normal 7 2 3 4 2" xfId="9093" xr:uid="{48272892-38B3-402E-A014-B8D14810B573}"/>
    <cellStyle name="Normal 7 2 3 4 2 2" xfId="15132" xr:uid="{0FF61D25-E9E0-4B25-92FC-71C1B77849EB}"/>
    <cellStyle name="Normal 7 2 3 4 2 2 2" xfId="25847" xr:uid="{4BEF259E-F5BE-4E26-B3EE-F16C9E4C18FA}"/>
    <cellStyle name="Normal 7 2 3 4 2 3" xfId="12765" xr:uid="{B8C4AD7D-B722-4829-AC5A-D684F5F86D55}"/>
    <cellStyle name="Normal 7 2 3 4 2 3 2" xfId="30530" xr:uid="{821FE23E-12AF-4161-8EDB-814D2DCBBCAD}"/>
    <cellStyle name="Normal 7 2 3 4 2 4" xfId="23480" xr:uid="{8E14B1F4-020F-4BB0-929B-419B2F430625}"/>
    <cellStyle name="Normal 7 2 3 4 3" xfId="10285" xr:uid="{6C9E63EE-0C5C-438C-B3DD-691630ADC9C4}"/>
    <cellStyle name="Normal 7 2 3 4 3 2" xfId="13949" xr:uid="{81DCC35B-752A-48F7-92CD-8812F3867431}"/>
    <cellStyle name="Normal 7 2 3 4 3 2 2" xfId="31714" xr:uid="{D1E6BE8A-6564-4132-A4ED-C10F87F5DFB7}"/>
    <cellStyle name="Normal 7 2 3 4 3 3" xfId="24664" xr:uid="{64837F06-2A27-4CBB-AC39-074227F735AB}"/>
    <cellStyle name="Normal 7 2 3 4 4" xfId="11525" xr:uid="{1CF0EE5B-6441-4008-9B95-D1D7F78A9190}"/>
    <cellStyle name="Normal 7 2 3 4 4 2" xfId="29347" xr:uid="{A2511D37-EB01-4C99-9D42-EBA66964CCCB}"/>
    <cellStyle name="Normal 7 2 3 4 5" xfId="22240" xr:uid="{DF3D4409-76CF-4114-9FA2-C8916473BFBF}"/>
    <cellStyle name="Normal 7 2 3 5" xfId="8518" xr:uid="{B0FBC0CC-B43E-413E-864F-2F11AD9333E3}"/>
    <cellStyle name="Normal 7 2 3 5 2" xfId="14577" xr:uid="{52280919-371B-47FA-9B03-DB953BA7BB3C}"/>
    <cellStyle name="Normal 7 2 3 5 2 2" xfId="25292" xr:uid="{30DDA98D-33E8-463E-86F7-2D7471D3FCEB}"/>
    <cellStyle name="Normal 7 2 3 5 3" xfId="12190" xr:uid="{C7021097-39DB-4418-8B82-A3BE753A921D}"/>
    <cellStyle name="Normal 7 2 3 5 3 2" xfId="29975" xr:uid="{62794F4C-E7CB-46CC-89F3-D6DB0D7B631E}"/>
    <cellStyle name="Normal 7 2 3 5 4" xfId="22905" xr:uid="{00995724-E2C5-42B3-8F29-E9F59C368ADC}"/>
    <cellStyle name="Normal 7 2 3 6" xfId="9726" xr:uid="{F0860091-B8A2-441A-A09C-4E5CD6D1EF3D}"/>
    <cellStyle name="Normal 7 2 3 6 2" xfId="13394" xr:uid="{BE873963-6827-4948-A649-59B4EC7ED3D2}"/>
    <cellStyle name="Normal 7 2 3 6 2 2" xfId="31159" xr:uid="{B997120F-DEB7-46B8-965E-186EE9280CB1}"/>
    <cellStyle name="Normal 7 2 3 6 3" xfId="24109" xr:uid="{F4E57D3C-C544-44E8-9184-3299A3746AEA}"/>
    <cellStyle name="Normal 7 2 3 7" xfId="10950" xr:uid="{929EAB10-984B-4297-9C3A-B341FB31DA34}"/>
    <cellStyle name="Normal 7 2 3 7 2" xfId="28792" xr:uid="{14306FEE-0325-48E2-A342-494EDFFD2273}"/>
    <cellStyle name="Normal 7 2 3 8" xfId="21636" xr:uid="{B0BA1B7B-F035-4895-87B7-2C576F45E642}"/>
    <cellStyle name="Normal 7 2 3 9" xfId="4788" xr:uid="{75872C8D-CEBA-4D21-9913-702151DB840A}"/>
    <cellStyle name="Normal 7 2 4" xfId="4789" xr:uid="{1F5673D2-B158-48FF-A4A2-E6E41495E875}"/>
    <cellStyle name="Normal 7 2 4 2" xfId="5952" xr:uid="{3F2FF1AD-9AED-453D-836C-9522BDCAEBBE}"/>
    <cellStyle name="Normal 7 2 4 2 2" xfId="6581" xr:uid="{F13D2006-B56C-46B4-948B-CADA2BB1FF6F}"/>
    <cellStyle name="Normal 7 2 4 2 2 2" xfId="8191" xr:uid="{CDE69EF6-6695-405C-A35D-807DB624384C}"/>
    <cellStyle name="Normal 7 2 4 2 2 2 2" xfId="9501" xr:uid="{CD928101-4194-43D2-9D65-702D17E0E85E}"/>
    <cellStyle name="Normal 7 2 4 2 2 2 2 2" xfId="15540" xr:uid="{8F8425F1-E112-4E6E-AF99-3D402AFD9E90}"/>
    <cellStyle name="Normal 7 2 4 2 2 2 2 2 2" xfId="26255" xr:uid="{E159A528-9074-421E-B3F2-B190D7C9AC0E}"/>
    <cellStyle name="Normal 7 2 4 2 2 2 2 3" xfId="13173" xr:uid="{E6B34B67-4247-4E37-85EF-001E65404B67}"/>
    <cellStyle name="Normal 7 2 4 2 2 2 2 3 2" xfId="30938" xr:uid="{AB15BD2A-4AC6-4E7C-A2D9-8C9119A54082}"/>
    <cellStyle name="Normal 7 2 4 2 2 2 2 4" xfId="23888" xr:uid="{A7D13A00-2DE5-4A33-AE74-956AD2EB9F5D}"/>
    <cellStyle name="Normal 7 2 4 2 2 2 3" xfId="10693" xr:uid="{33AE3DDB-49E7-4ED3-A16B-2C4D560394BA}"/>
    <cellStyle name="Normal 7 2 4 2 2 2 3 2" xfId="14357" xr:uid="{D51FB0C0-8202-4FAD-BF8E-85A58F70E457}"/>
    <cellStyle name="Normal 7 2 4 2 2 2 3 2 2" xfId="32122" xr:uid="{80ED84A4-BB60-4DEF-B67D-2F6E8469E7A0}"/>
    <cellStyle name="Normal 7 2 4 2 2 2 3 3" xfId="25072" xr:uid="{1711616E-4E9E-46B5-AF64-5ECAAD50AB32}"/>
    <cellStyle name="Normal 7 2 4 2 2 2 4" xfId="11933" xr:uid="{E7CB8B14-933A-4F39-9AA6-87ECB9159157}"/>
    <cellStyle name="Normal 7 2 4 2 2 2 4 2" xfId="29755" xr:uid="{E05EA614-E79F-4F0F-8D97-61B8213BE5E5}"/>
    <cellStyle name="Normal 7 2 4 2 2 2 5" xfId="22648" xr:uid="{C7EA38AC-C246-4D6A-A08A-A4F6469ACA4F}"/>
    <cellStyle name="Normal 7 2 4 2 2 3" xfId="8914" xr:uid="{0B1E72BE-6D02-40DA-83E8-94624BE4F08A}"/>
    <cellStyle name="Normal 7 2 4 2 2 3 2" xfId="14973" xr:uid="{A729DFC1-E294-4137-AEB9-276F7FCD5316}"/>
    <cellStyle name="Normal 7 2 4 2 2 3 2 2" xfId="25688" xr:uid="{E5FEABFA-80CC-40ED-91AA-0A193A8F7919}"/>
    <cellStyle name="Normal 7 2 4 2 2 3 3" xfId="12586" xr:uid="{4D7316CF-1EA2-4EF4-9051-E7FC4040F664}"/>
    <cellStyle name="Normal 7 2 4 2 2 3 3 2" xfId="30371" xr:uid="{8C7A93FC-9EF4-48AB-AE66-24AE796C7C1D}"/>
    <cellStyle name="Normal 7 2 4 2 2 3 4" xfId="23301" xr:uid="{192874B8-0A8F-4A61-BA3C-E850DC19B6D2}"/>
    <cellStyle name="Normal 7 2 4 2 2 4" xfId="10126" xr:uid="{AA398EDA-2742-4C60-9C24-FD27F0AF842C}"/>
    <cellStyle name="Normal 7 2 4 2 2 4 2" xfId="13790" xr:uid="{14D39BB3-0D8D-41D3-ADB0-B1E64C7ECA25}"/>
    <cellStyle name="Normal 7 2 4 2 2 4 2 2" xfId="31555" xr:uid="{F2D2C21A-71A3-45EE-8A00-5812292567A9}"/>
    <cellStyle name="Normal 7 2 4 2 2 4 3" xfId="24505" xr:uid="{92E8E71F-19A5-4F70-AC73-21F2C8EC2826}"/>
    <cellStyle name="Normal 7 2 4 2 2 5" xfId="11346" xr:uid="{609879AA-088F-4521-B4ED-FDAFFF34440C}"/>
    <cellStyle name="Normal 7 2 4 2 2 5 2" xfId="29188" xr:uid="{D7C1557F-3A59-4AA6-95CE-05B1A320A47B}"/>
    <cellStyle name="Normal 7 2 4 2 2 6" xfId="22046" xr:uid="{0860CBA8-73CD-4A95-AD5C-1E1EF05D9D3A}"/>
    <cellStyle name="Normal 7 2 4 2 3" xfId="7549" xr:uid="{20246449-46F3-486C-B38F-499CD0D016C2}"/>
    <cellStyle name="Normal 7 2 4 2 3 2" xfId="9224" xr:uid="{6E66F3C8-C9DF-4DB3-A021-4CFC2A1F756A}"/>
    <cellStyle name="Normal 7 2 4 2 3 2 2" xfId="15263" xr:uid="{7212B92D-36D5-4DE5-A99D-4591A0682F0A}"/>
    <cellStyle name="Normal 7 2 4 2 3 2 2 2" xfId="25978" xr:uid="{04487BE5-C22C-484C-AD04-250CE0621FE4}"/>
    <cellStyle name="Normal 7 2 4 2 3 2 3" xfId="12896" xr:uid="{BF79A721-0C88-45A9-BF34-1819414DAB80}"/>
    <cellStyle name="Normal 7 2 4 2 3 2 3 2" xfId="30661" xr:uid="{5FA76A09-48BE-4BBF-BBE0-30C5890BC0DC}"/>
    <cellStyle name="Normal 7 2 4 2 3 2 4" xfId="23611" xr:uid="{40C585D4-8BF3-4EC8-81B6-E54AC5C82F97}"/>
    <cellStyle name="Normal 7 2 4 2 3 3" xfId="10416" xr:uid="{C11BE42F-ECB5-4471-895B-C522E7D650A2}"/>
    <cellStyle name="Normal 7 2 4 2 3 3 2" xfId="14080" xr:uid="{A8A31740-0470-4D02-A869-DD40286A07B6}"/>
    <cellStyle name="Normal 7 2 4 2 3 3 2 2" xfId="31845" xr:uid="{98F5EA6A-9C7E-480C-9B89-4C3DD3CB85F7}"/>
    <cellStyle name="Normal 7 2 4 2 3 3 3" xfId="24795" xr:uid="{B1BB6915-77EF-42A2-8B89-2D7501E0E2E3}"/>
    <cellStyle name="Normal 7 2 4 2 3 4" xfId="11656" xr:uid="{FE61A178-D4E9-4082-A859-D1CC9C297840}"/>
    <cellStyle name="Normal 7 2 4 2 3 4 2" xfId="29478" xr:uid="{79DF3BF6-7192-4021-AEFC-C735A488A19D}"/>
    <cellStyle name="Normal 7 2 4 2 3 5" xfId="22371" xr:uid="{12474740-BCE4-4BD2-8899-48157B701593}"/>
    <cellStyle name="Normal 7 2 4 2 4" xfId="8649" xr:uid="{EDAB57D1-A0C9-4EF6-80B9-EEFBA6384FC1}"/>
    <cellStyle name="Normal 7 2 4 2 4 2" xfId="14708" xr:uid="{54485D4F-F8BD-4B4A-A713-4DFE41EECA6F}"/>
    <cellStyle name="Normal 7 2 4 2 4 2 2" xfId="25423" xr:uid="{91C9B374-1032-4210-BE90-0365F0CA931F}"/>
    <cellStyle name="Normal 7 2 4 2 4 3" xfId="12321" xr:uid="{70BF3668-3E60-41CA-8C0B-009C83C5F35C}"/>
    <cellStyle name="Normal 7 2 4 2 4 3 2" xfId="30106" xr:uid="{394F5C3D-BF45-4EEF-B65F-36BD25D7E28A}"/>
    <cellStyle name="Normal 7 2 4 2 4 4" xfId="23036" xr:uid="{77507931-EA0E-4DB5-906D-BFC11AAA074F}"/>
    <cellStyle name="Normal 7 2 4 2 5" xfId="9861" xr:uid="{0A31445D-1130-4F67-A11A-95D44241E63B}"/>
    <cellStyle name="Normal 7 2 4 2 5 2" xfId="13525" xr:uid="{916F4F3E-C5AF-40B8-9931-4DD6A4084B44}"/>
    <cellStyle name="Normal 7 2 4 2 5 2 2" xfId="31290" xr:uid="{4738231C-1EB9-4EBF-B75C-3194862EE2E2}"/>
    <cellStyle name="Normal 7 2 4 2 5 3" xfId="24240" xr:uid="{AD958083-BF26-4858-802A-6485AFF640A5}"/>
    <cellStyle name="Normal 7 2 4 2 6" xfId="11081" xr:uid="{CBA0D94E-04C7-436D-AD0C-12E943510F21}"/>
    <cellStyle name="Normal 7 2 4 2 6 2" xfId="28923" xr:uid="{FEC78DAD-A646-4D92-9866-721737AC959B}"/>
    <cellStyle name="Normal 7 2 4 2 7" xfId="21781" xr:uid="{9DE32A2F-CD88-44CF-B62B-AF6DEA49FD67}"/>
    <cellStyle name="Normal 7 2 4 3" xfId="6389" xr:uid="{628180E7-9514-41DC-AAC9-3E7FC2525FE5}"/>
    <cellStyle name="Normal 7 2 4 3 2" xfId="7998" xr:uid="{352120DF-C881-4757-8B61-56C1F6DA2E5C}"/>
    <cellStyle name="Normal 7 2 4 3 2 2" xfId="9371" xr:uid="{CA769771-2C79-4E2A-BADD-1F472D9FBDEE}"/>
    <cellStyle name="Normal 7 2 4 3 2 2 2" xfId="15410" xr:uid="{A7A98F6A-A84E-45C3-887D-B85357D31AFF}"/>
    <cellStyle name="Normal 7 2 4 3 2 2 2 2" xfId="26125" xr:uid="{470E38A3-D9FE-437C-A73D-2D0123CAF856}"/>
    <cellStyle name="Normal 7 2 4 3 2 2 3" xfId="13043" xr:uid="{A6D88266-E009-410E-B712-3AA59127F27E}"/>
    <cellStyle name="Normal 7 2 4 3 2 2 3 2" xfId="30808" xr:uid="{A76E3AED-72B5-44C8-94A1-BBA7A43AB611}"/>
    <cellStyle name="Normal 7 2 4 3 2 2 4" xfId="23758" xr:uid="{6201EEE5-138F-4939-9027-BFABCE10FC86}"/>
    <cellStyle name="Normal 7 2 4 3 2 3" xfId="10563" xr:uid="{8785DDBE-6307-4138-BFB1-CD538159F7D7}"/>
    <cellStyle name="Normal 7 2 4 3 2 3 2" xfId="14227" xr:uid="{3C44D44C-25CF-4E5A-BB0D-D5855CC2B512}"/>
    <cellStyle name="Normal 7 2 4 3 2 3 2 2" xfId="31992" xr:uid="{1C8C28A9-4955-4585-9907-68D1D94C03E7}"/>
    <cellStyle name="Normal 7 2 4 3 2 3 3" xfId="24942" xr:uid="{41CE0351-28AD-47E2-99F4-5D0AC6AE4BE8}"/>
    <cellStyle name="Normal 7 2 4 3 2 4" xfId="11803" xr:uid="{0A893A1F-FB0F-42F4-B0DF-B2DBD38BC2BD}"/>
    <cellStyle name="Normal 7 2 4 3 2 4 2" xfId="29625" xr:uid="{DC43D8A3-82AC-4A1F-879B-8E23B0E184A3}"/>
    <cellStyle name="Normal 7 2 4 3 2 5" xfId="22518" xr:uid="{6DB2EA03-F550-4CCA-9601-BC0A84667416}"/>
    <cellStyle name="Normal 7 2 4 3 3" xfId="8784" xr:uid="{D9E05459-A939-4B44-92C6-56FA72594B8D}"/>
    <cellStyle name="Normal 7 2 4 3 3 2" xfId="14843" xr:uid="{5536D2E3-9466-4410-9518-C659176D48B6}"/>
    <cellStyle name="Normal 7 2 4 3 3 2 2" xfId="25558" xr:uid="{739E1695-5633-4A5F-9655-FD5FD3967C2A}"/>
    <cellStyle name="Normal 7 2 4 3 3 3" xfId="12456" xr:uid="{806E527C-C98C-4F0A-AE21-414F8AD3B3AD}"/>
    <cellStyle name="Normal 7 2 4 3 3 3 2" xfId="30241" xr:uid="{67A2848A-6AC6-470E-BA88-C9187568471D}"/>
    <cellStyle name="Normal 7 2 4 3 3 4" xfId="23171" xr:uid="{15BCAFF4-C0AE-485B-8550-368EA5B7913D}"/>
    <cellStyle name="Normal 7 2 4 3 4" xfId="9996" xr:uid="{FBA8D738-B849-4D5C-8CFD-851ED7ADFC6A}"/>
    <cellStyle name="Normal 7 2 4 3 4 2" xfId="13660" xr:uid="{AEED3791-8994-486C-BC5B-1434549732C8}"/>
    <cellStyle name="Normal 7 2 4 3 4 2 2" xfId="31425" xr:uid="{E422AD6B-E70C-482E-B85B-3202F2BA23C5}"/>
    <cellStyle name="Normal 7 2 4 3 4 3" xfId="24375" xr:uid="{B4B93539-2602-415F-9C07-0388FCBA4E25}"/>
    <cellStyle name="Normal 7 2 4 3 5" xfId="11216" xr:uid="{6714B861-F5B6-4B30-9C78-510CA102CE98}"/>
    <cellStyle name="Normal 7 2 4 3 5 2" xfId="29058" xr:uid="{F64723ED-E138-4D9F-BDF2-A5100A6800FF}"/>
    <cellStyle name="Normal 7 2 4 3 6" xfId="21916" xr:uid="{6D062261-3E75-4E6D-95EE-EAF9B8AAF874}"/>
    <cellStyle name="Normal 7 2 4 4" xfId="7356" xr:uid="{6370BB71-B820-423C-8CB0-E4C4671A1BAE}"/>
    <cellStyle name="Normal 7 2 4 4 2" xfId="9094" xr:uid="{49E151DA-47A2-48D0-A5ED-5611A73C3F5C}"/>
    <cellStyle name="Normal 7 2 4 4 2 2" xfId="15133" xr:uid="{E873C8DB-324F-4560-85E7-D3BB74571C1C}"/>
    <cellStyle name="Normal 7 2 4 4 2 2 2" xfId="25848" xr:uid="{9CB0E73C-79E4-49F6-A59C-32AA86DEBAB6}"/>
    <cellStyle name="Normal 7 2 4 4 2 3" xfId="12766" xr:uid="{ACCC1E86-263F-4E69-997A-C6BD3F81D44B}"/>
    <cellStyle name="Normal 7 2 4 4 2 3 2" xfId="30531" xr:uid="{EA564ADB-A400-42E5-824B-493D0AE9D6A2}"/>
    <cellStyle name="Normal 7 2 4 4 2 4" xfId="23481" xr:uid="{02567CDE-9006-4D99-931B-E295091DA3E4}"/>
    <cellStyle name="Normal 7 2 4 4 3" xfId="10286" xr:uid="{6F98E7FA-9E21-48A9-BF65-E18E0F88EC87}"/>
    <cellStyle name="Normal 7 2 4 4 3 2" xfId="13950" xr:uid="{B11386FE-44BC-417D-92B1-4D49F4AAA9B1}"/>
    <cellStyle name="Normal 7 2 4 4 3 2 2" xfId="31715" xr:uid="{F36871E8-6B5F-4D02-AFE6-383D02D3378B}"/>
    <cellStyle name="Normal 7 2 4 4 3 3" xfId="24665" xr:uid="{23E68DE0-AAAA-4038-9B11-3289F3FB7339}"/>
    <cellStyle name="Normal 7 2 4 4 4" xfId="11526" xr:uid="{6507FEF0-0A29-48C9-87A0-AD93573FF3BA}"/>
    <cellStyle name="Normal 7 2 4 4 4 2" xfId="29348" xr:uid="{E21BF5D7-82C9-473C-9077-3CECC02A7585}"/>
    <cellStyle name="Normal 7 2 4 4 5" xfId="22241" xr:uid="{D6978C46-BE0C-480B-B8EB-33CF97DBB0FA}"/>
    <cellStyle name="Normal 7 2 4 5" xfId="8519" xr:uid="{36BE3ECF-BE30-4200-B25E-E42388688770}"/>
    <cellStyle name="Normal 7 2 4 5 2" xfId="14578" xr:uid="{07011889-B1B9-4B5D-8BDF-73585DF0548C}"/>
    <cellStyle name="Normal 7 2 4 5 2 2" xfId="25293" xr:uid="{6D9D022A-8A07-4990-8B08-04D13E6C1432}"/>
    <cellStyle name="Normal 7 2 4 5 3" xfId="12191" xr:uid="{81D4FA10-A6D9-4C1A-ABBD-0C855D6DB5EE}"/>
    <cellStyle name="Normal 7 2 4 5 3 2" xfId="29976" xr:uid="{29FC0ED9-FBF6-46FC-8B53-D6DC31DE0595}"/>
    <cellStyle name="Normal 7 2 4 5 4" xfId="22906" xr:uid="{00D7E8F9-106F-4412-9455-19852D2BE583}"/>
    <cellStyle name="Normal 7 2 4 6" xfId="9727" xr:uid="{F5257C74-BFE5-465B-9E4C-D8444EC212D1}"/>
    <cellStyle name="Normal 7 2 4 6 2" xfId="13395" xr:uid="{D320118B-7697-4D4F-BF6C-287C67279351}"/>
    <cellStyle name="Normal 7 2 4 6 2 2" xfId="31160" xr:uid="{7246AEC9-685F-448C-9141-9FF57B1E948E}"/>
    <cellStyle name="Normal 7 2 4 6 3" xfId="24110" xr:uid="{94F147B8-567C-44AD-BEEF-F11A02FD6276}"/>
    <cellStyle name="Normal 7 2 4 7" xfId="10951" xr:uid="{F6D7A2D0-1250-4A3F-89ED-4780FEACD65C}"/>
    <cellStyle name="Normal 7 2 4 7 2" xfId="28793" xr:uid="{8F496700-4085-4B58-B1B7-B971B2441BAD}"/>
    <cellStyle name="Normal 7 2 4 8" xfId="21637" xr:uid="{F0F0C2AE-F318-4884-9675-4A167AC7AF85}"/>
    <cellStyle name="Normal 7 3" xfId="1084" xr:uid="{BA930FF2-A824-478B-B7EA-833BF228C850}"/>
    <cellStyle name="Normal 7 3 2" xfId="4790" xr:uid="{17073932-87A5-4A74-9BDE-DC17BBD8B70F}"/>
    <cellStyle name="Normal 7 3 2 2" xfId="5953" xr:uid="{D2A9FE65-6797-4D17-8C4D-9F340D7C3902}"/>
    <cellStyle name="Normal 7 3 2 2 2" xfId="6582" xr:uid="{A63703C8-CE35-435A-A9DF-E03B8D42854E}"/>
    <cellStyle name="Normal 7 3 2 2 2 2" xfId="8192" xr:uid="{BF124559-126F-40F7-91FD-5A8007125712}"/>
    <cellStyle name="Normal 7 3 2 2 2 2 2" xfId="9502" xr:uid="{C6555230-83EC-402F-BBEB-22182A930388}"/>
    <cellStyle name="Normal 7 3 2 2 2 2 2 2" xfId="15541" xr:uid="{71D0B474-511E-4C35-BE3A-2BCF7BDA6BE3}"/>
    <cellStyle name="Normal 7 3 2 2 2 2 2 2 2" xfId="26256" xr:uid="{55021F8C-D690-4426-83BC-D9C0CC0EF970}"/>
    <cellStyle name="Normal 7 3 2 2 2 2 2 3" xfId="13174" xr:uid="{70D3A3FC-EDDA-4DAB-A7AC-CB544428DED1}"/>
    <cellStyle name="Normal 7 3 2 2 2 2 2 3 2" xfId="30939" xr:uid="{FD392917-B70F-443C-A77F-7376BEDD1656}"/>
    <cellStyle name="Normal 7 3 2 2 2 2 2 4" xfId="23889" xr:uid="{90BB8821-24BF-4558-A9A7-56D87047A6BC}"/>
    <cellStyle name="Normal 7 3 2 2 2 2 3" xfId="10694" xr:uid="{FB05293D-1B70-4EB7-8A78-0833055351F0}"/>
    <cellStyle name="Normal 7 3 2 2 2 2 3 2" xfId="14358" xr:uid="{30AB7AE3-991C-4F02-B5BF-9941B781C59B}"/>
    <cellStyle name="Normal 7 3 2 2 2 2 3 2 2" xfId="32123" xr:uid="{FE20FE8E-07BA-474E-AB2C-8E7C7D0D9219}"/>
    <cellStyle name="Normal 7 3 2 2 2 2 3 3" xfId="25073" xr:uid="{85A66BE8-E7BD-4C93-81CC-0E0C619865AF}"/>
    <cellStyle name="Normal 7 3 2 2 2 2 4" xfId="11934" xr:uid="{C3DC55DA-53C0-40A8-B517-9B14D6A9F428}"/>
    <cellStyle name="Normal 7 3 2 2 2 2 4 2" xfId="29756" xr:uid="{D59B1ACF-257D-4F47-AFD9-6F7BFA8200C0}"/>
    <cellStyle name="Normal 7 3 2 2 2 2 5" xfId="22649" xr:uid="{D69F3261-1F36-46A9-83D3-1DB5B99CD5AE}"/>
    <cellStyle name="Normal 7 3 2 2 2 3" xfId="8915" xr:uid="{9CA094A6-06AE-4EDE-88D2-F77E68B9D696}"/>
    <cellStyle name="Normal 7 3 2 2 2 3 2" xfId="14974" xr:uid="{BD29FC1C-14B1-42B5-87A0-ABF741258990}"/>
    <cellStyle name="Normal 7 3 2 2 2 3 2 2" xfId="25689" xr:uid="{D8D4C2B8-286C-420D-A496-FBBD23EC7104}"/>
    <cellStyle name="Normal 7 3 2 2 2 3 3" xfId="12587" xr:uid="{D53BCF0A-3739-4E51-98E4-49269C18CD40}"/>
    <cellStyle name="Normal 7 3 2 2 2 3 3 2" xfId="30372" xr:uid="{71D9C6CE-5237-45BF-8972-9B92FBA71E33}"/>
    <cellStyle name="Normal 7 3 2 2 2 3 4" xfId="23302" xr:uid="{0E36BC28-632B-4F1C-99F7-4926F59083A7}"/>
    <cellStyle name="Normal 7 3 2 2 2 4" xfId="10127" xr:uid="{9800DECE-01D0-44FB-801E-997A259F5D92}"/>
    <cellStyle name="Normal 7 3 2 2 2 4 2" xfId="13791" xr:uid="{5AB3BCF0-E132-4F9D-B5B3-CE407170925F}"/>
    <cellStyle name="Normal 7 3 2 2 2 4 2 2" xfId="31556" xr:uid="{7CFE6F77-1CDF-4DA6-AADC-AC82FF9145BE}"/>
    <cellStyle name="Normal 7 3 2 2 2 4 3" xfId="24506" xr:uid="{DF0A2DC1-B13C-4AFC-9885-691FC66DC6D1}"/>
    <cellStyle name="Normal 7 3 2 2 2 5" xfId="11347" xr:uid="{35F166F7-53DB-4B3A-B3DB-00A636A1BE51}"/>
    <cellStyle name="Normal 7 3 2 2 2 5 2" xfId="29189" xr:uid="{75039747-4B02-49F5-AA2A-8166BF366739}"/>
    <cellStyle name="Normal 7 3 2 2 2 6" xfId="22047" xr:uid="{8D9769CB-6325-45BB-901F-18F1BC727947}"/>
    <cellStyle name="Normal 7 3 2 2 3" xfId="7550" xr:uid="{EDE5E8D3-6B3D-4069-BF03-B693D45A2177}"/>
    <cellStyle name="Normal 7 3 2 2 3 2" xfId="9225" xr:uid="{F4610C59-8E0E-44F5-98CE-236E254CBE35}"/>
    <cellStyle name="Normal 7 3 2 2 3 2 2" xfId="15264" xr:uid="{45AB84FA-783B-45A8-8C31-F7A50F1590C6}"/>
    <cellStyle name="Normal 7 3 2 2 3 2 2 2" xfId="25979" xr:uid="{45B9FC44-0462-47D8-8159-805292C2B9A7}"/>
    <cellStyle name="Normal 7 3 2 2 3 2 3" xfId="12897" xr:uid="{A7CDA2E6-3C0C-4636-9720-929E0138C3C9}"/>
    <cellStyle name="Normal 7 3 2 2 3 2 3 2" xfId="30662" xr:uid="{3FB0F2F1-8022-47E2-84C8-087CC79C554F}"/>
    <cellStyle name="Normal 7 3 2 2 3 2 4" xfId="23612" xr:uid="{7474853F-20B7-43DB-B1B0-9D3CAF9A0636}"/>
    <cellStyle name="Normal 7 3 2 2 3 3" xfId="10417" xr:uid="{4C6B3FC4-E214-4AFB-A07C-633190D0B83A}"/>
    <cellStyle name="Normal 7 3 2 2 3 3 2" xfId="14081" xr:uid="{8C3EBCE7-D4CA-45B3-ACF8-CE976761CCFC}"/>
    <cellStyle name="Normal 7 3 2 2 3 3 2 2" xfId="31846" xr:uid="{C6D0DDFD-00D3-4404-94D3-B7A925371743}"/>
    <cellStyle name="Normal 7 3 2 2 3 3 3" xfId="24796" xr:uid="{76D0187C-075C-4526-93A1-BE53A6E2FEC0}"/>
    <cellStyle name="Normal 7 3 2 2 3 4" xfId="11657" xr:uid="{1686F5C8-12B5-402C-862D-1B84F47A14DE}"/>
    <cellStyle name="Normal 7 3 2 2 3 4 2" xfId="29479" xr:uid="{962A6952-3BA3-47D8-B3E0-553207BE991B}"/>
    <cellStyle name="Normal 7 3 2 2 3 5" xfId="22372" xr:uid="{76A5D07A-98F2-4739-A195-6DAF19841612}"/>
    <cellStyle name="Normal 7 3 2 2 4" xfId="8650" xr:uid="{DDDB052D-1DF1-421B-9AF6-C3738D387EF0}"/>
    <cellStyle name="Normal 7 3 2 2 4 2" xfId="14709" xr:uid="{15047D23-2BA7-4313-99F5-81BDF11510E8}"/>
    <cellStyle name="Normal 7 3 2 2 4 2 2" xfId="25424" xr:uid="{C4A01F81-C73D-4013-A46E-A8CA3539A322}"/>
    <cellStyle name="Normal 7 3 2 2 4 3" xfId="12322" xr:uid="{6527A440-96B2-44B4-99BC-FE063B2C6061}"/>
    <cellStyle name="Normal 7 3 2 2 4 3 2" xfId="30107" xr:uid="{83E9B85F-052F-4717-B4A3-839E54A70709}"/>
    <cellStyle name="Normal 7 3 2 2 4 4" xfId="23037" xr:uid="{968F269E-E1A8-4FAA-9F9E-2A6DC78B5A34}"/>
    <cellStyle name="Normal 7 3 2 2 5" xfId="9862" xr:uid="{1BE27876-A0B5-4BC6-AE8C-556908F171FC}"/>
    <cellStyle name="Normal 7 3 2 2 5 2" xfId="13526" xr:uid="{7E51518E-4FC9-4A1D-B8FD-AF844E879B0D}"/>
    <cellStyle name="Normal 7 3 2 2 5 2 2" xfId="31291" xr:uid="{E98B7A51-4C76-4EE5-A49A-601BB10CC95E}"/>
    <cellStyle name="Normal 7 3 2 2 5 3" xfId="24241" xr:uid="{09829C72-DC3F-4867-B967-028279557EF0}"/>
    <cellStyle name="Normal 7 3 2 2 6" xfId="11082" xr:uid="{D13F863F-3A46-485D-AE95-5F7D9077FA6A}"/>
    <cellStyle name="Normal 7 3 2 2 6 2" xfId="28924" xr:uid="{AF28D402-571C-4DBE-B458-48F685D0D779}"/>
    <cellStyle name="Normal 7 3 2 2 7" xfId="21782" xr:uid="{61D5BE6B-018F-4275-A3E4-56DBA0514CAE}"/>
    <cellStyle name="Normal 7 3 2 3" xfId="6390" xr:uid="{B9C549BB-1935-4D23-B6D1-0240B9D0103B}"/>
    <cellStyle name="Normal 7 3 2 3 2" xfId="7999" xr:uid="{E37BBDCF-31BB-4E9F-A493-CCE4A15760CB}"/>
    <cellStyle name="Normal 7 3 2 3 2 2" xfId="9372" xr:uid="{ABE92A5D-6430-4762-95C8-10ADD6C063ED}"/>
    <cellStyle name="Normal 7 3 2 3 2 2 2" xfId="15411" xr:uid="{6FDA5BA1-813B-4E07-80FE-8378462D6687}"/>
    <cellStyle name="Normal 7 3 2 3 2 2 2 2" xfId="26126" xr:uid="{531F6B43-3B00-49C2-8A26-B1A35564DB30}"/>
    <cellStyle name="Normal 7 3 2 3 2 2 3" xfId="13044" xr:uid="{66B78DCE-62A9-4D33-A543-CF499F05941C}"/>
    <cellStyle name="Normal 7 3 2 3 2 2 3 2" xfId="30809" xr:uid="{9D372C7F-5CCD-4668-8928-73116FD8A75B}"/>
    <cellStyle name="Normal 7 3 2 3 2 2 4" xfId="23759" xr:uid="{B629EA91-7AB1-46D7-B480-B953385D16C7}"/>
    <cellStyle name="Normal 7 3 2 3 2 3" xfId="10564" xr:uid="{44CA46BB-675B-4086-BF04-2A3EDA030B28}"/>
    <cellStyle name="Normal 7 3 2 3 2 3 2" xfId="14228" xr:uid="{878F87FC-41DC-4213-9878-C073E45F6AB4}"/>
    <cellStyle name="Normal 7 3 2 3 2 3 2 2" xfId="31993" xr:uid="{673FFD2E-3BEA-44CF-85E7-CCFCC2B67066}"/>
    <cellStyle name="Normal 7 3 2 3 2 3 3" xfId="24943" xr:uid="{A7AAEDB3-827F-4EAE-AAD7-6804EB853183}"/>
    <cellStyle name="Normal 7 3 2 3 2 4" xfId="11804" xr:uid="{3E8C17F7-F8F6-4149-9759-8E5ECA573F0A}"/>
    <cellStyle name="Normal 7 3 2 3 2 4 2" xfId="29626" xr:uid="{F31A4912-D7AD-4FDE-BD07-EAA4FFA1F717}"/>
    <cellStyle name="Normal 7 3 2 3 2 5" xfId="22519" xr:uid="{4C3E2DA4-94E0-42D0-9134-65C96083E255}"/>
    <cellStyle name="Normal 7 3 2 3 3" xfId="8785" xr:uid="{39354B4B-4158-434D-978B-0C4431C34002}"/>
    <cellStyle name="Normal 7 3 2 3 3 2" xfId="14844" xr:uid="{1297476F-4691-4C73-850A-BD933BA39AB5}"/>
    <cellStyle name="Normal 7 3 2 3 3 2 2" xfId="25559" xr:uid="{727FE680-D907-4C38-95ED-92A505CFC8AA}"/>
    <cellStyle name="Normal 7 3 2 3 3 3" xfId="12457" xr:uid="{36435A84-7604-4895-846E-99C611B1C642}"/>
    <cellStyle name="Normal 7 3 2 3 3 3 2" xfId="30242" xr:uid="{3A4465E7-095F-4B90-95D8-22A4AC1F2E2E}"/>
    <cellStyle name="Normal 7 3 2 3 3 4" xfId="23172" xr:uid="{1D48549A-B52E-43EB-8836-8114FBE32E71}"/>
    <cellStyle name="Normal 7 3 2 3 4" xfId="9997" xr:uid="{A8709862-FC11-409C-8774-55838B9F43B3}"/>
    <cellStyle name="Normal 7 3 2 3 4 2" xfId="13661" xr:uid="{74FF873E-40CE-43C8-856C-8090009621B4}"/>
    <cellStyle name="Normal 7 3 2 3 4 2 2" xfId="31426" xr:uid="{A875E6B5-394C-4CF5-B7FC-62758216DAF3}"/>
    <cellStyle name="Normal 7 3 2 3 4 3" xfId="24376" xr:uid="{A41A96A5-908C-4A11-B300-6CA1C993BCAC}"/>
    <cellStyle name="Normal 7 3 2 3 5" xfId="11217" xr:uid="{3DA88FC6-DF73-4AF8-8416-A3F1FFA936BC}"/>
    <cellStyle name="Normal 7 3 2 3 5 2" xfId="29059" xr:uid="{8256E814-4B6C-4623-959D-9DB80D0B6BE4}"/>
    <cellStyle name="Normal 7 3 2 3 6" xfId="21917" xr:uid="{654CCD22-8C59-478E-A0AF-F4645DA2789A}"/>
    <cellStyle name="Normal 7 3 2 4" xfId="7357" xr:uid="{A42D3370-DB8C-4935-96A8-193E6FF9B2D4}"/>
    <cellStyle name="Normal 7 3 2 4 2" xfId="9095" xr:uid="{EF4F70A3-2E3D-4D8D-B1FC-CF3538452FBF}"/>
    <cellStyle name="Normal 7 3 2 4 2 2" xfId="15134" xr:uid="{1C7E0BF6-A39A-4D13-BD02-F65E5AD7CC03}"/>
    <cellStyle name="Normal 7 3 2 4 2 2 2" xfId="25849" xr:uid="{EDC44C9D-920D-4072-9A6B-1409BC1B2B22}"/>
    <cellStyle name="Normal 7 3 2 4 2 3" xfId="12767" xr:uid="{E2D87162-BBFA-40D2-A859-0220B1E932BA}"/>
    <cellStyle name="Normal 7 3 2 4 2 3 2" xfId="30532" xr:uid="{20B21A66-1B4D-4E5D-940A-B88A0A5B4A8A}"/>
    <cellStyle name="Normal 7 3 2 4 2 4" xfId="23482" xr:uid="{F6DA3109-B894-476F-B8BB-D5312D5C9C03}"/>
    <cellStyle name="Normal 7 3 2 4 3" xfId="10287" xr:uid="{E5A918B4-4F0E-4350-A66A-3B416A08DD92}"/>
    <cellStyle name="Normal 7 3 2 4 3 2" xfId="13951" xr:uid="{3A577D3F-3B01-41DC-A092-08ABF991CD11}"/>
    <cellStyle name="Normal 7 3 2 4 3 2 2" xfId="31716" xr:uid="{E9B0D012-2C74-42B7-9A2B-4526F9C707D5}"/>
    <cellStyle name="Normal 7 3 2 4 3 3" xfId="24666" xr:uid="{3C78B3AB-7971-4AB5-A426-690BE400CD82}"/>
    <cellStyle name="Normal 7 3 2 4 4" xfId="11527" xr:uid="{1D305B84-AF0F-4B82-83EC-9CA566DAC137}"/>
    <cellStyle name="Normal 7 3 2 4 4 2" xfId="29349" xr:uid="{8EFC344B-7A38-42AA-9529-A7A410B452D1}"/>
    <cellStyle name="Normal 7 3 2 4 5" xfId="22242" xr:uid="{AF597B71-4764-4426-8FA2-5087B72F96E2}"/>
    <cellStyle name="Normal 7 3 2 5" xfId="8520" xr:uid="{E6CECC19-9AB5-45C7-BD5F-D3F5855FB719}"/>
    <cellStyle name="Normal 7 3 2 5 2" xfId="14579" xr:uid="{C1CC3A43-2321-4C9E-9A1C-815FF05EEB8E}"/>
    <cellStyle name="Normal 7 3 2 5 2 2" xfId="25294" xr:uid="{A3C101F6-A9E7-4CAF-B5BF-409E651D08CC}"/>
    <cellStyle name="Normal 7 3 2 5 3" xfId="12192" xr:uid="{08271245-B93F-4CC6-8AA0-6711110D22BC}"/>
    <cellStyle name="Normal 7 3 2 5 3 2" xfId="29977" xr:uid="{96C89EE8-93DC-43D9-A88F-61C55DF65D95}"/>
    <cellStyle name="Normal 7 3 2 5 4" xfId="22907" xr:uid="{BA92441F-657A-400A-AFD6-B161B7101464}"/>
    <cellStyle name="Normal 7 3 2 6" xfId="9728" xr:uid="{35CAB473-3B1E-4073-B7CF-1D90E42356DF}"/>
    <cellStyle name="Normal 7 3 2 6 2" xfId="13396" xr:uid="{473094AB-626E-440D-8C4D-92F129915F99}"/>
    <cellStyle name="Normal 7 3 2 6 2 2" xfId="31161" xr:uid="{49BC390D-94F6-4977-ADBA-B309CC138B9C}"/>
    <cellStyle name="Normal 7 3 2 6 3" xfId="24111" xr:uid="{CB19F056-C6CE-4E99-AF35-ECDF40B2DBE7}"/>
    <cellStyle name="Normal 7 3 2 7" xfId="10952" xr:uid="{32A1FDC4-08E5-4B4C-BBE5-899CE8078697}"/>
    <cellStyle name="Normal 7 3 2 7 2" xfId="28794" xr:uid="{4C2D6EB1-ECF3-45F4-BEB6-6592B0454629}"/>
    <cellStyle name="Normal 7 3 2 8" xfId="21638" xr:uid="{ACE7EE34-1726-42B5-B3F3-3BD48AF504CF}"/>
    <cellStyle name="Normal 7 3 3" xfId="2179" xr:uid="{9847B048-CAAE-4ABE-AD74-90DC89CF9494}"/>
    <cellStyle name="Normal 7 4" xfId="1085" xr:uid="{F6528BCC-9339-47DF-9349-156111D5F862}"/>
    <cellStyle name="Normal 7 4 2" xfId="4791" xr:uid="{96A9A762-BC9E-4359-A2C3-F1FDC15F8D57}"/>
    <cellStyle name="Normal 7 4 2 2" xfId="5954" xr:uid="{DCAB088D-568C-47A0-B75B-07CC528D450B}"/>
    <cellStyle name="Normal 7 4 2 2 2" xfId="6583" xr:uid="{DA79EBE2-42C0-415B-AE6A-2B54C8AA2842}"/>
    <cellStyle name="Normal 7 4 2 2 2 2" xfId="8193" xr:uid="{3A8643F5-57C8-4AFB-AF2A-C4F6242CCCD7}"/>
    <cellStyle name="Normal 7 4 2 2 2 2 2" xfId="9503" xr:uid="{9CF9F53B-9DE9-40B9-B868-8F648C53F78F}"/>
    <cellStyle name="Normal 7 4 2 2 2 2 2 2" xfId="15542" xr:uid="{696B7CF9-F86F-4DF9-BED2-C8185296A08E}"/>
    <cellStyle name="Normal 7 4 2 2 2 2 2 2 2" xfId="26257" xr:uid="{992AD4E7-12BB-4F92-AB04-4072F14E1D5D}"/>
    <cellStyle name="Normal 7 4 2 2 2 2 2 3" xfId="13175" xr:uid="{A9A47ED8-8519-4B28-9237-8CDF9D2FCA8A}"/>
    <cellStyle name="Normal 7 4 2 2 2 2 2 3 2" xfId="30940" xr:uid="{A6BAFF8D-6E1E-4005-A736-FFEEE05AA22B}"/>
    <cellStyle name="Normal 7 4 2 2 2 2 2 4" xfId="23890" xr:uid="{E848E59B-B44B-4836-95D4-9AF61F65CB36}"/>
    <cellStyle name="Normal 7 4 2 2 2 2 3" xfId="10695" xr:uid="{52B94A94-FD32-4623-8EAE-945AC67ABE8E}"/>
    <cellStyle name="Normal 7 4 2 2 2 2 3 2" xfId="14359" xr:uid="{BBAC8C98-D177-4EB9-82EE-89BF9FB8FE31}"/>
    <cellStyle name="Normal 7 4 2 2 2 2 3 2 2" xfId="32124" xr:uid="{ACC2938D-ABED-42A3-B27D-CE0A75A4E969}"/>
    <cellStyle name="Normal 7 4 2 2 2 2 3 3" xfId="25074" xr:uid="{82A33A80-173A-4F24-B8FD-2B4ABB56696D}"/>
    <cellStyle name="Normal 7 4 2 2 2 2 4" xfId="11935" xr:uid="{049A54E3-55C1-4CFA-95AB-6E88C01BCDD8}"/>
    <cellStyle name="Normal 7 4 2 2 2 2 4 2" xfId="29757" xr:uid="{BB5B9B08-22CA-42A5-B2E3-DA6667FDD623}"/>
    <cellStyle name="Normal 7 4 2 2 2 2 5" xfId="22650" xr:uid="{6190D3C2-CD9F-4C97-BF1C-E138AB10D9E3}"/>
    <cellStyle name="Normal 7 4 2 2 2 3" xfId="8916" xr:uid="{37C41958-9FB7-40DD-9C19-46E3EA4A15AF}"/>
    <cellStyle name="Normal 7 4 2 2 2 3 2" xfId="14975" xr:uid="{CB195B95-C5FB-4ECE-90D0-3011622CE16B}"/>
    <cellStyle name="Normal 7 4 2 2 2 3 2 2" xfId="25690" xr:uid="{DED82468-8AA8-4B5E-93C4-484B9858B66B}"/>
    <cellStyle name="Normal 7 4 2 2 2 3 3" xfId="12588" xr:uid="{25307C5E-BCE2-4D4D-B8E2-CAA465099CF7}"/>
    <cellStyle name="Normal 7 4 2 2 2 3 3 2" xfId="30373" xr:uid="{1E674465-96CB-41CB-9BD2-9D59DD787B53}"/>
    <cellStyle name="Normal 7 4 2 2 2 3 4" xfId="23303" xr:uid="{991F4575-4A3B-4A0D-BDD8-AC9C1C8100B4}"/>
    <cellStyle name="Normal 7 4 2 2 2 4" xfId="10128" xr:uid="{FC8FBDF6-A70D-421B-A70D-10C7F20D92C0}"/>
    <cellStyle name="Normal 7 4 2 2 2 4 2" xfId="13792" xr:uid="{E1A19C0D-F99A-4D31-9405-6EB51CDF2D8B}"/>
    <cellStyle name="Normal 7 4 2 2 2 4 2 2" xfId="31557" xr:uid="{6799732F-536C-4D0E-B649-16939B406694}"/>
    <cellStyle name="Normal 7 4 2 2 2 4 3" xfId="24507" xr:uid="{6F0A49CC-03AF-48E8-8ED7-0FD2D8920FAC}"/>
    <cellStyle name="Normal 7 4 2 2 2 5" xfId="11348" xr:uid="{6BD27399-95F7-464C-84FA-69C9B1BC7D45}"/>
    <cellStyle name="Normal 7 4 2 2 2 5 2" xfId="29190" xr:uid="{23749114-CD97-4437-B316-7EDD676D9B25}"/>
    <cellStyle name="Normal 7 4 2 2 2 6" xfId="22048" xr:uid="{ACBCEB66-D958-4D8C-AA4D-812F52D75FBD}"/>
    <cellStyle name="Normal 7 4 2 2 3" xfId="7551" xr:uid="{BBD574E5-1B3A-4372-8C26-C5BF1A300102}"/>
    <cellStyle name="Normal 7 4 2 2 3 2" xfId="9226" xr:uid="{A3116424-7DD8-43FA-9C7D-0C6FCA294A2D}"/>
    <cellStyle name="Normal 7 4 2 2 3 2 2" xfId="15265" xr:uid="{149C250D-C027-4387-AF23-7C5DF6CF13D8}"/>
    <cellStyle name="Normal 7 4 2 2 3 2 2 2" xfId="25980" xr:uid="{754EBA25-FF0C-4C08-9EC4-5A7DCC045102}"/>
    <cellStyle name="Normal 7 4 2 2 3 2 3" xfId="12898" xr:uid="{14D360CC-11AE-4D38-951F-E3FB7CCF9E28}"/>
    <cellStyle name="Normal 7 4 2 2 3 2 3 2" xfId="30663" xr:uid="{70A1EAEF-DC70-4507-B521-EAF5828DF15E}"/>
    <cellStyle name="Normal 7 4 2 2 3 2 4" xfId="23613" xr:uid="{2C21FAE2-576E-46FD-AD89-C6DF0F5C62F3}"/>
    <cellStyle name="Normal 7 4 2 2 3 3" xfId="10418" xr:uid="{43588825-98B4-4828-8AB6-D7AE20DBA440}"/>
    <cellStyle name="Normal 7 4 2 2 3 3 2" xfId="14082" xr:uid="{3A130E79-F4E4-42CA-A040-40AEE18BEB67}"/>
    <cellStyle name="Normal 7 4 2 2 3 3 2 2" xfId="31847" xr:uid="{087C73AB-F3F3-419F-9741-14765841CAC6}"/>
    <cellStyle name="Normal 7 4 2 2 3 3 3" xfId="24797" xr:uid="{8B9E4DB1-CCBC-4C89-8252-21DE8758B16B}"/>
    <cellStyle name="Normal 7 4 2 2 3 4" xfId="11658" xr:uid="{577DB5CC-9F68-457F-9756-0C1E801CF64D}"/>
    <cellStyle name="Normal 7 4 2 2 3 4 2" xfId="29480" xr:uid="{2F8374B1-A3F9-4A89-998F-82BF060654E2}"/>
    <cellStyle name="Normal 7 4 2 2 3 5" xfId="22373" xr:uid="{2B3E25EA-E15F-4DE1-A4C0-3AFF5C4BAF2D}"/>
    <cellStyle name="Normal 7 4 2 2 4" xfId="8651" xr:uid="{F813C876-5D10-4B17-B95E-F6D82CC6982D}"/>
    <cellStyle name="Normal 7 4 2 2 4 2" xfId="14710" xr:uid="{FE284D20-C706-4356-A5EB-062E4209AA70}"/>
    <cellStyle name="Normal 7 4 2 2 4 2 2" xfId="25425" xr:uid="{5E5C3601-D118-4BB2-87DA-3E2CC2BC9701}"/>
    <cellStyle name="Normal 7 4 2 2 4 3" xfId="12323" xr:uid="{0E69A33F-B974-4E0D-B4A3-BA7EDA236181}"/>
    <cellStyle name="Normal 7 4 2 2 4 3 2" xfId="30108" xr:uid="{7DE3270F-0195-41A7-9D4C-5363203E31CD}"/>
    <cellStyle name="Normal 7 4 2 2 4 4" xfId="23038" xr:uid="{7F2D8CE4-F8B9-459D-880F-C2F12448718D}"/>
    <cellStyle name="Normal 7 4 2 2 5" xfId="9863" xr:uid="{0F973F17-6BB6-415E-8904-482734489FDF}"/>
    <cellStyle name="Normal 7 4 2 2 5 2" xfId="13527" xr:uid="{314C4D14-3D76-4E12-BEB4-461F56CC643E}"/>
    <cellStyle name="Normal 7 4 2 2 5 2 2" xfId="31292" xr:uid="{DFC82696-0A49-4246-A417-480A63B6A0FD}"/>
    <cellStyle name="Normal 7 4 2 2 5 3" xfId="24242" xr:uid="{4E9C4D4A-46F7-4916-B94A-CBB2C7F14285}"/>
    <cellStyle name="Normal 7 4 2 2 6" xfId="11083" xr:uid="{04374F91-341F-487A-8378-B59126F40E8D}"/>
    <cellStyle name="Normal 7 4 2 2 6 2" xfId="28925" xr:uid="{37ED6E40-D9E4-4E3D-88B7-D3587448ECDA}"/>
    <cellStyle name="Normal 7 4 2 2 7" xfId="21783" xr:uid="{77845362-CFFF-4DD7-849D-1A49A05F00C6}"/>
    <cellStyle name="Normal 7 4 2 3" xfId="6391" xr:uid="{2667F210-5C91-4C49-9D9E-9151789D8B5F}"/>
    <cellStyle name="Normal 7 4 2 3 2" xfId="8000" xr:uid="{D31ED605-CC1A-44A3-923A-A0CEE724E3D6}"/>
    <cellStyle name="Normal 7 4 2 3 2 2" xfId="9373" xr:uid="{BA280838-0F38-4B22-A124-0B1E98A6926F}"/>
    <cellStyle name="Normal 7 4 2 3 2 2 2" xfId="15412" xr:uid="{87111E4A-0B59-4603-BF35-60277EE09876}"/>
    <cellStyle name="Normal 7 4 2 3 2 2 2 2" xfId="26127" xr:uid="{CA9FC79B-8406-484A-A88B-938CB2481355}"/>
    <cellStyle name="Normal 7 4 2 3 2 2 3" xfId="13045" xr:uid="{68CBEAF9-F9C6-41B7-80C3-1F580505B96E}"/>
    <cellStyle name="Normal 7 4 2 3 2 2 3 2" xfId="30810" xr:uid="{D4D870CC-2392-4326-BA20-F396049E5C9C}"/>
    <cellStyle name="Normal 7 4 2 3 2 2 4" xfId="23760" xr:uid="{1215E68B-BDAD-437D-8527-CA4DD0F0F35B}"/>
    <cellStyle name="Normal 7 4 2 3 2 3" xfId="10565" xr:uid="{30D4ED8D-B705-4818-81B4-B8C81EF64AB3}"/>
    <cellStyle name="Normal 7 4 2 3 2 3 2" xfId="14229" xr:uid="{24275CBC-B910-4A6B-932A-31FF26CF1C9B}"/>
    <cellStyle name="Normal 7 4 2 3 2 3 2 2" xfId="31994" xr:uid="{6A23A862-FD55-47A6-9150-ACDE66463F8C}"/>
    <cellStyle name="Normal 7 4 2 3 2 3 3" xfId="24944" xr:uid="{224E313B-A78A-4E75-A8FB-CA179149FF3B}"/>
    <cellStyle name="Normal 7 4 2 3 2 4" xfId="11805" xr:uid="{717E02C5-D070-427F-BD93-0B8A6C550026}"/>
    <cellStyle name="Normal 7 4 2 3 2 4 2" xfId="29627" xr:uid="{36C3B5F0-6221-481A-857A-EE32892F4EC3}"/>
    <cellStyle name="Normal 7 4 2 3 2 5" xfId="22520" xr:uid="{DE1DA54C-F561-4252-8219-D3704ED171F4}"/>
    <cellStyle name="Normal 7 4 2 3 3" xfId="8786" xr:uid="{7F4CA19E-DE7E-4890-9EA2-6C992807F7D5}"/>
    <cellStyle name="Normal 7 4 2 3 3 2" xfId="14845" xr:uid="{279BC9DA-E74F-455A-B356-7E369B55AFEF}"/>
    <cellStyle name="Normal 7 4 2 3 3 2 2" xfId="25560" xr:uid="{6563CE1B-7739-496D-846D-2CA18724113D}"/>
    <cellStyle name="Normal 7 4 2 3 3 3" xfId="12458" xr:uid="{819B7E98-532C-4CCD-A4BB-C79ED7D038BD}"/>
    <cellStyle name="Normal 7 4 2 3 3 3 2" xfId="30243" xr:uid="{83001374-64DC-41C6-ABCA-4B64E69CEA5B}"/>
    <cellStyle name="Normal 7 4 2 3 3 4" xfId="23173" xr:uid="{9726B4C9-1E2A-4310-A580-3BF497E8BF11}"/>
    <cellStyle name="Normal 7 4 2 3 4" xfId="9998" xr:uid="{6B361C27-A572-48D2-BA41-072E21F9D648}"/>
    <cellStyle name="Normal 7 4 2 3 4 2" xfId="13662" xr:uid="{34A1BAD1-9F1E-430F-B038-DC7C3E64DA27}"/>
    <cellStyle name="Normal 7 4 2 3 4 2 2" xfId="31427" xr:uid="{E2611504-EE22-4FBE-8F11-3C355021CE4F}"/>
    <cellStyle name="Normal 7 4 2 3 4 3" xfId="24377" xr:uid="{FE39E07E-4FAE-468C-98A2-8E77707D8598}"/>
    <cellStyle name="Normal 7 4 2 3 5" xfId="11218" xr:uid="{18A157AF-5D67-4B61-B7A7-F9026FCD8F42}"/>
    <cellStyle name="Normal 7 4 2 3 5 2" xfId="29060" xr:uid="{D74BFF97-90DD-432A-9ECD-36A7D59A661D}"/>
    <cellStyle name="Normal 7 4 2 3 6" xfId="21918" xr:uid="{9AD21D23-BD84-45AB-99FC-7E59FA0BE623}"/>
    <cellStyle name="Normal 7 4 2 4" xfId="7358" xr:uid="{A185FCB4-843C-4EF6-988D-3C06F4F11CCA}"/>
    <cellStyle name="Normal 7 4 2 4 2" xfId="9096" xr:uid="{DCEEED43-4447-4ED6-BAA1-C97562B883B0}"/>
    <cellStyle name="Normal 7 4 2 4 2 2" xfId="15135" xr:uid="{AEFC7577-8E1F-4C46-8227-69D7CC5BC4D6}"/>
    <cellStyle name="Normal 7 4 2 4 2 2 2" xfId="25850" xr:uid="{EC6C4DD1-2AB1-463F-A62F-1A9A2A72C995}"/>
    <cellStyle name="Normal 7 4 2 4 2 3" xfId="12768" xr:uid="{EC259900-BC53-4490-9FD7-438C5DB6FEC0}"/>
    <cellStyle name="Normal 7 4 2 4 2 3 2" xfId="30533" xr:uid="{7BC9AF19-DD41-4473-90AA-9BC13C2C2552}"/>
    <cellStyle name="Normal 7 4 2 4 2 4" xfId="23483" xr:uid="{E7346775-D251-45AD-9B71-BD12E83D5776}"/>
    <cellStyle name="Normal 7 4 2 4 3" xfId="10288" xr:uid="{4330FA68-5B45-46B5-BFD2-2FCED0B0627E}"/>
    <cellStyle name="Normal 7 4 2 4 3 2" xfId="13952" xr:uid="{41080DA4-4856-40F2-9EBA-3EC34E177484}"/>
    <cellStyle name="Normal 7 4 2 4 3 2 2" xfId="31717" xr:uid="{17285A02-3144-480C-BC69-343FE95924D2}"/>
    <cellStyle name="Normal 7 4 2 4 3 3" xfId="24667" xr:uid="{432BBE60-7D44-48AB-B13C-265845C3DB94}"/>
    <cellStyle name="Normal 7 4 2 4 4" xfId="11528" xr:uid="{18A59261-7795-44F5-A558-0A5B21E99800}"/>
    <cellStyle name="Normal 7 4 2 4 4 2" xfId="29350" xr:uid="{CC090B4B-CAD9-4C13-8976-C6CD2AC271E8}"/>
    <cellStyle name="Normal 7 4 2 4 5" xfId="22243" xr:uid="{687610F3-E672-4A53-A8D8-A5AF8AFC8D66}"/>
    <cellStyle name="Normal 7 4 2 5" xfId="8521" xr:uid="{CB76FB7F-5F1F-41D5-BD27-C43369A54D10}"/>
    <cellStyle name="Normal 7 4 2 5 2" xfId="14580" xr:uid="{0A6718DC-B402-4E01-8A86-6B1B3860485E}"/>
    <cellStyle name="Normal 7 4 2 5 2 2" xfId="25295" xr:uid="{42A4B3E1-641B-42AE-AAEE-4F153B53A2D2}"/>
    <cellStyle name="Normal 7 4 2 5 3" xfId="12193" xr:uid="{ED83F728-3BE1-4781-95B1-033464B53F01}"/>
    <cellStyle name="Normal 7 4 2 5 3 2" xfId="29978" xr:uid="{5911D684-3B8E-4A93-BC1C-CA0E50788C6C}"/>
    <cellStyle name="Normal 7 4 2 5 4" xfId="22908" xr:uid="{44E89E73-BE06-4422-AA16-E67B5AC2BBC4}"/>
    <cellStyle name="Normal 7 4 2 6" xfId="9729" xr:uid="{7747C334-4224-4F8C-8F64-526BE244204B}"/>
    <cellStyle name="Normal 7 4 2 6 2" xfId="13397" xr:uid="{B854C656-B44C-4F2A-8DDA-99E397FA65D7}"/>
    <cellStyle name="Normal 7 4 2 6 2 2" xfId="31162" xr:uid="{249DA82A-A5EA-4A13-830C-22A52EF051E8}"/>
    <cellStyle name="Normal 7 4 2 6 3" xfId="24112" xr:uid="{32960225-9E5C-43EF-B601-B37DF9CFCD97}"/>
    <cellStyle name="Normal 7 4 2 7" xfId="10953" xr:uid="{C9689BC1-DF49-4E6E-9710-2B5C65608EAF}"/>
    <cellStyle name="Normal 7 4 2 7 2" xfId="28795" xr:uid="{E42F1008-4779-46B3-88C4-B6C33EBD1F0B}"/>
    <cellStyle name="Normal 7 4 2 8" xfId="21639" xr:uid="{E2A84D9F-25C4-4B4F-B2ED-E29C81EBA23B}"/>
    <cellStyle name="Normal 7 4 3" xfId="2180" xr:uid="{AFD222E4-F229-4056-B8B7-0F999E01758F}"/>
    <cellStyle name="Normal 7 5" xfId="2181" xr:uid="{2EEE934F-2D6A-4E6B-9E2A-3512E3FF39AA}"/>
    <cellStyle name="Normal 7 6" xfId="2182" xr:uid="{7C027B6D-70B7-4898-9806-BBB8E9CA5394}"/>
    <cellStyle name="Normal 7 7" xfId="2183" xr:uid="{D56BB1F5-1098-4E03-A8CC-EF2797FEF5CA}"/>
    <cellStyle name="Normal 7 8" xfId="2184" xr:uid="{C53D19CE-373F-4E50-855E-77CF7757A619}"/>
    <cellStyle name="Normal 7 9" xfId="2185" xr:uid="{61C5098B-D8CE-47FA-8BD5-4F3A9A9D1F3E}"/>
    <cellStyle name="Normal 70" xfId="4792" xr:uid="{DE608F70-723B-435E-A483-586FADF66AFD}"/>
    <cellStyle name="Normal 70 2" xfId="5955" xr:uid="{D67189A4-B933-4BC5-9A16-890EAC6625F9}"/>
    <cellStyle name="Normal 70 2 2" xfId="6584" xr:uid="{D3A2C1AB-7D9A-4BB2-97C9-0EF84D03BE40}"/>
    <cellStyle name="Normal 70 2 2 2" xfId="8194" xr:uid="{CD675A0B-3F14-4322-B865-AFC5DE5AEE2D}"/>
    <cellStyle name="Normal 70 2 2 2 2" xfId="9504" xr:uid="{F5B3EF8A-7765-4FCF-87DB-1AEA514B16F9}"/>
    <cellStyle name="Normal 70 2 2 2 2 2" xfId="15543" xr:uid="{B07EC8BB-861A-4A0E-B837-7D6EF7786F14}"/>
    <cellStyle name="Normal 70 2 2 2 2 2 2" xfId="26258" xr:uid="{5EAD3626-363A-4A26-B429-C8A084D51536}"/>
    <cellStyle name="Normal 70 2 2 2 2 3" xfId="13176" xr:uid="{F09BB43D-A299-42BF-B824-9AEC3EB89884}"/>
    <cellStyle name="Normal 70 2 2 2 2 3 2" xfId="30941" xr:uid="{83EF9FE0-E581-4AEE-A8D9-2BCB7FE3C045}"/>
    <cellStyle name="Normal 70 2 2 2 2 4" xfId="23891" xr:uid="{72AACD08-14D0-4442-83FC-79D235746D05}"/>
    <cellStyle name="Normal 70 2 2 2 3" xfId="10696" xr:uid="{658B951C-AE32-481F-87F2-5B98B3741948}"/>
    <cellStyle name="Normal 70 2 2 2 3 2" xfId="14360" xr:uid="{18C88CBD-96FD-4923-8E9E-9AB0CB18B0D3}"/>
    <cellStyle name="Normal 70 2 2 2 3 2 2" xfId="32125" xr:uid="{6C78C884-FEAB-4AB2-93E4-7BD43D10AD39}"/>
    <cellStyle name="Normal 70 2 2 2 3 3" xfId="25075" xr:uid="{D0E059F7-6FC7-45F8-B9B4-4CFB5192A37C}"/>
    <cellStyle name="Normal 70 2 2 2 4" xfId="11936" xr:uid="{9213F63B-7C41-4891-B366-3B4766A3DE2E}"/>
    <cellStyle name="Normal 70 2 2 2 4 2" xfId="29758" xr:uid="{033DCD5A-F8A5-4D1A-BDFF-0F168F5FAB4B}"/>
    <cellStyle name="Normal 70 2 2 2 5" xfId="22651" xr:uid="{6333DBAA-B85F-41BD-9FCD-BB7F9C0486B1}"/>
    <cellStyle name="Normal 70 2 2 3" xfId="8917" xr:uid="{0A2387FF-E1F3-45F9-8963-9B8B5ED5AAEC}"/>
    <cellStyle name="Normal 70 2 2 3 2" xfId="14976" xr:uid="{84F3CB43-5CA3-4086-B18A-AEB1C47C3E39}"/>
    <cellStyle name="Normal 70 2 2 3 2 2" xfId="25691" xr:uid="{8888444B-CD4C-4BD4-8ACF-0CE24624A17B}"/>
    <cellStyle name="Normal 70 2 2 3 3" xfId="12589" xr:uid="{1F2708A2-0C13-48C0-8382-3D8ED2311DDA}"/>
    <cellStyle name="Normal 70 2 2 3 3 2" xfId="30374" xr:uid="{B096EE10-569A-4690-A417-DF84FF8ACE95}"/>
    <cellStyle name="Normal 70 2 2 3 4" xfId="23304" xr:uid="{46CC3A66-B79B-4B5F-AAF2-6DE3901B0DFB}"/>
    <cellStyle name="Normal 70 2 2 4" xfId="10129" xr:uid="{0449F8D2-9609-407B-9A98-640D5D1BD26A}"/>
    <cellStyle name="Normal 70 2 2 4 2" xfId="13793" xr:uid="{91B2C546-2BCF-4CE6-9B5A-9F2459D70BF4}"/>
    <cellStyle name="Normal 70 2 2 4 2 2" xfId="31558" xr:uid="{DF8482DF-8047-4C0B-B6F1-276566E46D3D}"/>
    <cellStyle name="Normal 70 2 2 4 3" xfId="24508" xr:uid="{10B558E9-2DF0-41CD-AF1E-F94826618769}"/>
    <cellStyle name="Normal 70 2 2 5" xfId="11349" xr:uid="{209C1040-B27B-405C-A384-C231A0AA51CE}"/>
    <cellStyle name="Normal 70 2 2 5 2" xfId="29191" xr:uid="{314B539E-84CB-49BD-9964-61B014EA8A64}"/>
    <cellStyle name="Normal 70 2 2 6" xfId="22049" xr:uid="{8DA625D2-5A68-44A7-8A01-C97A31B745A7}"/>
    <cellStyle name="Normal 70 2 3" xfId="7552" xr:uid="{72523630-C5FC-40C7-9281-E8D1B31E38D2}"/>
    <cellStyle name="Normal 70 2 3 2" xfId="9227" xr:uid="{66B22DEE-662C-4674-BFF3-ED3D00095945}"/>
    <cellStyle name="Normal 70 2 3 2 2" xfId="15266" xr:uid="{3B574107-AF89-4EC2-BF94-0F1F57F03236}"/>
    <cellStyle name="Normal 70 2 3 2 2 2" xfId="25981" xr:uid="{7482D92E-8867-4F31-8142-1567DB747FC3}"/>
    <cellStyle name="Normal 70 2 3 2 3" xfId="12899" xr:uid="{2EBC7937-EBE6-4705-ABCF-BCA1D7439627}"/>
    <cellStyle name="Normal 70 2 3 2 3 2" xfId="30664" xr:uid="{9AE0A876-7D24-43E3-ADE0-FB64EC9CF285}"/>
    <cellStyle name="Normal 70 2 3 2 4" xfId="23614" xr:uid="{DD819073-B9B2-43EF-B4A7-CCA12D448CD7}"/>
    <cellStyle name="Normal 70 2 3 3" xfId="10419" xr:uid="{F7649697-E726-4DCF-B573-61B65856DE69}"/>
    <cellStyle name="Normal 70 2 3 3 2" xfId="14083" xr:uid="{2AD6CF59-69DA-41CF-B297-D4C9DDC14943}"/>
    <cellStyle name="Normal 70 2 3 3 2 2" xfId="31848" xr:uid="{85DB9E73-F4AB-495F-AE40-B1DD3A0D61DC}"/>
    <cellStyle name="Normal 70 2 3 3 3" xfId="24798" xr:uid="{E8DEF31D-842A-4EE6-BDFF-5A768B588C08}"/>
    <cellStyle name="Normal 70 2 3 4" xfId="11659" xr:uid="{28267B23-88AB-4D40-A4AE-197D7BCC0DB6}"/>
    <cellStyle name="Normal 70 2 3 4 2" xfId="29481" xr:uid="{5A4FDBED-7B63-4999-AAA3-A1BEB50819F0}"/>
    <cellStyle name="Normal 70 2 3 5" xfId="22374" xr:uid="{38DE1067-5A42-4D9C-8AEA-5BA8EF858ED1}"/>
    <cellStyle name="Normal 70 2 4" xfId="8652" xr:uid="{A0D62046-30A5-4602-A773-927402A9019F}"/>
    <cellStyle name="Normal 70 2 4 2" xfId="14711" xr:uid="{2949A107-6013-4C2A-B054-1EF948210F33}"/>
    <cellStyle name="Normal 70 2 4 2 2" xfId="25426" xr:uid="{E60EF959-2EEA-4BFC-BF7C-DC77262FCF65}"/>
    <cellStyle name="Normal 70 2 4 3" xfId="12324" xr:uid="{01D0AFF9-8D4A-4D43-80E3-94964AA7BEA3}"/>
    <cellStyle name="Normal 70 2 4 3 2" xfId="30109" xr:uid="{2E27012B-FF76-442D-998B-AF763A369090}"/>
    <cellStyle name="Normal 70 2 4 4" xfId="23039" xr:uid="{7DC783B5-A101-44E3-9B34-3F246ADFF391}"/>
    <cellStyle name="Normal 70 2 5" xfId="9864" xr:uid="{FEE0C6A6-29E3-4E2A-BD38-8B6E82FC7F65}"/>
    <cellStyle name="Normal 70 2 5 2" xfId="13528" xr:uid="{AC370A2C-F0FB-457D-8FC5-A2DFB48AE117}"/>
    <cellStyle name="Normal 70 2 5 2 2" xfId="31293" xr:uid="{B0A6DC1D-3D15-43CC-808C-3E4870A0DF72}"/>
    <cellStyle name="Normal 70 2 5 3" xfId="24243" xr:uid="{64258005-49E0-45EB-83CD-D8E6DAFE5F10}"/>
    <cellStyle name="Normal 70 2 6" xfId="11084" xr:uid="{84C0292F-0971-4541-AF75-35A636A86491}"/>
    <cellStyle name="Normal 70 2 6 2" xfId="28926" xr:uid="{58FB2E7E-C70F-45AA-BC55-3F0F7BB32A43}"/>
    <cellStyle name="Normal 70 2 7" xfId="21784" xr:uid="{57F9316E-E30A-44A9-8460-4C2AD6948F5A}"/>
    <cellStyle name="Normal 70 3" xfId="6392" xr:uid="{2A3A8CE6-C4A0-4EC4-B97F-769655917C88}"/>
    <cellStyle name="Normal 70 3 2" xfId="8001" xr:uid="{07DDCF94-1AAF-4A50-8A72-1709D0B2CF6D}"/>
    <cellStyle name="Normal 70 3 2 2" xfId="9374" xr:uid="{4605A342-CB68-42F6-BC71-ED3E738CCED6}"/>
    <cellStyle name="Normal 70 3 2 2 2" xfId="15413" xr:uid="{6A14E95C-486D-4508-9E47-B0DFB18377FA}"/>
    <cellStyle name="Normal 70 3 2 2 2 2" xfId="26128" xr:uid="{2AE5F0C6-4ED1-467D-B42E-16A5C431D0EF}"/>
    <cellStyle name="Normal 70 3 2 2 3" xfId="13046" xr:uid="{BCEEC936-1DDD-420C-8A8B-BBBEB6E18B8C}"/>
    <cellStyle name="Normal 70 3 2 2 3 2" xfId="30811" xr:uid="{70C4F3B7-487B-4861-B354-A25977875D10}"/>
    <cellStyle name="Normal 70 3 2 2 4" xfId="23761" xr:uid="{C61E795B-5C0A-4958-9FE1-F7001E1943A1}"/>
    <cellStyle name="Normal 70 3 2 3" xfId="10566" xr:uid="{AEEA47FA-A8E9-4275-86DA-DD83825DE54F}"/>
    <cellStyle name="Normal 70 3 2 3 2" xfId="14230" xr:uid="{931CA516-525A-4B72-A7E6-04C585EDEC85}"/>
    <cellStyle name="Normal 70 3 2 3 2 2" xfId="31995" xr:uid="{FCACB3AD-C794-4F64-8230-63BC82182F6D}"/>
    <cellStyle name="Normal 70 3 2 3 3" xfId="24945" xr:uid="{D1B4FB91-AE3B-4D92-9458-F43C76B32C83}"/>
    <cellStyle name="Normal 70 3 2 4" xfId="11806" xr:uid="{0F2EA774-9C2C-4954-A1AB-163B7425CEFE}"/>
    <cellStyle name="Normal 70 3 2 4 2" xfId="29628" xr:uid="{FD2C4D28-3702-4AC6-B87B-00B42716BE73}"/>
    <cellStyle name="Normal 70 3 2 5" xfId="22521" xr:uid="{3CA129C7-BE0F-4110-95E6-F6614D47CFD9}"/>
    <cellStyle name="Normal 70 3 3" xfId="8787" xr:uid="{33C38453-150E-4746-A430-907B82D5AFD6}"/>
    <cellStyle name="Normal 70 3 3 2" xfId="14846" xr:uid="{7772066F-6923-41D0-ABF5-39F7B8ED5FBB}"/>
    <cellStyle name="Normal 70 3 3 2 2" xfId="25561" xr:uid="{D3B2541B-107C-41B0-8B15-CAAFBC2222F2}"/>
    <cellStyle name="Normal 70 3 3 3" xfId="12459" xr:uid="{65E30E47-930D-4D84-9ACE-42D3B6FE3550}"/>
    <cellStyle name="Normal 70 3 3 3 2" xfId="30244" xr:uid="{3E617580-D242-4A7F-A420-159503A32630}"/>
    <cellStyle name="Normal 70 3 3 4" xfId="23174" xr:uid="{D6E5D21F-128B-4C5E-ABFC-EBD4FA1A6145}"/>
    <cellStyle name="Normal 70 3 4" xfId="9999" xr:uid="{8849711E-CB46-49DD-8503-2A9F42E097D3}"/>
    <cellStyle name="Normal 70 3 4 2" xfId="13663" xr:uid="{43B719E4-C69E-43D9-8FB4-F3432AE6FCA0}"/>
    <cellStyle name="Normal 70 3 4 2 2" xfId="31428" xr:uid="{1C7162D2-97D6-4D45-85ED-C15090317B7D}"/>
    <cellStyle name="Normal 70 3 4 3" xfId="24378" xr:uid="{DA8167C6-258E-4AC3-8F26-0567E45F215D}"/>
    <cellStyle name="Normal 70 3 5" xfId="11219" xr:uid="{2B02FEEB-790D-4A21-951F-6F9D12DE7501}"/>
    <cellStyle name="Normal 70 3 5 2" xfId="29061" xr:uid="{715C25A2-A686-42B6-969B-150F40341EC1}"/>
    <cellStyle name="Normal 70 3 6" xfId="21919" xr:uid="{C7B086E4-F283-4B28-BF88-4886D4A110D8}"/>
    <cellStyle name="Normal 70 4" xfId="7359" xr:uid="{4F262D51-8F4C-4A4A-B8CB-D03ECDBBE762}"/>
    <cellStyle name="Normal 70 4 2" xfId="9097" xr:uid="{A6F843BB-B404-4679-81B0-DB66527903C0}"/>
    <cellStyle name="Normal 70 4 2 2" xfId="15136" xr:uid="{A189F0CF-C7F7-4445-9221-49EC6A590D12}"/>
    <cellStyle name="Normal 70 4 2 2 2" xfId="25851" xr:uid="{837EF247-AC54-4921-9ED8-4E10BC94960D}"/>
    <cellStyle name="Normal 70 4 2 3" xfId="12769" xr:uid="{53436892-D258-489B-ACCA-AF157B88E2A0}"/>
    <cellStyle name="Normal 70 4 2 3 2" xfId="30534" xr:uid="{29DD126B-B912-44C7-8577-15A66AEBB4F9}"/>
    <cellStyle name="Normal 70 4 2 4" xfId="23484" xr:uid="{B8BF4AD7-1AC2-406E-9402-C7A8410B7E55}"/>
    <cellStyle name="Normal 70 4 3" xfId="10289" xr:uid="{A39920E3-D973-440A-A2DB-98CD729C28C9}"/>
    <cellStyle name="Normal 70 4 3 2" xfId="13953" xr:uid="{1502FB36-F82D-4E5D-8413-124359D3C34F}"/>
    <cellStyle name="Normal 70 4 3 2 2" xfId="31718" xr:uid="{61BA4A15-651B-4755-B611-412C0BDBD296}"/>
    <cellStyle name="Normal 70 4 3 3" xfId="24668" xr:uid="{97CD7719-C498-40E8-813F-99080B58BF07}"/>
    <cellStyle name="Normal 70 4 4" xfId="11529" xr:uid="{6B5F6F90-D9D5-4FD3-A1A0-368A81C88401}"/>
    <cellStyle name="Normal 70 4 4 2" xfId="29351" xr:uid="{4EBE31C5-DE11-4070-9F4E-E8F965BC3083}"/>
    <cellStyle name="Normal 70 4 5" xfId="22244" xr:uid="{B78021A5-1A09-42E4-B204-C12BC0CD81F3}"/>
    <cellStyle name="Normal 70 5" xfId="8522" xr:uid="{322B641D-311B-48EE-B0B4-309AD3204722}"/>
    <cellStyle name="Normal 70 5 2" xfId="14581" xr:uid="{E2363F10-0897-4ADD-A588-F3E877982A96}"/>
    <cellStyle name="Normal 70 5 2 2" xfId="25296" xr:uid="{6C0BF261-1F63-472E-A467-A1432AB31395}"/>
    <cellStyle name="Normal 70 5 3" xfId="12194" xr:uid="{1491778F-352C-4732-A0EA-E193F255CB57}"/>
    <cellStyle name="Normal 70 5 3 2" xfId="29979" xr:uid="{4128BEAB-006E-4249-A129-2913629F3CF3}"/>
    <cellStyle name="Normal 70 5 4" xfId="22909" xr:uid="{0110CA57-F7FF-4FA1-A333-1C571D8A6D0B}"/>
    <cellStyle name="Normal 70 6" xfId="9730" xr:uid="{9BDFCA6D-4F16-4984-9812-AE27CBD3453A}"/>
    <cellStyle name="Normal 70 6 2" xfId="13398" xr:uid="{AD768196-8C40-46AA-8C5A-E5BF98FF41C4}"/>
    <cellStyle name="Normal 70 6 2 2" xfId="31163" xr:uid="{5ADAE0CD-C786-4FD2-A416-3BC72F8D62D4}"/>
    <cellStyle name="Normal 70 6 3" xfId="24113" xr:uid="{34CDBAEC-C111-4238-95D8-DB9F2A789E8F}"/>
    <cellStyle name="Normal 70 7" xfId="10954" xr:uid="{09796294-AB21-4800-B3ED-440EC3E4B704}"/>
    <cellStyle name="Normal 70 7 2" xfId="28796" xr:uid="{362FDF55-604C-4BF8-8D0E-F7D5FEB97433}"/>
    <cellStyle name="Normal 70 8" xfId="21640" xr:uid="{9F945C68-690A-45B7-B828-CE91917F4AAD}"/>
    <cellStyle name="Normal 71" xfId="4793" xr:uid="{6F9D49B3-E345-4356-A07E-8FF1D76C31FB}"/>
    <cellStyle name="Normal 71 2" xfId="5956" xr:uid="{535404CB-0759-4900-915E-80A9CDE7C7D3}"/>
    <cellStyle name="Normal 71 2 2" xfId="6585" xr:uid="{A3BAB998-C23A-4EDB-A118-124580294608}"/>
    <cellStyle name="Normal 71 2 2 2" xfId="8195" xr:uid="{B72FBC1A-90FE-4FD9-99B2-6DC31A762266}"/>
    <cellStyle name="Normal 71 2 2 2 2" xfId="9505" xr:uid="{5B4BC814-42E7-498C-B217-2408D369E00B}"/>
    <cellStyle name="Normal 71 2 2 2 2 2" xfId="15544" xr:uid="{5F5EFE52-9107-45EA-AF30-0ACACB047778}"/>
    <cellStyle name="Normal 71 2 2 2 2 2 2" xfId="26259" xr:uid="{A29211CE-1D89-4D91-A772-871FDBCA6C76}"/>
    <cellStyle name="Normal 71 2 2 2 2 3" xfId="13177" xr:uid="{A0AFC6F0-5512-479B-875C-071725BE8A82}"/>
    <cellStyle name="Normal 71 2 2 2 2 3 2" xfId="30942" xr:uid="{BC299025-7FA2-4FC5-9B13-CDDFC1A12D1F}"/>
    <cellStyle name="Normal 71 2 2 2 2 4" xfId="23892" xr:uid="{5567BC8D-BF6F-4C95-8D78-259C81C6F9C0}"/>
    <cellStyle name="Normal 71 2 2 2 3" xfId="10697" xr:uid="{66E651EB-2F54-4F2C-8A82-FC6F99B3DF52}"/>
    <cellStyle name="Normal 71 2 2 2 3 2" xfId="14361" xr:uid="{8434C70F-E00B-4176-9943-C938A79D3DD8}"/>
    <cellStyle name="Normal 71 2 2 2 3 2 2" xfId="32126" xr:uid="{823AA125-D1EE-4FA9-89F0-BB1F119A6003}"/>
    <cellStyle name="Normal 71 2 2 2 3 3" xfId="25076" xr:uid="{AA4AF47A-FEEF-4370-9B3B-F1F5939A1929}"/>
    <cellStyle name="Normal 71 2 2 2 4" xfId="11937" xr:uid="{EE1D5F49-DF25-43DC-A9AE-D51F296C8FDF}"/>
    <cellStyle name="Normal 71 2 2 2 4 2" xfId="29759" xr:uid="{650A052C-E57F-45C0-97E4-F0CD157B1121}"/>
    <cellStyle name="Normal 71 2 2 2 5" xfId="22652" xr:uid="{E6A9F8F1-9AD9-4622-A4F3-18B7F899CEED}"/>
    <cellStyle name="Normal 71 2 2 3" xfId="8918" xr:uid="{176D9FF7-367B-474D-B8C4-9619BD76FC7C}"/>
    <cellStyle name="Normal 71 2 2 3 2" xfId="14977" xr:uid="{96A20B11-B0AC-40C7-A58F-4333EDBE2C57}"/>
    <cellStyle name="Normal 71 2 2 3 2 2" xfId="25692" xr:uid="{5416160D-E6C5-4CFD-8FF9-2DE0FFE9DC39}"/>
    <cellStyle name="Normal 71 2 2 3 3" xfId="12590" xr:uid="{C6F46DCF-CE6E-4544-AD2D-3CAAB8180109}"/>
    <cellStyle name="Normal 71 2 2 3 3 2" xfId="30375" xr:uid="{52F9D410-39B8-40E5-A467-17CC4BCFBBF3}"/>
    <cellStyle name="Normal 71 2 2 3 4" xfId="23305" xr:uid="{72EB6D26-A7C1-43BA-812F-84C7ECBD7D23}"/>
    <cellStyle name="Normal 71 2 2 4" xfId="10130" xr:uid="{B9E74038-62CE-4210-A4A8-D32DCE6A3801}"/>
    <cellStyle name="Normal 71 2 2 4 2" xfId="13794" xr:uid="{9476CDF1-7E79-4268-92A4-6D9993402821}"/>
    <cellStyle name="Normal 71 2 2 4 2 2" xfId="31559" xr:uid="{7EF6101C-7D16-4826-85B2-26491009145A}"/>
    <cellStyle name="Normal 71 2 2 4 3" xfId="24509" xr:uid="{CEBEF38B-56BA-4C71-B408-B2DDF35AA785}"/>
    <cellStyle name="Normal 71 2 2 5" xfId="11350" xr:uid="{50C39554-C6D1-4554-8277-2FC9C0F07577}"/>
    <cellStyle name="Normal 71 2 2 5 2" xfId="29192" xr:uid="{22AE62F7-9CD7-4DB4-AB32-3B5226579D21}"/>
    <cellStyle name="Normal 71 2 2 6" xfId="22050" xr:uid="{674415F1-7AA7-4E1E-94C8-11B3EF1A5988}"/>
    <cellStyle name="Normal 71 2 3" xfId="7553" xr:uid="{D08F2F18-AF4B-4C36-9BDA-668BA98CB05D}"/>
    <cellStyle name="Normal 71 2 3 2" xfId="9228" xr:uid="{1A987DBD-441A-4B5C-A2D7-A084A36A766C}"/>
    <cellStyle name="Normal 71 2 3 2 2" xfId="15267" xr:uid="{717EB2F7-F8F3-47E0-BE8F-9B074CBB01C2}"/>
    <cellStyle name="Normal 71 2 3 2 2 2" xfId="25982" xr:uid="{C353FDA1-CF5F-4FC9-B40E-8C9499D2F5E0}"/>
    <cellStyle name="Normal 71 2 3 2 3" xfId="12900" xr:uid="{480F8D5A-88DF-4734-92A9-A67FB35181C0}"/>
    <cellStyle name="Normal 71 2 3 2 3 2" xfId="30665" xr:uid="{82B7B163-F5C8-49AC-8660-C60D475410DE}"/>
    <cellStyle name="Normal 71 2 3 2 4" xfId="23615" xr:uid="{5BAA488E-9389-4D4C-B43B-03E3198EB1A0}"/>
    <cellStyle name="Normal 71 2 3 3" xfId="10420" xr:uid="{7D797CD0-0B81-416B-93B3-0F3581E9B38B}"/>
    <cellStyle name="Normal 71 2 3 3 2" xfId="14084" xr:uid="{1E2D5D16-A5EB-4C9B-A48E-196104F6C6AF}"/>
    <cellStyle name="Normal 71 2 3 3 2 2" xfId="31849" xr:uid="{E603CF50-5DC4-4910-B8EF-3053EDAF3002}"/>
    <cellStyle name="Normal 71 2 3 3 3" xfId="24799" xr:uid="{D233DCEA-7DD9-4B4E-9873-69CF1EAC0DB6}"/>
    <cellStyle name="Normal 71 2 3 4" xfId="11660" xr:uid="{9D730A2E-63A7-4EE9-88CE-3151E138DC81}"/>
    <cellStyle name="Normal 71 2 3 4 2" xfId="29482" xr:uid="{389B1EA7-25BF-4A15-B2FE-E384A8546FE4}"/>
    <cellStyle name="Normal 71 2 3 5" xfId="22375" xr:uid="{5E8E626E-E2BA-43C2-B9B2-CA899D0FE014}"/>
    <cellStyle name="Normal 71 2 4" xfId="8653" xr:uid="{1E40B14F-C094-4648-8464-BA5543A13D5E}"/>
    <cellStyle name="Normal 71 2 4 2" xfId="14712" xr:uid="{A9992427-E124-4514-B536-7B428C613AB5}"/>
    <cellStyle name="Normal 71 2 4 2 2" xfId="25427" xr:uid="{A2189D0E-3C1E-4CD0-BB4C-140C728FF6DF}"/>
    <cellStyle name="Normal 71 2 4 3" xfId="12325" xr:uid="{7A475FF3-9BFF-48FD-BDA9-E74C994E91B4}"/>
    <cellStyle name="Normal 71 2 4 3 2" xfId="30110" xr:uid="{25A42831-5E32-40CC-A8AA-D9548B41F628}"/>
    <cellStyle name="Normal 71 2 4 4" xfId="23040" xr:uid="{5EFB11D3-8245-462D-9F4C-72071A2C4297}"/>
    <cellStyle name="Normal 71 2 5" xfId="9865" xr:uid="{740B0E37-237B-4D7C-8FBE-61B6EDA4720A}"/>
    <cellStyle name="Normal 71 2 5 2" xfId="13529" xr:uid="{AC0978C2-9061-4A5F-8EF3-BFCA951C6E16}"/>
    <cellStyle name="Normal 71 2 5 2 2" xfId="31294" xr:uid="{9126A5F5-5771-4C9F-9126-4F08EFDDB588}"/>
    <cellStyle name="Normal 71 2 5 3" xfId="24244" xr:uid="{25DB8D12-66D5-4111-B194-9DBADADAED0F}"/>
    <cellStyle name="Normal 71 2 6" xfId="11085" xr:uid="{A8D15279-EC21-4595-8E16-9ECD51D2DF6D}"/>
    <cellStyle name="Normal 71 2 6 2" xfId="28927" xr:uid="{B9E1DF1C-A6B4-40E4-A6DD-381A8343F5F9}"/>
    <cellStyle name="Normal 71 2 7" xfId="21785" xr:uid="{CDC1DE3F-2E75-4CFD-A699-E41FECB6F74F}"/>
    <cellStyle name="Normal 71 3" xfId="6393" xr:uid="{9BF2FD91-FA5B-4CD7-AC67-0A017647501A}"/>
    <cellStyle name="Normal 71 3 2" xfId="8002" xr:uid="{CBCE4015-8FEF-42DE-870B-5536C1D3990D}"/>
    <cellStyle name="Normal 71 3 2 2" xfId="9375" xr:uid="{383E7863-5DCE-4452-83C1-BFD0BDD0531A}"/>
    <cellStyle name="Normal 71 3 2 2 2" xfId="15414" xr:uid="{0880975E-CF5B-47BF-8A8A-D0309C373B48}"/>
    <cellStyle name="Normal 71 3 2 2 2 2" xfId="26129" xr:uid="{11F71A3F-734A-4950-A1CA-088D1E437EF1}"/>
    <cellStyle name="Normal 71 3 2 2 3" xfId="13047" xr:uid="{2F33D544-5E6D-4874-BC88-AE9F5D8778C5}"/>
    <cellStyle name="Normal 71 3 2 2 3 2" xfId="30812" xr:uid="{7B563A58-9D69-4EDF-86B0-0B53C091E69D}"/>
    <cellStyle name="Normal 71 3 2 2 4" xfId="23762" xr:uid="{330DF717-C25A-4F7A-AAAC-035B334F5C53}"/>
    <cellStyle name="Normal 71 3 2 3" xfId="10567" xr:uid="{81C510DE-8D53-4EE2-8630-50DCE7691E33}"/>
    <cellStyle name="Normal 71 3 2 3 2" xfId="14231" xr:uid="{5422FCE6-0007-46CE-B5D1-CC538BFEEC29}"/>
    <cellStyle name="Normal 71 3 2 3 2 2" xfId="31996" xr:uid="{2A581FAF-BA83-452A-81B6-BA3936967E3C}"/>
    <cellStyle name="Normal 71 3 2 3 3" xfId="24946" xr:uid="{5E1938CD-107D-462F-BF25-43A61702C59D}"/>
    <cellStyle name="Normal 71 3 2 4" xfId="11807" xr:uid="{C2444FA5-C225-4C97-8DAE-9ADFD3684408}"/>
    <cellStyle name="Normal 71 3 2 4 2" xfId="29629" xr:uid="{7BF45C27-1890-4901-BE1F-A9186AE02738}"/>
    <cellStyle name="Normal 71 3 2 5" xfId="22522" xr:uid="{82EDF902-C3A8-4B68-9A66-D00BC92641E0}"/>
    <cellStyle name="Normal 71 3 3" xfId="8788" xr:uid="{D6DBC256-EE00-4971-B15F-33C6EE60CEF5}"/>
    <cellStyle name="Normal 71 3 3 2" xfId="14847" xr:uid="{6A25B1BC-AC8E-42A8-A242-B1FA4FCC9FBC}"/>
    <cellStyle name="Normal 71 3 3 2 2" xfId="25562" xr:uid="{6EB75F7A-5A6A-4484-87BA-D410C3E68BD7}"/>
    <cellStyle name="Normal 71 3 3 3" xfId="12460" xr:uid="{70BCA15C-0963-45B4-973F-32C5643EB00B}"/>
    <cellStyle name="Normal 71 3 3 3 2" xfId="30245" xr:uid="{0FF02130-7BD4-4CE5-89A0-A4C74C526A5F}"/>
    <cellStyle name="Normal 71 3 3 4" xfId="23175" xr:uid="{BD54796A-3B79-442E-B154-533DCEB769B1}"/>
    <cellStyle name="Normal 71 3 4" xfId="10000" xr:uid="{55CBCD81-9EC5-409D-B4C0-3277755E3C75}"/>
    <cellStyle name="Normal 71 3 4 2" xfId="13664" xr:uid="{910892C8-B7D9-4C37-8172-765E759B85AD}"/>
    <cellStyle name="Normal 71 3 4 2 2" xfId="31429" xr:uid="{A2BB0C8C-41D1-481E-B5F7-38881483903E}"/>
    <cellStyle name="Normal 71 3 4 3" xfId="24379" xr:uid="{E3130B43-F7B5-4BD3-A37A-81F4A83F40F3}"/>
    <cellStyle name="Normal 71 3 5" xfId="11220" xr:uid="{9E22EDEE-F51D-470F-989C-C40313465170}"/>
    <cellStyle name="Normal 71 3 5 2" xfId="29062" xr:uid="{630D27F1-B10B-47FD-B7B3-33EB51B50D38}"/>
    <cellStyle name="Normal 71 3 6" xfId="21920" xr:uid="{E2C847F4-D469-4F3A-8A38-7BA438927013}"/>
    <cellStyle name="Normal 71 4" xfId="7360" xr:uid="{EB683CC9-8C3E-4BC1-8D30-FCB5B0C49350}"/>
    <cellStyle name="Normal 71 4 2" xfId="9098" xr:uid="{98D418CB-5587-4937-8D2A-5D3522D2FF57}"/>
    <cellStyle name="Normal 71 4 2 2" xfId="15137" xr:uid="{32EA5CCE-3455-4D86-94CD-6DA008AF8D99}"/>
    <cellStyle name="Normal 71 4 2 2 2" xfId="25852" xr:uid="{029C9ED3-7030-4050-8A99-61FBD4B629FA}"/>
    <cellStyle name="Normal 71 4 2 3" xfId="12770" xr:uid="{A93D5DF7-0D1A-4BB5-B6BE-9098C21B306A}"/>
    <cellStyle name="Normal 71 4 2 3 2" xfId="30535" xr:uid="{90EF86FA-BC99-4835-AC3C-9E32BBC61C99}"/>
    <cellStyle name="Normal 71 4 2 4" xfId="23485" xr:uid="{8B0441F4-1986-4C53-A3F6-14D98DABFFBD}"/>
    <cellStyle name="Normal 71 4 3" xfId="10290" xr:uid="{42B7DD58-E434-4371-9183-E7417A08C3EE}"/>
    <cellStyle name="Normal 71 4 3 2" xfId="13954" xr:uid="{082C9EBD-7414-4B36-AB4E-2D83461778BF}"/>
    <cellStyle name="Normal 71 4 3 2 2" xfId="31719" xr:uid="{77BD3A01-F00E-447C-A475-810226CE9642}"/>
    <cellStyle name="Normal 71 4 3 3" xfId="24669" xr:uid="{BC0E802C-3DF3-4D8C-934F-CD8F49012EDF}"/>
    <cellStyle name="Normal 71 4 4" xfId="11530" xr:uid="{E73AFA53-74E5-4C23-A520-B2DA88E2BA15}"/>
    <cellStyle name="Normal 71 4 4 2" xfId="29352" xr:uid="{44FEDE8D-AD16-4380-9891-463CDF5EFD23}"/>
    <cellStyle name="Normal 71 4 5" xfId="22245" xr:uid="{F3115FD0-1E6D-44CF-8312-562A5B503D87}"/>
    <cellStyle name="Normal 71 5" xfId="8523" xr:uid="{8B78C8C1-0BE3-46BA-8345-DE7434DEB362}"/>
    <cellStyle name="Normal 71 5 2" xfId="14582" xr:uid="{D37383DB-0974-413C-ACF2-842389BFC0F0}"/>
    <cellStyle name="Normal 71 5 2 2" xfId="25297" xr:uid="{D3FE7524-844A-4181-862D-4560DA4A29C8}"/>
    <cellStyle name="Normal 71 5 3" xfId="12195" xr:uid="{AA5418C6-624E-4CFF-BEBC-149BF9670F38}"/>
    <cellStyle name="Normal 71 5 3 2" xfId="29980" xr:uid="{4F9F1171-A791-49AB-87AB-AB15B5FB7C1B}"/>
    <cellStyle name="Normal 71 5 4" xfId="22910" xr:uid="{212D9DB2-586B-4464-8846-1F9D3ED6AC10}"/>
    <cellStyle name="Normal 71 6" xfId="9731" xr:uid="{90CD3A2C-C73D-4594-B27A-8C0A720AC1EE}"/>
    <cellStyle name="Normal 71 6 2" xfId="13399" xr:uid="{0A3BAFED-5C65-4893-BCE2-45053E5E09FF}"/>
    <cellStyle name="Normal 71 6 2 2" xfId="31164" xr:uid="{515CA167-3C6F-4C81-8D5B-E46DFAA49B9F}"/>
    <cellStyle name="Normal 71 6 3" xfId="24114" xr:uid="{0377F1DA-FC4D-4631-AFFB-9CFD969E5F76}"/>
    <cellStyle name="Normal 71 7" xfId="10955" xr:uid="{C92292F7-FBA2-4C92-AA97-31B88ABD75D3}"/>
    <cellStyle name="Normal 71 7 2" xfId="28797" xr:uid="{EA60A714-E54B-4166-B934-8298E0DD6AC8}"/>
    <cellStyle name="Normal 71 8" xfId="21641" xr:uid="{EDB1BD8F-3A76-40AF-8F12-634B35704B1B}"/>
    <cellStyle name="Normal 72" xfId="4794" xr:uid="{A79595BC-5025-4568-A0E3-356AF4A42EFD}"/>
    <cellStyle name="Normal 72 2" xfId="5957" xr:uid="{C1B95865-0E67-42A7-AFCA-924DA60C2227}"/>
    <cellStyle name="Normal 72 2 2" xfId="6586" xr:uid="{1F934BED-B143-4E9A-8575-96EA45CFD9DA}"/>
    <cellStyle name="Normal 72 2 2 2" xfId="8196" xr:uid="{C092A1F3-EFDD-4272-9606-A2A5D5D79EE7}"/>
    <cellStyle name="Normal 72 2 2 2 2" xfId="9506" xr:uid="{F6D55C04-3CDC-44FB-A405-A8BACB89803A}"/>
    <cellStyle name="Normal 72 2 2 2 2 2" xfId="15545" xr:uid="{A863C206-94E2-449D-816C-9D93C5BF1F67}"/>
    <cellStyle name="Normal 72 2 2 2 2 2 2" xfId="26260" xr:uid="{D0232BCB-59D7-468F-A643-6EDA344C5304}"/>
    <cellStyle name="Normal 72 2 2 2 2 3" xfId="13178" xr:uid="{0F332FD2-0E64-416A-9B5D-02F7F4D4D0F4}"/>
    <cellStyle name="Normal 72 2 2 2 2 3 2" xfId="30943" xr:uid="{5387A946-8584-4007-8FFE-910668C5EA76}"/>
    <cellStyle name="Normal 72 2 2 2 2 4" xfId="23893" xr:uid="{DBCFF713-DAE2-49A2-B6BB-A3B53D415229}"/>
    <cellStyle name="Normal 72 2 2 2 3" xfId="10698" xr:uid="{336A1A38-DBDC-4DB1-A1BA-76FF2AFB0421}"/>
    <cellStyle name="Normal 72 2 2 2 3 2" xfId="14362" xr:uid="{D9CB4F7A-0DA6-466F-9E89-D21E8B0745D2}"/>
    <cellStyle name="Normal 72 2 2 2 3 2 2" xfId="32127" xr:uid="{D8ACD88B-6F71-4366-9D2F-24A91E1B1533}"/>
    <cellStyle name="Normal 72 2 2 2 3 3" xfId="25077" xr:uid="{E6B38334-2850-423D-8E01-9CC394AE081B}"/>
    <cellStyle name="Normal 72 2 2 2 4" xfId="11938" xr:uid="{3B0AE8DE-2DEB-48B1-A6C6-BA4F69E79F27}"/>
    <cellStyle name="Normal 72 2 2 2 4 2" xfId="29760" xr:uid="{A771223A-23C2-409D-BE94-B113C5E2BA2C}"/>
    <cellStyle name="Normal 72 2 2 2 5" xfId="22653" xr:uid="{20248FE8-F322-431C-B1FF-53229407527F}"/>
    <cellStyle name="Normal 72 2 2 3" xfId="8919" xr:uid="{A9A4CA7D-4F62-4A34-BA94-2D3B4E541723}"/>
    <cellStyle name="Normal 72 2 2 3 2" xfId="14978" xr:uid="{55518263-C7A7-43CB-9BDF-CBFC89C513A6}"/>
    <cellStyle name="Normal 72 2 2 3 2 2" xfId="25693" xr:uid="{FF8BA084-418B-4130-9514-FA72F501F3C3}"/>
    <cellStyle name="Normal 72 2 2 3 3" xfId="12591" xr:uid="{9F083F17-B091-4DC5-9302-A2ADA6FA7ACC}"/>
    <cellStyle name="Normal 72 2 2 3 3 2" xfId="30376" xr:uid="{40D042B4-6AC5-40D1-878A-11AE812B50BD}"/>
    <cellStyle name="Normal 72 2 2 3 4" xfId="23306" xr:uid="{F5279DD1-B306-4CDF-BAE7-EB2AED4AF830}"/>
    <cellStyle name="Normal 72 2 2 4" xfId="10131" xr:uid="{ACF9F6A9-6067-4796-9043-58F247F56DE5}"/>
    <cellStyle name="Normal 72 2 2 4 2" xfId="13795" xr:uid="{DC3D4B14-B5AA-459D-8E7D-A212C0E6CF75}"/>
    <cellStyle name="Normal 72 2 2 4 2 2" xfId="31560" xr:uid="{60AC629C-62B3-4ACE-9888-B7D6A718A115}"/>
    <cellStyle name="Normal 72 2 2 4 3" xfId="24510" xr:uid="{1FCAD9BB-D5DA-46F5-93D9-884DF6BB0AAE}"/>
    <cellStyle name="Normal 72 2 2 5" xfId="11351" xr:uid="{FE4D9792-B467-4F41-BE58-066995229E25}"/>
    <cellStyle name="Normal 72 2 2 5 2" xfId="29193" xr:uid="{912CB73B-20AE-4DA0-A143-9094A53969F6}"/>
    <cellStyle name="Normal 72 2 2 6" xfId="22051" xr:uid="{B314406F-3C31-479F-B755-8E8EA52966EC}"/>
    <cellStyle name="Normal 72 2 3" xfId="7554" xr:uid="{F1AB50DE-A8D4-4E91-ABDE-139A191B7D5E}"/>
    <cellStyle name="Normal 72 2 3 2" xfId="9229" xr:uid="{F3F07B5F-A451-44EA-90E2-69B266D64C59}"/>
    <cellStyle name="Normal 72 2 3 2 2" xfId="15268" xr:uid="{6F6A834D-FCF0-4706-AA41-001CD717EFE2}"/>
    <cellStyle name="Normal 72 2 3 2 2 2" xfId="25983" xr:uid="{BDB07FC5-4B4C-4014-A70D-53A5EA9296CA}"/>
    <cellStyle name="Normal 72 2 3 2 3" xfId="12901" xr:uid="{0441D2CB-7C16-447D-9250-FC726D13D664}"/>
    <cellStyle name="Normal 72 2 3 2 3 2" xfId="30666" xr:uid="{C61B46EE-FF22-4D42-B63C-842D4CD4FA33}"/>
    <cellStyle name="Normal 72 2 3 2 4" xfId="23616" xr:uid="{EAF60E9B-732B-499A-A49A-1E5B56136A28}"/>
    <cellStyle name="Normal 72 2 3 3" xfId="10421" xr:uid="{19C5C2A7-E842-4C38-8E33-ADD533B8EDEE}"/>
    <cellStyle name="Normal 72 2 3 3 2" xfId="14085" xr:uid="{88EE5188-69B7-4E0E-B646-3FB745D9C480}"/>
    <cellStyle name="Normal 72 2 3 3 2 2" xfId="31850" xr:uid="{4045C6D9-C525-4D00-8875-8C00D8992E21}"/>
    <cellStyle name="Normal 72 2 3 3 3" xfId="24800" xr:uid="{08F51FC0-C81E-4914-BB92-5767D506F69A}"/>
    <cellStyle name="Normal 72 2 3 4" xfId="11661" xr:uid="{CAAE2734-DCEC-431B-A110-8918193F4694}"/>
    <cellStyle name="Normal 72 2 3 4 2" xfId="29483" xr:uid="{41240B99-64F6-433B-96B5-FB76237A3729}"/>
    <cellStyle name="Normal 72 2 3 5" xfId="22376" xr:uid="{95B4B70A-39EC-4FEE-9D7A-CA4CF824C45E}"/>
    <cellStyle name="Normal 72 2 4" xfId="8654" xr:uid="{AE2C2CF7-D864-4D0C-9DFF-B718B4B16307}"/>
    <cellStyle name="Normal 72 2 4 2" xfId="14713" xr:uid="{4CA95DD2-7C6D-41D3-B564-783AFE8EE781}"/>
    <cellStyle name="Normal 72 2 4 2 2" xfId="25428" xr:uid="{B22D4DB4-EC00-46B2-B465-D69D47C9E2C9}"/>
    <cellStyle name="Normal 72 2 4 3" xfId="12326" xr:uid="{446AF348-F089-48BF-B36F-83AA7ACF04D6}"/>
    <cellStyle name="Normal 72 2 4 3 2" xfId="30111" xr:uid="{9EB82825-AF87-4E0D-89AC-E4072742B80D}"/>
    <cellStyle name="Normal 72 2 4 4" xfId="23041" xr:uid="{2FEC8816-D9D6-49F5-8C26-7C3012A7C107}"/>
    <cellStyle name="Normal 72 2 5" xfId="9866" xr:uid="{9AC6DE93-E54F-4652-B302-1F79CB70385E}"/>
    <cellStyle name="Normal 72 2 5 2" xfId="13530" xr:uid="{10EC4A44-9AC5-4E07-A91F-A7A0FAE89468}"/>
    <cellStyle name="Normal 72 2 5 2 2" xfId="31295" xr:uid="{87EDC08F-02CE-402D-8A63-8CAC87B5F4B0}"/>
    <cellStyle name="Normal 72 2 5 3" xfId="24245" xr:uid="{B9864F8B-3CDD-4A06-86A8-60DED9F21896}"/>
    <cellStyle name="Normal 72 2 6" xfId="11086" xr:uid="{C35299FC-F2A9-4D97-A221-412D3B5217BA}"/>
    <cellStyle name="Normal 72 2 6 2" xfId="28928" xr:uid="{E01041D2-76E8-4BBD-B0B1-FCBA125867B4}"/>
    <cellStyle name="Normal 72 2 7" xfId="21786" xr:uid="{D839B6FB-7B94-47FB-A53D-DEC3865CA3FB}"/>
    <cellStyle name="Normal 72 3" xfId="6394" xr:uid="{275C9DDF-5383-45FB-9AEE-B1D293902687}"/>
    <cellStyle name="Normal 72 3 2" xfId="8003" xr:uid="{811B465C-5E68-4194-9DD0-BC8A57EDEFBC}"/>
    <cellStyle name="Normal 72 3 2 2" xfId="9376" xr:uid="{0ED3C749-2C30-4B66-9B77-EA955DA36716}"/>
    <cellStyle name="Normal 72 3 2 2 2" xfId="15415" xr:uid="{BED9833E-7E91-40E9-BD4A-89DF1DAFDB3B}"/>
    <cellStyle name="Normal 72 3 2 2 2 2" xfId="26130" xr:uid="{CED02653-9435-48E5-BEC1-F577C79EE46F}"/>
    <cellStyle name="Normal 72 3 2 2 3" xfId="13048" xr:uid="{1F395413-B88C-44C9-886A-5D722233BEDC}"/>
    <cellStyle name="Normal 72 3 2 2 3 2" xfId="30813" xr:uid="{924E047F-0A07-4464-80ED-0D6DB652B914}"/>
    <cellStyle name="Normal 72 3 2 2 4" xfId="23763" xr:uid="{AC27BCAB-B606-4450-8666-3DEF9E1B8C57}"/>
    <cellStyle name="Normal 72 3 2 3" xfId="10568" xr:uid="{AB3D4B7D-F809-4EF2-BE2F-0218CF6F4FD2}"/>
    <cellStyle name="Normal 72 3 2 3 2" xfId="14232" xr:uid="{4BE0CD9D-B8EB-4731-9F63-46DD1E61FE62}"/>
    <cellStyle name="Normal 72 3 2 3 2 2" xfId="31997" xr:uid="{C095FC09-DD55-4F8A-98B1-093BB2E7E6DE}"/>
    <cellStyle name="Normal 72 3 2 3 3" xfId="24947" xr:uid="{D07F552E-7EE5-4F50-9621-1DC3C0955279}"/>
    <cellStyle name="Normal 72 3 2 4" xfId="11808" xr:uid="{8F610822-6127-46E8-AC64-A8BFE989AD53}"/>
    <cellStyle name="Normal 72 3 2 4 2" xfId="29630" xr:uid="{BBE334BB-DDEA-4A27-9764-748E3278FAA4}"/>
    <cellStyle name="Normal 72 3 2 5" xfId="22523" xr:uid="{7982F738-5C8A-4E60-ADB0-D411F752A48D}"/>
    <cellStyle name="Normal 72 3 3" xfId="8789" xr:uid="{D6709D96-25D4-440A-B246-CB912F695C85}"/>
    <cellStyle name="Normal 72 3 3 2" xfId="14848" xr:uid="{25A5E717-E42E-4466-A846-70A54DFDB1A4}"/>
    <cellStyle name="Normal 72 3 3 2 2" xfId="25563" xr:uid="{6BC996AA-E186-4FA6-BC6D-19242F6BF691}"/>
    <cellStyle name="Normal 72 3 3 3" xfId="12461" xr:uid="{F6CFCE48-57CC-4F61-A509-5C9643731C36}"/>
    <cellStyle name="Normal 72 3 3 3 2" xfId="30246" xr:uid="{85339552-73BD-475B-85E4-D6DCD55F2525}"/>
    <cellStyle name="Normal 72 3 3 4" xfId="23176" xr:uid="{60117395-1BCD-4D9A-A54E-21C412E3D333}"/>
    <cellStyle name="Normal 72 3 4" xfId="10001" xr:uid="{C148DDB1-1AC4-4C92-B855-76B1EFB38AD2}"/>
    <cellStyle name="Normal 72 3 4 2" xfId="13665" xr:uid="{6754C095-8D38-42D9-AC40-469DD246F11C}"/>
    <cellStyle name="Normal 72 3 4 2 2" xfId="31430" xr:uid="{38EB9AFE-36B1-4A8D-B0CF-0D896B725084}"/>
    <cellStyle name="Normal 72 3 4 3" xfId="24380" xr:uid="{14EF8379-7966-413E-9E8F-345D0AAF7AC7}"/>
    <cellStyle name="Normal 72 3 5" xfId="11221" xr:uid="{2F188CD4-3BE2-40AD-9F60-4B83637EF476}"/>
    <cellStyle name="Normal 72 3 5 2" xfId="29063" xr:uid="{DC809C9B-1849-493A-A0AD-537D05048F0A}"/>
    <cellStyle name="Normal 72 3 6" xfId="21921" xr:uid="{F102C1A7-EC2D-4937-A940-3095245E505D}"/>
    <cellStyle name="Normal 72 4" xfId="7361" xr:uid="{DE9A5BCF-45CA-4684-98C5-20AA5A3AABAE}"/>
    <cellStyle name="Normal 72 4 2" xfId="9099" xr:uid="{268284CF-112B-4C96-A72F-A33FD00897F5}"/>
    <cellStyle name="Normal 72 4 2 2" xfId="15138" xr:uid="{241597A7-1808-42F3-BDB1-CC4FA3264C9D}"/>
    <cellStyle name="Normal 72 4 2 2 2" xfId="25853" xr:uid="{A7E0B834-2B34-45B7-953E-B7A70175D52F}"/>
    <cellStyle name="Normal 72 4 2 3" xfId="12771" xr:uid="{731BD676-4CA8-4398-9A2D-F54166BCB3FC}"/>
    <cellStyle name="Normal 72 4 2 3 2" xfId="30536" xr:uid="{1F5523B7-170A-4653-81CF-64F7571166F4}"/>
    <cellStyle name="Normal 72 4 2 4" xfId="23486" xr:uid="{54CDC78D-2757-41E4-9B1F-BFD37A209A34}"/>
    <cellStyle name="Normal 72 4 3" xfId="10291" xr:uid="{9D9FA6C4-F18B-4FFF-9FF3-32F7C938AEC4}"/>
    <cellStyle name="Normal 72 4 3 2" xfId="13955" xr:uid="{22E05956-FE33-4A55-AF47-C4864580F725}"/>
    <cellStyle name="Normal 72 4 3 2 2" xfId="31720" xr:uid="{2F76A137-BF10-4D2C-A67F-247D17F69854}"/>
    <cellStyle name="Normal 72 4 3 3" xfId="24670" xr:uid="{7686A06C-D6DC-4234-8564-6F693139F3CE}"/>
    <cellStyle name="Normal 72 4 4" xfId="11531" xr:uid="{807776ED-AFE5-4A0C-BA8B-D6EBE831FAAD}"/>
    <cellStyle name="Normal 72 4 4 2" xfId="29353" xr:uid="{D6BF8035-95F1-4EEA-B183-52396E6563CC}"/>
    <cellStyle name="Normal 72 4 5" xfId="22246" xr:uid="{2500B886-10F9-4B0D-A0C5-E4BB9A29D27E}"/>
    <cellStyle name="Normal 72 5" xfId="8524" xr:uid="{D3E5FBBA-FC13-45F5-83C2-8A56E181D4EC}"/>
    <cellStyle name="Normal 72 5 2" xfId="14583" xr:uid="{849BEE47-B1D5-42B3-974B-299DD1C9335B}"/>
    <cellStyle name="Normal 72 5 2 2" xfId="25298" xr:uid="{BA4BA0C0-8D94-4320-A912-6A713B049A63}"/>
    <cellStyle name="Normal 72 5 3" xfId="12196" xr:uid="{C0B11B78-DE76-4DB9-807F-9BC8892858ED}"/>
    <cellStyle name="Normal 72 5 3 2" xfId="29981" xr:uid="{BB1840A8-58B6-479F-8ACD-1B035C0BE4E8}"/>
    <cellStyle name="Normal 72 5 4" xfId="22911" xr:uid="{509DB1FB-A875-45DA-BA2D-087438C44A6B}"/>
    <cellStyle name="Normal 72 6" xfId="9732" xr:uid="{BEF57834-7C97-4F08-BC62-1104D21BBA47}"/>
    <cellStyle name="Normal 72 6 2" xfId="13400" xr:uid="{73F392DB-43BD-4941-8759-E6ABE35E2309}"/>
    <cellStyle name="Normal 72 6 2 2" xfId="31165" xr:uid="{9C474F87-DBEF-4F02-83DE-236A4349857B}"/>
    <cellStyle name="Normal 72 6 3" xfId="24115" xr:uid="{76FA59FD-CC3D-451C-8E4A-CE05F8EC89E5}"/>
    <cellStyle name="Normal 72 7" xfId="10956" xr:uid="{13E83064-9BEC-4A55-A2D6-62E6EC57A576}"/>
    <cellStyle name="Normal 72 7 2" xfId="28798" xr:uid="{7C707AE0-44C1-4AAD-A832-24A74C64A2DA}"/>
    <cellStyle name="Normal 72 8" xfId="21642" xr:uid="{B260DB91-C7EC-4FE3-8D8E-C3FB48F4FD14}"/>
    <cellStyle name="Normal 73" xfId="4795" xr:uid="{EAF14ADD-1F8C-4EDA-B137-46B874E9550D}"/>
    <cellStyle name="Normal 73 2" xfId="5958" xr:uid="{5F17491D-AAD7-407F-969D-0B846CF7E6C4}"/>
    <cellStyle name="Normal 73 2 2" xfId="6587" xr:uid="{FAC28B21-0A0D-4557-95BA-D17BFBABA415}"/>
    <cellStyle name="Normal 73 2 2 2" xfId="8197" xr:uid="{02B87A07-5386-42C6-AC85-EF93A7C3BAD6}"/>
    <cellStyle name="Normal 73 2 2 2 2" xfId="9507" xr:uid="{45EBEAA2-C88A-4394-BEE7-928EA592771B}"/>
    <cellStyle name="Normal 73 2 2 2 2 2" xfId="15546" xr:uid="{0211F469-0F72-4953-92B7-19035955DD5E}"/>
    <cellStyle name="Normal 73 2 2 2 2 2 2" xfId="26261" xr:uid="{E628507C-3EEB-49E8-BA21-8C4B6AC1F240}"/>
    <cellStyle name="Normal 73 2 2 2 2 3" xfId="13179" xr:uid="{118D3716-DFC2-4949-A5F9-55AC572A3298}"/>
    <cellStyle name="Normal 73 2 2 2 2 3 2" xfId="30944" xr:uid="{05163FA3-7367-431E-AB1E-0C71F8E9C1D7}"/>
    <cellStyle name="Normal 73 2 2 2 2 4" xfId="23894" xr:uid="{A73585FD-1497-4C1D-8CEB-F242C03670B2}"/>
    <cellStyle name="Normal 73 2 2 2 3" xfId="10699" xr:uid="{94E7BEE5-F259-4C52-AF58-FF4230E46E75}"/>
    <cellStyle name="Normal 73 2 2 2 3 2" xfId="14363" xr:uid="{B99F08FF-9549-4C54-8A6E-B1D5616CA204}"/>
    <cellStyle name="Normal 73 2 2 2 3 2 2" xfId="32128" xr:uid="{10C6BDC8-DC08-40AC-85E2-244DF1AB5E23}"/>
    <cellStyle name="Normal 73 2 2 2 3 3" xfId="25078" xr:uid="{C4144FB7-0258-485D-A9B2-0EE1950F8D56}"/>
    <cellStyle name="Normal 73 2 2 2 4" xfId="11939" xr:uid="{44A7EFD3-EF59-4711-BA2B-72B1C12BBE85}"/>
    <cellStyle name="Normal 73 2 2 2 4 2" xfId="29761" xr:uid="{5D6E81D5-E4FE-4A3D-A3DA-21AC40EA7669}"/>
    <cellStyle name="Normal 73 2 2 2 5" xfId="22654" xr:uid="{465261B1-3CED-4C5B-81A0-3549CE00AAFA}"/>
    <cellStyle name="Normal 73 2 2 3" xfId="8920" xr:uid="{E8998CDD-D74F-43A0-B584-5F7D6E42B8F3}"/>
    <cellStyle name="Normal 73 2 2 3 2" xfId="14979" xr:uid="{626FA74F-D94F-4F51-85D8-9984491A8EAA}"/>
    <cellStyle name="Normal 73 2 2 3 2 2" xfId="25694" xr:uid="{B2121AA9-0256-4928-AC41-C2D6601C8664}"/>
    <cellStyle name="Normal 73 2 2 3 3" xfId="12592" xr:uid="{19ECCB3F-581C-45C9-BB68-09D6A9F1B161}"/>
    <cellStyle name="Normal 73 2 2 3 3 2" xfId="30377" xr:uid="{3DE6B526-59D4-4215-B79F-6C32D494B6C5}"/>
    <cellStyle name="Normal 73 2 2 3 4" xfId="23307" xr:uid="{D812E43E-0F66-490A-8EA9-042761626F3E}"/>
    <cellStyle name="Normal 73 2 2 4" xfId="10132" xr:uid="{E0FCE7C3-2B25-4767-AB70-E49055C627E6}"/>
    <cellStyle name="Normal 73 2 2 4 2" xfId="13796" xr:uid="{BA396E01-C08E-48C4-B750-C71CF59BFB03}"/>
    <cellStyle name="Normal 73 2 2 4 2 2" xfId="31561" xr:uid="{3A1BB4B8-544D-4862-B734-B1B074EF251D}"/>
    <cellStyle name="Normal 73 2 2 4 3" xfId="24511" xr:uid="{6452EB21-970C-45DA-BD27-C3717FFE3877}"/>
    <cellStyle name="Normal 73 2 2 5" xfId="11352" xr:uid="{C96CED9F-63C7-48D1-9E7D-81EE0DF3DD43}"/>
    <cellStyle name="Normal 73 2 2 5 2" xfId="29194" xr:uid="{31EC7187-87F4-49AC-B2A6-727BD70E1B94}"/>
    <cellStyle name="Normal 73 2 2 6" xfId="22052" xr:uid="{954F6B18-D070-40E3-B396-4B15D3209F90}"/>
    <cellStyle name="Normal 73 2 3" xfId="7555" xr:uid="{3F27AA5F-9FB5-45DE-8ED7-123CE5EBC214}"/>
    <cellStyle name="Normal 73 2 3 2" xfId="9230" xr:uid="{890EDEDC-AA34-43A4-9766-965E3B79B44E}"/>
    <cellStyle name="Normal 73 2 3 2 2" xfId="15269" xr:uid="{6053A12F-5C4D-43DF-832B-7A1B4D22E520}"/>
    <cellStyle name="Normal 73 2 3 2 2 2" xfId="25984" xr:uid="{1BEDB30A-D3D5-40EC-8F70-85BC0A3A0C7D}"/>
    <cellStyle name="Normal 73 2 3 2 3" xfId="12902" xr:uid="{F43D0CE3-41EF-4011-A19C-44129F03F9A0}"/>
    <cellStyle name="Normal 73 2 3 2 3 2" xfId="30667" xr:uid="{CDA49B20-3EC5-40AA-9030-BCE7E9B15557}"/>
    <cellStyle name="Normal 73 2 3 2 4" xfId="23617" xr:uid="{318E3CE1-EC20-4679-921F-E00F1C450BEF}"/>
    <cellStyle name="Normal 73 2 3 3" xfId="10422" xr:uid="{841E14E6-470B-4533-860C-8FB42549B0B6}"/>
    <cellStyle name="Normal 73 2 3 3 2" xfId="14086" xr:uid="{39083D51-529A-4E79-BEEF-244326A415E5}"/>
    <cellStyle name="Normal 73 2 3 3 2 2" xfId="31851" xr:uid="{487B86AE-19D9-4FF2-AD2B-6FEF5638BF72}"/>
    <cellStyle name="Normal 73 2 3 3 3" xfId="24801" xr:uid="{38637382-A910-48E9-AD20-0F854E81DD4E}"/>
    <cellStyle name="Normal 73 2 3 4" xfId="11662" xr:uid="{6D5868A5-AC6A-4F79-A795-476D37B4BF41}"/>
    <cellStyle name="Normal 73 2 3 4 2" xfId="29484" xr:uid="{567261DE-B728-4A57-B739-C81BB4E225DC}"/>
    <cellStyle name="Normal 73 2 3 5" xfId="22377" xr:uid="{AE62E2A8-1DCD-44DA-86A9-F9A941A61B30}"/>
    <cellStyle name="Normal 73 2 4" xfId="8655" xr:uid="{019D964C-6079-4FB7-AE57-C2574303075C}"/>
    <cellStyle name="Normal 73 2 4 2" xfId="14714" xr:uid="{65390FA9-F0D9-4BFB-BA56-435CCEA5FCAF}"/>
    <cellStyle name="Normal 73 2 4 2 2" xfId="25429" xr:uid="{4434A1BF-2F8F-4505-973C-33A7E29A684C}"/>
    <cellStyle name="Normal 73 2 4 3" xfId="12327" xr:uid="{63FE24CD-DA9D-4CB1-AA0E-6833FF99CDD4}"/>
    <cellStyle name="Normal 73 2 4 3 2" xfId="30112" xr:uid="{73AC71DA-D919-4275-B9B9-725A29462A48}"/>
    <cellStyle name="Normal 73 2 4 4" xfId="23042" xr:uid="{A3E65826-E0F6-4C7D-9E9D-476A32A9565F}"/>
    <cellStyle name="Normal 73 2 5" xfId="9867" xr:uid="{6347DE18-2538-44E3-9B92-DFB842F05F4D}"/>
    <cellStyle name="Normal 73 2 5 2" xfId="13531" xr:uid="{DDAA510A-E377-457A-8573-2A994810CAF4}"/>
    <cellStyle name="Normal 73 2 5 2 2" xfId="31296" xr:uid="{86F8CD46-69FF-4CC0-8B4C-13E7391749B8}"/>
    <cellStyle name="Normal 73 2 5 3" xfId="24246" xr:uid="{E6286B32-8141-4DC9-A076-12AE3293EE25}"/>
    <cellStyle name="Normal 73 2 6" xfId="11087" xr:uid="{A689D0FB-AAEF-4F60-B4BF-3EA128AB2199}"/>
    <cellStyle name="Normal 73 2 6 2" xfId="28929" xr:uid="{49A194AD-A670-4591-8EFE-2417A7944F1D}"/>
    <cellStyle name="Normal 73 2 7" xfId="21787" xr:uid="{051ECA37-1D56-48B1-8C79-1A5993E976AA}"/>
    <cellStyle name="Normal 73 3" xfId="6395" xr:uid="{746F9D2B-BB88-49E1-AFEE-43747E8ACC32}"/>
    <cellStyle name="Normal 73 3 2" xfId="8004" xr:uid="{5D9059C3-8DF2-4F66-8152-8B260A1FB09A}"/>
    <cellStyle name="Normal 73 3 2 2" xfId="9377" xr:uid="{9050C47E-8A4D-4627-B903-588EA89A5E68}"/>
    <cellStyle name="Normal 73 3 2 2 2" xfId="15416" xr:uid="{2AA45440-F27E-48D2-8C5E-429421093180}"/>
    <cellStyle name="Normal 73 3 2 2 2 2" xfId="26131" xr:uid="{C3B8B4EC-EC9F-4662-BEE7-D63A51E52150}"/>
    <cellStyle name="Normal 73 3 2 2 3" xfId="13049" xr:uid="{216BF003-30CB-4CDC-97B7-E5D8A80ED321}"/>
    <cellStyle name="Normal 73 3 2 2 3 2" xfId="30814" xr:uid="{69136926-F09A-4170-8EB6-08B9B9812108}"/>
    <cellStyle name="Normal 73 3 2 2 4" xfId="23764" xr:uid="{49E8D6CC-8ACE-4655-9528-5B50A150286A}"/>
    <cellStyle name="Normal 73 3 2 3" xfId="10569" xr:uid="{70ADCF02-56DE-476A-96D6-B0BF59622C34}"/>
    <cellStyle name="Normal 73 3 2 3 2" xfId="14233" xr:uid="{71331D04-E1E6-45B6-AE71-AC75B9A27533}"/>
    <cellStyle name="Normal 73 3 2 3 2 2" xfId="31998" xr:uid="{A98A0B18-2B3A-462A-A0DE-BC2BB3EE3F4D}"/>
    <cellStyle name="Normal 73 3 2 3 3" xfId="24948" xr:uid="{92CC2AF1-379B-4E32-8CB5-F9284D099565}"/>
    <cellStyle name="Normal 73 3 2 4" xfId="11809" xr:uid="{7C3F43A5-775F-4E06-816B-B9B40F51FF1A}"/>
    <cellStyle name="Normal 73 3 2 4 2" xfId="29631" xr:uid="{76F2B825-31B3-48D0-AF96-B78987374F8D}"/>
    <cellStyle name="Normal 73 3 2 5" xfId="22524" xr:uid="{42F4A978-BEA6-4C15-AE30-7713D262DAE0}"/>
    <cellStyle name="Normal 73 3 3" xfId="8790" xr:uid="{CBD40109-8C07-4E36-9165-E82AD9D94C7F}"/>
    <cellStyle name="Normal 73 3 3 2" xfId="14849" xr:uid="{9EAE7971-6C24-4F21-8599-D412626EC774}"/>
    <cellStyle name="Normal 73 3 3 2 2" xfId="25564" xr:uid="{8B1DC671-282D-4D5A-96D2-E2E0C23F745E}"/>
    <cellStyle name="Normal 73 3 3 3" xfId="12462" xr:uid="{7D86E57B-5F4C-4121-82EA-F81A8D034CBE}"/>
    <cellStyle name="Normal 73 3 3 3 2" xfId="30247" xr:uid="{D4E48BAD-D24D-4CDF-A80D-8E27D06AD57F}"/>
    <cellStyle name="Normal 73 3 3 4" xfId="23177" xr:uid="{E02A7988-B368-4E41-9CA9-9F9E98B3DF4C}"/>
    <cellStyle name="Normal 73 3 4" xfId="10002" xr:uid="{18AB8B46-60F5-4424-BD48-FFD1FD588505}"/>
    <cellStyle name="Normal 73 3 4 2" xfId="13666" xr:uid="{0540BD74-E33C-4CF4-AAB1-9D3C548FA63E}"/>
    <cellStyle name="Normal 73 3 4 2 2" xfId="31431" xr:uid="{995A2F59-D275-4965-8294-2521EC5A5E1C}"/>
    <cellStyle name="Normal 73 3 4 3" xfId="24381" xr:uid="{98AA3446-5B2E-494C-B74A-6308D15A8B4C}"/>
    <cellStyle name="Normal 73 3 5" xfId="11222" xr:uid="{5BA9C19E-3F1C-4795-8A7D-1AE678BDEA24}"/>
    <cellStyle name="Normal 73 3 5 2" xfId="29064" xr:uid="{88137443-7907-4451-98DF-E730601E78FA}"/>
    <cellStyle name="Normal 73 3 6" xfId="21922" xr:uid="{E8EC2A46-0776-4358-9B11-4B268EE17134}"/>
    <cellStyle name="Normal 73 4" xfId="7362" xr:uid="{A5449CD5-1684-417D-9EDC-248D8CD1AECE}"/>
    <cellStyle name="Normal 73 4 2" xfId="9100" xr:uid="{701CF282-DC47-478C-86D9-A26A764CCE09}"/>
    <cellStyle name="Normal 73 4 2 2" xfId="15139" xr:uid="{A68FFA19-22A4-4D7F-B0ED-E7DC16DD8EEF}"/>
    <cellStyle name="Normal 73 4 2 2 2" xfId="25854" xr:uid="{56AF9106-19CA-49EF-BC4A-AA73E135928D}"/>
    <cellStyle name="Normal 73 4 2 3" xfId="12772" xr:uid="{118B524C-3AC4-4EC3-8694-4DB85860484A}"/>
    <cellStyle name="Normal 73 4 2 3 2" xfId="30537" xr:uid="{72B7FAE5-151D-4694-949E-0D4958D2F7C8}"/>
    <cellStyle name="Normal 73 4 2 4" xfId="23487" xr:uid="{DCC72876-68A7-47D7-987A-8FF364ED4D0C}"/>
    <cellStyle name="Normal 73 4 3" xfId="10292" xr:uid="{8F4A8104-CC12-449B-A5D3-01E0DCA4D4C4}"/>
    <cellStyle name="Normal 73 4 3 2" xfId="13956" xr:uid="{EFA4BFCF-810E-4822-B348-078918AE075D}"/>
    <cellStyle name="Normal 73 4 3 2 2" xfId="31721" xr:uid="{0340E5FE-3DCF-4307-8D2F-22063229ACFF}"/>
    <cellStyle name="Normal 73 4 3 3" xfId="24671" xr:uid="{3C697FE0-F76D-44E6-9702-B75A3D2E9DCF}"/>
    <cellStyle name="Normal 73 4 4" xfId="11532" xr:uid="{5C8BA33F-37FC-4FA1-B69D-072C186D106C}"/>
    <cellStyle name="Normal 73 4 4 2" xfId="29354" xr:uid="{09B66247-D216-4F2A-8DAF-666C04822FA2}"/>
    <cellStyle name="Normal 73 4 5" xfId="22247" xr:uid="{02521268-8087-4BC6-91D9-21F61BC05976}"/>
    <cellStyle name="Normal 73 5" xfId="8525" xr:uid="{EBE789FA-E5A7-44AD-A65A-DC77F3CBEF18}"/>
    <cellStyle name="Normal 73 5 2" xfId="14584" xr:uid="{0A835A04-E8C0-439C-9F7F-B18DB3FE958E}"/>
    <cellStyle name="Normal 73 5 2 2" xfId="25299" xr:uid="{7133BE7A-AAD2-40C1-AE10-B0C5D56E50F8}"/>
    <cellStyle name="Normal 73 5 3" xfId="12197" xr:uid="{41B2641C-72EC-44BB-8901-A179724F64B5}"/>
    <cellStyle name="Normal 73 5 3 2" xfId="29982" xr:uid="{B1E36093-4781-4141-97FA-F1449AB74F35}"/>
    <cellStyle name="Normal 73 5 4" xfId="22912" xr:uid="{CBDEB67D-18EA-4C9B-A831-1880CFE178BE}"/>
    <cellStyle name="Normal 73 6" xfId="9733" xr:uid="{01809BEC-A543-48C5-BC27-55480299D418}"/>
    <cellStyle name="Normal 73 6 2" xfId="13401" xr:uid="{C4F1C137-AAF0-4BB6-BBFE-AA56B8F1C03B}"/>
    <cellStyle name="Normal 73 6 2 2" xfId="31166" xr:uid="{9E5488E6-DEE6-45B9-A808-388A8D7CEA49}"/>
    <cellStyle name="Normal 73 6 3" xfId="24116" xr:uid="{482C1C9A-AC57-4A1F-BCB4-6EF66F4C8CB4}"/>
    <cellStyle name="Normal 73 7" xfId="10957" xr:uid="{EC030496-6E43-4CE2-AE81-9604F8652008}"/>
    <cellStyle name="Normal 73 7 2" xfId="28799" xr:uid="{A56C1C95-6C0C-40F5-B1EB-9FB0B0D3FF3C}"/>
    <cellStyle name="Normal 73 8" xfId="21643" xr:uid="{E27A9533-2B32-4D59-9501-5338108D6298}"/>
    <cellStyle name="Normal 74" xfId="4796" xr:uid="{58F06443-DB42-4806-9DAF-A5F2B2722975}"/>
    <cellStyle name="Normal 74 2" xfId="5959" xr:uid="{60629B6A-20AE-4C9A-A65F-CDBC48983DF7}"/>
    <cellStyle name="Normal 74 2 2" xfId="6588" xr:uid="{1FBC0595-4E80-4660-A54A-BE732372851C}"/>
    <cellStyle name="Normal 74 2 2 2" xfId="8198" xr:uid="{ABF00B9B-FCE7-4E39-A23E-B688C03F6143}"/>
    <cellStyle name="Normal 74 2 2 2 2" xfId="9508" xr:uid="{6CF670EE-3BCF-499B-8C78-9674CBFA0305}"/>
    <cellStyle name="Normal 74 2 2 2 2 2" xfId="15547" xr:uid="{2F5EA438-B845-4BBD-8EC1-791BE0139B5D}"/>
    <cellStyle name="Normal 74 2 2 2 2 2 2" xfId="26262" xr:uid="{1FB52859-3631-4529-B93C-3A46F72CA134}"/>
    <cellStyle name="Normal 74 2 2 2 2 3" xfId="13180" xr:uid="{B0B5044B-DB09-4BFC-917E-55BD53542CFC}"/>
    <cellStyle name="Normal 74 2 2 2 2 3 2" xfId="30945" xr:uid="{77FB1C0C-37CF-453F-8BCB-BCA197A7F914}"/>
    <cellStyle name="Normal 74 2 2 2 2 4" xfId="23895" xr:uid="{1533546D-A0EA-489A-9634-140F52CCD2F9}"/>
    <cellStyle name="Normal 74 2 2 2 3" xfId="10700" xr:uid="{D73A0C57-DFAB-4AD6-9AEA-6207407F67D9}"/>
    <cellStyle name="Normal 74 2 2 2 3 2" xfId="14364" xr:uid="{C19C2BAB-B1A8-469C-89EF-3F056B16337C}"/>
    <cellStyle name="Normal 74 2 2 2 3 2 2" xfId="32129" xr:uid="{D02175F4-CD6B-47DB-9A17-FEEE4991052F}"/>
    <cellStyle name="Normal 74 2 2 2 3 3" xfId="25079" xr:uid="{E2CD2C57-7A39-4B9B-897D-70ABF98902A7}"/>
    <cellStyle name="Normal 74 2 2 2 4" xfId="11940" xr:uid="{40C79F20-8E65-49DE-B367-3AABDB75FD52}"/>
    <cellStyle name="Normal 74 2 2 2 4 2" xfId="29762" xr:uid="{BAC3FFFB-7FC1-41E0-BC13-2DE7628098DE}"/>
    <cellStyle name="Normal 74 2 2 2 5" xfId="22655" xr:uid="{EA35F62D-2541-491D-AB55-0AE54F93803F}"/>
    <cellStyle name="Normal 74 2 2 3" xfId="8921" xr:uid="{E58D3BE3-265D-4125-90F6-24503C655B5A}"/>
    <cellStyle name="Normal 74 2 2 3 2" xfId="14980" xr:uid="{CC6E3734-1235-44F2-8E8E-9C70970B1296}"/>
    <cellStyle name="Normal 74 2 2 3 2 2" xfId="25695" xr:uid="{2C9E549E-09E7-4977-9661-F4FF41FFC9D2}"/>
    <cellStyle name="Normal 74 2 2 3 3" xfId="12593" xr:uid="{2E8B0B5B-F77C-44FA-A547-93248DDA0CB7}"/>
    <cellStyle name="Normal 74 2 2 3 3 2" xfId="30378" xr:uid="{532E970C-E459-4203-A7D3-3B59B0B78165}"/>
    <cellStyle name="Normal 74 2 2 3 4" xfId="23308" xr:uid="{0EDC6FE2-4DA4-4926-8C63-31B882707ECA}"/>
    <cellStyle name="Normal 74 2 2 4" xfId="10133" xr:uid="{A2A8C513-A621-4C4D-B33C-986AF4818DBB}"/>
    <cellStyle name="Normal 74 2 2 4 2" xfId="13797" xr:uid="{F45311AF-F344-4BD6-82EE-E8348689366A}"/>
    <cellStyle name="Normal 74 2 2 4 2 2" xfId="31562" xr:uid="{34E73566-8834-499F-BD7A-BC5E5E527226}"/>
    <cellStyle name="Normal 74 2 2 4 3" xfId="24512" xr:uid="{076B2F05-456D-45FD-A5BA-5BF3D63A635D}"/>
    <cellStyle name="Normal 74 2 2 5" xfId="11353" xr:uid="{F7D3576A-404C-4E57-B34E-E91739E71ADF}"/>
    <cellStyle name="Normal 74 2 2 5 2" xfId="29195" xr:uid="{57443460-8949-4DFF-B0AD-DFB65077387C}"/>
    <cellStyle name="Normal 74 2 2 6" xfId="22053" xr:uid="{D37579DC-59C5-4FC3-905F-F6032B66692C}"/>
    <cellStyle name="Normal 74 2 3" xfId="7556" xr:uid="{A8D0C4C1-8E3E-4D87-B943-4EADA90F054E}"/>
    <cellStyle name="Normal 74 2 3 2" xfId="9231" xr:uid="{30C55E0A-A68C-42D3-AD51-71479515C1D2}"/>
    <cellStyle name="Normal 74 2 3 2 2" xfId="15270" xr:uid="{D594EA5C-65C8-46A5-BD94-43E29B0D4FAD}"/>
    <cellStyle name="Normal 74 2 3 2 2 2" xfId="25985" xr:uid="{8E06CCAE-C7FD-4EBB-83A0-5544A29C732A}"/>
    <cellStyle name="Normal 74 2 3 2 3" xfId="12903" xr:uid="{5A72E059-7DCC-4830-9170-25260D004B9B}"/>
    <cellStyle name="Normal 74 2 3 2 3 2" xfId="30668" xr:uid="{6562E3B0-A6CD-4262-B712-C265392E0058}"/>
    <cellStyle name="Normal 74 2 3 2 4" xfId="23618" xr:uid="{084BFED5-7B86-4216-B881-071993DC0602}"/>
    <cellStyle name="Normal 74 2 3 3" xfId="10423" xr:uid="{102F0A23-4A8B-410A-978D-13AB3AFB2820}"/>
    <cellStyle name="Normal 74 2 3 3 2" xfId="14087" xr:uid="{84A7BCD0-089B-4F32-BDAE-8BD956668C5E}"/>
    <cellStyle name="Normal 74 2 3 3 2 2" xfId="31852" xr:uid="{3DC82825-D7F6-4EDB-A80B-FDD1159A1E31}"/>
    <cellStyle name="Normal 74 2 3 3 3" xfId="24802" xr:uid="{2AF55436-EB2B-4694-BF02-D13257F1094C}"/>
    <cellStyle name="Normal 74 2 3 4" xfId="11663" xr:uid="{CA0F1131-FB44-45A6-A139-14FFF49795AC}"/>
    <cellStyle name="Normal 74 2 3 4 2" xfId="29485" xr:uid="{E7A85182-1C28-497C-A142-ACFC4E88A532}"/>
    <cellStyle name="Normal 74 2 3 5" xfId="22378" xr:uid="{0E5D0E3A-86B7-4D6E-878F-3C851D081834}"/>
    <cellStyle name="Normal 74 2 4" xfId="8656" xr:uid="{AA98039A-82FE-4FB7-BFFF-30FF4578A5BB}"/>
    <cellStyle name="Normal 74 2 4 2" xfId="14715" xr:uid="{7E6E445F-0107-4BAC-B72F-E59AAC2818DA}"/>
    <cellStyle name="Normal 74 2 4 2 2" xfId="25430" xr:uid="{94BA4DB8-22FC-468D-AED6-DD18B17F67EE}"/>
    <cellStyle name="Normal 74 2 4 3" xfId="12328" xr:uid="{F6214B1C-58E7-4A47-AE0E-D5327D882069}"/>
    <cellStyle name="Normal 74 2 4 3 2" xfId="30113" xr:uid="{0C9D8A2D-7021-4D94-8B58-3EB9506AA40C}"/>
    <cellStyle name="Normal 74 2 4 4" xfId="23043" xr:uid="{A2186A74-C22E-4ECC-98B7-B494686620B0}"/>
    <cellStyle name="Normal 74 2 5" xfId="9868" xr:uid="{6349DEFE-420B-4B88-ACEE-4318FB2012A9}"/>
    <cellStyle name="Normal 74 2 5 2" xfId="13532" xr:uid="{E3C9E85D-28EA-4327-AD91-8DBA49261EBD}"/>
    <cellStyle name="Normal 74 2 5 2 2" xfId="31297" xr:uid="{8A6ABB40-571C-4023-8221-D75442B7C252}"/>
    <cellStyle name="Normal 74 2 5 3" xfId="24247" xr:uid="{DFBBAB80-501D-4F97-B546-7F8AA5CE7D43}"/>
    <cellStyle name="Normal 74 2 6" xfId="11088" xr:uid="{C1EBCA9D-CB39-48E7-B7EB-5C37B47F8DA7}"/>
    <cellStyle name="Normal 74 2 6 2" xfId="28930" xr:uid="{FDB49A45-C8E3-4416-B510-686EDCF926E6}"/>
    <cellStyle name="Normal 74 2 7" xfId="21788" xr:uid="{6ECE16B7-59D6-4FAB-8696-4BECF7B48704}"/>
    <cellStyle name="Normal 74 3" xfId="6396" xr:uid="{A6F2613F-F918-455C-9001-292A8A901C81}"/>
    <cellStyle name="Normal 74 3 2" xfId="8005" xr:uid="{21CF54B3-7B99-4533-BE83-10FF5DEA1E5A}"/>
    <cellStyle name="Normal 74 3 2 2" xfId="9378" xr:uid="{6A97E2A4-AD87-45B6-8894-BEEB66426654}"/>
    <cellStyle name="Normal 74 3 2 2 2" xfId="15417" xr:uid="{572AD168-69B3-4E9B-A106-77F79E6984B4}"/>
    <cellStyle name="Normal 74 3 2 2 2 2" xfId="26132" xr:uid="{962C3287-2416-4A8C-B501-E4BB8E0B6C34}"/>
    <cellStyle name="Normal 74 3 2 2 3" xfId="13050" xr:uid="{DBFFB2D6-2F1B-4F0B-9505-9EB4350AF7E2}"/>
    <cellStyle name="Normal 74 3 2 2 3 2" xfId="30815" xr:uid="{CA575E6C-C9BC-411E-B6C9-DD0A985700EE}"/>
    <cellStyle name="Normal 74 3 2 2 4" xfId="23765" xr:uid="{FFEB1B9B-057D-416C-93A2-0ADD29A3859E}"/>
    <cellStyle name="Normal 74 3 2 3" xfId="10570" xr:uid="{94D27AE2-8C46-4661-A7D0-81F8928503E0}"/>
    <cellStyle name="Normal 74 3 2 3 2" xfId="14234" xr:uid="{8F74D320-1FF1-4B56-A584-C2E2F41962C7}"/>
    <cellStyle name="Normal 74 3 2 3 2 2" xfId="31999" xr:uid="{0BF74AE1-1159-4CBB-B329-70F34AA56D41}"/>
    <cellStyle name="Normal 74 3 2 3 3" xfId="24949" xr:uid="{391FB569-2E52-4902-B63D-09A10D4E7D38}"/>
    <cellStyle name="Normal 74 3 2 4" xfId="11810" xr:uid="{664C08B6-D94D-4691-96C6-30426D6A7D75}"/>
    <cellStyle name="Normal 74 3 2 4 2" xfId="29632" xr:uid="{E04988DB-D6CA-473B-AE68-65E82E38AC20}"/>
    <cellStyle name="Normal 74 3 2 5" xfId="22525" xr:uid="{4E8D9A10-8C78-4A22-A7C9-0C0FD4DD25DF}"/>
    <cellStyle name="Normal 74 3 3" xfId="8791" xr:uid="{4AC056CE-0491-4632-AC03-568F0B312CEB}"/>
    <cellStyle name="Normal 74 3 3 2" xfId="14850" xr:uid="{318EF5F3-275E-474F-AD4A-434D1F3618C0}"/>
    <cellStyle name="Normal 74 3 3 2 2" xfId="25565" xr:uid="{2AE3FDEA-28E9-495B-B09A-93CE8C39EF80}"/>
    <cellStyle name="Normal 74 3 3 3" xfId="12463" xr:uid="{B23D5D0B-EEA4-4EAD-B92C-856980A9689A}"/>
    <cellStyle name="Normal 74 3 3 3 2" xfId="30248" xr:uid="{8F67137E-A586-42E9-9009-67A0DEF7B926}"/>
    <cellStyle name="Normal 74 3 3 4" xfId="23178" xr:uid="{29FEEE89-52E2-4339-8E6E-581DDBCA4CF5}"/>
    <cellStyle name="Normal 74 3 4" xfId="10003" xr:uid="{50526BF7-53F3-40FF-A51A-322E35780DE9}"/>
    <cellStyle name="Normal 74 3 4 2" xfId="13667" xr:uid="{F88FCE03-ABE8-4555-800C-71B5921D4FCF}"/>
    <cellStyle name="Normal 74 3 4 2 2" xfId="31432" xr:uid="{93E87617-B0BE-42A8-8303-3E57E29A6F5B}"/>
    <cellStyle name="Normal 74 3 4 3" xfId="24382" xr:uid="{20C4D636-3A67-4701-8E22-20240774E4A7}"/>
    <cellStyle name="Normal 74 3 5" xfId="11223" xr:uid="{24F5FAE2-655C-4B1E-A48B-01F12329CC70}"/>
    <cellStyle name="Normal 74 3 5 2" xfId="29065" xr:uid="{A9F06816-3A89-463E-B9B2-812FD633B65F}"/>
    <cellStyle name="Normal 74 3 6" xfId="21923" xr:uid="{E899C42F-0F8C-4950-829A-4DA45E43196F}"/>
    <cellStyle name="Normal 74 4" xfId="7363" xr:uid="{B71CD332-17B6-45A3-9A76-554289990001}"/>
    <cellStyle name="Normal 74 4 2" xfId="9101" xr:uid="{A46E5C8E-8595-45DD-9720-91E8743A99F8}"/>
    <cellStyle name="Normal 74 4 2 2" xfId="15140" xr:uid="{41E89BBA-9CB9-4244-92BD-D8ADCD99B70D}"/>
    <cellStyle name="Normal 74 4 2 2 2" xfId="25855" xr:uid="{2B4D6DD7-5C89-47EE-A454-0F8B919D518F}"/>
    <cellStyle name="Normal 74 4 2 3" xfId="12773" xr:uid="{DBB28D0E-AFA6-405E-A938-64B712E364C1}"/>
    <cellStyle name="Normal 74 4 2 3 2" xfId="30538" xr:uid="{D8DC757F-F051-4792-9AD2-629A36413F41}"/>
    <cellStyle name="Normal 74 4 2 4" xfId="23488" xr:uid="{A9745329-20AE-4964-AA85-B6943EE94133}"/>
    <cellStyle name="Normal 74 4 3" xfId="10293" xr:uid="{F55B5ED6-B0BC-4BF2-BBC5-BDFB8F62FE2B}"/>
    <cellStyle name="Normal 74 4 3 2" xfId="13957" xr:uid="{83837AE4-40A3-4AF1-8AC6-A537B634D5DE}"/>
    <cellStyle name="Normal 74 4 3 2 2" xfId="31722" xr:uid="{BA540D08-327F-4B3B-84E7-6CA318C1C95C}"/>
    <cellStyle name="Normal 74 4 3 3" xfId="24672" xr:uid="{AA06557A-1502-49F1-9173-15714F1DEC35}"/>
    <cellStyle name="Normal 74 4 4" xfId="11533" xr:uid="{4C8C52F1-FB36-4A7D-A30C-463C3058F31E}"/>
    <cellStyle name="Normal 74 4 4 2" xfId="29355" xr:uid="{FBB61214-8A69-42FD-A208-7F9AF1111003}"/>
    <cellStyle name="Normal 74 4 5" xfId="22248" xr:uid="{F4F42F67-EC72-4CFE-A126-9E60CADBEFBB}"/>
    <cellStyle name="Normal 74 5" xfId="8526" xr:uid="{CC582959-0FAC-4357-B9CD-2F34BE6F334B}"/>
    <cellStyle name="Normal 74 5 2" xfId="14585" xr:uid="{32BB962D-0849-4B62-AEBB-671A0B4C04E9}"/>
    <cellStyle name="Normal 74 5 2 2" xfId="25300" xr:uid="{04C8BB5A-A006-4F8E-82D7-4441CA209199}"/>
    <cellStyle name="Normal 74 5 3" xfId="12198" xr:uid="{75BE0344-BFF5-4F04-A6E2-E2F8FF0BB6A0}"/>
    <cellStyle name="Normal 74 5 3 2" xfId="29983" xr:uid="{40CC2345-7613-43B1-A7C7-045D777E8C18}"/>
    <cellStyle name="Normal 74 5 4" xfId="22913" xr:uid="{9F86945D-5D39-445B-AA30-4769286CF58F}"/>
    <cellStyle name="Normal 74 6" xfId="9734" xr:uid="{B753DBCF-B941-4A32-B25B-90C9EF1DFE14}"/>
    <cellStyle name="Normal 74 6 2" xfId="13402" xr:uid="{0C5A9F02-729F-49BF-919E-B01937901923}"/>
    <cellStyle name="Normal 74 6 2 2" xfId="31167" xr:uid="{E7C47E76-BAD3-4650-A876-2917BD4A4FF6}"/>
    <cellStyle name="Normal 74 6 3" xfId="24117" xr:uid="{0E1CDB0D-DFDB-4EF4-9B47-405B703D2C5D}"/>
    <cellStyle name="Normal 74 7" xfId="10958" xr:uid="{BCFFF643-5247-4190-9A2D-0D8EA119CE39}"/>
    <cellStyle name="Normal 74 7 2" xfId="28800" xr:uid="{6CF0AA31-FB27-44C0-8506-386F92A6877B}"/>
    <cellStyle name="Normal 74 8" xfId="21644" xr:uid="{8328C1CC-7ED7-4081-9D21-AC1845FFA59A}"/>
    <cellStyle name="Normal 75" xfId="4797" xr:uid="{1D0DFB7A-1856-4414-B28B-5B3F6A2A33A0}"/>
    <cellStyle name="Normal 75 2" xfId="5960" xr:uid="{8DD4AFAB-906F-4DF7-96F0-38C9032F4B13}"/>
    <cellStyle name="Normal 75 2 2" xfId="6589" xr:uid="{A5B9FFE5-8DF6-4132-80D9-05DD1D883E5A}"/>
    <cellStyle name="Normal 75 2 2 2" xfId="8199" xr:uid="{96534147-F575-4014-A650-FE927ED72B6F}"/>
    <cellStyle name="Normal 75 2 2 2 2" xfId="9509" xr:uid="{F2C1C343-BCBA-4501-9087-F97450FA21C0}"/>
    <cellStyle name="Normal 75 2 2 2 2 2" xfId="15548" xr:uid="{47A1EEFA-131B-4DCA-87B0-A9AF62B0592F}"/>
    <cellStyle name="Normal 75 2 2 2 2 2 2" xfId="26263" xr:uid="{1E30311D-C4AD-4917-9421-A79C0003225B}"/>
    <cellStyle name="Normal 75 2 2 2 2 3" xfId="13181" xr:uid="{3D46E352-B842-48B2-AC19-CC9171DC460B}"/>
    <cellStyle name="Normal 75 2 2 2 2 3 2" xfId="30946" xr:uid="{806B2873-1CB0-4878-B920-5425F751BF3E}"/>
    <cellStyle name="Normal 75 2 2 2 2 4" xfId="23896" xr:uid="{8B1FC5C1-CB15-4E36-8AF7-F88B42843DC3}"/>
    <cellStyle name="Normal 75 2 2 2 3" xfId="10701" xr:uid="{B54D4809-7DC0-44C3-A74C-0ECBD3F40929}"/>
    <cellStyle name="Normal 75 2 2 2 3 2" xfId="14365" xr:uid="{C9520BA1-07D4-4485-9D46-18037907183E}"/>
    <cellStyle name="Normal 75 2 2 2 3 2 2" xfId="32130" xr:uid="{94E0EEE6-4EEF-4D3F-A16F-92D08D0868A2}"/>
    <cellStyle name="Normal 75 2 2 2 3 3" xfId="25080" xr:uid="{35FE86C3-41F5-4A06-B810-6EA5EF37E22D}"/>
    <cellStyle name="Normal 75 2 2 2 4" xfId="11941" xr:uid="{BF8E53A8-BF63-4F4C-85CC-7F8BB8F07A04}"/>
    <cellStyle name="Normal 75 2 2 2 4 2" xfId="29763" xr:uid="{8CDF6DBC-76DF-4C03-8AD2-93C4EB241164}"/>
    <cellStyle name="Normal 75 2 2 2 5" xfId="22656" xr:uid="{61542064-87E2-479B-B1A9-7AE77B925F07}"/>
    <cellStyle name="Normal 75 2 2 3" xfId="8922" xr:uid="{374714D2-B15D-4B13-913A-486795689E0D}"/>
    <cellStyle name="Normal 75 2 2 3 2" xfId="14981" xr:uid="{233AD5D8-8DD5-4238-B2EC-4D504CAE29EE}"/>
    <cellStyle name="Normal 75 2 2 3 2 2" xfId="25696" xr:uid="{49E75748-8428-44F0-843B-71819B595BB7}"/>
    <cellStyle name="Normal 75 2 2 3 3" xfId="12594" xr:uid="{220B538B-05F4-40F0-809B-1F21BD735D3F}"/>
    <cellStyle name="Normal 75 2 2 3 3 2" xfId="30379" xr:uid="{C0F5D814-6AA0-44A5-A358-7CF124D4A674}"/>
    <cellStyle name="Normal 75 2 2 3 4" xfId="23309" xr:uid="{95D1A172-098B-4F2A-9DB1-3DFB84956FD0}"/>
    <cellStyle name="Normal 75 2 2 4" xfId="10134" xr:uid="{2E4EE52E-63A7-4CA1-A945-788FFD42C07C}"/>
    <cellStyle name="Normal 75 2 2 4 2" xfId="13798" xr:uid="{34A62870-294F-468D-986E-637860B88BC8}"/>
    <cellStyle name="Normal 75 2 2 4 2 2" xfId="31563" xr:uid="{D610161C-1C45-4D6A-92CE-9F42E697AA5D}"/>
    <cellStyle name="Normal 75 2 2 4 3" xfId="24513" xr:uid="{DF93F4F8-8A12-4CE8-97FD-3B7FC5015B3D}"/>
    <cellStyle name="Normal 75 2 2 5" xfId="11354" xr:uid="{C04D4628-97BC-4EE3-A648-15269CA336BB}"/>
    <cellStyle name="Normal 75 2 2 5 2" xfId="29196" xr:uid="{4FD9287F-0323-4122-A0FB-8DD1A3C51401}"/>
    <cellStyle name="Normal 75 2 2 6" xfId="22054" xr:uid="{D94E878A-2560-4C38-9DEE-6971A5DAA6A7}"/>
    <cellStyle name="Normal 75 2 3" xfId="7557" xr:uid="{39049CEE-6126-42E3-AC14-DD56BFEC7404}"/>
    <cellStyle name="Normal 75 2 3 2" xfId="9232" xr:uid="{F1652FF4-CE2C-4A5D-B0A6-90B797711A0D}"/>
    <cellStyle name="Normal 75 2 3 2 2" xfId="15271" xr:uid="{5EFC6B8A-DE9A-46CF-A32C-CF5967C1FE62}"/>
    <cellStyle name="Normal 75 2 3 2 2 2" xfId="25986" xr:uid="{5B71BCBE-A1E6-46F7-B467-52D021F64543}"/>
    <cellStyle name="Normal 75 2 3 2 3" xfId="12904" xr:uid="{47C641A3-DE04-4012-8563-EA66C97B7C90}"/>
    <cellStyle name="Normal 75 2 3 2 3 2" xfId="30669" xr:uid="{41F6F8E5-40BD-41B5-9C05-F53BD8C9C706}"/>
    <cellStyle name="Normal 75 2 3 2 4" xfId="23619" xr:uid="{1C24DF8E-D3BE-4160-A9BE-98E7719E8A3D}"/>
    <cellStyle name="Normal 75 2 3 3" xfId="10424" xr:uid="{E22997E1-E345-431B-9379-D58CE607E077}"/>
    <cellStyle name="Normal 75 2 3 3 2" xfId="14088" xr:uid="{AFA5D991-5270-480B-98D1-A8F6C36CA439}"/>
    <cellStyle name="Normal 75 2 3 3 2 2" xfId="31853" xr:uid="{1832258C-3009-45C4-A5FA-7BD50A1985FB}"/>
    <cellStyle name="Normal 75 2 3 3 3" xfId="24803" xr:uid="{C873BEE0-7864-4E05-88AA-361C6FCAF378}"/>
    <cellStyle name="Normal 75 2 3 4" xfId="11664" xr:uid="{9DDDA1F6-5FF6-43EB-AD12-035D48486ABB}"/>
    <cellStyle name="Normal 75 2 3 4 2" xfId="29486" xr:uid="{65549071-5B40-4BDE-A59B-155E300A08B9}"/>
    <cellStyle name="Normal 75 2 3 5" xfId="22379" xr:uid="{D66AF79F-96EF-4BE6-A883-11B07B4CE5C4}"/>
    <cellStyle name="Normal 75 2 4" xfId="8657" xr:uid="{C0D563FB-85CC-4781-8ED3-D6C946FC8277}"/>
    <cellStyle name="Normal 75 2 4 2" xfId="14716" xr:uid="{924BC74C-C929-4FED-97EE-ABFB56F62F9A}"/>
    <cellStyle name="Normal 75 2 4 2 2" xfId="25431" xr:uid="{99AB6C21-474A-4FE8-B512-88F869F5B1C2}"/>
    <cellStyle name="Normal 75 2 4 3" xfId="12329" xr:uid="{4374FDA7-AF50-47F2-8ABB-6FB8F63727C3}"/>
    <cellStyle name="Normal 75 2 4 3 2" xfId="30114" xr:uid="{51409E9D-13DA-4B6E-93AB-D7DE4995B0F4}"/>
    <cellStyle name="Normal 75 2 4 4" xfId="23044" xr:uid="{B0428B2A-D5F1-44C4-A7D2-85BFE8F61ED0}"/>
    <cellStyle name="Normal 75 2 5" xfId="9869" xr:uid="{44763450-F324-474D-B642-1CEB97BACB0D}"/>
    <cellStyle name="Normal 75 2 5 2" xfId="13533" xr:uid="{425B1A18-09FD-4F91-A0C7-85CF8435055D}"/>
    <cellStyle name="Normal 75 2 5 2 2" xfId="31298" xr:uid="{A1B26C00-9F10-44B4-B039-E2DC4D237E59}"/>
    <cellStyle name="Normal 75 2 5 3" xfId="24248" xr:uid="{6CD42D34-528B-42B4-B157-ED928D53DFDE}"/>
    <cellStyle name="Normal 75 2 6" xfId="11089" xr:uid="{C234AFC4-CC20-4442-B7E6-08BBB15BA877}"/>
    <cellStyle name="Normal 75 2 6 2" xfId="28931" xr:uid="{EC9D393C-66F0-40A5-8891-636AB09A8D72}"/>
    <cellStyle name="Normal 75 2 7" xfId="21789" xr:uid="{6F6130E0-4962-4A66-8CA1-1DB26002D4AC}"/>
    <cellStyle name="Normal 75 3" xfId="6397" xr:uid="{E9DE6FD5-4A40-47A8-BD12-DA40B59AB145}"/>
    <cellStyle name="Normal 75 3 2" xfId="8006" xr:uid="{13DB7BCF-6ECD-43C1-8619-624825DE6316}"/>
    <cellStyle name="Normal 75 3 2 2" xfId="9379" xr:uid="{211152D0-15B6-4C8B-ABC3-C9864D69F542}"/>
    <cellStyle name="Normal 75 3 2 2 2" xfId="15418" xr:uid="{54902D01-F76A-45FE-B3B2-6D149F260D7C}"/>
    <cellStyle name="Normal 75 3 2 2 2 2" xfId="26133" xr:uid="{38BA2294-17E0-406C-9002-2F8B7D5CA9AE}"/>
    <cellStyle name="Normal 75 3 2 2 3" xfId="13051" xr:uid="{367AF361-8036-4FA3-97B7-01ED73DB92D3}"/>
    <cellStyle name="Normal 75 3 2 2 3 2" xfId="30816" xr:uid="{859F7789-EE06-40CA-9FDA-41F198BEA01D}"/>
    <cellStyle name="Normal 75 3 2 2 4" xfId="23766" xr:uid="{42204552-D95E-4E03-8EE9-389035F1B263}"/>
    <cellStyle name="Normal 75 3 2 3" xfId="10571" xr:uid="{F42AA577-EA58-469E-BFD3-125F510481E2}"/>
    <cellStyle name="Normal 75 3 2 3 2" xfId="14235" xr:uid="{1063DD21-481A-4EFA-B02A-5DF39A607C1C}"/>
    <cellStyle name="Normal 75 3 2 3 2 2" xfId="32000" xr:uid="{3C166692-9666-4C1D-BB79-141C22BDB4DB}"/>
    <cellStyle name="Normal 75 3 2 3 3" xfId="24950" xr:uid="{6764C4E2-DD0D-4680-8B8A-AEFAB6EC60E0}"/>
    <cellStyle name="Normal 75 3 2 4" xfId="11811" xr:uid="{284BEB5F-C720-42D4-B7F7-BD0CCAD1DC49}"/>
    <cellStyle name="Normal 75 3 2 4 2" xfId="29633" xr:uid="{55BF5516-6326-4551-AF80-518B240A9582}"/>
    <cellStyle name="Normal 75 3 2 5" xfId="22526" xr:uid="{029A6762-FD7F-4B0D-8BF5-454E97EC7A22}"/>
    <cellStyle name="Normal 75 3 3" xfId="8792" xr:uid="{0D7EFCB8-FC4A-49A4-9440-E05660F16EEC}"/>
    <cellStyle name="Normal 75 3 3 2" xfId="14851" xr:uid="{D8A9F1C2-49F3-4539-B877-A72F76F04420}"/>
    <cellStyle name="Normal 75 3 3 2 2" xfId="25566" xr:uid="{519B7A2D-FA52-4C4E-9C6E-DA946C4B1D35}"/>
    <cellStyle name="Normal 75 3 3 3" xfId="12464" xr:uid="{E96E2A8B-7183-4C9B-99D0-47E0686CF746}"/>
    <cellStyle name="Normal 75 3 3 3 2" xfId="30249" xr:uid="{E3EEBE3A-438D-4B67-BB88-A79FB9F9ED4F}"/>
    <cellStyle name="Normal 75 3 3 4" xfId="23179" xr:uid="{49D6DC3A-7405-4ACF-B51D-490251D15F96}"/>
    <cellStyle name="Normal 75 3 4" xfId="10004" xr:uid="{33FBC2F1-B7DE-4F4E-86AA-59F0AFF189B0}"/>
    <cellStyle name="Normal 75 3 4 2" xfId="13668" xr:uid="{847CD719-DD3A-47E5-B3C2-CB001E8CA357}"/>
    <cellStyle name="Normal 75 3 4 2 2" xfId="31433" xr:uid="{878938C5-B84F-4941-A36E-49CFC5B8E3AD}"/>
    <cellStyle name="Normal 75 3 4 3" xfId="24383" xr:uid="{B9A423B4-D06B-422D-AB9E-651589546782}"/>
    <cellStyle name="Normal 75 3 5" xfId="11224" xr:uid="{7BC10120-FFC0-473F-8C1E-0226D486DA20}"/>
    <cellStyle name="Normal 75 3 5 2" xfId="29066" xr:uid="{2A25DBC4-B839-4DC9-94C1-9160751627F6}"/>
    <cellStyle name="Normal 75 3 6" xfId="21924" xr:uid="{4863BC41-E3B1-48C7-B15E-C0FF262DF0D2}"/>
    <cellStyle name="Normal 75 4" xfId="7364" xr:uid="{8E21F7BC-2E8B-4E15-913E-CA0B674E94DD}"/>
    <cellStyle name="Normal 75 4 2" xfId="9102" xr:uid="{93091BAA-0CA8-4EAE-85D0-6B24FC25BA43}"/>
    <cellStyle name="Normal 75 4 2 2" xfId="15141" xr:uid="{92EEA508-C9FE-44BD-813B-21DF15369185}"/>
    <cellStyle name="Normal 75 4 2 2 2" xfId="25856" xr:uid="{A762F29F-1263-4C99-960F-C93E3CF1A2CD}"/>
    <cellStyle name="Normal 75 4 2 3" xfId="12774" xr:uid="{5FED85A3-6FD9-4A0D-8CBA-F1D4A9D91550}"/>
    <cellStyle name="Normal 75 4 2 3 2" xfId="30539" xr:uid="{97A9ABEE-959D-4E48-99CC-113B67FCC4A0}"/>
    <cellStyle name="Normal 75 4 2 4" xfId="23489" xr:uid="{FA692E2D-8D74-4378-897F-3A4ECB7E5E55}"/>
    <cellStyle name="Normal 75 4 3" xfId="10294" xr:uid="{F0492619-15F9-4C46-B48A-06095943F190}"/>
    <cellStyle name="Normal 75 4 3 2" xfId="13958" xr:uid="{2768E8D9-50C9-4F85-9EB4-7298A1FA0D1F}"/>
    <cellStyle name="Normal 75 4 3 2 2" xfId="31723" xr:uid="{336D4E77-5175-4705-ADA7-80A5B12E5CB5}"/>
    <cellStyle name="Normal 75 4 3 3" xfId="24673" xr:uid="{8A13CC4F-7EBC-41C6-B93A-CEBF46C58450}"/>
    <cellStyle name="Normal 75 4 4" xfId="11534" xr:uid="{299DFB6F-570A-4696-B1EB-A9BE9575BD96}"/>
    <cellStyle name="Normal 75 4 4 2" xfId="29356" xr:uid="{3A2A9E1A-E6E3-48B5-84D2-6F87EEFB49EF}"/>
    <cellStyle name="Normal 75 4 5" xfId="22249" xr:uid="{01F9192E-9E1E-497D-91B9-D49A423072CF}"/>
    <cellStyle name="Normal 75 5" xfId="8527" xr:uid="{92949F37-7D3E-49EB-AA3D-E7A44E583142}"/>
    <cellStyle name="Normal 75 5 2" xfId="14586" xr:uid="{8952BF0E-B752-48A4-8D71-BC90863DB466}"/>
    <cellStyle name="Normal 75 5 2 2" xfId="25301" xr:uid="{E2BC2CBC-B4E5-4E3C-A3ED-1E452B588674}"/>
    <cellStyle name="Normal 75 5 3" xfId="12199" xr:uid="{AEDF5F51-5AB3-4420-AC2C-5418181F8C7A}"/>
    <cellStyle name="Normal 75 5 3 2" xfId="29984" xr:uid="{969CDB60-83B7-4FB1-8C03-EE1444001A16}"/>
    <cellStyle name="Normal 75 5 4" xfId="22914" xr:uid="{541B9C0D-A36B-49AE-AE61-426D67CC7E04}"/>
    <cellStyle name="Normal 75 6" xfId="9735" xr:uid="{45FB9EB5-E9BC-4B57-87FE-D79AADF54649}"/>
    <cellStyle name="Normal 75 6 2" xfId="13403" xr:uid="{B17968CF-E42A-4910-850B-CA9BD06DF28B}"/>
    <cellStyle name="Normal 75 6 2 2" xfId="31168" xr:uid="{97A470ED-91B4-4398-970E-6F01661118FB}"/>
    <cellStyle name="Normal 75 6 3" xfId="24118" xr:uid="{855747A9-0709-4AE6-9A51-8E043F0E18B7}"/>
    <cellStyle name="Normal 75 7" xfId="10959" xr:uid="{118955E8-4191-4C4A-B1CF-EB4CFF34A811}"/>
    <cellStyle name="Normal 75 7 2" xfId="28801" xr:uid="{0B41DE36-C85E-4580-9601-2323375413CB}"/>
    <cellStyle name="Normal 75 8" xfId="21645" xr:uid="{8FF18D77-CCCA-447D-AF98-0849F7750FFD}"/>
    <cellStyle name="Normal 76" xfId="4798" xr:uid="{9C4D13CA-2BD3-4761-B901-4C34E76CF0AD}"/>
    <cellStyle name="Normal 76 2" xfId="5961" xr:uid="{600B5FBE-4F7A-4AAC-A0DF-301F8B113A9C}"/>
    <cellStyle name="Normal 76 2 2" xfId="6590" xr:uid="{186B5DFB-4F43-4CB8-8EB9-102ADA383828}"/>
    <cellStyle name="Normal 76 2 2 2" xfId="8200" xr:uid="{C93BE552-4A50-4AEB-B438-14F5846280AE}"/>
    <cellStyle name="Normal 76 2 2 2 2" xfId="9510" xr:uid="{A06410C5-EC0D-42A2-A05A-9DED4F81456A}"/>
    <cellStyle name="Normal 76 2 2 2 2 2" xfId="15549" xr:uid="{20C33695-62E5-4E61-8AD1-AD8C0E4545BF}"/>
    <cellStyle name="Normal 76 2 2 2 2 2 2" xfId="26264" xr:uid="{BEA48E00-D2A0-44EB-9280-A703FB9F8E59}"/>
    <cellStyle name="Normal 76 2 2 2 2 3" xfId="13182" xr:uid="{DA870B0B-013C-468F-B2D7-E6CC8633CA95}"/>
    <cellStyle name="Normal 76 2 2 2 2 3 2" xfId="30947" xr:uid="{25C6F169-EDA5-49B4-9385-73B3A3E92D38}"/>
    <cellStyle name="Normal 76 2 2 2 2 4" xfId="23897" xr:uid="{22E3681F-73DA-41AD-80C3-A431E33BBCA1}"/>
    <cellStyle name="Normal 76 2 2 2 3" xfId="10702" xr:uid="{5BFA601A-CD5A-48EA-AE9C-926A6D93CD6A}"/>
    <cellStyle name="Normal 76 2 2 2 3 2" xfId="14366" xr:uid="{FBAEEAD5-A173-497D-8D3A-C6EBC652D940}"/>
    <cellStyle name="Normal 76 2 2 2 3 2 2" xfId="32131" xr:uid="{BCE1D124-C535-411D-98AF-F99293C904DC}"/>
    <cellStyle name="Normal 76 2 2 2 3 3" xfId="25081" xr:uid="{43A7EDEA-C601-43A4-B480-7BADE8B22875}"/>
    <cellStyle name="Normal 76 2 2 2 4" xfId="11942" xr:uid="{38C60D02-97B8-4494-9A02-D054005372D4}"/>
    <cellStyle name="Normal 76 2 2 2 4 2" xfId="29764" xr:uid="{9551400B-B0DD-4D8A-B4DF-1BCF9CDA9C2E}"/>
    <cellStyle name="Normal 76 2 2 2 5" xfId="22657" xr:uid="{3231B35A-D736-4A48-BA21-CEC6817BD216}"/>
    <cellStyle name="Normal 76 2 2 3" xfId="8923" xr:uid="{1437C9C5-6B9E-4A5A-9544-61ED6772AB32}"/>
    <cellStyle name="Normal 76 2 2 3 2" xfId="14982" xr:uid="{EDEF3DC4-FAE6-48A8-92CB-FDDC67CE9328}"/>
    <cellStyle name="Normal 76 2 2 3 2 2" xfId="25697" xr:uid="{6805A3EE-86C2-4A1E-B477-DC54487AE23B}"/>
    <cellStyle name="Normal 76 2 2 3 3" xfId="12595" xr:uid="{A7B5254F-7B2D-4C28-9BBA-D28345E6DAC0}"/>
    <cellStyle name="Normal 76 2 2 3 3 2" xfId="30380" xr:uid="{5A34B731-64EB-4F44-BAAE-70FDB3128705}"/>
    <cellStyle name="Normal 76 2 2 3 4" xfId="23310" xr:uid="{1C10CD51-6CA2-4DE3-B119-910B13D1B407}"/>
    <cellStyle name="Normal 76 2 2 4" xfId="10135" xr:uid="{20807E20-C9D8-4A0D-BB20-46778B4756EA}"/>
    <cellStyle name="Normal 76 2 2 4 2" xfId="13799" xr:uid="{2FBD5EC2-E81A-4773-BB31-5E4613169216}"/>
    <cellStyle name="Normal 76 2 2 4 2 2" xfId="31564" xr:uid="{F240B817-02C3-433B-B1D8-2BB12DD39507}"/>
    <cellStyle name="Normal 76 2 2 4 3" xfId="24514" xr:uid="{45B9690D-C2E4-48E9-992E-344020BD8D17}"/>
    <cellStyle name="Normal 76 2 2 5" xfId="11355" xr:uid="{9BBE5706-6CF1-4E29-BC56-9DA2E0154C63}"/>
    <cellStyle name="Normal 76 2 2 5 2" xfId="29197" xr:uid="{11745AFE-742D-468C-BEAE-0CD08996CE65}"/>
    <cellStyle name="Normal 76 2 2 6" xfId="22055" xr:uid="{502C3243-9C43-4CED-9EBB-BADA7C81B025}"/>
    <cellStyle name="Normal 76 2 3" xfId="7558" xr:uid="{C42F1557-3FEF-4BF5-9ACC-8C92067CBE27}"/>
    <cellStyle name="Normal 76 2 3 2" xfId="9233" xr:uid="{D3B8F5DC-AD05-4605-82F8-BACEFA86BE9C}"/>
    <cellStyle name="Normal 76 2 3 2 2" xfId="15272" xr:uid="{1831F860-A584-4880-96EA-F137244BA018}"/>
    <cellStyle name="Normal 76 2 3 2 2 2" xfId="25987" xr:uid="{E0D5A45D-327E-4485-B1E5-4194859AFA84}"/>
    <cellStyle name="Normal 76 2 3 2 3" xfId="12905" xr:uid="{16314EB3-30A4-42CC-A171-87399B5BC5BE}"/>
    <cellStyle name="Normal 76 2 3 2 3 2" xfId="30670" xr:uid="{1E5B73FB-2422-4771-831F-0DC29F0EFDC5}"/>
    <cellStyle name="Normal 76 2 3 2 4" xfId="23620" xr:uid="{E84A11CA-0A9D-4997-964A-534F1B40EB69}"/>
    <cellStyle name="Normal 76 2 3 3" xfId="10425" xr:uid="{667F5103-7635-4B1B-BB13-0B9E32648301}"/>
    <cellStyle name="Normal 76 2 3 3 2" xfId="14089" xr:uid="{E680C52E-86A5-4A84-B6C9-DCCB12260061}"/>
    <cellStyle name="Normal 76 2 3 3 2 2" xfId="31854" xr:uid="{D8C8D929-F6D2-41CB-AFF7-1B684734C5B5}"/>
    <cellStyle name="Normal 76 2 3 3 3" xfId="24804" xr:uid="{230BC4FD-5548-4388-A2CB-552419568BC3}"/>
    <cellStyle name="Normal 76 2 3 4" xfId="11665" xr:uid="{7B4C1226-639B-48A0-AE3D-4E178DDDA7AC}"/>
    <cellStyle name="Normal 76 2 3 4 2" xfId="29487" xr:uid="{CB01098C-9383-41FC-AD7F-A3DD89186C37}"/>
    <cellStyle name="Normal 76 2 3 5" xfId="22380" xr:uid="{285DE1E4-8B87-456B-8A56-BC50F3FE667D}"/>
    <cellStyle name="Normal 76 2 4" xfId="8658" xr:uid="{C854DE21-A5DA-4101-920D-9D42843F1BE0}"/>
    <cellStyle name="Normal 76 2 4 2" xfId="14717" xr:uid="{DDDC5B77-E63C-4362-907C-9DDA61C3B4F3}"/>
    <cellStyle name="Normal 76 2 4 2 2" xfId="25432" xr:uid="{2D3436F2-2B0B-4E17-BF95-9539FFC76584}"/>
    <cellStyle name="Normal 76 2 4 3" xfId="12330" xr:uid="{DE72796F-CFEB-4C18-BF6F-4EB4574F1B69}"/>
    <cellStyle name="Normal 76 2 4 3 2" xfId="30115" xr:uid="{1C396475-9D5B-4283-845C-7C94BE7998ED}"/>
    <cellStyle name="Normal 76 2 4 4" xfId="23045" xr:uid="{EA700680-36B0-424F-970D-98AE8D70EB10}"/>
    <cellStyle name="Normal 76 2 5" xfId="9870" xr:uid="{65661D75-66B2-4281-AD15-D0D5AFFCFBDC}"/>
    <cellStyle name="Normal 76 2 5 2" xfId="13534" xr:uid="{4B376356-E365-4717-AD68-594E411C3C35}"/>
    <cellStyle name="Normal 76 2 5 2 2" xfId="31299" xr:uid="{F3E803EE-8E91-4635-BF5A-A5753FB26074}"/>
    <cellStyle name="Normal 76 2 5 3" xfId="24249" xr:uid="{524C08B1-B519-4332-A888-9BBED296F1B2}"/>
    <cellStyle name="Normal 76 2 6" xfId="11090" xr:uid="{CF550B58-333B-4E44-AB8B-8FC5282C9606}"/>
    <cellStyle name="Normal 76 2 6 2" xfId="28932" xr:uid="{255CF19A-B2F3-4DDD-B613-254EF7D0A545}"/>
    <cellStyle name="Normal 76 2 7" xfId="21790" xr:uid="{E761FFD5-FD3A-4361-ACEB-608CBE5FA026}"/>
    <cellStyle name="Normal 76 3" xfId="6398" xr:uid="{DC7409B6-A64A-4345-877E-848B802F95C9}"/>
    <cellStyle name="Normal 76 3 2" xfId="8007" xr:uid="{F2473EE6-F18E-4F75-AFE3-59EF0BCC69CD}"/>
    <cellStyle name="Normal 76 3 2 2" xfId="9380" xr:uid="{F58BF9AF-7338-4CAB-9A6D-BD3298C25A94}"/>
    <cellStyle name="Normal 76 3 2 2 2" xfId="15419" xr:uid="{D5F15218-6539-41C6-BAA9-95E238537539}"/>
    <cellStyle name="Normal 76 3 2 2 2 2" xfId="26134" xr:uid="{540D5400-32C4-477F-B03D-02248BA7C975}"/>
    <cellStyle name="Normal 76 3 2 2 3" xfId="13052" xr:uid="{9A93E27C-BA0E-4833-BC16-A6DE92BB3B19}"/>
    <cellStyle name="Normal 76 3 2 2 3 2" xfId="30817" xr:uid="{C3A5739F-8532-4616-ACF1-80AC9AE7E311}"/>
    <cellStyle name="Normal 76 3 2 2 4" xfId="23767" xr:uid="{D6F04A8A-CCEE-4F69-9202-209D05256822}"/>
    <cellStyle name="Normal 76 3 2 3" xfId="10572" xr:uid="{2B28E26F-72FC-4F6F-BFEA-14FF5EFCE06F}"/>
    <cellStyle name="Normal 76 3 2 3 2" xfId="14236" xr:uid="{0923C36C-1437-4E37-97F6-BC5EBF79813B}"/>
    <cellStyle name="Normal 76 3 2 3 2 2" xfId="32001" xr:uid="{35213080-CBF4-49FB-A7CC-9864EF8F0E73}"/>
    <cellStyle name="Normal 76 3 2 3 3" xfId="24951" xr:uid="{81DE9A34-CD4E-43C3-AE5F-9CC812F5438D}"/>
    <cellStyle name="Normal 76 3 2 4" xfId="11812" xr:uid="{0B2D196C-5EE2-4FC6-A336-80054C36EEFD}"/>
    <cellStyle name="Normal 76 3 2 4 2" xfId="29634" xr:uid="{0554AED7-7590-4AC6-8D3B-6BB1F4E0EDA2}"/>
    <cellStyle name="Normal 76 3 2 5" xfId="22527" xr:uid="{4871B03B-9B2C-4FDC-B517-68D1E24DB948}"/>
    <cellStyle name="Normal 76 3 3" xfId="8793" xr:uid="{55173C4D-95A3-409D-932B-FA3945C4B31F}"/>
    <cellStyle name="Normal 76 3 3 2" xfId="14852" xr:uid="{FA579D91-1ECD-49A1-9998-E1F58D301A74}"/>
    <cellStyle name="Normal 76 3 3 2 2" xfId="25567" xr:uid="{FA9ACD0B-0D78-4107-BD8F-700EB09BB682}"/>
    <cellStyle name="Normal 76 3 3 3" xfId="12465" xr:uid="{4B2B2490-A6AD-4733-9505-F2EDFB72476B}"/>
    <cellStyle name="Normal 76 3 3 3 2" xfId="30250" xr:uid="{440029CC-2D40-4D80-892B-CCBB9DC5060E}"/>
    <cellStyle name="Normal 76 3 3 4" xfId="23180" xr:uid="{CBA2288B-AA4E-4D2F-BFB8-8DD68BB2274F}"/>
    <cellStyle name="Normal 76 3 4" xfId="10005" xr:uid="{0A6243A1-0045-49C7-B541-A62F54498B37}"/>
    <cellStyle name="Normal 76 3 4 2" xfId="13669" xr:uid="{22A71611-C399-4A0B-81FC-8A1DFD930FA4}"/>
    <cellStyle name="Normal 76 3 4 2 2" xfId="31434" xr:uid="{D96B229B-A639-48A3-807A-9542939B406C}"/>
    <cellStyle name="Normal 76 3 4 3" xfId="24384" xr:uid="{C9180B32-3BF6-4BF7-8C57-5632E5F7607A}"/>
    <cellStyle name="Normal 76 3 5" xfId="11225" xr:uid="{E92B5FE7-8EC6-4DA2-8217-AA4D907744CA}"/>
    <cellStyle name="Normal 76 3 5 2" xfId="29067" xr:uid="{928DF72B-C445-420F-975F-17F6A6602854}"/>
    <cellStyle name="Normal 76 3 6" xfId="21925" xr:uid="{846C03C1-BD48-48D0-9534-8F5AEC195BEF}"/>
    <cellStyle name="Normal 76 4" xfId="7365" xr:uid="{1A012C41-D89F-44D0-B586-9A2E50DD338C}"/>
    <cellStyle name="Normal 76 4 2" xfId="9103" xr:uid="{16CBC27E-6ED7-4C8A-9507-D652145EE056}"/>
    <cellStyle name="Normal 76 4 2 2" xfId="15142" xr:uid="{ADE317A0-DCDD-433D-8697-0BAFBD042A61}"/>
    <cellStyle name="Normal 76 4 2 2 2" xfId="25857" xr:uid="{6F3A6D42-2D10-4B83-A7CD-AA05511CBA49}"/>
    <cellStyle name="Normal 76 4 2 3" xfId="12775" xr:uid="{FC839C87-269A-44A3-B998-9D21CC8C81C6}"/>
    <cellStyle name="Normal 76 4 2 3 2" xfId="30540" xr:uid="{65BF2E37-01B4-4F04-826C-203DF274E1F8}"/>
    <cellStyle name="Normal 76 4 2 4" xfId="23490" xr:uid="{5A339D67-86D8-4D15-88D2-9D37EA3683E5}"/>
    <cellStyle name="Normal 76 4 3" xfId="10295" xr:uid="{C526163E-A2AD-4DCC-94C3-016CBBCD0903}"/>
    <cellStyle name="Normal 76 4 3 2" xfId="13959" xr:uid="{0F044CC3-BD44-4AAB-8425-D6692AC9F8D5}"/>
    <cellStyle name="Normal 76 4 3 2 2" xfId="31724" xr:uid="{8CAFF8CD-EEEA-4C3A-BD97-0BD12F47239B}"/>
    <cellStyle name="Normal 76 4 3 3" xfId="24674" xr:uid="{B18F412A-44DD-40A0-8751-9AA5C7455DE8}"/>
    <cellStyle name="Normal 76 4 4" xfId="11535" xr:uid="{81B002BE-18FC-4947-AA54-9C80B5294D1D}"/>
    <cellStyle name="Normal 76 4 4 2" xfId="29357" xr:uid="{B94174E3-92AA-4E15-A7D4-40753535D58A}"/>
    <cellStyle name="Normal 76 4 5" xfId="22250" xr:uid="{CB2B77E8-2142-4593-AD18-27B08D699486}"/>
    <cellStyle name="Normal 76 5" xfId="8528" xr:uid="{66B1E1B1-9655-4F8D-B6A2-D71FA59DCE23}"/>
    <cellStyle name="Normal 76 5 2" xfId="14587" xr:uid="{C23A4D6E-7B75-4623-8574-0DFFC206AF66}"/>
    <cellStyle name="Normal 76 5 2 2" xfId="25302" xr:uid="{057ACF9B-4E97-47C9-830C-1B2148A2AD30}"/>
    <cellStyle name="Normal 76 5 3" xfId="12200" xr:uid="{70B76E66-7F28-43EC-9ACA-DE9C7D430027}"/>
    <cellStyle name="Normal 76 5 3 2" xfId="29985" xr:uid="{933C783A-5566-41DE-81AC-CA5FE28863FA}"/>
    <cellStyle name="Normal 76 5 4" xfId="22915" xr:uid="{9AABD104-343F-426D-A24F-88BD07CA32DD}"/>
    <cellStyle name="Normal 76 6" xfId="9736" xr:uid="{32B7DD9E-691D-4AF9-8A79-28815C0CE527}"/>
    <cellStyle name="Normal 76 6 2" xfId="13404" xr:uid="{FC2B611A-1E4E-487D-8AD1-1836E5872521}"/>
    <cellStyle name="Normal 76 6 2 2" xfId="31169" xr:uid="{7015DACA-8EBA-4670-B2C5-F51E3E66BEC5}"/>
    <cellStyle name="Normal 76 6 3" xfId="24119" xr:uid="{4A335845-7388-453C-89EB-FAB1045B6649}"/>
    <cellStyle name="Normal 76 7" xfId="10960" xr:uid="{F27393C2-5596-417F-B2F3-9FBAAB035276}"/>
    <cellStyle name="Normal 76 7 2" xfId="28802" xr:uid="{CF1B74FA-C37B-4306-A42C-24C814785355}"/>
    <cellStyle name="Normal 76 8" xfId="21646" xr:uid="{F5290856-99BA-431B-A9FC-B2D54D178284}"/>
    <cellStyle name="Normal 77" xfId="4799" xr:uid="{98351DB5-40B1-4535-9EF3-4ADBAD39A2F4}"/>
    <cellStyle name="Normal 77 2" xfId="5962" xr:uid="{1D3B9C53-C19D-404C-9467-4D108C28CB6A}"/>
    <cellStyle name="Normal 77 2 2" xfId="6591" xr:uid="{C481523C-7C55-469C-B33D-733200A9CA14}"/>
    <cellStyle name="Normal 77 2 2 2" xfId="8201" xr:uid="{2EAB8258-3F2D-4D23-A144-77138D9A5DBF}"/>
    <cellStyle name="Normal 77 2 2 2 2" xfId="9511" xr:uid="{4519CDA9-8F5E-488D-AFAE-668C3FCC5A1E}"/>
    <cellStyle name="Normal 77 2 2 2 2 2" xfId="15550" xr:uid="{9994EF0E-DE2C-443C-BF06-69455C60BB0A}"/>
    <cellStyle name="Normal 77 2 2 2 2 2 2" xfId="26265" xr:uid="{9BD2DEC5-32A5-4E60-BEA6-960A221B0F21}"/>
    <cellStyle name="Normal 77 2 2 2 2 3" xfId="13183" xr:uid="{450B8843-2885-4663-9D7A-CBAC3DD749B5}"/>
    <cellStyle name="Normal 77 2 2 2 2 3 2" xfId="30948" xr:uid="{93E1594B-0AFC-4051-B085-6ED0E7FDC1C5}"/>
    <cellStyle name="Normal 77 2 2 2 2 4" xfId="23898" xr:uid="{0DEC5C72-3B4C-45FB-A1E9-21D720894140}"/>
    <cellStyle name="Normal 77 2 2 2 3" xfId="10703" xr:uid="{84EE0D17-7372-4812-A6AB-8C59D2C79DFD}"/>
    <cellStyle name="Normal 77 2 2 2 3 2" xfId="14367" xr:uid="{7E44C649-DE21-40F5-BD06-82B6F1A5E440}"/>
    <cellStyle name="Normal 77 2 2 2 3 2 2" xfId="32132" xr:uid="{813F6CD0-DAF4-4871-941A-ABD95DCA1489}"/>
    <cellStyle name="Normal 77 2 2 2 3 3" xfId="25082" xr:uid="{863DAC81-DB20-478A-B82E-F653B720F9AA}"/>
    <cellStyle name="Normal 77 2 2 2 4" xfId="11943" xr:uid="{C1864ED9-094E-442C-B06A-9FF424BD0348}"/>
    <cellStyle name="Normal 77 2 2 2 4 2" xfId="29765" xr:uid="{3BDAB1C4-920E-4526-A774-3F0F35409DFA}"/>
    <cellStyle name="Normal 77 2 2 2 5" xfId="22658" xr:uid="{9904CD44-188D-4F7C-A97F-EFB85610B280}"/>
    <cellStyle name="Normal 77 2 2 3" xfId="8924" xr:uid="{C63BB282-974C-43F3-9040-9C842F8E2EF4}"/>
    <cellStyle name="Normal 77 2 2 3 2" xfId="14983" xr:uid="{D0C1299C-EDA1-4D04-890D-EC5AFA487AE5}"/>
    <cellStyle name="Normal 77 2 2 3 2 2" xfId="25698" xr:uid="{6B03187E-AB74-431F-B980-2D48C19290EB}"/>
    <cellStyle name="Normal 77 2 2 3 3" xfId="12596" xr:uid="{3E1EB208-3EB0-42F9-8F32-61E5BF9ADA4D}"/>
    <cellStyle name="Normal 77 2 2 3 3 2" xfId="30381" xr:uid="{7FCB0DEB-E584-40E0-BF42-D0C2779E028B}"/>
    <cellStyle name="Normal 77 2 2 3 4" xfId="23311" xr:uid="{BE2BECB8-D555-410B-9D01-A2A6FF613B7F}"/>
    <cellStyle name="Normal 77 2 2 4" xfId="10136" xr:uid="{337CECDB-E515-43A5-92E3-5BA2E6589CF1}"/>
    <cellStyle name="Normal 77 2 2 4 2" xfId="13800" xr:uid="{B8E85E07-B523-40B4-AB6B-26D2DAFF12C7}"/>
    <cellStyle name="Normal 77 2 2 4 2 2" xfId="31565" xr:uid="{36DEFB34-8206-4F4D-8F14-292E4D24D9B5}"/>
    <cellStyle name="Normal 77 2 2 4 3" xfId="24515" xr:uid="{B738AF43-B378-4E6B-AECF-8177D169A67B}"/>
    <cellStyle name="Normal 77 2 2 5" xfId="11356" xr:uid="{C2DDCF2F-6059-4C4F-9D21-139CA01E3FC3}"/>
    <cellStyle name="Normal 77 2 2 5 2" xfId="29198" xr:uid="{CE0A159D-B176-412D-990C-F5F07FC81E60}"/>
    <cellStyle name="Normal 77 2 2 6" xfId="22056" xr:uid="{1104F13C-DD3D-4DD6-9F5D-5102ECF9482B}"/>
    <cellStyle name="Normal 77 2 3" xfId="7559" xr:uid="{9E8F1655-85F4-4E9A-B3BA-99C6DB2D2894}"/>
    <cellStyle name="Normal 77 2 3 2" xfId="9234" xr:uid="{6A066F02-9CAF-40DB-8815-15936D3E1313}"/>
    <cellStyle name="Normal 77 2 3 2 2" xfId="15273" xr:uid="{4B0A7A1D-564D-4746-AFB8-1A62FE6DC660}"/>
    <cellStyle name="Normal 77 2 3 2 2 2" xfId="25988" xr:uid="{09FADADA-4CB4-48C6-8454-50677B5A9F18}"/>
    <cellStyle name="Normal 77 2 3 2 3" xfId="12906" xr:uid="{F1B2EC26-FC7A-43B6-9571-470999A97325}"/>
    <cellStyle name="Normal 77 2 3 2 3 2" xfId="30671" xr:uid="{9E659D0D-DEED-40C7-AD2C-678E7ED99B90}"/>
    <cellStyle name="Normal 77 2 3 2 4" xfId="23621" xr:uid="{DB542A68-D9C5-4C7C-9D6D-BD10346F8856}"/>
    <cellStyle name="Normal 77 2 3 3" xfId="10426" xr:uid="{2DBC06DA-CB83-4C98-A7C7-B6D6D4AE978F}"/>
    <cellStyle name="Normal 77 2 3 3 2" xfId="14090" xr:uid="{4A6D5892-BEA7-4E46-8101-67E778065896}"/>
    <cellStyle name="Normal 77 2 3 3 2 2" xfId="31855" xr:uid="{8BC9F841-8C33-4EA1-AC7B-E4D216226E81}"/>
    <cellStyle name="Normal 77 2 3 3 3" xfId="24805" xr:uid="{B2052F28-4314-4F4E-8805-722284F6D5A3}"/>
    <cellStyle name="Normal 77 2 3 4" xfId="11666" xr:uid="{6C1D3CFB-7F5C-47B0-8CBB-7535BD0E89D5}"/>
    <cellStyle name="Normal 77 2 3 4 2" xfId="29488" xr:uid="{11960852-431B-4565-B9CE-455DF43F75E0}"/>
    <cellStyle name="Normal 77 2 3 5" xfId="22381" xr:uid="{F725A696-0AA0-4A64-A017-13D202C01558}"/>
    <cellStyle name="Normal 77 2 4" xfId="8659" xr:uid="{6F848888-51F9-4346-8B2B-3740DA2B218C}"/>
    <cellStyle name="Normal 77 2 4 2" xfId="14718" xr:uid="{B994317F-668F-4047-828D-A7F4C34B7C0B}"/>
    <cellStyle name="Normal 77 2 4 2 2" xfId="25433" xr:uid="{E684E1B3-73A8-4DBF-94A7-8F612EDC55DC}"/>
    <cellStyle name="Normal 77 2 4 3" xfId="12331" xr:uid="{2B31BC8E-BB6E-44BF-8251-20B17FE1C787}"/>
    <cellStyle name="Normal 77 2 4 3 2" xfId="30116" xr:uid="{ADED8582-7DB0-4395-BB9E-64AD5350D4EB}"/>
    <cellStyle name="Normal 77 2 4 4" xfId="23046" xr:uid="{93726241-C1ED-4A9F-A3D5-87D272F9B86F}"/>
    <cellStyle name="Normal 77 2 5" xfId="9871" xr:uid="{A8692B73-8A2F-4D7E-8E3B-FBC94D1E31D4}"/>
    <cellStyle name="Normal 77 2 5 2" xfId="13535" xr:uid="{CE48D203-23FF-48A6-8B59-9ABB56807288}"/>
    <cellStyle name="Normal 77 2 5 2 2" xfId="31300" xr:uid="{10CB3CAE-EE50-472D-95C6-181786BCB0B2}"/>
    <cellStyle name="Normal 77 2 5 3" xfId="24250" xr:uid="{91B5DC19-BC94-40C4-AA07-CD313B8E4F47}"/>
    <cellStyle name="Normal 77 2 6" xfId="11091" xr:uid="{BBCF5202-F03D-4CE2-B209-F19A0E504A83}"/>
    <cellStyle name="Normal 77 2 6 2" xfId="28933" xr:uid="{8687AA90-DB3A-4EF7-927B-FC4209A10623}"/>
    <cellStyle name="Normal 77 2 7" xfId="21791" xr:uid="{0336DB5F-ED02-44EB-8A82-4EBA1A1BC23D}"/>
    <cellStyle name="Normal 77 3" xfId="6399" xr:uid="{79DC8DC3-8D95-4675-9E3E-B0ACAA0148E5}"/>
    <cellStyle name="Normal 77 3 2" xfId="8008" xr:uid="{ED3949D7-730D-4455-B6BD-3B632CCF91D3}"/>
    <cellStyle name="Normal 77 3 2 2" xfId="9381" xr:uid="{C1D47EF2-290C-434E-AFDA-7F2C40AD9C8D}"/>
    <cellStyle name="Normal 77 3 2 2 2" xfId="15420" xr:uid="{C256D6EC-8B2F-430D-9FCA-8C0A8F5A5670}"/>
    <cellStyle name="Normal 77 3 2 2 2 2" xfId="26135" xr:uid="{A427E53B-7986-4DF6-A0D1-F98001E61BD4}"/>
    <cellStyle name="Normal 77 3 2 2 3" xfId="13053" xr:uid="{6ACAA320-D3AC-426F-A162-DD80DB724ACC}"/>
    <cellStyle name="Normal 77 3 2 2 3 2" xfId="30818" xr:uid="{A0341641-05AA-4F37-862B-855D87D30D26}"/>
    <cellStyle name="Normal 77 3 2 2 4" xfId="23768" xr:uid="{AAF9DE07-A67E-4386-8177-F4CF0860A6F2}"/>
    <cellStyle name="Normal 77 3 2 3" xfId="10573" xr:uid="{E43DAEB7-0822-4D29-B905-027974F41D2F}"/>
    <cellStyle name="Normal 77 3 2 3 2" xfId="14237" xr:uid="{62558A2E-FDBA-4D62-94DA-ECF11D771EF9}"/>
    <cellStyle name="Normal 77 3 2 3 2 2" xfId="32002" xr:uid="{5E8E6B84-42EC-4FFB-8020-BCF9D61A5E38}"/>
    <cellStyle name="Normal 77 3 2 3 3" xfId="24952" xr:uid="{66B9CFFF-0CE2-48DA-97A9-7897FB7041D1}"/>
    <cellStyle name="Normal 77 3 2 4" xfId="11813" xr:uid="{010CBEBD-37F6-496F-8E0F-26CD13D82A7C}"/>
    <cellStyle name="Normal 77 3 2 4 2" xfId="29635" xr:uid="{18AC9DA6-E362-47CC-9235-5CD5F44D501A}"/>
    <cellStyle name="Normal 77 3 2 5" xfId="22528" xr:uid="{3CB187F9-C314-440C-B462-844575CEC89F}"/>
    <cellStyle name="Normal 77 3 3" xfId="8794" xr:uid="{B3690C24-55ED-4DF0-8ACB-AE216F0D1BE8}"/>
    <cellStyle name="Normal 77 3 3 2" xfId="14853" xr:uid="{D3084594-4374-4FED-8DDF-143BC4AA3CEC}"/>
    <cellStyle name="Normal 77 3 3 2 2" xfId="25568" xr:uid="{51A0A99D-F87C-447A-A90A-0F3245A4F731}"/>
    <cellStyle name="Normal 77 3 3 3" xfId="12466" xr:uid="{565CE255-73E2-489A-ADA4-BD52D922B6FD}"/>
    <cellStyle name="Normal 77 3 3 3 2" xfId="30251" xr:uid="{4DFF99BC-3B78-4C4A-B282-5B7D07F4BAC8}"/>
    <cellStyle name="Normal 77 3 3 4" xfId="23181" xr:uid="{F6F1B105-7EE8-4276-8D3A-F9440A929BD2}"/>
    <cellStyle name="Normal 77 3 4" xfId="10006" xr:uid="{0E19F42E-5DAC-4353-828F-9C63D3CB2E72}"/>
    <cellStyle name="Normal 77 3 4 2" xfId="13670" xr:uid="{CAEC527A-3A35-40D8-8323-E6B74C447F84}"/>
    <cellStyle name="Normal 77 3 4 2 2" xfId="31435" xr:uid="{CC54627F-4994-4618-873C-7FC17B93FF15}"/>
    <cellStyle name="Normal 77 3 4 3" xfId="24385" xr:uid="{4C9C424E-0CFA-41E0-883C-6B9FF509A158}"/>
    <cellStyle name="Normal 77 3 5" xfId="11226" xr:uid="{621FF904-4ACE-4501-BD1D-ECAE122F4016}"/>
    <cellStyle name="Normal 77 3 5 2" xfId="29068" xr:uid="{64B9FA55-6643-450A-90EB-01D2A4C9883F}"/>
    <cellStyle name="Normal 77 3 6" xfId="21926" xr:uid="{BC4F37B1-05AF-479C-B6DD-4C39F8FC5F35}"/>
    <cellStyle name="Normal 77 4" xfId="7366" xr:uid="{2EA75B63-18BE-4E26-BC3F-EED1E5533E8B}"/>
    <cellStyle name="Normal 77 4 2" xfId="9104" xr:uid="{AA7A3844-75FB-47A4-AB00-E2FE42554018}"/>
    <cellStyle name="Normal 77 4 2 2" xfId="15143" xr:uid="{67CE6A55-B10B-4B80-9C69-B6B4A439EC80}"/>
    <cellStyle name="Normal 77 4 2 2 2" xfId="25858" xr:uid="{212C73B1-CB3F-464E-ABD6-15C0BC2FB75A}"/>
    <cellStyle name="Normal 77 4 2 3" xfId="12776" xr:uid="{06B901ED-1A9C-46FA-860B-B872D6D8B21E}"/>
    <cellStyle name="Normal 77 4 2 3 2" xfId="30541" xr:uid="{0FB5BA97-F215-41AC-88A3-CA2A4550C439}"/>
    <cellStyle name="Normal 77 4 2 4" xfId="23491" xr:uid="{9E0F23B9-13A1-4AC8-A460-C2FC1B25F08A}"/>
    <cellStyle name="Normal 77 4 3" xfId="10296" xr:uid="{592003D5-802C-420C-B638-718B4B0E41A1}"/>
    <cellStyle name="Normal 77 4 3 2" xfId="13960" xr:uid="{5CDC4A47-4EB6-402F-A26D-298DA9739197}"/>
    <cellStyle name="Normal 77 4 3 2 2" xfId="31725" xr:uid="{48A28B30-50ED-400B-AD48-23556D05F1C6}"/>
    <cellStyle name="Normal 77 4 3 3" xfId="24675" xr:uid="{3AD8E933-7FA3-4F47-9D3B-5441ECB69581}"/>
    <cellStyle name="Normal 77 4 4" xfId="11536" xr:uid="{E141BAE7-B905-4484-B3FB-DF454B3B4466}"/>
    <cellStyle name="Normal 77 4 4 2" xfId="29358" xr:uid="{3AFDFE80-D9C2-45B3-BF0C-A9222C576BE5}"/>
    <cellStyle name="Normal 77 4 5" xfId="22251" xr:uid="{65D8E907-7DE0-46B9-9378-B1344B2A139A}"/>
    <cellStyle name="Normal 77 5" xfId="8529" xr:uid="{5724FC32-F7D1-4B81-B690-D2D568F16164}"/>
    <cellStyle name="Normal 77 5 2" xfId="14588" xr:uid="{26B4F372-4C7B-4175-A46E-04018F53C85E}"/>
    <cellStyle name="Normal 77 5 2 2" xfId="25303" xr:uid="{7832FDA0-7674-4875-B151-1A72E858AF6F}"/>
    <cellStyle name="Normal 77 5 3" xfId="12201" xr:uid="{6DD5A215-255B-40C3-A9DA-C242E84AEA5B}"/>
    <cellStyle name="Normal 77 5 3 2" xfId="29986" xr:uid="{B9EF6D0C-E150-426C-BA2B-A1D767D5C485}"/>
    <cellStyle name="Normal 77 5 4" xfId="22916" xr:uid="{92A33E32-1B46-4E4B-9E93-B1DEB8CF1A7E}"/>
    <cellStyle name="Normal 77 6" xfId="9737" xr:uid="{C4EF07E8-974D-4F53-897C-EB7BCBE24E8A}"/>
    <cellStyle name="Normal 77 6 2" xfId="13405" xr:uid="{3EE9C177-581E-4747-AE0A-BD2029FFCF98}"/>
    <cellStyle name="Normal 77 6 2 2" xfId="31170" xr:uid="{BD121426-D8DF-4D92-B90D-E23EB4C4E055}"/>
    <cellStyle name="Normal 77 6 3" xfId="24120" xr:uid="{E50F5663-1E51-4554-A186-394132F764EB}"/>
    <cellStyle name="Normal 77 7" xfId="10961" xr:uid="{387AD173-6A45-42B0-8646-56C287C10931}"/>
    <cellStyle name="Normal 77 7 2" xfId="28803" xr:uid="{B6A17DA9-5E25-4501-ABF7-6A163EB8A19F}"/>
    <cellStyle name="Normal 77 8" xfId="21647" xr:uid="{61D89CCD-E141-436C-AC5B-95FB8A8CAD84}"/>
    <cellStyle name="Normal 78" xfId="1086" xr:uid="{A1E02ECF-AC82-47C2-8D34-EB4233AA90AB}"/>
    <cellStyle name="Normal 78 2" xfId="5963" xr:uid="{A0F7D0FD-C799-4ED5-AEFD-9F617BC8BFEC}"/>
    <cellStyle name="Normal 78 2 2" xfId="6592" xr:uid="{7CDEE6C6-A146-4853-904B-4C1CAAED115D}"/>
    <cellStyle name="Normal 78 2 2 2" xfId="8202" xr:uid="{6E1F5A6F-113A-456C-B39C-B701AD35A557}"/>
    <cellStyle name="Normal 78 2 2 2 2" xfId="9512" xr:uid="{6E51CCF8-7985-482D-8E9F-2222B97D73A3}"/>
    <cellStyle name="Normal 78 2 2 2 2 2" xfId="15551" xr:uid="{E83650AB-4D01-46FE-87D0-743F9010C46E}"/>
    <cellStyle name="Normal 78 2 2 2 2 2 2" xfId="26266" xr:uid="{1A897679-7269-4AEC-95A3-D33B98F8467F}"/>
    <cellStyle name="Normal 78 2 2 2 2 3" xfId="13184" xr:uid="{95B1F8C6-CF87-4355-8CF4-CEF817C7E4CF}"/>
    <cellStyle name="Normal 78 2 2 2 2 3 2" xfId="30949" xr:uid="{D932B62B-E39E-4AF9-82EC-DB88D7F26BF1}"/>
    <cellStyle name="Normal 78 2 2 2 2 4" xfId="23899" xr:uid="{73088511-E109-4B35-A440-266CB08C4019}"/>
    <cellStyle name="Normal 78 2 2 2 3" xfId="10704" xr:uid="{FD045F8C-9C77-43EB-BCE6-CA9E96C5EEFF}"/>
    <cellStyle name="Normal 78 2 2 2 3 2" xfId="14368" xr:uid="{5F183B33-D2EF-40D2-9331-64424595D80D}"/>
    <cellStyle name="Normal 78 2 2 2 3 2 2" xfId="32133" xr:uid="{2D6DA047-69AE-4454-AE05-353C50C50B30}"/>
    <cellStyle name="Normal 78 2 2 2 3 3" xfId="25083" xr:uid="{B921062A-9A0B-4D5C-9561-38ABC81C9E38}"/>
    <cellStyle name="Normal 78 2 2 2 4" xfId="11944" xr:uid="{359AA92F-4E26-4C93-9363-3686AC7504A5}"/>
    <cellStyle name="Normal 78 2 2 2 4 2" xfId="29766" xr:uid="{C5F364A2-6B46-4D57-A5D9-B595D2F8E858}"/>
    <cellStyle name="Normal 78 2 2 2 5" xfId="22659" xr:uid="{13971225-CE77-4E11-AB80-D0613CD5C600}"/>
    <cellStyle name="Normal 78 2 2 3" xfId="8925" xr:uid="{4A196764-B9E2-4555-BA3B-635C4E9A881B}"/>
    <cellStyle name="Normal 78 2 2 3 2" xfId="14984" xr:uid="{879CF69B-EA13-46A3-8A1C-F90510071371}"/>
    <cellStyle name="Normal 78 2 2 3 2 2" xfId="25699" xr:uid="{7183CEC3-3C41-46F0-9A94-F63B11117830}"/>
    <cellStyle name="Normal 78 2 2 3 3" xfId="12597" xr:uid="{F1147057-0644-4271-84C3-3AE79A16EF3C}"/>
    <cellStyle name="Normal 78 2 2 3 3 2" xfId="30382" xr:uid="{3003F1B7-2DFE-4BCC-A162-B3684C2C16C3}"/>
    <cellStyle name="Normal 78 2 2 3 4" xfId="23312" xr:uid="{98904D25-7780-4A32-BCBB-172D6F93E217}"/>
    <cellStyle name="Normal 78 2 2 4" xfId="10137" xr:uid="{D80D2031-5E07-48AC-A0AE-2B57B2061021}"/>
    <cellStyle name="Normal 78 2 2 4 2" xfId="13801" xr:uid="{1C783FEE-7343-4455-A9E0-8C9F36EF4BD7}"/>
    <cellStyle name="Normal 78 2 2 4 2 2" xfId="31566" xr:uid="{C494D499-ED4F-4101-8A22-8B05881B79D6}"/>
    <cellStyle name="Normal 78 2 2 4 3" xfId="24516" xr:uid="{E7C46921-5E15-43B3-AD6B-914E48A5321A}"/>
    <cellStyle name="Normal 78 2 2 5" xfId="11357" xr:uid="{781D0A93-8405-404C-81E3-0D3C1D390B3B}"/>
    <cellStyle name="Normal 78 2 2 5 2" xfId="29199" xr:uid="{13B1A9A2-08C2-4837-8C82-4FEAB4AB251F}"/>
    <cellStyle name="Normal 78 2 2 6" xfId="22057" xr:uid="{D511CAB5-F1E9-40C3-B450-D480FEE3B712}"/>
    <cellStyle name="Normal 78 2 3" xfId="7560" xr:uid="{F4025ED2-FCDD-47C0-8BF5-DD86909BD12B}"/>
    <cellStyle name="Normal 78 2 3 2" xfId="9235" xr:uid="{E1CA292C-ED76-447C-BC01-2F1CB68D8B3A}"/>
    <cellStyle name="Normal 78 2 3 2 2" xfId="15274" xr:uid="{116112C5-302F-4B99-B09F-D166D7FF9948}"/>
    <cellStyle name="Normal 78 2 3 2 2 2" xfId="25989" xr:uid="{83AC2FB0-B6E5-4E87-B114-6214D572A17C}"/>
    <cellStyle name="Normal 78 2 3 2 3" xfId="12907" xr:uid="{958109F9-CE97-495D-83F7-876E07F97F65}"/>
    <cellStyle name="Normal 78 2 3 2 3 2" xfId="30672" xr:uid="{B3807F5F-87B4-4F3A-BF64-6C0CE6F27324}"/>
    <cellStyle name="Normal 78 2 3 2 4" xfId="23622" xr:uid="{5253AAD1-0612-48AF-A11F-5EF6B3F47AB7}"/>
    <cellStyle name="Normal 78 2 3 3" xfId="10427" xr:uid="{517F4EF8-869A-438C-BD49-DC4D058E1979}"/>
    <cellStyle name="Normal 78 2 3 3 2" xfId="14091" xr:uid="{86299C49-6A34-4CC8-81DE-A1162BFFB6A5}"/>
    <cellStyle name="Normal 78 2 3 3 2 2" xfId="31856" xr:uid="{1F4E0E32-C2E1-47E5-9AC4-EA2878138D1B}"/>
    <cellStyle name="Normal 78 2 3 3 3" xfId="24806" xr:uid="{C9622A3E-CA66-4980-947E-7E274E016457}"/>
    <cellStyle name="Normal 78 2 3 4" xfId="11667" xr:uid="{025299C5-C630-4B64-98E8-6C457E7E808C}"/>
    <cellStyle name="Normal 78 2 3 4 2" xfId="29489" xr:uid="{3AE2D796-B99A-4DAA-937C-F8DE4049F0B5}"/>
    <cellStyle name="Normal 78 2 3 5" xfId="22382" xr:uid="{377EF47C-6A18-4FFB-B536-C16CB55D2501}"/>
    <cellStyle name="Normal 78 2 4" xfId="8660" xr:uid="{07022422-F0E6-472E-AE20-8C18544A6D99}"/>
    <cellStyle name="Normal 78 2 4 2" xfId="14719" xr:uid="{1B53FE21-3318-4896-9BFB-045190607EF3}"/>
    <cellStyle name="Normal 78 2 4 2 2" xfId="25434" xr:uid="{A30F17C9-0EC7-4D02-A690-619C85DF8018}"/>
    <cellStyle name="Normal 78 2 4 3" xfId="12332" xr:uid="{8B4C3F27-A6A6-4190-99B0-24039E3C725B}"/>
    <cellStyle name="Normal 78 2 4 3 2" xfId="30117" xr:uid="{BEBB24FB-5C64-4A1C-BA45-24719D11873E}"/>
    <cellStyle name="Normal 78 2 4 4" xfId="23047" xr:uid="{B2D0F479-A0CF-4C62-ABD6-E520AB1F8CD7}"/>
    <cellStyle name="Normal 78 2 5" xfId="9872" xr:uid="{60066B8C-42E1-489D-B854-7BD843B216D7}"/>
    <cellStyle name="Normal 78 2 5 2" xfId="13536" xr:uid="{D7C07077-5B74-42B7-991D-9BE55A6A260E}"/>
    <cellStyle name="Normal 78 2 5 2 2" xfId="31301" xr:uid="{67FE3A0D-BE11-434D-9A14-8645A7336219}"/>
    <cellStyle name="Normal 78 2 5 3" xfId="24251" xr:uid="{04AACBEF-4DB6-4583-A9F0-134D0CB46BCE}"/>
    <cellStyle name="Normal 78 2 6" xfId="11092" xr:uid="{E6F0F77D-5BC3-49E9-8AA6-ABF4F7851B7F}"/>
    <cellStyle name="Normal 78 2 6 2" xfId="28934" xr:uid="{5028EBF7-0E0C-4813-925C-A942BE99DF22}"/>
    <cellStyle name="Normal 78 2 7" xfId="21792" xr:uid="{38EADCDF-B5BE-487D-A702-00FD069955EF}"/>
    <cellStyle name="Normal 78 3" xfId="6400" xr:uid="{DAC2357C-3DE2-4595-8895-541CBE4458A9}"/>
    <cellStyle name="Normal 78 3 2" xfId="8009" xr:uid="{75BA96A3-1511-4540-A8CC-22B269883055}"/>
    <cellStyle name="Normal 78 3 2 2" xfId="9382" xr:uid="{43C35031-2593-4465-BAEE-C61C326A8A41}"/>
    <cellStyle name="Normal 78 3 2 2 2" xfId="15421" xr:uid="{77AA40D4-50BC-474F-843C-994B930C2A13}"/>
    <cellStyle name="Normal 78 3 2 2 2 2" xfId="26136" xr:uid="{898F7583-E8D4-4029-B150-6519E9FFD0B9}"/>
    <cellStyle name="Normal 78 3 2 2 3" xfId="13054" xr:uid="{1400D26E-199F-4633-A2A4-F8397CD6CB58}"/>
    <cellStyle name="Normal 78 3 2 2 3 2" xfId="30819" xr:uid="{3369E96E-0911-479D-990B-099BBFDA9DE4}"/>
    <cellStyle name="Normal 78 3 2 2 4" xfId="23769" xr:uid="{95654943-47A2-4BD9-9676-0A6F87B4FF14}"/>
    <cellStyle name="Normal 78 3 2 3" xfId="10574" xr:uid="{A08B1D55-8FAF-4BE2-BA22-2E69D0ED120D}"/>
    <cellStyle name="Normal 78 3 2 3 2" xfId="14238" xr:uid="{9FE9B117-6345-479F-8A2F-9A54F2D11399}"/>
    <cellStyle name="Normal 78 3 2 3 2 2" xfId="32003" xr:uid="{400379CA-441E-45DD-857A-E14081AC4631}"/>
    <cellStyle name="Normal 78 3 2 3 3" xfId="24953" xr:uid="{E2BE8CA5-7A15-4803-B5D6-8E6E7D57189D}"/>
    <cellStyle name="Normal 78 3 2 4" xfId="11814" xr:uid="{AFBE8EE0-8F83-4C53-BE7D-957E92587D07}"/>
    <cellStyle name="Normal 78 3 2 4 2" xfId="29636" xr:uid="{533C697A-79EA-4EE5-90A3-DC9B56EA3188}"/>
    <cellStyle name="Normal 78 3 2 5" xfId="22529" xr:uid="{DD2BD353-1C9B-4240-90C4-CB244877E9AD}"/>
    <cellStyle name="Normal 78 3 3" xfId="8795" xr:uid="{C9FD4163-52AB-4F7E-8B1A-6E270DB4ED85}"/>
    <cellStyle name="Normal 78 3 3 2" xfId="14854" xr:uid="{AF2D2C7B-BA6C-4774-84F8-8566E6AB7CC0}"/>
    <cellStyle name="Normal 78 3 3 2 2" xfId="25569" xr:uid="{B294369B-D0F0-4F6C-AFBE-8AE4E797CC40}"/>
    <cellStyle name="Normal 78 3 3 3" xfId="12467" xr:uid="{2D906662-2657-4633-B0C2-AF45B743507E}"/>
    <cellStyle name="Normal 78 3 3 3 2" xfId="30252" xr:uid="{2B138561-FA38-4C9B-BDB4-7FAE9E63F08C}"/>
    <cellStyle name="Normal 78 3 3 4" xfId="23182" xr:uid="{F4A39216-BE46-475F-9B38-922AAD56E7B6}"/>
    <cellStyle name="Normal 78 3 4" xfId="10007" xr:uid="{8351B4FF-305F-42A1-91A9-C6E9467B48BE}"/>
    <cellStyle name="Normal 78 3 4 2" xfId="13671" xr:uid="{1746584B-7792-493D-94FB-2D7E8C5A7F6C}"/>
    <cellStyle name="Normal 78 3 4 2 2" xfId="31436" xr:uid="{56718878-B870-4C55-B994-537053EB2E18}"/>
    <cellStyle name="Normal 78 3 4 3" xfId="24386" xr:uid="{4C8AF972-52D6-475C-9ADB-EC110BB6300D}"/>
    <cellStyle name="Normal 78 3 5" xfId="11227" xr:uid="{A710B351-9979-413E-B327-02E77298FC69}"/>
    <cellStyle name="Normal 78 3 5 2" xfId="29069" xr:uid="{AD4862A2-FF1D-4DF6-9DEE-C9895B457FF5}"/>
    <cellStyle name="Normal 78 3 6" xfId="21927" xr:uid="{D32D9874-2E21-4992-9EC8-DFD1F0CB6FC7}"/>
    <cellStyle name="Normal 78 4" xfId="7367" xr:uid="{7515C21C-4F9D-4249-8C0F-13684E01E1D4}"/>
    <cellStyle name="Normal 78 4 2" xfId="9105" xr:uid="{DFD99C9F-C33F-4930-BF1D-E53F73303A3A}"/>
    <cellStyle name="Normal 78 4 2 2" xfId="15144" xr:uid="{43308FBA-23B4-4CB4-A86F-BC4EE9769D72}"/>
    <cellStyle name="Normal 78 4 2 2 2" xfId="25859" xr:uid="{60AAC10E-99D5-42D5-8545-340C1AB9DD3A}"/>
    <cellStyle name="Normal 78 4 2 3" xfId="12777" xr:uid="{E727BF23-FAEC-43E5-ADEA-A02224ABF111}"/>
    <cellStyle name="Normal 78 4 2 3 2" xfId="30542" xr:uid="{B35730D9-D7D8-4D7E-98C7-48EB34AB6311}"/>
    <cellStyle name="Normal 78 4 2 4" xfId="23492" xr:uid="{B0A6E22E-E950-4FB8-8FB0-21249B9307A0}"/>
    <cellStyle name="Normal 78 4 3" xfId="10297" xr:uid="{6F511EA2-FFC2-4FBE-B7C1-2D88D634378A}"/>
    <cellStyle name="Normal 78 4 3 2" xfId="13961" xr:uid="{62430127-2154-4867-AFA6-E7072A01D0BC}"/>
    <cellStyle name="Normal 78 4 3 2 2" xfId="31726" xr:uid="{E5C5FCDD-ED3E-4162-8A50-3676E5C93077}"/>
    <cellStyle name="Normal 78 4 3 3" xfId="24676" xr:uid="{0BDC3267-A399-4019-A7F8-088EA496CA3F}"/>
    <cellStyle name="Normal 78 4 4" xfId="11537" xr:uid="{851F9A83-1C41-49A4-AD72-09CE14A344EF}"/>
    <cellStyle name="Normal 78 4 4 2" xfId="29359" xr:uid="{C16CD4FE-9A2C-4291-AC7D-63982F9AE65F}"/>
    <cellStyle name="Normal 78 4 5" xfId="22252" xr:uid="{533B90FB-9D52-4E13-8402-47F38DF11298}"/>
    <cellStyle name="Normal 78 5" xfId="8530" xr:uid="{FBD8E2CA-5532-4CAC-BE12-C0B3B6790601}"/>
    <cellStyle name="Normal 78 5 2" xfId="14589" xr:uid="{303EA5F5-B592-4EE9-9CD5-7351C1B8613E}"/>
    <cellStyle name="Normal 78 5 2 2" xfId="25304" xr:uid="{344D222E-D456-4FA9-92CA-D008BC7D819B}"/>
    <cellStyle name="Normal 78 5 3" xfId="12202" xr:uid="{C00EFE3C-F757-407C-84B1-CB232DDB15AC}"/>
    <cellStyle name="Normal 78 5 3 2" xfId="29987" xr:uid="{A769AF80-0F69-478C-9F5A-ED7F88014616}"/>
    <cellStyle name="Normal 78 5 4" xfId="22917" xr:uid="{D2A90D7E-6DDA-455B-B8C4-8F4E20B49BDE}"/>
    <cellStyle name="Normal 78 6" xfId="9738" xr:uid="{30C121F2-4826-4264-8412-CEB2E87F415B}"/>
    <cellStyle name="Normal 78 6 2" xfId="13406" xr:uid="{B5E5C8A3-6F15-482E-9FE2-463E5F966875}"/>
    <cellStyle name="Normal 78 6 2 2" xfId="31171" xr:uid="{03DC9027-47A3-4D48-A538-BF7836917E7A}"/>
    <cellStyle name="Normal 78 6 3" xfId="24121" xr:uid="{9036A79D-9B38-4E38-86F4-87FD68CE5A4A}"/>
    <cellStyle name="Normal 78 7" xfId="10962" xr:uid="{4ABE791C-2B62-492D-A7FB-900AD2209E7F}"/>
    <cellStyle name="Normal 78 7 2" xfId="28804" xr:uid="{B0F7E6A5-B981-4B5B-BFEE-A6255A07B3BD}"/>
    <cellStyle name="Normal 78 8" xfId="21648" xr:uid="{5E23DD0A-DF20-4D55-9836-798EE132D174}"/>
    <cellStyle name="Normal 78 9" xfId="4800" xr:uid="{B901C156-0B11-45CF-AF75-8580FDD4C91E}"/>
    <cellStyle name="Normal 79" xfId="4801" xr:uid="{9401677C-CD4B-4A6E-8FED-9385AD377742}"/>
    <cellStyle name="Normal 79 2" xfId="5964" xr:uid="{B2F55B52-A441-4643-85BA-1AA0C563C6B9}"/>
    <cellStyle name="Normal 79 2 2" xfId="6593" xr:uid="{ADAC56AF-DE43-4081-800B-FB0BFAD13C98}"/>
    <cellStyle name="Normal 79 2 2 2" xfId="8203" xr:uid="{ECDE5FEA-47B5-425F-948B-B30A38A29721}"/>
    <cellStyle name="Normal 79 2 2 2 2" xfId="9513" xr:uid="{6CF50841-1F58-4CB8-BBF1-E7AECF003110}"/>
    <cellStyle name="Normal 79 2 2 2 2 2" xfId="15552" xr:uid="{943894C0-0F36-4522-946C-E6E1CFB90A8B}"/>
    <cellStyle name="Normal 79 2 2 2 2 2 2" xfId="26267" xr:uid="{5C57ED92-A7A4-4625-8C04-AC25F24D2845}"/>
    <cellStyle name="Normal 79 2 2 2 2 3" xfId="13185" xr:uid="{EC731B14-4C64-40D4-A693-E0946B4A1C65}"/>
    <cellStyle name="Normal 79 2 2 2 2 3 2" xfId="30950" xr:uid="{04D3AA3B-5CC2-45EB-805D-AB17019CB825}"/>
    <cellStyle name="Normal 79 2 2 2 2 4" xfId="23900" xr:uid="{8AC02BE4-A7DB-462C-8FFF-42BA64D8C580}"/>
    <cellStyle name="Normal 79 2 2 2 3" xfId="10705" xr:uid="{12635FDA-980A-44A9-ABBF-902724E3CEE5}"/>
    <cellStyle name="Normal 79 2 2 2 3 2" xfId="14369" xr:uid="{653632D4-D37C-47DE-A77C-5AE6F84FA5AD}"/>
    <cellStyle name="Normal 79 2 2 2 3 2 2" xfId="32134" xr:uid="{4109DAA4-CDB4-4328-9989-6B5601E02E60}"/>
    <cellStyle name="Normal 79 2 2 2 3 3" xfId="25084" xr:uid="{4A5E230C-B5E3-4B5F-8CD5-59A2374F5C42}"/>
    <cellStyle name="Normal 79 2 2 2 4" xfId="11945" xr:uid="{530364BF-65C5-457D-98C8-4B70CB3D8526}"/>
    <cellStyle name="Normal 79 2 2 2 4 2" xfId="29767" xr:uid="{F4DCF79C-719E-41A7-AA4C-1A91EFCCE342}"/>
    <cellStyle name="Normal 79 2 2 2 5" xfId="22660" xr:uid="{C9BB1F2E-BC11-487D-B5F0-E012818F4D92}"/>
    <cellStyle name="Normal 79 2 2 3" xfId="8926" xr:uid="{128D4F42-C795-4C6C-95AB-3404BB48ED6D}"/>
    <cellStyle name="Normal 79 2 2 3 2" xfId="14985" xr:uid="{837A7CD8-F641-4814-B773-31CCCA587935}"/>
    <cellStyle name="Normal 79 2 2 3 2 2" xfId="25700" xr:uid="{06375A9A-4C3B-40BD-8E20-F97696689F19}"/>
    <cellStyle name="Normal 79 2 2 3 3" xfId="12598" xr:uid="{0915D182-CB68-45B6-8837-AB99AAE93385}"/>
    <cellStyle name="Normal 79 2 2 3 3 2" xfId="30383" xr:uid="{232A1265-1E3D-4CCD-AA73-FF96460DBAC3}"/>
    <cellStyle name="Normal 79 2 2 3 4" xfId="23313" xr:uid="{30F5C67A-6CE0-4D5D-A669-C7FB4ED6C33A}"/>
    <cellStyle name="Normal 79 2 2 4" xfId="10138" xr:uid="{A860C534-D8DE-4EF4-8A64-8C3B0D6AF8A1}"/>
    <cellStyle name="Normal 79 2 2 4 2" xfId="13802" xr:uid="{8C1F4D7D-8E96-478F-8EA6-0F36330D40F0}"/>
    <cellStyle name="Normal 79 2 2 4 2 2" xfId="31567" xr:uid="{7AD57CAD-6E75-469A-82A2-7F4CCE62EE06}"/>
    <cellStyle name="Normal 79 2 2 4 3" xfId="24517" xr:uid="{D9450AC5-F27B-4112-9DEC-248C0371C066}"/>
    <cellStyle name="Normal 79 2 2 5" xfId="11358" xr:uid="{47F5F296-EE4C-4662-9A22-3B5D61F86D2C}"/>
    <cellStyle name="Normal 79 2 2 5 2" xfId="29200" xr:uid="{BCDCEE64-44AE-4011-BFCB-5E3BC5D76DEA}"/>
    <cellStyle name="Normal 79 2 2 6" xfId="22058" xr:uid="{CC8384F5-A5A6-4EDA-BA27-177399D10180}"/>
    <cellStyle name="Normal 79 2 3" xfId="7561" xr:uid="{9BFE16A7-9E00-4467-A367-2B5C5DEF687E}"/>
    <cellStyle name="Normal 79 2 3 2" xfId="9236" xr:uid="{A1753AB7-53C4-46FA-A644-7652365E5408}"/>
    <cellStyle name="Normal 79 2 3 2 2" xfId="15275" xr:uid="{E278EDFC-C616-42E3-9838-9EFF161F86EB}"/>
    <cellStyle name="Normal 79 2 3 2 2 2" xfId="25990" xr:uid="{9699C8EF-3198-43ED-8093-1AEF870CE044}"/>
    <cellStyle name="Normal 79 2 3 2 3" xfId="12908" xr:uid="{9ACF95BC-6FE6-4496-8FA4-EB69E7175491}"/>
    <cellStyle name="Normal 79 2 3 2 3 2" xfId="30673" xr:uid="{19E6E485-4DBB-4BEF-81E8-CDF778115366}"/>
    <cellStyle name="Normal 79 2 3 2 4" xfId="23623" xr:uid="{7E74E0C3-658E-497D-9212-BA37D5DFD7F2}"/>
    <cellStyle name="Normal 79 2 3 3" xfId="10428" xr:uid="{2BEDB63A-9C6B-486C-B8AF-77C73C9C38D6}"/>
    <cellStyle name="Normal 79 2 3 3 2" xfId="14092" xr:uid="{A0950F36-6743-491C-BA19-2FDE4F46CDF7}"/>
    <cellStyle name="Normal 79 2 3 3 2 2" xfId="31857" xr:uid="{2E801E33-6CF2-4C5C-BCA6-559779BEF21B}"/>
    <cellStyle name="Normal 79 2 3 3 3" xfId="24807" xr:uid="{8C51ED3C-5680-4E57-93F7-FAF07DF7A2F6}"/>
    <cellStyle name="Normal 79 2 3 4" xfId="11668" xr:uid="{4607CBAD-43EC-450D-A2F3-15C5989FAA59}"/>
    <cellStyle name="Normal 79 2 3 4 2" xfId="29490" xr:uid="{5F7CF72E-9418-4C0C-B15E-5636FF8E1874}"/>
    <cellStyle name="Normal 79 2 3 5" xfId="22383" xr:uid="{F81DE927-997C-4355-B300-97F9CCBF58E7}"/>
    <cellStyle name="Normal 79 2 4" xfId="8661" xr:uid="{5E27023A-885B-44D9-94C0-BAAE8082936C}"/>
    <cellStyle name="Normal 79 2 4 2" xfId="14720" xr:uid="{BA057FB1-A3FE-4848-B163-6616DD3283AD}"/>
    <cellStyle name="Normal 79 2 4 2 2" xfId="25435" xr:uid="{F54923D8-4DB4-49BF-8A5D-43D566049A4B}"/>
    <cellStyle name="Normal 79 2 4 3" xfId="12333" xr:uid="{F17AC7B1-CB27-4F8F-B57B-D5DE9054D2EE}"/>
    <cellStyle name="Normal 79 2 4 3 2" xfId="30118" xr:uid="{3725E8EB-C135-4E25-9CC4-86CADC05FA00}"/>
    <cellStyle name="Normal 79 2 4 4" xfId="23048" xr:uid="{79AE3021-8075-4BF3-A3E2-1DFD36697EF5}"/>
    <cellStyle name="Normal 79 2 5" xfId="9873" xr:uid="{8C081C2B-F2BF-4285-855E-EDDB2DB571CA}"/>
    <cellStyle name="Normal 79 2 5 2" xfId="13537" xr:uid="{3F96CAF4-CFB8-4F05-90C5-A05A9AB98C18}"/>
    <cellStyle name="Normal 79 2 5 2 2" xfId="31302" xr:uid="{BB738F54-8C01-4882-B9F1-965D659B2013}"/>
    <cellStyle name="Normal 79 2 5 3" xfId="24252" xr:uid="{C414680B-1E15-4661-92BA-9DCD66CE1D09}"/>
    <cellStyle name="Normal 79 2 6" xfId="11093" xr:uid="{304A16E4-BDC3-4AC4-A453-27E5552DBF48}"/>
    <cellStyle name="Normal 79 2 6 2" xfId="28935" xr:uid="{B877ABCB-2DF3-40D3-B892-FDAB88E743E4}"/>
    <cellStyle name="Normal 79 2 7" xfId="21793" xr:uid="{36478C38-043A-4834-85F3-D3B996B1F866}"/>
    <cellStyle name="Normal 79 3" xfId="6401" xr:uid="{D6E606DF-CD67-4C3D-8F5E-6163B3FC1B28}"/>
    <cellStyle name="Normal 79 3 2" xfId="8010" xr:uid="{D75AC655-FD6C-4C14-B030-110EBDFC9EC8}"/>
    <cellStyle name="Normal 79 3 2 2" xfId="9383" xr:uid="{A0385FC4-2DC4-4D97-89E6-B827679B6904}"/>
    <cellStyle name="Normal 79 3 2 2 2" xfId="15422" xr:uid="{11E7648E-C1B6-4E3F-8F8D-7D862508C1B1}"/>
    <cellStyle name="Normal 79 3 2 2 2 2" xfId="26137" xr:uid="{2010AED7-042D-4C55-8640-B2C30FEFDC97}"/>
    <cellStyle name="Normal 79 3 2 2 3" xfId="13055" xr:uid="{6DD8D6F0-D9AC-4248-B4ED-573ABC35F860}"/>
    <cellStyle name="Normal 79 3 2 2 3 2" xfId="30820" xr:uid="{35B67D0E-811C-494B-9CAE-013DA060F522}"/>
    <cellStyle name="Normal 79 3 2 2 4" xfId="23770" xr:uid="{01A27647-D100-4333-BFCB-5261D45004F4}"/>
    <cellStyle name="Normal 79 3 2 3" xfId="10575" xr:uid="{57EB7D1E-6824-4D65-A00A-7DA9F4A8E807}"/>
    <cellStyle name="Normal 79 3 2 3 2" xfId="14239" xr:uid="{5FDD7FE5-6ACB-4631-ABD0-7ACDAC11E552}"/>
    <cellStyle name="Normal 79 3 2 3 2 2" xfId="32004" xr:uid="{D9DE8A4A-EE34-41BB-B504-899194FA7807}"/>
    <cellStyle name="Normal 79 3 2 3 3" xfId="24954" xr:uid="{C898E994-E7A6-49D5-AEDB-8EAF136949B9}"/>
    <cellStyle name="Normal 79 3 2 4" xfId="11815" xr:uid="{A837188D-DDF8-428C-8B72-DCC4F125E599}"/>
    <cellStyle name="Normal 79 3 2 4 2" xfId="29637" xr:uid="{68CEC7B0-E4FB-4323-9AF7-979285E43A08}"/>
    <cellStyle name="Normal 79 3 2 5" xfId="22530" xr:uid="{AB36D0D2-F713-40A3-AEFB-9E3043288E2A}"/>
    <cellStyle name="Normal 79 3 3" xfId="8796" xr:uid="{BB607308-9660-4B48-8159-8FA23884FE9B}"/>
    <cellStyle name="Normal 79 3 3 2" xfId="14855" xr:uid="{20EFD611-1649-4266-BF52-68BDA603E47C}"/>
    <cellStyle name="Normal 79 3 3 2 2" xfId="25570" xr:uid="{D24359C1-A7C7-44A6-BD96-288395DB7A13}"/>
    <cellStyle name="Normal 79 3 3 3" xfId="12468" xr:uid="{95C28CB3-32C8-4C47-A6AF-778BE2A417DA}"/>
    <cellStyle name="Normal 79 3 3 3 2" xfId="30253" xr:uid="{FC561453-885C-47E9-AA8D-462B389B305B}"/>
    <cellStyle name="Normal 79 3 3 4" xfId="23183" xr:uid="{5AB1DD98-90F5-43B5-B355-95A50F8BC2E3}"/>
    <cellStyle name="Normal 79 3 4" xfId="10008" xr:uid="{2D6EF391-740A-4741-B116-B893D9541A9D}"/>
    <cellStyle name="Normal 79 3 4 2" xfId="13672" xr:uid="{F90F25BD-4F82-4550-A89B-D71EDDAE5402}"/>
    <cellStyle name="Normal 79 3 4 2 2" xfId="31437" xr:uid="{3F4AE548-0DE3-4B46-B5AC-AEE065072CDC}"/>
    <cellStyle name="Normal 79 3 4 3" xfId="24387" xr:uid="{5E3D068D-85FE-49F5-81E4-8B9E4B8EB272}"/>
    <cellStyle name="Normal 79 3 5" xfId="11228" xr:uid="{421B1055-891A-459A-BF27-4FA6C955346B}"/>
    <cellStyle name="Normal 79 3 5 2" xfId="29070" xr:uid="{FC6FA55D-EA82-498A-AC31-E7EFF7423D2A}"/>
    <cellStyle name="Normal 79 3 6" xfId="21928" xr:uid="{105E2D2E-677C-4E9E-B50F-6FC30673AD71}"/>
    <cellStyle name="Normal 79 4" xfId="7368" xr:uid="{BC2C1A2A-20B5-4346-AD42-664903843347}"/>
    <cellStyle name="Normal 79 4 2" xfId="9106" xr:uid="{A875E8BE-8936-4629-A6D7-37A34AD89283}"/>
    <cellStyle name="Normal 79 4 2 2" xfId="15145" xr:uid="{B4F0D36C-ADE6-4834-9A2C-16B38949416D}"/>
    <cellStyle name="Normal 79 4 2 2 2" xfId="25860" xr:uid="{561393F0-870C-4023-ACA8-9654A60D6CE8}"/>
    <cellStyle name="Normal 79 4 2 3" xfId="12778" xr:uid="{D9B3D4ED-DEDF-4933-990B-A19CB97043BD}"/>
    <cellStyle name="Normal 79 4 2 3 2" xfId="30543" xr:uid="{01CF8C42-404B-4DC4-884E-593E5ADECCED}"/>
    <cellStyle name="Normal 79 4 2 4" xfId="23493" xr:uid="{49CC90DE-DC31-441C-85DD-B326D39B9211}"/>
    <cellStyle name="Normal 79 4 3" xfId="10298" xr:uid="{3C6E685B-4368-4DE8-8867-16F564FB6BAA}"/>
    <cellStyle name="Normal 79 4 3 2" xfId="13962" xr:uid="{32CF0DA9-F7EE-419B-B379-873DD76D41EA}"/>
    <cellStyle name="Normal 79 4 3 2 2" xfId="31727" xr:uid="{7CFE9CEC-A61B-4A73-BC70-F31AAFA12567}"/>
    <cellStyle name="Normal 79 4 3 3" xfId="24677" xr:uid="{864A9AE0-9C31-4809-A7B4-D46B43EA787B}"/>
    <cellStyle name="Normal 79 4 4" xfId="11538" xr:uid="{A88FD7DD-D1AD-4696-A623-BFB40FA3FB00}"/>
    <cellStyle name="Normal 79 4 4 2" xfId="29360" xr:uid="{1C9F1E32-8A3A-4AAE-B667-C601868170E7}"/>
    <cellStyle name="Normal 79 4 5" xfId="22253" xr:uid="{3572F9CC-47B3-447F-A78B-BA396D990A1C}"/>
    <cellStyle name="Normal 79 5" xfId="8531" xr:uid="{AA090AAE-4A85-46D2-8600-0FC3D0B90475}"/>
    <cellStyle name="Normal 79 5 2" xfId="14590" xr:uid="{E2F8E05B-4F2D-4E10-AD4A-1A680C64C2BB}"/>
    <cellStyle name="Normal 79 5 2 2" xfId="25305" xr:uid="{5B0FE900-478D-4697-A373-9923D28C830F}"/>
    <cellStyle name="Normal 79 5 3" xfId="12203" xr:uid="{B1DA8EE8-2E13-4532-B429-95E128D10265}"/>
    <cellStyle name="Normal 79 5 3 2" xfId="29988" xr:uid="{7EA3C4B9-D3B0-4D18-AEA3-E9CA8A841E90}"/>
    <cellStyle name="Normal 79 5 4" xfId="22918" xr:uid="{5B52B5FE-486D-43AF-84F3-B464E3C2BEAA}"/>
    <cellStyle name="Normal 79 6" xfId="9739" xr:uid="{F4B1C500-97FD-4BCF-8057-8EDD84A3F1B5}"/>
    <cellStyle name="Normal 79 6 2" xfId="13407" xr:uid="{3B1E0F87-ED25-4ABF-9AB1-8B85A357A89A}"/>
    <cellStyle name="Normal 79 6 2 2" xfId="31172" xr:uid="{5C11DDEE-C402-4471-8D93-DD0400B5E9B7}"/>
    <cellStyle name="Normal 79 6 3" xfId="24122" xr:uid="{EB05E3E5-1F0E-4190-AF95-316EBE33E5FA}"/>
    <cellStyle name="Normal 79 7" xfId="10963" xr:uid="{D069CBD3-9E72-49A4-8B8B-399117690256}"/>
    <cellStyle name="Normal 79 7 2" xfId="28805" xr:uid="{C2A0CC54-4FA4-4A2F-AA34-462057C5D0D3}"/>
    <cellStyle name="Normal 79 8" xfId="21649" xr:uid="{F270011A-0F70-4777-B55A-BD1B1086E671}"/>
    <cellStyle name="Normal 8" xfId="113" xr:uid="{00000000-0005-0000-0000-00008A000000}"/>
    <cellStyle name="Normal 8 10" xfId="4802" xr:uid="{25462A9B-38C3-45E5-B217-D5A5493E5DE2}"/>
    <cellStyle name="Normal 8 11" xfId="4803" xr:uid="{B6B0BE34-E4A6-48CE-A254-159A4A53AF2D}"/>
    <cellStyle name="Normal 8 12" xfId="4804" xr:uid="{47855723-BB79-4EBC-A008-241F92E702A0}"/>
    <cellStyle name="Normal 8 13" xfId="7107" xr:uid="{927510F5-D1B2-4243-8AAF-83074DCA6DF1}"/>
    <cellStyle name="Normal 8 14" xfId="41342" xr:uid="{AE6781DF-D62D-4A67-953F-D907EDCCE590}"/>
    <cellStyle name="Normal 8 2" xfId="1087" xr:uid="{D8593028-AA2F-4720-9EA1-49C7E6001740}"/>
    <cellStyle name="Normal 8 2 2" xfId="4805" xr:uid="{8FEF5852-D25F-4C3F-8414-13DA5FC2A250}"/>
    <cellStyle name="Normal 8 2 3" xfId="2186" xr:uid="{C73DC44A-AF63-4FCD-9D89-94AE9D97A686}"/>
    <cellStyle name="Normal 8 3" xfId="1088" xr:uid="{6B9C0A42-84B7-47FE-BC0C-0E014495CA2F}"/>
    <cellStyle name="Normal 8 3 2" xfId="4806" xr:uid="{DCC7E38F-ED35-4CAB-BDCD-49B6B877050B}"/>
    <cellStyle name="Normal 8 3 3" xfId="2187" xr:uid="{E940955D-03F4-4D2C-BC14-C1508C0B99D1}"/>
    <cellStyle name="Normal 8 4" xfId="2188" xr:uid="{0177F5C8-A8F5-484A-9349-6644FF2BD38B}"/>
    <cellStyle name="Normal 8 5" xfId="2189" xr:uid="{130A590F-5BBA-4ACE-B2C3-6513A923C38E}"/>
    <cellStyle name="Normal 8 6" xfId="4807" xr:uid="{798E5250-4811-4518-B14E-D71CAB80F72E}"/>
    <cellStyle name="Normal 8 7" xfId="4808" xr:uid="{E5F062F7-4EBB-44AE-A706-8E45061DE7FF}"/>
    <cellStyle name="Normal 8 8" xfId="4809" xr:uid="{F9C0C6E0-F961-4464-BBD8-5B819CB35CED}"/>
    <cellStyle name="Normal 8 9" xfId="4810" xr:uid="{37CA493C-0661-4833-8A56-7DD5991CDA7F}"/>
    <cellStyle name="Normal 8 9 2" xfId="4811" xr:uid="{C47AC663-39A8-471D-85D5-35053E5AC32E}"/>
    <cellStyle name="Normal 8_elektroinstalacije" xfId="7108" xr:uid="{C81A27B9-CB10-4A58-A9E7-618FEDDB80E6}"/>
    <cellStyle name="Normal 80" xfId="4812" xr:uid="{182FD089-7ACF-49D7-BBC2-F0E29150ADB7}"/>
    <cellStyle name="Normal 80 2" xfId="5965" xr:uid="{133A711C-3D18-4648-9993-96E217AAE1C8}"/>
    <cellStyle name="Normal 80 2 2" xfId="6594" xr:uid="{AE466C47-B966-4179-AD2B-360D607BC0B6}"/>
    <cellStyle name="Normal 80 2 2 2" xfId="8204" xr:uid="{2406F967-0804-46B4-AEA6-2AF1F17309CF}"/>
    <cellStyle name="Normal 80 2 2 2 2" xfId="9514" xr:uid="{00F1AC64-CD51-438F-93AC-E32FB679F05F}"/>
    <cellStyle name="Normal 80 2 2 2 2 2" xfId="15553" xr:uid="{A2B99106-B23B-4F87-AE85-3AEC8E5E49FD}"/>
    <cellStyle name="Normal 80 2 2 2 2 2 2" xfId="26268" xr:uid="{30AEA3CD-744F-4017-BCA5-43B1F8FE90F4}"/>
    <cellStyle name="Normal 80 2 2 2 2 3" xfId="13186" xr:uid="{AF5D8636-6039-4009-829A-721C253B8F96}"/>
    <cellStyle name="Normal 80 2 2 2 2 3 2" xfId="30951" xr:uid="{2205D88F-57A5-422A-8521-28F24596D2DE}"/>
    <cellStyle name="Normal 80 2 2 2 2 4" xfId="23901" xr:uid="{F63E3156-8DD7-4910-AD64-90A3AEAE22AF}"/>
    <cellStyle name="Normal 80 2 2 2 3" xfId="10706" xr:uid="{76AAC367-A568-4A34-AE62-A5DD862AD4D2}"/>
    <cellStyle name="Normal 80 2 2 2 3 2" xfId="14370" xr:uid="{9CB504FE-6ECD-437B-A10F-E443955C7F04}"/>
    <cellStyle name="Normal 80 2 2 2 3 2 2" xfId="32135" xr:uid="{BFE89FA4-5911-4408-A324-9AC93C7F8F5C}"/>
    <cellStyle name="Normal 80 2 2 2 3 3" xfId="25085" xr:uid="{889403E8-EC56-4A59-B26F-C47FCE7FE8F3}"/>
    <cellStyle name="Normal 80 2 2 2 4" xfId="11946" xr:uid="{C640BE8B-889D-425F-8C0E-F32B0758F146}"/>
    <cellStyle name="Normal 80 2 2 2 4 2" xfId="29768" xr:uid="{5C342FF0-F545-4AD1-88C6-6C3F5EE6BC96}"/>
    <cellStyle name="Normal 80 2 2 2 5" xfId="22661" xr:uid="{9578A57D-8608-4216-A74C-9C1537EAC477}"/>
    <cellStyle name="Normal 80 2 2 3" xfId="8927" xr:uid="{E3D0F679-076D-43CF-B2A1-3E7A959ED17C}"/>
    <cellStyle name="Normal 80 2 2 3 2" xfId="14986" xr:uid="{DFFDCEDF-A411-4B92-BD12-B98FA5EC784B}"/>
    <cellStyle name="Normal 80 2 2 3 2 2" xfId="25701" xr:uid="{8EC1113F-B9CD-462E-AF69-E36FA467590A}"/>
    <cellStyle name="Normal 80 2 2 3 3" xfId="12599" xr:uid="{BAA8CAFF-ED79-4C3E-91BB-AC112DA9C759}"/>
    <cellStyle name="Normal 80 2 2 3 3 2" xfId="30384" xr:uid="{BAD3D668-DDB7-42B3-96F7-53F7F6ED03D9}"/>
    <cellStyle name="Normal 80 2 2 3 4" xfId="23314" xr:uid="{8B63FBAC-1044-4768-B21A-B3D6CB7014CA}"/>
    <cellStyle name="Normal 80 2 2 4" xfId="10139" xr:uid="{46E2DF84-0FDC-4F1F-9523-DB86BD01C51C}"/>
    <cellStyle name="Normal 80 2 2 4 2" xfId="13803" xr:uid="{989D0F14-5823-4206-B698-415F1EBABEBF}"/>
    <cellStyle name="Normal 80 2 2 4 2 2" xfId="31568" xr:uid="{AFA60F8C-BF46-4E0F-8821-7F7D7F4E8E87}"/>
    <cellStyle name="Normal 80 2 2 4 3" xfId="24518" xr:uid="{F7B85BE1-2366-400D-9327-3F5BAE3926DB}"/>
    <cellStyle name="Normal 80 2 2 5" xfId="11359" xr:uid="{4D0F168B-0D03-43AD-826C-2E61DA041542}"/>
    <cellStyle name="Normal 80 2 2 5 2" xfId="29201" xr:uid="{0FF8668B-EA3D-4CB4-BC04-DCE8431BBECF}"/>
    <cellStyle name="Normal 80 2 2 6" xfId="22059" xr:uid="{99140FC7-1A57-478E-9818-765991C9F27D}"/>
    <cellStyle name="Normal 80 2 3" xfId="7562" xr:uid="{0162A2AB-0C78-4226-8C4D-874D4E5038A2}"/>
    <cellStyle name="Normal 80 2 3 2" xfId="9237" xr:uid="{0FB81D48-C730-4832-A500-19FF1E814E12}"/>
    <cellStyle name="Normal 80 2 3 2 2" xfId="15276" xr:uid="{C51534DB-BE71-413F-BC57-07CA3C963C00}"/>
    <cellStyle name="Normal 80 2 3 2 2 2" xfId="25991" xr:uid="{1FE20898-6DCF-4B30-B031-43B18609B021}"/>
    <cellStyle name="Normal 80 2 3 2 3" xfId="12909" xr:uid="{361BE606-95EC-4E7D-B5DB-18B05D0969A9}"/>
    <cellStyle name="Normal 80 2 3 2 3 2" xfId="30674" xr:uid="{BA3493CA-6F22-4CA4-B5AA-131195DAEF77}"/>
    <cellStyle name="Normal 80 2 3 2 4" xfId="23624" xr:uid="{6E849343-F461-40FF-8C4F-A04E48B6F334}"/>
    <cellStyle name="Normal 80 2 3 3" xfId="10429" xr:uid="{FB978D65-0935-4471-9FF9-E905312E2685}"/>
    <cellStyle name="Normal 80 2 3 3 2" xfId="14093" xr:uid="{01D0606A-494D-4EB4-9EE3-BDBCB4FE2885}"/>
    <cellStyle name="Normal 80 2 3 3 2 2" xfId="31858" xr:uid="{1C113C59-5BEA-47A8-AEBD-B0FCCEF80B00}"/>
    <cellStyle name="Normal 80 2 3 3 3" xfId="24808" xr:uid="{E7A27EDA-C27F-4624-A3DE-9692E485FB85}"/>
    <cellStyle name="Normal 80 2 3 4" xfId="11669" xr:uid="{0A502C1A-45AF-411E-BF32-A27A98E4979C}"/>
    <cellStyle name="Normal 80 2 3 4 2" xfId="29491" xr:uid="{1CC8BED2-33C0-45E1-9F1D-6A204BD78FF5}"/>
    <cellStyle name="Normal 80 2 3 5" xfId="22384" xr:uid="{620D2B03-C771-437F-AC14-F11876549FBD}"/>
    <cellStyle name="Normal 80 2 4" xfId="8662" xr:uid="{8527A403-AF79-4B26-9C4C-57073580CAA3}"/>
    <cellStyle name="Normal 80 2 4 2" xfId="14721" xr:uid="{10FFF38F-CE7D-442D-BF9A-65CE471016D2}"/>
    <cellStyle name="Normal 80 2 4 2 2" xfId="25436" xr:uid="{7EFEE65D-816F-4C3E-B7DF-C3FB0B5641DB}"/>
    <cellStyle name="Normal 80 2 4 3" xfId="12334" xr:uid="{0916E643-1AA1-49A6-A5DB-4B5B6ACF448E}"/>
    <cellStyle name="Normal 80 2 4 3 2" xfId="30119" xr:uid="{DF1D2EF4-D86F-4608-A2BE-DACA1AE47E01}"/>
    <cellStyle name="Normal 80 2 4 4" xfId="23049" xr:uid="{4512626C-F95E-480E-991E-3D59308A6BE2}"/>
    <cellStyle name="Normal 80 2 5" xfId="9874" xr:uid="{E5A5EF8B-2BB4-49AA-9072-9CBCDF998E5F}"/>
    <cellStyle name="Normal 80 2 5 2" xfId="13538" xr:uid="{90BDA1B4-735D-44B6-B4B3-1EC7D62EE516}"/>
    <cellStyle name="Normal 80 2 5 2 2" xfId="31303" xr:uid="{09500BC7-DD08-4931-B6D2-5E8219DE6876}"/>
    <cellStyle name="Normal 80 2 5 3" xfId="24253" xr:uid="{EB402B48-F860-46D3-B4F9-F1C02A2B6771}"/>
    <cellStyle name="Normal 80 2 6" xfId="11094" xr:uid="{EE6E275F-72B1-4E5F-9F06-894D48A24444}"/>
    <cellStyle name="Normal 80 2 6 2" xfId="28936" xr:uid="{709BCC95-5A45-4D4E-9087-232156842B0B}"/>
    <cellStyle name="Normal 80 2 7" xfId="21794" xr:uid="{851A1532-5134-4720-BF84-0D17ABB02CDE}"/>
    <cellStyle name="Normal 80 3" xfId="6402" xr:uid="{6EDAEB70-B925-40AF-981F-807E14A33406}"/>
    <cellStyle name="Normal 80 3 2" xfId="8011" xr:uid="{F1247D17-1E17-4B54-A0B1-594B8F17B1C9}"/>
    <cellStyle name="Normal 80 3 2 2" xfId="9384" xr:uid="{1BEF9A35-00E1-45F1-A331-6782591FFE3A}"/>
    <cellStyle name="Normal 80 3 2 2 2" xfId="15423" xr:uid="{0823E9C8-5C2B-40EA-9308-2F447DEFD500}"/>
    <cellStyle name="Normal 80 3 2 2 2 2" xfId="26138" xr:uid="{8716A8FB-28E3-43DD-BA88-A55551B99A90}"/>
    <cellStyle name="Normal 80 3 2 2 3" xfId="13056" xr:uid="{BD72DD20-CAA7-4834-8751-3E79E4CF235C}"/>
    <cellStyle name="Normal 80 3 2 2 3 2" xfId="30821" xr:uid="{7060A7F0-8103-49A3-B026-51F8A295B5BD}"/>
    <cellStyle name="Normal 80 3 2 2 4" xfId="23771" xr:uid="{1F26382E-09F0-4A8D-8935-A59E64580091}"/>
    <cellStyle name="Normal 80 3 2 3" xfId="10576" xr:uid="{9386D1FC-FCAB-4225-8E46-CA1C7B3F4C32}"/>
    <cellStyle name="Normal 80 3 2 3 2" xfId="14240" xr:uid="{6A735853-5157-4A25-9846-F0E3F364C8C5}"/>
    <cellStyle name="Normal 80 3 2 3 2 2" xfId="32005" xr:uid="{BE0461C1-CEBE-4EA6-8247-2D4B71207CEC}"/>
    <cellStyle name="Normal 80 3 2 3 3" xfId="24955" xr:uid="{8CAAF3BC-014F-48A6-8542-F4D1AE39C350}"/>
    <cellStyle name="Normal 80 3 2 4" xfId="11816" xr:uid="{97C523A6-9B45-490A-AF74-1CC47B25B626}"/>
    <cellStyle name="Normal 80 3 2 4 2" xfId="29638" xr:uid="{C2EB9D5B-25FF-42C7-ACB4-388F2F21A157}"/>
    <cellStyle name="Normal 80 3 2 5" xfId="22531" xr:uid="{519A6297-71F9-4068-8097-AFA185011AB3}"/>
    <cellStyle name="Normal 80 3 3" xfId="8797" xr:uid="{E1DC337D-581A-43B0-9771-8A113AB30EA6}"/>
    <cellStyle name="Normal 80 3 3 2" xfId="14856" xr:uid="{A15344E4-7589-4D0B-9BBF-45300FBA95BD}"/>
    <cellStyle name="Normal 80 3 3 2 2" xfId="25571" xr:uid="{C4B73C47-9966-4C48-9E30-DAF2090B63E6}"/>
    <cellStyle name="Normal 80 3 3 3" xfId="12469" xr:uid="{68D477E1-D88B-4E6F-9192-5B029BFEB33E}"/>
    <cellStyle name="Normal 80 3 3 3 2" xfId="30254" xr:uid="{5CA3A336-8A21-4995-9AAE-8E0E43B31196}"/>
    <cellStyle name="Normal 80 3 3 4" xfId="23184" xr:uid="{17B32A5C-2998-4FB2-A1AB-D1FC53F606DA}"/>
    <cellStyle name="Normal 80 3 4" xfId="10009" xr:uid="{FDF0B65F-94DA-4712-AEEE-472FFB5A739E}"/>
    <cellStyle name="Normal 80 3 4 2" xfId="13673" xr:uid="{6EEC1D77-7FC3-4914-85ED-41D8CCE2C50E}"/>
    <cellStyle name="Normal 80 3 4 2 2" xfId="31438" xr:uid="{DC466B7C-67FB-4275-9E73-40AA396F62BD}"/>
    <cellStyle name="Normal 80 3 4 3" xfId="24388" xr:uid="{B4CD4B1C-8326-4C39-B9EA-E0F8DEBE4D76}"/>
    <cellStyle name="Normal 80 3 5" xfId="11229" xr:uid="{09739DD6-4893-452C-875D-16B867FCB618}"/>
    <cellStyle name="Normal 80 3 5 2" xfId="29071" xr:uid="{E3E9D151-94A4-4359-92DA-4C67F757AEDD}"/>
    <cellStyle name="Normal 80 3 6" xfId="21929" xr:uid="{DBB78ADC-4A3F-41CB-852D-64BEA256806B}"/>
    <cellStyle name="Normal 80 4" xfId="7369" xr:uid="{CC3934D0-861D-4E32-B500-4DA17D91851A}"/>
    <cellStyle name="Normal 80 4 2" xfId="9107" xr:uid="{92E1172A-F7EF-4F09-8156-70130DBCE134}"/>
    <cellStyle name="Normal 80 4 2 2" xfId="15146" xr:uid="{D7706E26-8F55-4E01-A789-1BD1E1C2B701}"/>
    <cellStyle name="Normal 80 4 2 2 2" xfId="25861" xr:uid="{0B9B9AEE-3129-411A-9565-05EFE10F4E3A}"/>
    <cellStyle name="Normal 80 4 2 3" xfId="12779" xr:uid="{24AADCA6-E06C-4603-9749-A10AD341CAA6}"/>
    <cellStyle name="Normal 80 4 2 3 2" xfId="30544" xr:uid="{C89E8038-3465-43B3-915F-468659DCA217}"/>
    <cellStyle name="Normal 80 4 2 4" xfId="23494" xr:uid="{6CC071B2-0767-4D03-8661-0A91917BBB22}"/>
    <cellStyle name="Normal 80 4 3" xfId="10299" xr:uid="{DA3C5936-9DBC-4763-BB9E-0F748DE08891}"/>
    <cellStyle name="Normal 80 4 3 2" xfId="13963" xr:uid="{D930A413-8629-445B-9D35-D051A5130CE0}"/>
    <cellStyle name="Normal 80 4 3 2 2" xfId="31728" xr:uid="{B7E67027-8E43-473D-9817-3637A3BCA8B2}"/>
    <cellStyle name="Normal 80 4 3 3" xfId="24678" xr:uid="{90A8E81D-DD8D-4952-AAF8-45F605462430}"/>
    <cellStyle name="Normal 80 4 4" xfId="11539" xr:uid="{12E6E723-640E-46E5-9B27-5E055184C979}"/>
    <cellStyle name="Normal 80 4 4 2" xfId="29361" xr:uid="{7C83BE16-184B-4135-8E80-502E38DB8D92}"/>
    <cellStyle name="Normal 80 4 5" xfId="22254" xr:uid="{25D22107-5BF6-452F-B1FD-4720E5CF25F3}"/>
    <cellStyle name="Normal 80 5" xfId="8532" xr:uid="{AF7DEE38-FCF7-4265-96A0-0BD4C3E81103}"/>
    <cellStyle name="Normal 80 5 2" xfId="14591" xr:uid="{168CBAE1-3447-4B3C-B2CB-3108C3381046}"/>
    <cellStyle name="Normal 80 5 2 2" xfId="25306" xr:uid="{6FADF91E-69E4-48EC-9955-723D972F875B}"/>
    <cellStyle name="Normal 80 5 3" xfId="12204" xr:uid="{680986A9-00CE-433B-B368-ADA2111D6FC9}"/>
    <cellStyle name="Normal 80 5 3 2" xfId="29989" xr:uid="{26D8FBDA-C3F9-40BC-9CD9-7CAFF1125198}"/>
    <cellStyle name="Normal 80 5 4" xfId="22919" xr:uid="{A736DF28-5796-40B1-852E-A08B7CA67ECC}"/>
    <cellStyle name="Normal 80 6" xfId="9740" xr:uid="{E42B7DC5-590D-4807-B2F3-15BB96ED4F1B}"/>
    <cellStyle name="Normal 80 6 2" xfId="13408" xr:uid="{BA1BB0BB-0F89-4B97-9697-035E2AA12716}"/>
    <cellStyle name="Normal 80 6 2 2" xfId="31173" xr:uid="{0DB9756C-6457-41F0-A4BB-1061B6274D36}"/>
    <cellStyle name="Normal 80 6 3" xfId="24123" xr:uid="{3CF6BB40-C3D8-4680-A99C-9DEFF09CD45C}"/>
    <cellStyle name="Normal 80 7" xfId="10964" xr:uid="{FF31FAA8-2A73-4BFA-A311-1380AEA36C7C}"/>
    <cellStyle name="Normal 80 7 2" xfId="28806" xr:uid="{FE450A32-7154-421B-9CA2-7FF88BDEC68A}"/>
    <cellStyle name="Normal 80 8" xfId="21650" xr:uid="{A82C98E9-8C1F-40B3-ADAA-80F0C1185EE7}"/>
    <cellStyle name="Normal 80 9" xfId="38990" xr:uid="{3DD17DDB-DDDE-46BA-9A5B-AB0D21435636}"/>
    <cellStyle name="Normal 81" xfId="4813" xr:uid="{0C6A8398-0A37-44DB-BFAE-9743ABFD100A}"/>
    <cellStyle name="Normal 81 2" xfId="5966" xr:uid="{70F91013-0A2B-492B-8B3F-BEECFF7EB8F0}"/>
    <cellStyle name="Normal 81 2 2" xfId="6595" xr:uid="{DD7AF824-B009-4985-95F2-46D14A3FB9FA}"/>
    <cellStyle name="Normal 81 2 2 2" xfId="8205" xr:uid="{62839D12-4FA0-4C9F-A1CB-C6BFC6545E6C}"/>
    <cellStyle name="Normal 81 2 2 2 2" xfId="9515" xr:uid="{412E4488-604C-4DAC-AB5F-A9464633B420}"/>
    <cellStyle name="Normal 81 2 2 2 2 2" xfId="15554" xr:uid="{7A32AD4C-42C2-45CE-96DD-E8A3D31841EC}"/>
    <cellStyle name="Normal 81 2 2 2 2 2 2" xfId="26269" xr:uid="{F8993034-522C-48DB-8389-3BBCA06EE8D2}"/>
    <cellStyle name="Normal 81 2 2 2 2 3" xfId="13187" xr:uid="{46724199-17F2-45A7-B0FE-A5FFBF56A61E}"/>
    <cellStyle name="Normal 81 2 2 2 2 3 2" xfId="30952" xr:uid="{37DDC3A9-83A7-4534-897E-72E64E398504}"/>
    <cellStyle name="Normal 81 2 2 2 2 4" xfId="23902" xr:uid="{93030BFF-9615-449F-85C7-EF002DD37AE1}"/>
    <cellStyle name="Normal 81 2 2 2 3" xfId="10707" xr:uid="{DEACFDE3-21FC-4C6D-BCB2-818B2878EA3C}"/>
    <cellStyle name="Normal 81 2 2 2 3 2" xfId="14371" xr:uid="{D5A29660-ACA8-4EAF-AF13-5DB4E2E61492}"/>
    <cellStyle name="Normal 81 2 2 2 3 2 2" xfId="32136" xr:uid="{A19125FB-515A-42A5-AF68-72001E0A3B1D}"/>
    <cellStyle name="Normal 81 2 2 2 3 3" xfId="25086" xr:uid="{46F18570-AF84-442F-BA65-8B2930512B00}"/>
    <cellStyle name="Normal 81 2 2 2 4" xfId="11947" xr:uid="{4C2A27BC-04FB-4114-963C-9BE9BB30A734}"/>
    <cellStyle name="Normal 81 2 2 2 4 2" xfId="29769" xr:uid="{03A0DBDB-6779-401C-944C-5389AE53C4EA}"/>
    <cellStyle name="Normal 81 2 2 2 5" xfId="22662" xr:uid="{1364D269-EAFF-4AF3-A7E6-C2FAC102494F}"/>
    <cellStyle name="Normal 81 2 2 3" xfId="8928" xr:uid="{0B95AF82-1AAF-4FC4-880E-9C37B6A290C3}"/>
    <cellStyle name="Normal 81 2 2 3 2" xfId="14987" xr:uid="{70BE6155-935B-46E5-AE16-7C688966ECC2}"/>
    <cellStyle name="Normal 81 2 2 3 2 2" xfId="25702" xr:uid="{8C63659C-E873-4273-B564-E3E01C39B0A7}"/>
    <cellStyle name="Normal 81 2 2 3 3" xfId="12600" xr:uid="{DFBDA3C0-775A-4680-858F-DBE0E8E4592C}"/>
    <cellStyle name="Normal 81 2 2 3 3 2" xfId="30385" xr:uid="{595DC1A5-299A-494C-95C3-31BD50BC4D17}"/>
    <cellStyle name="Normal 81 2 2 3 4" xfId="23315" xr:uid="{A34BD6B3-33AE-454E-8158-836574E84C09}"/>
    <cellStyle name="Normal 81 2 2 4" xfId="10140" xr:uid="{A892590E-B552-4315-8F06-DB556C7BDE7D}"/>
    <cellStyle name="Normal 81 2 2 4 2" xfId="13804" xr:uid="{D26E5E0D-8525-47C8-A7C6-2CB7ABA3D054}"/>
    <cellStyle name="Normal 81 2 2 4 2 2" xfId="31569" xr:uid="{91131EE4-4786-48F3-A787-45F211954BA4}"/>
    <cellStyle name="Normal 81 2 2 4 3" xfId="24519" xr:uid="{81756B6B-41A4-44B1-9EAB-A459861261A4}"/>
    <cellStyle name="Normal 81 2 2 5" xfId="11360" xr:uid="{CC24DC47-5BC4-47C1-A742-AEAE7E4D0FFD}"/>
    <cellStyle name="Normal 81 2 2 5 2" xfId="29202" xr:uid="{8B176C7C-B015-40DC-B025-1DF179EC57A6}"/>
    <cellStyle name="Normal 81 2 2 6" xfId="22060" xr:uid="{91FF2E1B-DAE7-49D7-8A4C-BE0984A92099}"/>
    <cellStyle name="Normal 81 2 3" xfId="7563" xr:uid="{D9967B6F-7263-4C5E-9A11-36165F9F78BE}"/>
    <cellStyle name="Normal 81 2 3 2" xfId="9238" xr:uid="{105C1FBA-79C5-4F7E-BCD8-FC7CFA071684}"/>
    <cellStyle name="Normal 81 2 3 2 2" xfId="15277" xr:uid="{D9866D72-47B0-49F3-A9D8-E97D62C490F6}"/>
    <cellStyle name="Normal 81 2 3 2 2 2" xfId="25992" xr:uid="{DACBFDE5-B574-4084-9E41-261580C2E35F}"/>
    <cellStyle name="Normal 81 2 3 2 3" xfId="12910" xr:uid="{465F76CB-A9BF-45CD-99ED-7296FCF460E1}"/>
    <cellStyle name="Normal 81 2 3 2 3 2" xfId="30675" xr:uid="{3D098C4C-BAC7-45B5-94CD-1CFDE31AF2C4}"/>
    <cellStyle name="Normal 81 2 3 2 4" xfId="23625" xr:uid="{E52106AA-90DA-46EA-AC78-E467EDE9D096}"/>
    <cellStyle name="Normal 81 2 3 3" xfId="10430" xr:uid="{8501F439-2EC5-4951-99B4-495B88EBD672}"/>
    <cellStyle name="Normal 81 2 3 3 2" xfId="14094" xr:uid="{567CB074-92C1-45EB-AB23-E356A266D411}"/>
    <cellStyle name="Normal 81 2 3 3 2 2" xfId="31859" xr:uid="{BE806BE2-400A-4144-87E8-9829A694805D}"/>
    <cellStyle name="Normal 81 2 3 3 3" xfId="24809" xr:uid="{A1B7D53A-6330-4D5E-8DD0-21984E03EF41}"/>
    <cellStyle name="Normal 81 2 3 4" xfId="11670" xr:uid="{0DBF245E-7EB9-4148-BEEE-FA38F9F5F393}"/>
    <cellStyle name="Normal 81 2 3 4 2" xfId="29492" xr:uid="{7FA86B88-98AC-4E1E-BEF0-E8D10B73202B}"/>
    <cellStyle name="Normal 81 2 3 5" xfId="22385" xr:uid="{C620ACE4-1C6C-436D-8A8B-3E1119D6C437}"/>
    <cellStyle name="Normal 81 2 4" xfId="8663" xr:uid="{BB3AD119-3079-467A-9DDB-88DD508ADDE4}"/>
    <cellStyle name="Normal 81 2 4 2" xfId="14722" xr:uid="{28650FA4-CB09-45B3-B4AD-91C333402D94}"/>
    <cellStyle name="Normal 81 2 4 2 2" xfId="25437" xr:uid="{25F7D36D-6C3C-40A5-8D84-4BB69E525393}"/>
    <cellStyle name="Normal 81 2 4 3" xfId="12335" xr:uid="{2011C206-5BD6-484A-8CB4-EC83BA472839}"/>
    <cellStyle name="Normal 81 2 4 3 2" xfId="30120" xr:uid="{DDEE8CDC-EA6D-44AA-922C-9DDE4C2DA1C6}"/>
    <cellStyle name="Normal 81 2 4 4" xfId="23050" xr:uid="{D376DB41-EA2E-405F-9018-C6209D7CA884}"/>
    <cellStyle name="Normal 81 2 5" xfId="9875" xr:uid="{FB40C9A7-B8B1-4B01-AD36-08D584375EE0}"/>
    <cellStyle name="Normal 81 2 5 2" xfId="13539" xr:uid="{BAA9524F-C48C-45E6-8749-F732A61BF6F7}"/>
    <cellStyle name="Normal 81 2 5 2 2" xfId="31304" xr:uid="{41171493-3067-4B29-A462-26CCCB9645AF}"/>
    <cellStyle name="Normal 81 2 5 3" xfId="24254" xr:uid="{6940543E-D377-4715-A1E9-DA375B37296E}"/>
    <cellStyle name="Normal 81 2 6" xfId="11095" xr:uid="{F5F98BD4-72DC-4A67-B49F-257414627F3F}"/>
    <cellStyle name="Normal 81 2 6 2" xfId="28937" xr:uid="{2E9D4E28-5513-4FFB-B809-5914C1C3F519}"/>
    <cellStyle name="Normal 81 2 7" xfId="21795" xr:uid="{1277ED73-D293-432C-9639-F6F10DA477FA}"/>
    <cellStyle name="Normal 81 3" xfId="6403" xr:uid="{BF8E64EF-5EE6-42CD-A9FA-10E0F24D4A24}"/>
    <cellStyle name="Normal 81 3 2" xfId="8012" xr:uid="{CF1B036E-97FE-4084-8F48-09B45B52B2D7}"/>
    <cellStyle name="Normal 81 3 2 2" xfId="9385" xr:uid="{69AC00CF-3EFE-4CA3-857D-496D8167481A}"/>
    <cellStyle name="Normal 81 3 2 2 2" xfId="15424" xr:uid="{793839C6-7B93-4B8E-8F4E-A2458817B74C}"/>
    <cellStyle name="Normal 81 3 2 2 2 2" xfId="26139" xr:uid="{82537703-D51D-4845-82DF-BA08A89D0302}"/>
    <cellStyle name="Normal 81 3 2 2 3" xfId="13057" xr:uid="{6D116B10-BD4B-48CF-A7F6-A7EDA43D7802}"/>
    <cellStyle name="Normal 81 3 2 2 3 2" xfId="30822" xr:uid="{D9FB68A1-00C9-4652-8FE3-B61BC29F6270}"/>
    <cellStyle name="Normal 81 3 2 2 4" xfId="23772" xr:uid="{28FCCC6C-0CB3-4A1E-BC01-A2BF10F9E412}"/>
    <cellStyle name="Normal 81 3 2 3" xfId="10577" xr:uid="{3FA16E24-B6C4-4A94-B27E-514436BEC322}"/>
    <cellStyle name="Normal 81 3 2 3 2" xfId="14241" xr:uid="{A3D5C7CE-2C02-4D42-A17F-0639C481D1F5}"/>
    <cellStyle name="Normal 81 3 2 3 2 2" xfId="32006" xr:uid="{196DDB1D-4AFB-46AC-8B18-523185D0A74D}"/>
    <cellStyle name="Normal 81 3 2 3 3" xfId="24956" xr:uid="{5A97C681-1453-472F-8BC7-F3AB4FA8FEBC}"/>
    <cellStyle name="Normal 81 3 2 4" xfId="11817" xr:uid="{FB4C2BC2-0F5B-4D2A-9925-A74B3957CA40}"/>
    <cellStyle name="Normal 81 3 2 4 2" xfId="29639" xr:uid="{0D27FCEA-2D86-4158-9C66-52B499E5547B}"/>
    <cellStyle name="Normal 81 3 2 5" xfId="22532" xr:uid="{48A36798-B19C-4F38-B0AA-F4A046E4222A}"/>
    <cellStyle name="Normal 81 3 3" xfId="8798" xr:uid="{F0BC985E-4C89-43D1-B68A-5D5F34518C69}"/>
    <cellStyle name="Normal 81 3 3 2" xfId="14857" xr:uid="{06494267-7A27-4093-8CF3-03B6A1E39B81}"/>
    <cellStyle name="Normal 81 3 3 2 2" xfId="25572" xr:uid="{378657A4-9F38-4B40-9D0C-DCE136FC97DE}"/>
    <cellStyle name="Normal 81 3 3 3" xfId="12470" xr:uid="{0C20C83B-076A-4B00-B501-226B9254E25D}"/>
    <cellStyle name="Normal 81 3 3 3 2" xfId="30255" xr:uid="{68971955-DDF3-4E17-A6B0-7AEFC9D3D984}"/>
    <cellStyle name="Normal 81 3 3 4" xfId="23185" xr:uid="{D73DFD6C-3B26-489C-B94A-6039CA87366D}"/>
    <cellStyle name="Normal 81 3 4" xfId="10010" xr:uid="{E0073E46-4127-44E6-8106-A2941659969F}"/>
    <cellStyle name="Normal 81 3 4 2" xfId="13674" xr:uid="{9633D902-6142-4C09-9517-95F3737A487D}"/>
    <cellStyle name="Normal 81 3 4 2 2" xfId="31439" xr:uid="{2F719FD8-4D48-45DE-96F3-1F6355BE474E}"/>
    <cellStyle name="Normal 81 3 4 3" xfId="24389" xr:uid="{AA0A37FB-0741-4028-B2D3-8246649C1040}"/>
    <cellStyle name="Normal 81 3 5" xfId="11230" xr:uid="{0E1016CD-3F3D-40DD-B05E-BAD76BFBFF87}"/>
    <cellStyle name="Normal 81 3 5 2" xfId="29072" xr:uid="{CD570EA7-54EF-4E5E-8B89-980C886986BE}"/>
    <cellStyle name="Normal 81 3 6" xfId="21930" xr:uid="{BE29ED4B-79F7-4278-8C9C-74E3CE51727D}"/>
    <cellStyle name="Normal 81 4" xfId="7370" xr:uid="{200DDFEE-3F2D-4FA2-9E9B-0B822C733D07}"/>
    <cellStyle name="Normal 81 4 2" xfId="9108" xr:uid="{B4464064-346D-417F-8443-28D5C02E4A85}"/>
    <cellStyle name="Normal 81 4 2 2" xfId="15147" xr:uid="{B733EB19-63B0-4018-91AC-405E7846E395}"/>
    <cellStyle name="Normal 81 4 2 2 2" xfId="25862" xr:uid="{28D6DCD4-1EAB-4E9D-8D62-FF99D96D1382}"/>
    <cellStyle name="Normal 81 4 2 3" xfId="12780" xr:uid="{618B01AC-9977-40B3-A6CD-C0BF35B0C7E8}"/>
    <cellStyle name="Normal 81 4 2 3 2" xfId="30545" xr:uid="{75F801C6-39A8-4C62-84F7-2A9569389C84}"/>
    <cellStyle name="Normal 81 4 2 4" xfId="23495" xr:uid="{1D9A175B-8F69-4B7F-8366-6A205604D48F}"/>
    <cellStyle name="Normal 81 4 3" xfId="10300" xr:uid="{64E1A8B8-697E-4DFD-8D6F-A142009346C6}"/>
    <cellStyle name="Normal 81 4 3 2" xfId="13964" xr:uid="{7399A7D7-197B-45D0-9954-E45050D8BCBA}"/>
    <cellStyle name="Normal 81 4 3 2 2" xfId="31729" xr:uid="{A80556A1-7BCC-43AA-BC01-1A7499858FE8}"/>
    <cellStyle name="Normal 81 4 3 3" xfId="24679" xr:uid="{A571F8ED-864F-44AE-A7CC-650A88F6CAB0}"/>
    <cellStyle name="Normal 81 4 4" xfId="11540" xr:uid="{551F3AC9-AEE8-439F-84C7-68A8CE5E5928}"/>
    <cellStyle name="Normal 81 4 4 2" xfId="29362" xr:uid="{C784E6B3-EF09-4470-BA15-BB307EDA0F70}"/>
    <cellStyle name="Normal 81 4 5" xfId="22255" xr:uid="{22275BE7-88A2-493E-99DC-A55BD66B932F}"/>
    <cellStyle name="Normal 81 5" xfId="8533" xr:uid="{B55654D1-BF7B-4B17-9040-2E9359B440EC}"/>
    <cellStyle name="Normal 81 5 2" xfId="14592" xr:uid="{6E649A84-33D0-45B2-8EB8-19CDB1D166C4}"/>
    <cellStyle name="Normal 81 5 2 2" xfId="25307" xr:uid="{26CCB317-3AD2-4921-9C6A-D51FF2898138}"/>
    <cellStyle name="Normal 81 5 3" xfId="12205" xr:uid="{A480AF52-4596-406C-863A-9882C7DEC5B8}"/>
    <cellStyle name="Normal 81 5 3 2" xfId="29990" xr:uid="{538CE3BD-3E03-43F7-ACE2-8A3290FAB2A6}"/>
    <cellStyle name="Normal 81 5 4" xfId="22920" xr:uid="{593B7772-5FF1-4FCF-B62A-2B245DD42EFF}"/>
    <cellStyle name="Normal 81 6" xfId="9741" xr:uid="{D9DB65B8-2F30-4411-B0DF-48ECD7587519}"/>
    <cellStyle name="Normal 81 6 2" xfId="13409" xr:uid="{8884E3FA-85D4-4C67-A429-EDFA8DD79494}"/>
    <cellStyle name="Normal 81 6 2 2" xfId="31174" xr:uid="{C3320672-B00C-44D5-A65D-E411778D540B}"/>
    <cellStyle name="Normal 81 6 3" xfId="24124" xr:uid="{0B275088-B765-49B0-9B39-5F4673771E48}"/>
    <cellStyle name="Normal 81 7" xfId="10965" xr:uid="{5BBF742B-13F3-46A7-AB9D-7436F03CB89A}"/>
    <cellStyle name="Normal 81 7 2" xfId="28807" xr:uid="{6CCAF198-798E-4AE1-9EDC-7632F4D85CF3}"/>
    <cellStyle name="Normal 81 8" xfId="21651" xr:uid="{64EBB324-8CB6-4782-885B-72DEE8C32035}"/>
    <cellStyle name="Normal 82" xfId="4814" xr:uid="{DD53AB97-2858-44E7-9E10-9961E8CB7567}"/>
    <cellStyle name="Normal 82 10" xfId="21652" xr:uid="{E06AD9FA-F795-4F81-A71B-D5F356F30A85}"/>
    <cellStyle name="Normal 82 2" xfId="4815" xr:uid="{3F9AE76D-6D89-4EB9-B18A-1B141787C8EE}"/>
    <cellStyle name="Normal 82 2 2" xfId="5968" xr:uid="{7BDA8A9B-33E8-42B1-8B4B-E15BE0004E6A}"/>
    <cellStyle name="Normal 82 2 2 2" xfId="6597" xr:uid="{7B59096A-3B62-4FEA-825C-ACEFA9CBF9E8}"/>
    <cellStyle name="Normal 82 2 2 2 2" xfId="8207" xr:uid="{D9D83EA9-8898-481C-A9CE-E4245989B18D}"/>
    <cellStyle name="Normal 82 2 2 2 2 2" xfId="9517" xr:uid="{02DEA217-58D9-4783-98A0-DF83D87D24B3}"/>
    <cellStyle name="Normal 82 2 2 2 2 2 2" xfId="15556" xr:uid="{FEDBCBA0-AA6A-4B5F-807B-C64E1A8A2DD4}"/>
    <cellStyle name="Normal 82 2 2 2 2 2 2 2" xfId="26271" xr:uid="{DA35D240-AAEE-4687-83A1-09F92E54603E}"/>
    <cellStyle name="Normal 82 2 2 2 2 2 3" xfId="13189" xr:uid="{5DE8AE94-A5B0-445B-828D-AF5DD8860324}"/>
    <cellStyle name="Normal 82 2 2 2 2 2 3 2" xfId="30954" xr:uid="{60F47E7D-66EC-4265-B3D2-A8D99B45D3FD}"/>
    <cellStyle name="Normal 82 2 2 2 2 2 4" xfId="23904" xr:uid="{640433F9-E31A-4B68-8EC6-CC0520918BB5}"/>
    <cellStyle name="Normal 82 2 2 2 2 3" xfId="10709" xr:uid="{56F458F2-2DD6-4179-ABEA-5D54F025753A}"/>
    <cellStyle name="Normal 82 2 2 2 2 3 2" xfId="14373" xr:uid="{C7907A2B-6667-482B-B6F1-7788C7078377}"/>
    <cellStyle name="Normal 82 2 2 2 2 3 2 2" xfId="32138" xr:uid="{53F01681-937F-483C-B281-CE882BD6D3CD}"/>
    <cellStyle name="Normal 82 2 2 2 2 3 3" xfId="25088" xr:uid="{32D2AA56-1EF9-404D-A59B-FAF22A6909D7}"/>
    <cellStyle name="Normal 82 2 2 2 2 4" xfId="11949" xr:uid="{27D9E787-3135-4C3A-BF6B-EE26DC775F74}"/>
    <cellStyle name="Normal 82 2 2 2 2 4 2" xfId="29771" xr:uid="{0BD9C9BF-5A1F-4852-9A95-6846BA063EC7}"/>
    <cellStyle name="Normal 82 2 2 2 2 5" xfId="22664" xr:uid="{8B234FBE-29E9-4F04-A624-1AFB63A6C00D}"/>
    <cellStyle name="Normal 82 2 2 2 3" xfId="8930" xr:uid="{4A8F9A08-B55E-4B27-9CBE-32C0EC48A997}"/>
    <cellStyle name="Normal 82 2 2 2 3 2" xfId="14989" xr:uid="{9F128912-3CED-4949-A7C2-AAD525FCAC80}"/>
    <cellStyle name="Normal 82 2 2 2 3 2 2" xfId="25704" xr:uid="{C08AFF0F-060D-4720-AE73-3303E6B7A744}"/>
    <cellStyle name="Normal 82 2 2 2 3 3" xfId="12602" xr:uid="{8E9E1653-1DE8-4359-AE98-A81A47B110CB}"/>
    <cellStyle name="Normal 82 2 2 2 3 3 2" xfId="30387" xr:uid="{640F3DF1-2708-4B56-9110-5C29E537CE6B}"/>
    <cellStyle name="Normal 82 2 2 2 3 4" xfId="23317" xr:uid="{41ED329D-AB10-45D9-B482-F339509A6A99}"/>
    <cellStyle name="Normal 82 2 2 2 4" xfId="10142" xr:uid="{DB54CECD-0873-40EB-BD10-7A8291DE4393}"/>
    <cellStyle name="Normal 82 2 2 2 4 2" xfId="13806" xr:uid="{2E7D3D4B-6D3A-470A-A494-41DA0FADE3E7}"/>
    <cellStyle name="Normal 82 2 2 2 4 2 2" xfId="31571" xr:uid="{79078B74-4890-4507-833F-9D4FBCE6F044}"/>
    <cellStyle name="Normal 82 2 2 2 4 3" xfId="24521" xr:uid="{7A571327-2179-46DB-A44F-86497DC609A4}"/>
    <cellStyle name="Normal 82 2 2 2 5" xfId="11362" xr:uid="{6FAF131D-6A49-43B7-84F5-683398ABFF27}"/>
    <cellStyle name="Normal 82 2 2 2 5 2" xfId="29204" xr:uid="{CE713F17-EB86-49D8-BCC9-3ED21D8221B5}"/>
    <cellStyle name="Normal 82 2 2 2 6" xfId="22062" xr:uid="{9AD1FD22-D8DB-4CEB-B4C9-E44DBC24D9DE}"/>
    <cellStyle name="Normal 82 2 2 3" xfId="7565" xr:uid="{4930A545-4522-403A-9E02-2D5EAE1D79E2}"/>
    <cellStyle name="Normal 82 2 2 3 2" xfId="9240" xr:uid="{998BAB18-9466-480C-B42A-E7D35BB510B6}"/>
    <cellStyle name="Normal 82 2 2 3 2 2" xfId="15279" xr:uid="{3B8D7B22-1350-4D76-A54F-666B8C14F59D}"/>
    <cellStyle name="Normal 82 2 2 3 2 2 2" xfId="25994" xr:uid="{9E271FD0-32F0-4920-9718-1FC5E4D2E58A}"/>
    <cellStyle name="Normal 82 2 2 3 2 3" xfId="12912" xr:uid="{61E6AFBF-5C12-4EF2-BF3B-77FB22E23CA7}"/>
    <cellStyle name="Normal 82 2 2 3 2 3 2" xfId="30677" xr:uid="{4FE1077B-F2DB-491D-B86F-92A5C6E5B22B}"/>
    <cellStyle name="Normal 82 2 2 3 2 4" xfId="23627" xr:uid="{0677C3C6-A107-4CA0-9EDA-3BDA658FC3EB}"/>
    <cellStyle name="Normal 82 2 2 3 3" xfId="10432" xr:uid="{F5700BD4-D837-459F-82F5-ECBB067718BC}"/>
    <cellStyle name="Normal 82 2 2 3 3 2" xfId="14096" xr:uid="{8E5C1416-47C5-4E5D-89A8-CD832DF281FC}"/>
    <cellStyle name="Normal 82 2 2 3 3 2 2" xfId="31861" xr:uid="{F8A2E1AD-0168-4C99-AE68-633BF4AC8DE2}"/>
    <cellStyle name="Normal 82 2 2 3 3 3" xfId="24811" xr:uid="{DFB850F3-AC44-4EE3-B458-166008AE3A25}"/>
    <cellStyle name="Normal 82 2 2 3 4" xfId="11672" xr:uid="{32686E08-BBEA-4A3D-A552-59508D0A02DA}"/>
    <cellStyle name="Normal 82 2 2 3 4 2" xfId="29494" xr:uid="{82D9CBB3-774A-4ED0-9894-4E9B50F5BFDD}"/>
    <cellStyle name="Normal 82 2 2 3 5" xfId="22387" xr:uid="{01751D9D-4AD7-4F79-91A1-361F06B4AAB2}"/>
    <cellStyle name="Normal 82 2 2 4" xfId="8665" xr:uid="{FD826A17-86EB-4CE5-9A36-7998304C7132}"/>
    <cellStyle name="Normal 82 2 2 4 2" xfId="14724" xr:uid="{1BA6AA35-D7B6-49E1-B097-FC0521611C72}"/>
    <cellStyle name="Normal 82 2 2 4 2 2" xfId="25439" xr:uid="{10582E7D-ADD6-4D4B-BF99-99E3A460E23C}"/>
    <cellStyle name="Normal 82 2 2 4 3" xfId="12337" xr:uid="{3B165858-3DE4-450E-83D9-651F01E50A1D}"/>
    <cellStyle name="Normal 82 2 2 4 3 2" xfId="30122" xr:uid="{0DFD98B8-A7FF-4E78-AE89-27D9B738CAB0}"/>
    <cellStyle name="Normal 82 2 2 4 4" xfId="23052" xr:uid="{30CCACF8-1BD4-42AF-B328-A537A0FFFC62}"/>
    <cellStyle name="Normal 82 2 2 5" xfId="9877" xr:uid="{A02BFB1E-1843-486E-ADCD-6DD9B95E54DC}"/>
    <cellStyle name="Normal 82 2 2 5 2" xfId="13541" xr:uid="{121DD834-4D3B-44F4-8973-801471926BE8}"/>
    <cellStyle name="Normal 82 2 2 5 2 2" xfId="31306" xr:uid="{4433D834-6D20-464D-90B2-8D92AF8243D1}"/>
    <cellStyle name="Normal 82 2 2 5 3" xfId="24256" xr:uid="{FAF18BDD-48A5-47A1-837E-131C82D8C9E6}"/>
    <cellStyle name="Normal 82 2 2 6" xfId="11097" xr:uid="{A8C1BF37-7635-4F8C-A0D1-6BBAB93B5E59}"/>
    <cellStyle name="Normal 82 2 2 6 2" xfId="28939" xr:uid="{96341916-F7AE-4D04-AF5C-16283B5918C0}"/>
    <cellStyle name="Normal 82 2 2 7" xfId="21797" xr:uid="{53CF9D92-704C-438C-B15C-44316AE66099}"/>
    <cellStyle name="Normal 82 2 3" xfId="6405" xr:uid="{309C4311-C662-4817-AB64-1FAC0399A7AE}"/>
    <cellStyle name="Normal 82 2 3 2" xfId="8014" xr:uid="{42FE2B0F-9591-4333-B87B-34D15690817B}"/>
    <cellStyle name="Normal 82 2 3 2 2" xfId="9387" xr:uid="{E576D73B-9B02-41E5-8A97-E4B34614530A}"/>
    <cellStyle name="Normal 82 2 3 2 2 2" xfId="15426" xr:uid="{02AE4137-C714-4152-88E9-4E3E49186998}"/>
    <cellStyle name="Normal 82 2 3 2 2 2 2" xfId="26141" xr:uid="{78CF811D-50AE-431E-9EA7-90346EC9AE6C}"/>
    <cellStyle name="Normal 82 2 3 2 2 3" xfId="13059" xr:uid="{334A324C-E017-4E0F-A7CE-9434C555C4EA}"/>
    <cellStyle name="Normal 82 2 3 2 2 3 2" xfId="30824" xr:uid="{0A8FAC35-518C-427F-BC83-21800F39C150}"/>
    <cellStyle name="Normal 82 2 3 2 2 4" xfId="23774" xr:uid="{04C5EBA8-240B-42AC-AAC8-5A3CC77066EE}"/>
    <cellStyle name="Normal 82 2 3 2 3" xfId="10579" xr:uid="{8661401F-1EF6-436F-8E26-4FC1D11F3EAC}"/>
    <cellStyle name="Normal 82 2 3 2 3 2" xfId="14243" xr:uid="{39BF2434-9CB7-41BC-B16C-DC8300559A49}"/>
    <cellStyle name="Normal 82 2 3 2 3 2 2" xfId="32008" xr:uid="{18710252-A013-4BE0-A19F-AD64B0646565}"/>
    <cellStyle name="Normal 82 2 3 2 3 3" xfId="24958" xr:uid="{251460BF-F6DC-41AB-814F-F2F644CCF40A}"/>
    <cellStyle name="Normal 82 2 3 2 4" xfId="11819" xr:uid="{4D005EC5-38B2-4F8B-8D7C-E7D4F3C11922}"/>
    <cellStyle name="Normal 82 2 3 2 4 2" xfId="29641" xr:uid="{FCF9E12F-A9A1-46E5-AB5F-2F1B219039F6}"/>
    <cellStyle name="Normal 82 2 3 2 5" xfId="22534" xr:uid="{4C74F663-3150-4A9C-B78E-A4BCBA882BCA}"/>
    <cellStyle name="Normal 82 2 3 3" xfId="8800" xr:uid="{C1C2EE17-D77D-49F7-8491-600F63775F0F}"/>
    <cellStyle name="Normal 82 2 3 3 2" xfId="14859" xr:uid="{272A81F9-714E-4135-9408-6D83DC477D95}"/>
    <cellStyle name="Normal 82 2 3 3 2 2" xfId="25574" xr:uid="{F3713658-178D-4306-B395-541B4C83FE62}"/>
    <cellStyle name="Normal 82 2 3 3 3" xfId="12472" xr:uid="{6940739E-B1A7-4CE4-BB62-0AF0B7319428}"/>
    <cellStyle name="Normal 82 2 3 3 3 2" xfId="30257" xr:uid="{CE7E243F-AEFB-49D0-99D4-239B10AABA0C}"/>
    <cellStyle name="Normal 82 2 3 3 4" xfId="23187" xr:uid="{9B1AE322-CD6B-416E-9606-53F6E5E9EB1C}"/>
    <cellStyle name="Normal 82 2 3 4" xfId="10012" xr:uid="{E686C715-BA64-4068-9D60-28361FC3A294}"/>
    <cellStyle name="Normal 82 2 3 4 2" xfId="13676" xr:uid="{9EAB144A-2B3D-4924-9889-EAF6364C0AF9}"/>
    <cellStyle name="Normal 82 2 3 4 2 2" xfId="31441" xr:uid="{1373BE5B-922F-4D13-8532-690C7C1657EE}"/>
    <cellStyle name="Normal 82 2 3 4 3" xfId="24391" xr:uid="{A24B238B-52A3-40AE-81C6-902D9C541018}"/>
    <cellStyle name="Normal 82 2 3 5" xfId="11232" xr:uid="{DD23BD20-0388-4340-834B-02F8008C955E}"/>
    <cellStyle name="Normal 82 2 3 5 2" xfId="29074" xr:uid="{9EC5A4D7-E191-4727-B2D0-B570AB3AACA9}"/>
    <cellStyle name="Normal 82 2 3 6" xfId="21932" xr:uid="{9525B97C-B08C-4767-8746-09999C45B4B4}"/>
    <cellStyle name="Normal 82 2 4" xfId="7372" xr:uid="{9A7F06BC-1654-468E-A0BC-B0975940EDBA}"/>
    <cellStyle name="Normal 82 2 4 2" xfId="9110" xr:uid="{052B0DCD-EEAF-4DB8-A5E8-6CBC9338835C}"/>
    <cellStyle name="Normal 82 2 4 2 2" xfId="15149" xr:uid="{AE62AF0E-4BB1-472D-B214-FE265926FFC0}"/>
    <cellStyle name="Normal 82 2 4 2 2 2" xfId="25864" xr:uid="{4F36FB9F-88F8-4709-ABF7-4FC2FA802ECA}"/>
    <cellStyle name="Normal 82 2 4 2 3" xfId="12782" xr:uid="{AC5F07BA-6355-4138-8BBC-D795B402F832}"/>
    <cellStyle name="Normal 82 2 4 2 3 2" xfId="30547" xr:uid="{5BEC98BF-3E14-4731-9627-E686703EFA35}"/>
    <cellStyle name="Normal 82 2 4 2 4" xfId="23497" xr:uid="{8BCACCA8-501C-42FB-BC48-4DEA469ECC63}"/>
    <cellStyle name="Normal 82 2 4 3" xfId="10302" xr:uid="{B8ACD333-94B6-4747-88E8-BC6F146EFE70}"/>
    <cellStyle name="Normal 82 2 4 3 2" xfId="13966" xr:uid="{7A308B2F-8769-4C49-9AD0-8D958A966424}"/>
    <cellStyle name="Normal 82 2 4 3 2 2" xfId="31731" xr:uid="{B6959F13-74F1-4DD8-AA0D-817AB2024F95}"/>
    <cellStyle name="Normal 82 2 4 3 3" xfId="24681" xr:uid="{18F1C778-60D4-474D-827A-696DC711D5E7}"/>
    <cellStyle name="Normal 82 2 4 4" xfId="11542" xr:uid="{64EB4DA9-DDFF-4BBD-A92E-E4D78D23E0D8}"/>
    <cellStyle name="Normal 82 2 4 4 2" xfId="29364" xr:uid="{CC833023-1127-4DF8-8299-8E690E10FF9C}"/>
    <cellStyle name="Normal 82 2 4 5" xfId="22257" xr:uid="{42EF8D2E-02F0-4BCB-A6E8-2CFBE37A0EE1}"/>
    <cellStyle name="Normal 82 2 5" xfId="8535" xr:uid="{E78FEF2E-A608-4D7B-97F9-F4C25835861E}"/>
    <cellStyle name="Normal 82 2 5 2" xfId="14594" xr:uid="{1C6F4624-3C2A-4716-9AB0-059638471453}"/>
    <cellStyle name="Normal 82 2 5 2 2" xfId="25309" xr:uid="{E007D6A9-2479-4679-B5C5-F4F96A812AAA}"/>
    <cellStyle name="Normal 82 2 5 3" xfId="12207" xr:uid="{4DB27A4E-8B48-498B-B592-BF86F3DB9CD3}"/>
    <cellStyle name="Normal 82 2 5 3 2" xfId="29992" xr:uid="{72956459-9C99-4B4A-9306-14994C781251}"/>
    <cellStyle name="Normal 82 2 5 4" xfId="22922" xr:uid="{13346557-3491-4C4C-B7DB-B7EF230D760A}"/>
    <cellStyle name="Normal 82 2 6" xfId="9743" xr:uid="{69AE0BED-B5EE-44CE-B360-D1F19A1CE0ED}"/>
    <cellStyle name="Normal 82 2 6 2" xfId="13411" xr:uid="{191DC94F-E0C7-4CB2-9EA8-396433ED6BA1}"/>
    <cellStyle name="Normal 82 2 6 2 2" xfId="31176" xr:uid="{5A0E3C46-9185-4418-8B26-020AD959046B}"/>
    <cellStyle name="Normal 82 2 6 3" xfId="24126" xr:uid="{31949E1D-8B58-4841-B589-7AA4FAC8FD29}"/>
    <cellStyle name="Normal 82 2 7" xfId="10967" xr:uid="{A67781B4-F892-4D4B-8DD9-53D3AC7FB3B2}"/>
    <cellStyle name="Normal 82 2 7 2" xfId="28809" xr:uid="{6AEA80B4-8ED6-4B2E-A912-F416CE8E1F0D}"/>
    <cellStyle name="Normal 82 2 8" xfId="21653" xr:uid="{E1605D49-2386-45B9-BC1E-CBA73D7A985E}"/>
    <cellStyle name="Normal 82 3" xfId="4816" xr:uid="{E552672B-5082-4306-9A0F-2F80ED199DB1}"/>
    <cellStyle name="Normal 82 4" xfId="5967" xr:uid="{C4504579-0CBB-4F21-8280-E2F39C806955}"/>
    <cellStyle name="Normal 82 4 2" xfId="6596" xr:uid="{194A61C4-3067-46F4-AAFF-7F5C163D19B0}"/>
    <cellStyle name="Normal 82 4 2 2" xfId="8206" xr:uid="{ECCBD9F3-83E1-4DD6-B397-5F865925FCDE}"/>
    <cellStyle name="Normal 82 4 2 2 2" xfId="9516" xr:uid="{4CB4F0C3-2437-4736-A76D-AADC9E34CBCE}"/>
    <cellStyle name="Normal 82 4 2 2 2 2" xfId="15555" xr:uid="{0EC4BD3E-C3E9-43F9-8577-5F4228354CF9}"/>
    <cellStyle name="Normal 82 4 2 2 2 2 2" xfId="26270" xr:uid="{B57E4AC5-3AED-4AEA-906C-6ACBA14C810A}"/>
    <cellStyle name="Normal 82 4 2 2 2 3" xfId="13188" xr:uid="{7EFEB528-2B14-40AC-82B6-B8348FAF31D4}"/>
    <cellStyle name="Normal 82 4 2 2 2 3 2" xfId="30953" xr:uid="{35EC0B23-D5B4-474F-A69F-F4D5AECF4EFA}"/>
    <cellStyle name="Normal 82 4 2 2 2 4" xfId="23903" xr:uid="{B335D955-6607-47B1-96E0-4CAF83EF71ED}"/>
    <cellStyle name="Normal 82 4 2 2 3" xfId="10708" xr:uid="{4212B161-BC73-4775-9A58-18DB8D8A7CBE}"/>
    <cellStyle name="Normal 82 4 2 2 3 2" xfId="14372" xr:uid="{338A84C2-62B9-4DAB-BE04-D3DFBCF3BE13}"/>
    <cellStyle name="Normal 82 4 2 2 3 2 2" xfId="32137" xr:uid="{F4A3CA60-C29B-421E-AB4C-B6A3A56BABE3}"/>
    <cellStyle name="Normal 82 4 2 2 3 3" xfId="25087" xr:uid="{4A3E4406-5FD0-4D9C-BAD8-8283A4C9C4A1}"/>
    <cellStyle name="Normal 82 4 2 2 4" xfId="11948" xr:uid="{1F781828-A411-45DE-A1A3-2F9C7364FF14}"/>
    <cellStyle name="Normal 82 4 2 2 4 2" xfId="29770" xr:uid="{8B872E5A-09B7-4C6E-9498-CE4F47A317FA}"/>
    <cellStyle name="Normal 82 4 2 2 5" xfId="22663" xr:uid="{BB76FAC0-7565-47BD-8125-930E21C9C28E}"/>
    <cellStyle name="Normal 82 4 2 3" xfId="8929" xr:uid="{CB7DC70B-B0DE-4F36-8C52-7D8402AEBC3E}"/>
    <cellStyle name="Normal 82 4 2 3 2" xfId="14988" xr:uid="{317C8BC2-BC20-4A2F-8FCA-E2FC247998ED}"/>
    <cellStyle name="Normal 82 4 2 3 2 2" xfId="25703" xr:uid="{527667B2-A09B-47DB-BCDD-70ADF59AF2FC}"/>
    <cellStyle name="Normal 82 4 2 3 3" xfId="12601" xr:uid="{6BD5B505-0705-4508-BDC6-01B25B1765C2}"/>
    <cellStyle name="Normal 82 4 2 3 3 2" xfId="30386" xr:uid="{104C59DF-FF93-4D9A-8367-50235B309CF8}"/>
    <cellStyle name="Normal 82 4 2 3 4" xfId="23316" xr:uid="{303A2CD2-C520-4B50-9CC5-3F8E1F6D7064}"/>
    <cellStyle name="Normal 82 4 2 4" xfId="10141" xr:uid="{808E04AD-B21B-4F17-B969-14E2B2944667}"/>
    <cellStyle name="Normal 82 4 2 4 2" xfId="13805" xr:uid="{42A2C898-0A61-49E7-9B21-D7962C33A84D}"/>
    <cellStyle name="Normal 82 4 2 4 2 2" xfId="31570" xr:uid="{128E0BCD-D8C2-49B0-BA6D-900106CE7F0E}"/>
    <cellStyle name="Normal 82 4 2 4 3" xfId="24520" xr:uid="{E6FFFA71-F783-412E-B8F6-E22596C6D03F}"/>
    <cellStyle name="Normal 82 4 2 5" xfId="11361" xr:uid="{1E09F2CD-83C8-4E75-8775-2EEDE4E45862}"/>
    <cellStyle name="Normal 82 4 2 5 2" xfId="29203" xr:uid="{FBB1DE5C-94A4-40DA-8FDE-39FAF3C1E530}"/>
    <cellStyle name="Normal 82 4 2 6" xfId="22061" xr:uid="{D31AF874-C722-4DAD-A67C-FFE124264117}"/>
    <cellStyle name="Normal 82 4 3" xfId="7564" xr:uid="{7E4C3B2D-8475-4AEB-9524-B752D87AD410}"/>
    <cellStyle name="Normal 82 4 3 2" xfId="9239" xr:uid="{9F084C7D-06FB-461C-B6AE-FC0528A0990F}"/>
    <cellStyle name="Normal 82 4 3 2 2" xfId="15278" xr:uid="{C11B5190-87A5-4045-AE90-ABCD02203300}"/>
    <cellStyle name="Normal 82 4 3 2 2 2" xfId="25993" xr:uid="{72548E68-DFAB-4F42-8773-F019240569A4}"/>
    <cellStyle name="Normal 82 4 3 2 3" xfId="12911" xr:uid="{B61AE8B2-58CE-4491-9FFE-576E7FB690B6}"/>
    <cellStyle name="Normal 82 4 3 2 3 2" xfId="30676" xr:uid="{75D7E52C-A588-470E-9CF8-6CE20D78F380}"/>
    <cellStyle name="Normal 82 4 3 2 4" xfId="23626" xr:uid="{62590C7B-3DCD-4896-9F25-6AC15534201A}"/>
    <cellStyle name="Normal 82 4 3 3" xfId="10431" xr:uid="{08068A39-8B6E-4B0E-938A-C3239FEC9979}"/>
    <cellStyle name="Normal 82 4 3 3 2" xfId="14095" xr:uid="{5ECCBB47-9382-43F9-AD28-3D71BDC72708}"/>
    <cellStyle name="Normal 82 4 3 3 2 2" xfId="31860" xr:uid="{7383AA35-F38F-4874-B20C-C5FB7A4CE6C8}"/>
    <cellStyle name="Normal 82 4 3 3 3" xfId="24810" xr:uid="{ACB3263B-B076-4689-A545-6FF675AFD097}"/>
    <cellStyle name="Normal 82 4 3 4" xfId="11671" xr:uid="{0ED40E3E-D8DB-4352-B413-35AFFAB7C364}"/>
    <cellStyle name="Normal 82 4 3 4 2" xfId="29493" xr:uid="{89BAD76D-D83F-43E4-B230-1E68B41C9665}"/>
    <cellStyle name="Normal 82 4 3 5" xfId="22386" xr:uid="{1B095D54-75CA-49F6-9C3E-B16215495566}"/>
    <cellStyle name="Normal 82 4 4" xfId="8664" xr:uid="{6F008360-8AB3-44C1-8031-AEA5EA3AC6BB}"/>
    <cellStyle name="Normal 82 4 4 2" xfId="14723" xr:uid="{47D3E0C0-61C5-4E6A-BE10-E9E06BD0ECDF}"/>
    <cellStyle name="Normal 82 4 4 2 2" xfId="25438" xr:uid="{C39B79AA-3E2E-4AD0-B315-D4D3A4D59ABD}"/>
    <cellStyle name="Normal 82 4 4 3" xfId="12336" xr:uid="{16E678A1-F733-442A-ADAF-81F309E50597}"/>
    <cellStyle name="Normal 82 4 4 3 2" xfId="30121" xr:uid="{0C38AD09-74E8-4A82-92BC-C5C275CF07F4}"/>
    <cellStyle name="Normal 82 4 4 4" xfId="23051" xr:uid="{A9EC518A-E771-49EF-8C6A-2CD5916EB829}"/>
    <cellStyle name="Normal 82 4 5" xfId="9876" xr:uid="{7275D041-2617-45D5-9394-A5A7B3D2C152}"/>
    <cellStyle name="Normal 82 4 5 2" xfId="13540" xr:uid="{CF0C3DCB-B366-4B03-A655-28979776AA38}"/>
    <cellStyle name="Normal 82 4 5 2 2" xfId="31305" xr:uid="{1B2B0C99-8DA9-4E34-82E9-6CEFDB1C0039}"/>
    <cellStyle name="Normal 82 4 5 3" xfId="24255" xr:uid="{C8030C68-B621-4416-9D56-99C8EA7E8370}"/>
    <cellStyle name="Normal 82 4 6" xfId="11096" xr:uid="{E7B4BB9B-8C71-48BD-A240-2CC3664FA284}"/>
    <cellStyle name="Normal 82 4 6 2" xfId="28938" xr:uid="{704F9412-C702-4BAF-8810-385DEA9927B9}"/>
    <cellStyle name="Normal 82 4 7" xfId="21796" xr:uid="{B94B4AF7-3599-419B-9458-5DB32EF41BF8}"/>
    <cellStyle name="Normal 82 5" xfId="6404" xr:uid="{38AB4B49-2133-4DDC-80D4-60C23AF76E70}"/>
    <cellStyle name="Normal 82 5 2" xfId="8013" xr:uid="{7CDD793C-537D-4F4A-B9BB-6B003E39F841}"/>
    <cellStyle name="Normal 82 5 2 2" xfId="9386" xr:uid="{64EF976E-019F-42C2-8BED-0FF69EC61852}"/>
    <cellStyle name="Normal 82 5 2 2 2" xfId="15425" xr:uid="{70F2EF62-0E18-46C9-89D0-E911AB90B7B0}"/>
    <cellStyle name="Normal 82 5 2 2 2 2" xfId="26140" xr:uid="{F1B9B55F-9BAB-4C5E-ABAF-7F5CAF023B9A}"/>
    <cellStyle name="Normal 82 5 2 2 3" xfId="13058" xr:uid="{DCB53654-28D6-448E-A36C-FBA4E1B1BFEE}"/>
    <cellStyle name="Normal 82 5 2 2 3 2" xfId="30823" xr:uid="{F47DEDE5-6D7B-4BB9-AB33-779F1E4BF299}"/>
    <cellStyle name="Normal 82 5 2 2 4" xfId="23773" xr:uid="{1D6DB723-5068-47A6-8413-EFF53B9663D9}"/>
    <cellStyle name="Normal 82 5 2 3" xfId="10578" xr:uid="{89794A49-A4AE-41AA-A2B8-7A2E709E655E}"/>
    <cellStyle name="Normal 82 5 2 3 2" xfId="14242" xr:uid="{4B7A6F0C-C011-49A2-880F-BED6687353BB}"/>
    <cellStyle name="Normal 82 5 2 3 2 2" xfId="32007" xr:uid="{D4C25D57-7E96-4334-887B-FDC822E4A524}"/>
    <cellStyle name="Normal 82 5 2 3 3" xfId="24957" xr:uid="{04B23642-065B-41D2-82CB-084239958239}"/>
    <cellStyle name="Normal 82 5 2 4" xfId="11818" xr:uid="{281A7274-8764-4396-B552-7C345DA2FB0B}"/>
    <cellStyle name="Normal 82 5 2 4 2" xfId="29640" xr:uid="{D58FF004-45AD-4629-A6F3-8D57EAD84DEC}"/>
    <cellStyle name="Normal 82 5 2 5" xfId="22533" xr:uid="{1DA43250-13B5-4057-BB98-D7B30F271015}"/>
    <cellStyle name="Normal 82 5 3" xfId="8799" xr:uid="{46D1C129-0A80-4084-971A-E4FE29F7972D}"/>
    <cellStyle name="Normal 82 5 3 2" xfId="14858" xr:uid="{6DC687D9-C57C-4755-B384-691C93FB574D}"/>
    <cellStyle name="Normal 82 5 3 2 2" xfId="25573" xr:uid="{B05A790E-388F-495F-8397-BBB91A00BAB5}"/>
    <cellStyle name="Normal 82 5 3 3" xfId="12471" xr:uid="{CCF2772B-DAA1-419E-AEC0-AC04A7695379}"/>
    <cellStyle name="Normal 82 5 3 3 2" xfId="30256" xr:uid="{039F1D99-CC70-479A-8BAA-DCA23DD59EDB}"/>
    <cellStyle name="Normal 82 5 3 4" xfId="23186" xr:uid="{096099C9-70CF-4A76-9F0B-748E667A2CDB}"/>
    <cellStyle name="Normal 82 5 4" xfId="10011" xr:uid="{6DE594DE-323F-4473-87BC-134350970E1C}"/>
    <cellStyle name="Normal 82 5 4 2" xfId="13675" xr:uid="{85E80778-AEF2-416B-89D5-5CDA016BF796}"/>
    <cellStyle name="Normal 82 5 4 2 2" xfId="31440" xr:uid="{6E458FF0-3DA4-4FD7-95E3-8D4CB8ACCA48}"/>
    <cellStyle name="Normal 82 5 4 3" xfId="24390" xr:uid="{D799A060-5411-41E6-91E5-AC29CFC997D5}"/>
    <cellStyle name="Normal 82 5 5" xfId="11231" xr:uid="{41DC7E9A-C987-4F6D-A647-D98CC446AFD9}"/>
    <cellStyle name="Normal 82 5 5 2" xfId="29073" xr:uid="{C51B8F76-C42B-4B80-B60F-FD4AC53E4493}"/>
    <cellStyle name="Normal 82 5 6" xfId="21931" xr:uid="{644DE0D5-A00A-4ADB-A477-D74B0DEB8E19}"/>
    <cellStyle name="Normal 82 6" xfId="7371" xr:uid="{BF5D1B36-0319-4D95-9D2C-D0C6B5F45A92}"/>
    <cellStyle name="Normal 82 6 2" xfId="9109" xr:uid="{3B01DBA0-684B-4FF1-978D-AFAB6EEA0744}"/>
    <cellStyle name="Normal 82 6 2 2" xfId="15148" xr:uid="{A7AC39F6-7DDA-4E2F-924A-A4459A519CBE}"/>
    <cellStyle name="Normal 82 6 2 2 2" xfId="25863" xr:uid="{01EFCBF4-3060-46BB-8975-78D0480A4EC3}"/>
    <cellStyle name="Normal 82 6 2 3" xfId="12781" xr:uid="{C6D48DC9-7A84-407E-820F-41E2133E70A5}"/>
    <cellStyle name="Normal 82 6 2 3 2" xfId="30546" xr:uid="{4BD6384B-C20A-416C-8067-D587442F5008}"/>
    <cellStyle name="Normal 82 6 2 4" xfId="23496" xr:uid="{17F9D1FA-2E41-47DF-B308-2E9469E27EC9}"/>
    <cellStyle name="Normal 82 6 3" xfId="10301" xr:uid="{B9183E86-0030-4940-8BF7-E4D2427A76B8}"/>
    <cellStyle name="Normal 82 6 3 2" xfId="13965" xr:uid="{65897AFE-0955-421E-9695-7A2EBB7B1549}"/>
    <cellStyle name="Normal 82 6 3 2 2" xfId="31730" xr:uid="{E816EDE9-598F-4211-AF5A-9EA774CF73AE}"/>
    <cellStyle name="Normal 82 6 3 3" xfId="24680" xr:uid="{928B1547-1344-4308-84CB-E0721F8693D2}"/>
    <cellStyle name="Normal 82 6 4" xfId="11541" xr:uid="{8697D279-8DAF-4137-A6AA-2D651559938D}"/>
    <cellStyle name="Normal 82 6 4 2" xfId="29363" xr:uid="{13086039-24EB-4C9D-8EE6-64E1FD811BB9}"/>
    <cellStyle name="Normal 82 6 5" xfId="22256" xr:uid="{24B0FAD4-D3CA-47A4-9254-6B4F6F18624E}"/>
    <cellStyle name="Normal 82 7" xfId="8534" xr:uid="{BC540286-7AE4-4A6B-B3C9-9090A703A8E8}"/>
    <cellStyle name="Normal 82 7 2" xfId="14593" xr:uid="{75D1B8F2-762F-4B62-B81F-8258379EFADA}"/>
    <cellStyle name="Normal 82 7 2 2" xfId="25308" xr:uid="{C9919C08-DE33-4F68-AE9F-0C67C3D67215}"/>
    <cellStyle name="Normal 82 7 3" xfId="12206" xr:uid="{EC675459-EF14-4EA8-9A1F-D9D6150A83F9}"/>
    <cellStyle name="Normal 82 7 3 2" xfId="29991" xr:uid="{91C1334D-9F00-480B-9F80-54548A9A238B}"/>
    <cellStyle name="Normal 82 7 4" xfId="22921" xr:uid="{4628472F-C276-46EB-8670-9185F0949012}"/>
    <cellStyle name="Normal 82 8" xfId="9742" xr:uid="{6156A20A-538F-4626-9FBF-B7C9F312B051}"/>
    <cellStyle name="Normal 82 8 2" xfId="13410" xr:uid="{8469091A-301E-441A-A786-C8BE1CCB5982}"/>
    <cellStyle name="Normal 82 8 2 2" xfId="31175" xr:uid="{B629A5F0-1791-49B4-951D-F58B8201882B}"/>
    <cellStyle name="Normal 82 8 3" xfId="24125" xr:uid="{B1DDFDA6-8C19-4CAC-905C-99D15A07AA76}"/>
    <cellStyle name="Normal 82 9" xfId="10966" xr:uid="{630ACA33-F99A-4370-9FB4-1DED3B3F6220}"/>
    <cellStyle name="Normal 82 9 2" xfId="28808" xr:uid="{2734A2BE-2652-4879-9638-A3587234040A}"/>
    <cellStyle name="Normal 83" xfId="4817" xr:uid="{1B8BFE9F-1B0A-473E-9474-3A9A5CD8048E}"/>
    <cellStyle name="Normal 83 2" xfId="5969" xr:uid="{28451278-7C59-417E-8797-31525D91A61C}"/>
    <cellStyle name="Normal 83 2 2" xfId="6598" xr:uid="{2A7425A1-257A-4B0F-AFFB-0692F0F068CC}"/>
    <cellStyle name="Normal 83 2 2 2" xfId="8208" xr:uid="{01D51302-FFB8-4E1C-B887-EBFB86ED6BA3}"/>
    <cellStyle name="Normal 83 2 2 2 2" xfId="9518" xr:uid="{A66B6DB0-C2CB-4341-AE0C-A2B4F1D3A24C}"/>
    <cellStyle name="Normal 83 2 2 2 2 2" xfId="15557" xr:uid="{6A7FB139-A0A0-4B84-A1D1-3A303AB88893}"/>
    <cellStyle name="Normal 83 2 2 2 2 2 2" xfId="26272" xr:uid="{441E0F52-E970-4582-844B-A697991E1DAA}"/>
    <cellStyle name="Normal 83 2 2 2 2 3" xfId="13190" xr:uid="{C8A2E402-ADCC-46F6-887E-BA6E9D73E489}"/>
    <cellStyle name="Normal 83 2 2 2 2 3 2" xfId="30955" xr:uid="{6702CA5A-F2E1-4E6C-B095-9EA2EE130647}"/>
    <cellStyle name="Normal 83 2 2 2 2 4" xfId="23905" xr:uid="{03E6666B-FB40-4396-BA08-E3909AF83638}"/>
    <cellStyle name="Normal 83 2 2 2 3" xfId="10710" xr:uid="{4FA25744-02FE-4FFC-9976-85DC6A692870}"/>
    <cellStyle name="Normal 83 2 2 2 3 2" xfId="14374" xr:uid="{B7CFC1FE-4CC8-453E-841F-8BF587198E6D}"/>
    <cellStyle name="Normal 83 2 2 2 3 2 2" xfId="32139" xr:uid="{D8CD3420-8565-4C9C-8800-6D5B2F979E7C}"/>
    <cellStyle name="Normal 83 2 2 2 3 3" xfId="25089" xr:uid="{F37DB1C9-EB73-4382-8A88-5B348B0A8504}"/>
    <cellStyle name="Normal 83 2 2 2 4" xfId="11950" xr:uid="{81F78A42-CA3E-480D-B9B0-D3CB629B1333}"/>
    <cellStyle name="Normal 83 2 2 2 4 2" xfId="29772" xr:uid="{9018B006-BDB9-4E88-B236-695747E8CC57}"/>
    <cellStyle name="Normal 83 2 2 2 5" xfId="22665" xr:uid="{60460DD2-2B03-4920-B424-FD9AFA53C4C9}"/>
    <cellStyle name="Normal 83 2 2 3" xfId="8931" xr:uid="{2A3704DC-22A1-4506-A452-F309F95A1D0C}"/>
    <cellStyle name="Normal 83 2 2 3 2" xfId="14990" xr:uid="{CEBA2133-FB4F-4FEA-9B64-F145DF803EE0}"/>
    <cellStyle name="Normal 83 2 2 3 2 2" xfId="25705" xr:uid="{C594D3D7-C790-4627-9ED3-AED7A9EA3BC6}"/>
    <cellStyle name="Normal 83 2 2 3 3" xfId="12603" xr:uid="{0B5A1EBA-7176-41FF-B88C-05D1D588EFC1}"/>
    <cellStyle name="Normal 83 2 2 3 3 2" xfId="30388" xr:uid="{224DD5CA-92F5-44D0-B784-8E5F391CD60B}"/>
    <cellStyle name="Normal 83 2 2 3 4" xfId="23318" xr:uid="{6A9F61C1-C297-48A4-9CD2-E2D3AA273DAF}"/>
    <cellStyle name="Normal 83 2 2 4" xfId="10143" xr:uid="{5D8D0A89-A5E1-4AA5-9B1D-1E95486B84FF}"/>
    <cellStyle name="Normal 83 2 2 4 2" xfId="13807" xr:uid="{D29BE963-F882-4FBA-8410-DD122EDF1B8C}"/>
    <cellStyle name="Normal 83 2 2 4 2 2" xfId="31572" xr:uid="{DCD9A647-2F68-4C35-84F1-FE5EE26A6C70}"/>
    <cellStyle name="Normal 83 2 2 4 3" xfId="24522" xr:uid="{2728963B-2EB7-4527-BAF3-A9085A336C82}"/>
    <cellStyle name="Normal 83 2 2 5" xfId="11363" xr:uid="{856445EC-5783-4217-AEA5-AF1F9EBD4CA3}"/>
    <cellStyle name="Normal 83 2 2 5 2" xfId="29205" xr:uid="{61A01E54-8FDD-4ABA-A315-942AE16D65BB}"/>
    <cellStyle name="Normal 83 2 2 6" xfId="22063" xr:uid="{DC4BE5FE-DC97-45E8-85C3-EC3C63FA73ED}"/>
    <cellStyle name="Normal 83 2 3" xfId="7566" xr:uid="{ED135D11-66A4-44BB-BAC8-0E624D5000E8}"/>
    <cellStyle name="Normal 83 2 3 2" xfId="9241" xr:uid="{31D44E4F-1BA7-4C27-830A-D1A891733BEF}"/>
    <cellStyle name="Normal 83 2 3 2 2" xfId="15280" xr:uid="{E70025CE-9F21-4147-8CF8-7EE6CEDAEB67}"/>
    <cellStyle name="Normal 83 2 3 2 2 2" xfId="25995" xr:uid="{7688CA45-A82F-474D-B04C-298FFC0F204D}"/>
    <cellStyle name="Normal 83 2 3 2 3" xfId="12913" xr:uid="{F0215D2F-86BC-4BF2-93EC-9B874A7DE673}"/>
    <cellStyle name="Normal 83 2 3 2 3 2" xfId="30678" xr:uid="{4E8C544A-D0EF-4653-AB94-A3910A4E9D4E}"/>
    <cellStyle name="Normal 83 2 3 2 4" xfId="23628" xr:uid="{74B58D2C-D7E4-4A5F-9590-8F8868ADA22A}"/>
    <cellStyle name="Normal 83 2 3 3" xfId="10433" xr:uid="{AC6CEBE5-CA35-45DB-9678-F2F68AA8673C}"/>
    <cellStyle name="Normal 83 2 3 3 2" xfId="14097" xr:uid="{6208AF73-FB93-418E-ABC9-4C8F43EEEA19}"/>
    <cellStyle name="Normal 83 2 3 3 2 2" xfId="31862" xr:uid="{166507C5-48C2-434E-920B-5BDB509ADD24}"/>
    <cellStyle name="Normal 83 2 3 3 3" xfId="24812" xr:uid="{57DCC519-6CC0-41E0-BAAA-6D90E7BF73F2}"/>
    <cellStyle name="Normal 83 2 3 4" xfId="11673" xr:uid="{0D210687-520F-487E-9394-8ECD26FF6BA7}"/>
    <cellStyle name="Normal 83 2 3 4 2" xfId="29495" xr:uid="{AAA4BB7F-39DD-4E51-8EC4-0E1483A9B61C}"/>
    <cellStyle name="Normal 83 2 3 5" xfId="22388" xr:uid="{DB7B5E02-F5F3-47CE-AFD0-9462D2F30138}"/>
    <cellStyle name="Normal 83 2 4" xfId="8666" xr:uid="{F052E542-4618-4A22-8934-8D6950F21FAD}"/>
    <cellStyle name="Normal 83 2 4 2" xfId="14725" xr:uid="{564DD46C-138A-4D80-8400-0DAAFBBA03D6}"/>
    <cellStyle name="Normal 83 2 4 2 2" xfId="25440" xr:uid="{4B704780-662F-4E84-B961-727D5D477FEF}"/>
    <cellStyle name="Normal 83 2 4 3" xfId="12338" xr:uid="{B3C5A53E-1466-4A0C-8928-6057B5B8CA04}"/>
    <cellStyle name="Normal 83 2 4 3 2" xfId="30123" xr:uid="{994CF415-ED13-4815-A9B3-FAC0C7688E21}"/>
    <cellStyle name="Normal 83 2 4 4" xfId="23053" xr:uid="{89A827C3-0732-4428-9627-1A747E8A3630}"/>
    <cellStyle name="Normal 83 2 5" xfId="9878" xr:uid="{AC7B5B3D-88CF-4B35-AFA0-E4A2C9214602}"/>
    <cellStyle name="Normal 83 2 5 2" xfId="13542" xr:uid="{9A5CE862-A906-456C-84F5-8BD94156A342}"/>
    <cellStyle name="Normal 83 2 5 2 2" xfId="31307" xr:uid="{3CB1D60C-CDF5-4639-8B08-64BB453D9393}"/>
    <cellStyle name="Normal 83 2 5 3" xfId="24257" xr:uid="{8242566F-356F-49DF-B5D4-D4B46CFD6469}"/>
    <cellStyle name="Normal 83 2 6" xfId="11098" xr:uid="{1B28692D-66A8-40BA-919A-AE8C0E722BCD}"/>
    <cellStyle name="Normal 83 2 6 2" xfId="28940" xr:uid="{2DB054CD-A175-48BF-A5EF-CA8AF5AA99A2}"/>
    <cellStyle name="Normal 83 2 7" xfId="21798" xr:uid="{BC722067-AD90-4284-B663-0EF4B5609459}"/>
    <cellStyle name="Normal 83 3" xfId="6406" xr:uid="{E16C0963-1929-4A35-9B84-7A9EBEC12B97}"/>
    <cellStyle name="Normal 83 3 2" xfId="8015" xr:uid="{5DAAD46F-25B1-47C6-B355-934C11B74543}"/>
    <cellStyle name="Normal 83 3 2 2" xfId="9388" xr:uid="{D7FE73D2-A420-4E7B-A6E1-3642FE0F17D8}"/>
    <cellStyle name="Normal 83 3 2 2 2" xfId="15427" xr:uid="{846CA161-9A5B-4DD9-9B45-88FE49320516}"/>
    <cellStyle name="Normal 83 3 2 2 2 2" xfId="26142" xr:uid="{B3765779-8E18-40A1-BE10-094C8CC8E1C5}"/>
    <cellStyle name="Normal 83 3 2 2 3" xfId="13060" xr:uid="{D0577D7F-C078-462C-A088-89F872303420}"/>
    <cellStyle name="Normal 83 3 2 2 3 2" xfId="30825" xr:uid="{81A82969-DFA3-4ECE-9313-611BE92A04BB}"/>
    <cellStyle name="Normal 83 3 2 2 4" xfId="23775" xr:uid="{2B95A74A-7517-4F12-A7ED-D8768B83EBEE}"/>
    <cellStyle name="Normal 83 3 2 3" xfId="10580" xr:uid="{F3E30703-72B6-45BB-9FDB-E1320F96AD4F}"/>
    <cellStyle name="Normal 83 3 2 3 2" xfId="14244" xr:uid="{A364EE82-D0A1-417F-A5F8-96D8DF40A360}"/>
    <cellStyle name="Normal 83 3 2 3 2 2" xfId="32009" xr:uid="{C3E8CF55-AA7F-4DE1-900B-40BA1F83264B}"/>
    <cellStyle name="Normal 83 3 2 3 3" xfId="24959" xr:uid="{01981F19-39AB-4C6B-A2DF-7CE329D14AD0}"/>
    <cellStyle name="Normal 83 3 2 4" xfId="11820" xr:uid="{68AE3245-B1E1-4D4F-8F50-959360F6EAA1}"/>
    <cellStyle name="Normal 83 3 2 4 2" xfId="29642" xr:uid="{F1AFE20D-2DFB-4010-B12B-733DB33A86EA}"/>
    <cellStyle name="Normal 83 3 2 5" xfId="22535" xr:uid="{ACF782A9-B572-4955-835C-E06F261FDB1B}"/>
    <cellStyle name="Normal 83 3 3" xfId="8801" xr:uid="{686686BC-FCB4-41C8-AC2C-C74CA42DC21C}"/>
    <cellStyle name="Normal 83 3 3 2" xfId="14860" xr:uid="{A187F7FC-AB25-4A6D-88A0-45767809D437}"/>
    <cellStyle name="Normal 83 3 3 2 2" xfId="25575" xr:uid="{9BE16F85-23DD-4506-928E-D79BC00B3B69}"/>
    <cellStyle name="Normal 83 3 3 3" xfId="12473" xr:uid="{D83BE3E6-59AE-4CCA-94F8-965EF68D6924}"/>
    <cellStyle name="Normal 83 3 3 3 2" xfId="30258" xr:uid="{DADEF53E-C16E-4FDB-919C-449A2135BC18}"/>
    <cellStyle name="Normal 83 3 3 4" xfId="23188" xr:uid="{415B16A7-ED4D-4870-9216-6A837FB8EB7C}"/>
    <cellStyle name="Normal 83 3 4" xfId="10013" xr:uid="{7939CF49-0EAD-42EA-A4A8-CB0A0CD97559}"/>
    <cellStyle name="Normal 83 3 4 2" xfId="13677" xr:uid="{E02BB53A-ADD2-4549-AAFC-83D7352D32CE}"/>
    <cellStyle name="Normal 83 3 4 2 2" xfId="31442" xr:uid="{24604475-45E3-4036-9717-132A79C8B9E7}"/>
    <cellStyle name="Normal 83 3 4 3" xfId="24392" xr:uid="{D3D62BA5-8E80-42B0-B2D7-10373B0B5415}"/>
    <cellStyle name="Normal 83 3 5" xfId="11233" xr:uid="{04486C4E-AA00-4992-8FC5-C4C12CFC466D}"/>
    <cellStyle name="Normal 83 3 5 2" xfId="29075" xr:uid="{16938102-AA87-4DEF-9D5D-753D41D49316}"/>
    <cellStyle name="Normal 83 3 6" xfId="21933" xr:uid="{6E284695-51AE-4A4B-950C-3DBEECFCB7B8}"/>
    <cellStyle name="Normal 83 4" xfId="7373" xr:uid="{43893735-16A3-49CB-A1CE-DF5BC41B2A3C}"/>
    <cellStyle name="Normal 83 4 2" xfId="9111" xr:uid="{3809583F-6C10-4464-8183-AA81BCF0833D}"/>
    <cellStyle name="Normal 83 4 2 2" xfId="15150" xr:uid="{786DB90B-8745-4237-A7F0-9759F681582C}"/>
    <cellStyle name="Normal 83 4 2 2 2" xfId="25865" xr:uid="{9F063E4E-E831-4957-9AC9-FAFAFF5027ED}"/>
    <cellStyle name="Normal 83 4 2 3" xfId="12783" xr:uid="{C8FD1B3E-F257-412C-B683-5237DE391C18}"/>
    <cellStyle name="Normal 83 4 2 3 2" xfId="30548" xr:uid="{FDF66135-81B7-44C5-A46F-F9CC57B68834}"/>
    <cellStyle name="Normal 83 4 2 4" xfId="23498" xr:uid="{B7881A9D-4502-4B1C-AAE9-E30B0DC7A12F}"/>
    <cellStyle name="Normal 83 4 3" xfId="10303" xr:uid="{31DCAE20-23F0-404F-BAFB-55EDA4CEE4EE}"/>
    <cellStyle name="Normal 83 4 3 2" xfId="13967" xr:uid="{030387C8-8C74-45A1-99E2-611AFF6D15C2}"/>
    <cellStyle name="Normal 83 4 3 2 2" xfId="31732" xr:uid="{9A562293-AA13-4BB5-9E8C-4443307D19AC}"/>
    <cellStyle name="Normal 83 4 3 3" xfId="24682" xr:uid="{528C9CF0-AD77-4449-BFE5-E22DB26F853B}"/>
    <cellStyle name="Normal 83 4 4" xfId="11543" xr:uid="{D02D9F7B-8BD5-4635-92DD-443DCA783C58}"/>
    <cellStyle name="Normal 83 4 4 2" xfId="29365" xr:uid="{4698EE0D-AD87-4CC7-AF49-83EE250520A9}"/>
    <cellStyle name="Normal 83 4 5" xfId="22258" xr:uid="{5414409A-51C7-47F4-ADCB-08D1F867519C}"/>
    <cellStyle name="Normal 83 5" xfId="8536" xr:uid="{2D1B17D6-2407-4589-8437-CE95577727A7}"/>
    <cellStyle name="Normal 83 5 2" xfId="14595" xr:uid="{5044FAB5-2872-4095-8619-CC797367A183}"/>
    <cellStyle name="Normal 83 5 2 2" xfId="25310" xr:uid="{7FE81E5B-50A6-4F51-9E19-F7C7B883949E}"/>
    <cellStyle name="Normal 83 5 3" xfId="12208" xr:uid="{E18B3E78-0C0B-49DC-8E9D-6367EEFDC84E}"/>
    <cellStyle name="Normal 83 5 3 2" xfId="29993" xr:uid="{A8F88B77-4BAD-4C82-A896-3C842211B1AE}"/>
    <cellStyle name="Normal 83 5 4" xfId="22923" xr:uid="{6F7E2CEE-E356-4F2D-878E-05FA2E3E1426}"/>
    <cellStyle name="Normal 83 6" xfId="9744" xr:uid="{81CEFD56-22FA-4F61-B5A8-46FA1266F6C5}"/>
    <cellStyle name="Normal 83 6 2" xfId="13412" xr:uid="{0DB4A90E-9B67-42B3-B9A5-C31FAA58137B}"/>
    <cellStyle name="Normal 83 6 2 2" xfId="31177" xr:uid="{E37ECBBB-0FE8-4846-8DE5-A7E8D4BEF5C7}"/>
    <cellStyle name="Normal 83 6 3" xfId="24127" xr:uid="{FCBBCF99-9FF2-4185-A70E-FCAE251E46FB}"/>
    <cellStyle name="Normal 83 7" xfId="10968" xr:uid="{4918A551-3812-46FF-B33F-C0A6C0A000CA}"/>
    <cellStyle name="Normal 83 7 2" xfId="28810" xr:uid="{4D0E1EB2-9193-4D51-81D1-6882D6AE1BA7}"/>
    <cellStyle name="Normal 83 8" xfId="21654" xr:uid="{0418BBCB-36FC-4ED8-A717-FCD51948F567}"/>
    <cellStyle name="Normal 84" xfId="4818" xr:uid="{D34DE223-A50A-4A82-A793-FD0EA381930A}"/>
    <cellStyle name="Normal 84 2" xfId="5970" xr:uid="{A81766FB-1C90-46E4-9A68-4FFBDC5D840C}"/>
    <cellStyle name="Normal 84 2 2" xfId="6599" xr:uid="{6E7EDA26-7540-49F4-B68D-01EB5B22F664}"/>
    <cellStyle name="Normal 84 2 2 2" xfId="8209" xr:uid="{03A30DC0-9DA8-4ADB-AC48-38099929C2A9}"/>
    <cellStyle name="Normal 84 2 2 2 2" xfId="9519" xr:uid="{A71EAAA2-272F-410A-854F-F7C6AB8465CD}"/>
    <cellStyle name="Normal 84 2 2 2 2 2" xfId="15558" xr:uid="{2CDA1F25-C42C-4BCB-A243-4B56C6647635}"/>
    <cellStyle name="Normal 84 2 2 2 2 2 2" xfId="26273" xr:uid="{E70CD9D0-1238-438F-9307-C92FE208AA52}"/>
    <cellStyle name="Normal 84 2 2 2 2 3" xfId="13191" xr:uid="{F630B378-0850-48F9-8D2D-24CE4A2CEE6A}"/>
    <cellStyle name="Normal 84 2 2 2 2 3 2" xfId="30956" xr:uid="{AA6B0978-B651-412B-AA1E-CAC1CD9755B9}"/>
    <cellStyle name="Normal 84 2 2 2 2 4" xfId="23906" xr:uid="{BD42AB46-C650-4C2D-A3F1-66D884294504}"/>
    <cellStyle name="Normal 84 2 2 2 3" xfId="10711" xr:uid="{9ABD89F4-BD50-4B7C-A89C-9B8B566B0539}"/>
    <cellStyle name="Normal 84 2 2 2 3 2" xfId="14375" xr:uid="{5A7E9C50-A56E-4232-87C2-2B98B748C5F1}"/>
    <cellStyle name="Normal 84 2 2 2 3 2 2" xfId="32140" xr:uid="{01BEA0BE-475E-4D5F-AB4F-4B1BF95E0F59}"/>
    <cellStyle name="Normal 84 2 2 2 3 3" xfId="25090" xr:uid="{883CBD30-F645-4A7C-816F-924F2EF0C0AC}"/>
    <cellStyle name="Normal 84 2 2 2 4" xfId="11951" xr:uid="{D80F535F-E3B1-48C3-ABB1-2AB39BB6F535}"/>
    <cellStyle name="Normal 84 2 2 2 4 2" xfId="29773" xr:uid="{2F51A194-2B95-4727-8874-D785389A5532}"/>
    <cellStyle name="Normal 84 2 2 2 5" xfId="22666" xr:uid="{F7A7BA83-EA33-4862-A6AE-1CD4E5119AC1}"/>
    <cellStyle name="Normal 84 2 2 3" xfId="8932" xr:uid="{DBE58743-41CB-4382-8682-AE6C4D254D57}"/>
    <cellStyle name="Normal 84 2 2 3 2" xfId="14991" xr:uid="{85620452-7730-489C-BAB3-A1E499BBBC81}"/>
    <cellStyle name="Normal 84 2 2 3 2 2" xfId="25706" xr:uid="{9DE3FB0C-959C-4E4F-AAAC-ABA0E086A551}"/>
    <cellStyle name="Normal 84 2 2 3 3" xfId="12604" xr:uid="{4A883FF8-9B9C-40CB-9748-7E630CAAE0DC}"/>
    <cellStyle name="Normal 84 2 2 3 3 2" xfId="30389" xr:uid="{3690F721-967A-4C26-99D5-3C5764F0B1CE}"/>
    <cellStyle name="Normal 84 2 2 3 4" xfId="23319" xr:uid="{2512D05A-4263-4F5E-BCDD-570F859D83E5}"/>
    <cellStyle name="Normal 84 2 2 4" xfId="10144" xr:uid="{F8266E5E-511A-4517-BB94-3D7CE96F98F4}"/>
    <cellStyle name="Normal 84 2 2 4 2" xfId="13808" xr:uid="{6766D9B5-F00B-4E17-9A85-EE90965A81EA}"/>
    <cellStyle name="Normal 84 2 2 4 2 2" xfId="31573" xr:uid="{AC2A5521-EB73-47E6-8F9A-6749FFA19DEA}"/>
    <cellStyle name="Normal 84 2 2 4 3" xfId="24523" xr:uid="{41B5E107-5806-4854-9D94-CD1E55822C33}"/>
    <cellStyle name="Normal 84 2 2 5" xfId="11364" xr:uid="{F44373A8-B229-48B1-BDD7-9B57548682F4}"/>
    <cellStyle name="Normal 84 2 2 5 2" xfId="29206" xr:uid="{1691C218-F92B-41CB-A638-FB29F07C2ED9}"/>
    <cellStyle name="Normal 84 2 2 6" xfId="22064" xr:uid="{1052B6C6-211A-4F0B-A589-27DE28ACAD56}"/>
    <cellStyle name="Normal 84 2 3" xfId="7567" xr:uid="{6CF20269-09D0-4561-A5B8-593937E3777C}"/>
    <cellStyle name="Normal 84 2 3 2" xfId="9242" xr:uid="{4629DD42-A722-492D-890C-9AA067D1EF2A}"/>
    <cellStyle name="Normal 84 2 3 2 2" xfId="15281" xr:uid="{8B12D0B5-07A7-489F-88F0-5A8C4982ADBC}"/>
    <cellStyle name="Normal 84 2 3 2 2 2" xfId="25996" xr:uid="{3D99515B-8A22-4B3C-B659-06D225ACEEDF}"/>
    <cellStyle name="Normal 84 2 3 2 3" xfId="12914" xr:uid="{798AA31F-07A1-44B0-8E03-DE985CE0E74A}"/>
    <cellStyle name="Normal 84 2 3 2 3 2" xfId="30679" xr:uid="{58637FED-174C-4D3A-9498-16E26B7EC3FE}"/>
    <cellStyle name="Normal 84 2 3 2 4" xfId="23629" xr:uid="{4D41DFBB-9CEC-499A-B333-4342B366A9C2}"/>
    <cellStyle name="Normal 84 2 3 3" xfId="10434" xr:uid="{BA7874FA-C48E-49BA-BF04-1884841942C4}"/>
    <cellStyle name="Normal 84 2 3 3 2" xfId="14098" xr:uid="{7A7A2F15-95BB-4366-BF57-A7B483CC33D9}"/>
    <cellStyle name="Normal 84 2 3 3 2 2" xfId="31863" xr:uid="{95262936-63E4-45B0-91D4-DB63160674FB}"/>
    <cellStyle name="Normal 84 2 3 3 3" xfId="24813" xr:uid="{F76243E9-6B6C-42A7-A41F-F8F308872016}"/>
    <cellStyle name="Normal 84 2 3 4" xfId="11674" xr:uid="{D2667D52-9184-445A-BEB4-89049257CD6B}"/>
    <cellStyle name="Normal 84 2 3 4 2" xfId="29496" xr:uid="{38AEFD4D-DC76-4483-9FC5-73AA59DF30FC}"/>
    <cellStyle name="Normal 84 2 3 5" xfId="22389" xr:uid="{36F3F054-0B00-49BF-9D99-3EBB3D240799}"/>
    <cellStyle name="Normal 84 2 4" xfId="8667" xr:uid="{F644EB99-E7A5-43DD-A8D4-8B9615AD1225}"/>
    <cellStyle name="Normal 84 2 4 2" xfId="14726" xr:uid="{F8C52260-8301-492B-B956-73751CF929C5}"/>
    <cellStyle name="Normal 84 2 4 2 2" xfId="25441" xr:uid="{352863ED-E577-4EAC-AFD5-16DA0B9F9634}"/>
    <cellStyle name="Normal 84 2 4 3" xfId="12339" xr:uid="{E7CB8F05-273C-429A-BBA1-A92979BD6838}"/>
    <cellStyle name="Normal 84 2 4 3 2" xfId="30124" xr:uid="{B4F5021F-5DBD-493B-8327-56C2F25104F5}"/>
    <cellStyle name="Normal 84 2 4 4" xfId="23054" xr:uid="{CECF5320-027D-4880-8996-E0B29AD1D72C}"/>
    <cellStyle name="Normal 84 2 5" xfId="9879" xr:uid="{FA3D71E9-2BA3-4EDE-843A-2F1A95A020A7}"/>
    <cellStyle name="Normal 84 2 5 2" xfId="13543" xr:uid="{C10E8104-7ED3-4452-93AF-25DA1C614C51}"/>
    <cellStyle name="Normal 84 2 5 2 2" xfId="31308" xr:uid="{4CD198BB-EC60-495C-A2AC-A9BA746A463A}"/>
    <cellStyle name="Normal 84 2 5 3" xfId="24258" xr:uid="{6EAFE00E-DB25-4693-AA30-D75F8F54CB6E}"/>
    <cellStyle name="Normal 84 2 6" xfId="11099" xr:uid="{0DD32A39-30B5-48C3-B528-BD9C9B90BCAE}"/>
    <cellStyle name="Normal 84 2 6 2" xfId="28941" xr:uid="{48654E4C-D423-4EDA-BC30-3D4378203411}"/>
    <cellStyle name="Normal 84 2 7" xfId="21799" xr:uid="{91902785-CD73-44E0-87B2-3AE3992775A7}"/>
    <cellStyle name="Normal 84 3" xfId="6407" xr:uid="{1678226F-11B2-420E-AAB0-781EC959A2B2}"/>
    <cellStyle name="Normal 84 3 2" xfId="8016" xr:uid="{743FCAD8-7E3C-4883-8D52-40B141645F72}"/>
    <cellStyle name="Normal 84 3 2 2" xfId="9389" xr:uid="{0A059706-4919-4C43-9C0E-86D363ACB032}"/>
    <cellStyle name="Normal 84 3 2 2 2" xfId="15428" xr:uid="{3890D371-CEE8-42F1-B37C-65DD04479371}"/>
    <cellStyle name="Normal 84 3 2 2 2 2" xfId="26143" xr:uid="{E5E94C6E-9469-473B-AA84-3DC1B228AEEB}"/>
    <cellStyle name="Normal 84 3 2 2 3" xfId="13061" xr:uid="{8FA05E2E-792F-429F-9D26-8D4AB7C86285}"/>
    <cellStyle name="Normal 84 3 2 2 3 2" xfId="30826" xr:uid="{69640ABF-E150-49EE-933F-FB064D30098A}"/>
    <cellStyle name="Normal 84 3 2 2 4" xfId="23776" xr:uid="{5BC9DE58-C79E-4E65-AF3C-17E0FBF302C5}"/>
    <cellStyle name="Normal 84 3 2 3" xfId="10581" xr:uid="{25F1C5DB-381A-4310-8525-95977FD7CB7E}"/>
    <cellStyle name="Normal 84 3 2 3 2" xfId="14245" xr:uid="{6F7BCB00-B5CE-440B-9A18-E77D19C052A1}"/>
    <cellStyle name="Normal 84 3 2 3 2 2" xfId="32010" xr:uid="{DAC7FC1A-A352-49EE-8239-6E76E4E7EB29}"/>
    <cellStyle name="Normal 84 3 2 3 3" xfId="24960" xr:uid="{6C7AB88B-7D40-4601-B5B6-C55E1B897AF7}"/>
    <cellStyle name="Normal 84 3 2 4" xfId="11821" xr:uid="{A2E8C971-5B8A-41D9-A16D-38DF934F58A0}"/>
    <cellStyle name="Normal 84 3 2 4 2" xfId="29643" xr:uid="{480B5A0F-65C0-4A4A-B0F3-35B2C6E1A622}"/>
    <cellStyle name="Normal 84 3 2 5" xfId="22536" xr:uid="{5097F24C-6684-420E-8303-4DB798F3E46F}"/>
    <cellStyle name="Normal 84 3 3" xfId="8802" xr:uid="{8513ED0E-7EC3-4198-8677-3C0E00431A95}"/>
    <cellStyle name="Normal 84 3 3 2" xfId="14861" xr:uid="{656D3121-CFF7-4429-A52B-ED862F9C2722}"/>
    <cellStyle name="Normal 84 3 3 2 2" xfId="25576" xr:uid="{E63C17E0-EBCD-47C4-AFC6-42BEF3436FFA}"/>
    <cellStyle name="Normal 84 3 3 3" xfId="12474" xr:uid="{C63F65E2-AF41-4DDE-9713-EB43D40CA9BF}"/>
    <cellStyle name="Normal 84 3 3 3 2" xfId="30259" xr:uid="{D86ED687-F07F-4D83-BF2D-DD90B16A9BE9}"/>
    <cellStyle name="Normal 84 3 3 4" xfId="23189" xr:uid="{44C4F04F-457E-40F3-B168-46F9B5D8BE31}"/>
    <cellStyle name="Normal 84 3 4" xfId="10014" xr:uid="{108D0328-A51E-46C3-BDF6-64344F0B7B62}"/>
    <cellStyle name="Normal 84 3 4 2" xfId="13678" xr:uid="{EC7E7F4F-D7E6-4223-9C2D-F54D72018BE3}"/>
    <cellStyle name="Normal 84 3 4 2 2" xfId="31443" xr:uid="{1E1C3190-9D0E-4125-9C4D-ACBD180A5ECA}"/>
    <cellStyle name="Normal 84 3 4 3" xfId="24393" xr:uid="{15C75D90-0096-454F-8CCB-267ECEAD3C4E}"/>
    <cellStyle name="Normal 84 3 5" xfId="11234" xr:uid="{63F4450D-DAEB-4D3F-941C-11F13995963B}"/>
    <cellStyle name="Normal 84 3 5 2" xfId="29076" xr:uid="{6DDE3940-E288-48D8-8714-0DF5171780A7}"/>
    <cellStyle name="Normal 84 3 6" xfId="21934" xr:uid="{FDA2305B-AFF6-411F-A9FE-EDC5C430531B}"/>
    <cellStyle name="Normal 84 4" xfId="7374" xr:uid="{7CE0B1C8-ACC8-45BF-90F7-0670CFBBBC88}"/>
    <cellStyle name="Normal 84 4 2" xfId="9112" xr:uid="{AB6804CE-4A52-45F4-86B3-B7E0AE8CCDFD}"/>
    <cellStyle name="Normal 84 4 2 2" xfId="15151" xr:uid="{093DC2F5-C00A-44E6-8262-08AF6918FCEE}"/>
    <cellStyle name="Normal 84 4 2 2 2" xfId="25866" xr:uid="{39ED5A30-8484-45FB-A34F-6CDA4256B834}"/>
    <cellStyle name="Normal 84 4 2 3" xfId="12784" xr:uid="{814D83FA-76F5-4A6E-83AA-0F2F1528B517}"/>
    <cellStyle name="Normal 84 4 2 3 2" xfId="30549" xr:uid="{76D98EDE-6C53-4E5E-B1EE-F0DDCB77D659}"/>
    <cellStyle name="Normal 84 4 2 4" xfId="23499" xr:uid="{B9CF798F-1C3C-4DE5-B86C-D00DC58F1D32}"/>
    <cellStyle name="Normal 84 4 3" xfId="10304" xr:uid="{63396B4C-6765-4C46-AE19-AACE97441B01}"/>
    <cellStyle name="Normal 84 4 3 2" xfId="13968" xr:uid="{EED17D12-9929-4DCB-9D5D-B8486D6076A0}"/>
    <cellStyle name="Normal 84 4 3 2 2" xfId="31733" xr:uid="{326539C2-6FAF-4724-8757-4985F09ECAFD}"/>
    <cellStyle name="Normal 84 4 3 3" xfId="24683" xr:uid="{B9462351-59BC-44CB-927E-ACAB231FBA8B}"/>
    <cellStyle name="Normal 84 4 4" xfId="11544" xr:uid="{44DC0A77-EA99-463B-A86A-FB79C307C439}"/>
    <cellStyle name="Normal 84 4 4 2" xfId="29366" xr:uid="{F43C6F68-ADA3-45EA-92DD-800B7514894A}"/>
    <cellStyle name="Normal 84 4 5" xfId="22259" xr:uid="{C7031BFE-8C9A-4F6A-B9E2-62A6C7E16ADF}"/>
    <cellStyle name="Normal 84 5" xfId="8537" xr:uid="{30EF5E93-ECDE-410A-A593-62A1651185AC}"/>
    <cellStyle name="Normal 84 5 2" xfId="14596" xr:uid="{FC24CE79-0CB3-47AA-8B85-7575CD28DDF7}"/>
    <cellStyle name="Normal 84 5 2 2" xfId="25311" xr:uid="{8122DB1F-9D36-42B8-95E8-620FD9294F3F}"/>
    <cellStyle name="Normal 84 5 3" xfId="12209" xr:uid="{D5674AA8-9137-4305-ADB2-CA5C8D7F7B5F}"/>
    <cellStyle name="Normal 84 5 3 2" xfId="29994" xr:uid="{B1CCB72D-8F82-4526-92C4-3F9D5978CBCD}"/>
    <cellStyle name="Normal 84 5 4" xfId="22924" xr:uid="{17C0A8EF-93E6-46A1-9A12-81415665DBBD}"/>
    <cellStyle name="Normal 84 6" xfId="9745" xr:uid="{6BC6ED1B-D2DD-41BB-9868-98A4ABDBD540}"/>
    <cellStyle name="Normal 84 6 2" xfId="13413" xr:uid="{07F9248C-2B08-4C8B-A5AF-EDF0AF45BEFD}"/>
    <cellStyle name="Normal 84 6 2 2" xfId="31178" xr:uid="{D9BBA8FB-5888-4F06-BE26-BC6A8845D456}"/>
    <cellStyle name="Normal 84 6 3" xfId="24128" xr:uid="{9BF2A471-51CA-4B4D-B33C-AFCAC6BD8F28}"/>
    <cellStyle name="Normal 84 7" xfId="10969" xr:uid="{92EC7605-ACA1-4FEE-BF2F-7D986B58B068}"/>
    <cellStyle name="Normal 84 7 2" xfId="28811" xr:uid="{58B2F357-332F-407C-94CC-B4ECCC410D23}"/>
    <cellStyle name="Normal 84 8" xfId="21655" xr:uid="{99BF49A3-69B8-463A-B2B1-E5E12EECB2F9}"/>
    <cellStyle name="Normal 85" xfId="4819" xr:uid="{768ED025-B43B-41F9-9C8F-B80907220A76}"/>
    <cellStyle name="Normal 85 2" xfId="5971" xr:uid="{0469D07E-C6C8-435D-B40C-62CA6E270162}"/>
    <cellStyle name="Normal 85 2 2" xfId="6600" xr:uid="{80364DC5-D4B5-473E-8E6D-27A688E0DE56}"/>
    <cellStyle name="Normal 85 2 2 2" xfId="8210" xr:uid="{DEBEB26C-E68E-4E5E-933F-5B205BF76700}"/>
    <cellStyle name="Normal 85 2 2 2 2" xfId="9520" xr:uid="{24F8438E-2845-41CD-92B6-52B18E46BE02}"/>
    <cellStyle name="Normal 85 2 2 2 2 2" xfId="15559" xr:uid="{1BAEFCFA-1DE8-4CB3-8952-9360B477AE5C}"/>
    <cellStyle name="Normal 85 2 2 2 2 2 2" xfId="26274" xr:uid="{9F8DDEE9-BB46-4D1F-9B94-2B95DAEB6277}"/>
    <cellStyle name="Normal 85 2 2 2 2 3" xfId="13192" xr:uid="{AB8FBB30-C865-4F0E-AAA3-067C57DD2A33}"/>
    <cellStyle name="Normal 85 2 2 2 2 3 2" xfId="30957" xr:uid="{D76BC480-66F8-4DF1-8513-FDFD8FFA29F0}"/>
    <cellStyle name="Normal 85 2 2 2 2 4" xfId="23907" xr:uid="{C35BF931-77AF-4C2E-A908-51417151C314}"/>
    <cellStyle name="Normal 85 2 2 2 3" xfId="10712" xr:uid="{2032CB61-E955-45B3-A476-4D07DC92C748}"/>
    <cellStyle name="Normal 85 2 2 2 3 2" xfId="14376" xr:uid="{6109FF3D-DC40-43F0-902C-47485FDBB831}"/>
    <cellStyle name="Normal 85 2 2 2 3 2 2" xfId="32141" xr:uid="{4C9D4FA5-36DE-4A8C-BB39-CE214C2DD7D6}"/>
    <cellStyle name="Normal 85 2 2 2 3 3" xfId="25091" xr:uid="{8249A54C-BB59-4B3C-A01B-4FE18DB5CFCF}"/>
    <cellStyle name="Normal 85 2 2 2 4" xfId="11952" xr:uid="{2D0E27D8-627C-4A7D-9BCD-1D4FC5FA6674}"/>
    <cellStyle name="Normal 85 2 2 2 4 2" xfId="29774" xr:uid="{2B172E0B-91C2-4FFA-8A29-F48C931DC4DE}"/>
    <cellStyle name="Normal 85 2 2 2 5" xfId="22667" xr:uid="{D41B7F5F-2695-43BB-B4BC-2C25CC7176C6}"/>
    <cellStyle name="Normal 85 2 2 3" xfId="8933" xr:uid="{46EA1CA8-5331-4AFA-852F-2CC21EFE7021}"/>
    <cellStyle name="Normal 85 2 2 3 2" xfId="14992" xr:uid="{A4A4A918-1263-4DCC-AA47-D738142EC120}"/>
    <cellStyle name="Normal 85 2 2 3 2 2" xfId="25707" xr:uid="{92369498-473B-460D-ACCF-8B73F2BA4241}"/>
    <cellStyle name="Normal 85 2 2 3 3" xfId="12605" xr:uid="{2FB3E3A9-2704-4635-A719-7E2A7213A0B3}"/>
    <cellStyle name="Normal 85 2 2 3 3 2" xfId="30390" xr:uid="{58EDCA75-99B1-42C2-8680-B77947FE37A4}"/>
    <cellStyle name="Normal 85 2 2 3 4" xfId="23320" xr:uid="{DE3BBD74-FC85-4490-A59D-CF402E01F353}"/>
    <cellStyle name="Normal 85 2 2 4" xfId="10145" xr:uid="{9707896F-0229-4EB4-962E-7239F83F716F}"/>
    <cellStyle name="Normal 85 2 2 4 2" xfId="13809" xr:uid="{80076983-A0B0-4B8F-BEB1-15146B047592}"/>
    <cellStyle name="Normal 85 2 2 4 2 2" xfId="31574" xr:uid="{74CAD236-4FD4-4F36-89B2-5BC3F10158D2}"/>
    <cellStyle name="Normal 85 2 2 4 3" xfId="24524" xr:uid="{EFC38476-E1E3-4D95-976E-6019EF1DD25F}"/>
    <cellStyle name="Normal 85 2 2 5" xfId="11365" xr:uid="{265CD944-4A0E-469A-ACB7-366FE9C30D8D}"/>
    <cellStyle name="Normal 85 2 2 5 2" xfId="29207" xr:uid="{9E767ED8-A7B1-42C3-8787-0CF8CA4AF1E5}"/>
    <cellStyle name="Normal 85 2 2 6" xfId="22065" xr:uid="{B627C0E4-B23F-49E5-AE6E-809EE70942B9}"/>
    <cellStyle name="Normal 85 2 3" xfId="7568" xr:uid="{BBD49855-AA54-4996-9B1A-AF5646739DD8}"/>
    <cellStyle name="Normal 85 2 3 2" xfId="9243" xr:uid="{0E1CBA13-EA37-4088-94B0-55A23366DEF2}"/>
    <cellStyle name="Normal 85 2 3 2 2" xfId="15282" xr:uid="{0FDCEF76-D2A8-45BD-9339-92D2EB9A8652}"/>
    <cellStyle name="Normal 85 2 3 2 2 2" xfId="25997" xr:uid="{908B3BB2-3868-4005-8197-07889F742073}"/>
    <cellStyle name="Normal 85 2 3 2 3" xfId="12915" xr:uid="{B4264703-6D24-4C36-A242-4ED54CA302C0}"/>
    <cellStyle name="Normal 85 2 3 2 3 2" xfId="30680" xr:uid="{7AD7EB1B-C03F-4BC6-8CCD-F4C556810833}"/>
    <cellStyle name="Normal 85 2 3 2 4" xfId="23630" xr:uid="{6E9EF1D2-E5CE-4B02-97DD-512058EE649F}"/>
    <cellStyle name="Normal 85 2 3 3" xfId="10435" xr:uid="{8B37CFD2-5148-4FC4-8571-653642B53BE3}"/>
    <cellStyle name="Normal 85 2 3 3 2" xfId="14099" xr:uid="{2B0E5046-FA09-4469-A7E5-47D8F5B806AF}"/>
    <cellStyle name="Normal 85 2 3 3 2 2" xfId="31864" xr:uid="{B944E948-AD84-4F4B-9C1E-7DCD6429098E}"/>
    <cellStyle name="Normal 85 2 3 3 3" xfId="24814" xr:uid="{9BA1C081-6E64-47AB-A526-5FBADEADD16E}"/>
    <cellStyle name="Normal 85 2 3 4" xfId="11675" xr:uid="{C452A339-6B7C-4BA7-B588-E7FAD480DCF8}"/>
    <cellStyle name="Normal 85 2 3 4 2" xfId="29497" xr:uid="{4771F3C0-D18F-4CD1-836C-042DE5B5D80F}"/>
    <cellStyle name="Normal 85 2 3 5" xfId="22390" xr:uid="{3A2727A4-A8E7-4F35-98F9-CE2F682E982C}"/>
    <cellStyle name="Normal 85 2 4" xfId="8668" xr:uid="{78A24D09-5508-40AD-B3A4-7920B47EE4C8}"/>
    <cellStyle name="Normal 85 2 4 2" xfId="14727" xr:uid="{774CB410-293B-457B-9F48-4526062B2615}"/>
    <cellStyle name="Normal 85 2 4 2 2" xfId="25442" xr:uid="{F9A3FF3A-83C3-44E3-8C6F-27A1B42B8535}"/>
    <cellStyle name="Normal 85 2 4 3" xfId="12340" xr:uid="{4CC1DC95-F345-4B8A-ADDB-38ED46B9C15C}"/>
    <cellStyle name="Normal 85 2 4 3 2" xfId="30125" xr:uid="{4B23E5EE-36E8-4DF2-92BB-13629F86D297}"/>
    <cellStyle name="Normal 85 2 4 4" xfId="23055" xr:uid="{24CB30FC-C55F-42FA-BFC8-A23925DCF9D5}"/>
    <cellStyle name="Normal 85 2 5" xfId="9880" xr:uid="{06A55F38-EAAB-49E0-864A-7C5A79691A66}"/>
    <cellStyle name="Normal 85 2 5 2" xfId="13544" xr:uid="{C4ED8668-A7BB-4BE5-BA5F-C3EC39EB67FD}"/>
    <cellStyle name="Normal 85 2 5 2 2" xfId="31309" xr:uid="{13C89A67-D1AD-44C7-9540-7F4571CCA658}"/>
    <cellStyle name="Normal 85 2 5 3" xfId="24259" xr:uid="{C84BEC87-D1E9-4A91-9466-BCAA28AD2E45}"/>
    <cellStyle name="Normal 85 2 6" xfId="11100" xr:uid="{B2694FE1-A881-4B0B-B140-13C8FB218C2A}"/>
    <cellStyle name="Normal 85 2 6 2" xfId="28942" xr:uid="{08739B41-0787-494F-B84E-4E5D808C9E2B}"/>
    <cellStyle name="Normal 85 2 7" xfId="21800" xr:uid="{B9B7EBAA-DD4E-4D24-92AA-6717EDF59359}"/>
    <cellStyle name="Normal 85 3" xfId="6408" xr:uid="{AFD9438B-50F4-42A5-BC31-D73A928CD670}"/>
    <cellStyle name="Normal 85 3 2" xfId="8017" xr:uid="{8AF78F55-AA16-4AE3-ABE8-B80EAEA8C4C1}"/>
    <cellStyle name="Normal 85 3 2 2" xfId="9390" xr:uid="{48A81C13-AAC3-4C94-8B0D-23EA4AA38820}"/>
    <cellStyle name="Normal 85 3 2 2 2" xfId="15429" xr:uid="{26A0DBA1-ECE1-4541-A0BF-0CD6ADB270BD}"/>
    <cellStyle name="Normal 85 3 2 2 2 2" xfId="26144" xr:uid="{8DCE24A8-773A-4328-9913-DD982B70C7ED}"/>
    <cellStyle name="Normal 85 3 2 2 3" xfId="13062" xr:uid="{38CEA27D-9C36-40C4-8B31-1D221D99D654}"/>
    <cellStyle name="Normal 85 3 2 2 3 2" xfId="30827" xr:uid="{5F6C1EAC-8272-4F32-91DB-8B6A6F360DF8}"/>
    <cellStyle name="Normal 85 3 2 2 4" xfId="23777" xr:uid="{100881B5-CAE3-4782-9EBF-46009979B370}"/>
    <cellStyle name="Normal 85 3 2 3" xfId="10582" xr:uid="{D23017C8-9C45-486A-99E5-76C9345EEBDE}"/>
    <cellStyle name="Normal 85 3 2 3 2" xfId="14246" xr:uid="{AE687756-97DC-4258-9D76-97E66038C1BA}"/>
    <cellStyle name="Normal 85 3 2 3 2 2" xfId="32011" xr:uid="{DEE498CF-9B81-4CE4-A010-3E2CC878D9BD}"/>
    <cellStyle name="Normal 85 3 2 3 3" xfId="24961" xr:uid="{B81D0E5A-0382-43F4-8F23-BAA5ED516502}"/>
    <cellStyle name="Normal 85 3 2 4" xfId="11822" xr:uid="{8454CCFA-A442-433E-A17C-D88C0A66AB26}"/>
    <cellStyle name="Normal 85 3 2 4 2" xfId="29644" xr:uid="{5A134566-7241-45E6-BC26-EE88A697AFD1}"/>
    <cellStyle name="Normal 85 3 2 5" xfId="22537" xr:uid="{9C8ED546-D540-4C97-BE31-2E8B13714751}"/>
    <cellStyle name="Normal 85 3 3" xfId="8803" xr:uid="{B781615F-4582-4739-BA2E-9412BE502821}"/>
    <cellStyle name="Normal 85 3 3 2" xfId="14862" xr:uid="{B145E2E2-05B0-4134-A440-410B1EF7614D}"/>
    <cellStyle name="Normal 85 3 3 2 2" xfId="25577" xr:uid="{F74D91F4-19B5-409C-9103-4F5D68EAA7E6}"/>
    <cellStyle name="Normal 85 3 3 3" xfId="12475" xr:uid="{A34DBBC0-C178-4AD1-927A-4BEAB43B2A88}"/>
    <cellStyle name="Normal 85 3 3 3 2" xfId="30260" xr:uid="{65EF9CCA-B770-4C87-9438-9F39810A8049}"/>
    <cellStyle name="Normal 85 3 3 4" xfId="23190" xr:uid="{A076868D-CBE3-407E-B3BC-1D681472A627}"/>
    <cellStyle name="Normal 85 3 4" xfId="10015" xr:uid="{C3FD10E3-EBFB-45C2-9BD7-C8C241E422EA}"/>
    <cellStyle name="Normal 85 3 4 2" xfId="13679" xr:uid="{8E59F4A2-9160-44A2-9D09-7C22A5DD14EF}"/>
    <cellStyle name="Normal 85 3 4 2 2" xfId="31444" xr:uid="{04DE5207-2AC2-45A9-AE87-698B039D65E8}"/>
    <cellStyle name="Normal 85 3 4 3" xfId="24394" xr:uid="{94512027-082C-4DE1-8302-45DBB8FB5C62}"/>
    <cellStyle name="Normal 85 3 5" xfId="11235" xr:uid="{A3F4C61E-B53F-4D62-B5A5-3A2B559EAB25}"/>
    <cellStyle name="Normal 85 3 5 2" xfId="29077" xr:uid="{85511D44-566C-4CB3-840F-B031303F058D}"/>
    <cellStyle name="Normal 85 3 6" xfId="21935" xr:uid="{78EB8DB5-AFE2-4CEC-9872-AAEAC46B604D}"/>
    <cellStyle name="Normal 85 4" xfId="7375" xr:uid="{BC0D2EF4-02E3-4175-9D57-B3FAFBFFA1F7}"/>
    <cellStyle name="Normal 85 4 2" xfId="9113" xr:uid="{06DF3947-A4B4-41B9-8B38-E41D345EF7F5}"/>
    <cellStyle name="Normal 85 4 2 2" xfId="15152" xr:uid="{D872A481-7F61-4406-98C1-02123E169477}"/>
    <cellStyle name="Normal 85 4 2 2 2" xfId="25867" xr:uid="{351B99F9-3D69-4D2F-9076-84384513B915}"/>
    <cellStyle name="Normal 85 4 2 3" xfId="12785" xr:uid="{BD76D113-1757-4B14-A8EE-DF22EC25A53C}"/>
    <cellStyle name="Normal 85 4 2 3 2" xfId="30550" xr:uid="{EE3D223F-B60E-4D8E-A876-A40DB6E1E9A5}"/>
    <cellStyle name="Normal 85 4 2 4" xfId="23500" xr:uid="{F82292F3-0341-4BDA-B160-3A8020CAE05D}"/>
    <cellStyle name="Normal 85 4 3" xfId="10305" xr:uid="{4AB3FDE2-6C47-4CBE-9826-34773B73B6B3}"/>
    <cellStyle name="Normal 85 4 3 2" xfId="13969" xr:uid="{D39B0AC9-FA30-4037-9197-97D0FC6254AD}"/>
    <cellStyle name="Normal 85 4 3 2 2" xfId="31734" xr:uid="{FE4CFFC8-D82A-4790-85ED-2FCFBD6B7E33}"/>
    <cellStyle name="Normal 85 4 3 3" xfId="24684" xr:uid="{8B22A850-AD04-468E-BA37-35552F5EAB41}"/>
    <cellStyle name="Normal 85 4 4" xfId="11545" xr:uid="{CD609D7A-E86A-492B-B993-89373C3E4D13}"/>
    <cellStyle name="Normal 85 4 4 2" xfId="29367" xr:uid="{5F81F8BE-9E1C-434A-833B-40A38E7ED6EB}"/>
    <cellStyle name="Normal 85 4 5" xfId="22260" xr:uid="{491EF68E-0848-4229-BE43-A2F1CCC41E98}"/>
    <cellStyle name="Normal 85 5" xfId="8538" xr:uid="{579E30A9-996D-406E-8165-6E064C03AB06}"/>
    <cellStyle name="Normal 85 5 2" xfId="14597" xr:uid="{00E4D2BD-9CF2-4C88-84DD-FC727D74D4E4}"/>
    <cellStyle name="Normal 85 5 2 2" xfId="25312" xr:uid="{7350DCD6-95FC-48B3-8203-5A7A067EAE44}"/>
    <cellStyle name="Normal 85 5 3" xfId="12210" xr:uid="{54F1CB3A-E8E6-473E-9749-7ED71D34D7E7}"/>
    <cellStyle name="Normal 85 5 3 2" xfId="29995" xr:uid="{69FCD8C7-17E0-4D9D-BC50-D73A85C03FE0}"/>
    <cellStyle name="Normal 85 5 4" xfId="22925" xr:uid="{7D6A297B-B602-45DA-BB7A-AC541FC51C19}"/>
    <cellStyle name="Normal 85 6" xfId="9746" xr:uid="{B1F0746B-B74C-4F48-88FF-42625083DBC9}"/>
    <cellStyle name="Normal 85 6 2" xfId="13414" xr:uid="{C4A9BFAB-4377-43B0-8FBF-19A9BC702F5E}"/>
    <cellStyle name="Normal 85 6 2 2" xfId="31179" xr:uid="{4E296F48-1315-420E-84FC-7F7B31BEDB1B}"/>
    <cellStyle name="Normal 85 6 3" xfId="24129" xr:uid="{B89B4B75-D736-49D2-ACDA-5279D1F28E61}"/>
    <cellStyle name="Normal 85 7" xfId="10970" xr:uid="{818C9ECE-59FF-4765-B476-4CD947F2B971}"/>
    <cellStyle name="Normal 85 7 2" xfId="28812" xr:uid="{1B8F84A9-558A-4090-983E-D8B241161837}"/>
    <cellStyle name="Normal 85 8" xfId="21656" xr:uid="{E7658052-2457-479C-9C30-9DFC957948FE}"/>
    <cellStyle name="Normal 86" xfId="4820" xr:uid="{E63D04A6-6957-4BFB-9288-75FDA751F503}"/>
    <cellStyle name="Normal 87" xfId="4821" xr:uid="{3A18A704-2FC4-4995-940C-DEB841B095DC}"/>
    <cellStyle name="Normal 87 2" xfId="4822" xr:uid="{F3B5222C-0637-4AE9-B745-EE6FFCDE8F7C}"/>
    <cellStyle name="Normal 88" xfId="4823" xr:uid="{360C597E-60B6-4D31-A0FD-0E8F15192334}"/>
    <cellStyle name="Normal 88 2" xfId="4824" xr:uid="{3F8CA14F-AD6A-4FDA-92EA-ADF91322918B}"/>
    <cellStyle name="Normal 89" xfId="4825" xr:uid="{7843C1D1-D997-465C-8785-192A2CF8BC32}"/>
    <cellStyle name="Normal 89 2" xfId="4826" xr:uid="{B0A4E0A4-BC5F-4F47-8FB4-94111C12BFA2}"/>
    <cellStyle name="Normal 9" xfId="114" xr:uid="{00000000-0005-0000-0000-00008B000000}"/>
    <cellStyle name="Normal 9 10" xfId="4827" xr:uid="{47F79556-C316-4A44-9E79-2B3652A54C0B}"/>
    <cellStyle name="Normal 9 10 2" xfId="15853" xr:uid="{2AF43B96-4F32-406D-BA38-C1F54BAD96EC}"/>
    <cellStyle name="Normal 9 10 2 2" xfId="26440" xr:uid="{600DD2DA-D6A6-45A3-8B47-06E9566157A4}"/>
    <cellStyle name="Normal 9 11" xfId="4828" xr:uid="{CD41E529-D4E3-425F-BD5A-40FA90E23E57}"/>
    <cellStyle name="Normal 9 12" xfId="4829" xr:uid="{3988155B-737F-480F-AE4D-8AABE5990FD9}"/>
    <cellStyle name="Normal 9 13" xfId="4830" xr:uid="{CB7F2B8D-8073-43FF-8F96-423B403DF84B}"/>
    <cellStyle name="Normal 9 14" xfId="4831" xr:uid="{783A0117-A748-4CEE-A194-189D16DAC50B}"/>
    <cellStyle name="Normal 9 15" xfId="4832" xr:uid="{8BE8180B-7176-4A53-9247-524BF23A0248}"/>
    <cellStyle name="Normal 9 15 10" xfId="19229" xr:uid="{E083DB54-81EE-483F-8240-ED84BD8A6752}"/>
    <cellStyle name="Normal 9 15 10 2" xfId="34525" xr:uid="{3A5AE27C-DC0D-429D-A788-B03926E53E10}"/>
    <cellStyle name="Normal 9 15 11" xfId="39053" xr:uid="{8FEEB335-BADA-4782-AE4D-F8BA9621A2FE}"/>
    <cellStyle name="Normal 9 15 12" xfId="28671" xr:uid="{2AC17D2C-2488-4F44-BA07-6066E9B913A1}"/>
    <cellStyle name="Normal 9 15 2" xfId="4833" xr:uid="{A2DA215B-0C4B-4463-A99B-C01AE58946FC}"/>
    <cellStyle name="Normal 9 15 3" xfId="9747" xr:uid="{02B2F90F-A892-4C14-8194-2274ED580908}"/>
    <cellStyle name="Normal 9 15 3 2" xfId="15709" xr:uid="{C67DB5FD-1695-487E-ADF6-CC84AB00443B}"/>
    <cellStyle name="Normal 9 15 3 2 2" xfId="15828" xr:uid="{13757C65-A506-483B-B39F-F9EB6871BA40}"/>
    <cellStyle name="Normal 9 15 3 2 2 2" xfId="19331" xr:uid="{5346F2BC-ED15-40F9-A994-051E98B79D2E}"/>
    <cellStyle name="Normal 9 15 3 2 2 2 2" xfId="34626" xr:uid="{96C15366-C00B-4272-9EFA-FD97F3703696}"/>
    <cellStyle name="Normal 9 15 3 2 2 3" xfId="39171" xr:uid="{DB7F8034-EE89-491D-99A4-F82E842901A2}"/>
    <cellStyle name="Normal 9 15 3 2 2 4" xfId="32340" xr:uid="{804D9BE7-DD41-4D8E-920C-6B1B4827B6D1}"/>
    <cellStyle name="Normal 9 15 3 2 3" xfId="19178" xr:uid="{0C0E86C7-5354-4903-8580-9F64A9451894}"/>
    <cellStyle name="Normal 9 15 3 2 3 2" xfId="21513" xr:uid="{E6E9088E-1F10-434F-9CE5-35C3D8B45B04}"/>
    <cellStyle name="Normal 9 15 3 2 3 2 2" xfId="36808" xr:uid="{1D8E5782-C3ED-4F50-9DD3-91856F4A512F}"/>
    <cellStyle name="Normal 9 15 3 2 3 3" xfId="41318" xr:uid="{5FE78242-5EAB-43D3-9D67-7BD09E5A4FE0}"/>
    <cellStyle name="Normal 9 15 3 2 3 4" xfId="34487" xr:uid="{56ABC6E2-22DC-4FA0-9D41-FBFFE1EF6002}"/>
    <cellStyle name="Normal 9 15 3 2 4" xfId="19282" xr:uid="{E95D7453-3272-46D3-B4BE-623BA952E6EB}"/>
    <cellStyle name="Normal 9 15 3 2 4 2" xfId="34578" xr:uid="{32DD7323-5D4B-4D65-9F3B-76C723CF18A5}"/>
    <cellStyle name="Normal 9 15 3 2 5" xfId="39123" xr:uid="{BE1C8048-8898-42B1-9187-B483A840596A}"/>
    <cellStyle name="Normal 9 15 3 2 6" xfId="32292" xr:uid="{D9A27228-7CAE-4D74-806C-78039EA23699}"/>
    <cellStyle name="Normal 9 15 3 3" xfId="15775" xr:uid="{0438C4C5-C00E-4A57-AC4D-08BD982217D8}"/>
    <cellStyle name="Normal 9 15 3 3 2" xfId="19206" xr:uid="{188C01F4-8D29-436D-80CC-3160B5238F4C}"/>
    <cellStyle name="Normal 9 15 3 3 2 2" xfId="21529" xr:uid="{B882F155-5E91-447E-89E7-820B96228A71}"/>
    <cellStyle name="Normal 9 15 3 3 2 2 2" xfId="36824" xr:uid="{B4B9E3C5-9581-4533-BB9B-213255FDB285}"/>
    <cellStyle name="Normal 9 15 3 3 2 3" xfId="41334" xr:uid="{C9D495C2-C3E6-4276-B07E-699A47B42E8C}"/>
    <cellStyle name="Normal 9 15 3 3 2 4" xfId="34503" xr:uid="{517B7F9B-0C27-47DC-A57E-4BBB0956E431}"/>
    <cellStyle name="Normal 9 15 3 3 3" xfId="19299" xr:uid="{1164E3FF-1E4B-4029-B01D-EDAF4B3320D9}"/>
    <cellStyle name="Normal 9 15 3 3 3 2" xfId="34594" xr:uid="{D1539541-8007-4360-8128-27B0D529E6D1}"/>
    <cellStyle name="Normal 9 15 3 3 4" xfId="39139" xr:uid="{8AA705B0-0B45-4575-BFE5-23AE5EDBC6BA}"/>
    <cellStyle name="Normal 9 15 3 3 5" xfId="32308" xr:uid="{CD1D233A-7C13-4F4B-8294-746A7A17E328}"/>
    <cellStyle name="Normal 9 15 3 4" xfId="18870" xr:uid="{FDA7561C-6C11-46E2-9C42-FBA8DB50A6DF}"/>
    <cellStyle name="Normal 9 15 3 4 2" xfId="21208" xr:uid="{7613F87E-23F4-4C53-BF8F-0EF5C4C5CA79}"/>
    <cellStyle name="Normal 9 15 3 4 2 2" xfId="36503" xr:uid="{4E93A299-9317-4793-900C-75C66181C0C9}"/>
    <cellStyle name="Normal 9 15 3 4 3" xfId="41013" xr:uid="{1F917EA3-3E3C-4C75-BA1A-402E90F8D135}"/>
    <cellStyle name="Normal 9 15 3 4 4" xfId="34182" xr:uid="{C124EC0E-93EC-4747-AE4A-74590D68A68F}"/>
    <cellStyle name="Normal 9 15 3 5" xfId="19266" xr:uid="{6F474E0A-886B-420E-9603-958C0D6AC96D}"/>
    <cellStyle name="Normal 9 15 3 5 2" xfId="34562" xr:uid="{88E1B481-FBBB-4088-AAE1-1DFB5AC42BEC}"/>
    <cellStyle name="Normal 9 15 3 6" xfId="39107" xr:uid="{1E223382-AF03-4429-AF3D-4360135970A0}"/>
    <cellStyle name="Normal 9 15 3 7" xfId="28725" xr:uid="{EDFF899B-B9C7-4F10-9B95-AE94ACA45BA1}"/>
    <cellStyle name="Normal 9 15 4" xfId="15701" xr:uid="{EF1E121B-BB87-48F8-AECF-B1093B52E9D0}"/>
    <cellStyle name="Normal 9 15 4 2" xfId="15802" xr:uid="{0B7ED1FE-6E0E-40BB-87A1-54934CDBE875}"/>
    <cellStyle name="Normal 9 15 4 2 2" xfId="19307" xr:uid="{A5C2AD9D-D492-4D62-BAC0-A12F723D3F3B}"/>
    <cellStyle name="Normal 9 15 4 2 2 2" xfId="34602" xr:uid="{52D39B98-ADEC-406C-BEEA-CDE174D199D1}"/>
    <cellStyle name="Normal 9 15 4 2 3" xfId="39147" xr:uid="{A4773315-756D-450A-AE33-35625AFDA97B}"/>
    <cellStyle name="Normal 9 15 4 2 4" xfId="32316" xr:uid="{8CA9463A-A9DD-4CDD-A8B6-00CCF6844164}"/>
    <cellStyle name="Normal 9 15 4 3" xfId="19170" xr:uid="{94CE530C-B249-4937-BC72-87BCDD04665C}"/>
    <cellStyle name="Normal 9 15 4 3 2" xfId="21505" xr:uid="{6DE5A9F6-E031-4AB1-952B-DBDB9A842A2B}"/>
    <cellStyle name="Normal 9 15 4 3 2 2" xfId="36800" xr:uid="{B1B9F9EF-063B-49F0-8D99-72A5197C5CC6}"/>
    <cellStyle name="Normal 9 15 4 3 3" xfId="41310" xr:uid="{52D31926-31FC-4521-BBB3-A9DC7F24A3A6}"/>
    <cellStyle name="Normal 9 15 4 3 4" xfId="34479" xr:uid="{B861910E-45C0-4DDB-9A00-A0A6AB40452D}"/>
    <cellStyle name="Normal 9 15 4 4" xfId="19274" xr:uid="{2150421B-2878-4F0A-A741-4F9E9EC3D9F9}"/>
    <cellStyle name="Normal 9 15 4 4 2" xfId="34570" xr:uid="{B19A0FFE-47A7-4250-9A20-38197E0FA1FF}"/>
    <cellStyle name="Normal 9 15 4 5" xfId="39115" xr:uid="{57891FCF-CE72-4F3D-8BD1-5E82F236DE7D}"/>
    <cellStyle name="Normal 9 15 4 6" xfId="32284" xr:uid="{5023B1A8-8171-40FD-BC5E-9FCC1D8BA3AC}"/>
    <cellStyle name="Normal 9 15 5" xfId="15812" xr:uid="{DE5ED1A6-620D-4592-AADD-40432F835E2A}"/>
    <cellStyle name="Normal 9 15 5 2" xfId="19198" xr:uid="{EBEA3358-8B61-437B-9D01-B079F7469709}"/>
    <cellStyle name="Normal 9 15 5 2 2" xfId="21521" xr:uid="{F2B02F6B-D959-46D3-BA33-72B0C233C79D}"/>
    <cellStyle name="Normal 9 15 5 2 2 2" xfId="36816" xr:uid="{E07A6795-75E1-471C-8E00-77587C2959D6}"/>
    <cellStyle name="Normal 9 15 5 2 3" xfId="41326" xr:uid="{C164D85C-6131-4CD1-AA91-13F4739E2FE5}"/>
    <cellStyle name="Normal 9 15 5 2 4" xfId="34495" xr:uid="{CF616EE3-1ABB-4BB7-8D15-2370459C01A6}"/>
    <cellStyle name="Normal 9 15 5 3" xfId="19315" xr:uid="{5C7E7C49-B9BE-427B-98F9-7933FAE5F313}"/>
    <cellStyle name="Normal 9 15 5 3 2" xfId="34610" xr:uid="{BCEBFDEF-D148-4F2E-A7F0-90ACE9E09BB0}"/>
    <cellStyle name="Normal 9 15 5 4" xfId="39155" xr:uid="{6E809731-5F87-4DA0-A16E-82435564E662}"/>
    <cellStyle name="Normal 9 15 5 5" xfId="32324" xr:uid="{D2253DA4-5C5D-4AD9-9092-B2DA60241FB4}"/>
    <cellStyle name="Normal 9 15 6" xfId="15820" xr:uid="{C370FF6F-2A98-4408-86AA-2112B4D4AEE6}"/>
    <cellStyle name="Normal 9 15 6 2" xfId="19323" xr:uid="{F318C556-DB77-41F9-B1C0-A9259BD21260}"/>
    <cellStyle name="Normal 9 15 6 2 2" xfId="34618" xr:uid="{A9CD2DF1-A43A-46DF-A250-3850EB15B4A7}"/>
    <cellStyle name="Normal 9 15 6 3" xfId="39163" xr:uid="{9709945D-E356-4B7B-91D8-1D9FCF22F586}"/>
    <cellStyle name="Normal 9 15 6 4" xfId="32332" xr:uid="{95FB6E8F-F3FB-4E2A-8371-7C4569BE7CBE}"/>
    <cellStyle name="Normal 9 15 7" xfId="15759" xr:uid="{ED739526-F536-45EE-9C58-4FB04071120D}"/>
    <cellStyle name="Normal 9 15 7 2" xfId="19291" xr:uid="{45937B67-87EE-463A-AEB2-14CB58DB496B}"/>
    <cellStyle name="Normal 9 15 7 2 2" xfId="34586" xr:uid="{12B9D628-E072-41C9-828A-2B1BB65ADF2A}"/>
    <cellStyle name="Normal 9 15 7 3" xfId="39131" xr:uid="{063E2E80-4FD1-4DC6-9CA4-5F277874435E}"/>
    <cellStyle name="Normal 9 15 7 4" xfId="32300" xr:uid="{82203F5F-7449-4015-8605-753FD10E868B}"/>
    <cellStyle name="Normal 9 15 8" xfId="15837" xr:uid="{433A03A3-BF9A-4F12-85F1-21E62BB31E52}"/>
    <cellStyle name="Normal 9 15 8 2" xfId="19339" xr:uid="{D3A42667-8257-45FE-8848-D56080810D26}"/>
    <cellStyle name="Normal 9 15 8 2 2" xfId="34634" xr:uid="{31AD8ADB-D693-47D4-9FA2-2184BF14040E}"/>
    <cellStyle name="Normal 9 15 8 3" xfId="39179" xr:uid="{C5520F66-2E39-4DC4-AB4D-78DC7BF430C0}"/>
    <cellStyle name="Normal 9 15 8 4" xfId="32348" xr:uid="{8820C580-488C-4752-9833-8D237973F27C}"/>
    <cellStyle name="Normal 9 15 9" xfId="19216" xr:uid="{E15A73E8-454D-4D1C-8CBD-EC094B04CBC8}"/>
    <cellStyle name="Normal 9 15 9 2" xfId="34512" xr:uid="{6B4E5530-4E89-487F-9DD3-9A744BCA4F5B}"/>
    <cellStyle name="Normal 9 16" xfId="4834" xr:uid="{800715D1-00D7-4013-BC7A-BF759E6F6372}"/>
    <cellStyle name="Normal 9 17" xfId="7109" xr:uid="{03AFD098-B832-4204-85BB-414B89DD8F37}"/>
    <cellStyle name="Normal 9 18" xfId="15844" xr:uid="{7D3A0296-6C8F-4D73-96F0-BCC3BFA14766}"/>
    <cellStyle name="Normal 9 18 2" xfId="26431" xr:uid="{2CB0E83A-A930-42CA-8540-CCC81EC748BF}"/>
    <cellStyle name="Normal 9 2" xfId="182" xr:uid="{00000000-0005-0000-0000-00008C000000}"/>
    <cellStyle name="Normal 9 2 2" xfId="1089" xr:uid="{62D741AD-1ECD-4E0A-B4C6-981C4E1923D8}"/>
    <cellStyle name="Normal 9 2 2 2" xfId="41619" xr:uid="{8EEBC969-8A41-49D8-9A9F-399CD33377C9}"/>
    <cellStyle name="Normal 9 2 3" xfId="2190" xr:uid="{C4418224-2B68-46D2-A42A-7C0254C6204B}"/>
    <cellStyle name="Normal 9 2 4" xfId="41501" xr:uid="{74568520-3B8D-4682-96FF-C1FB2DF8EC53}"/>
    <cellStyle name="Normal 9 3" xfId="2191" xr:uid="{F33A242E-9D54-4169-AEB7-1C3222CEF790}"/>
    <cellStyle name="Normal 9 4" xfId="2192" xr:uid="{D952BA47-28DF-4C03-886C-AE54B9E11339}"/>
    <cellStyle name="Normal 9 5" xfId="2193" xr:uid="{700E1277-77C7-462C-8224-B4C008CD74C4}"/>
    <cellStyle name="Normal 9 6" xfId="4835" xr:uid="{34668C02-BF65-4BFA-9E4B-F4C3B865DE5B}"/>
    <cellStyle name="Normal 9 7" xfId="4836" xr:uid="{8C5B5551-1532-48A9-BD4E-0C057E4B54C4}"/>
    <cellStyle name="Normal 9 8" xfId="4837" xr:uid="{2DE07FD6-AFAC-46B0-A460-8A6A68A39530}"/>
    <cellStyle name="Normal 9 9" xfId="4838" xr:uid="{64956EDC-1EE5-4309-A387-154E8FE04FED}"/>
    <cellStyle name="Normal 9_elektroinstalacije" xfId="7110" xr:uid="{DD9EA811-1144-4F6E-A5F3-13E9934E36FF}"/>
    <cellStyle name="Normal 90" xfId="4839" xr:uid="{2A94FD9B-6383-41F4-8066-F932A6B4EA8C}"/>
    <cellStyle name="Normal 90 2" xfId="4840" xr:uid="{4E004624-0642-428E-B5D0-7FFFA17FCC16}"/>
    <cellStyle name="Normal 91" xfId="4841" xr:uid="{C4B42388-F5BB-4555-BB75-5EDBFD9F5551}"/>
    <cellStyle name="Normal 92" xfId="4842" xr:uid="{3EE993C7-953E-4833-9391-D39D7E7A3187}"/>
    <cellStyle name="Normal 93" xfId="4843" xr:uid="{ECC4CE71-E479-4C39-8082-021F7AA334D4}"/>
    <cellStyle name="Normal 94" xfId="4844" xr:uid="{A52A65BD-81C8-4190-A7FC-BDCBCC2B4F56}"/>
    <cellStyle name="Normal 95" xfId="4845" xr:uid="{D502B39A-69B0-4947-810E-1A626E3D5E79}"/>
    <cellStyle name="Normal 96" xfId="4846" xr:uid="{B9058DB2-29C5-458F-BD30-EA9F8CF97FBD}"/>
    <cellStyle name="Normal 97" xfId="4847" xr:uid="{FC37F86B-F33F-4D78-AEF2-E6DFF1AAAC54}"/>
    <cellStyle name="Normal 98" xfId="1090" xr:uid="{C512AD5C-D16A-4CC4-AB45-DDC4F4435A88}"/>
    <cellStyle name="Normal 99" xfId="1091" xr:uid="{68289698-0305-41CE-A072-FE72DEFCC650}"/>
    <cellStyle name="Normal moj" xfId="1092" xr:uid="{EDA4B0CD-1A69-4E18-941D-90F03A7B3E53}"/>
    <cellStyle name="Normal_DUGA 20040811 raspolagat tenderom nije mala zajebancija" xfId="1093" xr:uid="{145258E5-2B51-420D-81C5-8FBA68E9CC8F}"/>
    <cellStyle name="Normal_građ.obrt.radovi2" xfId="6" xr:uid="{00000000-0005-0000-0000-00008D000000}"/>
    <cellStyle name="Normal_KORALJ-VTR3 2" xfId="186" xr:uid="{00000000-0005-0000-0000-00008E000000}"/>
    <cellStyle name="Normal_Okončana.sit-troškovnik" xfId="194" xr:uid="{00000000-0005-0000-0000-00008F000000}"/>
    <cellStyle name="Normal_remetinec 20030400" xfId="1094" xr:uid="{F8323740-3420-4050-8882-58BE593FEC35}"/>
    <cellStyle name="Normal_Sheet1" xfId="192" xr:uid="{00000000-0005-0000-0000-000090000000}"/>
    <cellStyle name="Normal_spansko 20030212" xfId="1095" xr:uid="{B437AC5E-52AB-46FE-AC69-02A6167F88EC}"/>
    <cellStyle name="Normal_TROSKOVNIK-revizija2" xfId="41360" xr:uid="{A59C62A9-0E67-4801-8E9E-CB7C6A79F2F6}"/>
    <cellStyle name="Normal_TROŠKOVNIK - KAM - ŽUTO" xfId="2" xr:uid="{00000000-0005-0000-0000-000091000000}"/>
    <cellStyle name="Normal_TROŠKOVNIK - KAM - ŽUTO 2" xfId="189" xr:uid="{00000000-0005-0000-0000-000092000000}"/>
    <cellStyle name="Normal_TROŠKOVNIK - KAM - ŽUTO 3" xfId="1304" xr:uid="{34061173-7CD7-484E-9388-65A4DE17764F}"/>
    <cellStyle name="Normal_VLAšKA 69-A,B,C,D (2)" xfId="185" xr:uid="{00000000-0005-0000-0000-000093000000}"/>
    <cellStyle name="Normal1" xfId="1096" xr:uid="{B5AB6CC7-7016-4406-93B3-F54976F3D1C3}"/>
    <cellStyle name="Normal1 2" xfId="4848" xr:uid="{2A76EE9E-C2E8-4F50-A7BF-E5C5693443ED}"/>
    <cellStyle name="Normal1 3" xfId="2194" xr:uid="{392ADA4F-2363-4C3C-9DE9-4259113A976A}"/>
    <cellStyle name="Normal3" xfId="1097" xr:uid="{D6CE4866-E27D-4775-86CE-D0C43B4912CC}"/>
    <cellStyle name="Normale_694JAN2007-versione1-20061204" xfId="1098" xr:uid="{5933E61A-EF28-440E-85BD-E0F2826C453A}"/>
    <cellStyle name="normální_A" xfId="7298" xr:uid="{446ED0CF-F73C-44A3-AED5-41679CD7625A}"/>
    <cellStyle name="Normalno 10" xfId="8287" xr:uid="{76704676-B3DB-4194-8887-887E25CCB955}"/>
    <cellStyle name="Normalno 10 2" xfId="41451" xr:uid="{CF461914-9C6F-4A79-BB15-B5AF585C3958}"/>
    <cellStyle name="Normalno 11" xfId="8415" xr:uid="{6EFB3E3F-A882-450C-85A6-619DABC1B6B1}"/>
    <cellStyle name="Normalno 11 2" xfId="190" xr:uid="{00000000-0005-0000-0000-000095000000}"/>
    <cellStyle name="Normalno 11 2 2" xfId="15696" xr:uid="{2536A9A3-7A0D-4E15-847A-16BD06D491F2}"/>
    <cellStyle name="Normalno 11 2 2 2" xfId="26411" xr:uid="{901F4044-625D-4B79-A5F1-A51A73AA3FBF}"/>
    <cellStyle name="Normalno 11 2 3" xfId="13329" xr:uid="{73EACE2D-6F6B-4F3D-BEB7-C123C7A21B52}"/>
    <cellStyle name="Normalno 11 2 3 2" xfId="31094" xr:uid="{1FEEE388-64BE-4A13-9871-C358991C8045}"/>
    <cellStyle name="Normalno 11 2 4" xfId="24044" xr:uid="{1D2F9CEA-F972-4A05-8D47-C11116EEE7C4}"/>
    <cellStyle name="Normalno 11 3" xfId="10849" xr:uid="{79CB8A44-9468-4992-9634-3A2F8EA7872D}"/>
    <cellStyle name="Normalno 11 3 2" xfId="14513" xr:uid="{E31A0C84-3BA1-4E46-9505-5DC0F008697D}"/>
    <cellStyle name="Normalno 11 3 2 2" xfId="32278" xr:uid="{4B1AD925-CABB-4DF0-B14E-4942EAA9B4D7}"/>
    <cellStyle name="Normalno 11 3 3" xfId="25228" xr:uid="{35E814D0-754D-48CB-B491-8A84BD683F18}"/>
    <cellStyle name="Normalno 11 4" xfId="12089" xr:uid="{E42DEA6B-9B24-4A64-A524-B07397A6595C}"/>
    <cellStyle name="Normalno 11 4 2" xfId="29911" xr:uid="{E83F2B9D-E1C8-40D9-8F63-F42BA6576C61}"/>
    <cellStyle name="Normalno 11 5" xfId="22804" xr:uid="{5AF2AAB1-BAFA-498D-8AE1-91473A0D0BE8}"/>
    <cellStyle name="Normalno 11 6" xfId="42055" xr:uid="{B221615D-7581-4B16-BC27-20E904A1FE8C}"/>
    <cellStyle name="Normalno 12" xfId="27" xr:uid="{00000000-0005-0000-0000-000096000000}"/>
    <cellStyle name="Normalno 12 2" xfId="9670" xr:uid="{C3DFFAC3-F4FE-4330-9C84-91CFE4F20EAA}"/>
    <cellStyle name="Normalno 12 2 2" xfId="13342" xr:uid="{EBFC99B0-60DE-4695-B271-37675AA232EC}"/>
    <cellStyle name="Normalno 12 2 2 2" xfId="31107" xr:uid="{225CB4F0-E242-4F13-BF51-56243E0059EA}"/>
    <cellStyle name="Normalno 12 2 3" xfId="24057" xr:uid="{33234161-1B37-4FDB-8CC7-2417AEBB7C3E}"/>
    <cellStyle name="Normalno 12 3" xfId="10861" xr:uid="{BDAFBBB1-C1FB-47C2-9501-C5017D35424D}"/>
    <cellStyle name="Normalno 12 3 2" xfId="28740" xr:uid="{5C4021EC-88E0-4A69-9347-BF6C37F49242}"/>
    <cellStyle name="Normalno 12 4" xfId="21544" xr:uid="{95558EEF-AE9C-4ED6-994D-7F5B63895C3F}"/>
    <cellStyle name="Normalno 12 5" xfId="1322" xr:uid="{28FC809A-A3EB-45CD-8689-9D01F61BFF7F}"/>
    <cellStyle name="Normalno 13" xfId="187" xr:uid="{00000000-0005-0000-0000-000097000000}"/>
    <cellStyle name="Normalno 13 2" xfId="188" xr:uid="{00000000-0005-0000-0000-000098000000}"/>
    <cellStyle name="Normalno 13 2 2" xfId="14514" xr:uid="{0C83F541-E1C9-4341-8A61-FC06A19DD18A}"/>
    <cellStyle name="Normalno 13 2 2 2" xfId="32279" xr:uid="{D95EAF08-BD6C-4017-8F44-9D217DFB76B1}"/>
    <cellStyle name="Normalno 13 2 3" xfId="25229" xr:uid="{5ACBE942-BC4A-4254-932F-DFDB508C0B84}"/>
    <cellStyle name="Normalno 13 3" xfId="15806" xr:uid="{DD5B3166-C44C-4601-B296-8E453BE245DF}"/>
    <cellStyle name="Normalno 13 3 2" xfId="42195" xr:uid="{1CAF76AF-B51E-493C-9519-CB5766E2C6D8}"/>
    <cellStyle name="Normalno 13 4" xfId="12090" xr:uid="{9526BAF2-F446-42F9-98D1-C1D686498809}"/>
    <cellStyle name="Normalno 13 4 2" xfId="29912" xr:uid="{ACD9DBE6-0DC1-48C8-A79E-79D5FFC730FC}"/>
    <cellStyle name="Normalno 13 5" xfId="22805" xr:uid="{6E8FC80A-12AD-4776-AE73-0DE532D609A4}"/>
    <cellStyle name="Normalno 14" xfId="15714" xr:uid="{5FE017DE-92AB-4E1F-BED4-BCC754AA1506}"/>
    <cellStyle name="Normalno 14 2" xfId="15841" xr:uid="{0FC61CB7-B5CC-464D-83B0-8B740F8D78C6}"/>
    <cellStyle name="Normalno 14 2 2" xfId="26427" xr:uid="{EB8DCDE8-7247-488E-8DEB-8A96EA1A6D90}"/>
    <cellStyle name="Normalno 15" xfId="1099" xr:uid="{614FBD3F-80E7-487E-94CD-67DFB9E6C58B}"/>
    <cellStyle name="Normalno 15 2" xfId="19185" xr:uid="{9BF7223B-DA58-451C-94DE-84A32C0411DC}"/>
    <cellStyle name="Normalno 15 3" xfId="42197" xr:uid="{E6FA9207-0D86-453A-8D0F-38BB0165E331}"/>
    <cellStyle name="Normalno 16" xfId="28" xr:uid="{00000000-0005-0000-0000-000099000000}"/>
    <cellStyle name="Normalno 16 10" xfId="42113" xr:uid="{853DBD22-509E-4088-8463-8ED2EF398090}"/>
    <cellStyle name="Normalno 16 11" xfId="42149" xr:uid="{32320DCA-272C-4F12-A3A7-A0C3010E8E4A}"/>
    <cellStyle name="Normalno 16 12" xfId="42180" xr:uid="{AEFC189E-8F7F-45E4-A227-EAC0DBFDD91B}"/>
    <cellStyle name="Normalno 16 13" xfId="42267" xr:uid="{A93BD4CC-BAE2-4296-9280-FA1D1FE5E682}"/>
    <cellStyle name="Normalno 16 14" xfId="42295" xr:uid="{E92858BD-E677-4BBB-B3E6-FCB23E64D6D2}"/>
    <cellStyle name="Normalno 16 15" xfId="41486" xr:uid="{94CCF020-0E3F-4D82-BC65-486AD064C957}"/>
    <cellStyle name="Normalno 16 2" xfId="167" xr:uid="{00000000-0005-0000-0000-00009A000000}"/>
    <cellStyle name="Normalno 16 2 2" xfId="41613" xr:uid="{51D3C9E5-670C-4346-82B0-879CE676FE15}"/>
    <cellStyle name="Normalno 16 2 2 2" xfId="41844" xr:uid="{ED202D83-C359-474A-8590-1A41AB94E83A}"/>
    <cellStyle name="Normalno 16 2 2 3" xfId="42051" xr:uid="{8F7B1514-5053-478D-B947-9A9E8A84CC58}"/>
    <cellStyle name="Normalno 16 2 3" xfId="41753" xr:uid="{94F1AD99-77AF-4E87-B107-BC5C0F533F6E}"/>
    <cellStyle name="Normalno 16 2 3 2" xfId="41987" xr:uid="{86E30C69-454E-4752-8639-EDBD6C29F7DC}"/>
    <cellStyle name="Normalno 16 2 4" xfId="41834" xr:uid="{D9F5031A-58D5-4719-A9C3-81842095F2F8}"/>
    <cellStyle name="Normalno 16 2 5" xfId="42000" xr:uid="{C0C12972-1C5A-4BC0-B121-075606B111FA}"/>
    <cellStyle name="Normalno 16 2 6" xfId="42030" xr:uid="{59ED003C-1A26-40AD-BD35-76E051F38996}"/>
    <cellStyle name="Normalno 16 2 7" xfId="42119" xr:uid="{E430DB2A-1F51-47ED-8BAD-8090C5996099}"/>
    <cellStyle name="Normalno 16 2 8" xfId="42187" xr:uid="{AA4D3A06-8956-48B5-93DA-06DE74171966}"/>
    <cellStyle name="Normalno 16 2 9" xfId="41583" xr:uid="{D59637F8-733C-41CD-94E1-04430748E4FF}"/>
    <cellStyle name="Normalno 16 3" xfId="19210" xr:uid="{44F059A8-E1CB-46A8-B62C-4F84269C4517}"/>
    <cellStyle name="Normalno 16 3 2" xfId="41838" xr:uid="{ACD5BE5A-272B-40EB-8A10-AFEFE1AE5E4D}"/>
    <cellStyle name="Normalno 16 3 3" xfId="42045" xr:uid="{4ED77A7C-997F-4D67-B535-08FFC75461C2}"/>
    <cellStyle name="Normalno 16 3 4" xfId="41591" xr:uid="{335E0CC7-A7B9-4F2D-B211-41B3AFF5C675}"/>
    <cellStyle name="Normalno 16 4" xfId="41731" xr:uid="{75A6D244-367D-42E6-8B8F-069291A4459A}"/>
    <cellStyle name="Normalno 16 4 2" xfId="41964" xr:uid="{5E2E3E5F-7F55-4553-A872-A683369DEA99}"/>
    <cellStyle name="Normalno 16 5" xfId="41563" xr:uid="{13C6801A-53D4-4724-ACCD-0F6559CFDC20}"/>
    <cellStyle name="Normalno 16 6" xfId="41813" xr:uid="{32F2FD40-83F4-467A-9C6E-3213EFCA4346}"/>
    <cellStyle name="Normalno 16 7" xfId="41993" xr:uid="{D6DF74FC-F546-463B-8E55-A5469EE4F62F}"/>
    <cellStyle name="Normalno 16 8" xfId="42021" xr:uid="{50B9FE8D-50AE-4ECD-B6DD-A92D5A1475F2}"/>
    <cellStyle name="Normalno 16 9" xfId="42082" xr:uid="{ED52ED68-C4AA-4C85-A9D0-33407F341A30}"/>
    <cellStyle name="Normalno 17" xfId="196" xr:uid="{00000000-0005-0000-0000-00009B000000}"/>
    <cellStyle name="Normalno 17 2" xfId="34517" xr:uid="{DC3CE739-998E-4036-8C9F-F8B1E37D4B2B}"/>
    <cellStyle name="Normalno 17 2 10" xfId="42265" xr:uid="{81A44555-0967-4CD1-9485-26EB339787F4}"/>
    <cellStyle name="Normalno 17 2 11" xfId="42293" xr:uid="{89A810B7-BF3E-4139-8CBF-0F6C31FB69AF}"/>
    <cellStyle name="Normalno 17 2 12" xfId="41484" xr:uid="{3E65B9E3-8040-43B7-9D8D-7CBE3955188C}"/>
    <cellStyle name="Normalno 17 2 2" xfId="41581" xr:uid="{C9A87F18-91AC-4EA4-89A6-6B172F86ED5C}"/>
    <cellStyle name="Normalno 17 2 2 2" xfId="41681" xr:uid="{E126A232-5732-4EFA-87E4-08AB1B99698C}"/>
    <cellStyle name="Normalno 17 2 2 2 2" xfId="41912" xr:uid="{4B8C5804-5E11-498D-966A-32BC0791F6CE}"/>
    <cellStyle name="Normalno 17 2 2 3" xfId="41751" xr:uid="{365A99FC-73BD-42DE-8F6C-76269E4BBB75}"/>
    <cellStyle name="Normalno 17 2 2 3 2" xfId="41985" xr:uid="{DE3DF079-E941-454D-BE4F-8BC219132988}"/>
    <cellStyle name="Normalno 17 2 2 4" xfId="41832" xr:uid="{D870E6DD-1EF6-45D3-9E02-3AFA0DB5B2DF}"/>
    <cellStyle name="Normalno 17 2 3" xfId="41663" xr:uid="{3FDB5A2F-70B4-41F0-9C8F-0D6EC3022821}"/>
    <cellStyle name="Normalno 17 2 3 2" xfId="41892" xr:uid="{F4C53015-4B0A-4FF2-A7A5-BBE04F3C2EED}"/>
    <cellStyle name="Normalno 17 2 4" xfId="41729" xr:uid="{F0356721-ED05-40C8-B392-DF6C30E9C890}"/>
    <cellStyle name="Normalno 17 2 4 2" xfId="41962" xr:uid="{048927C7-F0C7-4B42-9D8B-F242DC8C183D}"/>
    <cellStyle name="Normalno 17 2 5" xfId="41561" xr:uid="{2F2D13E2-2665-41C5-A05B-9DFB10A326FC}"/>
    <cellStyle name="Normalno 17 2 6" xfId="41811" xr:uid="{8785EBA0-A014-4DF0-8218-23FC5C9006D0}"/>
    <cellStyle name="Normalno 17 2 7" xfId="42080" xr:uid="{E9094044-E845-4D33-90D0-22503547FF35}"/>
    <cellStyle name="Normalno 17 2 8" xfId="42111" xr:uid="{B377B0E1-F602-4497-9C95-43207971A77C}"/>
    <cellStyle name="Normalno 17 2 9" xfId="42147" xr:uid="{01C5F58D-7340-4C68-B265-1E9CA12218A2}"/>
    <cellStyle name="Normalno 17 3" xfId="19221" xr:uid="{8C8A3CAE-34B2-43B8-B3B6-0D33482F4FE8}"/>
    <cellStyle name="Normalno 17 4" xfId="42156" xr:uid="{992ADBF6-2259-4611-8E4B-18B74A5D0281}"/>
    <cellStyle name="Normalno 18" xfId="38980" xr:uid="{0A4A483E-6B97-47D4-9A20-8E75374FFBD7}"/>
    <cellStyle name="Normalno 18 10" xfId="42268" xr:uid="{8E4D8C53-5218-4C83-A99C-08FCE052B90C}"/>
    <cellStyle name="Normalno 18 11" xfId="42296" xr:uid="{B6F4BF5D-4F76-4A78-9DDA-984187254F35}"/>
    <cellStyle name="Normalno 18 12" xfId="41488" xr:uid="{A9499E7F-6414-487F-9946-0C926301FBA4}"/>
    <cellStyle name="Normalno 18 2" xfId="41584" xr:uid="{F67E7166-0FD0-4D45-814D-7260BE6DEFE3}"/>
    <cellStyle name="Normalno 18 2 2" xfId="41682" xr:uid="{7E3697E1-29A3-42A5-8927-6803BA79B0D2}"/>
    <cellStyle name="Normalno 18 2 2 2" xfId="41913" xr:uid="{1645452C-BE4D-484D-9ECD-E8FB29216D96}"/>
    <cellStyle name="Normalno 18 2 3" xfId="41754" xr:uid="{A1CC37D9-88CC-4E09-8205-EBFCBC1D2687}"/>
    <cellStyle name="Normalno 18 2 3 2" xfId="41988" xr:uid="{348B1AD4-F40E-4594-904A-5CE3D7CE6AC0}"/>
    <cellStyle name="Normalno 18 2 4" xfId="41835" xr:uid="{E5E945B3-773B-430A-AF1F-D8A36E40569D}"/>
    <cellStyle name="Normalno 18 3" xfId="41664" xr:uid="{3756FD72-A33F-4D46-BB28-14DECB78AF91}"/>
    <cellStyle name="Normalno 18 3 2" xfId="41893" xr:uid="{2FF0BA44-B220-4C3F-AD86-464329DA5CE5}"/>
    <cellStyle name="Normalno 18 4" xfId="41732" xr:uid="{A0DB1A1D-CC98-4E82-9AB5-3AED437AC50B}"/>
    <cellStyle name="Normalno 18 4 2" xfId="41965" xr:uid="{222901F9-FDE9-414A-81D1-DED00A04EEA9}"/>
    <cellStyle name="Normalno 18 5" xfId="41564" xr:uid="{C48C33CC-DA55-4314-954F-53C20CB2678C}"/>
    <cellStyle name="Normalno 18 6" xfId="41814" xr:uid="{7B2AFDC7-8A5D-4BDF-AFD1-388259E72083}"/>
    <cellStyle name="Normalno 18 7" xfId="42083" xr:uid="{B96A18E6-CDA9-48E2-BE9D-21964F2F9B5A}"/>
    <cellStyle name="Normalno 18 8" xfId="42114" xr:uid="{ADA397F1-2F62-4DE4-8763-D5B1647F3036}"/>
    <cellStyle name="Normalno 18 9" xfId="42150" xr:uid="{27125497-602C-4493-A9CF-0654D73DEBBA}"/>
    <cellStyle name="Normalno 19" xfId="41345" xr:uid="{38684072-6C60-4652-B30E-46903A2B8621}"/>
    <cellStyle name="Normalno 19 2" xfId="41367" xr:uid="{C35467BC-1427-4318-97F3-D76D3B30352B}"/>
    <cellStyle name="Normalno 2" xfId="11" xr:uid="{00000000-0005-0000-0000-00009C000000}"/>
    <cellStyle name="Normalno 2 2" xfId="170" xr:uid="{00000000-0005-0000-0000-00009D000000}"/>
    <cellStyle name="Normalno 2 2 2" xfId="183" xr:uid="{00000000-0005-0000-0000-00009E000000}"/>
    <cellStyle name="Normalno 2 2 2 2" xfId="1102" xr:uid="{43006A4F-C018-431F-AB76-C61FDD692F30}"/>
    <cellStyle name="Normalno 2 2 2 3" xfId="18" xr:uid="{00000000-0005-0000-0000-00009F000000}"/>
    <cellStyle name="Normalno 2 2 3" xfId="1103" xr:uid="{CD6C36B9-8C1C-466A-BEC7-AA52E22A8C08}"/>
    <cellStyle name="Normalno 2 2 3 2" xfId="6601" xr:uid="{AD40CBF0-9C46-4851-AA86-1719F1755159}"/>
    <cellStyle name="Normalno 2 2 3 2 2" xfId="8211" xr:uid="{27830D75-0F8B-4131-B998-A59F25CF2A46}"/>
    <cellStyle name="Normalno 2 2 3 2 2 2" xfId="9521" xr:uid="{2FB9624C-0048-473E-929F-1F6B80B16425}"/>
    <cellStyle name="Normalno 2 2 3 2 2 2 2" xfId="15560" xr:uid="{FE9440B2-46D7-47A8-AFBC-136939F43607}"/>
    <cellStyle name="Normalno 2 2 3 2 2 2 2 2" xfId="26275" xr:uid="{E9418527-FAC0-4C75-8E41-CF552140108F}"/>
    <cellStyle name="Normalno 2 2 3 2 2 2 3" xfId="13193" xr:uid="{98751220-5D4E-4525-A901-E8FEA9851176}"/>
    <cellStyle name="Normalno 2 2 3 2 2 2 3 2" xfId="30958" xr:uid="{717B76A0-0F33-466A-A628-1A152B674084}"/>
    <cellStyle name="Normalno 2 2 3 2 2 2 4" xfId="23908" xr:uid="{C0B08376-1EEB-40BF-AA15-C4AE66CCED10}"/>
    <cellStyle name="Normalno 2 2 3 2 2 3" xfId="10713" xr:uid="{ABB6BDF2-B8F1-4DFD-93BD-076A47062D3A}"/>
    <cellStyle name="Normalno 2 2 3 2 2 3 2" xfId="14377" xr:uid="{245BD61B-681C-4D7F-A154-B95C4C06EDBB}"/>
    <cellStyle name="Normalno 2 2 3 2 2 3 2 2" xfId="32142" xr:uid="{F352CE51-6C6C-4428-A9EB-C92D3F3B6200}"/>
    <cellStyle name="Normalno 2 2 3 2 2 3 3" xfId="25092" xr:uid="{7EDAB003-921F-496F-9ED2-6631E5995640}"/>
    <cellStyle name="Normalno 2 2 3 2 2 4" xfId="11953" xr:uid="{9AFDA0D7-C673-4BE1-BD54-4761DA36CD96}"/>
    <cellStyle name="Normalno 2 2 3 2 2 4 2" xfId="29775" xr:uid="{D2A3771F-2BD7-4083-A32C-FA1055301E23}"/>
    <cellStyle name="Normalno 2 2 3 2 2 5" xfId="22668" xr:uid="{A9E80EBC-3DD1-4017-BEA5-7871DCB9A020}"/>
    <cellStyle name="Normalno 2 2 3 2 3" xfId="8934" xr:uid="{BFFD2E07-737C-419A-9A34-754CABF8C528}"/>
    <cellStyle name="Normalno 2 2 3 2 3 2" xfId="14993" xr:uid="{C078B5A1-4D29-455C-9B9A-47AAD90DBA8E}"/>
    <cellStyle name="Normalno 2 2 3 2 3 2 2" xfId="25708" xr:uid="{845397E8-0309-45FB-B4C9-FB175A9A8762}"/>
    <cellStyle name="Normalno 2 2 3 2 3 3" xfId="12606" xr:uid="{6C1701EC-64B7-4C04-BC67-9C561458FA0E}"/>
    <cellStyle name="Normalno 2 2 3 2 3 3 2" xfId="30391" xr:uid="{AE18D0D6-B40E-459E-9268-C2B1CC57DDB4}"/>
    <cellStyle name="Normalno 2 2 3 2 3 4" xfId="23321" xr:uid="{F6119C34-3CF0-4BA3-948C-758911CC5A4D}"/>
    <cellStyle name="Normalno 2 2 3 2 4" xfId="10146" xr:uid="{0465E5A4-66AE-4818-BCF0-D3480A27EFC3}"/>
    <cellStyle name="Normalno 2 2 3 2 4 2" xfId="13810" xr:uid="{A97E6743-50EF-4481-8DB6-DD53A88128C4}"/>
    <cellStyle name="Normalno 2 2 3 2 4 2 2" xfId="31575" xr:uid="{C341CB87-F57D-450A-89A7-69868BBB3402}"/>
    <cellStyle name="Normalno 2 2 3 2 4 3" xfId="24525" xr:uid="{366E8E6C-4B8B-443C-8F9F-C62ABC1BA1F8}"/>
    <cellStyle name="Normalno 2 2 3 2 5" xfId="11366" xr:uid="{6EBB52ED-52E9-4E41-8B81-4129830FDD0B}"/>
    <cellStyle name="Normalno 2 2 3 2 5 2" xfId="29208" xr:uid="{ED72A969-3A90-467D-8857-08906B5EFFAD}"/>
    <cellStyle name="Normalno 2 2 3 2 6" xfId="22066" xr:uid="{72127330-0845-4EAE-A1C0-2CF6073D3FAA}"/>
    <cellStyle name="Normalno 2 2 3 3" xfId="7569" xr:uid="{E49A971D-070F-4A85-95F5-71434ADBEAC7}"/>
    <cellStyle name="Normalno 2 2 3 3 2" xfId="9244" xr:uid="{F87C4554-53CF-4186-BE54-64064900D894}"/>
    <cellStyle name="Normalno 2 2 3 3 2 2" xfId="15283" xr:uid="{0A0E5824-12D1-4D17-BDBE-433E3B878841}"/>
    <cellStyle name="Normalno 2 2 3 3 2 2 2" xfId="25998" xr:uid="{D0931F2B-EC9E-491F-A54C-987775197993}"/>
    <cellStyle name="Normalno 2 2 3 3 2 3" xfId="12916" xr:uid="{C70BB515-AF02-4F26-8AED-DFA3975F3396}"/>
    <cellStyle name="Normalno 2 2 3 3 2 3 2" xfId="30681" xr:uid="{55B7A4DA-6226-43EB-A8AD-70EB270B35FE}"/>
    <cellStyle name="Normalno 2 2 3 3 2 4" xfId="23631" xr:uid="{E31C20A2-8EFA-46BF-83CD-E5BB6A3F1EBC}"/>
    <cellStyle name="Normalno 2 2 3 3 3" xfId="10436" xr:uid="{B9DE16C8-7A4E-4F3F-9936-202154E63FE2}"/>
    <cellStyle name="Normalno 2 2 3 3 3 2" xfId="14100" xr:uid="{C4E4FD29-283E-439E-8F77-413FDAA1C2A2}"/>
    <cellStyle name="Normalno 2 2 3 3 3 2 2" xfId="31865" xr:uid="{92883704-7F20-4FA3-9027-2C061C482D28}"/>
    <cellStyle name="Normalno 2 2 3 3 3 3" xfId="24815" xr:uid="{CDAD0498-5369-4162-ADD1-885FBADFE007}"/>
    <cellStyle name="Normalno 2 2 3 3 4" xfId="11676" xr:uid="{9D328CD0-5963-41EF-8004-711E4FD500DC}"/>
    <cellStyle name="Normalno 2 2 3 3 4 2" xfId="29498" xr:uid="{FDD8C456-0835-47DC-9BCE-22561415DB02}"/>
    <cellStyle name="Normalno 2 2 3 3 5" xfId="22391" xr:uid="{A0DC5CBC-B02B-4074-B34F-076796D224EC}"/>
    <cellStyle name="Normalno 2 2 3 4" xfId="8669" xr:uid="{C2F3499E-C3BB-442F-9E6B-05AB902BCCD3}"/>
    <cellStyle name="Normalno 2 2 3 4 2" xfId="14728" xr:uid="{4677FCCF-9EAB-4307-BC5D-1A5D21363C34}"/>
    <cellStyle name="Normalno 2 2 3 4 2 2" xfId="25443" xr:uid="{D7727A59-4A85-46E3-A47E-821836923CF2}"/>
    <cellStyle name="Normalno 2 2 3 4 3" xfId="12341" xr:uid="{5F2C45CF-8E83-43DA-8815-8DDE6A0C70CF}"/>
    <cellStyle name="Normalno 2 2 3 4 3 2" xfId="30126" xr:uid="{5F0C6003-70A9-441E-8D17-F03FC36E41DD}"/>
    <cellStyle name="Normalno 2 2 3 4 4" xfId="23056" xr:uid="{BFB05188-5B1B-4A34-9DB8-B9B1FCE15D3C}"/>
    <cellStyle name="Normalno 2 2 3 5" xfId="9881" xr:uid="{AE7BD3D3-E0EA-480E-8C80-2B96A62DF13C}"/>
    <cellStyle name="Normalno 2 2 3 5 2" xfId="13545" xr:uid="{D68D0ADE-4E9E-4848-B5DC-1C7D55409A37}"/>
    <cellStyle name="Normalno 2 2 3 5 2 2" xfId="31310" xr:uid="{82FE5736-D1F6-474A-B201-0C2D3301E8A0}"/>
    <cellStyle name="Normalno 2 2 3 5 3" xfId="24260" xr:uid="{570169AE-BB9F-4547-9821-DAA7260263FC}"/>
    <cellStyle name="Normalno 2 2 3 6" xfId="11101" xr:uid="{A44315D0-209D-4745-842C-6B564E854DEE}"/>
    <cellStyle name="Normalno 2 2 3 6 2" xfId="28943" xr:uid="{CB586069-DD04-4BCF-A8B2-0BDE0BD37C4F}"/>
    <cellStyle name="Normalno 2 2 3 7" xfId="21801" xr:uid="{04BDB0C5-4153-4CCC-9A58-06A1F190BB9E}"/>
    <cellStyle name="Normalno 2 2 3 8" xfId="5972" xr:uid="{84B9F1FB-4B22-4032-814A-D5142ED85614}"/>
    <cellStyle name="Normalno 2 2 3 9" xfId="41616" xr:uid="{E0DD1546-81C1-43FD-B69E-E6D827CE82E7}"/>
    <cellStyle name="Normalno 2 2 4" xfId="1101" xr:uid="{7DD4253D-FFED-4187-8D73-B1E892529264}"/>
    <cellStyle name="Normalno 2 2 4 2" xfId="8018" xr:uid="{87AA241D-75E6-4CEF-AEDD-4E18D571A754}"/>
    <cellStyle name="Normalno 2 2 4 2 2" xfId="9391" xr:uid="{FB4F2DBB-D8D7-4545-B31D-04113F39B8F2}"/>
    <cellStyle name="Normalno 2 2 4 2 2 2" xfId="15430" xr:uid="{1B6B6415-F8F8-4205-A4B3-B6DDC7F2DA68}"/>
    <cellStyle name="Normalno 2 2 4 2 2 2 2" xfId="26145" xr:uid="{6E932DE1-A496-4EEF-8E18-90042B5A2F56}"/>
    <cellStyle name="Normalno 2 2 4 2 2 3" xfId="13063" xr:uid="{EFAC4006-59A4-4B85-8332-71DE728EE24D}"/>
    <cellStyle name="Normalno 2 2 4 2 2 3 2" xfId="30828" xr:uid="{AE68F14B-3F8E-4FCA-A31B-65771601CE44}"/>
    <cellStyle name="Normalno 2 2 4 2 2 4" xfId="23778" xr:uid="{C6FD3647-A47F-4B42-9C1D-D44166B47EF3}"/>
    <cellStyle name="Normalno 2 2 4 2 3" xfId="10583" xr:uid="{4A920EA5-36DA-4266-88EB-20DFB20D131B}"/>
    <cellStyle name="Normalno 2 2 4 2 3 2" xfId="14247" xr:uid="{533F86CE-8AEA-4259-B45C-10FD8B839D83}"/>
    <cellStyle name="Normalno 2 2 4 2 3 2 2" xfId="32012" xr:uid="{D92033C7-E063-4875-8839-AAD78BF8B88D}"/>
    <cellStyle name="Normalno 2 2 4 2 3 3" xfId="24962" xr:uid="{5DA93F8C-6477-4953-B44D-10329BC0F0D5}"/>
    <cellStyle name="Normalno 2 2 4 2 4" xfId="11823" xr:uid="{597C9D5F-BADB-4D31-988A-905E9488CE4E}"/>
    <cellStyle name="Normalno 2 2 4 2 4 2" xfId="29645" xr:uid="{87775EF1-BF78-466E-8FA8-40B0863B2031}"/>
    <cellStyle name="Normalno 2 2 4 2 5" xfId="22538" xr:uid="{A37BED5A-87EF-4765-9B04-3F40086D300E}"/>
    <cellStyle name="Normalno 2 2 4 3" xfId="8804" xr:uid="{5B056FF8-4B18-4E11-B262-C520220DE87D}"/>
    <cellStyle name="Normalno 2 2 4 3 2" xfId="14863" xr:uid="{19E0C805-22ED-43B2-9752-029E0A04A7B3}"/>
    <cellStyle name="Normalno 2 2 4 3 2 2" xfId="25578" xr:uid="{F870A787-61B4-48FA-96C8-3CCE046C2BCD}"/>
    <cellStyle name="Normalno 2 2 4 3 3" xfId="12476" xr:uid="{8C4FA295-6437-4507-BA0E-5B92B2793D6A}"/>
    <cellStyle name="Normalno 2 2 4 3 3 2" xfId="30261" xr:uid="{E09DB001-7C40-48B5-A988-E26D6AF1888A}"/>
    <cellStyle name="Normalno 2 2 4 3 4" xfId="23191" xr:uid="{F92617A2-EE14-42F8-A351-C9221351048C}"/>
    <cellStyle name="Normalno 2 2 4 4" xfId="10016" xr:uid="{ACC25F50-443F-41F2-BACD-DDD1518F5E4E}"/>
    <cellStyle name="Normalno 2 2 4 4 2" xfId="13680" xr:uid="{56BDAADA-A195-48BF-844B-416462BD7366}"/>
    <cellStyle name="Normalno 2 2 4 4 2 2" xfId="31445" xr:uid="{14614BF9-BAE0-454B-8378-8B19491D43F6}"/>
    <cellStyle name="Normalno 2 2 4 4 3" xfId="24395" xr:uid="{52F5E62A-27EF-4054-A297-145C2C18A4DD}"/>
    <cellStyle name="Normalno 2 2 4 5" xfId="11236" xr:uid="{D9C295A5-A2D0-4F89-ADCF-FB6135C4BE6B}"/>
    <cellStyle name="Normalno 2 2 4 5 2" xfId="29078" xr:uid="{9CD0610E-9360-4E09-98EB-C157747986AA}"/>
    <cellStyle name="Normalno 2 2 4 6" xfId="21936" xr:uid="{78BE2866-A148-4E39-95B6-EF236EEBB8E2}"/>
    <cellStyle name="Normalno 2 2 5" xfId="1305" xr:uid="{8B9B2686-CC32-49FB-AA16-7A0D176B5441}"/>
    <cellStyle name="Normalno 2 2 5 2" xfId="9114" xr:uid="{5BB88718-2615-4AFE-990B-FA7D149EEC5C}"/>
    <cellStyle name="Normalno 2 2 5 2 2" xfId="15153" xr:uid="{215826CA-3B36-4C27-B00A-D0261421B3DA}"/>
    <cellStyle name="Normalno 2 2 5 2 2 2" xfId="25868" xr:uid="{54378FEE-4E62-45ED-8F5D-6B0A7B2FE2C8}"/>
    <cellStyle name="Normalno 2 2 5 2 3" xfId="12786" xr:uid="{C68E2EE4-8679-40DB-9C9D-6409BCE1DDB6}"/>
    <cellStyle name="Normalno 2 2 5 2 3 2" xfId="30551" xr:uid="{49B5B550-1959-4AFB-ADEC-7DECB13567AB}"/>
    <cellStyle name="Normalno 2 2 5 2 4" xfId="23501" xr:uid="{BC2A724C-7BAB-4EB0-9AC5-00E6B7F94313}"/>
    <cellStyle name="Normalno 2 2 5 3" xfId="10306" xr:uid="{1EA4CF64-4290-4427-88E9-56F7934B28BE}"/>
    <cellStyle name="Normalno 2 2 5 3 2" xfId="13970" xr:uid="{C094593C-7654-4152-A334-07B5BAE96D89}"/>
    <cellStyle name="Normalno 2 2 5 3 2 2" xfId="31735" xr:uid="{F23A7201-BC23-4CDF-82EA-72E69BAF05A3}"/>
    <cellStyle name="Normalno 2 2 5 3 3" xfId="24685" xr:uid="{8A6026B7-B669-4DE2-97CF-059489EABAA7}"/>
    <cellStyle name="Normalno 2 2 5 4" xfId="11546" xr:uid="{06DD2D0F-DF1C-467B-92FA-A681DDA83FAF}"/>
    <cellStyle name="Normalno 2 2 5 4 2" xfId="29368" xr:uid="{0A7C4E04-3221-4F95-869B-2B22F3D7AC2F}"/>
    <cellStyle name="Normalno 2 2 5 5" xfId="22261" xr:uid="{73632462-018D-4242-8CF1-5103C68C89BB}"/>
    <cellStyle name="Normalno 2 2 5 6" xfId="7376" xr:uid="{58C2E056-2543-488A-A43C-B6FC21101BB4}"/>
    <cellStyle name="Normalno 2 2 6" xfId="4849" xr:uid="{216DDBA3-8FE5-40FC-9BA9-B9C73C2865AC}"/>
    <cellStyle name="Normalno 2 2 6 2" xfId="8539" xr:uid="{4F8F2166-6DFF-4861-902D-7C711FBF535D}"/>
    <cellStyle name="Normalno 2 2 6 2 2" xfId="14598" xr:uid="{74DD1465-0974-4110-A91D-C97638969FB6}"/>
    <cellStyle name="Normalno 2 2 6 2 2 2" xfId="25313" xr:uid="{C9AC2226-BA7E-403B-B6AD-9E3F6D6C612E}"/>
    <cellStyle name="Normalno 2 2 6 2 3" xfId="12211" xr:uid="{D930DA54-7FD5-409D-8546-D7350C5C23CF}"/>
    <cellStyle name="Normalno 2 2 6 2 3 2" xfId="29996" xr:uid="{0211AF8F-6616-47D5-9438-7725D4B31062}"/>
    <cellStyle name="Normalno 2 2 6 2 4" xfId="22926" xr:uid="{E9AD2D86-C4B2-48C6-A727-3F4DEB89AC5B}"/>
    <cellStyle name="Normalno 2 2 6 3" xfId="9748" xr:uid="{D41F079C-ED6A-42BA-A2D5-B027DEAE0FE5}"/>
    <cellStyle name="Normalno 2 2 6 3 2" xfId="13415" xr:uid="{E1D5BC3C-3B19-4439-8886-E1B59CEC6979}"/>
    <cellStyle name="Normalno 2 2 6 3 2 2" xfId="31180" xr:uid="{9F3AB507-D05D-4DEF-84A1-1241572B47D7}"/>
    <cellStyle name="Normalno 2 2 6 3 3" xfId="24130" xr:uid="{BA0D57F7-12A4-4238-B547-04C7A481DE20}"/>
    <cellStyle name="Normalno 2 2 6 4" xfId="10971" xr:uid="{F0F76367-CF4F-4B90-BA51-DAA0B2AFCAB4}"/>
    <cellStyle name="Normalno 2 2 6 4 2" xfId="28813" xr:uid="{DE91F1A3-5813-44E6-8A73-10A3291DE7E8}"/>
    <cellStyle name="Normalno 2 2 6 5" xfId="21657" xr:uid="{FE5F8970-886B-4841-8013-674CE433E396}"/>
    <cellStyle name="Normalno 2 2 7" xfId="1326" xr:uid="{0C638B64-B44D-4F19-8656-B6B7C48337DD}"/>
    <cellStyle name="Normalno 2 2 8" xfId="41502" xr:uid="{1685F59D-EDC9-4D51-AFC2-972954736866}"/>
    <cellStyle name="Normalno 2 3" xfId="162" xr:uid="{00000000-0005-0000-0000-0000A0000000}"/>
    <cellStyle name="Normalno 2 3 2" xfId="1104" xr:uid="{217FEF0E-215A-4BD7-BCB6-AFA88C28F6CE}"/>
    <cellStyle name="Normalno 2 3 2 2" xfId="6602" xr:uid="{FF9664F0-2DC4-4920-ADDA-667B706EF5F5}"/>
    <cellStyle name="Normalno 2 3 2 2 2" xfId="8212" xr:uid="{4D17287D-1E47-432B-8599-431C8E48CADA}"/>
    <cellStyle name="Normalno 2 3 2 2 2 2" xfId="9522" xr:uid="{3E73C7E3-9A07-4817-8A3D-72E2C8A5FAE3}"/>
    <cellStyle name="Normalno 2 3 2 2 2 2 2" xfId="15561" xr:uid="{ECBF270E-088E-4253-8D78-74B31188D951}"/>
    <cellStyle name="Normalno 2 3 2 2 2 2 2 2" xfId="26276" xr:uid="{606BC126-4510-49A7-978C-3E4617A2ACE9}"/>
    <cellStyle name="Normalno 2 3 2 2 2 2 3" xfId="13194" xr:uid="{5FDA24E3-1387-4A2A-A401-28BB14E5974C}"/>
    <cellStyle name="Normalno 2 3 2 2 2 2 3 2" xfId="30959" xr:uid="{FA4D5773-3DE4-45BE-BD93-3CACD67322E3}"/>
    <cellStyle name="Normalno 2 3 2 2 2 2 4" xfId="23909" xr:uid="{AF3F4891-5F5A-40F8-A073-6F046BC50D18}"/>
    <cellStyle name="Normalno 2 3 2 2 2 3" xfId="10714" xr:uid="{BC4FF54D-3260-45FA-893B-314A5ADBD8F8}"/>
    <cellStyle name="Normalno 2 3 2 2 2 3 2" xfId="14378" xr:uid="{6948D4D8-445B-4CF6-B3C3-DA153AADC790}"/>
    <cellStyle name="Normalno 2 3 2 2 2 3 2 2" xfId="32143" xr:uid="{F2CD8AF9-F5DC-411D-9801-C1FF7B003EFD}"/>
    <cellStyle name="Normalno 2 3 2 2 2 3 3" xfId="25093" xr:uid="{CD76B970-675E-4468-B427-121D5E22C672}"/>
    <cellStyle name="Normalno 2 3 2 2 2 4" xfId="11954" xr:uid="{35B6DF34-A8D7-4D5D-B3FE-4DF545D36D2A}"/>
    <cellStyle name="Normalno 2 3 2 2 2 4 2" xfId="29776" xr:uid="{E70D4579-EF59-439D-8808-0E4F6265CB6D}"/>
    <cellStyle name="Normalno 2 3 2 2 2 5" xfId="22669" xr:uid="{9F0798A9-7F47-4658-87C6-F88BF14EDFB4}"/>
    <cellStyle name="Normalno 2 3 2 2 3" xfId="8935" xr:uid="{0BEC23C1-552C-4E62-BFC6-B1A54899B7ED}"/>
    <cellStyle name="Normalno 2 3 2 2 3 2" xfId="14994" xr:uid="{BA9562C3-DE47-4B35-9988-B7B9D1F9D74C}"/>
    <cellStyle name="Normalno 2 3 2 2 3 2 2" xfId="25709" xr:uid="{3A9DEA3C-A061-4C06-8FD4-153AA1727740}"/>
    <cellStyle name="Normalno 2 3 2 2 3 3" xfId="12607" xr:uid="{3972F780-EB20-4BC4-8BAB-DA32BA38E3BF}"/>
    <cellStyle name="Normalno 2 3 2 2 3 3 2" xfId="30392" xr:uid="{DE476539-93BD-4DA2-8C3D-CC13F48F9632}"/>
    <cellStyle name="Normalno 2 3 2 2 3 4" xfId="23322" xr:uid="{341E645A-4773-49B8-8B84-2EEBF00C8422}"/>
    <cellStyle name="Normalno 2 3 2 2 4" xfId="10147" xr:uid="{087BA32C-7E56-466F-9EDD-AEAA4689B590}"/>
    <cellStyle name="Normalno 2 3 2 2 4 2" xfId="13811" xr:uid="{6FD796FF-2356-4B8B-803C-11AD82D0F1FB}"/>
    <cellStyle name="Normalno 2 3 2 2 4 2 2" xfId="31576" xr:uid="{46D9934A-443C-4BD1-B351-CCEF485DCAC3}"/>
    <cellStyle name="Normalno 2 3 2 2 4 3" xfId="24526" xr:uid="{BB157D7E-3226-4B53-B15F-11DC3521B703}"/>
    <cellStyle name="Normalno 2 3 2 2 5" xfId="11367" xr:uid="{260E55A7-1287-4483-97EE-79D55C0687EA}"/>
    <cellStyle name="Normalno 2 3 2 2 5 2" xfId="29209" xr:uid="{62E47B8E-A87B-450A-A24D-F90EB42E9396}"/>
    <cellStyle name="Normalno 2 3 2 2 6" xfId="22067" xr:uid="{971CFA55-C531-499C-814B-E71F435ACC8C}"/>
    <cellStyle name="Normalno 2 3 2 3" xfId="7570" xr:uid="{A7168682-25FF-468C-B5B2-099874135743}"/>
    <cellStyle name="Normalno 2 3 2 3 2" xfId="9245" xr:uid="{944DC317-EDCD-40FA-9671-323662F1BA24}"/>
    <cellStyle name="Normalno 2 3 2 3 2 2" xfId="15284" xr:uid="{8C926E6D-D5AF-4448-A923-D0EDDB5BBD1C}"/>
    <cellStyle name="Normalno 2 3 2 3 2 2 2" xfId="25999" xr:uid="{F973DCA6-6ADE-4973-8F42-81D618D28661}"/>
    <cellStyle name="Normalno 2 3 2 3 2 3" xfId="12917" xr:uid="{00ECD97B-80D7-47BD-B3C6-A9F809E284AA}"/>
    <cellStyle name="Normalno 2 3 2 3 2 3 2" xfId="30682" xr:uid="{D78167F6-E301-4FF0-B766-0BB62F84A385}"/>
    <cellStyle name="Normalno 2 3 2 3 2 4" xfId="23632" xr:uid="{EBE23F19-78B2-4256-9C24-F3FF7B4DA272}"/>
    <cellStyle name="Normalno 2 3 2 3 3" xfId="10437" xr:uid="{1F155EAC-C2FA-4CBF-B5D6-2D05BDA1EFA3}"/>
    <cellStyle name="Normalno 2 3 2 3 3 2" xfId="14101" xr:uid="{FC4220CD-22CB-4821-951D-8F8444572F27}"/>
    <cellStyle name="Normalno 2 3 2 3 3 2 2" xfId="31866" xr:uid="{901D5F8A-7B90-4955-982D-7A84707CDCEC}"/>
    <cellStyle name="Normalno 2 3 2 3 3 3" xfId="24816" xr:uid="{97F31D1E-C893-4410-ACB1-2E6584C64AB9}"/>
    <cellStyle name="Normalno 2 3 2 3 4" xfId="11677" xr:uid="{D1442D40-D0EF-471D-9B00-F902CAD06C08}"/>
    <cellStyle name="Normalno 2 3 2 3 4 2" xfId="29499" xr:uid="{02F65ED5-E1E4-41F3-B915-0D8D277565C0}"/>
    <cellStyle name="Normalno 2 3 2 3 5" xfId="22392" xr:uid="{1DBB6A7A-5EF2-4ED3-BE3C-815853C60811}"/>
    <cellStyle name="Normalno 2 3 2 4" xfId="8670" xr:uid="{999933D7-2022-4B48-9AD7-6AEBAE30E276}"/>
    <cellStyle name="Normalno 2 3 2 4 2" xfId="14729" xr:uid="{1EB689E2-994E-4DAD-99B2-5DA6368DEE74}"/>
    <cellStyle name="Normalno 2 3 2 4 2 2" xfId="25444" xr:uid="{6BF94E41-ABC1-4002-A437-FE51740B9E7A}"/>
    <cellStyle name="Normalno 2 3 2 4 3" xfId="12342" xr:uid="{DB9D5589-FBE0-4455-9A1F-BD69F483D0F5}"/>
    <cellStyle name="Normalno 2 3 2 4 3 2" xfId="30127" xr:uid="{C3E63FD9-9BDE-4F38-8077-6B503DFD62D1}"/>
    <cellStyle name="Normalno 2 3 2 4 4" xfId="23057" xr:uid="{8358E390-32C7-48C4-9655-1E632C0FE104}"/>
    <cellStyle name="Normalno 2 3 2 5" xfId="9882" xr:uid="{6F6CDC2D-1FA4-4F7F-8B2B-33F3B416E7BE}"/>
    <cellStyle name="Normalno 2 3 2 5 2" xfId="13546" xr:uid="{5EC3D66A-D13D-49F5-B8FF-4CE8D109B0F4}"/>
    <cellStyle name="Normalno 2 3 2 5 2 2" xfId="31311" xr:uid="{DD182A12-30C2-4BED-A5D4-AF53F4C044AB}"/>
    <cellStyle name="Normalno 2 3 2 5 3" xfId="24261" xr:uid="{DE393AA9-7CCA-413D-83EC-4F5A0E4528C5}"/>
    <cellStyle name="Normalno 2 3 2 6" xfId="11102" xr:uid="{8DBB7225-412A-46DD-A6B5-C30ABBC89506}"/>
    <cellStyle name="Normalno 2 3 2 6 2" xfId="28944" xr:uid="{C84C97EF-BE6F-4A62-AA26-9230F575A9FF}"/>
    <cellStyle name="Normalno 2 3 2 7" xfId="21802" xr:uid="{29F321A1-537C-4A22-9367-3FAB18E906AC}"/>
    <cellStyle name="Normalno 2 3 2 8" xfId="5973" xr:uid="{AC252E46-F50B-4749-B530-D2D91CEB466C}"/>
    <cellStyle name="Normalno 2 3 3" xfId="6409" xr:uid="{0F5BF961-4555-41CF-A835-B78EEEB8AC6F}"/>
    <cellStyle name="Normalno 2 3 3 2" xfId="8019" xr:uid="{20F80903-E5F0-402C-B5BD-F5C898ABA71F}"/>
    <cellStyle name="Normalno 2 3 3 2 2" xfId="9392" xr:uid="{10CC5198-B784-4433-9BCE-2E8F196799D7}"/>
    <cellStyle name="Normalno 2 3 3 2 2 2" xfId="15431" xr:uid="{4BF1FAB6-9D1F-4EFE-8EA6-CECC295436A4}"/>
    <cellStyle name="Normalno 2 3 3 2 2 2 2" xfId="26146" xr:uid="{2B84FF78-9691-452D-AB0C-B32C5FD450E0}"/>
    <cellStyle name="Normalno 2 3 3 2 2 3" xfId="13064" xr:uid="{2A2F24A8-BC0A-43C4-A39A-EF81E215682F}"/>
    <cellStyle name="Normalno 2 3 3 2 2 3 2" xfId="30829" xr:uid="{BAA19151-8505-4DBB-8AB9-8E1D124E706C}"/>
    <cellStyle name="Normalno 2 3 3 2 2 4" xfId="23779" xr:uid="{5E443B3D-5F49-4E93-BA8B-5D86AC443716}"/>
    <cellStyle name="Normalno 2 3 3 2 3" xfId="10584" xr:uid="{E2BA69D6-1F4C-41BF-A345-7E957845F921}"/>
    <cellStyle name="Normalno 2 3 3 2 3 2" xfId="14248" xr:uid="{BBFEB975-0339-4C12-AD46-26E97D90B042}"/>
    <cellStyle name="Normalno 2 3 3 2 3 2 2" xfId="32013" xr:uid="{4910FE30-B981-4227-B9EA-70B83F87A0F1}"/>
    <cellStyle name="Normalno 2 3 3 2 3 3" xfId="24963" xr:uid="{F6A4F29B-B686-4197-BD41-C77F27C2EFAE}"/>
    <cellStyle name="Normalno 2 3 3 2 4" xfId="11824" xr:uid="{A3B9F751-A851-4693-BEF6-4E4413D8E917}"/>
    <cellStyle name="Normalno 2 3 3 2 4 2" xfId="29646" xr:uid="{46A229AB-EA53-44CD-98D0-9F03674FCA58}"/>
    <cellStyle name="Normalno 2 3 3 2 5" xfId="22539" xr:uid="{4C18ABB0-42DA-4C1A-BB4B-D6DEE00AB96D}"/>
    <cellStyle name="Normalno 2 3 3 3" xfId="8805" xr:uid="{7C254ECB-9650-494D-AB14-9ADB142BC739}"/>
    <cellStyle name="Normalno 2 3 3 3 2" xfId="14864" xr:uid="{8353FEE1-0FDE-4AFE-8E55-55E96E9E908A}"/>
    <cellStyle name="Normalno 2 3 3 3 2 2" xfId="25579" xr:uid="{AD5FB044-E4B3-47BE-8B46-4820F6902D02}"/>
    <cellStyle name="Normalno 2 3 3 3 3" xfId="12477" xr:uid="{AC6F3F45-BA88-4741-A6A0-5C8D5A3D160C}"/>
    <cellStyle name="Normalno 2 3 3 3 3 2" xfId="30262" xr:uid="{160811C1-9534-4ADC-BE44-5384035DF80C}"/>
    <cellStyle name="Normalno 2 3 3 3 4" xfId="23192" xr:uid="{7C464D9A-3C5F-4912-80B1-6F41F86EFD19}"/>
    <cellStyle name="Normalno 2 3 3 4" xfId="10017" xr:uid="{3920A876-7A34-449C-8AD4-AC041A49921F}"/>
    <cellStyle name="Normalno 2 3 3 4 2" xfId="13681" xr:uid="{58C54B54-83D3-4020-B35C-C68D0F6862A5}"/>
    <cellStyle name="Normalno 2 3 3 4 2 2" xfId="31446" xr:uid="{EAFA0F50-A096-4172-89CB-B39B06075A30}"/>
    <cellStyle name="Normalno 2 3 3 4 3" xfId="24396" xr:uid="{48A41CE6-D08E-4970-9599-42494B4A3908}"/>
    <cellStyle name="Normalno 2 3 3 5" xfId="11237" xr:uid="{C9044999-CC18-42F8-B9D5-8BCAA613B4B3}"/>
    <cellStyle name="Normalno 2 3 3 5 2" xfId="29079" xr:uid="{8AFC7CA2-957E-4145-8A64-E2888C881A52}"/>
    <cellStyle name="Normalno 2 3 3 6" xfId="21937" xr:uid="{7D8305CA-0B87-486D-BC3B-FB70C3F6039C}"/>
    <cellStyle name="Normalno 2 3 4" xfId="7377" xr:uid="{37FFBAC3-8C6E-479C-AC40-423E533ADCF7}"/>
    <cellStyle name="Normalno 2 3 4 2" xfId="9115" xr:uid="{88D77DA5-8E38-4434-9EE2-57A4606F2960}"/>
    <cellStyle name="Normalno 2 3 4 2 2" xfId="15154" xr:uid="{FB281504-83B6-4ECA-8D71-CB74ECC7EA45}"/>
    <cellStyle name="Normalno 2 3 4 2 2 2" xfId="25869" xr:uid="{611E5647-97A4-46C3-BDED-9110832C64B8}"/>
    <cellStyle name="Normalno 2 3 4 2 3" xfId="12787" xr:uid="{87C52D2C-EEC0-48BC-BF8C-051C60628DDF}"/>
    <cellStyle name="Normalno 2 3 4 2 3 2" xfId="30552" xr:uid="{006B82C3-8412-48E9-AB00-6F6D774A161C}"/>
    <cellStyle name="Normalno 2 3 4 2 4" xfId="23502" xr:uid="{8FFACE50-ABD8-436D-B64D-FA98F8A6F789}"/>
    <cellStyle name="Normalno 2 3 4 3" xfId="10307" xr:uid="{BEBA9712-C4F6-4FC5-AD82-8D881D2748AE}"/>
    <cellStyle name="Normalno 2 3 4 3 2" xfId="13971" xr:uid="{76F6FAC0-4BEE-47AF-9913-63729679862B}"/>
    <cellStyle name="Normalno 2 3 4 3 2 2" xfId="31736" xr:uid="{08DE0945-E79C-42EF-858A-2D62A4F5983A}"/>
    <cellStyle name="Normalno 2 3 4 3 3" xfId="24686" xr:uid="{5DB2D7E4-74B6-4F99-B608-831377773365}"/>
    <cellStyle name="Normalno 2 3 4 4" xfId="11547" xr:uid="{CA011430-F9DB-4D15-B594-91E133DEEC92}"/>
    <cellStyle name="Normalno 2 3 4 4 2" xfId="29369" xr:uid="{17397F27-F331-42B4-83D6-61A3713D29FB}"/>
    <cellStyle name="Normalno 2 3 4 5" xfId="22262" xr:uid="{59F0DD4C-3DE2-4967-8E53-14FBDC31E140}"/>
    <cellStyle name="Normalno 2 3 5" xfId="8540" xr:uid="{E3EB314A-FA64-42F5-8256-22AA78705FD1}"/>
    <cellStyle name="Normalno 2 3 5 2" xfId="14599" xr:uid="{CB05A50C-ADE9-41D7-9EE0-134B7B059274}"/>
    <cellStyle name="Normalno 2 3 5 2 2" xfId="25314" xr:uid="{85240ED7-3CDB-49ED-8C29-16C9368802E9}"/>
    <cellStyle name="Normalno 2 3 5 3" xfId="12212" xr:uid="{CE2DBFDF-C244-41EA-A00E-12D58056722D}"/>
    <cellStyle name="Normalno 2 3 5 3 2" xfId="29997" xr:uid="{37A9E630-0FF9-4576-8460-64A3A9B66B40}"/>
    <cellStyle name="Normalno 2 3 5 4" xfId="22927" xr:uid="{4062CED8-5896-42D7-8994-426586F9D9B6}"/>
    <cellStyle name="Normalno 2 3 6" xfId="9749" xr:uid="{6812E358-2A93-4D24-92FB-D33B0C6F1509}"/>
    <cellStyle name="Normalno 2 3 6 2" xfId="13416" xr:uid="{0185CD0B-5CDF-4F53-862D-8BE011133CAF}"/>
    <cellStyle name="Normalno 2 3 6 2 2" xfId="31181" xr:uid="{879C5A2B-EE60-4762-8980-388CD5FB010B}"/>
    <cellStyle name="Normalno 2 3 6 3" xfId="24131" xr:uid="{059C5850-D32E-47A6-9288-CAD6800EDF2E}"/>
    <cellStyle name="Normalno 2 3 7" xfId="10972" xr:uid="{CB7EC45F-7258-4938-8358-8B710FAD86A6}"/>
    <cellStyle name="Normalno 2 3 7 2" xfId="28814" xr:uid="{7226363F-37AB-47DD-BCAF-312E12E258EB}"/>
    <cellStyle name="Normalno 2 3 8" xfId="21658" xr:uid="{039606D5-48DC-4A77-8585-C043326FA8FC}"/>
    <cellStyle name="Normalno 2 3 9" xfId="4850" xr:uid="{9F7600E8-97C5-41CE-B5A5-FAC9E701E8CA}"/>
    <cellStyle name="Normalno 2 4" xfId="1100" xr:uid="{FDE6B320-0E91-4579-B0A8-AC0C84DDE2B4}"/>
    <cellStyle name="Normalno 2 4 2" xfId="9601" xr:uid="{50FF9322-BB1E-424D-ACA4-55BCA9F7F91A}"/>
    <cellStyle name="Normalno 2 4 2 2" xfId="15640" xr:uid="{DD9DC64A-CE55-4C6D-A287-65BEEBB62A4E}"/>
    <cellStyle name="Normalno 2 4 2 2 2" xfId="26355" xr:uid="{3698829B-32AB-4120-A456-C181C4B6D4EF}"/>
    <cellStyle name="Normalno 2 4 2 3" xfId="13273" xr:uid="{4FD34227-2F11-4DF5-B141-59EBBB808434}"/>
    <cellStyle name="Normalno 2 4 2 3 2" xfId="31038" xr:uid="{14FECBC3-EE3F-48D2-8192-60879BC536E6}"/>
    <cellStyle name="Normalno 2 4 2 4" xfId="23988" xr:uid="{F255110D-25FB-4B10-B295-9725ADE47CE2}"/>
    <cellStyle name="Normalno 2 4 3" xfId="10793" xr:uid="{C2CC0747-B3B7-4154-BACF-C635E92F4FC1}"/>
    <cellStyle name="Normalno 2 4 3 2" xfId="14457" xr:uid="{40E344FE-DBA0-43C6-A857-C5CE1094F5C2}"/>
    <cellStyle name="Normalno 2 4 3 2 2" xfId="32222" xr:uid="{3E1B2448-92B1-4E58-BE19-993C11BE06CC}"/>
    <cellStyle name="Normalno 2 4 3 3" xfId="25172" xr:uid="{B64CFD0F-B8C4-47E5-95C0-42AD6D27A3F2}"/>
    <cellStyle name="Normalno 2 4 4" xfId="12033" xr:uid="{79EBB75E-EF60-4249-99B6-9F337865019F}"/>
    <cellStyle name="Normalno 2 4 4 2" xfId="29855" xr:uid="{13EC3AA7-D243-41E0-9DC6-89EBBA2D265F}"/>
    <cellStyle name="Normalno 2 4 5" xfId="22748" xr:uid="{7E3C8053-C85E-465A-965E-EDA73D4E6D80}"/>
    <cellStyle name="Normalno 2 4 6" xfId="8295" xr:uid="{3899AE10-B8D9-4FE0-B9C5-E3610D637E74}"/>
    <cellStyle name="Normalno 2 4 7" xfId="41585" xr:uid="{24258CDD-2E58-4B68-81AE-312813ED2009}"/>
    <cellStyle name="Normalno 2 5" xfId="2195" xr:uid="{2CB4A4F2-BEE2-4A0D-BFC7-19E1840A6EC9}"/>
    <cellStyle name="Normalno 2 6" xfId="15783" xr:uid="{890C242B-2F20-42FD-B48A-B34AF4476AA9}"/>
    <cellStyle name="Normalno 2 6 2" xfId="15857" xr:uid="{0BA0C840-1729-49FC-869A-35E5A2ED9E87}"/>
    <cellStyle name="Normalno 2 6 2 2" xfId="19343" xr:uid="{0371052E-5DC7-47F9-B53B-9C05993D4E08}"/>
    <cellStyle name="Normalno 2 6 2 2 2" xfId="34638" xr:uid="{A0B086BD-8949-45B9-A9F9-6A0AADCFDFA6}"/>
    <cellStyle name="Normalno 2 6 2 3" xfId="39183" xr:uid="{8CD069B9-D860-4F83-8160-232DE41B2FF8}"/>
    <cellStyle name="Normalno 2 6 2 4" xfId="32352" xr:uid="{97339B33-3DE5-48BE-86C7-A2216A29B660}"/>
    <cellStyle name="Normalno 2 7" xfId="41354" xr:uid="{246BFC6B-163C-4CE3-B00D-D312F92DD7FA}"/>
    <cellStyle name="Normalno 20" xfId="41351" xr:uid="{DF26770E-5B15-49C0-8AE0-BF18D6334F23}"/>
    <cellStyle name="Normalno 24" xfId="1105" xr:uid="{49D66185-4DC4-43B5-9484-D801CED4ADCB}"/>
    <cellStyle name="Normalno 25" xfId="15766" xr:uid="{BAD2AE07-98B2-41DD-8156-438BF8A3B807}"/>
    <cellStyle name="Normalno 3" xfId="16" xr:uid="{00000000-0005-0000-0000-0000A1000000}"/>
    <cellStyle name="Normalno 3 2" xfId="1106" xr:uid="{6F7DA5A3-8018-4141-BE51-19E2DD755FD7}"/>
    <cellStyle name="Normalno 3 2 2" xfId="1107" xr:uid="{839C6BB9-5633-4F1F-BE99-D91FD3CACEAD}"/>
    <cellStyle name="Normalno 3 2 2 2" xfId="15075" xr:uid="{BB14C584-0A86-4DDA-8C04-9BEF11EB94AB}"/>
    <cellStyle name="Normalno 3 2 2 2 2" xfId="25790" xr:uid="{3876C657-289D-450B-9C7D-8DA42F8E6767}"/>
    <cellStyle name="Normalno 3 2 2 3" xfId="12701" xr:uid="{E66B84C9-B437-43CF-8E9A-BAC3B1CAD017}"/>
    <cellStyle name="Normalno 3 2 2 3 2" xfId="30473" xr:uid="{46C15143-2009-4A64-8196-E8F8F6D9B49F}"/>
    <cellStyle name="Normalno 3 2 2 4" xfId="23416" xr:uid="{75B3770B-4483-4304-81B5-69E2117F5226}"/>
    <cellStyle name="Normalno 3 2 2 5" xfId="9029" xr:uid="{E37D3A36-99BA-4B49-A63F-CDF1B3009E10}"/>
    <cellStyle name="Normalno 3 2 2 6" xfId="41503" xr:uid="{AB51F5F8-0316-45F9-80B0-6F748FF33BDB}"/>
    <cellStyle name="Normalno 3 2 3" xfId="1108" xr:uid="{89EBE973-279E-4417-A319-FB6D4585AC4E}"/>
    <cellStyle name="Normalno 3 2 3 2" xfId="19184" xr:uid="{6E1E89F8-5946-47A2-9CA7-42BE501B3134}"/>
    <cellStyle name="Normalno 3 2 3 2 2" xfId="28613" xr:uid="{ED337CBC-8655-44C6-93AB-C68F9B9819EE}"/>
    <cellStyle name="Normalno 3 2 3 3" xfId="17475" xr:uid="{A2F76C5F-EAAB-4805-8E8E-00A250BCA743}"/>
    <cellStyle name="Normalno 3 2 3 4" xfId="13892" xr:uid="{25D44158-7F0D-4637-88A5-E8075E478B94}"/>
    <cellStyle name="Normalno 3 2 3 4 2" xfId="31657" xr:uid="{BBCC1F86-6363-4472-B8A1-7ADE6BFBF2E2}"/>
    <cellStyle name="Normalno 3 2 3 5" xfId="24607" xr:uid="{2F04E0F3-AAB7-4734-99E1-EC8588379F77}"/>
    <cellStyle name="Normalno 3 2 3 6" xfId="10228" xr:uid="{8CDC5DD5-E0E7-4851-A4D5-5C0D97770784}"/>
    <cellStyle name="Normalno 3 2 4" xfId="19095" xr:uid="{C78D57D7-38BC-44A9-92EA-6884DE225F6C}"/>
    <cellStyle name="Normalno 3 2 4 2" xfId="28540" xr:uid="{A149631A-1142-4BBB-93BA-8A8343942F32}"/>
    <cellStyle name="Normalno 3 2 5" xfId="11461" xr:uid="{98B93B3E-2B3B-4050-9644-4CF7D29C8302}"/>
    <cellStyle name="Normalno 3 2 5 2" xfId="29290" xr:uid="{0FADE31D-4198-4D00-9036-1616F174F93D}"/>
    <cellStyle name="Normalno 3 2 6" xfId="22163" xr:uid="{7C981B87-2E14-4305-86FE-4AD8183B6C46}"/>
    <cellStyle name="Normalno 3 2 6 2" xfId="41487" xr:uid="{CF413992-4BFF-4A01-A001-2EFE14DF45DC}"/>
    <cellStyle name="Normalno 3 2 7" xfId="41355" xr:uid="{60668EAE-05BE-4687-B10E-877BA7CBEF05}"/>
    <cellStyle name="Normalno 3 2 8" xfId="7111" xr:uid="{91713D27-A2FB-40F0-A2CE-6DB906157237}"/>
    <cellStyle name="Normalno 3 2 9" xfId="41457" xr:uid="{CB4E875A-999A-4912-AEA6-A772533EBE12}"/>
    <cellStyle name="Normalno 3 3" xfId="1109" xr:uid="{4B82A923-79D4-46F8-B738-930861FBFF26}"/>
    <cellStyle name="Normalno 3 3 2" xfId="4851" xr:uid="{1511F4C9-792E-48B5-9FAA-253A0A97C6AE}"/>
    <cellStyle name="Normalno 3 3 3" xfId="41490" xr:uid="{2FEAA4D7-6011-46AE-8815-515BE4A37215}"/>
    <cellStyle name="Normalno 3 4" xfId="24" xr:uid="{00000000-0005-0000-0000-0000A2000000}"/>
    <cellStyle name="Normalno 3 4 2" xfId="15859" xr:uid="{1333E631-462F-44A1-A3A0-D6057EA0EABF}"/>
    <cellStyle name="Normalno 3 4 2 2" xfId="41590" xr:uid="{4186E489-BC96-4D05-B528-5852CE07B377}"/>
    <cellStyle name="Normalno 3 4 3" xfId="41512" xr:uid="{AD52798C-C882-45F8-9AEF-EF4CA05CE5C4}"/>
    <cellStyle name="Normalno 3 5" xfId="15796" xr:uid="{3219B03D-B87F-4879-B8B4-C10C51A6EBFD}"/>
    <cellStyle name="Normalno 3 5 2" xfId="41378" xr:uid="{4F01F728-B211-4261-BE8E-C1FF5F51E9BD}"/>
    <cellStyle name="Normalno 3 6" xfId="15713" xr:uid="{E415226F-5D1C-4602-9983-597D2B96B530}"/>
    <cellStyle name="Normalno 3 6 2" xfId="19286" xr:uid="{3A12B98E-C76E-4021-B2EC-9EBB2EC4E1BC}"/>
    <cellStyle name="Normalno 4" xfId="37" xr:uid="{00000000-0005-0000-0000-0000A3000000}"/>
    <cellStyle name="Normalno 4 2" xfId="163" xr:uid="{00000000-0005-0000-0000-0000A4000000}"/>
    <cellStyle name="Normalno 4 2 2" xfId="1110" xr:uid="{60153F90-3F3A-4D30-A867-E836FAFCDEEA}"/>
    <cellStyle name="Normalno 4 2 2 2" xfId="42050" xr:uid="{7988B4F4-43A3-416D-AF0D-0521949E618E}"/>
    <cellStyle name="Normalno 4 2 2 3" xfId="41843" xr:uid="{6817F52B-910B-4A40-9CBF-F92B0DCAB90D}"/>
    <cellStyle name="Normalno 4 2 3" xfId="4853" xr:uid="{054F8224-1CDB-4005-BD4B-D277E73E4065}"/>
    <cellStyle name="Normalno 4 2 3 2" xfId="41999" xr:uid="{A9448ADB-A88A-466B-92FA-0C9F893F33F7}"/>
    <cellStyle name="Normalno 4 2 4" xfId="42028" xr:uid="{76F03697-1DC5-40DA-88AE-FA3D05B906D0}"/>
    <cellStyle name="Normalno 4 2 5" xfId="42155" xr:uid="{BA041F90-7E27-4826-838A-7925B7C66D99}"/>
    <cellStyle name="Normalno 4 2 6" xfId="42186" xr:uid="{2593DA25-8F14-410B-979A-E93F065C0366}"/>
    <cellStyle name="Normalno 4 2 7" xfId="41610" xr:uid="{C85ED826-A693-4E79-B503-AB4136948EC5}"/>
    <cellStyle name="Normalno 4 3" xfId="147" xr:uid="{00000000-0005-0000-0000-0000A5000000}"/>
    <cellStyle name="Normalno 4 3 2" xfId="4852" xr:uid="{C3CCB20F-3EC9-44F3-A0C6-F0292CCAF419}"/>
    <cellStyle name="Normalno 4 4" xfId="17227" xr:uid="{0AD7D40B-6703-4BBA-81AB-11EB352F1A06}"/>
    <cellStyle name="Normalno 4 4 2" xfId="41592" xr:uid="{8B9366DB-5877-4D81-A210-F30BCE0BDA55}"/>
    <cellStyle name="Normalno 4 5" xfId="1327" xr:uid="{13429127-D0BB-4FAD-874A-AA07EBC45573}"/>
    <cellStyle name="Normalno 5" xfId="46" xr:uid="{00000000-0005-0000-0000-0000A6000000}"/>
    <cellStyle name="Normalno 5 2" xfId="164" xr:uid="{00000000-0005-0000-0000-0000A7000000}"/>
    <cellStyle name="Normalno 5 2 2" xfId="1112" xr:uid="{020217A4-1BBF-4732-A937-904601C4B839}"/>
    <cellStyle name="Normalno 5 2 2 2" xfId="42029" xr:uid="{231B7DFA-0F8E-40C4-A50D-E46F2B553D4D}"/>
    <cellStyle name="Normalno 5 2 2 3" xfId="41476" xr:uid="{55C71F01-D3F1-42D8-A678-B63C4E71902C}"/>
    <cellStyle name="Normalno 5 2 3" xfId="41611" xr:uid="{CFC50442-D82C-4DF1-8590-B95420252D8D}"/>
    <cellStyle name="Normalno 5 3" xfId="1113" xr:uid="{FFC4E2E6-3D7C-4479-A07B-1C1DDA8FA12E}"/>
    <cellStyle name="Normalno 5 3 2" xfId="4855" xr:uid="{25832370-619E-4F23-91B1-3B8EC7FCE7C4}"/>
    <cellStyle name="Normalno 5 3 3" xfId="41458" xr:uid="{5C0D9834-7618-4E43-B1AC-E9E28B3E9960}"/>
    <cellStyle name="Normalno 5 4" xfId="1111" xr:uid="{50A27637-732F-4678-A98E-6D0186A5409B}"/>
    <cellStyle name="Normalno 5 5" xfId="4854" xr:uid="{049CF44F-7DD2-47CF-8144-2EF70BE9F3D0}"/>
    <cellStyle name="Normalno 6" xfId="172" xr:uid="{00000000-0005-0000-0000-0000A8000000}"/>
    <cellStyle name="Normalno 6 2" xfId="4856" xr:uid="{3AB2592F-3284-4335-8950-BB151ECAA341}"/>
    <cellStyle name="Normalno 6 2 2" xfId="41989" xr:uid="{D1F27490-6D98-4FEE-B434-10CC5CDEE6AC}"/>
    <cellStyle name="Normalno 6 2 3" xfId="41756" xr:uid="{08718DDA-1B54-4E82-8578-59C41B4042F9}"/>
    <cellStyle name="Normalno 6 3" xfId="41757" xr:uid="{2C906FB1-F629-4C41-91C6-95C0E9F39C16}"/>
    <cellStyle name="Normalno 6 3 2" xfId="41990" xr:uid="{E231CC0B-C909-42FE-B78A-0788E90C6324}"/>
    <cellStyle name="Normalno 6 4" xfId="42004" xr:uid="{8AC59DF4-6BEB-4846-B456-F22C7056358E}"/>
    <cellStyle name="Normalno 6 5" xfId="41617" xr:uid="{D2D2FC8D-57FF-4864-B5AE-22FC7D655806}"/>
    <cellStyle name="Normalno 6 6" xfId="42191" xr:uid="{DB70ED07-2C3D-4B12-B88A-C088BEA706DC}"/>
    <cellStyle name="Normalno 6 7" xfId="41369" xr:uid="{7D76E879-365E-4F94-B206-8EFB5C0C430E}"/>
    <cellStyle name="Normalno 7" xfId="184" xr:uid="{00000000-0005-0000-0000-0000A9000000}"/>
    <cellStyle name="Normalno 7 10" xfId="19230" xr:uid="{047DF81D-0CAA-4036-A897-ACBEDDA8636F}"/>
    <cellStyle name="Normalno 7 10 2" xfId="34526" xr:uid="{C7325611-1CDB-41D0-879C-3464C5B6E016}"/>
    <cellStyle name="Normalno 7 11" xfId="39054" xr:uid="{734EFE42-43FC-47E5-9E96-DEB8546C35F5}"/>
    <cellStyle name="Normalno 7 12" xfId="28672" xr:uid="{70CBE0D7-7DCF-4A25-A3D4-C9068442EA6D}"/>
    <cellStyle name="Normalno 7 13" xfId="4857" xr:uid="{BBF18807-2710-4843-9DAC-45E8F3425B73}"/>
    <cellStyle name="Normalno 7 14" xfId="41373" xr:uid="{DB03B17E-A351-4AC6-AF65-C0D703FC0C9D}"/>
    <cellStyle name="Normalno 7 2" xfId="7112" xr:uid="{DD8D9A49-DDA9-457F-950B-546950857F46}"/>
    <cellStyle name="Normalno 7 3" xfId="9750" xr:uid="{49823AFB-ED70-45E3-BE58-C01C72FAC4FB}"/>
    <cellStyle name="Normalno 7 3 2" xfId="15710" xr:uid="{71D82742-E715-4990-8C48-A546CACAF643}"/>
    <cellStyle name="Normalno 7 3 2 2" xfId="15829" xr:uid="{59707F09-3B72-4B4A-B834-0BE99C5EB0C3}"/>
    <cellStyle name="Normalno 7 3 2 2 2" xfId="19220" xr:uid="{F95ED0E1-FF3D-41EB-BA05-A7512A58EB5B}"/>
    <cellStyle name="Normalno 7 3 2 2 2 2" xfId="34516" xr:uid="{6AA56263-F7C9-47F5-8F96-716B73F831E8}"/>
    <cellStyle name="Normalno 7 3 2 2 3" xfId="19332" xr:uid="{B98FAA29-6C8E-4160-9FF5-B946A5930011}"/>
    <cellStyle name="Normalno 7 3 2 2 3 2" xfId="34627" xr:uid="{B048E8CD-BB0F-4D8B-A515-5892732CB71F}"/>
    <cellStyle name="Normalno 7 3 2 2 4" xfId="39172" xr:uid="{D3777EC0-561D-47DD-BECD-E89D9D711E74}"/>
    <cellStyle name="Normalno 7 3 2 2 5" xfId="32341" xr:uid="{0BB99855-1CB2-4C70-AD1D-F0466FEB1BD2}"/>
    <cellStyle name="Normalno 7 3 2 3" xfId="19179" xr:uid="{76A21F31-4085-42E0-83C6-9BB58A1FF710}"/>
    <cellStyle name="Normalno 7 3 2 3 2" xfId="21514" xr:uid="{2802E6A2-13ED-4041-83CD-7D0D235D04D5}"/>
    <cellStyle name="Normalno 7 3 2 3 2 2" xfId="36809" xr:uid="{A48DCC7A-8202-44B9-A8C0-968E069C22DF}"/>
    <cellStyle name="Normalno 7 3 2 3 3" xfId="41319" xr:uid="{EA2819E6-DAAA-4FBA-A644-746A992670C5}"/>
    <cellStyle name="Normalno 7 3 2 3 4" xfId="34488" xr:uid="{875546B2-0949-4972-80CA-4A4E2C4330D7}"/>
    <cellStyle name="Normalno 7 3 2 4" xfId="19283" xr:uid="{F627478A-F437-47F7-A2BB-E2AF946DD565}"/>
    <cellStyle name="Normalno 7 3 2 4 2" xfId="34579" xr:uid="{1822CEA5-3EAB-4DFE-A1BE-84EF012BD0D0}"/>
    <cellStyle name="Normalno 7 3 2 5" xfId="39124" xr:uid="{6F8426C3-6606-42CC-9C72-B67A2D9EFA1C}"/>
    <cellStyle name="Normalno 7 3 2 6" xfId="32293" xr:uid="{E7A8E6FF-7810-430E-8344-D646FD1A03E0}"/>
    <cellStyle name="Normalno 7 3 3" xfId="15776" xr:uid="{AC7EFFD2-8268-4CC8-A57B-527CABD577F5}"/>
    <cellStyle name="Normalno 7 3 3 2" xfId="19207" xr:uid="{9FE8EFAD-6297-4181-B68D-A703C7633676}"/>
    <cellStyle name="Normalno 7 3 3 2 2" xfId="21530" xr:uid="{8D16BCC2-79A0-4F11-9464-8E382D7C0C25}"/>
    <cellStyle name="Normalno 7 3 3 2 2 2" xfId="36825" xr:uid="{99DFB93C-35FF-4630-AFD9-F209D150D28C}"/>
    <cellStyle name="Normalno 7 3 3 2 3" xfId="41335" xr:uid="{38286FAF-EDAF-4110-B68A-AE2ECCA7F582}"/>
    <cellStyle name="Normalno 7 3 3 2 4" xfId="34504" xr:uid="{F4214904-4D09-4830-A4E5-970F6C557A8C}"/>
    <cellStyle name="Normalno 7 3 3 3" xfId="19300" xr:uid="{30B47A32-EA4C-4F16-A3EE-07CC60827E4C}"/>
    <cellStyle name="Normalno 7 3 3 3 2" xfId="34595" xr:uid="{13517BDE-A083-4297-AD56-5C04A68353E2}"/>
    <cellStyle name="Normalno 7 3 3 4" xfId="39140" xr:uid="{3391ECD8-5576-4AD5-8A2F-F5B821F85AB0}"/>
    <cellStyle name="Normalno 7 3 3 5" xfId="32309" xr:uid="{8F053D59-844B-4C1B-AAF7-CDF3B1D1C0F1}"/>
    <cellStyle name="Normalno 7 3 4" xfId="17012" xr:uid="{AC9A2899-3A89-488C-9383-D6D42B493A9E}"/>
    <cellStyle name="Normalno 7 3 5" xfId="19267" xr:uid="{82DEFF50-630F-4338-A771-79739038E0F7}"/>
    <cellStyle name="Normalno 7 3 5 2" xfId="34563" xr:uid="{EC738D6F-3512-4349-87A5-4B88FC33EBB9}"/>
    <cellStyle name="Normalno 7 3 6" xfId="39108" xr:uid="{E34F4401-3ED6-42AB-826D-A8D4DE2AE2DE}"/>
    <cellStyle name="Normalno 7 3 7" xfId="28726" xr:uid="{332BB883-6EF0-47EE-A988-9C01ECAD8C76}"/>
    <cellStyle name="Normalno 7 3 8" xfId="42157" xr:uid="{DB3038B9-8F0B-429E-8143-1EFE7AC5EB71}"/>
    <cellStyle name="Normalno 7 4" xfId="15702" xr:uid="{9D32B004-B294-464B-98B3-0D9A8C64AE96}"/>
    <cellStyle name="Normalno 7 4 2" xfId="15803" xr:uid="{5D60651C-FDDD-4779-985C-28E39ABBE942}"/>
    <cellStyle name="Normalno 7 4 2 2" xfId="19308" xr:uid="{C17514A7-FD08-4F6F-A5FF-199240E16CE9}"/>
    <cellStyle name="Normalno 7 4 2 2 2" xfId="34603" xr:uid="{F7519AB4-3023-4050-A169-74980C33611B}"/>
    <cellStyle name="Normalno 7 4 2 3" xfId="39148" xr:uid="{F448F0CF-D127-4525-90D9-2F4785C45B19}"/>
    <cellStyle name="Normalno 7 4 2 4" xfId="32317" xr:uid="{3B2A5F1F-1120-4D51-9CE2-2CBDCFC4D5FD}"/>
    <cellStyle name="Normalno 7 4 3" xfId="18871" xr:uid="{C44CB8E3-8468-417D-A68C-3ED956639E15}"/>
    <cellStyle name="Normalno 7 4 3 2" xfId="21209" xr:uid="{4804FD22-0F04-4E7E-A0E1-BCD4581EDDE5}"/>
    <cellStyle name="Normalno 7 4 3 2 2" xfId="36504" xr:uid="{66AF5A48-BF86-4EAE-9F01-CA6264705CAC}"/>
    <cellStyle name="Normalno 7 4 3 3" xfId="41014" xr:uid="{0EDE592C-8809-41EE-96B9-27E700A42A1A}"/>
    <cellStyle name="Normalno 7 4 3 4" xfId="34183" xr:uid="{51346744-9765-44E2-A77B-648B7FC6AE22}"/>
    <cellStyle name="Normalno 7 4 4" xfId="19275" xr:uid="{313A5543-0C52-40C4-99BC-EE2F835FFDD1}"/>
    <cellStyle name="Normalno 7 4 4 2" xfId="34571" xr:uid="{C068BB35-BEBA-47E5-9D29-45786B85843B}"/>
    <cellStyle name="Normalno 7 4 5" xfId="39116" xr:uid="{9A9428AA-583C-4749-AF0D-706CECEA3F24}"/>
    <cellStyle name="Normalno 7 4 6" xfId="32285" xr:uid="{BB674285-D299-4DE8-8577-635268DDF510}"/>
    <cellStyle name="Normalno 7 4 7" xfId="42194" xr:uid="{DD5045A2-BCB3-4184-888D-64B61CE9C82D}"/>
    <cellStyle name="Normalno 7 5" xfId="15813" xr:uid="{E203B5FF-2F7C-41A6-A817-89AE27FA7D6D}"/>
    <cellStyle name="Normalno 7 5 2" xfId="19171" xr:uid="{0A6BB6CF-2F2E-41A4-B94B-EAFC02D8F06A}"/>
    <cellStyle name="Normalno 7 5 2 2" xfId="21506" xr:uid="{249AA366-2F63-437C-98C7-8BF1C56C4D5A}"/>
    <cellStyle name="Normalno 7 5 2 2 2" xfId="36801" xr:uid="{798D4167-D65A-4FED-AC31-4DCAF4EA9F02}"/>
    <cellStyle name="Normalno 7 5 2 3" xfId="41311" xr:uid="{3877CB83-58AA-4E74-ABD8-95E9B48D0670}"/>
    <cellStyle name="Normalno 7 5 2 4" xfId="34480" xr:uid="{993DDE82-FDA7-422B-823F-73370626299C}"/>
    <cellStyle name="Normalno 7 5 3" xfId="19316" xr:uid="{B2966B19-D23F-48FD-AF00-6FDB6A133BD4}"/>
    <cellStyle name="Normalno 7 5 3 2" xfId="34611" xr:uid="{2913EB91-94BE-4918-86A3-73175EA2412D}"/>
    <cellStyle name="Normalno 7 5 4" xfId="39156" xr:uid="{5DEB3108-5D20-4513-90A7-BE0B76DE70FF}"/>
    <cellStyle name="Normalno 7 5 5" xfId="32325" xr:uid="{9B8DF01C-C7E5-4581-979B-B3BAB9A226BA}"/>
    <cellStyle name="Normalno 7 6" xfId="15821" xr:uid="{1D3B4CAC-31A2-422B-BAAF-35BDA1C6C3DD}"/>
    <cellStyle name="Normalno 7 6 2" xfId="19191" xr:uid="{86215B96-AFAA-456C-9682-1554674F2CB0}"/>
    <cellStyle name="Normalno 7 6 2 2" xfId="28614" xr:uid="{B1AF4192-2AFA-4395-A2E2-79AF01A3DE5A}"/>
    <cellStyle name="Normalno 7 6 3" xfId="19324" xr:uid="{45041B36-C458-4D15-AF24-DF8C548BE8FF}"/>
    <cellStyle name="Normalno 7 6 3 2" xfId="34619" xr:uid="{E27836A6-489E-4AB4-B272-F06F6D1A715B}"/>
    <cellStyle name="Normalno 7 6 4" xfId="39164" xr:uid="{A94E36E8-B791-4535-954F-56BED43F8F23}"/>
    <cellStyle name="Normalno 7 6 5" xfId="32333" xr:uid="{2D54ABDE-F59E-4BCC-B652-F05F371B2D08}"/>
    <cellStyle name="Normalno 7 7" xfId="15760" xr:uid="{335EE949-4042-48C5-A4BE-8872E6E01B3F}"/>
    <cellStyle name="Normalno 7 7 2" xfId="19199" xr:uid="{E418F0D9-B9B4-4C81-8646-EBD5EC822073}"/>
    <cellStyle name="Normalno 7 7 2 2" xfId="21522" xr:uid="{9746D209-FB8A-40EA-BF01-EA6C2931C589}"/>
    <cellStyle name="Normalno 7 7 2 2 2" xfId="36817" xr:uid="{1CA4FD68-0ED6-4A74-ADC1-1DA493C06232}"/>
    <cellStyle name="Normalno 7 7 2 3" xfId="41327" xr:uid="{418176EF-0798-480C-B2DB-37BE992DC867}"/>
    <cellStyle name="Normalno 7 7 2 4" xfId="34496" xr:uid="{375D215F-4F3C-4B69-BE27-1B60418C9F50}"/>
    <cellStyle name="Normalno 7 7 3" xfId="19292" xr:uid="{EA7AE53A-BA3E-41C9-A7F2-3CC1A95BFA15}"/>
    <cellStyle name="Normalno 7 7 3 2" xfId="34587" xr:uid="{5F548293-325F-414F-9419-7CD0DFAA6E2E}"/>
    <cellStyle name="Normalno 7 7 4" xfId="39132" xr:uid="{5CA2CE9C-A93A-4C70-95D2-AC62321C8A6D}"/>
    <cellStyle name="Normalno 7 7 5" xfId="32301" xr:uid="{6B0C7802-2B33-43C1-BE86-E475AD58816C}"/>
    <cellStyle name="Normalno 7 8" xfId="15838" xr:uid="{771D25FE-5241-4809-803E-4B08C9C5778B}"/>
    <cellStyle name="Normalno 7 8 2" xfId="19340" xr:uid="{D350E58A-9F49-4D00-8D8B-F595FD217D36}"/>
    <cellStyle name="Normalno 7 8 2 2" xfId="34635" xr:uid="{7AF5DB1B-92C1-44A4-B351-588DC1D71791}"/>
    <cellStyle name="Normalno 7 8 3" xfId="39180" xr:uid="{63188EC2-647A-4F7B-91DA-000137865905}"/>
    <cellStyle name="Normalno 7 8 4" xfId="32349" xr:uid="{49D52E10-BECA-4931-AF46-23EDA0D82B54}"/>
    <cellStyle name="Normalno 7 9" xfId="19217" xr:uid="{2F2CA858-33ED-4988-998B-E1E695CBD324}"/>
    <cellStyle name="Normalno 7 9 2" xfId="34513" xr:uid="{51CCAAF3-F46B-4043-AF60-132F63F9E6E5}"/>
    <cellStyle name="Normalno 8" xfId="6334" xr:uid="{A866EBE5-14F4-4F56-A537-D7FE8553BD8B}"/>
    <cellStyle name="Normalno 8 2" xfId="6673" xr:uid="{A7EE24B0-6D7B-4D0A-BF53-7268CE16958B}"/>
    <cellStyle name="Normalno 8 2 2" xfId="8283" xr:uid="{58C274F0-B079-469A-B853-034605EE76F4}"/>
    <cellStyle name="Normalno 8 2 2 2" xfId="9593" xr:uid="{3947D0B6-67BC-4ECB-A82B-C4F5BE59D163}"/>
    <cellStyle name="Normalno 8 2 2 2 2" xfId="15632" xr:uid="{C512F12F-5D28-488C-997A-75D7147067D3}"/>
    <cellStyle name="Normalno 8 2 2 2 2 2" xfId="26347" xr:uid="{8128977F-700D-47F0-9733-A4F3F1800652}"/>
    <cellStyle name="Normalno 8 2 2 2 3" xfId="13265" xr:uid="{A3C1D5EC-C3D8-4B43-80C0-8E9F489323F5}"/>
    <cellStyle name="Normalno 8 2 2 2 3 2" xfId="31030" xr:uid="{00B5AD28-0B8E-4710-846E-CDAB9C696F03}"/>
    <cellStyle name="Normalno 8 2 2 2 4" xfId="23980" xr:uid="{8AAFFFDE-BBBF-44EE-AA03-8BC751FFE2A5}"/>
    <cellStyle name="Normalno 8 2 2 3" xfId="10785" xr:uid="{8ADFC790-EB0F-48CD-A5BC-785D6E1EEA14}"/>
    <cellStyle name="Normalno 8 2 2 3 2" xfId="14449" xr:uid="{78484C8D-4815-48D0-A6B0-CFFAC0915091}"/>
    <cellStyle name="Normalno 8 2 2 3 2 2" xfId="32214" xr:uid="{C60F0D06-A864-4EFF-8CC5-EB5EE67F11DA}"/>
    <cellStyle name="Normalno 8 2 2 3 3" xfId="25164" xr:uid="{3E1C3EA4-279A-4ED8-974B-918AF45EB507}"/>
    <cellStyle name="Normalno 8 2 2 4" xfId="12025" xr:uid="{3967722A-D3F3-4123-8C46-86D36C151A62}"/>
    <cellStyle name="Normalno 8 2 2 4 2" xfId="29847" xr:uid="{4A906EE5-754B-42D0-B901-59317276F34A}"/>
    <cellStyle name="Normalno 8 2 2 5" xfId="22740" xr:uid="{79418D26-B5F5-4C94-B4B9-B14E5F8423B0}"/>
    <cellStyle name="Normalno 8 2 3" xfId="9006" xr:uid="{8BD3E7C7-2543-4DE5-AFA2-B1626116D81F}"/>
    <cellStyle name="Normalno 8 2 3 2" xfId="15065" xr:uid="{389AA67E-D3DA-4404-ACBF-1499ECC77D7B}"/>
    <cellStyle name="Normalno 8 2 3 2 2" xfId="25780" xr:uid="{0933FB00-C363-40EC-A499-AFE397EF5460}"/>
    <cellStyle name="Normalno 8 2 3 3" xfId="12678" xr:uid="{C201FE6E-36A6-405C-BEE8-7E20811F366C}"/>
    <cellStyle name="Normalno 8 2 3 3 2" xfId="30463" xr:uid="{341ADCCE-D416-423C-BCAF-F779170306A2}"/>
    <cellStyle name="Normalno 8 2 3 4" xfId="23393" xr:uid="{75BE807F-FFB2-4BC6-90D7-DBB4FE5A7CF4}"/>
    <cellStyle name="Normalno 8 2 4" xfId="10218" xr:uid="{C5C7A91F-ABB7-4407-9C61-3A9CB98A1477}"/>
    <cellStyle name="Normalno 8 2 4 2" xfId="13882" xr:uid="{1ABD5919-49D2-4589-B6BE-214B714966C2}"/>
    <cellStyle name="Normalno 8 2 4 2 2" xfId="31647" xr:uid="{FD2ED608-FCC5-4763-9485-4CBEB6CE60BF}"/>
    <cellStyle name="Normalno 8 2 4 3" xfId="24597" xr:uid="{3EA7B58F-51C6-4AC5-9338-018CDC5E9B70}"/>
    <cellStyle name="Normalno 8 2 5" xfId="11438" xr:uid="{D21D7577-48B5-4997-9E33-C4BF111FF3E7}"/>
    <cellStyle name="Normalno 8 2 5 2" xfId="29280" xr:uid="{0057B010-4933-4AC6-96A8-8C502125B038}"/>
    <cellStyle name="Normalno 8 2 6" xfId="22138" xr:uid="{A9E9780E-DACC-4072-8380-FB1709C0ACCD}"/>
    <cellStyle name="Normalno 8 3" xfId="7943" xr:uid="{D265F9DF-743E-499B-83AD-533953F142E2}"/>
    <cellStyle name="Normalno 8 3 2" xfId="9316" xr:uid="{11153E16-F6FE-48F5-ADB3-FC0F7C8CDB8B}"/>
    <cellStyle name="Normalno 8 3 2 2" xfId="15355" xr:uid="{9B37D01A-2AC0-46B3-B1BB-6F7C6C7AB447}"/>
    <cellStyle name="Normalno 8 3 2 2 2" xfId="26070" xr:uid="{72B65106-184C-4C19-982A-B53063F96A32}"/>
    <cellStyle name="Normalno 8 3 2 3" xfId="12988" xr:uid="{B0302A89-B15D-451F-8045-271096B213FC}"/>
    <cellStyle name="Normalno 8 3 2 3 2" xfId="30753" xr:uid="{A20DEF9E-382C-41FA-AB9B-FA38AE2DDE08}"/>
    <cellStyle name="Normalno 8 3 2 4" xfId="23703" xr:uid="{5607BF85-6715-4D19-8905-0123E7F1FCA3}"/>
    <cellStyle name="Normalno 8 3 3" xfId="10508" xr:uid="{C17ACC08-8928-4016-B96D-B6CB6DCF3DA7}"/>
    <cellStyle name="Normalno 8 3 3 2" xfId="14172" xr:uid="{BFC31C18-ADFB-4726-B869-783CF5745F50}"/>
    <cellStyle name="Normalno 8 3 3 2 2" xfId="31937" xr:uid="{C221DF88-BB8F-43E1-93D8-052938351C1B}"/>
    <cellStyle name="Normalno 8 3 3 3" xfId="24887" xr:uid="{43E84DD9-4997-4096-8D5B-5304A80916FC}"/>
    <cellStyle name="Normalno 8 3 4" xfId="11748" xr:uid="{9F7F4542-AC48-41D2-9EBD-FE3344C863B0}"/>
    <cellStyle name="Normalno 8 3 4 2" xfId="29570" xr:uid="{779BC426-42CE-49E5-B443-761DDF1180A9}"/>
    <cellStyle name="Normalno 8 3 5" xfId="22463" xr:uid="{B3AC88C5-D3AC-4A38-BA5B-529E6AAC889C}"/>
    <cellStyle name="Normalno 8 4" xfId="8729" xr:uid="{1F4C1F96-FCCA-4497-B5A3-81160BCC1953}"/>
    <cellStyle name="Normalno 8 4 2" xfId="14788" xr:uid="{DF153591-EAD9-42F4-B6E2-9EC0DA03BC01}"/>
    <cellStyle name="Normalno 8 4 2 2" xfId="25503" xr:uid="{994058BB-5FA4-4992-A5BD-B1851924DC3D}"/>
    <cellStyle name="Normalno 8 4 3" xfId="12401" xr:uid="{4B8217C9-A48E-4F5D-A10F-0812483F5F29}"/>
    <cellStyle name="Normalno 8 4 3 2" xfId="30186" xr:uid="{A6078EB5-4CE3-4417-8215-59D15A104FC6}"/>
    <cellStyle name="Normalno 8 4 4" xfId="23116" xr:uid="{CF40B496-5451-48BE-ADF5-C76B32EA9AEA}"/>
    <cellStyle name="Normalno 8 5" xfId="9941" xr:uid="{A0FA3F8A-44DB-4526-BD7B-8CDEEEBA70C0}"/>
    <cellStyle name="Normalno 8 5 2" xfId="13605" xr:uid="{D6B40D53-CA92-4D75-AA39-E57119E80DD2}"/>
    <cellStyle name="Normalno 8 5 2 2" xfId="31370" xr:uid="{F01633C8-7D99-4EF8-B40C-FBDB43CB8B54}"/>
    <cellStyle name="Normalno 8 5 3" xfId="24320" xr:uid="{6BDC84E4-7F02-4943-8E43-F722DF28BF46}"/>
    <cellStyle name="Normalno 8 6" xfId="11161" xr:uid="{EC47E02B-1378-4707-92DD-408E258140CA}"/>
    <cellStyle name="Normalno 8 6 2" xfId="29003" xr:uid="{D6E1D04D-56AA-44DC-B8C1-3430DDE5FE0A}"/>
    <cellStyle name="Normalno 8 7" xfId="21861" xr:uid="{8DF2DBC4-BD33-4525-AF37-617F90F2E287}"/>
    <cellStyle name="Normalno 8 8" xfId="41755" xr:uid="{39E77B0A-CEE0-463E-A331-A5C05EBF26B8}"/>
    <cellStyle name="Normalno 9" xfId="7264" xr:uid="{819560EE-2796-4159-951E-23E39993CDCA}"/>
    <cellStyle name="Normalno 9 2" xfId="9040" xr:uid="{BDDA8D79-3648-49C8-9F70-88719358D030}"/>
    <cellStyle name="Normalno 9 2 2" xfId="15080" xr:uid="{64346EB5-4AFE-4E15-931F-3E5DD36EE26E}"/>
    <cellStyle name="Normalno 9 2 2 2" xfId="25795" xr:uid="{1D0FD5D8-6220-42A7-9965-903BF7050FB7}"/>
    <cellStyle name="Normalno 9 2 3" xfId="12712" xr:uid="{256AF656-B9FF-419E-86A0-E0AFD9FFBD70}"/>
    <cellStyle name="Normalno 9 2 3 2" xfId="30478" xr:uid="{9090AB1A-6652-47BE-A234-1F0CB3585C63}"/>
    <cellStyle name="Normalno 9 2 4" xfId="23427" xr:uid="{26ED026C-F339-4CF3-ADC1-096C2DF2E444}"/>
    <cellStyle name="Normalno 9 3" xfId="10233" xr:uid="{F9EF61F0-35F9-4491-B443-EFF0BFF89C0B}"/>
    <cellStyle name="Normalno 9 3 2" xfId="13897" xr:uid="{C5EB38B1-44AE-42BA-B62E-DC63E5C3202A}"/>
    <cellStyle name="Normalno 9 3 2 2" xfId="31662" xr:uid="{1A949CC0-A635-41B9-9D53-EABA401C7001}"/>
    <cellStyle name="Normalno 9 3 3" xfId="24612" xr:uid="{3A1275FA-28E1-4D26-8543-533C75CDD663}"/>
    <cellStyle name="Normalno 9 4" xfId="11472" xr:uid="{F123A5E8-318F-4078-886B-2898DA329FCF}"/>
    <cellStyle name="Normalno 9 4 2" xfId="29295" xr:uid="{B7A4C088-E6F0-4A79-BA04-136F60E7C188}"/>
    <cellStyle name="Normalno 9 5" xfId="22186" xr:uid="{9FD96536-E163-4B02-80CE-149FF1F9869D}"/>
    <cellStyle name="Normalno 9 6" xfId="42007" xr:uid="{9E564495-5F39-45BC-A522-5D8233769718}"/>
    <cellStyle name="Normalny_Arkusz1_LATO99" xfId="1114" xr:uid="{61149594-A64E-441F-A2BC-A432D0681ABB}"/>
    <cellStyle name="Nota" xfId="1115" xr:uid="{E53849FB-43A2-4959-9BF6-7C3673C4B71C}"/>
    <cellStyle name="Note 10" xfId="1116" xr:uid="{6F6DBF0B-2BFA-45E8-87E7-05CB1CFB574B}"/>
    <cellStyle name="Note 10 2" xfId="1117" xr:uid="{468A2EA4-1FCA-4BF9-9B86-EF10269B0DA8}"/>
    <cellStyle name="Note 10 2 2" xfId="19097" xr:uid="{25C8FE3A-01B4-41AE-9BAF-07473BE14D8F}"/>
    <cellStyle name="Note 10 2 2 2" xfId="21432" xr:uid="{72F034FE-60DA-4162-8589-DD9A8F8A6E9F}"/>
    <cellStyle name="Note 10 2 2 2 2" xfId="36727" xr:uid="{F865FE24-0828-4904-855A-0E09A9739EFD}"/>
    <cellStyle name="Note 10 2 2 3" xfId="28542" xr:uid="{BD7AAA93-3CB4-4080-990D-F1D8883D9C7F}"/>
    <cellStyle name="Note 10 2 2 3 2" xfId="38911" xr:uid="{67EAE868-8836-4C35-A731-FF92656767A2}"/>
    <cellStyle name="Note 10 2 2 4" xfId="41237" xr:uid="{24A42386-DB0A-4E3D-9E25-95AC9A945DB9}"/>
    <cellStyle name="Note 10 2 2 5" xfId="34406" xr:uid="{E1D6FF7C-B8DE-4547-8558-F4C7D24A3AFD}"/>
    <cellStyle name="Note 10 3" xfId="7113" xr:uid="{EF53BF82-3CB8-44FF-AE28-3317215298DE}"/>
    <cellStyle name="Note 10 3 2" xfId="19098" xr:uid="{E8310EFF-8A64-4288-8E33-239B62081259}"/>
    <cellStyle name="Note 10 3 2 2" xfId="21433" xr:uid="{12CB3565-64CF-44E5-9B9A-2C7F759E43F2}"/>
    <cellStyle name="Note 10 3 2 2 2" xfId="36728" xr:uid="{F02EEF74-C2F8-46CC-AB28-68E963DBC131}"/>
    <cellStyle name="Note 10 3 2 3" xfId="28543" xr:uid="{41FCE8CD-B6FC-4E52-8838-EB4DE3549491}"/>
    <cellStyle name="Note 10 3 2 3 2" xfId="38912" xr:uid="{10DB54F9-34E6-4595-A486-F37972DE2108}"/>
    <cellStyle name="Note 10 3 2 4" xfId="41238" xr:uid="{254AB71A-BC31-4247-BB4C-EE239BF27047}"/>
    <cellStyle name="Note 10 3 2 5" xfId="34407" xr:uid="{23066969-3EFF-4C4F-9717-5090C3BC08B5}"/>
    <cellStyle name="Note 10 4" xfId="19096" xr:uid="{C31B04EB-FE70-489C-AD05-DB8795DCD9C3}"/>
    <cellStyle name="Note 10 4 2" xfId="21431" xr:uid="{4CD2ED57-41C0-4A58-9A4B-4B6C134FDD9D}"/>
    <cellStyle name="Note 10 4 2 2" xfId="36726" xr:uid="{FA507EC3-D4D0-4C62-9F5F-6856F6FAB899}"/>
    <cellStyle name="Note 10 4 3" xfId="28541" xr:uid="{32D51AC0-CD84-427A-B47A-37656E8499F5}"/>
    <cellStyle name="Note 10 4 3 2" xfId="38910" xr:uid="{56D963DB-CD31-446C-A9B8-6F4500F3903D}"/>
    <cellStyle name="Note 10 4 4" xfId="41236" xr:uid="{9450A697-97E3-4066-BFF1-0CA1663086C2}"/>
    <cellStyle name="Note 10 4 5" xfId="34405" xr:uid="{99EF175E-BFFC-4636-B0B4-776A3614D8AF}"/>
    <cellStyle name="Note 10_BURE COMMERCE" xfId="1118" xr:uid="{6463DDBA-0978-4E86-9C9F-D5AD7F238710}"/>
    <cellStyle name="Note 11" xfId="1119" xr:uid="{8F6DECAE-2AD8-47D9-9C75-F1CCE2373BEC}"/>
    <cellStyle name="Note 11 2" xfId="1120" xr:uid="{1AEF9276-0D90-4AAA-8061-026B80317ED6}"/>
    <cellStyle name="Note 11 2 2" xfId="19100" xr:uid="{C7AF9407-3AF0-41D6-B40B-5747CE75EC11}"/>
    <cellStyle name="Note 11 2 2 2" xfId="21435" xr:uid="{80CC647B-E22E-472C-997F-DF581C8EF856}"/>
    <cellStyle name="Note 11 2 2 2 2" xfId="36730" xr:uid="{B112670E-A7C7-4838-8C45-AB0B93310831}"/>
    <cellStyle name="Note 11 2 2 3" xfId="28545" xr:uid="{D0BC9C86-70EB-4638-910D-A91B13075E1B}"/>
    <cellStyle name="Note 11 2 2 3 2" xfId="38914" xr:uid="{6D427ABE-C439-4487-9614-D79EF2DF6FD4}"/>
    <cellStyle name="Note 11 2 2 4" xfId="41240" xr:uid="{C071BD06-1050-4185-8C24-8EEF51923D1F}"/>
    <cellStyle name="Note 11 2 2 5" xfId="34409" xr:uid="{F9C9DB69-22E9-49CA-BE8F-21C2EA3D4E66}"/>
    <cellStyle name="Note 11 3" xfId="7114" xr:uid="{0BD02AA9-A80F-4910-B142-06EA80126B4B}"/>
    <cellStyle name="Note 11 3 2" xfId="19101" xr:uid="{9E5DCADF-2F7D-43C8-A68E-0B91BDA528F8}"/>
    <cellStyle name="Note 11 3 2 2" xfId="21436" xr:uid="{459887F1-022C-461E-9817-5E86A31E6B9E}"/>
    <cellStyle name="Note 11 3 2 2 2" xfId="36731" xr:uid="{C7749C05-FFC0-473E-95FE-AF261F0AC77D}"/>
    <cellStyle name="Note 11 3 2 3" xfId="28546" xr:uid="{5DC3D2DE-2861-467A-BC51-3F18F456D05B}"/>
    <cellStyle name="Note 11 3 2 3 2" xfId="38915" xr:uid="{9ACF51EE-C3F8-4F35-B8C1-F5C4A6DEFCE9}"/>
    <cellStyle name="Note 11 3 2 4" xfId="41241" xr:uid="{35141FA1-C197-46A0-8CC5-6C847637B552}"/>
    <cellStyle name="Note 11 3 2 5" xfId="34410" xr:uid="{993301AD-5AE2-40FD-8FB6-87B144D56AFF}"/>
    <cellStyle name="Note 11 4" xfId="19099" xr:uid="{D7052527-9EF6-4395-A78D-C7EF47510668}"/>
    <cellStyle name="Note 11 4 2" xfId="21434" xr:uid="{8B50A7AC-50D7-42A1-BF76-E43832BAC480}"/>
    <cellStyle name="Note 11 4 2 2" xfId="36729" xr:uid="{A5062612-3694-475C-BD93-36E9397C1665}"/>
    <cellStyle name="Note 11 4 3" xfId="28544" xr:uid="{C44C8585-3523-4530-9295-BC4FCE8F35EB}"/>
    <cellStyle name="Note 11 4 3 2" xfId="38913" xr:uid="{0271B13B-93D7-4AFA-BB8C-D5ACF8FACA54}"/>
    <cellStyle name="Note 11 4 4" xfId="41239" xr:uid="{62A8B407-06EF-463D-9B0F-1D46803E9AFE}"/>
    <cellStyle name="Note 11 4 5" xfId="34408" xr:uid="{DFCD6024-B505-422E-BB57-8B2A60E88574}"/>
    <cellStyle name="Note 11_BURE COMMERCE" xfId="1121" xr:uid="{FC0A2EAE-6DBC-40DA-AFB2-34E1C5DA9F14}"/>
    <cellStyle name="Note 12" xfId="1122" xr:uid="{86A15FC6-9C4B-440A-ABD1-3FB56C40BD1A}"/>
    <cellStyle name="Note 12 2" xfId="1123" xr:uid="{74D94FD3-3354-4173-B492-8FB300202C83}"/>
    <cellStyle name="Note 12 2 2" xfId="19103" xr:uid="{71105016-D9C1-4847-A0B3-5D4E968CA9C5}"/>
    <cellStyle name="Note 12 2 2 2" xfId="21438" xr:uid="{2E85A5CF-3ABB-4DD2-B1AB-4973D5CF3B60}"/>
    <cellStyle name="Note 12 2 2 2 2" xfId="36733" xr:uid="{E464CAF7-51BF-41D5-809B-36E9727CD8F4}"/>
    <cellStyle name="Note 12 2 2 3" xfId="28548" xr:uid="{34D60DC9-A0C0-4DF0-BE0A-162227A3BC62}"/>
    <cellStyle name="Note 12 2 2 3 2" xfId="38917" xr:uid="{316AD8CC-9AD2-4CCC-AA18-5F9D1EA9D12A}"/>
    <cellStyle name="Note 12 2 2 4" xfId="41243" xr:uid="{D0482599-C9AE-4672-8905-C0D01ED45057}"/>
    <cellStyle name="Note 12 2 2 5" xfId="34412" xr:uid="{EBBF9B14-3D02-4ED1-8270-582EBC3065A3}"/>
    <cellStyle name="Note 12 3" xfId="7115" xr:uid="{8ED74035-4EF9-454F-A5C0-57B8AD9A5DF2}"/>
    <cellStyle name="Note 12 3 2" xfId="19104" xr:uid="{C1954DF5-06E3-48C9-9E53-90E2BB15F511}"/>
    <cellStyle name="Note 12 3 2 2" xfId="21439" xr:uid="{5CCB9905-1535-4175-B4C8-4C99F6228C1E}"/>
    <cellStyle name="Note 12 3 2 2 2" xfId="36734" xr:uid="{4AD6B1EA-1A22-40F5-874D-28604FE32C93}"/>
    <cellStyle name="Note 12 3 2 3" xfId="28549" xr:uid="{51C65BD5-357D-4605-9F0B-83D764795889}"/>
    <cellStyle name="Note 12 3 2 3 2" xfId="38918" xr:uid="{A29DDBDC-8117-421E-95F4-B680D3236B89}"/>
    <cellStyle name="Note 12 3 2 4" xfId="41244" xr:uid="{DDC5F43C-2480-4638-A83B-9D53587723C5}"/>
    <cellStyle name="Note 12 3 2 5" xfId="34413" xr:uid="{BC9F49A9-45C5-4CAC-A960-7D63D4393B61}"/>
    <cellStyle name="Note 12 4" xfId="19102" xr:uid="{FCEFD941-C14A-4678-B5D4-6FA4DF2135B8}"/>
    <cellStyle name="Note 12 4 2" xfId="21437" xr:uid="{95060E32-748E-4892-84CF-21B5AA88C31E}"/>
    <cellStyle name="Note 12 4 2 2" xfId="36732" xr:uid="{97AD99B9-C796-4471-B5E0-CF0E0E46D4B7}"/>
    <cellStyle name="Note 12 4 3" xfId="28547" xr:uid="{E8ACB4F2-928C-4E31-998D-7AF38E6C317D}"/>
    <cellStyle name="Note 12 4 3 2" xfId="38916" xr:uid="{652BAE3C-10B6-4A12-8436-48A6FA725100}"/>
    <cellStyle name="Note 12 4 4" xfId="41242" xr:uid="{9F4DE892-B710-4E6E-851A-F32E03491C3C}"/>
    <cellStyle name="Note 12 4 5" xfId="34411" xr:uid="{35A05F1C-5C26-4811-B5D0-6F7F8FD384E6}"/>
    <cellStyle name="Note 12_BURE COMMERCE" xfId="1124" xr:uid="{063DB984-1B76-4BE8-A777-DE16B9119571}"/>
    <cellStyle name="Note 13" xfId="1125" xr:uid="{C65E00E2-325D-4147-A77C-3B1EC8ED9C8D}"/>
    <cellStyle name="Note 13 2" xfId="1126" xr:uid="{61B16666-1345-4AE6-B5BC-7781A3EE2F74}"/>
    <cellStyle name="Note 13 2 2" xfId="19106" xr:uid="{63354FA1-7EBF-47DD-9188-BBFC0C67CFAE}"/>
    <cellStyle name="Note 13 2 2 2" xfId="21441" xr:uid="{5FE14490-84B4-43FE-B9EA-2B4C78F74F3C}"/>
    <cellStyle name="Note 13 2 2 2 2" xfId="36736" xr:uid="{CFF9974F-E72B-45FC-ABBB-F88CDA02F458}"/>
    <cellStyle name="Note 13 2 2 3" xfId="28551" xr:uid="{32F0258A-B8A9-47A6-A7A5-A7A383C8F79C}"/>
    <cellStyle name="Note 13 2 2 3 2" xfId="38920" xr:uid="{AB4563CB-0F2D-474E-9626-DA393972E000}"/>
    <cellStyle name="Note 13 2 2 4" xfId="41246" xr:uid="{1E95731B-AE6D-407F-8E55-FA69D5FA5966}"/>
    <cellStyle name="Note 13 2 2 5" xfId="34415" xr:uid="{3A5A8332-C182-4D76-99A7-3EFE71FD6F22}"/>
    <cellStyle name="Note 13 3" xfId="7116" xr:uid="{94AF0D3B-CBC6-47C8-A174-36CF1FE6B1F8}"/>
    <cellStyle name="Note 13 3 2" xfId="19107" xr:uid="{E63F6EB1-6377-4B4D-8CE3-7F4BC7031D46}"/>
    <cellStyle name="Note 13 3 2 2" xfId="21442" xr:uid="{9295A9CC-F49B-4DDF-A6F4-1314F17BAF34}"/>
    <cellStyle name="Note 13 3 2 2 2" xfId="36737" xr:uid="{0A127C83-4AF8-44AD-B9F7-4224194D9BB1}"/>
    <cellStyle name="Note 13 3 2 3" xfId="28552" xr:uid="{B30440E9-0DFB-4D5C-ACB1-3EC77320ED1E}"/>
    <cellStyle name="Note 13 3 2 3 2" xfId="38921" xr:uid="{F5A6CD56-5CAD-41A8-A373-F16ADCE45E48}"/>
    <cellStyle name="Note 13 3 2 4" xfId="41247" xr:uid="{CDACDAF8-B54A-46CE-A79C-B1358F68DA89}"/>
    <cellStyle name="Note 13 3 2 5" xfId="34416" xr:uid="{35366F85-DCCD-4C42-9148-C429E4B344D7}"/>
    <cellStyle name="Note 13 4" xfId="19105" xr:uid="{777A0229-DA57-433B-90FC-91EE3E1A81F8}"/>
    <cellStyle name="Note 13 4 2" xfId="21440" xr:uid="{5426B3C7-D7ED-4214-BA8C-22F9212C8838}"/>
    <cellStyle name="Note 13 4 2 2" xfId="36735" xr:uid="{94B3A098-9045-4048-957A-D0AA446922E0}"/>
    <cellStyle name="Note 13 4 3" xfId="28550" xr:uid="{B565048B-76A3-47E5-A98D-D50CCFFFF327}"/>
    <cellStyle name="Note 13 4 3 2" xfId="38919" xr:uid="{C5C1824F-DAF0-47AE-87EB-28487398CA7A}"/>
    <cellStyle name="Note 13 4 4" xfId="41245" xr:uid="{297CDA66-F3DB-4B42-B22F-DE0DD0A456B9}"/>
    <cellStyle name="Note 13 4 5" xfId="34414" xr:uid="{0C3E2625-B4FC-4F46-895A-7F3BD907B67B}"/>
    <cellStyle name="Note 13_BURE COMMERCE" xfId="1127" xr:uid="{EC00A65B-6FED-4DD3-8E57-CDFE314BD70D}"/>
    <cellStyle name="Note 14" xfId="1128" xr:uid="{6089D7AF-221C-4401-812B-F126C3867F56}"/>
    <cellStyle name="Note 14 2" xfId="1129" xr:uid="{EC0B1A62-B2D3-4893-9694-E19E465A5A30}"/>
    <cellStyle name="Note 14 2 2" xfId="19109" xr:uid="{BBE61C24-0304-4A2A-B19B-D0FDAE632254}"/>
    <cellStyle name="Note 14 2 2 2" xfId="21444" xr:uid="{65FD18B6-E6B5-46EC-AA84-E508F0C3928D}"/>
    <cellStyle name="Note 14 2 2 2 2" xfId="36739" xr:uid="{B29E7199-DDA7-46A3-96DE-CFD0DD18135E}"/>
    <cellStyle name="Note 14 2 2 3" xfId="28554" xr:uid="{22EE83BC-5A56-4B6B-80D8-A9247DB09857}"/>
    <cellStyle name="Note 14 2 2 3 2" xfId="38923" xr:uid="{6CD59BCC-7972-469D-AAAD-B90B14DFF71D}"/>
    <cellStyle name="Note 14 2 2 4" xfId="41249" xr:uid="{5B98B78E-537C-4794-ADA6-49E6C54FA2A7}"/>
    <cellStyle name="Note 14 2 2 5" xfId="34418" xr:uid="{F3918BF6-51AA-4B1C-B729-1BD493518265}"/>
    <cellStyle name="Note 14 3" xfId="7117" xr:uid="{3B2B1B1E-CF13-44DF-BAF3-C35865CD0CDF}"/>
    <cellStyle name="Note 14 3 2" xfId="19110" xr:uid="{CF71D649-0289-4C19-840F-A08045D47175}"/>
    <cellStyle name="Note 14 3 2 2" xfId="21445" xr:uid="{136E02B4-0303-486A-B652-8701FA9D3068}"/>
    <cellStyle name="Note 14 3 2 2 2" xfId="36740" xr:uid="{E6395786-28C8-4FAD-B43F-B996A8FCB574}"/>
    <cellStyle name="Note 14 3 2 3" xfId="28555" xr:uid="{8776BD3F-9F38-4EE9-A789-4199CA2C433E}"/>
    <cellStyle name="Note 14 3 2 3 2" xfId="38924" xr:uid="{B3D8D87A-3DF2-4A64-8FFA-6E66C2931DF0}"/>
    <cellStyle name="Note 14 3 2 4" xfId="41250" xr:uid="{2EF7970D-4370-45A2-9521-88E6EEBEDAEE}"/>
    <cellStyle name="Note 14 3 2 5" xfId="34419" xr:uid="{C0E86A7E-B6FC-4BA6-BB3D-906A738960A3}"/>
    <cellStyle name="Note 14 4" xfId="19108" xr:uid="{3B44366E-F4F3-47DB-BF93-90ED95DBE9B6}"/>
    <cellStyle name="Note 14 4 2" xfId="21443" xr:uid="{A62E8ECB-2E55-4174-AFD7-F0EEBAA23DD1}"/>
    <cellStyle name="Note 14 4 2 2" xfId="36738" xr:uid="{F190089F-9283-481E-9173-94F984AA8EB7}"/>
    <cellStyle name="Note 14 4 3" xfId="28553" xr:uid="{EC671E13-C486-4A10-88A6-4395F05032CA}"/>
    <cellStyle name="Note 14 4 3 2" xfId="38922" xr:uid="{57A80B87-050F-4C39-A6BB-86897E717537}"/>
    <cellStyle name="Note 14 4 4" xfId="41248" xr:uid="{C2ABE464-45BB-49D4-9F08-3908FC2F3A69}"/>
    <cellStyle name="Note 14 4 5" xfId="34417" xr:uid="{804D36F2-423A-46CE-808A-2C5AA43AC9C4}"/>
    <cellStyle name="Note 14_BURE COMMERCE" xfId="1130" xr:uid="{540414D6-FFBE-44B8-A20E-267D804015FC}"/>
    <cellStyle name="Note 15" xfId="7118" xr:uid="{3C7AF8A4-894A-43DD-9DE2-E7035AF53126}"/>
    <cellStyle name="Note 15 2" xfId="19111" xr:uid="{C046EA49-8852-46FD-B998-49A800401507}"/>
    <cellStyle name="Note 15 2 2" xfId="21446" xr:uid="{76F58602-D1D7-4BA8-8C24-AE639DD86C03}"/>
    <cellStyle name="Note 15 2 2 2" xfId="36741" xr:uid="{D7FE10FB-97FB-41F7-92C0-EEBDFF704957}"/>
    <cellStyle name="Note 15 2 3" xfId="28556" xr:uid="{4D65348A-E088-4DE0-948A-B5D6D9FBF157}"/>
    <cellStyle name="Note 15 2 3 2" xfId="38925" xr:uid="{C787F969-0547-4559-B300-99B3DCE4382A}"/>
    <cellStyle name="Note 15 2 4" xfId="41251" xr:uid="{43D0D3F7-9536-4010-A270-E119EF4E31BA}"/>
    <cellStyle name="Note 15 2 5" xfId="34420" xr:uid="{F2274DB8-4AFC-4758-B481-39A02E812B60}"/>
    <cellStyle name="Note 2" xfId="116" xr:uid="{00000000-0005-0000-0000-0000AA000000}"/>
    <cellStyle name="Note 2 10" xfId="17014" xr:uid="{5508FDD5-BFA7-4DA4-8F49-3598F2091FB1}"/>
    <cellStyle name="Note 2 10 2" xfId="17396" xr:uid="{B863D1B2-DC3A-4A5F-980B-653EABC2727C}"/>
    <cellStyle name="Note 2 10 2 2" xfId="18003" xr:uid="{65676BDB-5F87-4C4C-8209-E993696F1C3E}"/>
    <cellStyle name="Note 2 10 2 2 2" xfId="20341" xr:uid="{0A2C51F7-E10B-4354-9BB9-F6ECD94D877A}"/>
    <cellStyle name="Note 2 10 2 2 2 2" xfId="35636" xr:uid="{9BDAE35D-695F-478E-8B86-CFC2129F5DF7}"/>
    <cellStyle name="Note 2 10 2 2 3" xfId="27455" xr:uid="{4CE28753-5846-4698-99DA-0A394FA6EE0A}"/>
    <cellStyle name="Note 2 10 2 2 3 2" xfId="37827" xr:uid="{C639DC9D-7B18-4AC3-828C-A50A44D7D2BB}"/>
    <cellStyle name="Note 2 10 2 2 4" xfId="40146" xr:uid="{4BEED974-1DAC-4722-9534-A54D18E79F88}"/>
    <cellStyle name="Note 2 10 2 2 5" xfId="33315" xr:uid="{B516C5D8-35B7-4E8C-B42A-EFD096A614E0}"/>
    <cellStyle name="Note 2 10 2 3" xfId="18436" xr:uid="{EA4AB04E-6016-468D-AC42-F9E24DC552C9}"/>
    <cellStyle name="Note 2 10 2 3 2" xfId="20774" xr:uid="{54111C0D-3164-4DCE-9393-EB3E781EE0AD}"/>
    <cellStyle name="Note 2 10 2 3 2 2" xfId="36069" xr:uid="{6F6695AE-5F31-469A-8637-152FEAA75B90}"/>
    <cellStyle name="Note 2 10 2 3 3" xfId="27888" xr:uid="{569ED5C8-04A2-4A9E-8596-E1B6FD97F2B8}"/>
    <cellStyle name="Note 2 10 2 3 3 2" xfId="38260" xr:uid="{FD275AF0-EBFA-4023-9B21-A30462FB9094}"/>
    <cellStyle name="Note 2 10 2 3 4" xfId="40579" xr:uid="{B2ACFDFF-BCF6-44A4-8A84-EA6D0ADCA557}"/>
    <cellStyle name="Note 2 10 2 3 5" xfId="33748" xr:uid="{FC10B474-A12D-444A-98A2-6E803C338D16}"/>
    <cellStyle name="Note 2 10 2 4" xfId="19743" xr:uid="{82A40945-E711-41BF-8AEE-6138CF68D04C}"/>
    <cellStyle name="Note 2 10 2 4 2" xfId="35038" xr:uid="{95A5E1FD-30C0-45C4-AA03-B3BC699379F0}"/>
    <cellStyle name="Note 2 10 2 5" xfId="26882" xr:uid="{2E0D16DF-403C-4083-A2EE-698F1A489577}"/>
    <cellStyle name="Note 2 10 2 5 2" xfId="37258" xr:uid="{6228D024-D38F-426D-B9A8-C8886A4FD3C6}"/>
    <cellStyle name="Note 2 10 2 6" xfId="39548" xr:uid="{02B56E5F-610C-43CC-B85C-792A8AFAF6AD}"/>
    <cellStyle name="Note 2 10 2 7" xfId="32717" xr:uid="{F97B990A-9B47-42D8-AC12-4F421E8E0CC9}"/>
    <cellStyle name="Note 2 10 3" xfId="17873" xr:uid="{9B378EB8-FF59-4CCE-BBED-9B40E4F30090}"/>
    <cellStyle name="Note 2 10 3 2" xfId="20211" xr:uid="{DE8674C5-CE7F-4C94-B921-B220D0C6BBE8}"/>
    <cellStyle name="Note 2 10 3 2 2" xfId="35506" xr:uid="{F55AA75B-9542-4D49-991D-3C0114F70418}"/>
    <cellStyle name="Note 2 10 3 3" xfId="27326" xr:uid="{6760970F-DDBE-44F2-AC8D-4FC53F03EE4A}"/>
    <cellStyle name="Note 2 10 3 3 2" xfId="37698" xr:uid="{E35E92B9-BB15-49DB-B1AF-7C1AB61C7E47}"/>
    <cellStyle name="Note 2 10 3 4" xfId="40016" xr:uid="{0FA82A59-2803-4166-975A-F19A7B47697C}"/>
    <cellStyle name="Note 2 10 3 5" xfId="33185" xr:uid="{D2F074C5-26C7-4EA2-BE90-CC9279FB0C36}"/>
    <cellStyle name="Note 2 10 4" xfId="16656" xr:uid="{0929D5CF-88D8-4234-910E-FF6698A1E086}"/>
    <cellStyle name="Note 2 10 4 2" xfId="19403" xr:uid="{51422369-7C09-4B62-B231-CABC676389EC}"/>
    <cellStyle name="Note 2 10 4 2 2" xfId="34698" xr:uid="{9F62B8AE-1FA7-4525-ACDE-BC9B0688033B}"/>
    <cellStyle name="Note 2 10 4 3" xfId="26501" xr:uid="{4DC7032E-F968-491F-A04D-56E37B381614}"/>
    <cellStyle name="Note 2 10 4 3 2" xfId="36918" xr:uid="{BEE10CD4-398E-4240-B144-792CF1D89B86}"/>
    <cellStyle name="Note 2 10 4 4" xfId="39243" xr:uid="{2BC20AAF-F220-4F7A-B9EA-A64DD2B3450C}"/>
    <cellStyle name="Note 2 10 4 5" xfId="32412" xr:uid="{63282665-5A49-476B-BB85-53EEE7040999}"/>
    <cellStyle name="Note 2 10 5" xfId="19615" xr:uid="{9B3ACE14-9196-4E84-A395-25E22E39D90F}"/>
    <cellStyle name="Note 2 10 5 2" xfId="34910" xr:uid="{5B859244-D972-40A9-B266-428CE5133BC5}"/>
    <cellStyle name="Note 2 10 6" xfId="26751" xr:uid="{3FED180B-25CD-494F-8EE9-37E30225EF49}"/>
    <cellStyle name="Note 2 10 6 2" xfId="37130" xr:uid="{C8C91584-E46D-494F-AE20-DD41813B9864}"/>
    <cellStyle name="Note 2 10 7" xfId="39455" xr:uid="{C2AE8E0D-C60D-4089-9814-23B0A5EBD72A}"/>
    <cellStyle name="Note 2 10 8" xfId="32624" xr:uid="{3C6D5614-3BD3-4D37-B539-8E21E77AF110}"/>
    <cellStyle name="Note 2 11" xfId="17015" xr:uid="{3ED8E098-1DDF-4316-BE0F-A33EBB04A884}"/>
    <cellStyle name="Note 2 11 2" xfId="17397" xr:uid="{47397B77-F047-4067-93F2-8A2D83213BBE}"/>
    <cellStyle name="Note 2 11 2 2" xfId="18004" xr:uid="{7463AD72-F0EB-4CB2-895A-CDECB9B21D6F}"/>
    <cellStyle name="Note 2 11 2 2 2" xfId="20342" xr:uid="{2DE18281-59ED-49E4-9611-C633C4185E3E}"/>
    <cellStyle name="Note 2 11 2 2 2 2" xfId="35637" xr:uid="{9D18BB00-D3A1-47D8-A8CC-E12C5CC53FF5}"/>
    <cellStyle name="Note 2 11 2 2 3" xfId="27456" xr:uid="{095CFEF8-AF8C-452E-94FF-630743F730A8}"/>
    <cellStyle name="Note 2 11 2 2 3 2" xfId="37828" xr:uid="{15667ECB-07FC-472D-9638-E35EFBE6B79F}"/>
    <cellStyle name="Note 2 11 2 2 4" xfId="40147" xr:uid="{9C53F441-43B0-46D9-B62B-811B73E80CA3}"/>
    <cellStyle name="Note 2 11 2 2 5" xfId="33316" xr:uid="{39056D86-00EB-4C41-894A-7F8D5F54DE48}"/>
    <cellStyle name="Note 2 11 2 3" xfId="18437" xr:uid="{7DED4F1F-B460-44FD-863C-90205B0011A0}"/>
    <cellStyle name="Note 2 11 2 3 2" xfId="20775" xr:uid="{C01E0B06-4A71-45D9-AA7B-6025C8D61447}"/>
    <cellStyle name="Note 2 11 2 3 2 2" xfId="36070" xr:uid="{0F0EBFDA-9B55-4406-9E6E-780ED281085B}"/>
    <cellStyle name="Note 2 11 2 3 3" xfId="27889" xr:uid="{8279BB65-767B-44F9-A8B4-17BF1D59A202}"/>
    <cellStyle name="Note 2 11 2 3 3 2" xfId="38261" xr:uid="{BFFE9B23-7995-462D-AD1F-F746D02E6409}"/>
    <cellStyle name="Note 2 11 2 3 4" xfId="40580" xr:uid="{6BA2483A-A77E-4DC9-8F9C-EE3448C86ADA}"/>
    <cellStyle name="Note 2 11 2 3 5" xfId="33749" xr:uid="{49B96498-3BA8-4644-B9F4-A547A77715F1}"/>
    <cellStyle name="Note 2 11 2 4" xfId="19744" xr:uid="{6B357ECA-13AE-48DA-B76C-BD57C90DAD5A}"/>
    <cellStyle name="Note 2 11 2 4 2" xfId="35039" xr:uid="{31EF39BD-65CD-4C70-BD23-14D17ADC8AD0}"/>
    <cellStyle name="Note 2 11 2 5" xfId="26883" xr:uid="{AF523051-DA30-497D-8E57-B0DB610131A4}"/>
    <cellStyle name="Note 2 11 2 5 2" xfId="37259" xr:uid="{5DB99CF7-EC9F-4ECA-B78E-DD6615919B71}"/>
    <cellStyle name="Note 2 11 2 6" xfId="39549" xr:uid="{3121FB54-7A63-494C-B0CA-0F21A5BF5332}"/>
    <cellStyle name="Note 2 11 2 7" xfId="32718" xr:uid="{B3C58550-5742-4F14-870B-B6ED325B30FA}"/>
    <cellStyle name="Note 2 11 3" xfId="17874" xr:uid="{A313B0D9-FC94-4BF5-A245-DF7E0DF11E5C}"/>
    <cellStyle name="Note 2 11 3 2" xfId="20212" xr:uid="{5CAE04AE-5645-431C-8E1B-9969BE2BDDFE}"/>
    <cellStyle name="Note 2 11 3 2 2" xfId="35507" xr:uid="{498B7128-CA8F-4285-A7A4-03F29E61D007}"/>
    <cellStyle name="Note 2 11 3 3" xfId="27327" xr:uid="{0444D433-0904-477D-884F-7FD4E11E60B6}"/>
    <cellStyle name="Note 2 11 3 3 2" xfId="37699" xr:uid="{6D654F38-BC65-41E5-9965-AC56AD8651A9}"/>
    <cellStyle name="Note 2 11 3 4" xfId="40017" xr:uid="{280A60F5-9B4F-44BC-8EBD-C54B8870E166}"/>
    <cellStyle name="Note 2 11 3 5" xfId="33186" xr:uid="{17067B7A-1D0B-41FA-8741-FC8E40A87E3E}"/>
    <cellStyle name="Note 2 11 4" xfId="16657" xr:uid="{D04C1E31-89CF-436E-8ED7-D2A32CCC7AF2}"/>
    <cellStyle name="Note 2 11 4 2" xfId="19404" xr:uid="{005A13F9-3946-44AF-A24F-D67FED8421D0}"/>
    <cellStyle name="Note 2 11 4 2 2" xfId="34699" xr:uid="{5D7C294B-A5D9-45EF-AA25-EE4AF854EBD9}"/>
    <cellStyle name="Note 2 11 4 3" xfId="26502" xr:uid="{4EE7984D-9EF9-4253-8BDE-57803B94DB2F}"/>
    <cellStyle name="Note 2 11 4 3 2" xfId="36919" xr:uid="{EF4BA1C8-06E6-480A-B311-DD2117FC34B9}"/>
    <cellStyle name="Note 2 11 4 4" xfId="39244" xr:uid="{987B96DB-55F1-4EDD-A004-112E4A960FDB}"/>
    <cellStyle name="Note 2 11 4 5" xfId="32413" xr:uid="{6C4E8C9F-426D-4A6B-B98E-FD2437F002D4}"/>
    <cellStyle name="Note 2 11 5" xfId="19616" xr:uid="{CD95F865-AAE9-4E22-996F-F1CCC3DA5BF2}"/>
    <cellStyle name="Note 2 11 5 2" xfId="34911" xr:uid="{3A932445-2B82-487F-B4A9-CA81C5E430FB}"/>
    <cellStyle name="Note 2 11 6" xfId="26752" xr:uid="{C5FEAFBD-8082-4282-8748-576B72673BF7}"/>
    <cellStyle name="Note 2 11 6 2" xfId="37131" xr:uid="{755104DB-75A4-4AD2-8C6F-0C28F7812C7C}"/>
    <cellStyle name="Note 2 11 7" xfId="39456" xr:uid="{2E4B0DB4-FC81-4057-AE0C-EA52961BFD6A}"/>
    <cellStyle name="Note 2 11 8" xfId="32625" xr:uid="{2F4C3448-A1AB-4356-9A5F-D92DB4D5BE3A}"/>
    <cellStyle name="Note 2 12" xfId="17016" xr:uid="{5FE8284E-4682-4EAB-A975-37D91F08860B}"/>
    <cellStyle name="Note 2 12 2" xfId="17398" xr:uid="{444ADDEC-25B3-4503-BFB4-F47001D798E5}"/>
    <cellStyle name="Note 2 12 2 2" xfId="18005" xr:uid="{13BFABE4-CEB4-44C2-9694-25D0AC253F66}"/>
    <cellStyle name="Note 2 12 2 2 2" xfId="20343" xr:uid="{AD387055-ED71-43CA-B547-B74CC2836467}"/>
    <cellStyle name="Note 2 12 2 2 2 2" xfId="35638" xr:uid="{9B7AEF5C-2F72-4D5F-B0B8-0DEB3A448A2C}"/>
    <cellStyle name="Note 2 12 2 2 3" xfId="27457" xr:uid="{C9B159FE-40FE-459D-B22E-0EB391720628}"/>
    <cellStyle name="Note 2 12 2 2 3 2" xfId="37829" xr:uid="{6F7226DD-4463-44E6-A93B-C2E739BD52D8}"/>
    <cellStyle name="Note 2 12 2 2 4" xfId="40148" xr:uid="{62E27E78-6251-4D75-8CAD-B3277C783E50}"/>
    <cellStyle name="Note 2 12 2 2 5" xfId="33317" xr:uid="{DB734BDD-2EB1-4E98-9EDB-95F9A9707A9C}"/>
    <cellStyle name="Note 2 12 2 3" xfId="18438" xr:uid="{DC027ECE-1A3A-4406-B8FA-543C74D0329D}"/>
    <cellStyle name="Note 2 12 2 3 2" xfId="20776" xr:uid="{BDA753BF-5E3D-4352-982A-9AAA1D3DC8A7}"/>
    <cellStyle name="Note 2 12 2 3 2 2" xfId="36071" xr:uid="{C495A6FC-92D7-40D8-A709-89A03660D44E}"/>
    <cellStyle name="Note 2 12 2 3 3" xfId="27890" xr:uid="{58C7A155-728A-4D49-8FB3-3225062A0AA9}"/>
    <cellStyle name="Note 2 12 2 3 3 2" xfId="38262" xr:uid="{A3D76CD1-D18B-4318-9AC5-94A68E8B7442}"/>
    <cellStyle name="Note 2 12 2 3 4" xfId="40581" xr:uid="{EC30FB91-3CFE-4333-BA64-ED64C497F811}"/>
    <cellStyle name="Note 2 12 2 3 5" xfId="33750" xr:uid="{73E2FCE2-9039-4CD2-AA48-918BBA4C8FD8}"/>
    <cellStyle name="Note 2 12 2 4" xfId="19745" xr:uid="{3649F68F-D00E-4075-863A-846A6FBEFF8B}"/>
    <cellStyle name="Note 2 12 2 4 2" xfId="35040" xr:uid="{864B5824-7C78-4F06-951D-E990A4FD8034}"/>
    <cellStyle name="Note 2 12 2 5" xfId="26884" xr:uid="{C8561C77-1C8E-44A9-937C-B60F210A541B}"/>
    <cellStyle name="Note 2 12 2 5 2" xfId="37260" xr:uid="{75841EC8-D844-4C18-867B-B54C2A8A1ECF}"/>
    <cellStyle name="Note 2 12 2 6" xfId="39550" xr:uid="{1076C26D-B4F1-470D-9B3C-648DD8495D67}"/>
    <cellStyle name="Note 2 12 2 7" xfId="32719" xr:uid="{41DDDA5A-FB5D-439B-916D-0694C3582DEC}"/>
    <cellStyle name="Note 2 12 3" xfId="17875" xr:uid="{7F87DFA3-E873-4EBC-8D9C-A282D6954C4B}"/>
    <cellStyle name="Note 2 12 3 2" xfId="20213" xr:uid="{4545B8A8-02BA-4E70-97A6-5E0CC89E79F4}"/>
    <cellStyle name="Note 2 12 3 2 2" xfId="35508" xr:uid="{1041F9A0-BE10-49E6-B3DC-5C37EA500547}"/>
    <cellStyle name="Note 2 12 3 3" xfId="27328" xr:uid="{0C388687-A0A8-453D-8862-758D3B4D5435}"/>
    <cellStyle name="Note 2 12 3 3 2" xfId="37700" xr:uid="{F4F8BDD1-5E08-4FB4-B3F9-D3C128978AA0}"/>
    <cellStyle name="Note 2 12 3 4" xfId="40018" xr:uid="{D1506CE1-D811-4B39-97A2-5524C2498B9F}"/>
    <cellStyle name="Note 2 12 3 5" xfId="33187" xr:uid="{A7DA8227-21C1-46C8-80E9-036875A0715E}"/>
    <cellStyle name="Note 2 12 4" xfId="16658" xr:uid="{3AB2A606-D051-4DCC-94AA-B5210D0E64A0}"/>
    <cellStyle name="Note 2 12 4 2" xfId="19405" xr:uid="{079ABFD8-2C14-4792-9FB7-7F2F41EF6095}"/>
    <cellStyle name="Note 2 12 4 2 2" xfId="34700" xr:uid="{C764BF00-A06E-45B4-B8A9-48BCAD2160E4}"/>
    <cellStyle name="Note 2 12 4 3" xfId="26503" xr:uid="{5EF7FA05-7EAB-4F90-B8FE-7A436A0E95C2}"/>
    <cellStyle name="Note 2 12 4 3 2" xfId="36920" xr:uid="{6D32056C-A213-445A-BEDF-2B4D86256ED5}"/>
    <cellStyle name="Note 2 12 4 4" xfId="39245" xr:uid="{23C8C43C-D2AE-41CD-9671-926DA7E5B067}"/>
    <cellStyle name="Note 2 12 4 5" xfId="32414" xr:uid="{FB1DF9D3-1240-4744-9908-D30384D8CC35}"/>
    <cellStyle name="Note 2 12 5" xfId="19617" xr:uid="{2B598D2A-FA64-43C0-9D48-3D23D566683C}"/>
    <cellStyle name="Note 2 12 5 2" xfId="34912" xr:uid="{C3230198-F2C5-4301-8631-714F70FD1861}"/>
    <cellStyle name="Note 2 12 6" xfId="26753" xr:uid="{5D2FDB09-4634-41B4-BFF0-D796905B7E15}"/>
    <cellStyle name="Note 2 12 6 2" xfId="37132" xr:uid="{30C2951E-A6A8-49A4-AE58-3E84D6C1BAFB}"/>
    <cellStyle name="Note 2 12 7" xfId="39457" xr:uid="{FF789970-D085-4D17-9343-C36C17027E88}"/>
    <cellStyle name="Note 2 12 8" xfId="32626" xr:uid="{089673EC-2D7C-4AB9-915A-099B54787267}"/>
    <cellStyle name="Note 2 13" xfId="17017" xr:uid="{D45B2E86-3734-4B39-908D-B7487D267E4D}"/>
    <cellStyle name="Note 2 13 2" xfId="17399" xr:uid="{01355EC8-3166-447C-BC9E-2674387BDC22}"/>
    <cellStyle name="Note 2 13 2 2" xfId="18006" xr:uid="{9F5EB506-E61B-4C45-8F47-7EAB4AFC6A65}"/>
    <cellStyle name="Note 2 13 2 2 2" xfId="20344" xr:uid="{D61AA7FD-8507-44DB-A813-E94B7634944F}"/>
    <cellStyle name="Note 2 13 2 2 2 2" xfId="35639" xr:uid="{323C5E19-6995-46A1-B608-6EC1BDD905C5}"/>
    <cellStyle name="Note 2 13 2 2 3" xfId="27458" xr:uid="{BA7138AC-13C0-4D99-ADD6-B6E6FD6BEDAC}"/>
    <cellStyle name="Note 2 13 2 2 3 2" xfId="37830" xr:uid="{E5898F10-E04B-416C-BDF6-CC34EE4BC634}"/>
    <cellStyle name="Note 2 13 2 2 4" xfId="40149" xr:uid="{6F30B166-C78B-41E7-9401-40A4058A43A4}"/>
    <cellStyle name="Note 2 13 2 2 5" xfId="33318" xr:uid="{E3A0B375-5B6D-4463-B06C-AB5965BD086C}"/>
    <cellStyle name="Note 2 13 2 3" xfId="18439" xr:uid="{F93408E7-BBAA-43C0-A081-F030BE799D71}"/>
    <cellStyle name="Note 2 13 2 3 2" xfId="20777" xr:uid="{98314F95-F1F8-4AEB-AA46-2AD2DDCC017E}"/>
    <cellStyle name="Note 2 13 2 3 2 2" xfId="36072" xr:uid="{329C2FB6-AA07-44AD-AC45-EE82AB0F0867}"/>
    <cellStyle name="Note 2 13 2 3 3" xfId="27891" xr:uid="{B5388975-692F-461F-A73C-7B2145BF51B5}"/>
    <cellStyle name="Note 2 13 2 3 3 2" xfId="38263" xr:uid="{AB6A7F0D-A3B7-4809-8C9A-48450FD6EFAA}"/>
    <cellStyle name="Note 2 13 2 3 4" xfId="40582" xr:uid="{D52CE123-DEF5-408C-A9BE-9FB376FEA1DE}"/>
    <cellStyle name="Note 2 13 2 3 5" xfId="33751" xr:uid="{65AD9619-8181-4EB7-A56C-4DBCADE004B5}"/>
    <cellStyle name="Note 2 13 2 4" xfId="19746" xr:uid="{69500C76-8650-4513-895A-4FC85B50EF20}"/>
    <cellStyle name="Note 2 13 2 4 2" xfId="35041" xr:uid="{50340D6A-935D-4A06-9486-E69AE71FD07E}"/>
    <cellStyle name="Note 2 13 2 5" xfId="26885" xr:uid="{D713CB05-693B-4D70-B21B-44CCB7A09931}"/>
    <cellStyle name="Note 2 13 2 5 2" xfId="37261" xr:uid="{13AC023E-2C77-4184-A474-AF76DD7777B5}"/>
    <cellStyle name="Note 2 13 2 6" xfId="39551" xr:uid="{6387E27B-6783-42D4-8036-3500C77B3219}"/>
    <cellStyle name="Note 2 13 2 7" xfId="32720" xr:uid="{50ED6E81-8988-49C0-B4BD-88DD10E8D216}"/>
    <cellStyle name="Note 2 13 3" xfId="17876" xr:uid="{A6755B1A-A4B3-45FC-932F-9B70B19B4772}"/>
    <cellStyle name="Note 2 13 3 2" xfId="20214" xr:uid="{7CEDC23A-869C-4B47-A03B-E23BC45AF782}"/>
    <cellStyle name="Note 2 13 3 2 2" xfId="35509" xr:uid="{8EDE69AC-AB55-492E-A4E1-53760CF2769A}"/>
    <cellStyle name="Note 2 13 3 3" xfId="27329" xr:uid="{830EB5B3-D812-45F2-B6E6-4036F46A4EC2}"/>
    <cellStyle name="Note 2 13 3 3 2" xfId="37701" xr:uid="{B70EAB91-C7B4-45A8-BE21-B75284EDAA39}"/>
    <cellStyle name="Note 2 13 3 4" xfId="40019" xr:uid="{62A2FB8E-45D3-4DA0-A3F3-91D9D472FAC3}"/>
    <cellStyle name="Note 2 13 3 5" xfId="33188" xr:uid="{7CBA02C6-513E-434C-9036-7878314F6D3D}"/>
    <cellStyle name="Note 2 13 4" xfId="16659" xr:uid="{EEEE17C3-BF90-4B72-8676-ED52C40DBAD1}"/>
    <cellStyle name="Note 2 13 4 2" xfId="19406" xr:uid="{AA896165-A4FE-490D-BEAB-7CF0EAD6C3D6}"/>
    <cellStyle name="Note 2 13 4 2 2" xfId="34701" xr:uid="{46F05601-5C8A-41AC-9E3B-079827DC98A3}"/>
    <cellStyle name="Note 2 13 4 3" xfId="26504" xr:uid="{232EBA04-E0BC-4DC0-9E6C-10499AB59355}"/>
    <cellStyle name="Note 2 13 4 3 2" xfId="36921" xr:uid="{964C2CDD-B6B9-4169-8BC9-ECA6AD3A5C98}"/>
    <cellStyle name="Note 2 13 4 4" xfId="39246" xr:uid="{270E24C3-C7F7-4068-AD81-8BFDE560A252}"/>
    <cellStyle name="Note 2 13 4 5" xfId="32415" xr:uid="{93B74C2F-33BD-46FE-B4FD-A26DF4F467C9}"/>
    <cellStyle name="Note 2 13 5" xfId="19618" xr:uid="{407BBE0C-A13B-4E53-9CF1-089EE27C0F8A}"/>
    <cellStyle name="Note 2 13 5 2" xfId="34913" xr:uid="{2049E999-0D8A-4728-8CC2-8B79C5BABEA1}"/>
    <cellStyle name="Note 2 13 6" xfId="26754" xr:uid="{A79CA0FF-15E2-45DC-BEF3-ABD9CD9A4FD8}"/>
    <cellStyle name="Note 2 13 6 2" xfId="37133" xr:uid="{92EF6390-7207-453D-A298-CE11E273A30E}"/>
    <cellStyle name="Note 2 13 7" xfId="39458" xr:uid="{9C7802CC-78A7-4265-B6D3-6D160B1A7296}"/>
    <cellStyle name="Note 2 13 8" xfId="32627" xr:uid="{0AD4B69F-37E3-4E7C-B7A2-674EB40DDDFC}"/>
    <cellStyle name="Note 2 14" xfId="17018" xr:uid="{E04BD87D-747E-4BD0-A242-A0F537B1C60F}"/>
    <cellStyle name="Note 2 14 2" xfId="17400" xr:uid="{DFCAC3D0-9460-417A-8B33-144A56387EBE}"/>
    <cellStyle name="Note 2 14 2 2" xfId="18007" xr:uid="{96273C91-061C-48F9-BEC6-BCC1D3F8329D}"/>
    <cellStyle name="Note 2 14 2 2 2" xfId="20345" xr:uid="{0287B8CB-4FED-4CFA-9A21-CE0F669D3349}"/>
    <cellStyle name="Note 2 14 2 2 2 2" xfId="35640" xr:uid="{C31005C1-9571-4592-935D-6C789E8A99E8}"/>
    <cellStyle name="Note 2 14 2 2 3" xfId="27459" xr:uid="{75036906-E1FA-46B9-AEE1-8339A2DA95B8}"/>
    <cellStyle name="Note 2 14 2 2 3 2" xfId="37831" xr:uid="{CAA15A46-49DE-44A8-8F38-3FEF70DC2C45}"/>
    <cellStyle name="Note 2 14 2 2 4" xfId="40150" xr:uid="{F170E758-0563-4C88-A7DC-2B489B91F679}"/>
    <cellStyle name="Note 2 14 2 2 5" xfId="33319" xr:uid="{646D2736-22E2-43CD-8402-BF6C91B19083}"/>
    <cellStyle name="Note 2 14 2 3" xfId="18440" xr:uid="{165FD680-3EE6-4AD1-8C7B-941DC326D747}"/>
    <cellStyle name="Note 2 14 2 3 2" xfId="20778" xr:uid="{F6F60B4D-FBA6-4DD0-B069-95FAA3ED0F6F}"/>
    <cellStyle name="Note 2 14 2 3 2 2" xfId="36073" xr:uid="{ECEABD44-F22D-46EA-9C08-13CE0E00D0FA}"/>
    <cellStyle name="Note 2 14 2 3 3" xfId="27892" xr:uid="{7B01967A-E011-47A0-8B16-BB12A9B94AE9}"/>
    <cellStyle name="Note 2 14 2 3 3 2" xfId="38264" xr:uid="{A4C65877-EA93-4141-B35B-EDF72F56AFC4}"/>
    <cellStyle name="Note 2 14 2 3 4" xfId="40583" xr:uid="{1593C81E-6534-4159-B05A-E1EB8E43D184}"/>
    <cellStyle name="Note 2 14 2 3 5" xfId="33752" xr:uid="{C757C234-55D2-4ABB-BF25-71F637600A00}"/>
    <cellStyle name="Note 2 14 2 4" xfId="19747" xr:uid="{ACB6CB37-D7F9-4B9E-84FB-42901AFDE232}"/>
    <cellStyle name="Note 2 14 2 4 2" xfId="35042" xr:uid="{620ACE46-F7E8-4EE5-BC9A-1DA72B78086A}"/>
    <cellStyle name="Note 2 14 2 5" xfId="26886" xr:uid="{B856650A-33EF-4A44-8869-25908CB2385F}"/>
    <cellStyle name="Note 2 14 2 5 2" xfId="37262" xr:uid="{136C4BAE-9DAD-44D2-9756-AB7A2C1C16A7}"/>
    <cellStyle name="Note 2 14 2 6" xfId="39552" xr:uid="{E6DA2A49-D9E6-47C0-849C-F7187C79CCCA}"/>
    <cellStyle name="Note 2 14 2 7" xfId="32721" xr:uid="{A54471C5-A50E-4DC5-AB7A-CF7D3324786F}"/>
    <cellStyle name="Note 2 14 3" xfId="17877" xr:uid="{37BA6973-A51F-45CF-ACD5-83CD6F2E5B2C}"/>
    <cellStyle name="Note 2 14 3 2" xfId="20215" xr:uid="{3B3F1A36-8C25-48E3-B7A2-541A4AEBCCCC}"/>
    <cellStyle name="Note 2 14 3 2 2" xfId="35510" xr:uid="{3FF34200-DD9B-4FAA-8E2B-A5EFADEBF040}"/>
    <cellStyle name="Note 2 14 3 3" xfId="27330" xr:uid="{5D7EDF45-8355-4C98-A291-636952E1B3BC}"/>
    <cellStyle name="Note 2 14 3 3 2" xfId="37702" xr:uid="{CCBACF28-EDE7-46B0-911D-552630BCD34C}"/>
    <cellStyle name="Note 2 14 3 4" xfId="40020" xr:uid="{ACC8D099-0015-41A8-AEAA-A84D236BFC88}"/>
    <cellStyle name="Note 2 14 3 5" xfId="33189" xr:uid="{32C46A2A-530E-416B-8133-851DA349D63B}"/>
    <cellStyle name="Note 2 14 4" xfId="16660" xr:uid="{B845AD47-F551-4CD4-A343-1D084C1B21B7}"/>
    <cellStyle name="Note 2 14 4 2" xfId="19407" xr:uid="{11B6A549-B4A6-4678-9603-0F7EE0FA19CB}"/>
    <cellStyle name="Note 2 14 4 2 2" xfId="34702" xr:uid="{D5026FF1-57B5-4FA3-A1FA-EF8FFBF2DEFD}"/>
    <cellStyle name="Note 2 14 4 3" xfId="26505" xr:uid="{AFF33FD2-12C9-4D88-B510-296A8AAC7A0F}"/>
    <cellStyle name="Note 2 14 4 3 2" xfId="36922" xr:uid="{9D65A5E3-DED1-46FF-951A-83DE219D857D}"/>
    <cellStyle name="Note 2 14 4 4" xfId="39247" xr:uid="{980438CC-67E6-45C7-B5C5-127169D86345}"/>
    <cellStyle name="Note 2 14 4 5" xfId="32416" xr:uid="{C36265E1-A950-47D5-8E7B-FF4FAC8B0B96}"/>
    <cellStyle name="Note 2 14 5" xfId="19619" xr:uid="{709141EE-06D1-413F-B346-CC816082CC3E}"/>
    <cellStyle name="Note 2 14 5 2" xfId="34914" xr:uid="{5A7FD371-3247-4E32-9BC6-A6144F1BB138}"/>
    <cellStyle name="Note 2 14 6" xfId="26755" xr:uid="{B81EAF1D-1DF8-4A39-9695-1AB1202948FC}"/>
    <cellStyle name="Note 2 14 6 2" xfId="37134" xr:uid="{EB9912F1-DDCB-4BD8-A91B-27A63BB9B6BA}"/>
    <cellStyle name="Note 2 14 7" xfId="39459" xr:uid="{72E2D159-84CB-4331-B5DC-B446772E36C4}"/>
    <cellStyle name="Note 2 14 8" xfId="32628" xr:uid="{BBB71B6F-BF4C-4566-977B-82D72F017F5C}"/>
    <cellStyle name="Note 2 15" xfId="17019" xr:uid="{6A5BC6A5-8FE7-401E-BAC4-0BE8E912D569}"/>
    <cellStyle name="Note 2 15 2" xfId="17401" xr:uid="{6A508C4B-45BF-49F8-AE16-B12F0E41A06C}"/>
    <cellStyle name="Note 2 15 2 2" xfId="18008" xr:uid="{7EB22884-E8A8-4BEA-B063-09EEF8907EFE}"/>
    <cellStyle name="Note 2 15 2 2 2" xfId="20346" xr:uid="{EC6317FF-7853-45DC-9FB7-7EDDB487E261}"/>
    <cellStyle name="Note 2 15 2 2 2 2" xfId="35641" xr:uid="{03F495ED-6797-4C0D-96EA-DA0F18F8AB29}"/>
    <cellStyle name="Note 2 15 2 2 3" xfId="27460" xr:uid="{5C4A0190-3BF5-44ED-A4AF-940BC7889414}"/>
    <cellStyle name="Note 2 15 2 2 3 2" xfId="37832" xr:uid="{19EF2C86-3E5E-4328-B09E-26BD9C6DE28A}"/>
    <cellStyle name="Note 2 15 2 2 4" xfId="40151" xr:uid="{5AFE0396-6051-4089-89DB-DD2F6F099EDA}"/>
    <cellStyle name="Note 2 15 2 2 5" xfId="33320" xr:uid="{16C2E7EB-1BDB-4F02-9D04-6F33B2D8E109}"/>
    <cellStyle name="Note 2 15 2 3" xfId="18441" xr:uid="{3EF8D103-E925-43C3-A472-66AC2328DE25}"/>
    <cellStyle name="Note 2 15 2 3 2" xfId="20779" xr:uid="{9CC8B026-6C36-43D7-921A-0BC91E2DD400}"/>
    <cellStyle name="Note 2 15 2 3 2 2" xfId="36074" xr:uid="{7F1BD43E-486B-499D-BE8A-B703D89D4069}"/>
    <cellStyle name="Note 2 15 2 3 3" xfId="27893" xr:uid="{9BCA7EED-94F5-480E-82C2-13EA5D2EC588}"/>
    <cellStyle name="Note 2 15 2 3 3 2" xfId="38265" xr:uid="{54534662-5A36-4F1D-9DFD-C6F6FC90A12B}"/>
    <cellStyle name="Note 2 15 2 3 4" xfId="40584" xr:uid="{67804D80-6DEC-4A31-BA51-85EE6F21051C}"/>
    <cellStyle name="Note 2 15 2 3 5" xfId="33753" xr:uid="{6AC5E343-E1ED-45B9-A077-CE9B37642504}"/>
    <cellStyle name="Note 2 15 2 4" xfId="19748" xr:uid="{728BBD99-91F0-407F-859C-E4E2BBB5B252}"/>
    <cellStyle name="Note 2 15 2 4 2" xfId="35043" xr:uid="{8CAEF9EC-7B12-4DB4-AD79-F808F0C558FE}"/>
    <cellStyle name="Note 2 15 2 5" xfId="26887" xr:uid="{A95B5EAF-D93C-4116-86FF-04C7A88C0DAC}"/>
    <cellStyle name="Note 2 15 2 5 2" xfId="37263" xr:uid="{0BD5707A-3ED7-4DB1-BD69-0BDD1F71F725}"/>
    <cellStyle name="Note 2 15 2 6" xfId="39553" xr:uid="{A17CC6DA-9606-47B0-BAF9-3EDD2E9D30A5}"/>
    <cellStyle name="Note 2 15 2 7" xfId="32722" xr:uid="{591723DD-E185-4B1D-826B-A2C74AD14FA0}"/>
    <cellStyle name="Note 2 15 3" xfId="17878" xr:uid="{D09AD1E9-DA75-494A-A377-5F21EAEF2901}"/>
    <cellStyle name="Note 2 15 3 2" xfId="20216" xr:uid="{38A2E3B4-9990-4F1D-A246-4C66E4D1AE6B}"/>
    <cellStyle name="Note 2 15 3 2 2" xfId="35511" xr:uid="{E4C1ABF1-1FD9-4CA3-A904-0CDF6D515AB3}"/>
    <cellStyle name="Note 2 15 3 3" xfId="27331" xr:uid="{A089DAE7-22DB-44E4-83FF-5A703E132C30}"/>
    <cellStyle name="Note 2 15 3 3 2" xfId="37703" xr:uid="{7359C263-8EE5-4541-9CE0-B9DF9DC35E71}"/>
    <cellStyle name="Note 2 15 3 4" xfId="40021" xr:uid="{16EBBC33-20B4-4BFB-BB6A-E425E8D01F08}"/>
    <cellStyle name="Note 2 15 3 5" xfId="33190" xr:uid="{7AF67DFF-285F-401F-929F-FAC066FDFA14}"/>
    <cellStyle name="Note 2 15 4" xfId="16661" xr:uid="{AE03F9E0-A6E0-4361-A967-D70397124826}"/>
    <cellStyle name="Note 2 15 4 2" xfId="19408" xr:uid="{AEA34D2B-AADE-4505-8BD4-C00D9013C51B}"/>
    <cellStyle name="Note 2 15 4 2 2" xfId="34703" xr:uid="{68D7DEC6-7EF0-4DA5-8441-8699B4C957EF}"/>
    <cellStyle name="Note 2 15 4 3" xfId="26506" xr:uid="{DC598BF6-9316-4C66-9377-21FABC16A4A4}"/>
    <cellStyle name="Note 2 15 4 3 2" xfId="36923" xr:uid="{8D748743-5EF1-4495-814A-DBAFFED5EB9B}"/>
    <cellStyle name="Note 2 15 4 4" xfId="39248" xr:uid="{BF1F1EBC-C1DE-4EF3-827D-3DAFE22A634D}"/>
    <cellStyle name="Note 2 15 4 5" xfId="32417" xr:uid="{46745B6B-B335-4A04-8144-8E28BAFD4EFF}"/>
    <cellStyle name="Note 2 15 5" xfId="19620" xr:uid="{7C117096-2E1B-4B0B-AACC-1DFE3BA3B51B}"/>
    <cellStyle name="Note 2 15 5 2" xfId="34915" xr:uid="{16A7F0D7-8B08-4051-9A74-BD3686030375}"/>
    <cellStyle name="Note 2 15 6" xfId="26756" xr:uid="{E9EF8454-FE8C-436A-A116-9544CD832C89}"/>
    <cellStyle name="Note 2 15 6 2" xfId="37135" xr:uid="{27B47FD4-AAD9-472C-BD36-F4BA3A880611}"/>
    <cellStyle name="Note 2 15 7" xfId="39460" xr:uid="{7D79B2D0-886E-4B46-B905-F1830DC44B15}"/>
    <cellStyle name="Note 2 15 8" xfId="32629" xr:uid="{20DFCBDF-7D8D-4D57-B260-4EF495E8E77C}"/>
    <cellStyle name="Note 2 16" xfId="17020" xr:uid="{50B59E74-FEB5-4C1F-B07D-53417190BBC5}"/>
    <cellStyle name="Note 2 16 2" xfId="17402" xr:uid="{5CA7A8AF-DAB2-47DC-9ECD-498EB510E843}"/>
    <cellStyle name="Note 2 16 2 2" xfId="18009" xr:uid="{F57B4997-C854-4437-B235-B5EFD1B08DAD}"/>
    <cellStyle name="Note 2 16 2 2 2" xfId="20347" xr:uid="{17C67C60-E674-4001-B170-A2886AD26775}"/>
    <cellStyle name="Note 2 16 2 2 2 2" xfId="35642" xr:uid="{DDE8FF96-D352-43B0-AD09-9BD43AF33562}"/>
    <cellStyle name="Note 2 16 2 2 3" xfId="27461" xr:uid="{D273F100-FA42-47FB-93EC-8DFFBBAF2160}"/>
    <cellStyle name="Note 2 16 2 2 3 2" xfId="37833" xr:uid="{2783411E-0E2A-4F50-A59B-E93238D10248}"/>
    <cellStyle name="Note 2 16 2 2 4" xfId="40152" xr:uid="{699101DA-5CAA-4747-A873-909E63226F33}"/>
    <cellStyle name="Note 2 16 2 2 5" xfId="33321" xr:uid="{612F5FF6-59B1-404C-B9F4-CF76A63FC8DE}"/>
    <cellStyle name="Note 2 16 2 3" xfId="18442" xr:uid="{D35166D6-42BE-4F09-941D-33798F0D50E1}"/>
    <cellStyle name="Note 2 16 2 3 2" xfId="20780" xr:uid="{7BBE7683-4428-45E3-B5B4-794D4FC5F57E}"/>
    <cellStyle name="Note 2 16 2 3 2 2" xfId="36075" xr:uid="{1CCC2AB9-0E61-4AB5-BC6E-7710B4165940}"/>
    <cellStyle name="Note 2 16 2 3 3" xfId="27894" xr:uid="{6495B12B-57D2-46CF-8E8E-40C6B275A5B4}"/>
    <cellStyle name="Note 2 16 2 3 3 2" xfId="38266" xr:uid="{6202C44A-3FC9-4D8A-818A-142F62A030DD}"/>
    <cellStyle name="Note 2 16 2 3 4" xfId="40585" xr:uid="{BEE4E0AE-7A21-4C72-85D5-35B9D5FC53A5}"/>
    <cellStyle name="Note 2 16 2 3 5" xfId="33754" xr:uid="{017A2B22-D86E-47C4-8CE0-0CE36F4BBB55}"/>
    <cellStyle name="Note 2 16 2 4" xfId="19749" xr:uid="{96519852-0EC9-43F6-998E-BEC511AFC8DA}"/>
    <cellStyle name="Note 2 16 2 4 2" xfId="35044" xr:uid="{52A66994-D1E7-4029-86A1-C2FA5749D9F5}"/>
    <cellStyle name="Note 2 16 2 5" xfId="26888" xr:uid="{3B36B02D-322C-47FB-825C-3788A2B89C4E}"/>
    <cellStyle name="Note 2 16 2 5 2" xfId="37264" xr:uid="{F2DE32E9-4BA7-4010-B75A-219329498E01}"/>
    <cellStyle name="Note 2 16 2 6" xfId="39554" xr:uid="{2C833C42-9CD4-447E-B30A-4FF83A4867BB}"/>
    <cellStyle name="Note 2 16 2 7" xfId="32723" xr:uid="{80F4B451-74FC-4D81-8489-8D9BAD236E31}"/>
    <cellStyle name="Note 2 16 3" xfId="17879" xr:uid="{283E9BCF-6414-4FF5-BE72-C977CA41C52E}"/>
    <cellStyle name="Note 2 16 3 2" xfId="20217" xr:uid="{4A53EFBC-2B5E-49B1-ACD0-E71F24F869F8}"/>
    <cellStyle name="Note 2 16 3 2 2" xfId="35512" xr:uid="{050B73BC-DED1-43C2-8CA4-376870EE2B9B}"/>
    <cellStyle name="Note 2 16 3 3" xfId="27332" xr:uid="{BF7D6C2E-3A7B-4350-917B-82C8DB3728C5}"/>
    <cellStyle name="Note 2 16 3 3 2" xfId="37704" xr:uid="{EA42DAFF-CEFA-4DF5-AFE5-97841925D6EC}"/>
    <cellStyle name="Note 2 16 3 4" xfId="40022" xr:uid="{C799D1A3-BBDC-41DD-B214-9C63FE43BD17}"/>
    <cellStyle name="Note 2 16 3 5" xfId="33191" xr:uid="{C171D64A-C89B-47D6-B6B3-7821B1E583D8}"/>
    <cellStyle name="Note 2 16 4" xfId="16662" xr:uid="{6B2BAF19-3976-4878-8488-DB68FF315C0F}"/>
    <cellStyle name="Note 2 16 4 2" xfId="19409" xr:uid="{21FC24B8-8A6A-43E6-BE05-15324B040EE2}"/>
    <cellStyle name="Note 2 16 4 2 2" xfId="34704" xr:uid="{7A8EC91A-066F-40C9-971E-0A772059EFA8}"/>
    <cellStyle name="Note 2 16 4 3" xfId="26507" xr:uid="{14E7B22F-44F3-45F3-8743-1C007D645D21}"/>
    <cellStyle name="Note 2 16 4 3 2" xfId="36924" xr:uid="{03B36484-8B11-4940-BFFA-0F03620E2EC4}"/>
    <cellStyle name="Note 2 16 4 4" xfId="39249" xr:uid="{C21A49B9-82A5-487A-8D27-1F9413222188}"/>
    <cellStyle name="Note 2 16 4 5" xfId="32418" xr:uid="{D70AEE2B-1987-46EE-A1E1-3B880E3953DB}"/>
    <cellStyle name="Note 2 16 5" xfId="19621" xr:uid="{EB062898-8ECE-472A-90DF-EADCDB02B8F9}"/>
    <cellStyle name="Note 2 16 5 2" xfId="34916" xr:uid="{EC218DB2-F00E-4152-A35A-5B27A4BDA72F}"/>
    <cellStyle name="Note 2 16 6" xfId="26757" xr:uid="{32B158BD-DA76-464D-A8D8-ED4068A0CE95}"/>
    <cellStyle name="Note 2 16 6 2" xfId="37136" xr:uid="{ADBDD1B4-A21F-4A15-AD62-212EBCD57EE0}"/>
    <cellStyle name="Note 2 16 7" xfId="39461" xr:uid="{E465D0A9-73CA-41A5-8F52-C7E2E5CC1F84}"/>
    <cellStyle name="Note 2 16 8" xfId="32630" xr:uid="{E5FE45CC-9420-48D7-9A4E-9B58930516D5}"/>
    <cellStyle name="Note 2 17" xfId="17021" xr:uid="{7AA8D2F4-B3B6-4DCD-BC63-62A66ADF73C4}"/>
    <cellStyle name="Note 2 17 2" xfId="17403" xr:uid="{553E35E2-A73B-4754-BBF8-7019A5F4772B}"/>
    <cellStyle name="Note 2 17 2 2" xfId="18010" xr:uid="{6C0DF22F-EB51-4B15-8464-0CD8AFE540C7}"/>
    <cellStyle name="Note 2 17 2 2 2" xfId="20348" xr:uid="{8D6A22EC-582E-467E-B611-2C026E0D9DEF}"/>
    <cellStyle name="Note 2 17 2 2 2 2" xfId="35643" xr:uid="{5C2FBF81-BAAF-44D6-88E7-7B92F9977F62}"/>
    <cellStyle name="Note 2 17 2 2 3" xfId="27462" xr:uid="{C67B5B2B-1CAD-4BB3-9111-0CC237AB45BA}"/>
    <cellStyle name="Note 2 17 2 2 3 2" xfId="37834" xr:uid="{BDEFE06B-A5BB-42AE-82FC-883CF242150A}"/>
    <cellStyle name="Note 2 17 2 2 4" xfId="40153" xr:uid="{32C6FCD3-CD91-4D83-96FF-8B7C3226DF38}"/>
    <cellStyle name="Note 2 17 2 2 5" xfId="33322" xr:uid="{2A1A960A-B41F-4327-9BE0-4DBEB0F68FF3}"/>
    <cellStyle name="Note 2 17 2 3" xfId="18443" xr:uid="{908885A2-C863-401E-B8C3-B998ECF4CD94}"/>
    <cellStyle name="Note 2 17 2 3 2" xfId="20781" xr:uid="{45EE8B3D-2A3E-42CE-B595-321515055792}"/>
    <cellStyle name="Note 2 17 2 3 2 2" xfId="36076" xr:uid="{9D746697-A32A-46A2-8A1E-8637906F27AE}"/>
    <cellStyle name="Note 2 17 2 3 3" xfId="27895" xr:uid="{74F65E26-6EBF-47B5-9C7C-711F87C63D23}"/>
    <cellStyle name="Note 2 17 2 3 3 2" xfId="38267" xr:uid="{9337B364-7BF6-45F6-8FA0-6545D244441B}"/>
    <cellStyle name="Note 2 17 2 3 4" xfId="40586" xr:uid="{2A8607C5-8DC4-443A-8FE2-E57DEC597CEA}"/>
    <cellStyle name="Note 2 17 2 3 5" xfId="33755" xr:uid="{38E4584D-F55C-4268-AF34-D94D61B9F78A}"/>
    <cellStyle name="Note 2 17 2 4" xfId="19750" xr:uid="{7EDF476C-3A26-4BCF-A788-0ACB59691FC7}"/>
    <cellStyle name="Note 2 17 2 4 2" xfId="35045" xr:uid="{84FCDBF1-0E3A-4501-94AF-E59E22A3EA6E}"/>
    <cellStyle name="Note 2 17 2 5" xfId="26889" xr:uid="{724B553D-F32B-4887-BC89-26F5DE3F1BC5}"/>
    <cellStyle name="Note 2 17 2 5 2" xfId="37265" xr:uid="{91874EE4-2141-47E6-9208-3085DDFDAAD6}"/>
    <cellStyle name="Note 2 17 2 6" xfId="39555" xr:uid="{99B131D7-13D3-40D9-830B-BC5BF85CB004}"/>
    <cellStyle name="Note 2 17 2 7" xfId="32724" xr:uid="{2CAA3484-EE16-4094-8525-17A0E8B9123A}"/>
    <cellStyle name="Note 2 17 3" xfId="17880" xr:uid="{5FD7D11A-AD69-43C0-9605-B0478132156A}"/>
    <cellStyle name="Note 2 17 3 2" xfId="20218" xr:uid="{401CE6FE-CD78-4E3B-9220-AA5809C2336D}"/>
    <cellStyle name="Note 2 17 3 2 2" xfId="35513" xr:uid="{2E32B3F8-12BE-4284-BE90-CEC03E4BE3D6}"/>
    <cellStyle name="Note 2 17 3 3" xfId="27333" xr:uid="{17341BA4-6CD1-43F5-91D1-9BAAB4C67B4B}"/>
    <cellStyle name="Note 2 17 3 3 2" xfId="37705" xr:uid="{AE6AC26D-F5AA-457F-92FB-EF98DA42CA25}"/>
    <cellStyle name="Note 2 17 3 4" xfId="40023" xr:uid="{160E016D-7D72-4210-B7B7-D0FF227C28B5}"/>
    <cellStyle name="Note 2 17 3 5" xfId="33192" xr:uid="{B1059713-A7AE-4BC5-A0D0-78C81363731C}"/>
    <cellStyle name="Note 2 17 4" xfId="16663" xr:uid="{6EE53CE8-C13B-4B53-B90D-637DEA8ED1EE}"/>
    <cellStyle name="Note 2 17 4 2" xfId="19410" xr:uid="{7B70203E-BD9B-4111-ACA4-87DF783AACB4}"/>
    <cellStyle name="Note 2 17 4 2 2" xfId="34705" xr:uid="{844E723F-E7FF-460B-B8CC-6A2865CA62F1}"/>
    <cellStyle name="Note 2 17 4 3" xfId="26508" xr:uid="{EB539C63-A75B-4B82-AB40-C3E4E2154617}"/>
    <cellStyle name="Note 2 17 4 3 2" xfId="36925" xr:uid="{78650C17-0831-4820-9DE5-B92A184E720B}"/>
    <cellStyle name="Note 2 17 4 4" xfId="39250" xr:uid="{68D3E34D-A1DB-41BB-B9B8-4B9F3C3F82F1}"/>
    <cellStyle name="Note 2 17 4 5" xfId="32419" xr:uid="{21755273-5FDA-4D0F-AA44-0FC5B7D866B7}"/>
    <cellStyle name="Note 2 17 5" xfId="19622" xr:uid="{BD9BB94F-559A-480D-8EF9-88EA683F352F}"/>
    <cellStyle name="Note 2 17 5 2" xfId="34917" xr:uid="{04CA81D5-843C-4BF3-91B5-BD293E59EE15}"/>
    <cellStyle name="Note 2 17 6" xfId="26758" xr:uid="{61404E5D-3212-46A2-A61F-F0B363B4C212}"/>
    <cellStyle name="Note 2 17 6 2" xfId="37137" xr:uid="{0342EF08-709E-4579-A6B2-CFA954BF66EF}"/>
    <cellStyle name="Note 2 17 7" xfId="39462" xr:uid="{08E4B453-4062-4B0A-8938-3A96223574ED}"/>
    <cellStyle name="Note 2 17 8" xfId="32631" xr:uid="{C2C5AE21-0845-4A5E-B278-E9664AB92F5A}"/>
    <cellStyle name="Note 2 18" xfId="17022" xr:uid="{35AA2CE0-579B-4CA6-85C4-D18C9628EDD7}"/>
    <cellStyle name="Note 2 18 2" xfId="17404" xr:uid="{6ABDCA51-EDF6-4E6A-8E01-1E70E7D06E8E}"/>
    <cellStyle name="Note 2 18 2 2" xfId="18011" xr:uid="{B23F49B2-7347-480C-B2CA-2E7D280A5BED}"/>
    <cellStyle name="Note 2 18 2 2 2" xfId="20349" xr:uid="{B1D9A576-CF42-440B-B468-D82101EB84F0}"/>
    <cellStyle name="Note 2 18 2 2 2 2" xfId="35644" xr:uid="{85FD3792-BC59-48D9-8B4B-4A6B0DD6FE79}"/>
    <cellStyle name="Note 2 18 2 2 3" xfId="27463" xr:uid="{D42140F6-E1F6-4202-B241-CE4A21C4DFDE}"/>
    <cellStyle name="Note 2 18 2 2 3 2" xfId="37835" xr:uid="{8A781160-319F-4E4D-82DD-3ACD18B6196D}"/>
    <cellStyle name="Note 2 18 2 2 4" xfId="40154" xr:uid="{D1190509-BBFE-4584-8140-33E63C9C5389}"/>
    <cellStyle name="Note 2 18 2 2 5" xfId="33323" xr:uid="{F33E0987-4E12-420F-BAB4-22664F80CFBE}"/>
    <cellStyle name="Note 2 18 2 3" xfId="18444" xr:uid="{CEE31599-E135-4E64-B2B9-F633420BD68A}"/>
    <cellStyle name="Note 2 18 2 3 2" xfId="20782" xr:uid="{D9B14CC7-EDD5-4746-88A4-CAA99211D39B}"/>
    <cellStyle name="Note 2 18 2 3 2 2" xfId="36077" xr:uid="{9BBD171C-2B4D-48B0-B6EE-4B0E29A9E726}"/>
    <cellStyle name="Note 2 18 2 3 3" xfId="27896" xr:uid="{5AAE8BDC-9D4E-4A84-88E8-2DEC7ED4E16A}"/>
    <cellStyle name="Note 2 18 2 3 3 2" xfId="38268" xr:uid="{3619C503-AD72-4320-AC5B-420F9037BB6E}"/>
    <cellStyle name="Note 2 18 2 3 4" xfId="40587" xr:uid="{B804F2B5-26F5-4110-84D9-ABA2AB8ECC2A}"/>
    <cellStyle name="Note 2 18 2 3 5" xfId="33756" xr:uid="{332BC1AD-9A1A-4F13-8824-53D495206C87}"/>
    <cellStyle name="Note 2 18 2 4" xfId="19751" xr:uid="{49AA1DB7-A340-4608-9E8C-6998D075E626}"/>
    <cellStyle name="Note 2 18 2 4 2" xfId="35046" xr:uid="{591137DD-70E5-4EB8-B16F-B2E6509908A1}"/>
    <cellStyle name="Note 2 18 2 5" xfId="26890" xr:uid="{AA9E0B4A-49D6-446F-9B24-8BAFDED3D669}"/>
    <cellStyle name="Note 2 18 2 5 2" xfId="37266" xr:uid="{64709C42-DE94-43A9-9783-1257D706D5B5}"/>
    <cellStyle name="Note 2 18 2 6" xfId="39556" xr:uid="{8081A811-D610-42EC-BD1A-839FC5FBDC3C}"/>
    <cellStyle name="Note 2 18 2 7" xfId="32725" xr:uid="{7C5FF1DF-1885-4616-A257-1DAB556FE5D1}"/>
    <cellStyle name="Note 2 18 3" xfId="17881" xr:uid="{7E7F9C7A-139B-42F5-9C7C-F65B6C28F987}"/>
    <cellStyle name="Note 2 18 3 2" xfId="20219" xr:uid="{C00A35CC-53AB-4AE2-A6B2-F080F2A3A241}"/>
    <cellStyle name="Note 2 18 3 2 2" xfId="35514" xr:uid="{F2B74682-58A9-4484-8A62-6B26B000E33D}"/>
    <cellStyle name="Note 2 18 3 3" xfId="27334" xr:uid="{78BB67D7-310C-4FE3-87C1-65A8887FBB57}"/>
    <cellStyle name="Note 2 18 3 3 2" xfId="37706" xr:uid="{4C217E61-FFA6-41C1-9734-0CD14FF52F04}"/>
    <cellStyle name="Note 2 18 3 4" xfId="40024" xr:uid="{6C8F98E0-472A-4CE6-8C2C-D80119C8F7E9}"/>
    <cellStyle name="Note 2 18 3 5" xfId="33193" xr:uid="{ADBEE358-97DA-44C2-BA1C-3DD9719E8B8C}"/>
    <cellStyle name="Note 2 18 4" xfId="16664" xr:uid="{E10D89F0-8979-4B50-A893-7C789E5E274D}"/>
    <cellStyle name="Note 2 18 4 2" xfId="19411" xr:uid="{1B771E36-5509-41EE-8BB1-5613D551A555}"/>
    <cellStyle name="Note 2 18 4 2 2" xfId="34706" xr:uid="{E2C2DABB-BB0C-40C6-B6A4-B43C56F08DB9}"/>
    <cellStyle name="Note 2 18 4 3" xfId="26509" xr:uid="{DC96C6C1-F58F-4C48-A882-4A81FA21B1D7}"/>
    <cellStyle name="Note 2 18 4 3 2" xfId="36926" xr:uid="{54FB55E9-6915-4776-AED8-493053F4E469}"/>
    <cellStyle name="Note 2 18 4 4" xfId="39251" xr:uid="{6AE1B374-416F-432A-8985-6A223AA85636}"/>
    <cellStyle name="Note 2 18 4 5" xfId="32420" xr:uid="{781E1109-186C-424D-B6E7-F54CAAF2D59B}"/>
    <cellStyle name="Note 2 18 5" xfId="19623" xr:uid="{E969F19B-96DC-479B-B78E-21EEE7A18B3B}"/>
    <cellStyle name="Note 2 18 5 2" xfId="34918" xr:uid="{9DA35FD9-94E8-4FE3-92A3-90746B8F3993}"/>
    <cellStyle name="Note 2 18 6" xfId="26759" xr:uid="{1F09A63E-69AD-4CDB-8CF7-AB277EAF14CA}"/>
    <cellStyle name="Note 2 18 6 2" xfId="37138" xr:uid="{736B731F-7ED9-4216-9DB8-5C190998B580}"/>
    <cellStyle name="Note 2 18 7" xfId="39463" xr:uid="{4F41E03B-FA1B-44EF-B37A-3DCD88F6F778}"/>
    <cellStyle name="Note 2 18 8" xfId="32632" xr:uid="{AFE97D64-B98F-42C9-91E2-C68111C1061F}"/>
    <cellStyle name="Note 2 19" xfId="17023" xr:uid="{D7B49ECF-12CE-4037-8EF0-3D357EB9DE2F}"/>
    <cellStyle name="Note 2 19 2" xfId="17405" xr:uid="{7F5420F0-4C94-44BB-ABE1-B1FDA46944A5}"/>
    <cellStyle name="Note 2 19 2 2" xfId="18012" xr:uid="{04B2C267-09F1-41F4-A979-CEEB67BC5526}"/>
    <cellStyle name="Note 2 19 2 2 2" xfId="20350" xr:uid="{6C20B351-6C5B-4B5F-97C7-48C4115536FA}"/>
    <cellStyle name="Note 2 19 2 2 2 2" xfId="35645" xr:uid="{BC0752F1-61F7-47B2-8F1A-B12A0C5E3CC2}"/>
    <cellStyle name="Note 2 19 2 2 3" xfId="27464" xr:uid="{7C5A425A-DF1C-42FD-B032-0CAE128F49E0}"/>
    <cellStyle name="Note 2 19 2 2 3 2" xfId="37836" xr:uid="{6CE35666-6169-4239-A06B-8E362C7F8BE3}"/>
    <cellStyle name="Note 2 19 2 2 4" xfId="40155" xr:uid="{FDB9757B-A445-4D6E-A0EA-9BAD7A6AA9C3}"/>
    <cellStyle name="Note 2 19 2 2 5" xfId="33324" xr:uid="{13988BB7-601A-4EBB-B583-A46C6ABF905E}"/>
    <cellStyle name="Note 2 19 2 3" xfId="18445" xr:uid="{46C48114-7C8A-4BE7-94CD-1C9EA850B4A8}"/>
    <cellStyle name="Note 2 19 2 3 2" xfId="20783" xr:uid="{A3ECC6C7-5D3C-45D1-B2BA-15E7FBFB5225}"/>
    <cellStyle name="Note 2 19 2 3 2 2" xfId="36078" xr:uid="{3A51610C-8B78-4DC5-A6F1-DBCE5D7D8C88}"/>
    <cellStyle name="Note 2 19 2 3 3" xfId="27897" xr:uid="{BA417DD3-CF62-43EC-9F21-FA9B7C81FF4C}"/>
    <cellStyle name="Note 2 19 2 3 3 2" xfId="38269" xr:uid="{91950D38-30E3-4255-9058-B89854CD34E1}"/>
    <cellStyle name="Note 2 19 2 3 4" xfId="40588" xr:uid="{E722C129-C895-4281-A0CF-AD24E1F1A218}"/>
    <cellStyle name="Note 2 19 2 3 5" xfId="33757" xr:uid="{D5CE1FDF-859E-4B33-AD41-178258EDE6FD}"/>
    <cellStyle name="Note 2 19 2 4" xfId="19752" xr:uid="{D069ABEC-0199-4D0D-BC7F-29197F6FF47B}"/>
    <cellStyle name="Note 2 19 2 4 2" xfId="35047" xr:uid="{7458525F-CB8B-4604-96AA-A66309ADD475}"/>
    <cellStyle name="Note 2 19 2 5" xfId="26891" xr:uid="{21D8C3BA-456E-48FB-BC21-70E88282C245}"/>
    <cellStyle name="Note 2 19 2 5 2" xfId="37267" xr:uid="{D2E957C2-197D-4B48-A211-825029258F1B}"/>
    <cellStyle name="Note 2 19 2 6" xfId="39557" xr:uid="{ADF2086A-7FF8-4703-9269-84EBDE878D32}"/>
    <cellStyle name="Note 2 19 2 7" xfId="32726" xr:uid="{97005A7F-1CA7-4B1F-91EC-C74073DB55A8}"/>
    <cellStyle name="Note 2 19 3" xfId="17882" xr:uid="{01BFFAF4-B71E-4FA4-AD07-8168AF511881}"/>
    <cellStyle name="Note 2 19 3 2" xfId="20220" xr:uid="{C3D7E066-578B-4B54-B12C-88FC69F90825}"/>
    <cellStyle name="Note 2 19 3 2 2" xfId="35515" xr:uid="{FF9AE025-41E6-4286-A438-67B70AC0B88B}"/>
    <cellStyle name="Note 2 19 3 3" xfId="27335" xr:uid="{7F842799-448D-47F4-B8E3-8F684CF69D3E}"/>
    <cellStyle name="Note 2 19 3 3 2" xfId="37707" xr:uid="{0E2795E3-FA9E-456E-9C03-1B288E938A40}"/>
    <cellStyle name="Note 2 19 3 4" xfId="40025" xr:uid="{AB97E65C-194C-414D-80B0-4BD52EC6E789}"/>
    <cellStyle name="Note 2 19 3 5" xfId="33194" xr:uid="{E141DA06-6454-410A-B4E2-0EA312968A90}"/>
    <cellStyle name="Note 2 19 4" xfId="16665" xr:uid="{62FD76FC-0D7F-40D9-958F-1BE1CBF51BF6}"/>
    <cellStyle name="Note 2 19 4 2" xfId="19412" xr:uid="{A1B8683D-A880-487D-98AD-6E0DD0133F44}"/>
    <cellStyle name="Note 2 19 4 2 2" xfId="34707" xr:uid="{5F6BB771-3222-42F6-A624-BE2034E00C38}"/>
    <cellStyle name="Note 2 19 4 3" xfId="26510" xr:uid="{3D39FA80-15AB-4A0F-9AB8-83A996D021FC}"/>
    <cellStyle name="Note 2 19 4 3 2" xfId="36927" xr:uid="{352E4F77-9790-4C1A-830F-F5F0745C7B30}"/>
    <cellStyle name="Note 2 19 4 4" xfId="39252" xr:uid="{5652D038-3207-4CDD-A6ED-DE43E91951CB}"/>
    <cellStyle name="Note 2 19 4 5" xfId="32421" xr:uid="{6D75F3EA-7398-4806-9D35-E5C07893CF2E}"/>
    <cellStyle name="Note 2 19 5" xfId="19624" xr:uid="{10E7CC0A-344C-4F1A-B58E-925F56350762}"/>
    <cellStyle name="Note 2 19 5 2" xfId="34919" xr:uid="{74A9688A-EE59-4152-8C6A-7781B6B222BF}"/>
    <cellStyle name="Note 2 19 6" xfId="26760" xr:uid="{CD87E86D-9BEF-492E-91F2-67F51B974A59}"/>
    <cellStyle name="Note 2 19 6 2" xfId="37139" xr:uid="{6ECBC0F9-CB78-479F-9071-E1D054618037}"/>
    <cellStyle name="Note 2 19 7" xfId="39464" xr:uid="{B6A57885-36C7-4DE4-81BF-79E80541EEC0}"/>
    <cellStyle name="Note 2 19 8" xfId="32633" xr:uid="{169A9FAC-4C5B-43D7-B9FF-5B1243EA7416}"/>
    <cellStyle name="Note 2 2" xfId="1132" xr:uid="{F47E74FA-6CAD-4FDD-B4AD-DC49B851CA03}"/>
    <cellStyle name="Note 2 2 2" xfId="4859" xr:uid="{0BD55D47-C6CC-4AA8-8705-48B56781C99E}"/>
    <cellStyle name="Note 2 2 2 2" xfId="17406" xr:uid="{40ACA896-B303-4257-9C7C-D89FB11D4673}"/>
    <cellStyle name="Note 2 2 2 2 2" xfId="19753" xr:uid="{FE944525-0646-438D-8C15-097812C3508A}"/>
    <cellStyle name="Note 2 2 2 2 2 2" xfId="35048" xr:uid="{CBFAB733-58A5-44B8-A5D4-FF47FCE9482E}"/>
    <cellStyle name="Note 2 2 2 2 3" xfId="26892" xr:uid="{C628A47D-E7F1-4EFE-8572-4660E030A3C9}"/>
    <cellStyle name="Note 2 2 2 2 3 2" xfId="37268" xr:uid="{987B6BAC-1801-4916-A0DE-09168D731A7A}"/>
    <cellStyle name="Note 2 2 2 2 4" xfId="39558" xr:uid="{236D5403-4D3C-4E5D-8C4F-EC4A6873A7B5}"/>
    <cellStyle name="Note 2 2 2 2 5" xfId="32727" xr:uid="{B7DF087C-011E-4452-B90E-08AC193A116E}"/>
    <cellStyle name="Note 2 2 2 3" xfId="18013" xr:uid="{2451A18E-5F09-4AAF-BB0F-84C4D8EFA8FC}"/>
    <cellStyle name="Note 2 2 2 3 2" xfId="20351" xr:uid="{D70F7292-37EF-4330-9504-A8E1CCD90DD8}"/>
    <cellStyle name="Note 2 2 2 3 2 2" xfId="35646" xr:uid="{190E7281-3277-4095-88B2-330A47DD94BD}"/>
    <cellStyle name="Note 2 2 2 3 3" xfId="27465" xr:uid="{4002C1B1-9ED9-4FBC-994A-EB261049A7A8}"/>
    <cellStyle name="Note 2 2 2 3 3 2" xfId="37837" xr:uid="{DAA350D8-E4ED-405E-AAD1-E202370DFC89}"/>
    <cellStyle name="Note 2 2 2 3 4" xfId="40156" xr:uid="{73A6363F-6BFE-4DF3-809A-998603F232B0}"/>
    <cellStyle name="Note 2 2 2 3 5" xfId="33325" xr:uid="{020910F8-6710-45E0-AF11-248BCF645071}"/>
    <cellStyle name="Note 2 2 2 4" xfId="18446" xr:uid="{A6BF7DBD-A3E1-4489-A358-68B5EB2247B7}"/>
    <cellStyle name="Note 2 2 2 4 2" xfId="20784" xr:uid="{6E93C487-BDF8-44CC-AE80-ED14997D4E36}"/>
    <cellStyle name="Note 2 2 2 4 2 2" xfId="36079" xr:uid="{13F35082-A185-40B7-9719-4803E6EA131D}"/>
    <cellStyle name="Note 2 2 2 4 3" xfId="27898" xr:uid="{43FC4D7D-F0C1-4144-850E-26528A33BB6E}"/>
    <cellStyle name="Note 2 2 2 4 3 2" xfId="38270" xr:uid="{4A42A44A-12E3-41AA-A6C8-DF20A6CFD47B}"/>
    <cellStyle name="Note 2 2 2 4 4" xfId="40589" xr:uid="{F39CFEBE-79D9-4B5C-A18A-317849CECC2C}"/>
    <cellStyle name="Note 2 2 2 4 5" xfId="33758" xr:uid="{D88C1C9F-6C97-4AFB-A0D5-B2CD4389170F}"/>
    <cellStyle name="Note 2 2 2 5" xfId="18873" xr:uid="{38D66140-18EF-420E-94E9-0E2A17799F23}"/>
    <cellStyle name="Note 2 2 2 5 2" xfId="21211" xr:uid="{12C9CB44-BAF4-4C40-904A-B06DAA73107A}"/>
    <cellStyle name="Note 2 2 2 5 2 2" xfId="36506" xr:uid="{DFAEA5B9-19D1-4494-9B06-52C0E28A40A3}"/>
    <cellStyle name="Note 2 2 2 5 3" xfId="28320" xr:uid="{509AE79D-2DF0-41E4-84EF-245C9D16ED4A}"/>
    <cellStyle name="Note 2 2 2 5 3 2" xfId="38692" xr:uid="{DC03CD40-FB54-4298-A186-5A90A8C49D6E}"/>
    <cellStyle name="Note 2 2 2 5 4" xfId="41016" xr:uid="{3945211B-CA5A-42DA-AD91-7AB07FB8ED5A}"/>
    <cellStyle name="Note 2 2 2 5 5" xfId="34185" xr:uid="{B701A0BE-6522-4513-B20E-C3053753B4CD}"/>
    <cellStyle name="Note 2 2 3" xfId="7119" xr:uid="{03CC721C-8630-48AE-AC30-B2AB1C32D266}"/>
    <cellStyle name="Note 2 2 3 2" xfId="19112" xr:uid="{B1043570-1AA0-4BFB-A99D-A551B18774D3}"/>
    <cellStyle name="Note 2 2 3 2 2" xfId="21447" xr:uid="{83577162-C9BC-4F71-8D6D-DB3AB388EAF5}"/>
    <cellStyle name="Note 2 2 3 2 2 2" xfId="36742" xr:uid="{2CEDB629-C9BC-4B0F-8F55-159351BB1871}"/>
    <cellStyle name="Note 2 2 3 2 3" xfId="28557" xr:uid="{1B0E6BDE-AE69-4D83-9DA4-2FE3FA0647E7}"/>
    <cellStyle name="Note 2 2 3 2 3 2" xfId="38926" xr:uid="{9D0EAA7E-FCE1-43AA-9B8B-CAE0382DBA74}"/>
    <cellStyle name="Note 2 2 3 2 4" xfId="41252" xr:uid="{2DCB8E17-5A86-4D9A-AB65-3A485F04FE33}"/>
    <cellStyle name="Note 2 2 3 2 5" xfId="34421" xr:uid="{E842D502-2718-42B9-9629-5AA91952BF28}"/>
    <cellStyle name="Note 2 2 4" xfId="8296" xr:uid="{DDC57357-A7BA-4FF4-9B41-F0CE8F243114}"/>
    <cellStyle name="Note 2 2 4 2" xfId="19165" xr:uid="{0EAE665F-01CF-417F-9D2D-7A3B1975EC05}"/>
    <cellStyle name="Note 2 2 4 2 2" xfId="21500" xr:uid="{63545538-50D2-4491-836D-F70DB3172A94}"/>
    <cellStyle name="Note 2 2 4 2 2 2" xfId="36795" xr:uid="{9B0F03E2-D98D-4312-9B97-8BA6AE744286}"/>
    <cellStyle name="Note 2 2 4 2 3" xfId="28610" xr:uid="{FEDB440F-495B-4F9A-9CEE-EB77EE0F2448}"/>
    <cellStyle name="Note 2 2 4 2 3 2" xfId="38979" xr:uid="{9A89B675-71AF-4AED-B37D-34EA82C93B51}"/>
    <cellStyle name="Note 2 2 4 2 4" xfId="41305" xr:uid="{52D5E1C1-FD82-44FC-BC3E-202104245C76}"/>
    <cellStyle name="Note 2 2 4 2 5" xfId="34474" xr:uid="{D49ADDE1-1680-4D5A-BB3C-01C32F3944B9}"/>
    <cellStyle name="Note 2 2 5" xfId="17883" xr:uid="{EB0F97D7-A519-4321-864A-A804E223FCD9}"/>
    <cellStyle name="Note 2 2 5 2" xfId="20221" xr:uid="{333727B6-2EC0-471A-9843-17A0780C0652}"/>
    <cellStyle name="Note 2 2 5 2 2" xfId="35516" xr:uid="{C0E9EA60-F7CC-410E-9D03-61703198E579}"/>
    <cellStyle name="Note 2 2 5 3" xfId="27336" xr:uid="{EA35FB14-3AA8-4808-9681-47FF0B5D2153}"/>
    <cellStyle name="Note 2 2 5 3 2" xfId="37708" xr:uid="{C1F2AC26-93B0-4EFA-82B6-222C45C04FD8}"/>
    <cellStyle name="Note 2 2 5 4" xfId="40026" xr:uid="{9D23320C-8A50-4C08-BE5F-880ECB149D2D}"/>
    <cellStyle name="Note 2 2 5 5" xfId="33195" xr:uid="{DA2BBCD3-38BD-433D-B81F-DE94344E0864}"/>
    <cellStyle name="Note 2 2 6" xfId="16666" xr:uid="{C0B0D1E4-AD85-46D9-80E3-DC90E4632F84}"/>
    <cellStyle name="Note 2 2 6 2" xfId="19413" xr:uid="{B3CC29A7-EAC1-4E7C-B06A-9F07F30F6C74}"/>
    <cellStyle name="Note 2 2 6 2 2" xfId="34708" xr:uid="{8545A987-2B39-4971-A1C2-6A201E8E335E}"/>
    <cellStyle name="Note 2 2 6 3" xfId="26511" xr:uid="{C2AFAF7E-776A-45BE-AB4C-1A8AD12C2CBF}"/>
    <cellStyle name="Note 2 2 6 3 2" xfId="36928" xr:uid="{40A52D73-72E7-42FA-984B-33A465302D09}"/>
    <cellStyle name="Note 2 2 6 4" xfId="39253" xr:uid="{C5620C1D-4E74-4B0A-8332-F09B1B98720E}"/>
    <cellStyle name="Note 2 2 6 5" xfId="32422" xr:uid="{0705F65C-4D1E-41C5-9693-3B980A6ED76C}"/>
    <cellStyle name="Note 2 2 7" xfId="18872" xr:uid="{8EF72213-3700-4012-AFC8-EEDC92BDC675}"/>
    <cellStyle name="Note 2 2 7 2" xfId="21210" xr:uid="{4CA2C79C-59CE-416A-9D0D-126DBDC6BCDD}"/>
    <cellStyle name="Note 2 2 7 2 2" xfId="36505" xr:uid="{636DCD0A-9EA9-4BB1-B8B5-7EF5BB7E859F}"/>
    <cellStyle name="Note 2 2 7 3" xfId="28319" xr:uid="{8CDBCECC-6464-47AA-9232-6C8FEABDF421}"/>
    <cellStyle name="Note 2 2 7 3 2" xfId="38691" xr:uid="{AC57330D-2829-4452-B5D7-580A6EFF5E49}"/>
    <cellStyle name="Note 2 2 7 4" xfId="41015" xr:uid="{2F4E9869-D920-4CAF-A57A-0546DAF7AFB6}"/>
    <cellStyle name="Note 2 2 7 5" xfId="34184" xr:uid="{05D0C064-9D30-4669-A8A2-A324C78245C9}"/>
    <cellStyle name="Note 2 2 8" xfId="4858" xr:uid="{F0C01C6E-752A-4807-A8B4-607D7ABC4C49}"/>
    <cellStyle name="Note 2 2 9" xfId="41420" xr:uid="{628EA71D-9F83-4A08-A887-D1DDB34344F6}"/>
    <cellStyle name="Note 2 20" xfId="17025" xr:uid="{63771623-8C6A-4B19-97F8-ABD186640212}"/>
    <cellStyle name="Note 2 20 2" xfId="17407" xr:uid="{70BBCC29-1CF3-4E73-8D68-5E78D8372D01}"/>
    <cellStyle name="Note 2 20 2 2" xfId="18014" xr:uid="{92D548E3-86AC-4765-8A16-65EFD31B09D4}"/>
    <cellStyle name="Note 2 20 2 2 2" xfId="20352" xr:uid="{7971CA92-DC9E-4FCB-AB35-80A89EBC56CF}"/>
    <cellStyle name="Note 2 20 2 2 2 2" xfId="35647" xr:uid="{594149B8-21D5-48FE-BB98-02C9E069E5AB}"/>
    <cellStyle name="Note 2 20 2 2 3" xfId="27466" xr:uid="{9F8C9C93-5003-4294-931C-BA98D1855AD7}"/>
    <cellStyle name="Note 2 20 2 2 3 2" xfId="37838" xr:uid="{1A48DEAE-C236-4478-8292-B72EEFF4D548}"/>
    <cellStyle name="Note 2 20 2 2 4" xfId="40157" xr:uid="{2B998028-B501-496D-9CA1-BA6CB69186E1}"/>
    <cellStyle name="Note 2 20 2 2 5" xfId="33326" xr:uid="{2C94C6D6-B547-4163-8281-B925FDED2DBB}"/>
    <cellStyle name="Note 2 20 2 3" xfId="18447" xr:uid="{D8CB7B60-4810-4438-82CF-CD123AB64499}"/>
    <cellStyle name="Note 2 20 2 3 2" xfId="20785" xr:uid="{69FA743B-1355-494F-982E-B616D35C8619}"/>
    <cellStyle name="Note 2 20 2 3 2 2" xfId="36080" xr:uid="{156940F8-B30C-440C-9993-BB50A1043564}"/>
    <cellStyle name="Note 2 20 2 3 3" xfId="27899" xr:uid="{3D323E39-05D5-4A6D-9338-80055F45F04A}"/>
    <cellStyle name="Note 2 20 2 3 3 2" xfId="38271" xr:uid="{F7F9F537-59BB-47CE-A58E-9E5291F289D3}"/>
    <cellStyle name="Note 2 20 2 3 4" xfId="40590" xr:uid="{15EFF56F-8F93-498C-8D12-DB5A0E7B53FC}"/>
    <cellStyle name="Note 2 20 2 3 5" xfId="33759" xr:uid="{69C46AB5-B94F-41D4-9305-03D30DE9B87A}"/>
    <cellStyle name="Note 2 20 2 4" xfId="19754" xr:uid="{9A9E71CA-809C-4E2D-AFB4-8AF19ACE28B8}"/>
    <cellStyle name="Note 2 20 2 4 2" xfId="35049" xr:uid="{76CAF5AA-B7A9-4C69-9ED0-C597BA766280}"/>
    <cellStyle name="Note 2 20 2 5" xfId="26893" xr:uid="{77C3566E-D640-47A6-8D66-E549276BDEA7}"/>
    <cellStyle name="Note 2 20 2 5 2" xfId="37269" xr:uid="{2B8BA622-83F3-4AB8-8858-EA64C2105265}"/>
    <cellStyle name="Note 2 20 2 6" xfId="39559" xr:uid="{1DD31DB7-B0EF-46A8-AD47-EFA20F1300A0}"/>
    <cellStyle name="Note 2 20 2 7" xfId="32728" xr:uid="{88351BA3-5A6B-4152-B872-65CE6BA1094A}"/>
    <cellStyle name="Note 2 20 3" xfId="17884" xr:uid="{91F626E8-66B9-4ABB-A5C1-447FF2139071}"/>
    <cellStyle name="Note 2 20 3 2" xfId="20222" xr:uid="{588EA718-8449-4B12-A59F-CD3EAEA20937}"/>
    <cellStyle name="Note 2 20 3 2 2" xfId="35517" xr:uid="{FF167177-8441-4C20-B574-AD72F59C7761}"/>
    <cellStyle name="Note 2 20 3 3" xfId="27337" xr:uid="{23DC977A-9E48-4389-BC7E-B1A62E5E8A1D}"/>
    <cellStyle name="Note 2 20 3 3 2" xfId="37709" xr:uid="{A2705B1D-08DC-4141-A6EE-34E75C0585A7}"/>
    <cellStyle name="Note 2 20 3 4" xfId="40027" xr:uid="{56532624-9683-4585-B4A9-83EAA3EF5C41}"/>
    <cellStyle name="Note 2 20 3 5" xfId="33196" xr:uid="{E942DD58-13B2-4F7A-80B7-8083F66F42EF}"/>
    <cellStyle name="Note 2 20 4" xfId="16667" xr:uid="{8B9D35AA-7E19-4E1A-BE90-54301C9FFA9B}"/>
    <cellStyle name="Note 2 20 4 2" xfId="19414" xr:uid="{44FCC55A-6D6D-43E5-BFF4-87047523E47C}"/>
    <cellStyle name="Note 2 20 4 2 2" xfId="34709" xr:uid="{7238A3F8-1388-4D6D-AF4F-1794AFDD7607}"/>
    <cellStyle name="Note 2 20 4 3" xfId="26512" xr:uid="{94DFD408-8FE4-4131-AA22-A86DF76FBB84}"/>
    <cellStyle name="Note 2 20 4 3 2" xfId="36929" xr:uid="{FD8B945A-0D86-49C7-B293-57163C7D6D4C}"/>
    <cellStyle name="Note 2 20 4 4" xfId="39254" xr:uid="{65A4C215-3249-4757-8973-44CFA8846037}"/>
    <cellStyle name="Note 2 20 4 5" xfId="32423" xr:uid="{64436B5B-6C03-40EB-972D-19B548350915}"/>
    <cellStyle name="Note 2 20 5" xfId="19626" xr:uid="{0D5EA479-5027-4E79-A6A9-56FDC75853D2}"/>
    <cellStyle name="Note 2 20 5 2" xfId="34921" xr:uid="{A39CE291-6518-407C-87E0-08588423A0A5}"/>
    <cellStyle name="Note 2 20 6" xfId="26762" xr:uid="{95374243-454C-476A-A320-BDB62A8022FA}"/>
    <cellStyle name="Note 2 20 6 2" xfId="37141" xr:uid="{FA402836-0DCA-4ECE-BCA8-39A54F7AC822}"/>
    <cellStyle name="Note 2 20 7" xfId="39466" xr:uid="{C6E63EEA-83D8-4F2B-A6C1-52BB46EA36D0}"/>
    <cellStyle name="Note 2 20 8" xfId="32635" xr:uid="{609FA4D6-62A1-4C55-BC92-37BCF5A01ABA}"/>
    <cellStyle name="Note 2 21" xfId="17026" xr:uid="{C038CCB0-AB9B-4F82-BD3A-A75D2A1309C5}"/>
    <cellStyle name="Note 2 21 2" xfId="17408" xr:uid="{5C8C4E24-91E6-4CA0-AEA6-D39600899016}"/>
    <cellStyle name="Note 2 21 2 2" xfId="18015" xr:uid="{FDE3A097-C239-4620-9174-33C428E3E0CF}"/>
    <cellStyle name="Note 2 21 2 2 2" xfId="20353" xr:uid="{E677C405-084B-4E91-9E9C-7A72DC931D03}"/>
    <cellStyle name="Note 2 21 2 2 2 2" xfId="35648" xr:uid="{CEAFEC0D-02A1-48AF-AD51-ACD01516ADD1}"/>
    <cellStyle name="Note 2 21 2 2 3" xfId="27467" xr:uid="{4A178BDF-2F60-40F2-964F-C09A502B1604}"/>
    <cellStyle name="Note 2 21 2 2 3 2" xfId="37839" xr:uid="{2350E18C-0796-4D5A-A61F-643A3DD5E0CA}"/>
    <cellStyle name="Note 2 21 2 2 4" xfId="40158" xr:uid="{0D0C55BA-316D-4810-916B-23ED8C7218F8}"/>
    <cellStyle name="Note 2 21 2 2 5" xfId="33327" xr:uid="{6AAF89B1-5946-4A2A-8758-63D8591D3674}"/>
    <cellStyle name="Note 2 21 2 3" xfId="18448" xr:uid="{70F3BABD-7AEB-4856-BE55-0DB33AA49A57}"/>
    <cellStyle name="Note 2 21 2 3 2" xfId="20786" xr:uid="{0633E234-A02F-45D8-8620-C769EC7FD749}"/>
    <cellStyle name="Note 2 21 2 3 2 2" xfId="36081" xr:uid="{779F32A6-9648-4686-8379-E99B3C4519E9}"/>
    <cellStyle name="Note 2 21 2 3 3" xfId="27900" xr:uid="{D1564492-A036-464D-833B-C601FAF1BEED}"/>
    <cellStyle name="Note 2 21 2 3 3 2" xfId="38272" xr:uid="{B493E255-D21E-4368-AC84-2032504322A5}"/>
    <cellStyle name="Note 2 21 2 3 4" xfId="40591" xr:uid="{52DC10A2-375B-42CD-9AC2-07DF8677DD06}"/>
    <cellStyle name="Note 2 21 2 3 5" xfId="33760" xr:uid="{E89EC28D-BBDE-4FA1-8BF5-35E9D29533B4}"/>
    <cellStyle name="Note 2 21 2 4" xfId="19755" xr:uid="{3C08C386-DC4F-45B5-B60E-6FA74E11D99A}"/>
    <cellStyle name="Note 2 21 2 4 2" xfId="35050" xr:uid="{1ABBA610-88D2-4051-B18F-CCD8E755FD91}"/>
    <cellStyle name="Note 2 21 2 5" xfId="26894" xr:uid="{4FB05CED-8891-41AA-9A67-451B7E64F9F9}"/>
    <cellStyle name="Note 2 21 2 5 2" xfId="37270" xr:uid="{8DCFB736-AD04-466B-BCF8-D8FF4E381C03}"/>
    <cellStyle name="Note 2 21 2 6" xfId="39560" xr:uid="{EB4CDD39-1508-4CA8-B099-ABAD9CF93FC4}"/>
    <cellStyle name="Note 2 21 2 7" xfId="32729" xr:uid="{33DF23C6-1272-4C2C-A903-D5D6371F1031}"/>
    <cellStyle name="Note 2 21 3" xfId="17885" xr:uid="{968401D4-9073-419C-8133-97676CA78457}"/>
    <cellStyle name="Note 2 21 3 2" xfId="20223" xr:uid="{186972A4-7693-4D1C-82C0-00E7AE686F8B}"/>
    <cellStyle name="Note 2 21 3 2 2" xfId="35518" xr:uid="{49170A50-8C06-407E-A4A8-0DC1DB23DC7D}"/>
    <cellStyle name="Note 2 21 3 3" xfId="27338" xr:uid="{F5843080-8550-4839-A3F1-9F15BDE2308E}"/>
    <cellStyle name="Note 2 21 3 3 2" xfId="37710" xr:uid="{C190094A-172C-4CD6-97A3-8B9020F606B6}"/>
    <cellStyle name="Note 2 21 3 4" xfId="40028" xr:uid="{BE29464F-1795-4715-9B7A-B0BE3FD20B69}"/>
    <cellStyle name="Note 2 21 3 5" xfId="33197" xr:uid="{F25C0E61-EDE9-4DC2-BD0F-BD3E81C1811D}"/>
    <cellStyle name="Note 2 21 4" xfId="16668" xr:uid="{9EBBBF25-2CB9-4D98-8297-ACE2CFF1224A}"/>
    <cellStyle name="Note 2 21 4 2" xfId="19415" xr:uid="{4AB17CAE-3836-4681-8659-BCFE555E132F}"/>
    <cellStyle name="Note 2 21 4 2 2" xfId="34710" xr:uid="{10DBD030-BE7D-435F-9463-BEC470C5DC9F}"/>
    <cellStyle name="Note 2 21 4 3" xfId="26513" xr:uid="{B79E9D56-5FC4-4417-8E08-D83B799F25C8}"/>
    <cellStyle name="Note 2 21 4 3 2" xfId="36930" xr:uid="{1DA78EFD-E6F4-4242-8868-955433C03473}"/>
    <cellStyle name="Note 2 21 4 4" xfId="39255" xr:uid="{ED72B797-100C-42D7-880C-4B0D34ADAE90}"/>
    <cellStyle name="Note 2 21 4 5" xfId="32424" xr:uid="{B2676527-88CB-4B97-A03C-77ED3B8D9372}"/>
    <cellStyle name="Note 2 21 5" xfId="19627" xr:uid="{CB168C69-A796-4339-B7C0-CDCB5F53C7D3}"/>
    <cellStyle name="Note 2 21 5 2" xfId="34922" xr:uid="{F013879D-A072-4EE9-94B0-8A9F9BC0D371}"/>
    <cellStyle name="Note 2 21 6" xfId="26763" xr:uid="{C8E27CFA-A6CE-4C62-9ED6-720F81C7E4A3}"/>
    <cellStyle name="Note 2 21 6 2" xfId="37142" xr:uid="{BBDBF567-F0E1-490C-9A9B-0C08D18398EF}"/>
    <cellStyle name="Note 2 21 7" xfId="39467" xr:uid="{E81E1ED8-D853-4437-8754-598078A02178}"/>
    <cellStyle name="Note 2 21 8" xfId="32636" xr:uid="{9F1FADF8-CBDA-4E26-A60C-E188133BD017}"/>
    <cellStyle name="Note 2 22" xfId="17027" xr:uid="{248A41B9-9502-4AC8-BEE6-DB1AB55C46AE}"/>
    <cellStyle name="Note 2 22 2" xfId="17409" xr:uid="{5116C00C-8469-42A1-A6B1-F2C378ED296A}"/>
    <cellStyle name="Note 2 22 2 2" xfId="18016" xr:uid="{0C149975-71A4-440E-B696-A0CBC1A3CCA8}"/>
    <cellStyle name="Note 2 22 2 2 2" xfId="20354" xr:uid="{D59ED9D7-5C10-44DF-9026-DBBE2033B0BC}"/>
    <cellStyle name="Note 2 22 2 2 2 2" xfId="35649" xr:uid="{9C7C7B62-8471-4ABD-8F4B-3994A9A44710}"/>
    <cellStyle name="Note 2 22 2 2 3" xfId="27468" xr:uid="{4814A9D6-62DD-43E0-A316-78AC9CB3E89C}"/>
    <cellStyle name="Note 2 22 2 2 3 2" xfId="37840" xr:uid="{A1D4D713-0861-4D8F-8EA1-E6FB697F1F4D}"/>
    <cellStyle name="Note 2 22 2 2 4" xfId="40159" xr:uid="{EC18C45D-613B-4799-BA10-672B2830AF10}"/>
    <cellStyle name="Note 2 22 2 2 5" xfId="33328" xr:uid="{06862305-B4D5-4425-A66E-CC00F4C96B7F}"/>
    <cellStyle name="Note 2 22 2 3" xfId="18449" xr:uid="{B8D374CF-E4EA-49E6-B177-D9F9CC7F29C0}"/>
    <cellStyle name="Note 2 22 2 3 2" xfId="20787" xr:uid="{4665B27B-E376-41CF-8F26-287B475D9E91}"/>
    <cellStyle name="Note 2 22 2 3 2 2" xfId="36082" xr:uid="{BB94E001-5B63-44E7-B748-D5D792AF7FFC}"/>
    <cellStyle name="Note 2 22 2 3 3" xfId="27901" xr:uid="{4246BA71-E486-433F-B1AD-23AC95A52B12}"/>
    <cellStyle name="Note 2 22 2 3 3 2" xfId="38273" xr:uid="{A52176F2-4469-4D8C-B541-20FBD6DB1D49}"/>
    <cellStyle name="Note 2 22 2 3 4" xfId="40592" xr:uid="{EA8E6BD3-D707-49D5-B760-293FC40BA143}"/>
    <cellStyle name="Note 2 22 2 3 5" xfId="33761" xr:uid="{D364F9E2-11AC-4BCA-AF12-12E18E248882}"/>
    <cellStyle name="Note 2 22 2 4" xfId="19756" xr:uid="{FD29768A-986B-4903-86B7-74DB584FF106}"/>
    <cellStyle name="Note 2 22 2 4 2" xfId="35051" xr:uid="{7CBF4276-3DE1-4423-B00F-242C96BE3FDA}"/>
    <cellStyle name="Note 2 22 2 5" xfId="26895" xr:uid="{4244E3A7-BBF7-4910-93AD-389D347201A8}"/>
    <cellStyle name="Note 2 22 2 5 2" xfId="37271" xr:uid="{81F8B814-26AD-40B7-B4F4-50313FA661F1}"/>
    <cellStyle name="Note 2 22 2 6" xfId="39561" xr:uid="{DE9BDB23-DA4F-4E0B-8E7E-E732C068F99C}"/>
    <cellStyle name="Note 2 22 2 7" xfId="32730" xr:uid="{D6FBD6D5-A050-4A67-84CE-26C24324513C}"/>
    <cellStyle name="Note 2 22 3" xfId="17886" xr:uid="{1797F8D6-3B80-4A59-BB5F-B3B6F0AB236A}"/>
    <cellStyle name="Note 2 22 3 2" xfId="20224" xr:uid="{5631313C-EA45-4198-A4D1-59560F246802}"/>
    <cellStyle name="Note 2 22 3 2 2" xfId="35519" xr:uid="{2F85297B-BFC3-4C05-AD35-EADC00C93CDD}"/>
    <cellStyle name="Note 2 22 3 3" xfId="27339" xr:uid="{EA632914-0DEB-4C04-9802-C376AED4B2C4}"/>
    <cellStyle name="Note 2 22 3 3 2" xfId="37711" xr:uid="{1FC5B080-9B3A-4952-9E60-7160CEA90454}"/>
    <cellStyle name="Note 2 22 3 4" xfId="40029" xr:uid="{A28AB745-0A98-4058-B41C-0B1C7B7AA784}"/>
    <cellStyle name="Note 2 22 3 5" xfId="33198" xr:uid="{48644544-916B-4151-87B5-8345F6B4EC25}"/>
    <cellStyle name="Note 2 22 4" xfId="16669" xr:uid="{9F74C779-46D3-49AB-B5A5-1194487D1B89}"/>
    <cellStyle name="Note 2 22 4 2" xfId="19416" xr:uid="{6BED6983-684F-478C-99C5-D82A7CC43417}"/>
    <cellStyle name="Note 2 22 4 2 2" xfId="34711" xr:uid="{7E05B16A-1C88-4081-8FCA-533DD78741A1}"/>
    <cellStyle name="Note 2 22 4 3" xfId="26514" xr:uid="{07DC083A-AF48-4843-8257-FFA9D77E994F}"/>
    <cellStyle name="Note 2 22 4 3 2" xfId="36931" xr:uid="{6501B69F-D7E6-4463-97F1-0AB1DFBC4C38}"/>
    <cellStyle name="Note 2 22 4 4" xfId="39256" xr:uid="{714608FE-020D-4020-8F7F-A24AF4672F46}"/>
    <cellStyle name="Note 2 22 4 5" xfId="32425" xr:uid="{1717DBDC-F6D5-4C93-9646-1631E7480D58}"/>
    <cellStyle name="Note 2 22 5" xfId="19628" xr:uid="{4CEE119B-9ED7-4880-A6B7-39493173BF3D}"/>
    <cellStyle name="Note 2 22 5 2" xfId="34923" xr:uid="{E388F175-9E75-4B29-B910-456D9AD070B1}"/>
    <cellStyle name="Note 2 22 6" xfId="26764" xr:uid="{972DFE9B-B427-449E-9213-196189DB7031}"/>
    <cellStyle name="Note 2 22 6 2" xfId="37143" xr:uid="{EFEAEBE6-A6E3-471A-ADF0-77245ABF5809}"/>
    <cellStyle name="Note 2 22 7" xfId="39468" xr:uid="{8ED615F4-ECBF-4805-A5D8-4081831CC643}"/>
    <cellStyle name="Note 2 22 8" xfId="32637" xr:uid="{CA717BA3-3741-4CC8-B17A-DE7F44345744}"/>
    <cellStyle name="Note 2 23" xfId="17028" xr:uid="{00F521DF-62F2-4762-AABF-0836C1F287D1}"/>
    <cellStyle name="Note 2 23 2" xfId="17410" xr:uid="{3F293718-78BB-49C7-AD95-7E97C029A766}"/>
    <cellStyle name="Note 2 23 2 2" xfId="18017" xr:uid="{C6C66347-9CF0-4B63-91A2-9ED2DCE906D7}"/>
    <cellStyle name="Note 2 23 2 2 2" xfId="20355" xr:uid="{F43C6CD5-2390-42BA-9AF3-11835635FD4D}"/>
    <cellStyle name="Note 2 23 2 2 2 2" xfId="35650" xr:uid="{8FBA18F1-C1CE-41FF-88A4-EC2F0E2AEF45}"/>
    <cellStyle name="Note 2 23 2 2 3" xfId="27469" xr:uid="{0C4E61BC-DB17-4D80-9D5E-E9B226E2C43B}"/>
    <cellStyle name="Note 2 23 2 2 3 2" xfId="37841" xr:uid="{085C8129-F393-4C45-8342-BF02393FA094}"/>
    <cellStyle name="Note 2 23 2 2 4" xfId="40160" xr:uid="{7F41B87C-7569-4CD1-B4F0-035B10D6EF72}"/>
    <cellStyle name="Note 2 23 2 2 5" xfId="33329" xr:uid="{A66F6C55-30F7-443C-B946-E1071B006B32}"/>
    <cellStyle name="Note 2 23 2 3" xfId="18450" xr:uid="{D37D31CB-AE36-4669-8028-1C9184DAD523}"/>
    <cellStyle name="Note 2 23 2 3 2" xfId="20788" xr:uid="{ECABF84B-4567-484F-8383-E622A9DE4078}"/>
    <cellStyle name="Note 2 23 2 3 2 2" xfId="36083" xr:uid="{CEFDDC0B-117B-44EC-BDB1-25E9B0402CA7}"/>
    <cellStyle name="Note 2 23 2 3 3" xfId="27902" xr:uid="{E14C612B-D445-46E6-AC21-29179646CAA2}"/>
    <cellStyle name="Note 2 23 2 3 3 2" xfId="38274" xr:uid="{5F57A319-776B-4CE5-A749-3EA84DBC1C5A}"/>
    <cellStyle name="Note 2 23 2 3 4" xfId="40593" xr:uid="{AF9E3EA0-D70F-4178-95F1-D3D2B6218485}"/>
    <cellStyle name="Note 2 23 2 3 5" xfId="33762" xr:uid="{046C191E-B49A-4A7B-8721-1AA2181E507C}"/>
    <cellStyle name="Note 2 23 2 4" xfId="19757" xr:uid="{EC671545-C076-4D52-8715-660C8EAA7655}"/>
    <cellStyle name="Note 2 23 2 4 2" xfId="35052" xr:uid="{7A2A3441-A5A0-4D1F-A292-DF6453BC5291}"/>
    <cellStyle name="Note 2 23 2 5" xfId="26896" xr:uid="{7A674D26-35B1-40AF-899A-CBDDCA31E8D7}"/>
    <cellStyle name="Note 2 23 2 5 2" xfId="37272" xr:uid="{A25F28BC-D895-41F9-830C-0BA8401559DC}"/>
    <cellStyle name="Note 2 23 2 6" xfId="39562" xr:uid="{1F66AED3-39AC-4AFE-8DC5-1682FFC78566}"/>
    <cellStyle name="Note 2 23 2 7" xfId="32731" xr:uid="{E232F134-B7EA-4316-AF7D-8A008D675B51}"/>
    <cellStyle name="Note 2 23 3" xfId="17887" xr:uid="{D5DF40D1-0CED-4752-B4C7-C3E9F1505403}"/>
    <cellStyle name="Note 2 23 3 2" xfId="20225" xr:uid="{35FD9474-BA9A-40E0-8EB0-8331508217C5}"/>
    <cellStyle name="Note 2 23 3 2 2" xfId="35520" xr:uid="{835B0835-7A38-41D0-999C-AD353C33AD42}"/>
    <cellStyle name="Note 2 23 3 3" xfId="27340" xr:uid="{426A4F8F-A964-4EFE-BDC5-9371D7DA1E5B}"/>
    <cellStyle name="Note 2 23 3 3 2" xfId="37712" xr:uid="{1050679C-C3EF-4E3E-8832-56791A95F527}"/>
    <cellStyle name="Note 2 23 3 4" xfId="40030" xr:uid="{24378769-F764-4F3A-91B5-B3759D7A120A}"/>
    <cellStyle name="Note 2 23 3 5" xfId="33199" xr:uid="{B3545923-8B4F-4044-82CC-A97AE23F8F72}"/>
    <cellStyle name="Note 2 23 4" xfId="16670" xr:uid="{9DDECA98-DB0B-459B-9808-4A48F8D61781}"/>
    <cellStyle name="Note 2 23 4 2" xfId="19417" xr:uid="{95A9CF6F-9CBA-4D95-B711-3E844E213EB8}"/>
    <cellStyle name="Note 2 23 4 2 2" xfId="34712" xr:uid="{AE3E6686-19C5-4884-987C-752BA7688C57}"/>
    <cellStyle name="Note 2 23 4 3" xfId="26515" xr:uid="{122748FE-EA0C-49F0-9F70-97C0AFC72BD7}"/>
    <cellStyle name="Note 2 23 4 3 2" xfId="36932" xr:uid="{F6E7ACF1-7CA2-4D3F-9BA0-40CA59D36321}"/>
    <cellStyle name="Note 2 23 4 4" xfId="39257" xr:uid="{412CB529-808F-4522-9593-11897B91EE74}"/>
    <cellStyle name="Note 2 23 4 5" xfId="32426" xr:uid="{DAB310E9-B911-4CB1-9070-038E0CDF4091}"/>
    <cellStyle name="Note 2 23 5" xfId="19629" xr:uid="{92CE8657-8F9A-43A7-BDEA-9503B2962469}"/>
    <cellStyle name="Note 2 23 5 2" xfId="34924" xr:uid="{1B4231C1-963A-499B-99B4-6FCD936539E7}"/>
    <cellStyle name="Note 2 23 6" xfId="26765" xr:uid="{58E21757-A5C4-491C-8044-DC21FC44E6A5}"/>
    <cellStyle name="Note 2 23 6 2" xfId="37144" xr:uid="{4CE601F6-DC48-45A1-906D-D36D278AEFBC}"/>
    <cellStyle name="Note 2 23 7" xfId="39469" xr:uid="{967EEB4B-A5BB-4608-A2FF-25050021D568}"/>
    <cellStyle name="Note 2 23 8" xfId="32638" xr:uid="{454A73D9-4391-4A6B-84FC-2A592A1EE8E6}"/>
    <cellStyle name="Note 2 24" xfId="17029" xr:uid="{272A3672-5962-44B4-80F4-B752E08D6326}"/>
    <cellStyle name="Note 2 24 2" xfId="17411" xr:uid="{89AFAD2F-3352-4E79-B536-E853B63E0AB9}"/>
    <cellStyle name="Note 2 24 2 2" xfId="18018" xr:uid="{717EB4C6-852A-4889-A559-9884BD0CF9F8}"/>
    <cellStyle name="Note 2 24 2 2 2" xfId="20356" xr:uid="{9943ECA1-953F-4813-881B-19F9D93B2826}"/>
    <cellStyle name="Note 2 24 2 2 2 2" xfId="35651" xr:uid="{C995A3EF-C68B-47A9-9719-A45D63E49B25}"/>
    <cellStyle name="Note 2 24 2 2 3" xfId="27470" xr:uid="{21CC5C17-5223-4247-ABA3-7DDF93C43AE1}"/>
    <cellStyle name="Note 2 24 2 2 3 2" xfId="37842" xr:uid="{CD0E2BE7-1A2B-49F1-BA69-E2CFDEA01573}"/>
    <cellStyle name="Note 2 24 2 2 4" xfId="40161" xr:uid="{665AC11B-74F9-4D65-9A95-0D304DFDDE89}"/>
    <cellStyle name="Note 2 24 2 2 5" xfId="33330" xr:uid="{91765220-99EC-4382-B20C-F9E832939246}"/>
    <cellStyle name="Note 2 24 2 3" xfId="18451" xr:uid="{7BEBC438-DA48-41DF-9FD4-D40E27BA0C6A}"/>
    <cellStyle name="Note 2 24 2 3 2" xfId="20789" xr:uid="{E10C266E-0459-4970-86F5-0AD5DB0A769D}"/>
    <cellStyle name="Note 2 24 2 3 2 2" xfId="36084" xr:uid="{BA18CC3F-CA1B-4050-B060-DCE69D3341EB}"/>
    <cellStyle name="Note 2 24 2 3 3" xfId="27903" xr:uid="{95A4935A-0663-4062-AFAE-37C265B1C30D}"/>
    <cellStyle name="Note 2 24 2 3 3 2" xfId="38275" xr:uid="{D8E84A61-AB96-49A8-BBB0-BD8F50E61CEB}"/>
    <cellStyle name="Note 2 24 2 3 4" xfId="40594" xr:uid="{6FFC9030-7201-4A59-8A74-1F60440BDA9A}"/>
    <cellStyle name="Note 2 24 2 3 5" xfId="33763" xr:uid="{32098092-AEDA-49EC-A80D-47930628FFE5}"/>
    <cellStyle name="Note 2 24 2 4" xfId="19758" xr:uid="{C1226718-EF76-44A8-B534-A6DE7B19B5E5}"/>
    <cellStyle name="Note 2 24 2 4 2" xfId="35053" xr:uid="{FDF83D0E-C02A-427E-8B20-C6EB473E27F8}"/>
    <cellStyle name="Note 2 24 2 5" xfId="26897" xr:uid="{A02348F7-9186-43C9-937E-49F7699231EF}"/>
    <cellStyle name="Note 2 24 2 5 2" xfId="37273" xr:uid="{32BC0390-012F-4B71-A1DC-F0FAD9EE590E}"/>
    <cellStyle name="Note 2 24 2 6" xfId="39563" xr:uid="{BC4C083C-7128-49C5-AEBD-7B3AAF818588}"/>
    <cellStyle name="Note 2 24 2 7" xfId="32732" xr:uid="{25FE12D3-B1CE-4E27-9932-F027521106CC}"/>
    <cellStyle name="Note 2 24 3" xfId="17888" xr:uid="{599321EE-1E3C-4E93-9EC9-392DC96E583C}"/>
    <cellStyle name="Note 2 24 3 2" xfId="20226" xr:uid="{11E57905-BB6C-4BEC-B3FD-1A0A31DBC55B}"/>
    <cellStyle name="Note 2 24 3 2 2" xfId="35521" xr:uid="{B18D1DF8-A0B7-4196-A8CF-8DA3223DCA67}"/>
    <cellStyle name="Note 2 24 3 3" xfId="27341" xr:uid="{C20BC408-9407-4B3E-A8BD-32F57C898250}"/>
    <cellStyle name="Note 2 24 3 3 2" xfId="37713" xr:uid="{181BBA0A-16A5-4CA0-99CE-0F35AF174CA5}"/>
    <cellStyle name="Note 2 24 3 4" xfId="40031" xr:uid="{0EB9ABDD-8F28-4BAF-9202-DC9B411B407E}"/>
    <cellStyle name="Note 2 24 3 5" xfId="33200" xr:uid="{5E899D7F-E744-4E26-9538-7A7180D26628}"/>
    <cellStyle name="Note 2 24 4" xfId="16671" xr:uid="{14B5B461-B57A-48EF-90BD-873FDE79C875}"/>
    <cellStyle name="Note 2 24 4 2" xfId="19418" xr:uid="{5E060E0B-9329-40DA-984F-2A70987985CF}"/>
    <cellStyle name="Note 2 24 4 2 2" xfId="34713" xr:uid="{9597FA46-510D-41DF-8FE4-15D0EB143B4E}"/>
    <cellStyle name="Note 2 24 4 3" xfId="26516" xr:uid="{28E3D23B-C03B-45A8-9AC5-AEE3345FA31A}"/>
    <cellStyle name="Note 2 24 4 3 2" xfId="36933" xr:uid="{BE40B92F-1B4D-4624-B9DA-4D74AABB6D06}"/>
    <cellStyle name="Note 2 24 4 4" xfId="39258" xr:uid="{37D8E414-1921-4B83-8FB3-AF44289D04F6}"/>
    <cellStyle name="Note 2 24 4 5" xfId="32427" xr:uid="{80A332FD-1B6A-4E06-9A0F-17E7891C545F}"/>
    <cellStyle name="Note 2 24 5" xfId="19630" xr:uid="{19039803-415C-48D7-BD5D-308084DE1AB7}"/>
    <cellStyle name="Note 2 24 5 2" xfId="34925" xr:uid="{CAA116EF-D048-49F9-AB71-2DB9547E3223}"/>
    <cellStyle name="Note 2 24 6" xfId="26766" xr:uid="{7DE8AE50-CAC4-4738-B549-AAEA21BDB738}"/>
    <cellStyle name="Note 2 24 6 2" xfId="37145" xr:uid="{4ABEDB2F-D9BF-48EB-96B8-618F81CBEE9A}"/>
    <cellStyle name="Note 2 24 7" xfId="39470" xr:uid="{4FB06053-34DA-4313-9908-62B32B264A1A}"/>
    <cellStyle name="Note 2 24 8" xfId="32639" xr:uid="{D8123AB1-DBBD-473F-8BF2-9CE0FB2D9168}"/>
    <cellStyle name="Note 2 25" xfId="17030" xr:uid="{56833832-66AD-4E46-A4BE-41FE52622F8F}"/>
    <cellStyle name="Note 2 25 2" xfId="17412" xr:uid="{70918E5A-F0CA-49FC-B9BB-6588BD1CB2DF}"/>
    <cellStyle name="Note 2 25 2 2" xfId="18019" xr:uid="{D1AA003B-995C-40F9-A1BE-F2557BE8A680}"/>
    <cellStyle name="Note 2 25 2 2 2" xfId="20357" xr:uid="{D2EE5CF2-EC31-45F9-85ED-C36C4D914775}"/>
    <cellStyle name="Note 2 25 2 2 2 2" xfId="35652" xr:uid="{4B165EC3-88AB-4E17-8CCF-B71D02B80FB9}"/>
    <cellStyle name="Note 2 25 2 2 3" xfId="27471" xr:uid="{3D67BC3C-AF25-4983-A55A-163A5F03DA87}"/>
    <cellStyle name="Note 2 25 2 2 3 2" xfId="37843" xr:uid="{50DD37B8-F416-4B38-A15B-0A34C47948AD}"/>
    <cellStyle name="Note 2 25 2 2 4" xfId="40162" xr:uid="{5B821190-7334-4F6D-A376-7A14F2528579}"/>
    <cellStyle name="Note 2 25 2 2 5" xfId="33331" xr:uid="{DF727792-CE8E-4598-A883-745A3510185A}"/>
    <cellStyle name="Note 2 25 2 3" xfId="18452" xr:uid="{AC08AC50-F8DA-44B7-B4AD-7FA4C805E3E3}"/>
    <cellStyle name="Note 2 25 2 3 2" xfId="20790" xr:uid="{025F0CFF-8459-48DC-948C-F30EE6E672EB}"/>
    <cellStyle name="Note 2 25 2 3 2 2" xfId="36085" xr:uid="{F466B86C-1735-493D-BDF7-CD7000F1E6E6}"/>
    <cellStyle name="Note 2 25 2 3 3" xfId="27904" xr:uid="{0A64F868-9DEB-4A95-956B-A979BB0AEE47}"/>
    <cellStyle name="Note 2 25 2 3 3 2" xfId="38276" xr:uid="{7C034008-9FE2-4264-AB99-45E81FF83632}"/>
    <cellStyle name="Note 2 25 2 3 4" xfId="40595" xr:uid="{8DD7662E-03C2-456C-8BDF-E1CA5095F35B}"/>
    <cellStyle name="Note 2 25 2 3 5" xfId="33764" xr:uid="{306F3D62-F2A9-4B8C-83C1-A3A6E9D0717A}"/>
    <cellStyle name="Note 2 25 2 4" xfId="19759" xr:uid="{819840B3-0E7D-44B0-869E-108FDE18EB77}"/>
    <cellStyle name="Note 2 25 2 4 2" xfId="35054" xr:uid="{1C20FFD2-A45F-4BC1-BA55-1336A618C196}"/>
    <cellStyle name="Note 2 25 2 5" xfId="26898" xr:uid="{678EF075-AF9D-4D06-9F8E-8BBF45A19BAD}"/>
    <cellStyle name="Note 2 25 2 5 2" xfId="37274" xr:uid="{632D33CA-F011-4E99-A40E-C90B7E37A129}"/>
    <cellStyle name="Note 2 25 2 6" xfId="39564" xr:uid="{D8AB0D8B-59BA-44D3-8B5C-399B401B9C99}"/>
    <cellStyle name="Note 2 25 2 7" xfId="32733" xr:uid="{EE9685FF-7933-427A-8B35-4ADA77E96C25}"/>
    <cellStyle name="Note 2 25 3" xfId="17889" xr:uid="{F88519B5-54C7-4434-BE34-1B14DD3FD168}"/>
    <cellStyle name="Note 2 25 3 2" xfId="20227" xr:uid="{F0110C3A-3242-4893-B45C-1F61BC1BF209}"/>
    <cellStyle name="Note 2 25 3 2 2" xfId="35522" xr:uid="{5F7187C6-5176-40FF-910F-59648C98DF2B}"/>
    <cellStyle name="Note 2 25 3 3" xfId="27342" xr:uid="{7E3A14FE-991A-4B82-A265-88697C1BD067}"/>
    <cellStyle name="Note 2 25 3 3 2" xfId="37714" xr:uid="{A01FB4C7-3A94-4FF8-9077-14F78E0EE864}"/>
    <cellStyle name="Note 2 25 3 4" xfId="40032" xr:uid="{F5CC2480-C9BF-4373-BAE6-11E89AACA933}"/>
    <cellStyle name="Note 2 25 3 5" xfId="33201" xr:uid="{C8B9FEF2-F6D7-45F0-9373-EF52AE4B23F7}"/>
    <cellStyle name="Note 2 25 4" xfId="16672" xr:uid="{BF20FCD0-22ED-48E6-BD2F-75BA72448648}"/>
    <cellStyle name="Note 2 25 4 2" xfId="19419" xr:uid="{EABAFBBD-1593-42FA-BB2B-3761E6E24C58}"/>
    <cellStyle name="Note 2 25 4 2 2" xfId="34714" xr:uid="{91BEFD51-BBCC-42C3-8DCA-6CC269345C35}"/>
    <cellStyle name="Note 2 25 4 3" xfId="26517" xr:uid="{9D6B6C82-1FE8-4B89-964E-85BA44F04E0B}"/>
    <cellStyle name="Note 2 25 4 3 2" xfId="36934" xr:uid="{62F814C4-CA7F-44DE-AC47-7521A96CB5B2}"/>
    <cellStyle name="Note 2 25 4 4" xfId="39259" xr:uid="{7B6485A8-49D7-440C-A1A7-42260F05C959}"/>
    <cellStyle name="Note 2 25 4 5" xfId="32428" xr:uid="{AB677388-AA83-438D-8893-4E689997EF87}"/>
    <cellStyle name="Note 2 25 5" xfId="19631" xr:uid="{4D5F17E7-12CF-44D4-A813-65D6DD5BDF4F}"/>
    <cellStyle name="Note 2 25 5 2" xfId="34926" xr:uid="{A7F51A07-8C42-4D10-85B7-82289FCFA620}"/>
    <cellStyle name="Note 2 25 6" xfId="26767" xr:uid="{CF71831D-1AC0-4F47-9D83-C7B7320EEFF9}"/>
    <cellStyle name="Note 2 25 6 2" xfId="37146" xr:uid="{4858B401-5726-447B-958B-EFD5AEA45687}"/>
    <cellStyle name="Note 2 25 7" xfId="39471" xr:uid="{55F166A2-8E60-4109-9163-13C4723BD1AD}"/>
    <cellStyle name="Note 2 25 8" xfId="32640" xr:uid="{DB1FF64D-F990-4EDE-9C96-B36F472C3894}"/>
    <cellStyle name="Note 2 26" xfId="17031" xr:uid="{73247BDA-3173-484A-82B7-D8345B0E29F1}"/>
    <cellStyle name="Note 2 26 2" xfId="17413" xr:uid="{032E516D-7668-4821-9F41-AD235955355B}"/>
    <cellStyle name="Note 2 26 2 2" xfId="18020" xr:uid="{4EDEBFEF-9D0C-4294-8894-DFB9452FBE99}"/>
    <cellStyle name="Note 2 26 2 2 2" xfId="20358" xr:uid="{0E99F9A2-8168-48C3-835D-01ACA9239CA6}"/>
    <cellStyle name="Note 2 26 2 2 2 2" xfId="35653" xr:uid="{240D67FA-F75B-447C-AC60-A7AF3605BCAA}"/>
    <cellStyle name="Note 2 26 2 2 3" xfId="27472" xr:uid="{E7A7DE38-9001-465D-B70C-8A89DCC7A14A}"/>
    <cellStyle name="Note 2 26 2 2 3 2" xfId="37844" xr:uid="{B1B0C3E5-A880-4DD7-8BB5-98D0821ACC71}"/>
    <cellStyle name="Note 2 26 2 2 4" xfId="40163" xr:uid="{CBE45F81-3822-40C6-913E-F0AAF9884E6B}"/>
    <cellStyle name="Note 2 26 2 2 5" xfId="33332" xr:uid="{1C81850D-3DE3-4A1E-AFCE-7A905AB2F003}"/>
    <cellStyle name="Note 2 26 2 3" xfId="18453" xr:uid="{6F217B99-EDDF-46A4-844D-414025634F1F}"/>
    <cellStyle name="Note 2 26 2 3 2" xfId="20791" xr:uid="{D5728FF8-3321-4B0A-84CD-4F1BED8D3BED}"/>
    <cellStyle name="Note 2 26 2 3 2 2" xfId="36086" xr:uid="{E91135CA-CA0D-46D8-B32D-9BF641BDD456}"/>
    <cellStyle name="Note 2 26 2 3 3" xfId="27905" xr:uid="{16F52179-6525-4903-9F56-184687A61CA2}"/>
    <cellStyle name="Note 2 26 2 3 3 2" xfId="38277" xr:uid="{85FF4AFC-1EC2-4D95-8F31-618C154D2C73}"/>
    <cellStyle name="Note 2 26 2 3 4" xfId="40596" xr:uid="{1638C93B-BB15-4622-A06A-0F9218232BA2}"/>
    <cellStyle name="Note 2 26 2 3 5" xfId="33765" xr:uid="{97EC8C44-C901-46CC-BAA8-8EF1A786C8F3}"/>
    <cellStyle name="Note 2 26 2 4" xfId="19760" xr:uid="{AEC0EDC4-C971-4703-9E05-A81FECAC9A5F}"/>
    <cellStyle name="Note 2 26 2 4 2" xfId="35055" xr:uid="{78C6792C-E321-4633-95FD-D857EF6D7ED6}"/>
    <cellStyle name="Note 2 26 2 5" xfId="26899" xr:uid="{474A4D94-7C51-48CB-8B9E-9109993D4CC3}"/>
    <cellStyle name="Note 2 26 2 5 2" xfId="37275" xr:uid="{1BCF8FE2-B7C7-4DDD-A5AD-A6F74AB5B867}"/>
    <cellStyle name="Note 2 26 2 6" xfId="39565" xr:uid="{E9B3C66F-5E09-47B4-B652-D26920679724}"/>
    <cellStyle name="Note 2 26 2 7" xfId="32734" xr:uid="{D57CD16F-AD1F-40A6-A5CA-D2EF5DF71F74}"/>
    <cellStyle name="Note 2 26 3" xfId="17890" xr:uid="{4BD53653-5731-42AB-8805-2E6C7E67A346}"/>
    <cellStyle name="Note 2 26 3 2" xfId="20228" xr:uid="{905DBF08-E334-4818-A7C6-9F3120C2A7E5}"/>
    <cellStyle name="Note 2 26 3 2 2" xfId="35523" xr:uid="{7360A659-E27E-486C-A629-BE11CF88FCC6}"/>
    <cellStyle name="Note 2 26 3 3" xfId="27343" xr:uid="{3199D55B-791A-4766-8F19-0BE59BB1D989}"/>
    <cellStyle name="Note 2 26 3 3 2" xfId="37715" xr:uid="{3D1815D9-93F2-44C2-9618-3D1936BAA51B}"/>
    <cellStyle name="Note 2 26 3 4" xfId="40033" xr:uid="{4A7CB4D1-86AB-40EC-8B4F-C4660D5D22C8}"/>
    <cellStyle name="Note 2 26 3 5" xfId="33202" xr:uid="{DF361DEC-30B3-4742-A816-5E3B0A553B38}"/>
    <cellStyle name="Note 2 26 4" xfId="17373" xr:uid="{945E216C-4C27-4095-9465-2EB247668A3B}"/>
    <cellStyle name="Note 2 26 4 2" xfId="19738" xr:uid="{7CC383F1-E8F0-415F-B964-A6772EC1CA29}"/>
    <cellStyle name="Note 2 26 4 2 2" xfId="35033" xr:uid="{7D699322-5FB6-4E95-863E-A46DDE1BE15F}"/>
    <cellStyle name="Note 2 26 4 3" xfId="26877" xr:uid="{66AED85A-C739-424A-9BB9-C2247B840300}"/>
    <cellStyle name="Note 2 26 4 3 2" xfId="37253" xr:uid="{229200C2-9CC4-4569-A277-070BD77570CB}"/>
    <cellStyle name="Note 2 26 4 4" xfId="39543" xr:uid="{735C630B-889F-4443-B6A4-5BABA87A577B}"/>
    <cellStyle name="Note 2 26 4 5" xfId="32712" xr:uid="{CB07C5DB-3D29-488F-A811-1A1114C151AF}"/>
    <cellStyle name="Note 2 26 5" xfId="19632" xr:uid="{2EE5DFA5-7827-4AFF-8E83-CAFB66D8A7AC}"/>
    <cellStyle name="Note 2 26 5 2" xfId="34927" xr:uid="{CBAAE32D-084B-43A3-8782-DB3BA7D1617B}"/>
    <cellStyle name="Note 2 26 6" xfId="26768" xr:uid="{65B16360-CDF1-49A5-BB2A-A00DC9D5166B}"/>
    <cellStyle name="Note 2 26 6 2" xfId="37147" xr:uid="{04378D67-ED96-4076-807E-A9ED9747A514}"/>
    <cellStyle name="Note 2 26 7" xfId="39472" xr:uid="{242E962B-C975-4078-96A1-CDED55F38C20}"/>
    <cellStyle name="Note 2 26 8" xfId="32641" xr:uid="{E701ABB2-EC86-40CA-A119-BEC4A63659C6}"/>
    <cellStyle name="Note 2 27" xfId="17032" xr:uid="{0A4BA398-E140-4A64-85D2-862BD1D62B54}"/>
    <cellStyle name="Note 2 27 2" xfId="17414" xr:uid="{106673C2-56A0-449A-B6E2-7093EC20C981}"/>
    <cellStyle name="Note 2 27 2 2" xfId="18021" xr:uid="{75DC4026-093B-4E2C-9B7C-2A4753A38277}"/>
    <cellStyle name="Note 2 27 2 2 2" xfId="20359" xr:uid="{3DCD068B-9047-4173-86EB-5580CF6777D6}"/>
    <cellStyle name="Note 2 27 2 2 2 2" xfId="35654" xr:uid="{C4FE8854-0552-4B1B-8559-210054699C11}"/>
    <cellStyle name="Note 2 27 2 2 3" xfId="27473" xr:uid="{A17F59A2-A842-44F5-87CA-9CE697C9B71C}"/>
    <cellStyle name="Note 2 27 2 2 3 2" xfId="37845" xr:uid="{503255F0-14A3-4AC1-B2CD-504D31A4EA0F}"/>
    <cellStyle name="Note 2 27 2 2 4" xfId="40164" xr:uid="{A211DE54-E779-4576-A294-EA25FFFD892B}"/>
    <cellStyle name="Note 2 27 2 2 5" xfId="33333" xr:uid="{8700B1DA-7011-4191-94D1-F020DE69E87F}"/>
    <cellStyle name="Note 2 27 2 3" xfId="18454" xr:uid="{4628CA41-B7AD-416A-A1C0-B55233458FDE}"/>
    <cellStyle name="Note 2 27 2 3 2" xfId="20792" xr:uid="{9D12DFDC-F707-43B5-8A72-9F597EF247EB}"/>
    <cellStyle name="Note 2 27 2 3 2 2" xfId="36087" xr:uid="{9653107C-FA86-41DD-9F9F-61BCAD950A58}"/>
    <cellStyle name="Note 2 27 2 3 3" xfId="27906" xr:uid="{7D3E8581-0A76-4452-8966-1FE7DF22ADEF}"/>
    <cellStyle name="Note 2 27 2 3 3 2" xfId="38278" xr:uid="{3DC456EE-B7EA-4166-A44C-53742F2DB485}"/>
    <cellStyle name="Note 2 27 2 3 4" xfId="40597" xr:uid="{0E9453CC-D575-43AA-A30D-4FA7763D0B5E}"/>
    <cellStyle name="Note 2 27 2 3 5" xfId="33766" xr:uid="{EB91C1A5-2368-4C28-AF72-3B43026228D5}"/>
    <cellStyle name="Note 2 27 2 4" xfId="19761" xr:uid="{DC3BB55B-E695-4DC7-83CF-4A0CD9A19094}"/>
    <cellStyle name="Note 2 27 2 4 2" xfId="35056" xr:uid="{D6D6F3DB-5F31-4824-8EBC-1D20272F6EBF}"/>
    <cellStyle name="Note 2 27 2 5" xfId="26900" xr:uid="{F4A6B570-7763-46A9-B51B-59A543116D11}"/>
    <cellStyle name="Note 2 27 2 5 2" xfId="37276" xr:uid="{8D71E39F-5383-425A-9E31-02E77782F16E}"/>
    <cellStyle name="Note 2 27 2 6" xfId="39566" xr:uid="{424BFCCC-46B1-4F62-B88C-CFEADAAB0968}"/>
    <cellStyle name="Note 2 27 2 7" xfId="32735" xr:uid="{B80ABE6C-9BE4-4CB9-A847-9DA5074B7424}"/>
    <cellStyle name="Note 2 27 3" xfId="17891" xr:uid="{DB15FD50-E8C5-471C-ABF5-C911AA3F9BEE}"/>
    <cellStyle name="Note 2 27 3 2" xfId="20229" xr:uid="{13272D13-B5D8-48DE-9FE7-D27628FFD4A0}"/>
    <cellStyle name="Note 2 27 3 2 2" xfId="35524" xr:uid="{97A17262-1FF1-44CC-948F-6D5DCBC4803C}"/>
    <cellStyle name="Note 2 27 3 3" xfId="27344" xr:uid="{C4FCF436-A83C-4337-86D1-128F0C208B28}"/>
    <cellStyle name="Note 2 27 3 3 2" xfId="37716" xr:uid="{81D50CD7-2935-43DD-A318-5120E5FE4A7F}"/>
    <cellStyle name="Note 2 27 3 4" xfId="40034" xr:uid="{BD8950CB-E2F1-40B4-A3E6-1DEF7582766D}"/>
    <cellStyle name="Note 2 27 3 5" xfId="33203" xr:uid="{AA7C369B-2CEF-45E5-A339-314398C14A3F}"/>
    <cellStyle name="Note 2 27 4" xfId="16673" xr:uid="{F0DAFB25-BC30-4262-BDA8-2BBC95EE30A6}"/>
    <cellStyle name="Note 2 27 4 2" xfId="19420" xr:uid="{3B542520-CC26-4ABE-AD75-1B22D4A7F639}"/>
    <cellStyle name="Note 2 27 4 2 2" xfId="34715" xr:uid="{63D1840C-6A71-420F-8E6C-65FAE639F2AA}"/>
    <cellStyle name="Note 2 27 4 3" xfId="26518" xr:uid="{CE4031E9-4437-4997-990A-C4E33B6D217B}"/>
    <cellStyle name="Note 2 27 4 3 2" xfId="36935" xr:uid="{0C2A55E0-4A33-4C8C-B445-E3E0853341B7}"/>
    <cellStyle name="Note 2 27 4 4" xfId="39260" xr:uid="{412B9BD9-13CF-4E76-84B5-B62E4CA7926C}"/>
    <cellStyle name="Note 2 27 4 5" xfId="32429" xr:uid="{48F0E826-4ECD-41BB-AA6E-B7382D40EBDF}"/>
    <cellStyle name="Note 2 27 5" xfId="19633" xr:uid="{EAB51487-F683-44B6-A15A-D7AB6B5CDAC0}"/>
    <cellStyle name="Note 2 27 5 2" xfId="34928" xr:uid="{1DA77492-2ADE-4374-8845-389382413968}"/>
    <cellStyle name="Note 2 27 6" xfId="26769" xr:uid="{4DDDF5C7-A663-43C6-A82E-FAC0A262C0F3}"/>
    <cellStyle name="Note 2 27 6 2" xfId="37148" xr:uid="{63910222-DD80-4171-9459-29ECBDFFE1EF}"/>
    <cellStyle name="Note 2 27 7" xfId="39473" xr:uid="{421F473F-017C-48D3-ADE7-5E8ADD0C1011}"/>
    <cellStyle name="Note 2 27 8" xfId="32642" xr:uid="{B644E261-16B3-431C-B0E0-5BA8655A293C}"/>
    <cellStyle name="Note 2 28" xfId="17033" xr:uid="{4C769619-A015-4497-97A0-1D71C045601D}"/>
    <cellStyle name="Note 2 28 2" xfId="17415" xr:uid="{5392A346-5ADB-4FA4-938F-39DAF4B44412}"/>
    <cellStyle name="Note 2 28 2 2" xfId="18022" xr:uid="{FDE67200-33EC-4377-A2CB-12054ECF05CB}"/>
    <cellStyle name="Note 2 28 2 2 2" xfId="20360" xr:uid="{B753918D-8E92-4141-BF54-AC726A2E9CE4}"/>
    <cellStyle name="Note 2 28 2 2 2 2" xfId="35655" xr:uid="{0B6DD48C-27B6-4C8D-B566-4305B1128D4E}"/>
    <cellStyle name="Note 2 28 2 2 3" xfId="27474" xr:uid="{6E658124-2627-4D43-8733-BA7345514070}"/>
    <cellStyle name="Note 2 28 2 2 3 2" xfId="37846" xr:uid="{DE03430C-09CD-4B4E-932E-E9E3F28B6250}"/>
    <cellStyle name="Note 2 28 2 2 4" xfId="40165" xr:uid="{67709C7B-1B14-4523-AA8D-AF79CA7D4417}"/>
    <cellStyle name="Note 2 28 2 2 5" xfId="33334" xr:uid="{588A8CE0-16B5-454D-B8A9-D416EB1815AD}"/>
    <cellStyle name="Note 2 28 2 3" xfId="18455" xr:uid="{778A2536-8F87-489A-9A4A-AAC4E844ECF0}"/>
    <cellStyle name="Note 2 28 2 3 2" xfId="20793" xr:uid="{D0716C62-0F85-46CE-A292-766482C5B1F1}"/>
    <cellStyle name="Note 2 28 2 3 2 2" xfId="36088" xr:uid="{5F328A3E-1DF9-4C7D-9AC2-42718CCA2EDE}"/>
    <cellStyle name="Note 2 28 2 3 3" xfId="27907" xr:uid="{646D926B-5FDE-4C1B-879A-58191859F10F}"/>
    <cellStyle name="Note 2 28 2 3 3 2" xfId="38279" xr:uid="{859CB60A-2F42-4772-ABD1-B13235338B77}"/>
    <cellStyle name="Note 2 28 2 3 4" xfId="40598" xr:uid="{4729506B-2780-4E81-9770-62E03594FEDF}"/>
    <cellStyle name="Note 2 28 2 3 5" xfId="33767" xr:uid="{E71729B8-1F53-49B7-B99A-461CF7E71DA8}"/>
    <cellStyle name="Note 2 28 2 4" xfId="19762" xr:uid="{6805A4D2-F724-40EC-814D-572CBFDD3883}"/>
    <cellStyle name="Note 2 28 2 4 2" xfId="35057" xr:uid="{DBB1A545-EFF1-4842-B40F-03CFF27193B9}"/>
    <cellStyle name="Note 2 28 2 5" xfId="26901" xr:uid="{DE934940-F850-4379-9DC1-92F1AD3C9F20}"/>
    <cellStyle name="Note 2 28 2 5 2" xfId="37277" xr:uid="{3CB5F9E6-A276-439D-9A40-8033D906690C}"/>
    <cellStyle name="Note 2 28 2 6" xfId="39567" xr:uid="{0B3D16E3-A222-435F-8312-2DE1349413C6}"/>
    <cellStyle name="Note 2 28 2 7" xfId="32736" xr:uid="{DFE43DE9-7590-4A94-97CE-AC99A5B00136}"/>
    <cellStyle name="Note 2 28 3" xfId="17892" xr:uid="{8FC562AC-1E87-46E6-9A9E-B02DA7F8C167}"/>
    <cellStyle name="Note 2 28 3 2" xfId="20230" xr:uid="{9C40680A-585D-40BB-830C-0E69F5D920FB}"/>
    <cellStyle name="Note 2 28 3 2 2" xfId="35525" xr:uid="{AA9C05F4-306A-491F-8FC3-C06BFD7795BB}"/>
    <cellStyle name="Note 2 28 3 3" xfId="27345" xr:uid="{239BDB2C-1652-432E-9644-5252E420104A}"/>
    <cellStyle name="Note 2 28 3 3 2" xfId="37717" xr:uid="{022DE1D8-A232-4CB0-8A9C-5014D516B8A4}"/>
    <cellStyle name="Note 2 28 3 4" xfId="40035" xr:uid="{E9D30BCE-221F-4904-82EF-6838D7044DE7}"/>
    <cellStyle name="Note 2 28 3 5" xfId="33204" xr:uid="{FA1B871E-1E91-4055-9E08-9C521C425894}"/>
    <cellStyle name="Note 2 28 4" xfId="16674" xr:uid="{4EBDED86-B706-4DA1-A2A2-92F16939CC13}"/>
    <cellStyle name="Note 2 28 4 2" xfId="19421" xr:uid="{F138E5BC-4D9E-491B-80E1-0C0210539734}"/>
    <cellStyle name="Note 2 28 4 2 2" xfId="34716" xr:uid="{AF262788-BFCB-443E-9E08-D9C82233AB9A}"/>
    <cellStyle name="Note 2 28 4 3" xfId="26519" xr:uid="{D3E346B1-D645-4409-BE38-BF1DDA64254D}"/>
    <cellStyle name="Note 2 28 4 3 2" xfId="36936" xr:uid="{16FAA901-4C71-4111-A5FF-03175FD457E7}"/>
    <cellStyle name="Note 2 28 4 4" xfId="39261" xr:uid="{458F1149-D2DA-4459-92E4-5B5944791181}"/>
    <cellStyle name="Note 2 28 4 5" xfId="32430" xr:uid="{A7725C7E-4346-43CB-A202-7934888962ED}"/>
    <cellStyle name="Note 2 28 5" xfId="19634" xr:uid="{EE2A0129-DD03-4332-9318-E3C5B3F1594C}"/>
    <cellStyle name="Note 2 28 5 2" xfId="34929" xr:uid="{D4E775E8-A1A5-4EBB-B7BA-5D0F1DB7D6D5}"/>
    <cellStyle name="Note 2 28 6" xfId="26770" xr:uid="{9DF3D330-2621-4F76-8F6F-57B7ECAEAA53}"/>
    <cellStyle name="Note 2 28 6 2" xfId="37149" xr:uid="{6549EE8A-032B-4645-ACEC-BFC4639509E2}"/>
    <cellStyle name="Note 2 28 7" xfId="39474" xr:uid="{1A9D1A09-3FE1-46EA-A5F5-7A6D69AF3E7F}"/>
    <cellStyle name="Note 2 28 8" xfId="32643" xr:uid="{A09678C0-3FD4-4C3D-AA58-D523746A0453}"/>
    <cellStyle name="Note 2 29" xfId="17034" xr:uid="{0C6239AC-7D28-4794-AA36-02CB82F3DF06}"/>
    <cellStyle name="Note 2 29 2" xfId="17416" xr:uid="{E87B13DF-C222-49CE-B147-0C5897B741EB}"/>
    <cellStyle name="Note 2 29 2 2" xfId="18023" xr:uid="{DD588A0B-26DF-450D-ACE8-DFDF905DC3D4}"/>
    <cellStyle name="Note 2 29 2 2 2" xfId="20361" xr:uid="{19957A16-2D9E-47DD-B91E-8AB09AEF64CF}"/>
    <cellStyle name="Note 2 29 2 2 2 2" xfId="35656" xr:uid="{2FDE48E6-8367-46DC-98FB-4C964D67EE71}"/>
    <cellStyle name="Note 2 29 2 2 3" xfId="27475" xr:uid="{CF261144-4BBC-4A33-B6C1-CC6B49914173}"/>
    <cellStyle name="Note 2 29 2 2 3 2" xfId="37847" xr:uid="{5BD49095-70AF-4158-BA98-3CDC1E8C25F6}"/>
    <cellStyle name="Note 2 29 2 2 4" xfId="40166" xr:uid="{4BCCE206-3CE6-4581-8442-9CFD02B8427A}"/>
    <cellStyle name="Note 2 29 2 2 5" xfId="33335" xr:uid="{8197F8E7-8DBB-47EB-AC32-AB1516D0A706}"/>
    <cellStyle name="Note 2 29 2 3" xfId="18456" xr:uid="{DEF0398B-C900-4B15-8937-CB23785E5AC2}"/>
    <cellStyle name="Note 2 29 2 3 2" xfId="20794" xr:uid="{D493857C-5C42-471B-81AB-7B082A004395}"/>
    <cellStyle name="Note 2 29 2 3 2 2" xfId="36089" xr:uid="{6247C823-05E4-4EDB-B2C3-0EEF058CC165}"/>
    <cellStyle name="Note 2 29 2 3 3" xfId="27908" xr:uid="{29A3BA2D-AEB4-48B7-99D1-D573F7C83E1A}"/>
    <cellStyle name="Note 2 29 2 3 3 2" xfId="38280" xr:uid="{88266E8C-E2D1-49F9-A47C-0E5AA8CEFC95}"/>
    <cellStyle name="Note 2 29 2 3 4" xfId="40599" xr:uid="{A3A4076F-C510-44C6-B1AC-1F965B03436C}"/>
    <cellStyle name="Note 2 29 2 3 5" xfId="33768" xr:uid="{C72A5516-CE40-4371-B24E-0A9EE5E64CC8}"/>
    <cellStyle name="Note 2 29 2 4" xfId="19763" xr:uid="{0FC63A96-C73C-4DAD-A58C-3674AA2795CF}"/>
    <cellStyle name="Note 2 29 2 4 2" xfId="35058" xr:uid="{27B168AB-BAAA-41A6-9EAA-26F79E857A11}"/>
    <cellStyle name="Note 2 29 2 5" xfId="26902" xr:uid="{7241C81F-5AC1-429B-A07C-325C3338326A}"/>
    <cellStyle name="Note 2 29 2 5 2" xfId="37278" xr:uid="{6142CEEE-1CC2-4977-BFB2-A7983F752069}"/>
    <cellStyle name="Note 2 29 2 6" xfId="39568" xr:uid="{6935C199-D92A-4E7E-AECF-6C88DE418A74}"/>
    <cellStyle name="Note 2 29 2 7" xfId="32737" xr:uid="{24B78CF5-D0F0-4C11-9C8A-FDA01C81548B}"/>
    <cellStyle name="Note 2 29 3" xfId="17893" xr:uid="{8E634FB7-3063-45FE-BF27-FF107A4B0CE2}"/>
    <cellStyle name="Note 2 29 3 2" xfId="20231" xr:uid="{4049F104-664F-4BE8-8623-D44B5BD07471}"/>
    <cellStyle name="Note 2 29 3 2 2" xfId="35526" xr:uid="{FCFEB221-F513-45F7-AD6C-590FEBFF6E96}"/>
    <cellStyle name="Note 2 29 3 3" xfId="27346" xr:uid="{9909955B-C859-4835-9788-0E73DB0A6894}"/>
    <cellStyle name="Note 2 29 3 3 2" xfId="37718" xr:uid="{E3244968-5A6A-480A-A92E-DCA94D2DB6F9}"/>
    <cellStyle name="Note 2 29 3 4" xfId="40036" xr:uid="{559BB0EC-60BC-4E59-A99F-8FF29E861855}"/>
    <cellStyle name="Note 2 29 3 5" xfId="33205" xr:uid="{2AE75CC6-9885-4B5E-B293-29A48AD43804}"/>
    <cellStyle name="Note 2 29 4" xfId="16675" xr:uid="{A341B7B3-FBCD-48C5-8B09-A4C559A5AC25}"/>
    <cellStyle name="Note 2 29 4 2" xfId="19422" xr:uid="{B4EDF062-0ABF-4D5A-AB50-02115AE637B8}"/>
    <cellStyle name="Note 2 29 4 2 2" xfId="34717" xr:uid="{2FECEEF4-C1C3-43EE-9B79-4789CA6297DD}"/>
    <cellStyle name="Note 2 29 4 3" xfId="26520" xr:uid="{D83F2126-A8F3-48FC-80ED-DEB8D315EFCA}"/>
    <cellStyle name="Note 2 29 4 3 2" xfId="36937" xr:uid="{A7BC9F84-0F30-4E4A-A58E-61939EEA96C9}"/>
    <cellStyle name="Note 2 29 4 4" xfId="39262" xr:uid="{8363CE04-6F5E-4812-A4C6-8BFABDBFA7F1}"/>
    <cellStyle name="Note 2 29 4 5" xfId="32431" xr:uid="{2779DE5C-BBF7-44C2-A862-30E3379D01F1}"/>
    <cellStyle name="Note 2 29 5" xfId="19635" xr:uid="{8F5B6751-B994-4E2A-83DB-83A3EEB6E367}"/>
    <cellStyle name="Note 2 29 5 2" xfId="34930" xr:uid="{E42682A8-B5BE-4BC3-B78D-FEECCB794F40}"/>
    <cellStyle name="Note 2 29 6" xfId="26771" xr:uid="{D44D5FBF-6925-4158-8BD9-831914A13C15}"/>
    <cellStyle name="Note 2 29 6 2" xfId="37150" xr:uid="{868EF878-5790-41E0-BEB9-19774529903A}"/>
    <cellStyle name="Note 2 29 7" xfId="39475" xr:uid="{D5D20543-6B76-42C8-AEA6-59D6F43533DA}"/>
    <cellStyle name="Note 2 29 8" xfId="32644" xr:uid="{404AE073-2710-465C-8CD9-6074DDB8D5EF}"/>
    <cellStyle name="Note 2 3" xfId="1133" xr:uid="{FDC4DB42-9A9C-49B0-B1DB-AC46D9A16EFF}"/>
    <cellStyle name="Note 2 3 2" xfId="7120" xr:uid="{69DB25C4-E1D6-4B1A-8549-2F3D42968583}"/>
    <cellStyle name="Note 2 3 2 2" xfId="17417" xr:uid="{46417664-EAC6-4AF6-8444-05CBBC5251FA}"/>
    <cellStyle name="Note 2 3 2 2 2" xfId="19764" xr:uid="{89E15A91-110C-4D49-AB4C-40014EEB1AE3}"/>
    <cellStyle name="Note 2 3 2 2 2 2" xfId="35059" xr:uid="{C56C2EAA-DEAF-472C-83FA-495A4F3083E0}"/>
    <cellStyle name="Note 2 3 2 2 3" xfId="26903" xr:uid="{DF4C45CB-BE9D-4CFC-A4A7-45EA3DF1FE86}"/>
    <cellStyle name="Note 2 3 2 2 3 2" xfId="37279" xr:uid="{8A9D8989-CD2C-4FE3-A5A3-E65148201ACF}"/>
    <cellStyle name="Note 2 3 2 2 4" xfId="39569" xr:uid="{584EEFA6-C873-4D30-9B2F-4E74CEFB07D6}"/>
    <cellStyle name="Note 2 3 2 2 5" xfId="32738" xr:uid="{1D81C1F1-9A7A-40A6-84ED-E26571CF99E7}"/>
    <cellStyle name="Note 2 3 2 3" xfId="18024" xr:uid="{D3D15B30-CB66-4074-946D-67BBE2202890}"/>
    <cellStyle name="Note 2 3 2 3 2" xfId="20362" xr:uid="{DF24B97F-689C-44A9-8E2C-6B7AD4B5EEC8}"/>
    <cellStyle name="Note 2 3 2 3 2 2" xfId="35657" xr:uid="{F51C5A44-8016-4E47-9D53-B949D4A31156}"/>
    <cellStyle name="Note 2 3 2 3 3" xfId="27476" xr:uid="{DC1EB5C3-F19A-44AA-B61E-414852A65815}"/>
    <cellStyle name="Note 2 3 2 3 3 2" xfId="37848" xr:uid="{CE54328A-59FD-466D-8BC2-7212291D8D1D}"/>
    <cellStyle name="Note 2 3 2 3 4" xfId="40167" xr:uid="{AAEE419D-3377-47D0-AC87-D76B06C8AFAF}"/>
    <cellStyle name="Note 2 3 2 3 5" xfId="33336" xr:uid="{768378C0-1442-4258-8608-F96E35D1ECF3}"/>
    <cellStyle name="Note 2 3 2 4" xfId="18457" xr:uid="{6A1EF6E1-BCAD-43B3-9E24-73CCD13498AE}"/>
    <cellStyle name="Note 2 3 2 4 2" xfId="20795" xr:uid="{D0AAB475-9882-427C-B974-375BE75384A5}"/>
    <cellStyle name="Note 2 3 2 4 2 2" xfId="36090" xr:uid="{EB491832-FE18-428B-9953-BA622774F96A}"/>
    <cellStyle name="Note 2 3 2 4 3" xfId="27909" xr:uid="{4462C343-9933-49B1-A4DF-4D52D5BE6282}"/>
    <cellStyle name="Note 2 3 2 4 3 2" xfId="38281" xr:uid="{BDF6036C-2C7E-4991-B189-C7B4F3F92D41}"/>
    <cellStyle name="Note 2 3 2 4 4" xfId="40600" xr:uid="{541199DB-0B7E-413E-BC23-73218E3536D4}"/>
    <cellStyle name="Note 2 3 2 4 5" xfId="33769" xr:uid="{9E90A5DA-E57E-420F-9D4B-F01B52C59149}"/>
    <cellStyle name="Note 2 3 2 5" xfId="19113" xr:uid="{91F3FF11-E634-46A0-ABFE-C08412132A6C}"/>
    <cellStyle name="Note 2 3 2 5 2" xfId="21448" xr:uid="{7C4AA4F2-037E-4056-88C0-9B81780A25F8}"/>
    <cellStyle name="Note 2 3 2 5 2 2" xfId="36743" xr:uid="{6D5DA3D3-A0FA-4BEC-B3D1-E7C4335D020D}"/>
    <cellStyle name="Note 2 3 2 5 3" xfId="28558" xr:uid="{AC553566-AF74-405C-A24E-6FBFEB19E1B3}"/>
    <cellStyle name="Note 2 3 2 5 3 2" xfId="38927" xr:uid="{767E0064-3EBB-4C03-9BE3-54BA1D672DA9}"/>
    <cellStyle name="Note 2 3 2 5 4" xfId="41253" xr:uid="{918110B7-0708-4A12-87E4-618C1EB4D1A0}"/>
    <cellStyle name="Note 2 3 2 5 5" xfId="34422" xr:uid="{E32E97A0-71D2-4953-86DE-C33C901D2AAB}"/>
    <cellStyle name="Note 2 3 3" xfId="17035" xr:uid="{75CE0364-1BA7-4853-B66D-19B56438B257}"/>
    <cellStyle name="Note 2 3 3 2" xfId="19636" xr:uid="{013C2BF3-667E-4247-8310-09633E4ED0CD}"/>
    <cellStyle name="Note 2 3 3 2 2" xfId="34931" xr:uid="{AFA9E262-EA9B-4943-AFBB-B59276D8E098}"/>
    <cellStyle name="Note 2 3 3 3" xfId="26772" xr:uid="{852228E2-7DDB-4F7C-AC6C-27C777C7FAE3}"/>
    <cellStyle name="Note 2 3 3 3 2" xfId="37151" xr:uid="{12D5E59B-71B2-478B-BF9C-89C168371180}"/>
    <cellStyle name="Note 2 3 3 4" xfId="39476" xr:uid="{44CE6363-4EAF-4B3A-AFE9-399A36AF27B3}"/>
    <cellStyle name="Note 2 3 3 5" xfId="32645" xr:uid="{474591C1-18DB-4F82-AF6B-27EB4186F3F1}"/>
    <cellStyle name="Note 2 3 4" xfId="17894" xr:uid="{4BFC2A37-D71B-4304-8DD9-6196E371B83A}"/>
    <cellStyle name="Note 2 3 4 2" xfId="20232" xr:uid="{CD922F70-BD27-469A-A938-B364EC6DFDB8}"/>
    <cellStyle name="Note 2 3 4 2 2" xfId="35527" xr:uid="{937A69FF-B1B5-4197-A54D-45268C6B90EC}"/>
    <cellStyle name="Note 2 3 4 3" xfId="27347" xr:uid="{C3CDA8B9-5120-4593-8530-8BA3885ED7BB}"/>
    <cellStyle name="Note 2 3 4 3 2" xfId="37719" xr:uid="{E2F35AC3-CE0F-42C8-BD06-1046A42EC48B}"/>
    <cellStyle name="Note 2 3 4 4" xfId="40037" xr:uid="{DC82399C-17C9-4B87-BCB5-96989F70FC39}"/>
    <cellStyle name="Note 2 3 4 5" xfId="33206" xr:uid="{5D6D7C04-E91B-4BB3-8FE9-5B058473C5EA}"/>
    <cellStyle name="Note 2 3 5" xfId="16676" xr:uid="{DF7EEBFC-C675-494C-BAE9-307E28335A95}"/>
    <cellStyle name="Note 2 3 5 2" xfId="19423" xr:uid="{FA94F94B-8365-48A1-A8E5-E90CC8BD1EFD}"/>
    <cellStyle name="Note 2 3 5 2 2" xfId="34718" xr:uid="{31C1BCD6-61FD-4904-A106-9E5D89599609}"/>
    <cellStyle name="Note 2 3 5 3" xfId="26521" xr:uid="{CEABB13E-2A9A-4293-B4DD-B3C9F9C5C364}"/>
    <cellStyle name="Note 2 3 5 3 2" xfId="36938" xr:uid="{34D40D0B-8CB5-4CFF-98C0-89EF9350FF55}"/>
    <cellStyle name="Note 2 3 5 4" xfId="39263" xr:uid="{292957CF-2DF7-40E2-950F-4A77E717AB29}"/>
    <cellStyle name="Note 2 3 5 5" xfId="32432" xr:uid="{D12DF3DD-3E13-429C-A7D7-C1E5BD5609A9}"/>
    <cellStyle name="Note 2 3 6" xfId="18874" xr:uid="{F0C2C1C7-17C7-4BC9-BFFE-FAA751CA3091}"/>
    <cellStyle name="Note 2 3 6 2" xfId="21212" xr:uid="{9EADCD02-37C6-4902-B194-C62098ACDA76}"/>
    <cellStyle name="Note 2 3 6 2 2" xfId="36507" xr:uid="{B4D2C027-D803-4AD2-8A65-A66E03E8CB64}"/>
    <cellStyle name="Note 2 3 6 3" xfId="28321" xr:uid="{F0852BCB-7717-4C28-8E37-A7B49C79A35D}"/>
    <cellStyle name="Note 2 3 6 3 2" xfId="38693" xr:uid="{43778D26-AD7A-4BE7-B2AE-7600CF03AA5C}"/>
    <cellStyle name="Note 2 3 6 4" xfId="41017" xr:uid="{7657264B-4DEB-4BC4-9051-A50BFC62FFB2}"/>
    <cellStyle name="Note 2 3 6 5" xfId="34186" xr:uid="{B4437EC7-6107-478F-8493-131E15B34AD6}"/>
    <cellStyle name="Note 2 3 7" xfId="4860" xr:uid="{86139F6C-40D6-493F-A956-D67EE1C8B872}"/>
    <cellStyle name="Note 2 30" xfId="17036" xr:uid="{A059DD17-41D0-4B5C-AFE3-5CA460E07EF7}"/>
    <cellStyle name="Note 2 30 2" xfId="17418" xr:uid="{0B2B5565-7DA8-49A2-BB08-BA496C5C4024}"/>
    <cellStyle name="Note 2 30 2 2" xfId="18025" xr:uid="{1661C002-DD3B-4ED8-8C19-79F73BA7E75B}"/>
    <cellStyle name="Note 2 30 2 2 2" xfId="20363" xr:uid="{E2C8EEC1-5EFC-4D79-9A33-7B93FF91EA58}"/>
    <cellStyle name="Note 2 30 2 2 2 2" xfId="35658" xr:uid="{E5293B3D-FDFA-4E6E-9716-87D50FA71E77}"/>
    <cellStyle name="Note 2 30 2 2 3" xfId="27477" xr:uid="{FF2C142D-750B-48A0-8D75-47871D09F177}"/>
    <cellStyle name="Note 2 30 2 2 3 2" xfId="37849" xr:uid="{A26EC0D4-34AB-4204-AD0D-9DAC93D42528}"/>
    <cellStyle name="Note 2 30 2 2 4" xfId="40168" xr:uid="{4CAD15AB-31E9-4A0B-A989-E02A39ACECEC}"/>
    <cellStyle name="Note 2 30 2 2 5" xfId="33337" xr:uid="{3B16E678-129F-46AC-B2CB-BC8CC5940EC3}"/>
    <cellStyle name="Note 2 30 2 3" xfId="18458" xr:uid="{821DDD44-8680-4510-A806-8C4AE211BB5D}"/>
    <cellStyle name="Note 2 30 2 3 2" xfId="20796" xr:uid="{609F008E-A9A0-4A0B-B300-3880ED987F58}"/>
    <cellStyle name="Note 2 30 2 3 2 2" xfId="36091" xr:uid="{B9BF6EF5-8FF0-4F8B-8C59-B4AF1466C9C5}"/>
    <cellStyle name="Note 2 30 2 3 3" xfId="27910" xr:uid="{38498A5C-B01A-46AD-BB91-4C902D62FEC9}"/>
    <cellStyle name="Note 2 30 2 3 3 2" xfId="38282" xr:uid="{655BCA32-E8FF-42E2-B04E-F88730E362FF}"/>
    <cellStyle name="Note 2 30 2 3 4" xfId="40601" xr:uid="{7DCBA7B0-5FF5-468D-8B1B-1C6EFB776638}"/>
    <cellStyle name="Note 2 30 2 3 5" xfId="33770" xr:uid="{82141259-5918-443E-8DBC-BB45520E4D7E}"/>
    <cellStyle name="Note 2 30 2 4" xfId="19765" xr:uid="{6691EFD3-6254-474B-B089-8F8EF8C41386}"/>
    <cellStyle name="Note 2 30 2 4 2" xfId="35060" xr:uid="{30CA84BA-F1DA-439D-8064-B4BDB763DA32}"/>
    <cellStyle name="Note 2 30 2 5" xfId="26904" xr:uid="{68ED635C-FD95-41A6-9C4A-43F2C9E282E7}"/>
    <cellStyle name="Note 2 30 2 5 2" xfId="37280" xr:uid="{1280BC66-DBF9-4981-AA99-5DCAD4F72CEC}"/>
    <cellStyle name="Note 2 30 2 6" xfId="39570" xr:uid="{F06AB2D9-042E-4829-8F04-C3659377D846}"/>
    <cellStyle name="Note 2 30 2 7" xfId="32739" xr:uid="{27D00A7B-25E6-4811-B3A9-FF9110132B0A}"/>
    <cellStyle name="Note 2 30 3" xfId="17895" xr:uid="{50A8C79F-980C-485A-985C-83E552A735F0}"/>
    <cellStyle name="Note 2 30 3 2" xfId="20233" xr:uid="{103D2C3C-187E-46CE-938A-D56F0A284BD7}"/>
    <cellStyle name="Note 2 30 3 2 2" xfId="35528" xr:uid="{7C31426F-0038-48DA-8B02-1E5A0F3B5553}"/>
    <cellStyle name="Note 2 30 3 3" xfId="27348" xr:uid="{60BBE31E-1591-47C9-9E35-5AC2937F3524}"/>
    <cellStyle name="Note 2 30 3 3 2" xfId="37720" xr:uid="{820F6449-5A80-4F37-BACC-397DCD7AD707}"/>
    <cellStyle name="Note 2 30 3 4" xfId="40038" xr:uid="{685480B1-6A40-48C2-9E32-3B07F14932D0}"/>
    <cellStyle name="Note 2 30 3 5" xfId="33207" xr:uid="{C7180EDB-4A90-4AD3-8DC7-8E7A5CC0C9A7}"/>
    <cellStyle name="Note 2 30 4" xfId="16677" xr:uid="{413AFF54-A1A6-4C04-A779-1C7B4688D6C6}"/>
    <cellStyle name="Note 2 30 4 2" xfId="19424" xr:uid="{AAB1B738-7B96-4A99-80F7-DD26B80B8251}"/>
    <cellStyle name="Note 2 30 4 2 2" xfId="34719" xr:uid="{6573B515-1B56-4842-A1F6-270F3BDA2D95}"/>
    <cellStyle name="Note 2 30 4 3" xfId="26522" xr:uid="{EF01306D-B19F-4A86-812F-1C0C4EA5CBCA}"/>
    <cellStyle name="Note 2 30 4 3 2" xfId="36939" xr:uid="{6F680A83-A38C-4930-BEE4-5C7A333EA4FD}"/>
    <cellStyle name="Note 2 30 4 4" xfId="39264" xr:uid="{384E3561-DF39-4D4E-835C-FA14A6BF63A7}"/>
    <cellStyle name="Note 2 30 4 5" xfId="32433" xr:uid="{C416198F-E3AB-41F8-AC0E-9BAE729D18FD}"/>
    <cellStyle name="Note 2 30 5" xfId="19637" xr:uid="{87259593-7A5C-40B0-AAAC-32CBA7989110}"/>
    <cellStyle name="Note 2 30 5 2" xfId="34932" xr:uid="{2DB091EB-BF46-4D07-867A-CF0415FB1808}"/>
    <cellStyle name="Note 2 30 6" xfId="26773" xr:uid="{B694C739-51B5-4867-8984-31C75E7B770F}"/>
    <cellStyle name="Note 2 30 6 2" xfId="37152" xr:uid="{14EDBC13-0870-4A10-8923-871782B072E6}"/>
    <cellStyle name="Note 2 30 7" xfId="39477" xr:uid="{C61BC3DC-E5AC-43E6-8BCB-153115654C96}"/>
    <cellStyle name="Note 2 30 8" xfId="32646" xr:uid="{B9C2E549-DE6D-4AF4-818D-F2960117686A}"/>
    <cellStyle name="Note 2 31" xfId="17037" xr:uid="{53BD0D1E-A54E-410A-A00F-9636E0DB452E}"/>
    <cellStyle name="Note 2 31 2" xfId="17419" xr:uid="{B069BFE0-EDA5-476A-BBF9-717E6CD30652}"/>
    <cellStyle name="Note 2 31 2 2" xfId="18026" xr:uid="{E0226057-F2C6-4E52-BB53-CB7893AF0AFA}"/>
    <cellStyle name="Note 2 31 2 2 2" xfId="20364" xr:uid="{D1C3526D-815D-42FA-8629-3AC0619D27FA}"/>
    <cellStyle name="Note 2 31 2 2 2 2" xfId="35659" xr:uid="{BC93E932-91D6-4C14-9630-666819F708B8}"/>
    <cellStyle name="Note 2 31 2 2 3" xfId="27478" xr:uid="{029F0616-FCC6-4260-AD17-0A3DAFF1AF05}"/>
    <cellStyle name="Note 2 31 2 2 3 2" xfId="37850" xr:uid="{83992001-BFF7-42B8-9049-98AD71F528AA}"/>
    <cellStyle name="Note 2 31 2 2 4" xfId="40169" xr:uid="{E12961DF-77C0-43EB-AFB4-2969F79C6DF7}"/>
    <cellStyle name="Note 2 31 2 2 5" xfId="33338" xr:uid="{ED56A409-C532-4DF3-8E40-E34CDBA8B183}"/>
    <cellStyle name="Note 2 31 2 3" xfId="18459" xr:uid="{98E121C0-6F0F-4E0D-80EC-C303C2A3A436}"/>
    <cellStyle name="Note 2 31 2 3 2" xfId="20797" xr:uid="{0F00D0EE-A630-42E0-8750-AFB3A87859DB}"/>
    <cellStyle name="Note 2 31 2 3 2 2" xfId="36092" xr:uid="{840FE6A4-9435-4381-AA62-81614B04BC45}"/>
    <cellStyle name="Note 2 31 2 3 3" xfId="27911" xr:uid="{30D9C86C-EE5E-4A63-A790-36FB652DB6EB}"/>
    <cellStyle name="Note 2 31 2 3 3 2" xfId="38283" xr:uid="{36F1D312-0AA0-4321-93FE-BB5FB52FF3D2}"/>
    <cellStyle name="Note 2 31 2 3 4" xfId="40602" xr:uid="{D1F1EF68-4CF5-4FAE-A94A-D2DE200B1EEE}"/>
    <cellStyle name="Note 2 31 2 3 5" xfId="33771" xr:uid="{E961A308-CAEA-4781-9735-508AD24774B0}"/>
    <cellStyle name="Note 2 31 2 4" xfId="19766" xr:uid="{038DCF78-1268-4789-BDFD-EF21F385D955}"/>
    <cellStyle name="Note 2 31 2 4 2" xfId="35061" xr:uid="{12253BD5-0EE6-4574-98BA-DFBC80A38F72}"/>
    <cellStyle name="Note 2 31 2 5" xfId="26905" xr:uid="{07A0178E-3020-4BC8-8316-155FD9466E0F}"/>
    <cellStyle name="Note 2 31 2 5 2" xfId="37281" xr:uid="{0C47BF9F-3FDE-4091-A53C-BB1A36C8510B}"/>
    <cellStyle name="Note 2 31 2 6" xfId="39571" xr:uid="{2E06EEAC-5E36-457C-A906-EC80B312A919}"/>
    <cellStyle name="Note 2 31 2 7" xfId="32740" xr:uid="{68AF8604-A068-4666-AE9B-74E43B62A5DB}"/>
    <cellStyle name="Note 2 31 3" xfId="17896" xr:uid="{B3AA9236-FCF9-41E9-B5AF-D663D1E48DD4}"/>
    <cellStyle name="Note 2 31 3 2" xfId="20234" xr:uid="{6A024D0D-04ED-4B28-93B0-595F6005299B}"/>
    <cellStyle name="Note 2 31 3 2 2" xfId="35529" xr:uid="{0817E42A-6F28-423F-967B-5ADE5DA861D9}"/>
    <cellStyle name="Note 2 31 3 3" xfId="27349" xr:uid="{E72BD6DE-14E0-4017-994D-A69BCBB3FAEF}"/>
    <cellStyle name="Note 2 31 3 3 2" xfId="37721" xr:uid="{922E48E5-E7AE-4C47-A361-98D314EE9F62}"/>
    <cellStyle name="Note 2 31 3 4" xfId="40039" xr:uid="{53ADBA53-C993-4CDC-B566-BA075A821533}"/>
    <cellStyle name="Note 2 31 3 5" xfId="33208" xr:uid="{99686D56-976E-4D37-B029-9B3F27C82111}"/>
    <cellStyle name="Note 2 31 4" xfId="16678" xr:uid="{ADD44670-6413-43C8-9AAC-A29AB05BEEE3}"/>
    <cellStyle name="Note 2 31 4 2" xfId="19425" xr:uid="{DA2CEA75-F73B-469A-A572-B50799719034}"/>
    <cellStyle name="Note 2 31 4 2 2" xfId="34720" xr:uid="{EEC489B3-877D-4F51-9B29-C788EBC6FB31}"/>
    <cellStyle name="Note 2 31 4 3" xfId="26523" xr:uid="{D109F360-8D8D-475E-84BB-8FBB828CA743}"/>
    <cellStyle name="Note 2 31 4 3 2" xfId="36940" xr:uid="{9286D6F0-9B67-4262-BEAF-D050E1E39558}"/>
    <cellStyle name="Note 2 31 4 4" xfId="39265" xr:uid="{D79B38E1-6A58-48B2-8724-638D7E6668F8}"/>
    <cellStyle name="Note 2 31 4 5" xfId="32434" xr:uid="{AFC023CB-CE2B-442A-88BE-5E97DF30972C}"/>
    <cellStyle name="Note 2 31 5" xfId="19638" xr:uid="{5C53E4CE-7263-484E-9AD5-28D1C0EBB14F}"/>
    <cellStyle name="Note 2 31 5 2" xfId="34933" xr:uid="{3F0C671B-9835-4630-A8F3-E2B9259DF928}"/>
    <cellStyle name="Note 2 31 6" xfId="26774" xr:uid="{EDEEE659-EFB7-4DE0-8078-02088CFA7C9F}"/>
    <cellStyle name="Note 2 31 6 2" xfId="37153" xr:uid="{990538E8-6CED-4169-B075-C55858252C20}"/>
    <cellStyle name="Note 2 31 7" xfId="39478" xr:uid="{B042DC41-23C3-44E4-9231-8C671AF8B5F2}"/>
    <cellStyle name="Note 2 31 8" xfId="32647" xr:uid="{77E69F08-A093-4A8B-B281-93F08EB5541C}"/>
    <cellStyle name="Note 2 32" xfId="17038" xr:uid="{FD09DE71-317F-4682-BDA2-7AB586575623}"/>
    <cellStyle name="Note 2 32 2" xfId="17420" xr:uid="{B5966CFB-9039-453C-86A0-ED48D41F1580}"/>
    <cellStyle name="Note 2 32 2 2" xfId="18027" xr:uid="{85BAD8FC-BCA9-4523-BCEE-B03526131ED2}"/>
    <cellStyle name="Note 2 32 2 2 2" xfId="20365" xr:uid="{0B1A2E61-DE97-42A0-8AFC-1A56B831768E}"/>
    <cellStyle name="Note 2 32 2 2 2 2" xfId="35660" xr:uid="{62FB129F-9AAE-4713-9799-F6D14D265E75}"/>
    <cellStyle name="Note 2 32 2 2 3" xfId="27479" xr:uid="{13AE7366-512D-49D0-86D1-0056872803C1}"/>
    <cellStyle name="Note 2 32 2 2 3 2" xfId="37851" xr:uid="{B12C0DE9-8F2E-48F1-90C2-927DC5736CDF}"/>
    <cellStyle name="Note 2 32 2 2 4" xfId="40170" xr:uid="{9DFA7154-6F27-4C08-9144-2EE7CA290FFB}"/>
    <cellStyle name="Note 2 32 2 2 5" xfId="33339" xr:uid="{473D43A0-639F-4222-AF45-903916699117}"/>
    <cellStyle name="Note 2 32 2 3" xfId="18460" xr:uid="{739AE930-0BB1-4A7C-89C4-D7E96561F933}"/>
    <cellStyle name="Note 2 32 2 3 2" xfId="20798" xr:uid="{8161CB65-35B4-41A2-B1DB-798F3DE2C39E}"/>
    <cellStyle name="Note 2 32 2 3 2 2" xfId="36093" xr:uid="{56FD16DC-4226-4456-9F80-FE49DA7ED27D}"/>
    <cellStyle name="Note 2 32 2 3 3" xfId="27912" xr:uid="{878A81C4-36EE-42AF-A4C8-37BBF7F909C3}"/>
    <cellStyle name="Note 2 32 2 3 3 2" xfId="38284" xr:uid="{4EF4060C-8485-43D0-8515-9D0722F60C6C}"/>
    <cellStyle name="Note 2 32 2 3 4" xfId="40603" xr:uid="{95D22C57-F870-4BA9-8AE6-77B5A4D64A97}"/>
    <cellStyle name="Note 2 32 2 3 5" xfId="33772" xr:uid="{42E52436-A1DD-4710-92E1-0A1E89B71004}"/>
    <cellStyle name="Note 2 32 2 4" xfId="19767" xr:uid="{1396949E-CD57-4432-BCF0-44B5E00D00F4}"/>
    <cellStyle name="Note 2 32 2 4 2" xfId="35062" xr:uid="{6A42B1A4-F789-487C-8B79-E32E9C6255D1}"/>
    <cellStyle name="Note 2 32 2 5" xfId="26906" xr:uid="{51CEB1CA-0205-456D-A35D-A8242DAAE106}"/>
    <cellStyle name="Note 2 32 2 5 2" xfId="37282" xr:uid="{EC86108E-6C36-4D54-92BF-154A6A27CB3E}"/>
    <cellStyle name="Note 2 32 2 6" xfId="39572" xr:uid="{3E9B4FD2-AA57-4BE2-8DEC-567265736E2F}"/>
    <cellStyle name="Note 2 32 2 7" xfId="32741" xr:uid="{24426C5C-A055-449F-B3CA-9B8F9CE0BE20}"/>
    <cellStyle name="Note 2 32 3" xfId="17897" xr:uid="{A14A25F0-3E8C-42C8-ACC5-0505891A97DF}"/>
    <cellStyle name="Note 2 32 3 2" xfId="20235" xr:uid="{5639A124-BA0D-46F7-9CA3-1DE2A8E9A259}"/>
    <cellStyle name="Note 2 32 3 2 2" xfId="35530" xr:uid="{D99CBFC0-AB7D-4049-AC9A-A7E5FBC0CC78}"/>
    <cellStyle name="Note 2 32 3 3" xfId="27350" xr:uid="{9A0AFC33-B6C9-4A8F-A410-80216C698A2D}"/>
    <cellStyle name="Note 2 32 3 3 2" xfId="37722" xr:uid="{94A84F4D-6678-453D-B664-2E326E47929F}"/>
    <cellStyle name="Note 2 32 3 4" xfId="40040" xr:uid="{6A818F16-27E3-4838-BF51-69A2057931DD}"/>
    <cellStyle name="Note 2 32 3 5" xfId="33209" xr:uid="{0202544C-6B79-44F5-83EC-A1E9BAA21479}"/>
    <cellStyle name="Note 2 32 4" xfId="17391" xr:uid="{47AFA823-F3CE-4F35-A38E-91602FA8FDD1}"/>
    <cellStyle name="Note 2 32 4 2" xfId="19739" xr:uid="{7B5274B3-FEB8-4558-9209-B1A740D5E303}"/>
    <cellStyle name="Note 2 32 4 2 2" xfId="35034" xr:uid="{DC965C2C-E23F-4B32-A9E4-CA2B287FC7FF}"/>
    <cellStyle name="Note 2 32 4 3" xfId="26878" xr:uid="{285CE7C7-B08F-4B59-BB94-A72E7F8B3585}"/>
    <cellStyle name="Note 2 32 4 3 2" xfId="37254" xr:uid="{1E82222A-B5AB-4F8A-9125-F4AEB8592DCF}"/>
    <cellStyle name="Note 2 32 4 4" xfId="39544" xr:uid="{C260A190-D3A9-406B-80E4-7606B3306DE8}"/>
    <cellStyle name="Note 2 32 4 5" xfId="32713" xr:uid="{22D280C3-411B-4D20-82C1-04AF281E84CC}"/>
    <cellStyle name="Note 2 32 5" xfId="19639" xr:uid="{B8D00503-2D80-4895-873B-236A13A46355}"/>
    <cellStyle name="Note 2 32 5 2" xfId="34934" xr:uid="{4916F616-FB94-4EA5-86F4-14F01C337B3A}"/>
    <cellStyle name="Note 2 32 6" xfId="26775" xr:uid="{58BCD457-1594-4A5B-A7DD-85F7451AE0FB}"/>
    <cellStyle name="Note 2 32 6 2" xfId="37154" xr:uid="{C94CA532-A8E1-496F-B410-143697C2BBEF}"/>
    <cellStyle name="Note 2 32 7" xfId="39479" xr:uid="{4BE5ED57-DBA9-4681-A2C2-A60376302D9E}"/>
    <cellStyle name="Note 2 32 8" xfId="32648" xr:uid="{6B75243A-EBA6-491B-A5CC-19EF64DFE75D}"/>
    <cellStyle name="Note 2 33" xfId="17039" xr:uid="{5ACEFB50-3C41-4434-A7DF-72E97F6CFAFF}"/>
    <cellStyle name="Note 2 33 2" xfId="17421" xr:uid="{49B0D4AD-728E-444C-8012-129B8204D8F9}"/>
    <cellStyle name="Note 2 33 2 2" xfId="18028" xr:uid="{531A8345-4AD2-4B15-B02B-3659C791EAEB}"/>
    <cellStyle name="Note 2 33 2 2 2" xfId="20366" xr:uid="{9D550C91-0160-4D96-AD05-217B03CB22A3}"/>
    <cellStyle name="Note 2 33 2 2 2 2" xfId="35661" xr:uid="{FF038AE0-3F5B-4EB6-83A9-A8B70E0FAE84}"/>
    <cellStyle name="Note 2 33 2 2 3" xfId="27480" xr:uid="{F362C571-EB99-4E7E-A057-045BBD114A89}"/>
    <cellStyle name="Note 2 33 2 2 3 2" xfId="37852" xr:uid="{D2E3C2B9-B877-480B-9DF5-5989A92EF690}"/>
    <cellStyle name="Note 2 33 2 2 4" xfId="40171" xr:uid="{F732E680-859B-4133-B0BA-FCDEDD527ADA}"/>
    <cellStyle name="Note 2 33 2 2 5" xfId="33340" xr:uid="{E3361A86-1FE7-4DD1-8287-1A99C4B08FA5}"/>
    <cellStyle name="Note 2 33 2 3" xfId="18461" xr:uid="{024DE7D5-0C89-484A-A29D-4693B2EAFA42}"/>
    <cellStyle name="Note 2 33 2 3 2" xfId="20799" xr:uid="{4C3ECBFA-DA70-4C07-A4C4-EFD5E3CED82C}"/>
    <cellStyle name="Note 2 33 2 3 2 2" xfId="36094" xr:uid="{0BBAA910-AA1D-4151-9BFA-81FE61D120FC}"/>
    <cellStyle name="Note 2 33 2 3 3" xfId="27913" xr:uid="{BD9A8B74-EC0F-47C8-A70E-C1985EE68128}"/>
    <cellStyle name="Note 2 33 2 3 3 2" xfId="38285" xr:uid="{38978E21-2242-4A0D-8CE3-1F0DC944968B}"/>
    <cellStyle name="Note 2 33 2 3 4" xfId="40604" xr:uid="{36CBB8AF-ABE5-4F5B-8992-E8717D994103}"/>
    <cellStyle name="Note 2 33 2 3 5" xfId="33773" xr:uid="{975210E4-721B-4B11-8B57-4CE06F6C9832}"/>
    <cellStyle name="Note 2 33 2 4" xfId="19768" xr:uid="{A01D65DD-B23A-4BDE-944E-05B39A5B923B}"/>
    <cellStyle name="Note 2 33 2 4 2" xfId="35063" xr:uid="{92611226-3EAF-418E-8F4F-8584E9FEB737}"/>
    <cellStyle name="Note 2 33 2 5" xfId="26907" xr:uid="{C6566D56-0430-4410-A693-EF81AA742E1E}"/>
    <cellStyle name="Note 2 33 2 5 2" xfId="37283" xr:uid="{A74662C8-4DD2-4DAB-9DEC-9838B89E8F09}"/>
    <cellStyle name="Note 2 33 2 6" xfId="39573" xr:uid="{7F77C73B-BABF-42D8-B8EC-7D4AB74AC069}"/>
    <cellStyle name="Note 2 33 2 7" xfId="32742" xr:uid="{49D0789A-797B-42C5-B23F-8A47002C6CB4}"/>
    <cellStyle name="Note 2 33 3" xfId="17898" xr:uid="{70D1DCE5-3E17-4084-AD40-2FFE76349133}"/>
    <cellStyle name="Note 2 33 3 2" xfId="20236" xr:uid="{DC11E23D-50B2-4DB1-A01F-DAC8DBF42D93}"/>
    <cellStyle name="Note 2 33 3 2 2" xfId="35531" xr:uid="{0751C3D1-89BD-4B7F-BDEE-BF2A98A32183}"/>
    <cellStyle name="Note 2 33 3 3" xfId="27351" xr:uid="{F8BAE99C-FEB0-4F8B-A13B-3096CAB28FD4}"/>
    <cellStyle name="Note 2 33 3 3 2" xfId="37723" xr:uid="{48C41281-8E33-47A3-B5CD-AF99D23343A8}"/>
    <cellStyle name="Note 2 33 3 4" xfId="40041" xr:uid="{348C51CD-4538-46EB-A0F7-A99B56982A46}"/>
    <cellStyle name="Note 2 33 3 5" xfId="33210" xr:uid="{54D8F70C-22B2-4DFE-81CE-20C74B54CD04}"/>
    <cellStyle name="Note 2 33 4" xfId="16679" xr:uid="{06D84007-5A9A-4E23-BDF4-C96E0F0E6040}"/>
    <cellStyle name="Note 2 33 4 2" xfId="19426" xr:uid="{30351733-E3CC-461E-8946-1471769E4C45}"/>
    <cellStyle name="Note 2 33 4 2 2" xfId="34721" xr:uid="{3760CDA9-DF11-4B61-B818-DA331AFC4907}"/>
    <cellStyle name="Note 2 33 4 3" xfId="26524" xr:uid="{9AF06807-34D7-4607-925A-E73D134A68E0}"/>
    <cellStyle name="Note 2 33 4 3 2" xfId="36941" xr:uid="{D2130E30-69A8-4330-8F84-397140D40495}"/>
    <cellStyle name="Note 2 33 4 4" xfId="39266" xr:uid="{182BAED2-37EB-48B0-90CF-8A72EE6FC08D}"/>
    <cellStyle name="Note 2 33 4 5" xfId="32435" xr:uid="{56376A01-7185-4F6E-BA8B-80369F344114}"/>
    <cellStyle name="Note 2 33 5" xfId="19640" xr:uid="{8BC14F35-FDA2-4DDB-B160-CBFACF3DA896}"/>
    <cellStyle name="Note 2 33 5 2" xfId="34935" xr:uid="{BCF9B10E-D56B-40E5-BB02-2D75F7335812}"/>
    <cellStyle name="Note 2 33 6" xfId="26776" xr:uid="{802D5FF1-4992-4221-B375-F45BD8FEDD49}"/>
    <cellStyle name="Note 2 33 6 2" xfId="37155" xr:uid="{DA3679D0-1549-4DE2-87E0-8A9D44D97246}"/>
    <cellStyle name="Note 2 33 7" xfId="39480" xr:uid="{0871319C-D82E-4437-BAA0-69E75905D3A5}"/>
    <cellStyle name="Note 2 33 8" xfId="32649" xr:uid="{1D38C488-9312-4F45-A92F-B444D76377F0}"/>
    <cellStyle name="Note 2 34" xfId="17040" xr:uid="{65D5FE29-448C-4214-A24D-76CFD79AD221}"/>
    <cellStyle name="Note 2 34 2" xfId="17422" xr:uid="{EC679FBB-1D9F-4AB5-8960-410D2705B4A7}"/>
    <cellStyle name="Note 2 34 2 2" xfId="18029" xr:uid="{2587F546-8159-4587-BC9C-05729627A716}"/>
    <cellStyle name="Note 2 34 2 2 2" xfId="20367" xr:uid="{0FCB96E6-79B9-420E-B234-3DE1F716926E}"/>
    <cellStyle name="Note 2 34 2 2 2 2" xfId="35662" xr:uid="{00FF7013-45B1-410E-9EBA-323F39569C92}"/>
    <cellStyle name="Note 2 34 2 2 3" xfId="27481" xr:uid="{AE32CF05-1516-472D-AFA5-62BC03E9BEE6}"/>
    <cellStyle name="Note 2 34 2 2 3 2" xfId="37853" xr:uid="{4D006E81-1126-4B01-B800-6C1CBCFAF588}"/>
    <cellStyle name="Note 2 34 2 2 4" xfId="40172" xr:uid="{3932908B-2322-4BF9-892F-4BCA625B4410}"/>
    <cellStyle name="Note 2 34 2 2 5" xfId="33341" xr:uid="{3A828650-21AE-439B-AFA4-EB37F1CE1B17}"/>
    <cellStyle name="Note 2 34 2 3" xfId="18462" xr:uid="{6E5311FE-FACC-4C12-9287-21885D326C69}"/>
    <cellStyle name="Note 2 34 2 3 2" xfId="20800" xr:uid="{EDA1C2EB-D9DA-4381-A3D7-D59B1292459C}"/>
    <cellStyle name="Note 2 34 2 3 2 2" xfId="36095" xr:uid="{ADE8784D-A735-4793-A757-ED43238C6228}"/>
    <cellStyle name="Note 2 34 2 3 3" xfId="27914" xr:uid="{16CD819A-B4A4-4D61-92F3-5956978E9ACC}"/>
    <cellStyle name="Note 2 34 2 3 3 2" xfId="38286" xr:uid="{5903AD45-4DD7-4B41-80C9-3D014FFEA47B}"/>
    <cellStyle name="Note 2 34 2 3 4" xfId="40605" xr:uid="{CA6FE6EE-ED53-4FD1-8628-04A04C1D0C0B}"/>
    <cellStyle name="Note 2 34 2 3 5" xfId="33774" xr:uid="{E7107C2F-5F75-4D54-AA29-39388D27D6D4}"/>
    <cellStyle name="Note 2 34 2 4" xfId="19769" xr:uid="{53A27008-A951-4A64-B64D-E215480DC985}"/>
    <cellStyle name="Note 2 34 2 4 2" xfId="35064" xr:uid="{BE2FC331-4A04-4BAF-89E8-46ED26523A98}"/>
    <cellStyle name="Note 2 34 2 5" xfId="26908" xr:uid="{4B8C1635-A4AC-4153-8970-3E37A741E437}"/>
    <cellStyle name="Note 2 34 2 5 2" xfId="37284" xr:uid="{C6EFF55C-0F9A-4D6A-B9E2-EDCD1B534224}"/>
    <cellStyle name="Note 2 34 2 6" xfId="39574" xr:uid="{9F2B96F7-D7E9-4D98-A74F-1971743294D7}"/>
    <cellStyle name="Note 2 34 2 7" xfId="32743" xr:uid="{5C74D505-94FD-46C4-A2A1-3BAD2E0E9C48}"/>
    <cellStyle name="Note 2 34 3" xfId="17899" xr:uid="{29D5115C-4150-426E-B41F-DC5D8009F03C}"/>
    <cellStyle name="Note 2 34 3 2" xfId="20237" xr:uid="{F901FBFF-A45E-4B78-81E8-936ADAA06DFA}"/>
    <cellStyle name="Note 2 34 3 2 2" xfId="35532" xr:uid="{D31F2ED2-C3AA-4083-AF1A-70577D0F6F9D}"/>
    <cellStyle name="Note 2 34 3 3" xfId="27352" xr:uid="{CD452006-50A5-4159-AA2B-F5B7DD044A1B}"/>
    <cellStyle name="Note 2 34 3 3 2" xfId="37724" xr:uid="{D0FBC8F3-3F85-43F6-AEDE-D1218D6E1E4B}"/>
    <cellStyle name="Note 2 34 3 4" xfId="40042" xr:uid="{8BEEF099-FEC9-42DF-9E6D-7EA7E4FEA3AF}"/>
    <cellStyle name="Note 2 34 3 5" xfId="33211" xr:uid="{D9EC6356-0E70-47DE-9562-EBB85DC8DD82}"/>
    <cellStyle name="Note 2 34 4" xfId="16682" xr:uid="{A063BA57-6DDB-4A6C-A214-976D5936B6FF}"/>
    <cellStyle name="Note 2 34 4 2" xfId="19429" xr:uid="{2AF34B04-0A5A-4EDD-96FF-B51822E43254}"/>
    <cellStyle name="Note 2 34 4 2 2" xfId="34724" xr:uid="{306EBA33-49F9-4384-8BED-966780431FEB}"/>
    <cellStyle name="Note 2 34 4 3" xfId="26527" xr:uid="{876A62D8-98FA-4460-930C-00DD8ABDA342}"/>
    <cellStyle name="Note 2 34 4 3 2" xfId="36944" xr:uid="{1A13CFA5-359B-4D32-993E-BFAD52648E6D}"/>
    <cellStyle name="Note 2 34 4 4" xfId="39269" xr:uid="{53A67563-0557-47FC-BD91-5B56CE0DD5F7}"/>
    <cellStyle name="Note 2 34 4 5" xfId="32438" xr:uid="{13919A26-CF24-43E3-88E5-53163CC07DA0}"/>
    <cellStyle name="Note 2 34 5" xfId="19641" xr:uid="{BBD061A3-DBC2-4EBD-89D9-CB81431243A1}"/>
    <cellStyle name="Note 2 34 5 2" xfId="34936" xr:uid="{167492AA-F2C8-4BB4-A3DC-AE58B88EB1E0}"/>
    <cellStyle name="Note 2 34 6" xfId="26777" xr:uid="{94CF8459-78CF-4236-A445-799E9CEDC939}"/>
    <cellStyle name="Note 2 34 6 2" xfId="37156" xr:uid="{8F294B3E-A399-4356-8C98-7033A6DD8C7F}"/>
    <cellStyle name="Note 2 34 7" xfId="39481" xr:uid="{1F956071-6C61-456B-958B-46AB18914DEF}"/>
    <cellStyle name="Note 2 34 8" xfId="32650" xr:uid="{D1712309-8CB0-468A-9E23-A0EDC6AAAB91}"/>
    <cellStyle name="Note 2 35" xfId="17041" xr:uid="{42B6E74E-2B31-4CA9-BA0A-6369E585AC62}"/>
    <cellStyle name="Note 2 35 2" xfId="17423" xr:uid="{646DAE52-7EBC-4B05-825E-CBF597059E7C}"/>
    <cellStyle name="Note 2 35 2 2" xfId="18030" xr:uid="{3F1CA5EF-382C-4E91-B610-562DE28E3284}"/>
    <cellStyle name="Note 2 35 2 2 2" xfId="20368" xr:uid="{3C111C11-98C7-496C-AEF4-ED09238BA5CF}"/>
    <cellStyle name="Note 2 35 2 2 2 2" xfId="35663" xr:uid="{0A907BA3-51C2-40BF-AE54-5C54316318EF}"/>
    <cellStyle name="Note 2 35 2 2 3" xfId="27482" xr:uid="{D7A8A525-EAB5-480D-8BEE-96F7163804C9}"/>
    <cellStyle name="Note 2 35 2 2 3 2" xfId="37854" xr:uid="{3567FC0C-FE1E-4CBD-B43B-10776D7AA94F}"/>
    <cellStyle name="Note 2 35 2 2 4" xfId="40173" xr:uid="{5E26026F-A6C9-43A4-8343-AFB419ADD0B2}"/>
    <cellStyle name="Note 2 35 2 2 5" xfId="33342" xr:uid="{3119A607-5251-41C0-BDF2-A79A389A13E9}"/>
    <cellStyle name="Note 2 35 2 3" xfId="18463" xr:uid="{F370CA80-C3FD-4B32-977A-88E95A2E4762}"/>
    <cellStyle name="Note 2 35 2 3 2" xfId="20801" xr:uid="{F02B5408-6F9E-4262-AD77-AA28A4854643}"/>
    <cellStyle name="Note 2 35 2 3 2 2" xfId="36096" xr:uid="{5CD7D310-97E5-46CC-BEC6-5103F7E2261F}"/>
    <cellStyle name="Note 2 35 2 3 3" xfId="27915" xr:uid="{552C6AFE-81AE-4D97-8503-B4A0FD34EB41}"/>
    <cellStyle name="Note 2 35 2 3 3 2" xfId="38287" xr:uid="{9F851E8A-67C4-4094-BF43-8C983424E5A7}"/>
    <cellStyle name="Note 2 35 2 3 4" xfId="40606" xr:uid="{A848EF21-BCDD-47F3-8DC1-438A401A1F2A}"/>
    <cellStyle name="Note 2 35 2 3 5" xfId="33775" xr:uid="{373760E7-FC20-417A-96DB-772EEE31380F}"/>
    <cellStyle name="Note 2 35 2 4" xfId="19770" xr:uid="{13378B79-2F6A-4A38-8706-105051E562AC}"/>
    <cellStyle name="Note 2 35 2 4 2" xfId="35065" xr:uid="{22CC5F1A-6DE1-44E9-B389-E55BFD96A629}"/>
    <cellStyle name="Note 2 35 2 5" xfId="26909" xr:uid="{72ACCF2E-CA81-4E9B-B1B7-CF74AA1677C0}"/>
    <cellStyle name="Note 2 35 2 5 2" xfId="37285" xr:uid="{FA9443FA-9596-4593-B5CE-35BD0AB0C123}"/>
    <cellStyle name="Note 2 35 2 6" xfId="39575" xr:uid="{9D47AC84-62C5-4956-9C54-07ED54C96B43}"/>
    <cellStyle name="Note 2 35 2 7" xfId="32744" xr:uid="{91C74BC9-DDE4-4991-BC1C-C3D335407C87}"/>
    <cellStyle name="Note 2 35 3" xfId="17900" xr:uid="{6DF451A9-BB37-49B6-A1EB-5BD3A2A085F5}"/>
    <cellStyle name="Note 2 35 3 2" xfId="20238" xr:uid="{ECC19076-28A5-4F21-945F-3862FFAA10CD}"/>
    <cellStyle name="Note 2 35 3 2 2" xfId="35533" xr:uid="{2341BDEA-40AD-4F3E-86F6-3EC7F56401E2}"/>
    <cellStyle name="Note 2 35 3 3" xfId="27353" xr:uid="{0605AE32-9859-4818-BB6E-9FC0A358D696}"/>
    <cellStyle name="Note 2 35 3 3 2" xfId="37725" xr:uid="{5A38D03A-9778-4A24-B13C-98EFE8BF294F}"/>
    <cellStyle name="Note 2 35 3 4" xfId="40043" xr:uid="{7AC8C4CE-EAE6-46CB-8008-07EBB63E7318}"/>
    <cellStyle name="Note 2 35 3 5" xfId="33212" xr:uid="{C6471146-E5C0-43A3-A958-A98FE3AA6E6B}"/>
    <cellStyle name="Note 2 35 4" xfId="16683" xr:uid="{3F299AD8-5942-4E90-AD1E-E231F412BCBE}"/>
    <cellStyle name="Note 2 35 4 2" xfId="19430" xr:uid="{43AF99B3-F0FD-46AF-8B52-AB3AB990EF8C}"/>
    <cellStyle name="Note 2 35 4 2 2" xfId="34725" xr:uid="{D2ECF6B7-E24F-48C3-9A01-2858AEF40B09}"/>
    <cellStyle name="Note 2 35 4 3" xfId="26528" xr:uid="{464F7638-56D8-4004-8A28-F7A226C15D93}"/>
    <cellStyle name="Note 2 35 4 3 2" xfId="36945" xr:uid="{23027E0B-4C2A-414C-AF84-5975E76840EF}"/>
    <cellStyle name="Note 2 35 4 4" xfId="39270" xr:uid="{567D9BD2-9A6B-4423-B3FA-843291DCC289}"/>
    <cellStyle name="Note 2 35 4 5" xfId="32439" xr:uid="{B44414D4-8788-4F3C-B7B8-16A62F13CCB1}"/>
    <cellStyle name="Note 2 35 5" xfId="19642" xr:uid="{73E60FDF-2CBE-40DB-81CD-7CF2DD36A28E}"/>
    <cellStyle name="Note 2 35 5 2" xfId="34937" xr:uid="{F009BB24-B429-472D-BEC2-2B303B4C5FFF}"/>
    <cellStyle name="Note 2 35 6" xfId="26778" xr:uid="{DB79C840-3589-42ED-8598-EBAD77748994}"/>
    <cellStyle name="Note 2 35 6 2" xfId="37157" xr:uid="{D1B3D12D-F162-47AE-B87C-416A867AEC28}"/>
    <cellStyle name="Note 2 35 7" xfId="39482" xr:uid="{493C9347-4530-41B7-8719-B2F4A16CD7BC}"/>
    <cellStyle name="Note 2 35 8" xfId="32651" xr:uid="{E754CC38-CAB3-4020-ADBA-2591779BA1E3}"/>
    <cellStyle name="Note 2 36" xfId="17042" xr:uid="{9B2906BE-B516-433A-9CEC-1A2517059B31}"/>
    <cellStyle name="Note 2 36 2" xfId="17424" xr:uid="{E97A5EF9-AE88-495E-BAAF-CD434070F58E}"/>
    <cellStyle name="Note 2 36 2 2" xfId="18031" xr:uid="{B7FBDA16-7940-4D84-9FEC-1FFE62D1A7CB}"/>
    <cellStyle name="Note 2 36 2 2 2" xfId="20369" xr:uid="{3A693BEA-FC11-4076-BDCA-3515E7623327}"/>
    <cellStyle name="Note 2 36 2 2 2 2" xfId="35664" xr:uid="{435E0C55-B493-4FBC-A217-AEFB529499AE}"/>
    <cellStyle name="Note 2 36 2 2 3" xfId="27483" xr:uid="{713FD3DE-0988-4A3A-BCB6-6B84D3063FEA}"/>
    <cellStyle name="Note 2 36 2 2 3 2" xfId="37855" xr:uid="{3F3B6E27-2EFF-4E24-9CD5-E3E48C7CAF96}"/>
    <cellStyle name="Note 2 36 2 2 4" xfId="40174" xr:uid="{01BA19F5-5ADF-4286-B827-5A6625A22A67}"/>
    <cellStyle name="Note 2 36 2 2 5" xfId="33343" xr:uid="{4B3F13E4-D79D-430F-80AB-869C1335E5CD}"/>
    <cellStyle name="Note 2 36 2 3" xfId="18464" xr:uid="{D4F86BD2-C78B-4D4E-B8ED-37E96FA3CBD4}"/>
    <cellStyle name="Note 2 36 2 3 2" xfId="20802" xr:uid="{0972318D-722E-4AAB-B00B-F863CBBFFF5B}"/>
    <cellStyle name="Note 2 36 2 3 2 2" xfId="36097" xr:uid="{7EC951EE-AA2A-4F30-A240-8AC4CE8CCA70}"/>
    <cellStyle name="Note 2 36 2 3 3" xfId="27916" xr:uid="{C2BA147A-0CF5-4130-9ECE-BE404D3BE45A}"/>
    <cellStyle name="Note 2 36 2 3 3 2" xfId="38288" xr:uid="{DF1D1DE0-E730-4487-A64C-71F012CAC0D1}"/>
    <cellStyle name="Note 2 36 2 3 4" xfId="40607" xr:uid="{5504876F-24F0-4A86-91B4-5A0D4121E1BA}"/>
    <cellStyle name="Note 2 36 2 3 5" xfId="33776" xr:uid="{98373003-BCA0-47D5-ACB2-C42D5C622774}"/>
    <cellStyle name="Note 2 36 2 4" xfId="19771" xr:uid="{D8B3A8B2-76E6-4EFE-846B-9E257C2952F0}"/>
    <cellStyle name="Note 2 36 2 4 2" xfId="35066" xr:uid="{559FF38B-F864-4687-A0A9-5FA98C506626}"/>
    <cellStyle name="Note 2 36 2 5" xfId="26910" xr:uid="{0B4FC781-8F5F-412F-8B4F-F5011BF0751B}"/>
    <cellStyle name="Note 2 36 2 5 2" xfId="37286" xr:uid="{FE72B370-EC4A-4700-B3D3-97ECA6AAB541}"/>
    <cellStyle name="Note 2 36 2 6" xfId="39576" xr:uid="{77B5FDE8-1C1E-4E0D-9ABE-B6489670ABBF}"/>
    <cellStyle name="Note 2 36 2 7" xfId="32745" xr:uid="{12555657-6411-4478-8674-72F5D655DDD9}"/>
    <cellStyle name="Note 2 36 3" xfId="17901" xr:uid="{75A496E9-22E0-45CB-B6CE-3BD63B76A7B0}"/>
    <cellStyle name="Note 2 36 3 2" xfId="20239" xr:uid="{BDED87DF-FA8B-4C86-BEE4-342246786087}"/>
    <cellStyle name="Note 2 36 3 2 2" xfId="35534" xr:uid="{5E1A6F97-7B06-4C40-A28F-5708BC4F2766}"/>
    <cellStyle name="Note 2 36 3 3" xfId="27354" xr:uid="{C22DBA95-5278-4972-A826-2278DE05B5D6}"/>
    <cellStyle name="Note 2 36 3 3 2" xfId="37726" xr:uid="{B5E43427-F8C1-4B36-8899-2E7DBABB568C}"/>
    <cellStyle name="Note 2 36 3 4" xfId="40044" xr:uid="{050FC8BE-405C-4556-925A-89E5A72B8443}"/>
    <cellStyle name="Note 2 36 3 5" xfId="33213" xr:uid="{00886457-CB83-444E-9905-A9073504A1AD}"/>
    <cellStyle name="Note 2 36 4" xfId="16684" xr:uid="{62B41568-9617-43D2-A1D6-DFBA19569035}"/>
    <cellStyle name="Note 2 36 4 2" xfId="19431" xr:uid="{2943C0B0-22FD-4167-85B1-CB59A5CB3331}"/>
    <cellStyle name="Note 2 36 4 2 2" xfId="34726" xr:uid="{475710D0-5933-41DA-8B3B-E54CCCE10BA6}"/>
    <cellStyle name="Note 2 36 4 3" xfId="26529" xr:uid="{30FDC698-B475-4DF5-80B3-9DF54AAC8DDF}"/>
    <cellStyle name="Note 2 36 4 3 2" xfId="36946" xr:uid="{95456A7D-5FA4-404A-9360-FBD8BA2BA7CA}"/>
    <cellStyle name="Note 2 36 4 4" xfId="39271" xr:uid="{B05BCC80-ED95-4438-B5D6-DB674468CEB8}"/>
    <cellStyle name="Note 2 36 4 5" xfId="32440" xr:uid="{8816AC34-52CC-4B96-9C6C-4AC22AE99DDB}"/>
    <cellStyle name="Note 2 36 5" xfId="19643" xr:uid="{D1E61230-B738-476A-982C-80CB212148B1}"/>
    <cellStyle name="Note 2 36 5 2" xfId="34938" xr:uid="{674967C1-E59D-4EE0-8167-501291B236E4}"/>
    <cellStyle name="Note 2 36 6" xfId="26779" xr:uid="{D98F06D2-7577-46E0-9984-037FDE91AF87}"/>
    <cellStyle name="Note 2 36 6 2" xfId="37158" xr:uid="{3B490DFC-C75B-4167-922E-9B676469AFD9}"/>
    <cellStyle name="Note 2 36 7" xfId="39483" xr:uid="{EE27C7C5-4E11-41FC-9D05-0F3E8CEECB9B}"/>
    <cellStyle name="Note 2 36 8" xfId="32652" xr:uid="{F91EB91E-A38F-4B1F-8F3F-59AB921541C3}"/>
    <cellStyle name="Note 2 37" xfId="17043" xr:uid="{506A1361-142F-48D6-8633-B37D244D5CDE}"/>
    <cellStyle name="Note 2 37 2" xfId="17425" xr:uid="{D95F67B5-E2DA-4305-9625-73ED74380974}"/>
    <cellStyle name="Note 2 37 2 2" xfId="18032" xr:uid="{82613023-375D-420B-843B-D56B4449EA62}"/>
    <cellStyle name="Note 2 37 2 2 2" xfId="20370" xr:uid="{1D167CBD-91DC-427D-96C1-D2BDE1DA2F2B}"/>
    <cellStyle name="Note 2 37 2 2 2 2" xfId="35665" xr:uid="{336B6C7A-33AD-4C78-BC2D-A393421FC5C9}"/>
    <cellStyle name="Note 2 37 2 2 3" xfId="27484" xr:uid="{FA72193B-14D3-473A-AC41-67E2970ED598}"/>
    <cellStyle name="Note 2 37 2 2 3 2" xfId="37856" xr:uid="{26FFA7FF-AA4A-48E5-83DE-462451391F6B}"/>
    <cellStyle name="Note 2 37 2 2 4" xfId="40175" xr:uid="{8D26FA43-E0EF-48CB-A1EB-031EAA3BCBBA}"/>
    <cellStyle name="Note 2 37 2 2 5" xfId="33344" xr:uid="{EC3B0558-F85B-4787-9777-2DAAEB6ECB41}"/>
    <cellStyle name="Note 2 37 2 3" xfId="18465" xr:uid="{FDAA7491-517F-43A0-90BC-8F0E7C37F5F7}"/>
    <cellStyle name="Note 2 37 2 3 2" xfId="20803" xr:uid="{FE78A230-E92A-4235-B3B1-8D263581ACE9}"/>
    <cellStyle name="Note 2 37 2 3 2 2" xfId="36098" xr:uid="{9CE7D294-7425-415E-8838-CD35C3FEB85F}"/>
    <cellStyle name="Note 2 37 2 3 3" xfId="27917" xr:uid="{34B6C97B-996A-4156-A58E-A8F0AEC15AB9}"/>
    <cellStyle name="Note 2 37 2 3 3 2" xfId="38289" xr:uid="{9B874F11-3D9B-4C9A-AC55-80533749821A}"/>
    <cellStyle name="Note 2 37 2 3 4" xfId="40608" xr:uid="{60684B35-B7F7-4A75-A01C-931D6A9B0C29}"/>
    <cellStyle name="Note 2 37 2 3 5" xfId="33777" xr:uid="{22BE403D-5309-4E68-A765-02499B1EC570}"/>
    <cellStyle name="Note 2 37 2 4" xfId="19772" xr:uid="{76B9687B-7832-4680-A68D-9C9D98C9FC68}"/>
    <cellStyle name="Note 2 37 2 4 2" xfId="35067" xr:uid="{EA777BFE-9A80-495E-BFE6-E2D94D8381AB}"/>
    <cellStyle name="Note 2 37 2 5" xfId="26911" xr:uid="{271EFA5F-E586-4A1E-B9AD-E68FCB0E36AD}"/>
    <cellStyle name="Note 2 37 2 5 2" xfId="37287" xr:uid="{86C5FCC6-8B5F-4D90-8613-8480B5E424B9}"/>
    <cellStyle name="Note 2 37 2 6" xfId="39577" xr:uid="{BB0B6DBC-DDA4-4D27-844A-4F270562C355}"/>
    <cellStyle name="Note 2 37 2 7" xfId="32746" xr:uid="{F2398371-E14C-499D-BECF-998CEF4EFC65}"/>
    <cellStyle name="Note 2 37 3" xfId="17902" xr:uid="{CA0E4B63-E16B-488E-BAB9-C89198E12088}"/>
    <cellStyle name="Note 2 37 3 2" xfId="20240" xr:uid="{C591DC3E-7259-4DAA-8EF0-53B367ACA35C}"/>
    <cellStyle name="Note 2 37 3 2 2" xfId="35535" xr:uid="{0C8D4F86-517C-412C-ADAD-9961567A7131}"/>
    <cellStyle name="Note 2 37 3 3" xfId="27355" xr:uid="{841DB451-6981-4355-91CE-A71C0369AD6C}"/>
    <cellStyle name="Note 2 37 3 3 2" xfId="37727" xr:uid="{DB5BCF1D-CE18-42E3-8237-DADCE714824C}"/>
    <cellStyle name="Note 2 37 3 4" xfId="40045" xr:uid="{D9382D70-3BA5-4375-A9D2-CFFDF3B5FAB4}"/>
    <cellStyle name="Note 2 37 3 5" xfId="33214" xr:uid="{18E3C3D7-70F4-44CE-9F13-A9DEEC246B68}"/>
    <cellStyle name="Note 2 37 4" xfId="16685" xr:uid="{CDCB806A-CB92-4B5F-A1EE-AE768FDF760D}"/>
    <cellStyle name="Note 2 37 4 2" xfId="19432" xr:uid="{58A3D834-161D-47AC-8485-ED6E9D8E6D55}"/>
    <cellStyle name="Note 2 37 4 2 2" xfId="34727" xr:uid="{BFE80A3A-F248-4BE7-BE1B-522D02085705}"/>
    <cellStyle name="Note 2 37 4 3" xfId="26530" xr:uid="{19AA0756-83E2-4F8B-A0B1-C7FC6C53944A}"/>
    <cellStyle name="Note 2 37 4 3 2" xfId="36947" xr:uid="{F5A558E9-BA34-4CE5-B785-4F45ED5D5DE0}"/>
    <cellStyle name="Note 2 37 4 4" xfId="39272" xr:uid="{B750C91D-C99F-4077-93CA-1D1C1B05767E}"/>
    <cellStyle name="Note 2 37 4 5" xfId="32441" xr:uid="{0AA07E41-E499-45F2-91D0-FB31C212034F}"/>
    <cellStyle name="Note 2 37 5" xfId="19644" xr:uid="{E756DF9D-912E-4B7A-A286-01D29F5C1374}"/>
    <cellStyle name="Note 2 37 5 2" xfId="34939" xr:uid="{300C9B2F-7718-4A80-A3D3-706634F57B2C}"/>
    <cellStyle name="Note 2 37 6" xfId="26780" xr:uid="{3F489D0F-A0EB-4941-AA81-DD374A1064F7}"/>
    <cellStyle name="Note 2 37 6 2" xfId="37159" xr:uid="{70B30826-8DF4-464E-AF38-B0088E7976E0}"/>
    <cellStyle name="Note 2 37 7" xfId="39484" xr:uid="{652A53DB-915A-4BB4-8BC8-AF2DA2976000}"/>
    <cellStyle name="Note 2 37 8" xfId="32653" xr:uid="{CAA69CB0-549E-4A96-A583-1B536DB3F73C}"/>
    <cellStyle name="Note 2 38" xfId="17044" xr:uid="{F89B5990-8689-4438-A67D-1BBDC76264DE}"/>
    <cellStyle name="Note 2 38 2" xfId="17426" xr:uid="{0F6EFF78-83CA-4EE2-B285-E48C86F57CE8}"/>
    <cellStyle name="Note 2 38 2 2" xfId="18033" xr:uid="{059211A5-A543-4625-B025-6382A9A2A9E2}"/>
    <cellStyle name="Note 2 38 2 2 2" xfId="20371" xr:uid="{CD4FAE14-A1F5-49AF-AB1E-6A4B85D2AF4C}"/>
    <cellStyle name="Note 2 38 2 2 2 2" xfId="35666" xr:uid="{A88DECF7-1BBD-42E2-9986-2B7B00A02BC6}"/>
    <cellStyle name="Note 2 38 2 2 3" xfId="27485" xr:uid="{959AA3C3-4693-4BE6-8EEF-558F48FBEB42}"/>
    <cellStyle name="Note 2 38 2 2 3 2" xfId="37857" xr:uid="{1B8A3C26-0765-4437-B0C7-37EDD46ABFEB}"/>
    <cellStyle name="Note 2 38 2 2 4" xfId="40176" xr:uid="{AC19CEB6-2B93-43DC-BBA0-87B7112DC171}"/>
    <cellStyle name="Note 2 38 2 2 5" xfId="33345" xr:uid="{6C80070A-599D-4ACA-96D4-9B1648651C3C}"/>
    <cellStyle name="Note 2 38 2 3" xfId="18466" xr:uid="{7086915D-B1A6-4569-9A28-1A2EEF57999F}"/>
    <cellStyle name="Note 2 38 2 3 2" xfId="20804" xr:uid="{3251302B-3F65-42AE-BEE3-D4FC96567F2B}"/>
    <cellStyle name="Note 2 38 2 3 2 2" xfId="36099" xr:uid="{2DC7C984-5270-4B74-B3E0-BDD54092F219}"/>
    <cellStyle name="Note 2 38 2 3 3" xfId="27918" xr:uid="{E8D63A2F-10D4-476C-981E-0E6A7B86F9AE}"/>
    <cellStyle name="Note 2 38 2 3 3 2" xfId="38290" xr:uid="{ACE64E56-9674-468D-98F7-6873AFA109A5}"/>
    <cellStyle name="Note 2 38 2 3 4" xfId="40609" xr:uid="{2F1331B1-585A-46BB-9B0B-639BB126AFC0}"/>
    <cellStyle name="Note 2 38 2 3 5" xfId="33778" xr:uid="{FA0E2E40-FE50-4D87-94F3-2C933AF12018}"/>
    <cellStyle name="Note 2 38 2 4" xfId="19773" xr:uid="{493D3DAA-64AA-431C-8329-FA7E01DCF880}"/>
    <cellStyle name="Note 2 38 2 4 2" xfId="35068" xr:uid="{E6A4703E-8DAC-4A23-AB51-5CE7FB1710E5}"/>
    <cellStyle name="Note 2 38 2 5" xfId="26912" xr:uid="{E5CF1713-0BAF-430D-AD9F-3E29DEEC8D47}"/>
    <cellStyle name="Note 2 38 2 5 2" xfId="37288" xr:uid="{F5B03534-6A37-4D3D-BE1A-E157ADAC4AB8}"/>
    <cellStyle name="Note 2 38 2 6" xfId="39578" xr:uid="{2CDB631C-E106-42F7-845B-E34A24EEA9A6}"/>
    <cellStyle name="Note 2 38 2 7" xfId="32747" xr:uid="{04466C2E-8AE5-4F67-A065-ABD52143659D}"/>
    <cellStyle name="Note 2 38 3" xfId="17903" xr:uid="{9C649FE9-65E5-4A9C-85F0-781283346D8F}"/>
    <cellStyle name="Note 2 38 3 2" xfId="20241" xr:uid="{E956D0AF-C268-43D0-8023-925385649DF4}"/>
    <cellStyle name="Note 2 38 3 2 2" xfId="35536" xr:uid="{F6B6D63E-9B85-4DEB-8D39-CDBDE355ED10}"/>
    <cellStyle name="Note 2 38 3 3" xfId="27356" xr:uid="{573A0BC8-3C5B-41F3-BB22-C45B02A9C2DA}"/>
    <cellStyle name="Note 2 38 3 3 2" xfId="37728" xr:uid="{24263544-A4F3-4D8B-9EFF-C153E54A853E}"/>
    <cellStyle name="Note 2 38 3 4" xfId="40046" xr:uid="{A756F496-59EA-4325-880E-BF5F273CB91A}"/>
    <cellStyle name="Note 2 38 3 5" xfId="33215" xr:uid="{3E34660B-E9A9-4C65-99BF-C2DDDC44EB6E}"/>
    <cellStyle name="Note 2 38 4" xfId="16686" xr:uid="{2028B4B4-D5F8-44D1-9FF4-6D7A64AC57EC}"/>
    <cellStyle name="Note 2 38 4 2" xfId="19433" xr:uid="{1483D0CA-61EF-4A04-B2C0-4089E0F26162}"/>
    <cellStyle name="Note 2 38 4 2 2" xfId="34728" xr:uid="{2F15A9B7-54BB-49E7-AED2-0C11C0EAD3A5}"/>
    <cellStyle name="Note 2 38 4 3" xfId="26531" xr:uid="{97576896-B898-4F41-B0DE-7F003C4A1A94}"/>
    <cellStyle name="Note 2 38 4 3 2" xfId="36948" xr:uid="{6AEAABDA-1ADE-4609-80C0-D47B8F6D285C}"/>
    <cellStyle name="Note 2 38 4 4" xfId="39273" xr:uid="{63800D0C-4857-435F-BF49-4511FD209EF4}"/>
    <cellStyle name="Note 2 38 4 5" xfId="32442" xr:uid="{95125948-ABC9-4666-8EFE-8508707F95FE}"/>
    <cellStyle name="Note 2 38 5" xfId="19645" xr:uid="{0CB5A41C-C338-494B-B280-BE1CF1BDCD4B}"/>
    <cellStyle name="Note 2 38 5 2" xfId="34940" xr:uid="{82B65B40-92AD-4D79-B286-EBFEA58D6B24}"/>
    <cellStyle name="Note 2 38 6" xfId="26781" xr:uid="{48B57653-94E0-46A5-B21B-0CCFC0833DE2}"/>
    <cellStyle name="Note 2 38 6 2" xfId="37160" xr:uid="{098122F9-7CDA-4367-85F3-45E597552AAE}"/>
    <cellStyle name="Note 2 38 7" xfId="39485" xr:uid="{4789366F-24FA-461B-8457-FA02EBACC483}"/>
    <cellStyle name="Note 2 38 8" xfId="32654" xr:uid="{586141FB-FFE2-4CDC-AB17-390795AC04DC}"/>
    <cellStyle name="Note 2 39" xfId="17395" xr:uid="{24098146-7FF1-43EE-A1AA-711BF5F45EE3}"/>
    <cellStyle name="Note 2 39 2" xfId="18002" xr:uid="{31BAD43A-A467-4864-8B28-70EF66CDA859}"/>
    <cellStyle name="Note 2 39 2 2" xfId="20340" xr:uid="{0DE149D8-9E74-4153-856E-D8C591598C7B}"/>
    <cellStyle name="Note 2 39 2 2 2" xfId="35635" xr:uid="{F8656D8B-A925-44DF-B29A-543D7302179A}"/>
    <cellStyle name="Note 2 39 2 3" xfId="27454" xr:uid="{F53D7DBA-B495-4518-A726-A9110750BB99}"/>
    <cellStyle name="Note 2 39 2 3 2" xfId="37826" xr:uid="{AE49F85D-B2E3-4797-819E-92374B2A7C81}"/>
    <cellStyle name="Note 2 39 2 4" xfId="40145" xr:uid="{0D34522F-2FE0-42F9-92CD-58125A5A9C1B}"/>
    <cellStyle name="Note 2 39 2 5" xfId="33314" xr:uid="{DE4E095E-EB4F-4FA7-9312-ACDB28CA03C1}"/>
    <cellStyle name="Note 2 39 3" xfId="18435" xr:uid="{DE30B934-93BC-4D7D-9EF2-88DEADA3BEC7}"/>
    <cellStyle name="Note 2 39 3 2" xfId="20773" xr:uid="{C4FC340D-B239-4DBB-9692-842733C1D0F8}"/>
    <cellStyle name="Note 2 39 3 2 2" xfId="36068" xr:uid="{35164819-BA5B-447F-8BFF-DB705C3D9853}"/>
    <cellStyle name="Note 2 39 3 3" xfId="27887" xr:uid="{7A686DA3-6795-4DA1-885A-AEF5AC39FCBD}"/>
    <cellStyle name="Note 2 39 3 3 2" xfId="38259" xr:uid="{14211831-CCB6-499B-9E49-AE251649AB70}"/>
    <cellStyle name="Note 2 39 3 4" xfId="40578" xr:uid="{37263F05-C2EE-4580-9586-873486CC11E2}"/>
    <cellStyle name="Note 2 39 3 5" xfId="33747" xr:uid="{5CC70298-F0AD-4B34-9020-8EB5377D2EF1}"/>
    <cellStyle name="Note 2 39 4" xfId="19742" xr:uid="{E78C0513-D875-489D-A48C-0E93AB725C55}"/>
    <cellStyle name="Note 2 39 4 2" xfId="35037" xr:uid="{6CC1A3ED-4021-4146-95C5-C2BDB6B104E7}"/>
    <cellStyle name="Note 2 39 5" xfId="26881" xr:uid="{F781C86E-9769-4B39-86DB-496ABD0E60D7}"/>
    <cellStyle name="Note 2 39 5 2" xfId="37257" xr:uid="{57B49498-006E-48B4-BEB4-0B5D0A61901D}"/>
    <cellStyle name="Note 2 39 6" xfId="39547" xr:uid="{61ABE616-54DE-4F45-89CC-A3D500EE4FAC}"/>
    <cellStyle name="Note 2 39 7" xfId="32716" xr:uid="{51EAC2A7-5757-4540-8DD2-1AB8EED251AD}"/>
    <cellStyle name="Note 2 4" xfId="1131" xr:uid="{4A39CDB6-4516-4959-A659-A4A936B2291C}"/>
    <cellStyle name="Note 2 4 2" xfId="17427" xr:uid="{48CF90F2-6A91-4813-A799-93F1928D2FD7}"/>
    <cellStyle name="Note 2 4 2 2" xfId="18034" xr:uid="{62DCE22B-73F2-4816-9E58-43B12AE68524}"/>
    <cellStyle name="Note 2 4 2 2 2" xfId="20372" xr:uid="{EF8845E8-2E4D-44A8-9257-BACB7FED11FC}"/>
    <cellStyle name="Note 2 4 2 2 2 2" xfId="35667" xr:uid="{7DF342BF-6624-423C-B55B-113EA131E1A6}"/>
    <cellStyle name="Note 2 4 2 2 3" xfId="27486" xr:uid="{FBA6E7FB-363E-4E89-B24A-35225A75B84D}"/>
    <cellStyle name="Note 2 4 2 2 3 2" xfId="37858" xr:uid="{CF96C04F-2192-4531-B83F-F7E67E2FA6E0}"/>
    <cellStyle name="Note 2 4 2 2 4" xfId="40177" xr:uid="{C21A4795-2DB9-4F99-90C0-C7DBF1E98B2A}"/>
    <cellStyle name="Note 2 4 2 2 5" xfId="33346" xr:uid="{81555BB9-4577-44AB-A21E-0B008E861FD1}"/>
    <cellStyle name="Note 2 4 2 3" xfId="18467" xr:uid="{EFF0DC5B-C786-4BC6-A5D6-AC357FDECC18}"/>
    <cellStyle name="Note 2 4 2 3 2" xfId="20805" xr:uid="{DF93A427-27E7-4C2D-AD41-C953C940141C}"/>
    <cellStyle name="Note 2 4 2 3 2 2" xfId="36100" xr:uid="{D7229D39-795D-4B67-9006-3AE1CBB0CE51}"/>
    <cellStyle name="Note 2 4 2 3 3" xfId="27919" xr:uid="{93D6B371-13A6-4D07-AFC0-221E9DD87EF3}"/>
    <cellStyle name="Note 2 4 2 3 3 2" xfId="38291" xr:uid="{552BEC04-65EE-41B4-9004-F9FFF6836344}"/>
    <cellStyle name="Note 2 4 2 3 4" xfId="40610" xr:uid="{66A20AED-DD47-4F53-BFC3-E4F55DB99671}"/>
    <cellStyle name="Note 2 4 2 3 5" xfId="33779" xr:uid="{9C137250-C963-4ACD-A19B-83545A140427}"/>
    <cellStyle name="Note 2 4 2 4" xfId="19774" xr:uid="{6532962F-32D5-4533-ABC2-242F56884329}"/>
    <cellStyle name="Note 2 4 2 4 2" xfId="35069" xr:uid="{8784BE12-3EF2-4C82-A4A8-90ACE936C006}"/>
    <cellStyle name="Note 2 4 2 5" xfId="26913" xr:uid="{79E4F62C-D9ED-4C1E-B0CF-8F5107092909}"/>
    <cellStyle name="Note 2 4 2 5 2" xfId="37289" xr:uid="{39C75A78-B5EF-4026-A60F-C0596EE06984}"/>
    <cellStyle name="Note 2 4 2 6" xfId="39579" xr:uid="{64289250-EBB9-4627-B326-586F1CA3A007}"/>
    <cellStyle name="Note 2 4 2 7" xfId="32748" xr:uid="{950BB183-1B6F-4362-B328-E85D08B495C3}"/>
    <cellStyle name="Note 2 4 3" xfId="17045" xr:uid="{5C7BDDCE-BA92-45A7-AB2F-8DDA7EECDB98}"/>
    <cellStyle name="Note 2 4 3 2" xfId="19646" xr:uid="{39708236-63AE-4E7E-9D14-96E28800B5C3}"/>
    <cellStyle name="Note 2 4 3 2 2" xfId="34941" xr:uid="{FB50171E-BACF-4725-8AA1-951C077BAA15}"/>
    <cellStyle name="Note 2 4 3 3" xfId="26782" xr:uid="{0D3F7611-57BA-4F8D-A173-07ED81AC61C6}"/>
    <cellStyle name="Note 2 4 3 3 2" xfId="37161" xr:uid="{0A4277C5-631E-4F71-91B2-59578E0D895C}"/>
    <cellStyle name="Note 2 4 3 4" xfId="39486" xr:uid="{4B069DC6-DE25-4E7C-98D3-5B827A99B3A2}"/>
    <cellStyle name="Note 2 4 3 5" xfId="32655" xr:uid="{5F541F7A-40EB-4A5B-A18C-83D3FC48683D}"/>
    <cellStyle name="Note 2 4 4" xfId="17904" xr:uid="{7B8FD7BB-836C-45E0-80BD-3A263542618A}"/>
    <cellStyle name="Note 2 4 4 2" xfId="20242" xr:uid="{334A34E5-1C07-4DC4-A9EA-A66E1A00170A}"/>
    <cellStyle name="Note 2 4 4 2 2" xfId="35537" xr:uid="{CEBA5CC4-19B6-42C2-B4D8-FA74DF19DF7D}"/>
    <cellStyle name="Note 2 4 4 3" xfId="27357" xr:uid="{C89C8232-6BF1-4CC4-918E-75A8D48A579F}"/>
    <cellStyle name="Note 2 4 4 3 2" xfId="37729" xr:uid="{DB02FA70-FBFF-419F-8080-46DE5464776E}"/>
    <cellStyle name="Note 2 4 4 4" xfId="40047" xr:uid="{DEF9C19C-1A59-4C20-9C23-A37D9DAADC33}"/>
    <cellStyle name="Note 2 4 4 5" xfId="33216" xr:uid="{B40C1D25-F062-4404-94CC-5E65973F5C70}"/>
    <cellStyle name="Note 2 4 5" xfId="16687" xr:uid="{F15F4FD3-8D40-45ED-B523-CD70EF81C359}"/>
    <cellStyle name="Note 2 4 5 2" xfId="19434" xr:uid="{7417DCA3-8E8F-4A38-8D5C-FA174C7F5A1B}"/>
    <cellStyle name="Note 2 4 5 2 2" xfId="34729" xr:uid="{29BEC23F-DF4D-48B7-AA49-809BC749018D}"/>
    <cellStyle name="Note 2 4 5 3" xfId="26532" xr:uid="{D68100B4-581B-4ED5-86B0-541CB1C7C3E4}"/>
    <cellStyle name="Note 2 4 5 3 2" xfId="36949" xr:uid="{2AD18F4D-1151-43D6-8A3F-70BB1F21173C}"/>
    <cellStyle name="Note 2 4 5 4" xfId="39274" xr:uid="{C367132D-F866-4B3E-8D0F-793B281F3AEC}"/>
    <cellStyle name="Note 2 4 5 5" xfId="32443" xr:uid="{182AB4B0-6FE7-44DE-A5E8-4704C8E0E434}"/>
    <cellStyle name="Note 2 4 6" xfId="19114" xr:uid="{ACF99725-94C7-46E3-9D2D-3367D2CE483B}"/>
    <cellStyle name="Note 2 4 6 2" xfId="21449" xr:uid="{8E4BF019-95A4-416E-9B08-F7792EDF76A9}"/>
    <cellStyle name="Note 2 4 6 2 2" xfId="36744" xr:uid="{834F70D8-6BD4-48CA-99C9-FDB2823FF565}"/>
    <cellStyle name="Note 2 4 6 3" xfId="28559" xr:uid="{46F0D87C-90B4-4BA9-BBE9-CF60E5D1E3D7}"/>
    <cellStyle name="Note 2 4 6 3 2" xfId="38928" xr:uid="{C3D42CFB-4F46-45B8-9489-6D734177FD3D}"/>
    <cellStyle name="Note 2 4 6 4" xfId="41254" xr:uid="{5FB3A418-A8BD-4DF2-ABAF-2A7B716EF2E4}"/>
    <cellStyle name="Note 2 4 6 5" xfId="34423" xr:uid="{E09C0D43-B8BB-44A6-8C90-D5E6ECE1E618}"/>
    <cellStyle name="Note 2 4 7" xfId="7121" xr:uid="{12A0C6C1-31AC-47FD-8FE0-09305B4CE0C2}"/>
    <cellStyle name="Note 2 40" xfId="17872" xr:uid="{E61ECCFC-08B1-43E0-AFDE-A28F3EA25852}"/>
    <cellStyle name="Note 2 40 2" xfId="20210" xr:uid="{8C72D4EF-E997-4F71-A02D-956978E1AFA3}"/>
    <cellStyle name="Note 2 40 2 2" xfId="35505" xr:uid="{3A77D48B-5591-4021-9BFE-13E9D832D026}"/>
    <cellStyle name="Note 2 40 3" xfId="27325" xr:uid="{90BAA2A1-FD68-4D47-8C58-BDD8EE82A8C8}"/>
    <cellStyle name="Note 2 40 3 2" xfId="37697" xr:uid="{57D945A2-70A8-4760-87FE-F7F691DBFBD6}"/>
    <cellStyle name="Note 2 40 4" xfId="40015" xr:uid="{2160BA85-59BA-414B-9ACE-B4E917F5755F}"/>
    <cellStyle name="Note 2 40 5" xfId="33184" xr:uid="{93F4E928-F262-4EF6-B124-771D420A8F15}"/>
    <cellStyle name="Note 2 41" xfId="16655" xr:uid="{DCB7C428-0850-4698-86A0-397BEB6D3054}"/>
    <cellStyle name="Note 2 41 2" xfId="19402" xr:uid="{AF508B3D-7328-4248-8581-E8CE3249487F}"/>
    <cellStyle name="Note 2 41 2 2" xfId="34697" xr:uid="{2CA0DAA9-7B74-463B-B594-803A8163B88B}"/>
    <cellStyle name="Note 2 41 3" xfId="26500" xr:uid="{D6896A0F-E04D-4CF8-98F3-10BCA74A4DF5}"/>
    <cellStyle name="Note 2 41 3 2" xfId="36917" xr:uid="{8181A622-30F0-4960-ACC9-5F37FF93D0F9}"/>
    <cellStyle name="Note 2 41 4" xfId="39242" xr:uid="{6C13B849-5970-467F-914B-1A5B9903FC3A}"/>
    <cellStyle name="Note 2 41 5" xfId="32411" xr:uid="{A4587E9C-6C5C-4C34-A6F9-E5CA4404B3F5}"/>
    <cellStyle name="Note 2 42" xfId="16121" xr:uid="{52473EFC-BA90-49D8-92AD-89E1A2ECF2DD}"/>
    <cellStyle name="Note 2 42 2" xfId="19397" xr:uid="{BEDF55BB-BD36-468D-8DAD-C2CEE6B17496}"/>
    <cellStyle name="Note 2 42 2 2" xfId="34692" xr:uid="{0E819877-7236-442C-ADA1-4371A203898E}"/>
    <cellStyle name="Note 2 42 3" xfId="26495" xr:uid="{D8C520E8-ABF2-4F5E-87E1-C23E7A5AE11C}"/>
    <cellStyle name="Note 2 42 3 2" xfId="36912" xr:uid="{2DA69CCA-1419-427F-BE26-D99086D3CEB9}"/>
    <cellStyle name="Note 2 42 4" xfId="39237" xr:uid="{209F34A2-3AE8-442C-BDF7-DCD9AB1BD520}"/>
    <cellStyle name="Note 2 42 5" xfId="32406" xr:uid="{AA0CE3E2-50C4-4FB0-8393-39C3833A5E95}"/>
    <cellStyle name="Note 2 43" xfId="2196" xr:uid="{F2FA2F9B-1E3F-489F-8A49-8A828F113843}"/>
    <cellStyle name="Note 2 44" xfId="41366" xr:uid="{A3A63D61-5ECE-494F-A9C2-B174C77C27EB}"/>
    <cellStyle name="Note 2 5" xfId="17046" xr:uid="{10423487-BE06-46D8-BF4C-2CA4CAF70EC0}"/>
    <cellStyle name="Note 2 5 2" xfId="17428" xr:uid="{1D849766-EFA6-48A0-8950-DE393E232056}"/>
    <cellStyle name="Note 2 5 2 2" xfId="18035" xr:uid="{AAB04ECA-1802-42F6-9CAF-CFB46C787EC3}"/>
    <cellStyle name="Note 2 5 2 2 2" xfId="20373" xr:uid="{340E3FE4-0C4A-4370-A560-E9FE9CADF59C}"/>
    <cellStyle name="Note 2 5 2 2 2 2" xfId="35668" xr:uid="{42C82E4F-8EC1-483C-ABFE-19BEB0A755E4}"/>
    <cellStyle name="Note 2 5 2 2 3" xfId="27487" xr:uid="{015D1F29-63DC-482C-AC09-B59BD5F39FFA}"/>
    <cellStyle name="Note 2 5 2 2 3 2" xfId="37859" xr:uid="{FC957FCF-3699-4DE9-9FE0-5EC1025E86E7}"/>
    <cellStyle name="Note 2 5 2 2 4" xfId="40178" xr:uid="{9622FF68-B853-4A14-AED9-3C0E44C4EF51}"/>
    <cellStyle name="Note 2 5 2 2 5" xfId="33347" xr:uid="{684B07C2-408F-473C-A6B7-55611101DA94}"/>
    <cellStyle name="Note 2 5 2 3" xfId="18468" xr:uid="{29EF3EB6-9BFB-4E29-B10B-4DCD42369C4F}"/>
    <cellStyle name="Note 2 5 2 3 2" xfId="20806" xr:uid="{6DA09DD2-E4BC-4F37-9A67-4D02A6C535DA}"/>
    <cellStyle name="Note 2 5 2 3 2 2" xfId="36101" xr:uid="{59D88BAB-1C02-4E31-B574-92F90D5FE9A1}"/>
    <cellStyle name="Note 2 5 2 3 3" xfId="27920" xr:uid="{BB5E26FB-DCB0-4D5A-A4B6-D94985554165}"/>
    <cellStyle name="Note 2 5 2 3 3 2" xfId="38292" xr:uid="{7365918B-84F5-4E7E-97A7-E05DCCA05BFF}"/>
    <cellStyle name="Note 2 5 2 3 4" xfId="40611" xr:uid="{DF9E370B-9D74-420A-9A59-156D41C999E6}"/>
    <cellStyle name="Note 2 5 2 3 5" xfId="33780" xr:uid="{FF4D31D2-CC77-4222-BD54-E7A464DEA4C4}"/>
    <cellStyle name="Note 2 5 2 4" xfId="19775" xr:uid="{8179722B-17BD-49A6-9BE9-F0F6388AA9A5}"/>
    <cellStyle name="Note 2 5 2 4 2" xfId="35070" xr:uid="{EEC00A1E-B5AE-4411-9FAB-4E89581654D8}"/>
    <cellStyle name="Note 2 5 2 5" xfId="26914" xr:uid="{CED0A56D-29AF-478E-B638-070DF493DFA8}"/>
    <cellStyle name="Note 2 5 2 5 2" xfId="37290" xr:uid="{19DAB257-BB62-4E40-9FBC-BCE54520E9E3}"/>
    <cellStyle name="Note 2 5 2 6" xfId="39580" xr:uid="{956111E2-0C0A-4FC2-B73C-27274E285B3F}"/>
    <cellStyle name="Note 2 5 2 7" xfId="32749" xr:uid="{82725D3A-97BA-42EA-B694-6C27698B1BD7}"/>
    <cellStyle name="Note 2 5 3" xfId="17905" xr:uid="{70E8645F-EE0A-4AE0-A0EA-A6F572C6D33F}"/>
    <cellStyle name="Note 2 5 3 2" xfId="20243" xr:uid="{977F793A-6124-4E25-B41A-40385F43AE60}"/>
    <cellStyle name="Note 2 5 3 2 2" xfId="35538" xr:uid="{E7FA0D76-BE2C-4373-BC24-93FAD49AA881}"/>
    <cellStyle name="Note 2 5 3 3" xfId="27358" xr:uid="{798481FA-340F-4487-A402-51B6A7F53704}"/>
    <cellStyle name="Note 2 5 3 3 2" xfId="37730" xr:uid="{C6EEBD83-66E0-4D6F-8C23-303CC91A61A4}"/>
    <cellStyle name="Note 2 5 3 4" xfId="40048" xr:uid="{B06A30AB-DFBF-43F6-96C7-D0FB9326856D}"/>
    <cellStyle name="Note 2 5 3 5" xfId="33217" xr:uid="{B6D2D509-03DE-4C3D-BD2B-2E44B1BEAF78}"/>
    <cellStyle name="Note 2 5 4" xfId="16688" xr:uid="{AC103FBE-3522-4E70-ACED-E2953B8698E1}"/>
    <cellStyle name="Note 2 5 4 2" xfId="19435" xr:uid="{3B45A9E8-0134-4312-8695-E21C5CC94BA8}"/>
    <cellStyle name="Note 2 5 4 2 2" xfId="34730" xr:uid="{68DA5B76-F565-4D22-B82E-7CB5D2D8F08B}"/>
    <cellStyle name="Note 2 5 4 3" xfId="26533" xr:uid="{467C2CB9-1AC2-4B02-B438-2EABF30EC55A}"/>
    <cellStyle name="Note 2 5 4 3 2" xfId="36950" xr:uid="{D41B1878-46E0-4A8C-A1B7-B79E1AD784C4}"/>
    <cellStyle name="Note 2 5 4 4" xfId="39275" xr:uid="{4F347A84-D0EE-421D-88DF-6B955F35C63F}"/>
    <cellStyle name="Note 2 5 4 5" xfId="32444" xr:uid="{D3B9BDE4-9619-4668-A947-4B698D426725}"/>
    <cellStyle name="Note 2 5 5" xfId="19647" xr:uid="{36536717-351B-4CA4-BE4E-7BC1ADC5C1C4}"/>
    <cellStyle name="Note 2 5 5 2" xfId="34942" xr:uid="{C30294EE-B32F-4E36-9823-137849DA3926}"/>
    <cellStyle name="Note 2 5 6" xfId="26783" xr:uid="{0C361F4B-165C-425C-B0DF-9E02DFC7BCCE}"/>
    <cellStyle name="Note 2 5 6 2" xfId="37162" xr:uid="{ECA6B8F1-3C53-414A-B722-389B786F22C1}"/>
    <cellStyle name="Note 2 5 7" xfId="39487" xr:uid="{E1BC2CBF-85C2-4E77-8FF4-9C183B994391}"/>
    <cellStyle name="Note 2 5 8" xfId="32656" xr:uid="{85AD36CF-974F-4545-B288-B0A98D943F30}"/>
    <cellStyle name="Note 2 6" xfId="17047" xr:uid="{28FD4A6C-1FDF-447B-84C5-1FA779EC7C10}"/>
    <cellStyle name="Note 2 6 2" xfId="17429" xr:uid="{A3B1392C-668F-4922-AFAE-88D232F778A3}"/>
    <cellStyle name="Note 2 6 2 2" xfId="18036" xr:uid="{778DA3DF-CD28-4A51-BC16-50C6EB36F35F}"/>
    <cellStyle name="Note 2 6 2 2 2" xfId="20374" xr:uid="{A20FC71C-0AB5-4D1C-9557-222FE6CFE1F0}"/>
    <cellStyle name="Note 2 6 2 2 2 2" xfId="35669" xr:uid="{550025AD-B523-4C59-ABAA-80CAF3BE36CC}"/>
    <cellStyle name="Note 2 6 2 2 3" xfId="27488" xr:uid="{25097BA1-F616-4649-84D2-B9F4A1AE5CCD}"/>
    <cellStyle name="Note 2 6 2 2 3 2" xfId="37860" xr:uid="{526888AC-79A1-4D0F-8DD1-721C7CEB7ADC}"/>
    <cellStyle name="Note 2 6 2 2 4" xfId="40179" xr:uid="{EA4CD246-2F48-42F7-821B-3B80BA1EC0A4}"/>
    <cellStyle name="Note 2 6 2 2 5" xfId="33348" xr:uid="{3FCBF2D9-BBB4-4070-9AD9-2DBF721127C6}"/>
    <cellStyle name="Note 2 6 2 3" xfId="18469" xr:uid="{A619001D-8C03-40E5-B398-3FD60C8788E3}"/>
    <cellStyle name="Note 2 6 2 3 2" xfId="20807" xr:uid="{3BE1D545-D6E8-4E31-9363-B5F6D9D6060E}"/>
    <cellStyle name="Note 2 6 2 3 2 2" xfId="36102" xr:uid="{F799A59B-9B5D-4A9F-A9C4-524D97DDDB2B}"/>
    <cellStyle name="Note 2 6 2 3 3" xfId="27921" xr:uid="{5BE216D7-139D-4709-9B4E-8598586DD591}"/>
    <cellStyle name="Note 2 6 2 3 3 2" xfId="38293" xr:uid="{103610FC-E48C-41BA-BAE1-84D5871D7243}"/>
    <cellStyle name="Note 2 6 2 3 4" xfId="40612" xr:uid="{EC9319C5-5518-4717-85C4-123B2252DC71}"/>
    <cellStyle name="Note 2 6 2 3 5" xfId="33781" xr:uid="{0B44634E-4574-462D-97C9-8DBC4A044572}"/>
    <cellStyle name="Note 2 6 2 4" xfId="19776" xr:uid="{8E561EBC-BD0D-48B8-991D-B63AB5F2FBAD}"/>
    <cellStyle name="Note 2 6 2 4 2" xfId="35071" xr:uid="{5E0AD6B6-8A8C-4301-83F6-F40F41759B08}"/>
    <cellStyle name="Note 2 6 2 5" xfId="26915" xr:uid="{5A442D53-67C0-4036-9CF5-0910A1896E4C}"/>
    <cellStyle name="Note 2 6 2 5 2" xfId="37291" xr:uid="{EE55B58F-B689-408F-979C-4098CABEB776}"/>
    <cellStyle name="Note 2 6 2 6" xfId="39581" xr:uid="{F1D0507D-4484-4567-B31F-D4BE8AA5F968}"/>
    <cellStyle name="Note 2 6 2 7" xfId="32750" xr:uid="{E6B7EC29-D446-47F4-9E42-206ED9643E9D}"/>
    <cellStyle name="Note 2 6 3" xfId="17906" xr:uid="{D6E5A11E-B6F8-4BC7-8A99-0BAA2D771C01}"/>
    <cellStyle name="Note 2 6 3 2" xfId="20244" xr:uid="{1DD2CDC8-28F6-4A1B-86B8-E0C8AC325637}"/>
    <cellStyle name="Note 2 6 3 2 2" xfId="35539" xr:uid="{DEB4C8A9-D0B8-4572-A38C-D691364A4884}"/>
    <cellStyle name="Note 2 6 3 3" xfId="27359" xr:uid="{03F99B2B-BEF1-418E-82E8-7C3A65C3015C}"/>
    <cellStyle name="Note 2 6 3 3 2" xfId="37731" xr:uid="{714D226B-34CF-43DA-9160-6A1ACB63A0AA}"/>
    <cellStyle name="Note 2 6 3 4" xfId="40049" xr:uid="{6CDB3134-FEC1-4872-9B10-EEA57C3775D3}"/>
    <cellStyle name="Note 2 6 3 5" xfId="33218" xr:uid="{83548041-8268-4EAF-96F1-E3C00E0C0CE5}"/>
    <cellStyle name="Note 2 6 4" xfId="16689" xr:uid="{87AF07F3-149D-43B3-AB16-F72E8DE630D3}"/>
    <cellStyle name="Note 2 6 4 2" xfId="19436" xr:uid="{427C05A6-7B40-4165-AED3-EAE4DE59F4C4}"/>
    <cellStyle name="Note 2 6 4 2 2" xfId="34731" xr:uid="{0E698219-E07B-4DD7-A231-D847ED0C38A0}"/>
    <cellStyle name="Note 2 6 4 3" xfId="26534" xr:uid="{90332DDF-26BE-4A67-8234-8E5F1D53494A}"/>
    <cellStyle name="Note 2 6 4 3 2" xfId="36951" xr:uid="{AF565E24-ACD7-4B21-8709-3DBAF4BA1F5B}"/>
    <cellStyle name="Note 2 6 4 4" xfId="39276" xr:uid="{0911B5D2-3671-4201-ACED-4B6117DFEFE3}"/>
    <cellStyle name="Note 2 6 4 5" xfId="32445" xr:uid="{81F4A46D-2FF5-450B-A440-C8DD510F313C}"/>
    <cellStyle name="Note 2 6 5" xfId="19648" xr:uid="{DE504DD7-3116-4414-AF7B-9249BCFF3696}"/>
    <cellStyle name="Note 2 6 5 2" xfId="34943" xr:uid="{4315725B-3AF9-49BA-9D63-CB83B9099C49}"/>
    <cellStyle name="Note 2 6 6" xfId="26784" xr:uid="{9A2A72E6-8A5A-409E-A46E-79E2168F00F8}"/>
    <cellStyle name="Note 2 6 6 2" xfId="37163" xr:uid="{82085768-9CB6-403C-B866-3F1B44A74A47}"/>
    <cellStyle name="Note 2 6 7" xfId="39488" xr:uid="{3E843127-67CE-4C64-984E-5058F7E36D62}"/>
    <cellStyle name="Note 2 6 8" xfId="32657" xr:uid="{7020A3E1-09CD-4C1F-BDC1-81C09BFBB283}"/>
    <cellStyle name="Note 2 7" xfId="17048" xr:uid="{43E15824-578E-4EBA-9242-99CA31B1AF8F}"/>
    <cellStyle name="Note 2 7 2" xfId="17430" xr:uid="{021556B9-86A1-4E03-9D6B-BB597EC76953}"/>
    <cellStyle name="Note 2 7 2 2" xfId="18037" xr:uid="{A2EEFB6F-5C7F-41CC-9BD9-C722615C6D68}"/>
    <cellStyle name="Note 2 7 2 2 2" xfId="20375" xr:uid="{57AA9161-0D10-41BF-84DD-149ADBD04517}"/>
    <cellStyle name="Note 2 7 2 2 2 2" xfId="35670" xr:uid="{398EC75D-32D2-43BF-B5B7-37E8DA84830F}"/>
    <cellStyle name="Note 2 7 2 2 3" xfId="27489" xr:uid="{67C517AC-845B-4E4D-8D16-0546E7CB8A22}"/>
    <cellStyle name="Note 2 7 2 2 3 2" xfId="37861" xr:uid="{290BE8E0-8AE7-4573-BFBB-410C8780B611}"/>
    <cellStyle name="Note 2 7 2 2 4" xfId="40180" xr:uid="{88865ED0-AF84-49CD-9785-F423309AAF6D}"/>
    <cellStyle name="Note 2 7 2 2 5" xfId="33349" xr:uid="{D2CB6BF9-4723-4A89-B8AC-3A50A672D788}"/>
    <cellStyle name="Note 2 7 2 3" xfId="18470" xr:uid="{68AFA110-72B9-441D-B93D-47DD7F75CEDF}"/>
    <cellStyle name="Note 2 7 2 3 2" xfId="20808" xr:uid="{E1532913-9421-4CAE-AB8E-330CC4231D84}"/>
    <cellStyle name="Note 2 7 2 3 2 2" xfId="36103" xr:uid="{03B2FB80-80A8-45B0-BF34-248AEA5151A3}"/>
    <cellStyle name="Note 2 7 2 3 3" xfId="27922" xr:uid="{24A4ED53-132A-46D4-83D6-D06DB9FE6EAF}"/>
    <cellStyle name="Note 2 7 2 3 3 2" xfId="38294" xr:uid="{20A09E0A-810E-4381-A43A-84E643652E10}"/>
    <cellStyle name="Note 2 7 2 3 4" xfId="40613" xr:uid="{619D0C10-234B-4392-8DBA-0BC0543E5541}"/>
    <cellStyle name="Note 2 7 2 3 5" xfId="33782" xr:uid="{67DC2238-A6BD-45FB-AB80-A83D8A2E2066}"/>
    <cellStyle name="Note 2 7 2 4" xfId="19777" xr:uid="{E7E3DAEC-CD53-4AA1-8511-DB2452D3A06D}"/>
    <cellStyle name="Note 2 7 2 4 2" xfId="35072" xr:uid="{3EED0F0A-1532-4431-9313-00F10C74A648}"/>
    <cellStyle name="Note 2 7 2 5" xfId="26916" xr:uid="{37E55256-FABC-4DBD-A3D7-BFFCA5955898}"/>
    <cellStyle name="Note 2 7 2 5 2" xfId="37292" xr:uid="{7F2E1169-3527-468A-92CC-B6DBE1403E7D}"/>
    <cellStyle name="Note 2 7 2 6" xfId="39582" xr:uid="{1605EBE8-92B5-4996-8F05-72DBA1E94F13}"/>
    <cellStyle name="Note 2 7 2 7" xfId="32751" xr:uid="{606C0349-A307-4E19-AAA6-57E6D7507655}"/>
    <cellStyle name="Note 2 7 3" xfId="17907" xr:uid="{0D19C4F4-D70C-4D4D-987F-0F367B58E97A}"/>
    <cellStyle name="Note 2 7 3 2" xfId="20245" xr:uid="{E7C05A01-7860-4E62-B500-67EFCD1D2C02}"/>
    <cellStyle name="Note 2 7 3 2 2" xfId="35540" xr:uid="{FB8039E9-C95D-4545-BF10-FA667CCFDD0F}"/>
    <cellStyle name="Note 2 7 3 3" xfId="27360" xr:uid="{159F7372-6C46-4D85-B401-B424AEE2CA60}"/>
    <cellStyle name="Note 2 7 3 3 2" xfId="37732" xr:uid="{B186E0E1-E04A-46EC-B306-2A06D2B77015}"/>
    <cellStyle name="Note 2 7 3 4" xfId="40050" xr:uid="{A8436006-82A3-4F45-80A5-ADF96C4DBBCB}"/>
    <cellStyle name="Note 2 7 3 5" xfId="33219" xr:uid="{FD116385-F9FB-4FB7-B949-6C2897AA2D3A}"/>
    <cellStyle name="Note 2 7 4" xfId="16690" xr:uid="{817A212C-DE48-4EF8-B314-05058EB4CC4F}"/>
    <cellStyle name="Note 2 7 4 2" xfId="19437" xr:uid="{61294714-ECF8-4A46-B2CC-E913F8C30D76}"/>
    <cellStyle name="Note 2 7 4 2 2" xfId="34732" xr:uid="{AA739869-ED35-4EB5-ADEE-3715F6ADCAA5}"/>
    <cellStyle name="Note 2 7 4 3" xfId="26535" xr:uid="{A1EDBDBB-1A6D-4E4E-B37A-9F54EAE5E797}"/>
    <cellStyle name="Note 2 7 4 3 2" xfId="36952" xr:uid="{0D173D15-018A-4ECC-984B-64149E17D031}"/>
    <cellStyle name="Note 2 7 4 4" xfId="39277" xr:uid="{6E7C8E16-700D-4938-A3BE-377D325DAC6E}"/>
    <cellStyle name="Note 2 7 4 5" xfId="32446" xr:uid="{C4898754-6B53-4E0B-9931-CC557AAFF988}"/>
    <cellStyle name="Note 2 7 5" xfId="19649" xr:uid="{A96EA2F7-35D3-433E-8F96-3C5CCDD7177D}"/>
    <cellStyle name="Note 2 7 5 2" xfId="34944" xr:uid="{43153887-9E38-4CE9-B8E9-D443DC485811}"/>
    <cellStyle name="Note 2 7 6" xfId="26785" xr:uid="{D24F6708-EBEC-4006-8425-F4BD4BCD7CB5}"/>
    <cellStyle name="Note 2 7 6 2" xfId="37164" xr:uid="{F738D08F-E869-448B-860C-29D2661505DF}"/>
    <cellStyle name="Note 2 7 7" xfId="39489" xr:uid="{D1CE6D98-1880-4A1D-B37E-F53B3706CBBB}"/>
    <cellStyle name="Note 2 7 8" xfId="32658" xr:uid="{80270F59-978E-4831-8354-BBDC34A4EAB1}"/>
    <cellStyle name="Note 2 8" xfId="17049" xr:uid="{9FB31B82-BF61-4FAA-B809-69144C353CFB}"/>
    <cellStyle name="Note 2 8 2" xfId="17431" xr:uid="{C27B74A0-DC6A-45B1-A805-8A31FEDEF36B}"/>
    <cellStyle name="Note 2 8 2 2" xfId="18038" xr:uid="{B7715A72-C916-43D3-BAFE-4FD59F0002B7}"/>
    <cellStyle name="Note 2 8 2 2 2" xfId="20376" xr:uid="{897CA5B2-B311-4283-8DAB-7CADEF976A53}"/>
    <cellStyle name="Note 2 8 2 2 2 2" xfId="35671" xr:uid="{65287648-F338-41DE-9A94-FFAEC4B31304}"/>
    <cellStyle name="Note 2 8 2 2 3" xfId="27490" xr:uid="{C04E3ABD-563E-4753-86F4-559C0ABD36E4}"/>
    <cellStyle name="Note 2 8 2 2 3 2" xfId="37862" xr:uid="{3FFADFAD-E79C-4201-AF8E-A97697D784C4}"/>
    <cellStyle name="Note 2 8 2 2 4" xfId="40181" xr:uid="{F989201E-A518-40E3-A6EF-502C2E360787}"/>
    <cellStyle name="Note 2 8 2 2 5" xfId="33350" xr:uid="{F0C3E3CD-6135-4762-A0C0-ED93515BFBC3}"/>
    <cellStyle name="Note 2 8 2 3" xfId="18471" xr:uid="{021DC451-A3EF-4A1E-8A42-5B1DE1F9814C}"/>
    <cellStyle name="Note 2 8 2 3 2" xfId="20809" xr:uid="{7223AA65-B080-4A8E-96A4-0D96E48E913D}"/>
    <cellStyle name="Note 2 8 2 3 2 2" xfId="36104" xr:uid="{F8FB560C-C9B3-4FD9-9961-10A0E7FCDD98}"/>
    <cellStyle name="Note 2 8 2 3 3" xfId="27923" xr:uid="{C9E8E200-1D2F-485D-85AA-5DD59E22A733}"/>
    <cellStyle name="Note 2 8 2 3 3 2" xfId="38295" xr:uid="{C63F748E-B602-4EA8-BD40-B88FB6A3B5B7}"/>
    <cellStyle name="Note 2 8 2 3 4" xfId="40614" xr:uid="{41B975C4-FF73-45F0-B876-A78078200639}"/>
    <cellStyle name="Note 2 8 2 3 5" xfId="33783" xr:uid="{7B23AF28-6506-40C5-8D0F-ECF878C2C3A7}"/>
    <cellStyle name="Note 2 8 2 4" xfId="19778" xr:uid="{B88D3C46-7480-4539-A38C-333D473F37BA}"/>
    <cellStyle name="Note 2 8 2 4 2" xfId="35073" xr:uid="{8466F008-7F8D-4FA6-B29F-7E84045300A2}"/>
    <cellStyle name="Note 2 8 2 5" xfId="26917" xr:uid="{3C9CDA1E-5497-4EF8-9DAE-87FDFAA56E93}"/>
    <cellStyle name="Note 2 8 2 5 2" xfId="37293" xr:uid="{17735496-7545-4C8D-BEF6-60ACCE439023}"/>
    <cellStyle name="Note 2 8 2 6" xfId="39583" xr:uid="{055E0B97-695D-411E-A93A-B76C5D059AE3}"/>
    <cellStyle name="Note 2 8 2 7" xfId="32752" xr:uid="{537687F6-48C4-442A-8713-ED23E496BA77}"/>
    <cellStyle name="Note 2 8 3" xfId="17908" xr:uid="{282350F7-AE6B-4568-9400-389F37D137B3}"/>
    <cellStyle name="Note 2 8 3 2" xfId="20246" xr:uid="{0A860842-F34B-4F43-BC16-56458C413071}"/>
    <cellStyle name="Note 2 8 3 2 2" xfId="35541" xr:uid="{3C5E1A2B-81D6-49F5-98D1-EC27D66C9DCE}"/>
    <cellStyle name="Note 2 8 3 3" xfId="27361" xr:uid="{49479144-D3CA-4FFF-94D2-4F7130802868}"/>
    <cellStyle name="Note 2 8 3 3 2" xfId="37733" xr:uid="{CBCE82B9-8838-4DC0-8F30-99421580E469}"/>
    <cellStyle name="Note 2 8 3 4" xfId="40051" xr:uid="{CC26C9F6-473D-4C68-82CB-445C81EF11CE}"/>
    <cellStyle name="Note 2 8 3 5" xfId="33220" xr:uid="{17F074D9-D8C9-4243-932C-68C63E4E9B3D}"/>
    <cellStyle name="Note 2 8 4" xfId="16691" xr:uid="{70CA2DAA-90A8-4B8C-AA42-CF507BC01939}"/>
    <cellStyle name="Note 2 8 4 2" xfId="19438" xr:uid="{BF031BCF-6852-4642-9E51-9C623C6857F6}"/>
    <cellStyle name="Note 2 8 4 2 2" xfId="34733" xr:uid="{3264F06B-13CD-43D4-8988-90C711DF70D8}"/>
    <cellStyle name="Note 2 8 4 3" xfId="26536" xr:uid="{2411AF38-A199-49F3-BC70-05973D92FD63}"/>
    <cellStyle name="Note 2 8 4 3 2" xfId="36953" xr:uid="{314B254B-6A13-4DA5-9438-0CB5B4D7F8FF}"/>
    <cellStyle name="Note 2 8 4 4" xfId="39278" xr:uid="{F5B73DC6-34CC-4BBD-B4A4-7571344DE415}"/>
    <cellStyle name="Note 2 8 4 5" xfId="32447" xr:uid="{267A484B-1730-4AFA-B41D-15D74BA9DBE5}"/>
    <cellStyle name="Note 2 8 5" xfId="19650" xr:uid="{2A38FF2A-2BCA-4CD7-9FAC-A836A8D29B81}"/>
    <cellStyle name="Note 2 8 5 2" xfId="34945" xr:uid="{BEFCA18A-71CD-4FB4-97C4-A426D6A0F5DB}"/>
    <cellStyle name="Note 2 8 6" xfId="26786" xr:uid="{15350586-6F1A-4B66-B8D0-C594F50493B0}"/>
    <cellStyle name="Note 2 8 6 2" xfId="37165" xr:uid="{E5185E84-66B5-4728-827B-33A794AC2539}"/>
    <cellStyle name="Note 2 8 7" xfId="39490" xr:uid="{6DB70025-F947-44B1-8920-164EFAFB37DB}"/>
    <cellStyle name="Note 2 8 8" xfId="32659" xr:uid="{2029D635-F20A-4C13-A750-7950A9C2AEAA}"/>
    <cellStyle name="Note 2 9" xfId="17050" xr:uid="{A3D847DC-8792-4FCC-9BA4-7AD1FF2B7AD0}"/>
    <cellStyle name="Note 2 9 2" xfId="17432" xr:uid="{B0408E71-ABA2-4F66-9C2A-01033C771ACE}"/>
    <cellStyle name="Note 2 9 2 2" xfId="18039" xr:uid="{C3675FC6-AC80-4E04-A7F4-E57E419569D7}"/>
    <cellStyle name="Note 2 9 2 2 2" xfId="20377" xr:uid="{C25D0FF7-37C8-4143-8B71-A0369BCFCB85}"/>
    <cellStyle name="Note 2 9 2 2 2 2" xfId="35672" xr:uid="{C73969BE-4987-4688-AA11-1BFBB2A41710}"/>
    <cellStyle name="Note 2 9 2 2 3" xfId="27491" xr:uid="{DBDDCFEE-3453-4E35-872C-117412FADBDC}"/>
    <cellStyle name="Note 2 9 2 2 3 2" xfId="37863" xr:uid="{FA8209F0-CB04-44AF-B66D-558F76503DB7}"/>
    <cellStyle name="Note 2 9 2 2 4" xfId="40182" xr:uid="{182F0CED-C935-4221-BC99-435E5FA821F0}"/>
    <cellStyle name="Note 2 9 2 2 5" xfId="33351" xr:uid="{96571D04-8D14-44AC-99AF-DDFB853AF5D2}"/>
    <cellStyle name="Note 2 9 2 3" xfId="18472" xr:uid="{74021409-08FF-496D-9CA8-D28FCF83F367}"/>
    <cellStyle name="Note 2 9 2 3 2" xfId="20810" xr:uid="{1FF0CA8B-A2C3-4596-831E-E4316D9E6573}"/>
    <cellStyle name="Note 2 9 2 3 2 2" xfId="36105" xr:uid="{1783FB8E-F5DE-47A3-9C55-3440BB1A2343}"/>
    <cellStyle name="Note 2 9 2 3 3" xfId="27924" xr:uid="{93F2A470-F377-4764-820B-4BBB626A2FFD}"/>
    <cellStyle name="Note 2 9 2 3 3 2" xfId="38296" xr:uid="{D88B800E-4E5E-45B6-8FAF-A7604BF74601}"/>
    <cellStyle name="Note 2 9 2 3 4" xfId="40615" xr:uid="{EACDB7D8-A9EF-431C-BA22-FACB8E99EB35}"/>
    <cellStyle name="Note 2 9 2 3 5" xfId="33784" xr:uid="{BD807E3E-0BA7-485C-B114-078CEC206C31}"/>
    <cellStyle name="Note 2 9 2 4" xfId="19779" xr:uid="{7FA2B59A-2239-4A00-9DD7-ED6D09C6EBCF}"/>
    <cellStyle name="Note 2 9 2 4 2" xfId="35074" xr:uid="{BBB436D4-1364-425C-A110-25BE4A2224E6}"/>
    <cellStyle name="Note 2 9 2 5" xfId="26918" xr:uid="{3482F300-BA88-4C27-90BE-AA2C3B45B75B}"/>
    <cellStyle name="Note 2 9 2 5 2" xfId="37294" xr:uid="{EC220F74-5C6F-48A9-87B4-ED78FA63C8C1}"/>
    <cellStyle name="Note 2 9 2 6" xfId="39584" xr:uid="{8CCAC027-D95F-4372-A1D9-FD5305136D25}"/>
    <cellStyle name="Note 2 9 2 7" xfId="32753" xr:uid="{F7B174F2-0A46-4938-BF47-D85033DD7BC9}"/>
    <cellStyle name="Note 2 9 3" xfId="17909" xr:uid="{4FA9B77D-9CE4-4F69-AAED-5FB4AE20213B}"/>
    <cellStyle name="Note 2 9 3 2" xfId="20247" xr:uid="{442FC499-8BE1-4D29-B5FB-C01CE7FC5B53}"/>
    <cellStyle name="Note 2 9 3 2 2" xfId="35542" xr:uid="{193B9D37-68A4-4997-B7A4-246D8460316D}"/>
    <cellStyle name="Note 2 9 3 3" xfId="27362" xr:uid="{65D308D5-8E1F-4775-B4C2-E54CAC40939E}"/>
    <cellStyle name="Note 2 9 3 3 2" xfId="37734" xr:uid="{7D849FB8-8589-4B8D-80BE-9C4EFE807525}"/>
    <cellStyle name="Note 2 9 3 4" xfId="40052" xr:uid="{2CCE2165-525F-40B8-B39C-9C6B21F32B02}"/>
    <cellStyle name="Note 2 9 3 5" xfId="33221" xr:uid="{7599C1B7-3E39-4773-9231-1AA3006BCA51}"/>
    <cellStyle name="Note 2 9 4" xfId="16692" xr:uid="{8F73BBB5-3BF8-46CC-AEBA-6C3D1731C12C}"/>
    <cellStyle name="Note 2 9 4 2" xfId="19439" xr:uid="{8952C667-3F3C-469F-8765-C14710B3957E}"/>
    <cellStyle name="Note 2 9 4 2 2" xfId="34734" xr:uid="{5326A1DA-8367-4AE8-9434-1453027196E0}"/>
    <cellStyle name="Note 2 9 4 3" xfId="26537" xr:uid="{D965C3BA-14C1-4E66-B9D2-1F843A341A21}"/>
    <cellStyle name="Note 2 9 4 3 2" xfId="36954" xr:uid="{F3B24653-FFEA-494B-BAFE-2582B4722676}"/>
    <cellStyle name="Note 2 9 4 4" xfId="39279" xr:uid="{BB9C7969-4C3D-4241-8BFF-CB3067830B38}"/>
    <cellStyle name="Note 2 9 4 5" xfId="32448" xr:uid="{8658FAE1-CC8C-4FB3-A314-B42EE5E9EBB7}"/>
    <cellStyle name="Note 2 9 5" xfId="19651" xr:uid="{0A9D1B73-3EFE-4D5E-A6DA-5A3ADCD9498D}"/>
    <cellStyle name="Note 2 9 5 2" xfId="34946" xr:uid="{4D6DEDD0-4431-4C39-AF26-212CD26A794C}"/>
    <cellStyle name="Note 2 9 6" xfId="26787" xr:uid="{B1A6A98C-945D-43B3-BAE9-F90A8D7C63E2}"/>
    <cellStyle name="Note 2 9 6 2" xfId="37166" xr:uid="{F12E3C43-233C-4A79-A45C-5939BCD2CCA6}"/>
    <cellStyle name="Note 2 9 7" xfId="39491" xr:uid="{F8C5D0C1-3079-4062-9CFD-2B33D2D4DDB1}"/>
    <cellStyle name="Note 2 9 8" xfId="32660" xr:uid="{78907E5E-DD43-4032-8B64-8DF7BBC9719C}"/>
    <cellStyle name="Note 2_BURE COMMERCE" xfId="1134" xr:uid="{7ECA9CF5-D55A-447C-A179-6B1BC8355CCC}"/>
    <cellStyle name="Note 3" xfId="1135" xr:uid="{C8F3F0CC-8DC3-4E5C-AE2B-F9BDB9ACA1C2}"/>
    <cellStyle name="Note 3 10" xfId="2197" xr:uid="{2F90DBB8-FE03-45B5-9FD1-D742FAF4D52B}"/>
    <cellStyle name="Note 3 10 2" xfId="17433" xr:uid="{79E32396-66B0-4EA9-B3D8-D90A7ADEC3E6}"/>
    <cellStyle name="Note 3 10 2 2" xfId="18041" xr:uid="{571B7EE5-2391-4380-951F-427BEE10DE5E}"/>
    <cellStyle name="Note 3 10 2 2 2" xfId="20379" xr:uid="{F66B3BF8-AD09-4E80-AAAB-D650B017B79A}"/>
    <cellStyle name="Note 3 10 2 2 2 2" xfId="35674" xr:uid="{8D0ECD45-F04E-4684-9E49-1C096109DC12}"/>
    <cellStyle name="Note 3 10 2 2 3" xfId="27493" xr:uid="{2E8A40F9-9CD1-4B8C-9119-422549E1AD0B}"/>
    <cellStyle name="Note 3 10 2 2 3 2" xfId="37865" xr:uid="{90DE8439-3EC8-4A19-B84D-16EB7C25F085}"/>
    <cellStyle name="Note 3 10 2 2 4" xfId="40184" xr:uid="{69978321-56D2-48AB-8A86-0C6717BF9A98}"/>
    <cellStyle name="Note 3 10 2 2 5" xfId="33353" xr:uid="{B1CE2FE8-0DD8-4137-888A-1F12F3AA9B33}"/>
    <cellStyle name="Note 3 10 2 3" xfId="18474" xr:uid="{79652839-5780-4A74-B55D-24F4964D6352}"/>
    <cellStyle name="Note 3 10 2 3 2" xfId="20812" xr:uid="{6F74606F-1798-413A-958B-CAC7048D9379}"/>
    <cellStyle name="Note 3 10 2 3 2 2" xfId="36107" xr:uid="{B22AE206-339B-4245-896C-CFE2FC39A191}"/>
    <cellStyle name="Note 3 10 2 3 3" xfId="27926" xr:uid="{C8EE0804-A560-45CC-80E7-397B4D204F78}"/>
    <cellStyle name="Note 3 10 2 3 3 2" xfId="38298" xr:uid="{B3D63689-C5F2-416D-809F-1F902086E461}"/>
    <cellStyle name="Note 3 10 2 3 4" xfId="40617" xr:uid="{52D1D76A-FB03-402C-9BBD-488024E0A3DE}"/>
    <cellStyle name="Note 3 10 2 3 5" xfId="33786" xr:uid="{BFF46DF7-10C0-43DB-954E-1A90EA29D614}"/>
    <cellStyle name="Note 3 10 2 4" xfId="19780" xr:uid="{A29C0992-8BA4-4FB6-A6CE-5EEFE261C5E8}"/>
    <cellStyle name="Note 3 10 2 4 2" xfId="35075" xr:uid="{311E5294-C26E-4004-84C3-B38F123928D7}"/>
    <cellStyle name="Note 3 10 2 5" xfId="26919" xr:uid="{D4697A21-46E6-4F3C-9FE1-4BDDB1757651}"/>
    <cellStyle name="Note 3 10 2 5 2" xfId="37295" xr:uid="{4DA48F68-1A4B-44A5-8AE0-7952BDA85924}"/>
    <cellStyle name="Note 3 10 2 6" xfId="39585" xr:uid="{8B02A950-A974-4DF1-80AA-6FA15D10A6D1}"/>
    <cellStyle name="Note 3 10 2 7" xfId="32754" xr:uid="{DD552B99-2F5B-4612-9D91-07473A55708F}"/>
    <cellStyle name="Note 3 10 3" xfId="17911" xr:uid="{B752F180-2CC6-4CE8-B32A-7E7314735EC9}"/>
    <cellStyle name="Note 3 10 3 2" xfId="20249" xr:uid="{BA306E22-44CC-4EFF-8F79-E7E7A46647EA}"/>
    <cellStyle name="Note 3 10 3 2 2" xfId="35544" xr:uid="{44EE125A-0B94-4D5D-8541-885EFA5332EC}"/>
    <cellStyle name="Note 3 10 3 3" xfId="27364" xr:uid="{EF15C8AA-7670-4087-99A5-5D1CEA5A2966}"/>
    <cellStyle name="Note 3 10 3 3 2" xfId="37736" xr:uid="{9B2A637D-5058-4165-98F1-B41359FCF8B5}"/>
    <cellStyle name="Note 3 10 3 4" xfId="40054" xr:uid="{301F7BAC-2A64-440B-805B-6E4E9F1102D5}"/>
    <cellStyle name="Note 3 10 3 5" xfId="33223" xr:uid="{16126F01-0E25-4855-A478-4BE05DDAB1E9}"/>
    <cellStyle name="Note 3 10 4" xfId="16694" xr:uid="{A6B3070A-4530-43DE-9AA7-98921F4355E0}"/>
    <cellStyle name="Note 3 10 4 2" xfId="19441" xr:uid="{FC0635A9-35AB-4C3C-8E40-2F0787463F3F}"/>
    <cellStyle name="Note 3 10 4 2 2" xfId="34736" xr:uid="{3BBC5EEC-785D-44B0-897D-DBAD3F792A6C}"/>
    <cellStyle name="Note 3 10 4 3" xfId="26539" xr:uid="{89B03D81-1525-442A-A3A2-67BD2DC9897D}"/>
    <cellStyle name="Note 3 10 4 3 2" xfId="36956" xr:uid="{C7867A00-67CC-441D-BC7E-D9206C839572}"/>
    <cellStyle name="Note 3 10 4 4" xfId="39281" xr:uid="{7849AA2D-5F38-48FF-B8F0-DBDAA6C7B700}"/>
    <cellStyle name="Note 3 10 4 5" xfId="32450" xr:uid="{C03427E2-C27E-498C-B259-DFC8092C81C8}"/>
    <cellStyle name="Note 3 10 5" xfId="16119" xr:uid="{9635F8F4-FEF6-40CA-B8B7-AF014E9FD4B3}"/>
    <cellStyle name="Note 3 10 5 2" xfId="19395" xr:uid="{228FC12A-48B7-4B94-8665-A9626133EFA8}"/>
    <cellStyle name="Note 3 10 5 2 2" xfId="34690" xr:uid="{EE0C7E27-DBC7-467B-81CC-52D8C684C6FB}"/>
    <cellStyle name="Note 3 10 5 3" xfId="26493" xr:uid="{8F464B9E-4063-4C74-A3DC-0915EBA5D5EC}"/>
    <cellStyle name="Note 3 10 5 3 2" xfId="36910" xr:uid="{ED8B6735-AEC7-4394-BC10-AADE0CF6C5FF}"/>
    <cellStyle name="Note 3 10 5 4" xfId="39235" xr:uid="{AB064A8C-2BB3-475D-9081-DDD808C25D52}"/>
    <cellStyle name="Note 3 10 5 5" xfId="32404" xr:uid="{53B9C88F-3EEC-4CE5-9B81-216E3ECBA3B5}"/>
    <cellStyle name="Note 3 11" xfId="4861" xr:uid="{65292731-9242-462A-AF1B-F69FB47E4296}"/>
    <cellStyle name="Note 3 11 2" xfId="4862" xr:uid="{4887BC33-B59B-4D77-AA40-7C3C75E83EDA}"/>
    <cellStyle name="Note 3 11 2 2" xfId="18042" xr:uid="{D0B8D2EC-1F63-4941-AE0E-981E43A73CCB}"/>
    <cellStyle name="Note 3 11 2 2 2" xfId="20380" xr:uid="{D0389F48-76E6-497C-8567-14FC2F850969}"/>
    <cellStyle name="Note 3 11 2 2 2 2" xfId="35675" xr:uid="{E64E7336-2054-4335-99E3-1EAA3F6AD785}"/>
    <cellStyle name="Note 3 11 2 2 3" xfId="27494" xr:uid="{2EBE1965-B719-41FB-8491-AB0070F3F2EB}"/>
    <cellStyle name="Note 3 11 2 2 3 2" xfId="37866" xr:uid="{E3EC7976-6FC1-4B77-80B9-1756442678B0}"/>
    <cellStyle name="Note 3 11 2 2 4" xfId="40185" xr:uid="{247DB8E5-2372-4868-ABEA-996F59DFFE1C}"/>
    <cellStyle name="Note 3 11 2 2 5" xfId="33354" xr:uid="{90EA8700-5D8E-4097-935B-DE31C65A77C9}"/>
    <cellStyle name="Note 3 11 2 3" xfId="18475" xr:uid="{0BC46288-2E40-4607-9ED0-9EF31F22C894}"/>
    <cellStyle name="Note 3 11 2 3 2" xfId="20813" xr:uid="{BED4CBC8-6634-456B-AFF3-A92E7F4A9A8C}"/>
    <cellStyle name="Note 3 11 2 3 2 2" xfId="36108" xr:uid="{C55ACD6A-04CC-4A54-A01D-7B1AEED3FB4A}"/>
    <cellStyle name="Note 3 11 2 3 3" xfId="27927" xr:uid="{1E877825-469A-43CC-A977-C0459BC0ADB9}"/>
    <cellStyle name="Note 3 11 2 3 3 2" xfId="38299" xr:uid="{E5B0687D-F0EB-4BEF-B75C-FA8E6D35B7D8}"/>
    <cellStyle name="Note 3 11 2 3 4" xfId="40618" xr:uid="{A994A5DD-0CAF-4924-8919-8D4CEC937D2A}"/>
    <cellStyle name="Note 3 11 2 3 5" xfId="33787" xr:uid="{8C17A01F-8012-48C4-8D8A-79C02A572FAD}"/>
    <cellStyle name="Note 3 11 2 4" xfId="18876" xr:uid="{612E05F4-E0C5-48E6-9E83-299695D87A91}"/>
    <cellStyle name="Note 3 11 2 4 2" xfId="21214" xr:uid="{EC33D33D-0707-4F4D-BC7A-6AE7138716F6}"/>
    <cellStyle name="Note 3 11 2 4 2 2" xfId="36509" xr:uid="{83A89755-0072-4CD2-9A57-66697B488763}"/>
    <cellStyle name="Note 3 11 2 4 3" xfId="28323" xr:uid="{40F145C4-EB0E-4626-B174-AD59BE8B17FD}"/>
    <cellStyle name="Note 3 11 2 4 3 2" xfId="38695" xr:uid="{97673E48-53E5-4A89-8DF8-CD3269E67B88}"/>
    <cellStyle name="Note 3 11 2 4 4" xfId="41019" xr:uid="{9168CBAB-6EFE-4B6F-A8A3-CD847B3F7E2C}"/>
    <cellStyle name="Note 3 11 2 4 5" xfId="34188" xr:uid="{B91417EF-8846-420A-AF11-54CF31FAD872}"/>
    <cellStyle name="Note 3 11 3" xfId="17912" xr:uid="{85E44E32-CC22-4DFF-98E3-FEE08B8E8FDA}"/>
    <cellStyle name="Note 3 11 3 2" xfId="20250" xr:uid="{6871A66B-9865-40A1-82E3-89E1A2A66B5F}"/>
    <cellStyle name="Note 3 11 3 2 2" xfId="35545" xr:uid="{2AB9B319-943E-4671-AD7B-378799E1F1B5}"/>
    <cellStyle name="Note 3 11 3 3" xfId="27365" xr:uid="{A6EA41D8-5F82-4D31-929A-72BE19763F18}"/>
    <cellStyle name="Note 3 11 3 3 2" xfId="37737" xr:uid="{861A4C58-C235-4A4D-92FA-76F80525CA34}"/>
    <cellStyle name="Note 3 11 3 4" xfId="40055" xr:uid="{12AACAD6-45F1-46B4-A409-52868074B50E}"/>
    <cellStyle name="Note 3 11 3 5" xfId="33224" xr:uid="{12C44A4D-6983-4689-9029-0F579EAF2932}"/>
    <cellStyle name="Note 3 11 4" xfId="16732" xr:uid="{C5C0F980-A0CD-4508-B857-50BED4213D3B}"/>
    <cellStyle name="Note 3 11 4 2" xfId="19442" xr:uid="{7B6683F2-0122-410D-9249-62BF51EFCF35}"/>
    <cellStyle name="Note 3 11 4 2 2" xfId="34737" xr:uid="{67F6E36F-12C5-4CFF-AE1E-4497E1F0616A}"/>
    <cellStyle name="Note 3 11 4 3" xfId="26540" xr:uid="{45614D5F-D97B-4F70-A2EB-FD3850A040E8}"/>
    <cellStyle name="Note 3 11 4 3 2" xfId="36957" xr:uid="{30DB3F3D-4FC0-4987-8DA0-21D215A5E31A}"/>
    <cellStyle name="Note 3 11 4 4" xfId="39282" xr:uid="{7F3AB6B6-1FB6-4435-B66A-072C0FE7E598}"/>
    <cellStyle name="Note 3 11 4 5" xfId="32451" xr:uid="{CE463D0B-B2DC-4D61-9523-0BF04EC90B96}"/>
    <cellStyle name="Note 3 11 5" xfId="18875" xr:uid="{C18B9697-A4DB-4944-A8BE-DB323DE294FB}"/>
    <cellStyle name="Note 3 11 5 2" xfId="21213" xr:uid="{23A8F3FA-6D45-4DA5-9D52-E3A3FD542176}"/>
    <cellStyle name="Note 3 11 5 2 2" xfId="36508" xr:uid="{00058648-B05F-4A4F-B95F-5E3E216B81FC}"/>
    <cellStyle name="Note 3 11 5 3" xfId="28322" xr:uid="{24AC495A-9AE9-4FA7-A32B-962136C666CF}"/>
    <cellStyle name="Note 3 11 5 3 2" xfId="38694" xr:uid="{D7377A06-9BC8-4439-BAC0-13AC567156F3}"/>
    <cellStyle name="Note 3 11 5 4" xfId="41018" xr:uid="{745117BB-E57D-4DDC-BDCF-422005B48749}"/>
    <cellStyle name="Note 3 11 5 5" xfId="34187" xr:uid="{4EF20915-6E57-44A8-A139-BD2F4FEC5E06}"/>
    <cellStyle name="Note 3 12" xfId="4863" xr:uid="{599C6AA0-626C-4909-BED5-0430044D41D8}"/>
    <cellStyle name="Note 3 12 2" xfId="17435" xr:uid="{7F30A42E-DCFF-43AA-BEE2-9F62BC21F2A9}"/>
    <cellStyle name="Note 3 12 2 2" xfId="18043" xr:uid="{85701CC7-82EE-4157-9EAB-2912D49E2A73}"/>
    <cellStyle name="Note 3 12 2 2 2" xfId="20381" xr:uid="{A7749120-D27F-4438-B15A-6901E92FAA37}"/>
    <cellStyle name="Note 3 12 2 2 2 2" xfId="35676" xr:uid="{D4E48583-7A7E-458E-8FA4-BD71D4E1E028}"/>
    <cellStyle name="Note 3 12 2 2 3" xfId="27495" xr:uid="{B2842BDA-4D4B-49BF-BC34-C98CA089A24C}"/>
    <cellStyle name="Note 3 12 2 2 3 2" xfId="37867" xr:uid="{9C3EBCCA-F9F7-4091-8113-D2450FBE0FB2}"/>
    <cellStyle name="Note 3 12 2 2 4" xfId="40186" xr:uid="{1A3756E5-2451-468E-901F-B6706A63FDB2}"/>
    <cellStyle name="Note 3 12 2 2 5" xfId="33355" xr:uid="{E4C28C42-0E7F-4DA0-985F-C49CFDD1F90B}"/>
    <cellStyle name="Note 3 12 2 3" xfId="18476" xr:uid="{BA2E5FD8-EADF-4D43-B2C5-A4F2EC8BC7FD}"/>
    <cellStyle name="Note 3 12 2 3 2" xfId="20814" xr:uid="{55E0EC5A-196E-4226-BF3E-A9A98A16C986}"/>
    <cellStyle name="Note 3 12 2 3 2 2" xfId="36109" xr:uid="{45E25B7E-AF26-4C0F-8D97-D82D7E3CDFD4}"/>
    <cellStyle name="Note 3 12 2 3 3" xfId="27928" xr:uid="{A4357E90-39AF-4158-8A68-C14BA26579F9}"/>
    <cellStyle name="Note 3 12 2 3 3 2" xfId="38300" xr:uid="{7FF8D17B-2B40-4AA3-B2BD-6B64789CDCA1}"/>
    <cellStyle name="Note 3 12 2 3 4" xfId="40619" xr:uid="{6940A54A-DEE8-42C3-9D99-609CA174484B}"/>
    <cellStyle name="Note 3 12 2 3 5" xfId="33788" xr:uid="{F864B5FD-D199-4FB2-A0CC-EE92762EBAFC}"/>
    <cellStyle name="Note 3 12 2 4" xfId="19782" xr:uid="{AFB6B622-C40C-444C-B278-090817EFCCE5}"/>
    <cellStyle name="Note 3 12 2 4 2" xfId="35077" xr:uid="{ADCC6E55-A3E7-4ED9-83E4-ED75A6296BEF}"/>
    <cellStyle name="Note 3 12 2 5" xfId="26921" xr:uid="{44F4FAE6-13E8-451F-A194-E79ED2E6AA79}"/>
    <cellStyle name="Note 3 12 2 5 2" xfId="37297" xr:uid="{D3CAEE8B-454B-425E-8F39-08FC8D89C78E}"/>
    <cellStyle name="Note 3 12 2 6" xfId="39587" xr:uid="{2CC8FF33-09FD-4790-89E9-74A3E9D28FA2}"/>
    <cellStyle name="Note 3 12 2 7" xfId="32756" xr:uid="{57DE29B5-00BC-4C0B-9610-929C3A92E701}"/>
    <cellStyle name="Note 3 12 3" xfId="17913" xr:uid="{7CBA624E-40B2-4F29-8DBA-8511072F4D16}"/>
    <cellStyle name="Note 3 12 3 2" xfId="20251" xr:uid="{4BA4A45C-25FE-43D8-B8D4-78704362095D}"/>
    <cellStyle name="Note 3 12 3 2 2" xfId="35546" xr:uid="{CC11833A-9F4B-4BA8-BB3E-26CB32514BEA}"/>
    <cellStyle name="Note 3 12 3 3" xfId="27366" xr:uid="{74C9F135-4FD6-4CBC-94B2-8F7D1F2C85B7}"/>
    <cellStyle name="Note 3 12 3 3 2" xfId="37738" xr:uid="{2892BDBB-9692-4A46-9A8F-4FA6BCF58346}"/>
    <cellStyle name="Note 3 12 3 4" xfId="40056" xr:uid="{DBBD4475-EF3B-4B9D-BCE0-41E9D1722502}"/>
    <cellStyle name="Note 3 12 3 5" xfId="33225" xr:uid="{A5AC5F3E-5C20-44D5-A723-9DF81BD0613F}"/>
    <cellStyle name="Note 3 12 4" xfId="16733" xr:uid="{00C54F67-95EA-4ED7-87DD-86898A964788}"/>
    <cellStyle name="Note 3 12 4 2" xfId="19443" xr:uid="{65CD5A66-C5FE-4301-92C6-41980B3C592B}"/>
    <cellStyle name="Note 3 12 4 2 2" xfId="34738" xr:uid="{F3E93417-957D-4ECE-919A-1943C62E513F}"/>
    <cellStyle name="Note 3 12 4 3" xfId="26541" xr:uid="{8DA2CCE8-78E7-48C7-9F24-3CB5A2317DBD}"/>
    <cellStyle name="Note 3 12 4 3 2" xfId="36958" xr:uid="{BBA9666C-C694-4ABF-ABBB-3DB0E0246E93}"/>
    <cellStyle name="Note 3 12 4 4" xfId="39283" xr:uid="{9605E829-8396-45A7-8C02-EAA7652B8CDE}"/>
    <cellStyle name="Note 3 12 4 5" xfId="32452" xr:uid="{D7AE1809-2772-4F6C-9E75-664CDAA29C9A}"/>
    <cellStyle name="Note 3 12 5" xfId="18877" xr:uid="{368B6149-42F2-4C30-9F57-89DC2D63412F}"/>
    <cellStyle name="Note 3 12 5 2" xfId="21215" xr:uid="{D4A880BC-28F8-4518-BC7C-086E8E845B0B}"/>
    <cellStyle name="Note 3 12 5 2 2" xfId="36510" xr:uid="{227B6E00-76A4-4AC1-A84F-0AA189D76F4E}"/>
    <cellStyle name="Note 3 12 5 3" xfId="28324" xr:uid="{425EFB23-DAE0-4D7E-B4E7-F61C7DD94234}"/>
    <cellStyle name="Note 3 12 5 3 2" xfId="38696" xr:uid="{189B272D-0CD3-4A4E-9219-8AD88E714CBC}"/>
    <cellStyle name="Note 3 12 5 4" xfId="41020" xr:uid="{C211D0E8-F2BB-49AC-9D3C-0BF15061BF73}"/>
    <cellStyle name="Note 3 12 5 5" xfId="34189" xr:uid="{3AFE2A0D-6931-4528-BA8B-623B5943ED08}"/>
    <cellStyle name="Note 3 13" xfId="4864" xr:uid="{1B93E871-480E-4A32-A05B-F527F21C94F1}"/>
    <cellStyle name="Note 3 13 2" xfId="17436" xr:uid="{7518FFA9-55F3-4329-A864-F1DBFF3F9CB5}"/>
    <cellStyle name="Note 3 13 2 2" xfId="18044" xr:uid="{864AF70F-AA43-4B87-BE68-E6D4CF63D491}"/>
    <cellStyle name="Note 3 13 2 2 2" xfId="20382" xr:uid="{B7F65432-9583-4999-BA79-FBA122123B4C}"/>
    <cellStyle name="Note 3 13 2 2 2 2" xfId="35677" xr:uid="{72C11A96-5D31-405B-9318-D99E84ECAD89}"/>
    <cellStyle name="Note 3 13 2 2 3" xfId="27496" xr:uid="{DA93175C-FF23-4ECE-886C-23D0BE39305C}"/>
    <cellStyle name="Note 3 13 2 2 3 2" xfId="37868" xr:uid="{90ACFEF5-4E4C-476E-950F-A738745102BD}"/>
    <cellStyle name="Note 3 13 2 2 4" xfId="40187" xr:uid="{35C715FE-090F-4DAA-8F14-5DE0031DD0C1}"/>
    <cellStyle name="Note 3 13 2 2 5" xfId="33356" xr:uid="{B923ABF4-E062-458A-A0BF-89DA10EF4087}"/>
    <cellStyle name="Note 3 13 2 3" xfId="18477" xr:uid="{56B30434-8598-4AA8-B091-EBA5261A28D3}"/>
    <cellStyle name="Note 3 13 2 3 2" xfId="20815" xr:uid="{8BE209D6-7659-4068-8FED-B653EC664103}"/>
    <cellStyle name="Note 3 13 2 3 2 2" xfId="36110" xr:uid="{2271E700-4945-455E-A1EA-F788489D18BD}"/>
    <cellStyle name="Note 3 13 2 3 3" xfId="27929" xr:uid="{4F007E6C-E9AE-4FB3-AD70-9D7BEB71F895}"/>
    <cellStyle name="Note 3 13 2 3 3 2" xfId="38301" xr:uid="{7224A9E6-7C3F-4767-B7D7-A1505E579208}"/>
    <cellStyle name="Note 3 13 2 3 4" xfId="40620" xr:uid="{02680565-D1C4-4E49-8775-711F53B8C6DF}"/>
    <cellStyle name="Note 3 13 2 3 5" xfId="33789" xr:uid="{01EC07BC-58DB-4D97-BC5C-16D05EC8C163}"/>
    <cellStyle name="Note 3 13 2 4" xfId="19783" xr:uid="{DB5CD14A-8EAA-4377-AB0D-93DAD812F28C}"/>
    <cellStyle name="Note 3 13 2 4 2" xfId="35078" xr:uid="{745DFDB2-1725-457D-BF38-982BB6536DE5}"/>
    <cellStyle name="Note 3 13 2 5" xfId="26922" xr:uid="{11BE0220-6960-4187-93C6-2A62C7E63AF6}"/>
    <cellStyle name="Note 3 13 2 5 2" xfId="37298" xr:uid="{903A4F08-63A0-4BDA-B5D6-0C12078DAF57}"/>
    <cellStyle name="Note 3 13 2 6" xfId="39588" xr:uid="{5E7D296D-1FED-4444-808D-1D5E21C8248A}"/>
    <cellStyle name="Note 3 13 2 7" xfId="32757" xr:uid="{C34793B1-6D85-4A6C-A17E-03B0C6BD35B2}"/>
    <cellStyle name="Note 3 13 3" xfId="17914" xr:uid="{8A01A63F-7797-431C-BE25-06D4C7B13900}"/>
    <cellStyle name="Note 3 13 3 2" xfId="20252" xr:uid="{605C4A3B-CB41-4F0B-8550-F6882C77F64A}"/>
    <cellStyle name="Note 3 13 3 2 2" xfId="35547" xr:uid="{377FD529-69DA-4760-A17F-C341B88CA08F}"/>
    <cellStyle name="Note 3 13 3 3" xfId="27367" xr:uid="{0AAA2879-3C62-4D5B-9A9C-8E6DF19DD927}"/>
    <cellStyle name="Note 3 13 3 3 2" xfId="37739" xr:uid="{43D5BC26-CC5A-4D38-8BA1-AA58B8FD7544}"/>
    <cellStyle name="Note 3 13 3 4" xfId="40057" xr:uid="{ED875CE9-E452-4FAE-B06D-9CD05E11372A}"/>
    <cellStyle name="Note 3 13 3 5" xfId="33226" xr:uid="{064D5C41-A287-4E1C-A0B5-9CAF2E15BBCA}"/>
    <cellStyle name="Note 3 13 4" xfId="16734" xr:uid="{FD6F47BC-A18F-4506-ADF1-505E5795940A}"/>
    <cellStyle name="Note 3 13 4 2" xfId="19444" xr:uid="{F7DFE98E-D4D0-4D9A-A7D3-490B746BA4E4}"/>
    <cellStyle name="Note 3 13 4 2 2" xfId="34739" xr:uid="{1A0A5179-09A0-4F4A-A8E6-BB70551BAD3B}"/>
    <cellStyle name="Note 3 13 4 3" xfId="26542" xr:uid="{CB496704-0A89-411C-A162-A038E7638874}"/>
    <cellStyle name="Note 3 13 4 3 2" xfId="36959" xr:uid="{BCF09758-8CC2-41E3-B0E0-7C8056F8E61E}"/>
    <cellStyle name="Note 3 13 4 4" xfId="39284" xr:uid="{9C04DADD-3672-4C6F-99CD-F1CB003481A1}"/>
    <cellStyle name="Note 3 13 4 5" xfId="32453" xr:uid="{4B85EA92-83C9-4AFD-8BF6-955C5ADE6B6B}"/>
    <cellStyle name="Note 3 13 5" xfId="18878" xr:uid="{DD32C3E9-B2FE-4C54-86F7-9559E3AC7465}"/>
    <cellStyle name="Note 3 13 5 2" xfId="21216" xr:uid="{8CFF3F3A-E680-4317-9794-1CCB009627C6}"/>
    <cellStyle name="Note 3 13 5 2 2" xfId="36511" xr:uid="{E982F9F5-00BD-4284-B720-7196CCE0835C}"/>
    <cellStyle name="Note 3 13 5 3" xfId="28325" xr:uid="{D969E6E0-2A65-439F-8A02-8AC586C7C796}"/>
    <cellStyle name="Note 3 13 5 3 2" xfId="38697" xr:uid="{B759EC17-2EA0-4AD6-A952-AAC28D6ABD76}"/>
    <cellStyle name="Note 3 13 5 4" xfId="41021" xr:uid="{B4047739-0E39-478D-A904-208B5151D2E1}"/>
    <cellStyle name="Note 3 13 5 5" xfId="34190" xr:uid="{19458A4C-58F3-43AA-B84E-4F8B1B770507}"/>
    <cellStyle name="Note 3 14" xfId="4865" xr:uid="{94439B10-2673-4699-AC53-6B0DEFB5D535}"/>
    <cellStyle name="Note 3 14 2" xfId="17437" xr:uid="{6178101C-D3C8-47C4-B1FD-DED99ED9AE90}"/>
    <cellStyle name="Note 3 14 2 2" xfId="18045" xr:uid="{C67526AC-FA9F-493D-A125-7D39EC189D95}"/>
    <cellStyle name="Note 3 14 2 2 2" xfId="20383" xr:uid="{2BFB90B4-D74B-4C52-B807-2B09C3FC5016}"/>
    <cellStyle name="Note 3 14 2 2 2 2" xfId="35678" xr:uid="{48DA3DC7-507D-4DDD-905B-25E9D7E4CA52}"/>
    <cellStyle name="Note 3 14 2 2 3" xfId="27497" xr:uid="{0072FB18-235E-436A-A3E0-6E7B1AA3F9A7}"/>
    <cellStyle name="Note 3 14 2 2 3 2" xfId="37869" xr:uid="{E09B225F-1588-4B6F-ADAB-D1FA21AED8CA}"/>
    <cellStyle name="Note 3 14 2 2 4" xfId="40188" xr:uid="{C0D24F62-D134-4899-B3AB-30526D5C532E}"/>
    <cellStyle name="Note 3 14 2 2 5" xfId="33357" xr:uid="{3F3151DD-B831-41E5-8C3C-7117EB28238C}"/>
    <cellStyle name="Note 3 14 2 3" xfId="18478" xr:uid="{12E9668A-7538-407A-8330-46296D08D972}"/>
    <cellStyle name="Note 3 14 2 3 2" xfId="20816" xr:uid="{D2A0E19A-91DD-4F80-8E08-2264BEB33ED5}"/>
    <cellStyle name="Note 3 14 2 3 2 2" xfId="36111" xr:uid="{C7E0E216-2D74-400B-8221-6C4651C2E652}"/>
    <cellStyle name="Note 3 14 2 3 3" xfId="27930" xr:uid="{EA13A1E3-A743-4C68-A4C3-742A8B4422C6}"/>
    <cellStyle name="Note 3 14 2 3 3 2" xfId="38302" xr:uid="{733A1709-C2E6-494D-800A-5B4DA61EC685}"/>
    <cellStyle name="Note 3 14 2 3 4" xfId="40621" xr:uid="{93C4BB6D-712E-46D9-A9FB-E5E1BC53DC47}"/>
    <cellStyle name="Note 3 14 2 3 5" xfId="33790" xr:uid="{C5902059-1584-4C7D-8405-3A121397BA75}"/>
    <cellStyle name="Note 3 14 2 4" xfId="19784" xr:uid="{F77AF971-CC30-423B-9670-C3E3B2A928B2}"/>
    <cellStyle name="Note 3 14 2 4 2" xfId="35079" xr:uid="{C448612F-7380-420D-99C4-6075409BC3C6}"/>
    <cellStyle name="Note 3 14 2 5" xfId="26923" xr:uid="{163BBA9D-276C-4653-B39A-12CCE4004AE7}"/>
    <cellStyle name="Note 3 14 2 5 2" xfId="37299" xr:uid="{B1007AE7-A318-4F7E-AC0B-55F5CEFEA9B5}"/>
    <cellStyle name="Note 3 14 2 6" xfId="39589" xr:uid="{4E52FF27-2254-4BD4-8BA8-990876A2C561}"/>
    <cellStyle name="Note 3 14 2 7" xfId="32758" xr:uid="{7E1789FD-A8B7-4BA5-983D-6E50B331E847}"/>
    <cellStyle name="Note 3 14 3" xfId="17915" xr:uid="{A1827DD6-996B-4AB8-86B4-96CDF780F2C4}"/>
    <cellStyle name="Note 3 14 3 2" xfId="20253" xr:uid="{CE762F93-D879-4E65-A4C2-422AE19E76CC}"/>
    <cellStyle name="Note 3 14 3 2 2" xfId="35548" xr:uid="{FC9DFCB9-B38D-4967-9E77-6DC4D036F536}"/>
    <cellStyle name="Note 3 14 3 3" xfId="27368" xr:uid="{4F6F7F39-ADBB-477C-AA22-CF8AEEF44BE9}"/>
    <cellStyle name="Note 3 14 3 3 2" xfId="37740" xr:uid="{D14A8098-B48A-4C93-89D9-63C920F9EC98}"/>
    <cellStyle name="Note 3 14 3 4" xfId="40058" xr:uid="{9BBD2CCA-A263-4F90-8D64-2D0B6FA6970A}"/>
    <cellStyle name="Note 3 14 3 5" xfId="33227" xr:uid="{2839AD75-B990-4FBE-846C-236C46919F25}"/>
    <cellStyle name="Note 3 14 4" xfId="16735" xr:uid="{3382CF78-4D05-40CE-8961-014A7542EBDB}"/>
    <cellStyle name="Note 3 14 4 2" xfId="19445" xr:uid="{226432CF-34EE-4705-8A48-0496B4F8CD13}"/>
    <cellStyle name="Note 3 14 4 2 2" xfId="34740" xr:uid="{21CC4AB4-87EA-409A-B620-92C4CC78E703}"/>
    <cellStyle name="Note 3 14 4 3" xfId="26543" xr:uid="{DCF62166-D81A-467B-BFC1-6C650E045E1C}"/>
    <cellStyle name="Note 3 14 4 3 2" xfId="36960" xr:uid="{C731244E-378D-4179-A896-71CB5FFB9AEE}"/>
    <cellStyle name="Note 3 14 4 4" xfId="39285" xr:uid="{98FD8F8B-F671-426A-94FC-3E694B038337}"/>
    <cellStyle name="Note 3 14 4 5" xfId="32454" xr:uid="{A5F648BF-C791-417F-A9DD-CDA1274B643A}"/>
    <cellStyle name="Note 3 14 5" xfId="18879" xr:uid="{332D2288-7080-4120-9037-A0925300A5A6}"/>
    <cellStyle name="Note 3 14 5 2" xfId="21217" xr:uid="{32DCE8BF-259B-4439-ABD1-0CC96FDE6701}"/>
    <cellStyle name="Note 3 14 5 2 2" xfId="36512" xr:uid="{3B188025-56F8-4AF6-BF03-D046E2D9F8B3}"/>
    <cellStyle name="Note 3 14 5 3" xfId="28326" xr:uid="{6315FDEE-5030-4E2C-9EE9-AA3F03E0B3DA}"/>
    <cellStyle name="Note 3 14 5 3 2" xfId="38698" xr:uid="{620560E6-C108-4AEB-8D5C-684231237C38}"/>
    <cellStyle name="Note 3 14 5 4" xfId="41022" xr:uid="{82896E91-434E-42DB-A025-9F94E6D2C8E3}"/>
    <cellStyle name="Note 3 14 5 5" xfId="34191" xr:uid="{2C200327-3693-4B2B-92DA-C67B63B64A6C}"/>
    <cellStyle name="Note 3 15" xfId="4866" xr:uid="{51937521-2BA3-4BCD-89FA-9A09B13A8CB4}"/>
    <cellStyle name="Note 3 15 2" xfId="17438" xr:uid="{14D8213D-2722-4940-9858-F8BC1B09D65A}"/>
    <cellStyle name="Note 3 15 2 2" xfId="18046" xr:uid="{7AD59EC9-9D37-4436-B476-B97BD786AE36}"/>
    <cellStyle name="Note 3 15 2 2 2" xfId="20384" xr:uid="{FC821386-636E-4DCB-9F2B-7818B40EE86D}"/>
    <cellStyle name="Note 3 15 2 2 2 2" xfId="35679" xr:uid="{C587CDBF-95D8-4954-B34E-526D1D2C9C0B}"/>
    <cellStyle name="Note 3 15 2 2 3" xfId="27498" xr:uid="{A23074D3-2777-477D-A461-BDD8D99DF1A7}"/>
    <cellStyle name="Note 3 15 2 2 3 2" xfId="37870" xr:uid="{FB61BEFA-89F9-46CB-8687-888EF4CC63D4}"/>
    <cellStyle name="Note 3 15 2 2 4" xfId="40189" xr:uid="{BFAE1870-E555-4E5A-AE5B-5FDCCD535707}"/>
    <cellStyle name="Note 3 15 2 2 5" xfId="33358" xr:uid="{30CFD093-9239-4609-8A7A-346DB4ABCF44}"/>
    <cellStyle name="Note 3 15 2 3" xfId="18479" xr:uid="{62032D2A-05AA-46DA-8620-C53E1E65B021}"/>
    <cellStyle name="Note 3 15 2 3 2" xfId="20817" xr:uid="{BC6D95E5-4D6C-4381-B95B-2713924C9699}"/>
    <cellStyle name="Note 3 15 2 3 2 2" xfId="36112" xr:uid="{96576D83-81C1-4B7C-94E1-CFAE775CCC38}"/>
    <cellStyle name="Note 3 15 2 3 3" xfId="27931" xr:uid="{6FF96213-A719-4196-A101-7EE8EC6E0DB1}"/>
    <cellStyle name="Note 3 15 2 3 3 2" xfId="38303" xr:uid="{927FBEE9-6084-46FB-B313-2927E39C7596}"/>
    <cellStyle name="Note 3 15 2 3 4" xfId="40622" xr:uid="{79C00F31-C991-4AB4-AA0A-B993DC1E753C}"/>
    <cellStyle name="Note 3 15 2 3 5" xfId="33791" xr:uid="{EBC10056-0153-4F96-9813-C938F5B87CE4}"/>
    <cellStyle name="Note 3 15 2 4" xfId="19785" xr:uid="{9F75EA4B-C47B-4237-AEF8-B01E83011B94}"/>
    <cellStyle name="Note 3 15 2 4 2" xfId="35080" xr:uid="{7277D922-A743-4CF1-BEDD-73F7663C7B4E}"/>
    <cellStyle name="Note 3 15 2 5" xfId="26924" xr:uid="{D74ADB7F-FA9E-4A9B-9CB4-8508F8355817}"/>
    <cellStyle name="Note 3 15 2 5 2" xfId="37300" xr:uid="{9F0EBA61-D078-4A7F-9662-F57317F9B33B}"/>
    <cellStyle name="Note 3 15 2 6" xfId="39590" xr:uid="{39C3A858-1B46-47AE-A572-FA40365AE38F}"/>
    <cellStyle name="Note 3 15 2 7" xfId="32759" xr:uid="{3F4AAFA9-D2CE-4682-A6F4-D1EC1DCF3273}"/>
    <cellStyle name="Note 3 15 3" xfId="17916" xr:uid="{721FC771-AA0D-4CFB-99D5-AE893249867F}"/>
    <cellStyle name="Note 3 15 3 2" xfId="20254" xr:uid="{315B7A2A-4B4F-47D1-B83D-753DC9840AC4}"/>
    <cellStyle name="Note 3 15 3 2 2" xfId="35549" xr:uid="{91B45226-AF63-448C-9F49-CE79A2828360}"/>
    <cellStyle name="Note 3 15 3 3" xfId="27369" xr:uid="{62607168-7F73-4094-BA61-64D0DC5E3B93}"/>
    <cellStyle name="Note 3 15 3 3 2" xfId="37741" xr:uid="{24FAFDA4-6302-4403-B292-5F8B1970A6B9}"/>
    <cellStyle name="Note 3 15 3 4" xfId="40059" xr:uid="{B72652A9-6786-4C8D-AD04-D8893FFFC878}"/>
    <cellStyle name="Note 3 15 3 5" xfId="33228" xr:uid="{C6D9F746-52AD-4BE1-8560-6969D5B719D6}"/>
    <cellStyle name="Note 3 15 4" xfId="16736" xr:uid="{8CEFFAAA-57D0-449C-89D8-40F727BBB444}"/>
    <cellStyle name="Note 3 15 4 2" xfId="19446" xr:uid="{3D3913BE-59A1-420D-95C5-B10E7A5F5829}"/>
    <cellStyle name="Note 3 15 4 2 2" xfId="34741" xr:uid="{5F359719-1BA8-4D25-BC32-89DCECC620BB}"/>
    <cellStyle name="Note 3 15 4 3" xfId="26544" xr:uid="{7754ACEA-FBF4-4F78-8A78-979BE471DE35}"/>
    <cellStyle name="Note 3 15 4 3 2" xfId="36961" xr:uid="{C267271B-ECBF-4853-9B55-1A295E18F45F}"/>
    <cellStyle name="Note 3 15 4 4" xfId="39286" xr:uid="{C825ED1A-4130-49EB-8215-4A9E73ED5F59}"/>
    <cellStyle name="Note 3 15 4 5" xfId="32455" xr:uid="{D4A8E45A-B927-454E-8963-0D37F545CDFC}"/>
    <cellStyle name="Note 3 15 5" xfId="18880" xr:uid="{B4749212-954F-4D4B-B630-6E1AD9EFDF3C}"/>
    <cellStyle name="Note 3 15 5 2" xfId="21218" xr:uid="{D8442FA8-01EA-456D-9342-1045EDF2F252}"/>
    <cellStyle name="Note 3 15 5 2 2" xfId="36513" xr:uid="{690D787B-0268-4685-B17D-CA38F7FD837B}"/>
    <cellStyle name="Note 3 15 5 3" xfId="28327" xr:uid="{A4F72448-5F92-406B-8B9F-7167DE658AF1}"/>
    <cellStyle name="Note 3 15 5 3 2" xfId="38699" xr:uid="{8EDB610A-AB85-42AE-A054-106662440B65}"/>
    <cellStyle name="Note 3 15 5 4" xfId="41023" xr:uid="{D4BC0ABB-B96F-40FB-AA00-0F52464F1802}"/>
    <cellStyle name="Note 3 15 5 5" xfId="34192" xr:uid="{C5F789CB-3219-4FDA-BC3E-A260DED24024}"/>
    <cellStyle name="Note 3 16" xfId="4867" xr:uid="{74479E12-CFEC-4242-B628-C954C1CA793E}"/>
    <cellStyle name="Note 3 16 2" xfId="17439" xr:uid="{DE896108-2EEF-4052-8125-6C1D28169166}"/>
    <cellStyle name="Note 3 16 2 2" xfId="18047" xr:uid="{FF8C96DE-CB51-41EE-993D-BCEEE6753A5B}"/>
    <cellStyle name="Note 3 16 2 2 2" xfId="20385" xr:uid="{DB7BA64B-DCFE-436A-97BC-0C5DF0D360BC}"/>
    <cellStyle name="Note 3 16 2 2 2 2" xfId="35680" xr:uid="{6D984252-AE90-4B1F-B66E-7174F6D58422}"/>
    <cellStyle name="Note 3 16 2 2 3" xfId="27499" xr:uid="{D6B2E6B6-9748-41DF-AE93-7E7F2DD2C9CE}"/>
    <cellStyle name="Note 3 16 2 2 3 2" xfId="37871" xr:uid="{5972E61E-4699-41A8-8858-F937A0E2F69E}"/>
    <cellStyle name="Note 3 16 2 2 4" xfId="40190" xr:uid="{182B82D1-9931-462E-A427-5E221A2E9780}"/>
    <cellStyle name="Note 3 16 2 2 5" xfId="33359" xr:uid="{E874B877-C93B-44B8-9D8E-FC30568569A8}"/>
    <cellStyle name="Note 3 16 2 3" xfId="18480" xr:uid="{3A400481-ABD7-4222-962B-A763E65BD42A}"/>
    <cellStyle name="Note 3 16 2 3 2" xfId="20818" xr:uid="{7F64CF98-DE05-401C-932C-1A7AA19FA6E2}"/>
    <cellStyle name="Note 3 16 2 3 2 2" xfId="36113" xr:uid="{242A033F-2C1B-4E0B-8E98-0994F0273F64}"/>
    <cellStyle name="Note 3 16 2 3 3" xfId="27932" xr:uid="{EC395F0F-8796-4F5E-8ED7-3340C1C4EAD7}"/>
    <cellStyle name="Note 3 16 2 3 3 2" xfId="38304" xr:uid="{4419338A-A3F7-4A56-9D2D-1040F70C1EF5}"/>
    <cellStyle name="Note 3 16 2 3 4" xfId="40623" xr:uid="{5C3A0E18-9C53-4238-909E-D7A9522901DA}"/>
    <cellStyle name="Note 3 16 2 3 5" xfId="33792" xr:uid="{CA3A2CDD-CBFB-42EB-8281-BFC4FEB7195E}"/>
    <cellStyle name="Note 3 16 2 4" xfId="19786" xr:uid="{5B28D6F5-F43F-4557-9852-E3C62135C735}"/>
    <cellStyle name="Note 3 16 2 4 2" xfId="35081" xr:uid="{6A1719E7-2646-47E4-AA1C-F968B71281F6}"/>
    <cellStyle name="Note 3 16 2 5" xfId="26925" xr:uid="{7B202A51-A705-46B3-A911-4443CC366BD8}"/>
    <cellStyle name="Note 3 16 2 5 2" xfId="37301" xr:uid="{5918DE9D-56A3-4231-AD60-7CBE8E55B8A3}"/>
    <cellStyle name="Note 3 16 2 6" xfId="39591" xr:uid="{8AE6B1AA-E250-48A6-83E6-2167235326F2}"/>
    <cellStyle name="Note 3 16 2 7" xfId="32760" xr:uid="{8D0E7299-4164-4E3B-B136-8B26CA52B855}"/>
    <cellStyle name="Note 3 16 3" xfId="17917" xr:uid="{70028542-771C-49B8-936E-3924321DC9B9}"/>
    <cellStyle name="Note 3 16 3 2" xfId="20255" xr:uid="{B62F761A-9E93-44F9-80A4-CF02DCF87989}"/>
    <cellStyle name="Note 3 16 3 2 2" xfId="35550" xr:uid="{77FA5C60-A70A-42C0-9BE2-8FECAAFF8AD0}"/>
    <cellStyle name="Note 3 16 3 3" xfId="27370" xr:uid="{8671E2D5-D4AD-44C6-B285-8339F796347D}"/>
    <cellStyle name="Note 3 16 3 3 2" xfId="37742" xr:uid="{DE97ABFA-0EB2-473E-87AB-A9B673B83503}"/>
    <cellStyle name="Note 3 16 3 4" xfId="40060" xr:uid="{B3A8C571-748A-476A-A79D-B2E24322FF28}"/>
    <cellStyle name="Note 3 16 3 5" xfId="33229" xr:uid="{03DE5840-EA52-417F-AF63-406567E545B5}"/>
    <cellStyle name="Note 3 16 4" xfId="16737" xr:uid="{9F993D3A-FBFA-446F-846C-8FAA1C311298}"/>
    <cellStyle name="Note 3 16 4 2" xfId="19447" xr:uid="{C170384A-7191-4CE6-9BA8-2109549AD632}"/>
    <cellStyle name="Note 3 16 4 2 2" xfId="34742" xr:uid="{86D46A4A-B091-4761-ADF3-11CC8F81AA47}"/>
    <cellStyle name="Note 3 16 4 3" xfId="26545" xr:uid="{B930BA30-BFB8-4C66-853E-703AFC538F4B}"/>
    <cellStyle name="Note 3 16 4 3 2" xfId="36962" xr:uid="{9FADEB9F-1464-4452-B0F6-819DBB88108A}"/>
    <cellStyle name="Note 3 16 4 4" xfId="39287" xr:uid="{8625BBF7-206C-43F4-A5B9-727C5A151882}"/>
    <cellStyle name="Note 3 16 4 5" xfId="32456" xr:uid="{A8072702-708D-4D68-8CF7-BA6741855F30}"/>
    <cellStyle name="Note 3 16 5" xfId="18881" xr:uid="{B094CFC6-E0DA-4CB4-A79F-3275F98CECAC}"/>
    <cellStyle name="Note 3 16 5 2" xfId="21219" xr:uid="{CB4BB78A-F77D-40F2-8C6B-44EEDC131DC8}"/>
    <cellStyle name="Note 3 16 5 2 2" xfId="36514" xr:uid="{BF17D422-BC76-46B1-BAF1-D6C96E31A5AA}"/>
    <cellStyle name="Note 3 16 5 3" xfId="28328" xr:uid="{17C3590E-7101-46F9-B2D5-90465C1BA516}"/>
    <cellStyle name="Note 3 16 5 3 2" xfId="38700" xr:uid="{E8480A8A-D8CF-4ED9-B1DE-042C992D09E6}"/>
    <cellStyle name="Note 3 16 5 4" xfId="41024" xr:uid="{E0392CA8-9ACE-4BDE-B1F9-C9AA1DB5CE80}"/>
    <cellStyle name="Note 3 16 5 5" xfId="34193" xr:uid="{E6840239-3773-42AD-B556-ED064DA33A79}"/>
    <cellStyle name="Note 3 17" xfId="4868" xr:uid="{531491B1-28B9-4D3C-924F-03FFD16588DC}"/>
    <cellStyle name="Note 3 17 2" xfId="17440" xr:uid="{4B6ECFFB-FEA5-40B4-ABBF-6CDD59DD3B13}"/>
    <cellStyle name="Note 3 17 2 2" xfId="18048" xr:uid="{0C98FB5A-933D-4141-BFC0-DE3A2EDFF067}"/>
    <cellStyle name="Note 3 17 2 2 2" xfId="20386" xr:uid="{29E79464-B2AE-4DC2-A259-E445D29488FD}"/>
    <cellStyle name="Note 3 17 2 2 2 2" xfId="35681" xr:uid="{E88B8E2F-C541-4EAB-82B7-1D5903B746C2}"/>
    <cellStyle name="Note 3 17 2 2 3" xfId="27500" xr:uid="{7E1FE6E3-E819-4BD7-9692-7D51368B7FA6}"/>
    <cellStyle name="Note 3 17 2 2 3 2" xfId="37872" xr:uid="{BBB9D934-3DEF-45FD-8A18-1B22CB19CC1D}"/>
    <cellStyle name="Note 3 17 2 2 4" xfId="40191" xr:uid="{9D5E8937-9AA3-4E95-9906-A690ED537ECF}"/>
    <cellStyle name="Note 3 17 2 2 5" xfId="33360" xr:uid="{5EEF05A8-D41C-4F01-8E79-4E834C2D1F16}"/>
    <cellStyle name="Note 3 17 2 3" xfId="18481" xr:uid="{3AABC20E-5D47-49EB-8F4E-020E62CF6B2C}"/>
    <cellStyle name="Note 3 17 2 3 2" xfId="20819" xr:uid="{0E130211-E749-4086-98D8-E2E5EAC6B23E}"/>
    <cellStyle name="Note 3 17 2 3 2 2" xfId="36114" xr:uid="{75DC258C-B180-481F-B4F4-64857AEE179C}"/>
    <cellStyle name="Note 3 17 2 3 3" xfId="27933" xr:uid="{86F91818-713D-4FB1-BCDD-3FB17F4FEAB6}"/>
    <cellStyle name="Note 3 17 2 3 3 2" xfId="38305" xr:uid="{D8363317-A185-4511-A88E-85EAFA6A14C9}"/>
    <cellStyle name="Note 3 17 2 3 4" xfId="40624" xr:uid="{86346130-278E-4D8D-AFFE-4C34F1671632}"/>
    <cellStyle name="Note 3 17 2 3 5" xfId="33793" xr:uid="{A247E93C-C4E2-4000-9923-9B9A73416C29}"/>
    <cellStyle name="Note 3 17 2 4" xfId="19787" xr:uid="{60ADDC30-39A5-4288-A57E-258D3ECFAA66}"/>
    <cellStyle name="Note 3 17 2 4 2" xfId="35082" xr:uid="{2943C4FF-FF36-4F5D-9821-11DD932EFEDB}"/>
    <cellStyle name="Note 3 17 2 5" xfId="26926" xr:uid="{AB33F4DF-ED38-4C42-8FED-CBB49AAD139E}"/>
    <cellStyle name="Note 3 17 2 5 2" xfId="37302" xr:uid="{761FF1BB-F1AA-4E4A-913D-73896B9D2235}"/>
    <cellStyle name="Note 3 17 2 6" xfId="39592" xr:uid="{043AAD9C-0DC8-4D51-BDFE-1265306E3E34}"/>
    <cellStyle name="Note 3 17 2 7" xfId="32761" xr:uid="{26C8B0E3-F966-47C2-B8E2-16D1AF3706D7}"/>
    <cellStyle name="Note 3 17 3" xfId="17918" xr:uid="{8F327AA9-124E-4089-997A-D04533F1E070}"/>
    <cellStyle name="Note 3 17 3 2" xfId="20256" xr:uid="{2FB291AF-E7DB-4811-BD24-4A148BB129FA}"/>
    <cellStyle name="Note 3 17 3 2 2" xfId="35551" xr:uid="{F1542EB4-C597-4A7D-BA02-D73363B0B2C3}"/>
    <cellStyle name="Note 3 17 3 3" xfId="27371" xr:uid="{2697D4F4-4124-462E-A2D8-2B9742816EB4}"/>
    <cellStyle name="Note 3 17 3 3 2" xfId="37743" xr:uid="{3FA644EF-84B2-4566-A406-680FD9B24991}"/>
    <cellStyle name="Note 3 17 3 4" xfId="40061" xr:uid="{0C4772E1-2A68-40B9-8F08-96CD9EB2A1EC}"/>
    <cellStyle name="Note 3 17 3 5" xfId="33230" xr:uid="{2825E699-1535-4042-B4A5-AD67F160C449}"/>
    <cellStyle name="Note 3 17 4" xfId="16738" xr:uid="{B12B1E02-F8B7-4E40-BFEF-EAE56E85A217}"/>
    <cellStyle name="Note 3 17 4 2" xfId="19448" xr:uid="{E58CC0D5-9278-4D89-B082-7EF644A57CDA}"/>
    <cellStyle name="Note 3 17 4 2 2" xfId="34743" xr:uid="{D8112ABE-3035-4DB8-9FCA-9B78E9FC83C2}"/>
    <cellStyle name="Note 3 17 4 3" xfId="26546" xr:uid="{08861181-A731-465A-B80C-10BD389E3296}"/>
    <cellStyle name="Note 3 17 4 3 2" xfId="36963" xr:uid="{04386752-DB21-489D-83D4-1E8D547A2E86}"/>
    <cellStyle name="Note 3 17 4 4" xfId="39288" xr:uid="{C8FE507B-7C92-42A8-86CA-62C1279FA10F}"/>
    <cellStyle name="Note 3 17 4 5" xfId="32457" xr:uid="{D0B0256E-D69E-454D-935F-47BD695DA484}"/>
    <cellStyle name="Note 3 17 5" xfId="18882" xr:uid="{EE0A735B-E8ED-4343-A26E-0CCB33EED797}"/>
    <cellStyle name="Note 3 17 5 2" xfId="21220" xr:uid="{32273A09-C123-4EB7-A124-4054CBD76636}"/>
    <cellStyle name="Note 3 17 5 2 2" xfId="36515" xr:uid="{8C565A81-5D84-4365-8E30-EB9C65EAE6F6}"/>
    <cellStyle name="Note 3 17 5 3" xfId="28329" xr:uid="{F763C55E-B008-4867-803A-F6B15E3B07B5}"/>
    <cellStyle name="Note 3 17 5 3 2" xfId="38701" xr:uid="{34283119-0A40-446F-B8C9-90CAB5415465}"/>
    <cellStyle name="Note 3 17 5 4" xfId="41025" xr:uid="{2DE21835-BE1D-4076-8AD9-A188FC5E436E}"/>
    <cellStyle name="Note 3 17 5 5" xfId="34194" xr:uid="{A611CF92-50DB-4338-9202-4E3D90075083}"/>
    <cellStyle name="Note 3 18" xfId="4869" xr:uid="{863726E5-DF8A-4710-BAC7-4A031C6BE10E}"/>
    <cellStyle name="Note 3 18 2" xfId="17441" xr:uid="{D830B380-A5D7-4256-BADD-C876B2932EF5}"/>
    <cellStyle name="Note 3 18 2 2" xfId="18049" xr:uid="{532D9CE6-3D23-4FFE-81B7-77501F4C3BE7}"/>
    <cellStyle name="Note 3 18 2 2 2" xfId="20387" xr:uid="{81FB5B31-9149-4796-8E2B-3DF807DCE6C9}"/>
    <cellStyle name="Note 3 18 2 2 2 2" xfId="35682" xr:uid="{C9350870-ACA4-4648-97F0-40C718883F97}"/>
    <cellStyle name="Note 3 18 2 2 3" xfId="27501" xr:uid="{4CBC7B4F-4DE8-4E41-97BF-FACF9A667C0A}"/>
    <cellStyle name="Note 3 18 2 2 3 2" xfId="37873" xr:uid="{870CC706-0A7F-427E-98A0-26FA69B73B26}"/>
    <cellStyle name="Note 3 18 2 2 4" xfId="40192" xr:uid="{81E2EAF8-3B0E-4793-8967-80A3C71A3121}"/>
    <cellStyle name="Note 3 18 2 2 5" xfId="33361" xr:uid="{DB163A91-E491-4996-8498-D8F3644D38AC}"/>
    <cellStyle name="Note 3 18 2 3" xfId="18482" xr:uid="{52F6E8AF-D30E-4C7D-82A7-236C174C288C}"/>
    <cellStyle name="Note 3 18 2 3 2" xfId="20820" xr:uid="{39E523C9-AF3E-4F3B-9024-1729E55C91D6}"/>
    <cellStyle name="Note 3 18 2 3 2 2" xfId="36115" xr:uid="{89FECBFD-06E4-422D-BE04-39F1A042C051}"/>
    <cellStyle name="Note 3 18 2 3 3" xfId="27934" xr:uid="{20D01A39-F782-4A56-8A0D-DE7E1D5F1C80}"/>
    <cellStyle name="Note 3 18 2 3 3 2" xfId="38306" xr:uid="{6647D4E8-5BB3-4F37-9E71-1D687DBB195D}"/>
    <cellStyle name="Note 3 18 2 3 4" xfId="40625" xr:uid="{5C53C54E-390F-4B99-B99C-A1EC1CB19821}"/>
    <cellStyle name="Note 3 18 2 3 5" xfId="33794" xr:uid="{393D2DEB-FC52-4E36-BC58-0C6806621D17}"/>
    <cellStyle name="Note 3 18 2 4" xfId="19788" xr:uid="{AFFF3640-9E1C-4C0A-A78C-8B0879007606}"/>
    <cellStyle name="Note 3 18 2 4 2" xfId="35083" xr:uid="{965D549B-85BB-41DD-A04A-1DA84886AE1E}"/>
    <cellStyle name="Note 3 18 2 5" xfId="26927" xr:uid="{BE1955EF-D0FE-4006-8228-03274F49C624}"/>
    <cellStyle name="Note 3 18 2 5 2" xfId="37303" xr:uid="{45F41BB6-857C-4A60-A556-5DA38E9DDC1B}"/>
    <cellStyle name="Note 3 18 2 6" xfId="39593" xr:uid="{0513C3CA-182A-4ABB-9E34-ADDBE14EAE13}"/>
    <cellStyle name="Note 3 18 2 7" xfId="32762" xr:uid="{40B17F07-D60C-4A69-BAD1-A2B37B7CB5F6}"/>
    <cellStyle name="Note 3 18 3" xfId="17919" xr:uid="{844D0925-2304-4E80-A620-64599FAFF8F1}"/>
    <cellStyle name="Note 3 18 3 2" xfId="20257" xr:uid="{F77EF001-A0C2-4986-93D0-9FB29EA7A536}"/>
    <cellStyle name="Note 3 18 3 2 2" xfId="35552" xr:uid="{4BF6D03E-8F8A-4C57-BE62-49FA20EEB798}"/>
    <cellStyle name="Note 3 18 3 3" xfId="27372" xr:uid="{EB568A1D-791F-4C56-B1CF-289E712A1CE4}"/>
    <cellStyle name="Note 3 18 3 3 2" xfId="37744" xr:uid="{DBCF7D7F-7914-4995-997A-AE3592B2C06A}"/>
    <cellStyle name="Note 3 18 3 4" xfId="40062" xr:uid="{3D36E2B5-6D02-4EF5-9613-5A0D0B8BD246}"/>
    <cellStyle name="Note 3 18 3 5" xfId="33231" xr:uid="{87C2A76B-00E9-4959-8780-F3C1E9267B72}"/>
    <cellStyle name="Note 3 18 4" xfId="16739" xr:uid="{0F518478-D427-4891-AC9D-5F024058DD2E}"/>
    <cellStyle name="Note 3 18 4 2" xfId="19449" xr:uid="{7BBAFA23-F710-44D4-B4DC-AF9789FC0F54}"/>
    <cellStyle name="Note 3 18 4 2 2" xfId="34744" xr:uid="{8BA5790A-44B1-4049-AF14-C3B827373E21}"/>
    <cellStyle name="Note 3 18 4 3" xfId="26547" xr:uid="{DAF7A35D-3F96-4E6F-B860-D0B49DD47576}"/>
    <cellStyle name="Note 3 18 4 3 2" xfId="36964" xr:uid="{835CCDF5-7FB9-473D-A490-2186E2AB97E5}"/>
    <cellStyle name="Note 3 18 4 4" xfId="39289" xr:uid="{36EBE7EA-E2B7-4FC3-AF7D-29F9D7333896}"/>
    <cellStyle name="Note 3 18 4 5" xfId="32458" xr:uid="{CF9C35A8-E44E-4D92-80DC-E83791FF59C1}"/>
    <cellStyle name="Note 3 18 5" xfId="18883" xr:uid="{5CAE8BE2-2B8D-4554-ADD4-18B76001B242}"/>
    <cellStyle name="Note 3 18 5 2" xfId="21221" xr:uid="{7D8E0C6C-00D1-4041-923E-9228D49150C9}"/>
    <cellStyle name="Note 3 18 5 2 2" xfId="36516" xr:uid="{57D711C9-BD9D-44FA-B68C-1883F85B715E}"/>
    <cellStyle name="Note 3 18 5 3" xfId="28330" xr:uid="{E89C4B2B-E028-48D3-80BD-C390E961D888}"/>
    <cellStyle name="Note 3 18 5 3 2" xfId="38702" xr:uid="{5B821924-4A8B-474C-B553-F3898DE2BEF4}"/>
    <cellStyle name="Note 3 18 5 4" xfId="41026" xr:uid="{CCDB3A2B-601C-4826-8B51-EFDC09779EE2}"/>
    <cellStyle name="Note 3 18 5 5" xfId="34195" xr:uid="{9C2CDC0F-F157-4C91-97FE-DC74357394AA}"/>
    <cellStyle name="Note 3 19" xfId="4870" xr:uid="{03D89BF5-83F0-4690-84C7-4475EAE4CC4E}"/>
    <cellStyle name="Note 3 19 2" xfId="17442" xr:uid="{6831BA45-78DD-4C0E-AD22-5058F5B12334}"/>
    <cellStyle name="Note 3 19 2 2" xfId="18050" xr:uid="{B7C15D36-74D8-4D74-9FF0-9CE024BCC4BA}"/>
    <cellStyle name="Note 3 19 2 2 2" xfId="20388" xr:uid="{52EB83F2-E748-46C5-9550-E346C6504F09}"/>
    <cellStyle name="Note 3 19 2 2 2 2" xfId="35683" xr:uid="{36FC33B9-632A-452D-81F9-DCB9B7CB1AF7}"/>
    <cellStyle name="Note 3 19 2 2 3" xfId="27502" xr:uid="{A6671083-2C62-4B06-A2D9-9FE2E6C5B402}"/>
    <cellStyle name="Note 3 19 2 2 3 2" xfId="37874" xr:uid="{B2EFBE3C-5A40-421D-B274-25A46A08403F}"/>
    <cellStyle name="Note 3 19 2 2 4" xfId="40193" xr:uid="{59A4FBA2-AC68-49C2-9768-945A5E997C41}"/>
    <cellStyle name="Note 3 19 2 2 5" xfId="33362" xr:uid="{65E957EE-D96F-4154-96A2-70D561F26EEC}"/>
    <cellStyle name="Note 3 19 2 3" xfId="18483" xr:uid="{430FC718-FA42-4EF0-BFE2-A8A4726CA563}"/>
    <cellStyle name="Note 3 19 2 3 2" xfId="20821" xr:uid="{6F68057F-2D7A-4D73-95F8-C27DC82432B0}"/>
    <cellStyle name="Note 3 19 2 3 2 2" xfId="36116" xr:uid="{FE209E8F-F633-4961-A1E1-7CC82C72ED50}"/>
    <cellStyle name="Note 3 19 2 3 3" xfId="27935" xr:uid="{D751849E-FD11-46A5-B835-E2A83D133C43}"/>
    <cellStyle name="Note 3 19 2 3 3 2" xfId="38307" xr:uid="{0556B67F-1455-4B39-95DD-1FA7B700F94F}"/>
    <cellStyle name="Note 3 19 2 3 4" xfId="40626" xr:uid="{1410A2B8-4BCA-4189-886C-250A65AB7D97}"/>
    <cellStyle name="Note 3 19 2 3 5" xfId="33795" xr:uid="{A2646C09-1CF9-4E55-9867-72407AA8B6A5}"/>
    <cellStyle name="Note 3 19 2 4" xfId="19789" xr:uid="{55D73BCD-5C11-4AD9-AC22-9A4311539BAD}"/>
    <cellStyle name="Note 3 19 2 4 2" xfId="35084" xr:uid="{E517B9E8-972B-422B-AD76-4FB2D3941A1B}"/>
    <cellStyle name="Note 3 19 2 5" xfId="26928" xr:uid="{2045067A-6275-4E71-8E63-E65EEDD7FB7F}"/>
    <cellStyle name="Note 3 19 2 5 2" xfId="37304" xr:uid="{F8445217-D915-4C10-8B38-70B13D1CCD43}"/>
    <cellStyle name="Note 3 19 2 6" xfId="39594" xr:uid="{5CEFB284-561D-4312-A3F5-29D1867875FD}"/>
    <cellStyle name="Note 3 19 2 7" xfId="32763" xr:uid="{A463E678-7D3D-405E-AF8C-DF2F521C99CF}"/>
    <cellStyle name="Note 3 19 3" xfId="17920" xr:uid="{FF3439BF-2C52-450B-B6E4-EF2775749E7A}"/>
    <cellStyle name="Note 3 19 3 2" xfId="20258" xr:uid="{F7CC4334-4451-4466-B509-9CB459D03B72}"/>
    <cellStyle name="Note 3 19 3 2 2" xfId="35553" xr:uid="{DDAF88C0-2D86-411B-9F06-DF669C4CEB19}"/>
    <cellStyle name="Note 3 19 3 3" xfId="27373" xr:uid="{430BFED2-60D4-40BC-ADC6-A264BC33FEAC}"/>
    <cellStyle name="Note 3 19 3 3 2" xfId="37745" xr:uid="{6DB6565A-BC3E-4592-B246-B17D67D09996}"/>
    <cellStyle name="Note 3 19 3 4" xfId="40063" xr:uid="{1AD8AEAC-32AD-488B-9F97-0DB24B136548}"/>
    <cellStyle name="Note 3 19 3 5" xfId="33232" xr:uid="{76CC649B-C825-476C-AF81-33855121C66E}"/>
    <cellStyle name="Note 3 19 4" xfId="16740" xr:uid="{853F2E6B-8A8A-40A1-97D5-DB80A19FFD1E}"/>
    <cellStyle name="Note 3 19 4 2" xfId="19450" xr:uid="{3E71338F-B1E7-4C69-BA9D-E9E5CC837690}"/>
    <cellStyle name="Note 3 19 4 2 2" xfId="34745" xr:uid="{D1E0F81F-497B-4EA0-8C69-27859F500AE5}"/>
    <cellStyle name="Note 3 19 4 3" xfId="26548" xr:uid="{3FDA03D8-09DC-4C86-99F8-434BC3291F75}"/>
    <cellStyle name="Note 3 19 4 3 2" xfId="36965" xr:uid="{5578F6AC-BE3A-4977-A2EC-359E3430BCE2}"/>
    <cellStyle name="Note 3 19 4 4" xfId="39290" xr:uid="{D5D13620-0A99-4C11-92BD-0140D54F2B26}"/>
    <cellStyle name="Note 3 19 4 5" xfId="32459" xr:uid="{5EAE7A3C-746E-406D-8F6C-75E210F03EF6}"/>
    <cellStyle name="Note 3 19 5" xfId="18884" xr:uid="{C69690FC-BEF4-4627-8937-857AD465EA91}"/>
    <cellStyle name="Note 3 19 5 2" xfId="21222" xr:uid="{2EBBA1DD-278A-4BB0-880B-1EF561B16359}"/>
    <cellStyle name="Note 3 19 5 2 2" xfId="36517" xr:uid="{3A6E5882-DD16-4895-B7DF-F087F8299029}"/>
    <cellStyle name="Note 3 19 5 3" xfId="28331" xr:uid="{29231832-1328-46FA-B36B-89974BA62852}"/>
    <cellStyle name="Note 3 19 5 3 2" xfId="38703" xr:uid="{6CB7820B-49DB-45D0-AA3B-33D3E7115C92}"/>
    <cellStyle name="Note 3 19 5 4" xfId="41027" xr:uid="{0D3E587E-6298-44AE-9BFC-F5D1F42E5BEA}"/>
    <cellStyle name="Note 3 19 5 5" xfId="34196" xr:uid="{05BD0013-61FD-4513-9FE8-6E112DC3F895}"/>
    <cellStyle name="Note 3 2" xfId="1136" xr:uid="{A8023543-61CE-42C6-A7AF-DFC3F51BAED7}"/>
    <cellStyle name="Note 3 2 2" xfId="17443" xr:uid="{3B542F06-6E6D-4428-A7B6-2A70D806025D}"/>
    <cellStyle name="Note 3 2 2 2" xfId="18051" xr:uid="{949C1A25-7165-418A-982E-FE490B302D5A}"/>
    <cellStyle name="Note 3 2 2 2 2" xfId="20389" xr:uid="{EA0803EF-9A2F-48E2-A14C-CC360CD76276}"/>
    <cellStyle name="Note 3 2 2 2 2 2" xfId="35684" xr:uid="{4319A84B-4B32-467D-BC5A-90CACCB8427D}"/>
    <cellStyle name="Note 3 2 2 2 3" xfId="27503" xr:uid="{DEFE7B77-D789-4638-9A75-90F84D8BF898}"/>
    <cellStyle name="Note 3 2 2 2 3 2" xfId="37875" xr:uid="{8147D855-DB69-4639-B3CB-3C79696CA2A4}"/>
    <cellStyle name="Note 3 2 2 2 4" xfId="40194" xr:uid="{E7F8131C-BA0A-476E-B755-692F7B849C64}"/>
    <cellStyle name="Note 3 2 2 2 5" xfId="33363" xr:uid="{DFD9D671-8AEC-4C5B-B951-06A6509B437A}"/>
    <cellStyle name="Note 3 2 2 3" xfId="18484" xr:uid="{9BBA7791-4382-415C-8219-8B983F6EE1AE}"/>
    <cellStyle name="Note 3 2 2 3 2" xfId="20822" xr:uid="{ABDA73A1-3C90-420F-AC98-2A64F9B44B3E}"/>
    <cellStyle name="Note 3 2 2 3 2 2" xfId="36117" xr:uid="{47142C1B-6C25-4C9A-9F90-1D311655E714}"/>
    <cellStyle name="Note 3 2 2 3 3" xfId="27936" xr:uid="{7C0F79BA-4E81-4002-9FB4-4EA64BD00D14}"/>
    <cellStyle name="Note 3 2 2 3 3 2" xfId="38308" xr:uid="{3797462C-F85B-4B33-877E-BBA87E13D467}"/>
    <cellStyle name="Note 3 2 2 3 4" xfId="40627" xr:uid="{9EF85EFE-58C8-4CBD-B39E-BB6975CB8495}"/>
    <cellStyle name="Note 3 2 2 3 5" xfId="33796" xr:uid="{F279A646-0AED-4936-AD4F-F76100B8E859}"/>
    <cellStyle name="Note 3 2 2 4" xfId="19790" xr:uid="{B14965E8-E0A9-47FD-AC98-104D5474C466}"/>
    <cellStyle name="Note 3 2 2 4 2" xfId="35085" xr:uid="{DBE4570A-0385-4185-98D8-3DAD694E329B}"/>
    <cellStyle name="Note 3 2 2 5" xfId="26929" xr:uid="{32186C62-6958-40CF-B2DB-9D54E30588DC}"/>
    <cellStyle name="Note 3 2 2 5 2" xfId="37305" xr:uid="{F7CE36D2-18E1-48F5-960D-68F8D6F90773}"/>
    <cellStyle name="Note 3 2 2 6" xfId="39595" xr:uid="{B8EB5800-E07F-4769-ACB0-77DB69635BE0}"/>
    <cellStyle name="Note 3 2 2 7" xfId="32764" xr:uid="{88C8662B-0A5F-4EF6-B398-66692AFF589F}"/>
    <cellStyle name="Note 3 2 3" xfId="17921" xr:uid="{2EFC1D0D-5F66-4DD9-B108-1FCD24C9D7E1}"/>
    <cellStyle name="Note 3 2 3 2" xfId="20259" xr:uid="{04026055-8B1D-472C-8F4A-694BE8096976}"/>
    <cellStyle name="Note 3 2 3 2 2" xfId="35554" xr:uid="{AC6DE872-8D9C-4192-A5F1-9A7FC6B08089}"/>
    <cellStyle name="Note 3 2 3 3" xfId="27374" xr:uid="{B602283E-4931-4697-92DC-A489758AC810}"/>
    <cellStyle name="Note 3 2 3 3 2" xfId="37746" xr:uid="{C090B075-CF5D-4EA1-A8B3-FAC7F297DC09}"/>
    <cellStyle name="Note 3 2 3 4" xfId="40064" xr:uid="{D5C60E79-9047-43A4-A2E6-F1838F4C6902}"/>
    <cellStyle name="Note 3 2 3 5" xfId="33233" xr:uid="{EAD01B27-DEA0-458C-AA09-8EC093244F70}"/>
    <cellStyle name="Note 3 2 4" xfId="16741" xr:uid="{6F792FE3-0E0D-4E96-9871-57B0F8AA316A}"/>
    <cellStyle name="Note 3 2 4 2" xfId="19451" xr:uid="{C53AD5FE-5AE3-4A7C-9959-18730E0734AF}"/>
    <cellStyle name="Note 3 2 4 2 2" xfId="34746" xr:uid="{58F4893B-02BE-4F60-AC10-05FB02BE2B04}"/>
    <cellStyle name="Note 3 2 4 3" xfId="26549" xr:uid="{2B8979EE-8ADE-4915-B7B2-AB694836B447}"/>
    <cellStyle name="Note 3 2 4 3 2" xfId="36966" xr:uid="{49725888-069E-4C76-AEA7-D4C703ED2C89}"/>
    <cellStyle name="Note 3 2 4 4" xfId="39291" xr:uid="{3FC6D976-5C43-4E59-BB29-8C27829878B8}"/>
    <cellStyle name="Note 3 2 4 5" xfId="32460" xr:uid="{19DB06E5-47DD-4B87-8AC0-23CD17DF81A4}"/>
    <cellStyle name="Note 3 2 5" xfId="16118" xr:uid="{D14EC805-AB95-42D2-B980-F7469235E37E}"/>
    <cellStyle name="Note 3 2 5 2" xfId="19394" xr:uid="{80DA9410-3361-4CA0-A3BA-734EA8B7E1E8}"/>
    <cellStyle name="Note 3 2 5 2 2" xfId="34689" xr:uid="{5CD79634-F5C5-4A4C-996C-6A9560348A67}"/>
    <cellStyle name="Note 3 2 5 3" xfId="26492" xr:uid="{22ED21E4-CADD-419F-AD38-317BEDEBF7CE}"/>
    <cellStyle name="Note 3 2 5 3 2" xfId="36909" xr:uid="{C1D796AC-621F-41ED-9D98-9CB738357B3C}"/>
    <cellStyle name="Note 3 2 5 4" xfId="39234" xr:uid="{BCD49CBE-58FE-46CD-8541-D1C5887EFAF8}"/>
    <cellStyle name="Note 3 2 5 5" xfId="32403" xr:uid="{1966BDEA-90FC-453F-9F0F-CB0D08C719E9}"/>
    <cellStyle name="Note 3 20" xfId="4871" xr:uid="{AB425227-A866-494C-A92F-272C45C9D332}"/>
    <cellStyle name="Note 3 20 2" xfId="4872" xr:uid="{A0E08340-8AC5-4EF5-B27A-9E415DD8ACAE}"/>
    <cellStyle name="Note 3 20 2 2" xfId="18052" xr:uid="{E2FCCC99-DE9E-4C78-8C40-782456339429}"/>
    <cellStyle name="Note 3 20 2 2 2" xfId="20390" xr:uid="{26254ACB-594D-48DE-A801-C3BD53215BFE}"/>
    <cellStyle name="Note 3 20 2 2 2 2" xfId="35685" xr:uid="{03DEB5CC-AC1A-4034-B1F7-8BCBC5B92C4F}"/>
    <cellStyle name="Note 3 20 2 2 3" xfId="27504" xr:uid="{5A275AFB-C0BD-4F5B-BDBD-E05D8893805E}"/>
    <cellStyle name="Note 3 20 2 2 3 2" xfId="37876" xr:uid="{F5C44EA6-C082-4F31-A7C5-0D6022FC12B8}"/>
    <cellStyle name="Note 3 20 2 2 4" xfId="40195" xr:uid="{74B960AF-A39C-4076-8031-EF9B7FE9D55F}"/>
    <cellStyle name="Note 3 20 2 2 5" xfId="33364" xr:uid="{ADBCFA3F-7872-458C-98A8-CAABDAC20049}"/>
    <cellStyle name="Note 3 20 2 3" xfId="18485" xr:uid="{981542B4-BEC3-4587-8AE4-600A06E10E26}"/>
    <cellStyle name="Note 3 20 2 3 2" xfId="20823" xr:uid="{53B376E0-66C4-4AC0-9DBC-EBA944050A25}"/>
    <cellStyle name="Note 3 20 2 3 2 2" xfId="36118" xr:uid="{DCBE0E44-33F5-4300-8A39-11568D57BB51}"/>
    <cellStyle name="Note 3 20 2 3 3" xfId="27937" xr:uid="{33F1DF59-54D4-4EC2-99DA-71FAAD448201}"/>
    <cellStyle name="Note 3 20 2 3 3 2" xfId="38309" xr:uid="{C6736F13-5BD6-4FC1-9A1D-A4A87BFBC9FB}"/>
    <cellStyle name="Note 3 20 2 3 4" xfId="40628" xr:uid="{471695AC-7A3F-4A36-A4A6-1E7BDE9E8F6E}"/>
    <cellStyle name="Note 3 20 2 3 5" xfId="33797" xr:uid="{C2982603-A528-42EF-8602-7632801066F0}"/>
    <cellStyle name="Note 3 20 2 4" xfId="18886" xr:uid="{FA1F5C86-C447-4885-952E-F9BAD019F601}"/>
    <cellStyle name="Note 3 20 2 4 2" xfId="21224" xr:uid="{294DFC74-43E4-426B-B719-D0A7FECC758A}"/>
    <cellStyle name="Note 3 20 2 4 2 2" xfId="36519" xr:uid="{BAFFBC04-8253-47D9-A789-E4B80B782763}"/>
    <cellStyle name="Note 3 20 2 4 3" xfId="28333" xr:uid="{2747E66C-7654-461B-AFCB-DCB039076E19}"/>
    <cellStyle name="Note 3 20 2 4 3 2" xfId="38705" xr:uid="{6C458255-EA44-402E-9C18-7F14F378E0B9}"/>
    <cellStyle name="Note 3 20 2 4 4" xfId="41029" xr:uid="{6558D637-DCD9-4CCC-BD7B-F8C9CF51C02A}"/>
    <cellStyle name="Note 3 20 2 4 5" xfId="34198" xr:uid="{87F496FA-D000-4FA2-B4EC-81C49388FFB9}"/>
    <cellStyle name="Note 3 20 3" xfId="17922" xr:uid="{ADB8A6E1-D8C9-427F-8277-98C4508BFA74}"/>
    <cellStyle name="Note 3 20 3 2" xfId="20260" xr:uid="{0BD1FBD0-FDDF-4DED-927D-1D4F05D2EC86}"/>
    <cellStyle name="Note 3 20 3 2 2" xfId="35555" xr:uid="{1F89ABF0-30E7-4437-969B-E02F24908F94}"/>
    <cellStyle name="Note 3 20 3 3" xfId="27375" xr:uid="{6B032656-882F-40C3-9132-98B95AD444B2}"/>
    <cellStyle name="Note 3 20 3 3 2" xfId="37747" xr:uid="{35ADD56E-7490-4488-8D87-A4C570F7B42F}"/>
    <cellStyle name="Note 3 20 3 4" xfId="40065" xr:uid="{172F2DCA-917D-46FF-BC82-0549D43FF86B}"/>
    <cellStyle name="Note 3 20 3 5" xfId="33234" xr:uid="{E723800C-73D6-4742-960E-DCD9F800AF9E}"/>
    <cellStyle name="Note 3 20 4" xfId="16742" xr:uid="{C81574D7-F120-4D5B-A32F-A3A08D60A606}"/>
    <cellStyle name="Note 3 20 4 2" xfId="19452" xr:uid="{AFAE0986-FD5D-4983-8B37-9D650975DB6B}"/>
    <cellStyle name="Note 3 20 4 2 2" xfId="34747" xr:uid="{2396A705-C5E6-41F0-8357-5C8C9C6C5C30}"/>
    <cellStyle name="Note 3 20 4 3" xfId="26550" xr:uid="{8BC527A9-044E-4259-9EAE-964043F02543}"/>
    <cellStyle name="Note 3 20 4 3 2" xfId="36967" xr:uid="{499BB8A0-C196-4BA9-9081-945364E967C3}"/>
    <cellStyle name="Note 3 20 4 4" xfId="39292" xr:uid="{8619130E-D2C8-4FAC-87B6-AC158F18D231}"/>
    <cellStyle name="Note 3 20 4 5" xfId="32461" xr:uid="{44A6C0D0-BF76-4137-9E39-E4A552C4F063}"/>
    <cellStyle name="Note 3 20 5" xfId="18885" xr:uid="{5DFC5973-181A-4738-9F71-6C20C26D0018}"/>
    <cellStyle name="Note 3 20 5 2" xfId="21223" xr:uid="{9D875C2B-BEBD-47CD-955F-8063DAE99774}"/>
    <cellStyle name="Note 3 20 5 2 2" xfId="36518" xr:uid="{29F32ED5-86DF-4880-A098-2CBBD679C970}"/>
    <cellStyle name="Note 3 20 5 3" xfId="28332" xr:uid="{7B28EAA9-F612-4096-81AF-6FE91D75D56C}"/>
    <cellStyle name="Note 3 20 5 3 2" xfId="38704" xr:uid="{797DB7D3-6F93-4A49-9C10-FC38DBCAF7D5}"/>
    <cellStyle name="Note 3 20 5 4" xfId="41028" xr:uid="{447889D8-1CDF-4968-B9CE-FC12712B7465}"/>
    <cellStyle name="Note 3 20 5 5" xfId="34197" xr:uid="{D890A9E0-C9C5-42CE-B763-A13B4C8308EF}"/>
    <cellStyle name="Note 3 21" xfId="4873" xr:uid="{ECC1A79D-8811-4E6C-8823-4558827D1CA1}"/>
    <cellStyle name="Note 3 21 2" xfId="17444" xr:uid="{D3B4EDD2-614E-451C-80DA-6A8766550174}"/>
    <cellStyle name="Note 3 21 2 2" xfId="18053" xr:uid="{BDE148AA-9C72-42DB-B0F2-92903FCBECA8}"/>
    <cellStyle name="Note 3 21 2 2 2" xfId="20391" xr:uid="{E866F479-F9DE-42D1-9BB5-CFDBE22F1874}"/>
    <cellStyle name="Note 3 21 2 2 2 2" xfId="35686" xr:uid="{1A5C9A61-6DDE-460A-9704-B30115673D79}"/>
    <cellStyle name="Note 3 21 2 2 3" xfId="27505" xr:uid="{00D1335B-F0A3-411D-B741-136429CEA097}"/>
    <cellStyle name="Note 3 21 2 2 3 2" xfId="37877" xr:uid="{E924B7C5-D0B6-46E3-86AE-C709254A5AAD}"/>
    <cellStyle name="Note 3 21 2 2 4" xfId="40196" xr:uid="{E84C1D00-30F7-4DEF-A01F-CFEF93B9DB71}"/>
    <cellStyle name="Note 3 21 2 2 5" xfId="33365" xr:uid="{328F7E4F-B588-4F8F-AB1C-E54B1EE94F2A}"/>
    <cellStyle name="Note 3 21 2 3" xfId="18486" xr:uid="{D75230F5-914C-481C-A927-8219D13999FE}"/>
    <cellStyle name="Note 3 21 2 3 2" xfId="20824" xr:uid="{0440249E-A5D1-48E5-8EAA-137AC5466165}"/>
    <cellStyle name="Note 3 21 2 3 2 2" xfId="36119" xr:uid="{EDA34279-05EF-4852-8723-E373FF6974D6}"/>
    <cellStyle name="Note 3 21 2 3 3" xfId="27938" xr:uid="{71533EDC-1A22-4176-8330-A5401AE5BC2C}"/>
    <cellStyle name="Note 3 21 2 3 3 2" xfId="38310" xr:uid="{314F8CFB-25B4-4271-80FA-73FA57AF55A5}"/>
    <cellStyle name="Note 3 21 2 3 4" xfId="40629" xr:uid="{8F8BF0D4-C482-44CA-B07E-0B727096A2A2}"/>
    <cellStyle name="Note 3 21 2 3 5" xfId="33798" xr:uid="{54CEEAF8-737E-46A7-B0E3-F842E1788B3E}"/>
    <cellStyle name="Note 3 21 2 4" xfId="19791" xr:uid="{819EC96B-E392-44C9-BDB5-FB6514FC9E23}"/>
    <cellStyle name="Note 3 21 2 4 2" xfId="35086" xr:uid="{5157A237-3F0D-43D6-8C26-AFA92F3B79FE}"/>
    <cellStyle name="Note 3 21 2 5" xfId="26930" xr:uid="{ACC0E8E9-AADB-4FCD-8F72-B9903C1C7839}"/>
    <cellStyle name="Note 3 21 2 5 2" xfId="37306" xr:uid="{E7E92265-3B75-432F-B0BB-08DCAE3B256D}"/>
    <cellStyle name="Note 3 21 2 6" xfId="39596" xr:uid="{4E592EEF-7497-45A4-BC25-B14F729A0DD2}"/>
    <cellStyle name="Note 3 21 2 7" xfId="32765" xr:uid="{51A6FD0F-1239-4628-AD59-C050F4FBBB8E}"/>
    <cellStyle name="Note 3 21 3" xfId="17923" xr:uid="{5AB9A8D4-69EF-43BF-9E1A-8C8969812A9F}"/>
    <cellStyle name="Note 3 21 3 2" xfId="20261" xr:uid="{4D89D719-C311-49CC-8ED2-B2328EACAA5D}"/>
    <cellStyle name="Note 3 21 3 2 2" xfId="35556" xr:uid="{DE75489F-254D-4F80-8FDE-A946601B2332}"/>
    <cellStyle name="Note 3 21 3 3" xfId="27376" xr:uid="{7C86F748-7185-4AD7-A3FD-24041F87BC3C}"/>
    <cellStyle name="Note 3 21 3 3 2" xfId="37748" xr:uid="{7444031E-1197-4EB8-88CD-27C7C4F8CA1F}"/>
    <cellStyle name="Note 3 21 3 4" xfId="40066" xr:uid="{B033DDDC-68C4-4747-A0F5-63767BD74C20}"/>
    <cellStyle name="Note 3 21 3 5" xfId="33235" xr:uid="{7CEECE77-FDF2-4591-AA05-1597BC6C2561}"/>
    <cellStyle name="Note 3 21 4" xfId="16743" xr:uid="{BB01F8F5-8D68-4D2E-912E-24EDDD06E44F}"/>
    <cellStyle name="Note 3 21 4 2" xfId="19453" xr:uid="{9CFC3159-D2EA-444F-98BA-9C18362622EA}"/>
    <cellStyle name="Note 3 21 4 2 2" xfId="34748" xr:uid="{6053E170-17C6-4286-AA25-B52B661DE8F7}"/>
    <cellStyle name="Note 3 21 4 3" xfId="26551" xr:uid="{28B4ABCF-A025-4CE7-AB22-3376FE285BAD}"/>
    <cellStyle name="Note 3 21 4 3 2" xfId="36968" xr:uid="{CAC81FFC-64ED-4019-8666-5EE7AE878689}"/>
    <cellStyle name="Note 3 21 4 4" xfId="39293" xr:uid="{9ECA05A5-446B-4B10-BCBD-35815BCF30F8}"/>
    <cellStyle name="Note 3 21 4 5" xfId="32462" xr:uid="{3913EF2D-9AB0-4768-BE3F-4B4853D85411}"/>
    <cellStyle name="Note 3 21 5" xfId="18887" xr:uid="{56D325B2-8C8B-47A5-A4A8-4B3082B83E83}"/>
    <cellStyle name="Note 3 21 5 2" xfId="21225" xr:uid="{8CB9A177-1D2B-4B17-ADE9-AE462CEDE08F}"/>
    <cellStyle name="Note 3 21 5 2 2" xfId="36520" xr:uid="{EB5727C4-B7BF-4D74-9663-934F158FFDC7}"/>
    <cellStyle name="Note 3 21 5 3" xfId="28334" xr:uid="{97F8426E-2C53-4CE9-B65F-897A90AA5FFB}"/>
    <cellStyle name="Note 3 21 5 3 2" xfId="38706" xr:uid="{AAF8C9FE-9CD9-4DAA-9B75-1C22D187CFD5}"/>
    <cellStyle name="Note 3 21 5 4" xfId="41030" xr:uid="{B79594FC-AD43-4FFC-848A-58D88596B5E3}"/>
    <cellStyle name="Note 3 21 5 5" xfId="34199" xr:uid="{9A53ACED-BE3D-4B51-8442-87C822C2D618}"/>
    <cellStyle name="Note 3 22" xfId="4874" xr:uid="{444E4208-C146-41D4-BAF8-13A28A78189A}"/>
    <cellStyle name="Note 3 22 2" xfId="17445" xr:uid="{CF172078-29AE-4A85-A930-54B5F88F301D}"/>
    <cellStyle name="Note 3 22 2 2" xfId="18054" xr:uid="{754A6809-26EB-4BE8-8070-695375B911F7}"/>
    <cellStyle name="Note 3 22 2 2 2" xfId="20392" xr:uid="{1B704846-6F5C-4F06-848D-B6AD28439449}"/>
    <cellStyle name="Note 3 22 2 2 2 2" xfId="35687" xr:uid="{6671B2A2-B064-46D8-B0D3-DD7103E5B1FD}"/>
    <cellStyle name="Note 3 22 2 2 3" xfId="27506" xr:uid="{08AA8586-3E1C-4A90-97DD-4C4D95503C8B}"/>
    <cellStyle name="Note 3 22 2 2 3 2" xfId="37878" xr:uid="{7D4BDB00-F73F-4471-AF19-D57AABE0F076}"/>
    <cellStyle name="Note 3 22 2 2 4" xfId="40197" xr:uid="{20D645E9-8A6C-4751-9C9B-0068BF7B75F9}"/>
    <cellStyle name="Note 3 22 2 2 5" xfId="33366" xr:uid="{80D3503D-1F02-45CA-9C01-AAE90978B5AA}"/>
    <cellStyle name="Note 3 22 2 3" xfId="18487" xr:uid="{B156FCEC-3C25-4393-9F11-7C3AE9DD82AA}"/>
    <cellStyle name="Note 3 22 2 3 2" xfId="20825" xr:uid="{180392F6-6FD9-4231-9698-2FCF09854E56}"/>
    <cellStyle name="Note 3 22 2 3 2 2" xfId="36120" xr:uid="{887F41A5-328A-4881-B7DE-A4EEFDED55C1}"/>
    <cellStyle name="Note 3 22 2 3 3" xfId="27939" xr:uid="{F16E2279-CF6B-42FB-BE3A-4E5A77D09653}"/>
    <cellStyle name="Note 3 22 2 3 3 2" xfId="38311" xr:uid="{36835422-3CF1-4D2E-ACD2-7FCE505C7B2B}"/>
    <cellStyle name="Note 3 22 2 3 4" xfId="40630" xr:uid="{1392F6A5-A729-478A-BDE5-ECFD3B6A3CA7}"/>
    <cellStyle name="Note 3 22 2 3 5" xfId="33799" xr:uid="{44775FB3-BA87-4B43-9EA8-8035CB18CCE4}"/>
    <cellStyle name="Note 3 22 2 4" xfId="19792" xr:uid="{11A92A51-35AE-41FA-A4A6-245A77BDB99C}"/>
    <cellStyle name="Note 3 22 2 4 2" xfId="35087" xr:uid="{752E1CE5-5944-43AC-9D07-7F60A7C0A987}"/>
    <cellStyle name="Note 3 22 2 5" xfId="26931" xr:uid="{4E340260-B390-44B8-BD3E-DED169B95E19}"/>
    <cellStyle name="Note 3 22 2 5 2" xfId="37307" xr:uid="{26B3B94E-CD99-469E-95E9-25F1793D5275}"/>
    <cellStyle name="Note 3 22 2 6" xfId="39597" xr:uid="{A61F9A72-D864-4F14-8250-99FEA7494F51}"/>
    <cellStyle name="Note 3 22 2 7" xfId="32766" xr:uid="{BF34EC06-CF0E-4011-9C31-9AAF15F195FA}"/>
    <cellStyle name="Note 3 22 3" xfId="17924" xr:uid="{607D190E-2E11-475F-B682-00F75FC0A61E}"/>
    <cellStyle name="Note 3 22 3 2" xfId="20262" xr:uid="{895CB385-98A3-493F-BD21-A226549A4DF0}"/>
    <cellStyle name="Note 3 22 3 2 2" xfId="35557" xr:uid="{7614F258-12E2-4F03-ACFB-393FDFC8A8CB}"/>
    <cellStyle name="Note 3 22 3 3" xfId="27377" xr:uid="{44A58260-5416-4363-9CE0-C78D32FF1C5F}"/>
    <cellStyle name="Note 3 22 3 3 2" xfId="37749" xr:uid="{D60DDBE6-AB06-4EBB-A17F-6DE63233DF8A}"/>
    <cellStyle name="Note 3 22 3 4" xfId="40067" xr:uid="{10BC7D9C-509F-452C-8B74-B8013B1E5DD6}"/>
    <cellStyle name="Note 3 22 3 5" xfId="33236" xr:uid="{1300CCD3-EE23-47E7-848B-2307E828A4B6}"/>
    <cellStyle name="Note 3 22 4" xfId="16744" xr:uid="{1500B853-1181-4381-B0AA-3FD5935259C1}"/>
    <cellStyle name="Note 3 22 4 2" xfId="19454" xr:uid="{2332D4DB-2B88-4150-A4B3-E4061A95E52C}"/>
    <cellStyle name="Note 3 22 4 2 2" xfId="34749" xr:uid="{61279298-AC1F-4CEB-BA74-6B801A771250}"/>
    <cellStyle name="Note 3 22 4 3" xfId="26552" xr:uid="{3FBD5226-B1D7-4874-9C00-26097E460443}"/>
    <cellStyle name="Note 3 22 4 3 2" xfId="36969" xr:uid="{99F0D349-8586-4442-ABAA-A8758247CEF6}"/>
    <cellStyle name="Note 3 22 4 4" xfId="39294" xr:uid="{A027C534-D775-4F91-B2B8-A8F8196DDB63}"/>
    <cellStyle name="Note 3 22 4 5" xfId="32463" xr:uid="{F2A00DFE-2714-4C26-B526-08EBED07FB4A}"/>
    <cellStyle name="Note 3 22 5" xfId="18888" xr:uid="{48971ED0-F6EE-48F4-823F-B6B7E5F52269}"/>
    <cellStyle name="Note 3 22 5 2" xfId="21226" xr:uid="{794D9228-923A-4374-A60C-49B6FAAA5E88}"/>
    <cellStyle name="Note 3 22 5 2 2" xfId="36521" xr:uid="{DFB4367B-B4AF-47BC-9D34-B819402F714E}"/>
    <cellStyle name="Note 3 22 5 3" xfId="28335" xr:uid="{633FCB93-6987-44E5-8A57-6374339E24EE}"/>
    <cellStyle name="Note 3 22 5 3 2" xfId="38707" xr:uid="{CF8D0FB4-D6FE-45DF-B941-884AADCAD7DE}"/>
    <cellStyle name="Note 3 22 5 4" xfId="41031" xr:uid="{10CE3D60-C8FD-4824-B6BE-34513FCE0CF3}"/>
    <cellStyle name="Note 3 22 5 5" xfId="34200" xr:uid="{46669635-9982-4A57-834E-931F28FE8544}"/>
    <cellStyle name="Note 3 23" xfId="4875" xr:uid="{440631C6-8FBE-4969-9B2E-D445E8A421BD}"/>
    <cellStyle name="Note 3 23 2" xfId="17446" xr:uid="{33757D96-0208-45CE-A839-BACB985ED472}"/>
    <cellStyle name="Note 3 23 2 2" xfId="18055" xr:uid="{A7BE7BB2-7435-4E23-8DDF-E5F7103871C7}"/>
    <cellStyle name="Note 3 23 2 2 2" xfId="20393" xr:uid="{A0011043-9878-431E-BE3D-F5DC22DE499D}"/>
    <cellStyle name="Note 3 23 2 2 2 2" xfId="35688" xr:uid="{083968F3-E584-41F4-8E26-29705BCBE1FA}"/>
    <cellStyle name="Note 3 23 2 2 3" xfId="27507" xr:uid="{C767B347-51F9-4C1D-B449-850B22B1B03A}"/>
    <cellStyle name="Note 3 23 2 2 3 2" xfId="37879" xr:uid="{ADF4582C-08BE-4EBD-BD51-B8FF0A455BAB}"/>
    <cellStyle name="Note 3 23 2 2 4" xfId="40198" xr:uid="{999B6119-FA1A-4A6E-8301-C5885310E8DF}"/>
    <cellStyle name="Note 3 23 2 2 5" xfId="33367" xr:uid="{21F926B0-078F-48D9-A01C-2FFA5180925D}"/>
    <cellStyle name="Note 3 23 2 3" xfId="18488" xr:uid="{02E66C4C-67E5-4BB6-A2C1-5E73073ABF49}"/>
    <cellStyle name="Note 3 23 2 3 2" xfId="20826" xr:uid="{E9FB2503-3CB5-49E3-86C1-967121B10E62}"/>
    <cellStyle name="Note 3 23 2 3 2 2" xfId="36121" xr:uid="{9585397B-C956-4054-81CC-9BF4334449EA}"/>
    <cellStyle name="Note 3 23 2 3 3" xfId="27940" xr:uid="{1D78EB2B-6398-42EE-8970-1016535F5CDD}"/>
    <cellStyle name="Note 3 23 2 3 3 2" xfId="38312" xr:uid="{012CC2F1-13D1-4D0F-BE01-563AD042C271}"/>
    <cellStyle name="Note 3 23 2 3 4" xfId="40631" xr:uid="{F97FB70E-E9BD-4F8A-8AF7-89D5110F9E26}"/>
    <cellStyle name="Note 3 23 2 3 5" xfId="33800" xr:uid="{72206DEB-FE53-46FD-8243-E58C6B393327}"/>
    <cellStyle name="Note 3 23 2 4" xfId="19793" xr:uid="{6DA83090-8EBA-42C6-BE13-0062512B1E6D}"/>
    <cellStyle name="Note 3 23 2 4 2" xfId="35088" xr:uid="{E8D2AE24-54B7-40D7-9D9B-8CAD9897D53B}"/>
    <cellStyle name="Note 3 23 2 5" xfId="26932" xr:uid="{D64ED13C-D7E5-49DA-88FE-69C65214B02F}"/>
    <cellStyle name="Note 3 23 2 5 2" xfId="37308" xr:uid="{8732C52E-01A0-4E97-8D26-4DE3D32D7990}"/>
    <cellStyle name="Note 3 23 2 6" xfId="39598" xr:uid="{F61B8CBF-19DF-4FA7-89F6-D4868B128B01}"/>
    <cellStyle name="Note 3 23 2 7" xfId="32767" xr:uid="{0463CE12-0656-458D-A28A-4AF91789F709}"/>
    <cellStyle name="Note 3 23 3" xfId="17925" xr:uid="{FE644F6A-DB39-45B2-9B59-CA135485E863}"/>
    <cellStyle name="Note 3 23 3 2" xfId="20263" xr:uid="{EA89EA46-D4C7-4F96-A48B-2BA8989D8BD8}"/>
    <cellStyle name="Note 3 23 3 2 2" xfId="35558" xr:uid="{B542FE63-1277-4D22-8A05-16D90B79E797}"/>
    <cellStyle name="Note 3 23 3 3" xfId="27378" xr:uid="{69548AFC-A964-4A08-83CE-E4A8C7703714}"/>
    <cellStyle name="Note 3 23 3 3 2" xfId="37750" xr:uid="{9C059A7F-597D-4CF6-BFB2-51F36C20153C}"/>
    <cellStyle name="Note 3 23 3 4" xfId="40068" xr:uid="{421188B8-31BD-4366-B6D7-27336F98D773}"/>
    <cellStyle name="Note 3 23 3 5" xfId="33237" xr:uid="{7C0181F8-0B9D-4539-A51F-FA8D665523A8}"/>
    <cellStyle name="Note 3 23 4" xfId="16745" xr:uid="{9BFBDF41-D9BA-4933-831B-B21A91157980}"/>
    <cellStyle name="Note 3 23 4 2" xfId="19455" xr:uid="{8E5847D2-FD36-4465-BD1E-C18FEC3F76EF}"/>
    <cellStyle name="Note 3 23 4 2 2" xfId="34750" xr:uid="{96A4E3E4-4977-47FE-AD3A-3D409BBFD55A}"/>
    <cellStyle name="Note 3 23 4 3" xfId="26553" xr:uid="{2BC6ACA8-8B88-4EB8-90CE-3FAF70FD7A78}"/>
    <cellStyle name="Note 3 23 4 3 2" xfId="36970" xr:uid="{1F3CB94E-5470-4207-AD5D-3374614317AC}"/>
    <cellStyle name="Note 3 23 4 4" xfId="39295" xr:uid="{62E096D4-AA58-4DEE-BDFE-CBEABC510A0A}"/>
    <cellStyle name="Note 3 23 4 5" xfId="32464" xr:uid="{6EF615B5-0E6E-4F31-A40E-2C061BDC57FA}"/>
    <cellStyle name="Note 3 23 5" xfId="18889" xr:uid="{3C8651A4-7794-4432-A0BA-BFD72B7A98DC}"/>
    <cellStyle name="Note 3 23 5 2" xfId="21227" xr:uid="{27AD8D97-F045-4C15-9EAA-9E444D92EF4A}"/>
    <cellStyle name="Note 3 23 5 2 2" xfId="36522" xr:uid="{ABA70FCA-B07A-4E7E-AAB9-57DD29B8294E}"/>
    <cellStyle name="Note 3 23 5 3" xfId="28336" xr:uid="{9F25EFEE-0FF7-4887-A63A-24CD9E537E5E}"/>
    <cellStyle name="Note 3 23 5 3 2" xfId="38708" xr:uid="{CF179787-21FE-4EC3-A582-BCEEEFED166F}"/>
    <cellStyle name="Note 3 23 5 4" xfId="41032" xr:uid="{7ADD9D2A-5782-46BD-9103-8BB3C5E4167C}"/>
    <cellStyle name="Note 3 23 5 5" xfId="34201" xr:uid="{517471F8-60C3-491B-873A-2C5393836442}"/>
    <cellStyle name="Note 3 24" xfId="4876" xr:uid="{2AF528F3-2349-42CE-A34F-2951A0B41656}"/>
    <cellStyle name="Note 3 24 2" xfId="18040" xr:uid="{64DF42EC-750F-461A-831D-864FF134ACE1}"/>
    <cellStyle name="Note 3 24 2 2" xfId="20378" xr:uid="{B7DCF37B-790F-4AC6-BC45-E3DAB2BAFE00}"/>
    <cellStyle name="Note 3 24 2 2 2" xfId="35673" xr:uid="{7F4848F7-12A1-42BB-9F85-6FE247F14899}"/>
    <cellStyle name="Note 3 24 2 3" xfId="27492" xr:uid="{C630A351-D6A9-4C84-A976-77F3C8E1959B}"/>
    <cellStyle name="Note 3 24 2 3 2" xfId="37864" xr:uid="{0DAF9677-2DFC-4BC7-A35B-D236C04F2983}"/>
    <cellStyle name="Note 3 24 2 4" xfId="40183" xr:uid="{ACD3AD9A-04AF-40D6-8210-AEE3F4D8D2BD}"/>
    <cellStyle name="Note 3 24 2 5" xfId="33352" xr:uid="{25E29B9B-39BC-41DF-A15E-7D90AE25F7CB}"/>
    <cellStyle name="Note 3 24 3" xfId="18473" xr:uid="{B37A0226-365E-4AFA-8DB7-CF57179DAFDF}"/>
    <cellStyle name="Note 3 24 3 2" xfId="20811" xr:uid="{925CD7F5-5BB9-48C1-B845-AF7762CB964B}"/>
    <cellStyle name="Note 3 24 3 2 2" xfId="36106" xr:uid="{31C87B6A-F100-4173-B769-BFAD4988E2AA}"/>
    <cellStyle name="Note 3 24 3 3" xfId="27925" xr:uid="{EA4008A9-0BE4-4BA2-8818-6D337D683551}"/>
    <cellStyle name="Note 3 24 3 3 2" xfId="38297" xr:uid="{FD7DF18F-8DC8-4B16-93BC-36FCAF766562}"/>
    <cellStyle name="Note 3 24 3 4" xfId="40616" xr:uid="{6B8F42CE-20DB-47D5-8BF7-42BEF510BEDF}"/>
    <cellStyle name="Note 3 24 3 5" xfId="33785" xr:uid="{95528066-4C80-4D61-AB71-EB9E18A20A9A}"/>
    <cellStyle name="Note 3 24 4" xfId="18890" xr:uid="{854B8CAA-1BD5-4598-B3A5-73D9AD5687DF}"/>
    <cellStyle name="Note 3 24 4 2" xfId="21228" xr:uid="{AEC4369A-9A4B-4EC8-A360-F7310BA62A50}"/>
    <cellStyle name="Note 3 24 4 2 2" xfId="36523" xr:uid="{92EC71C4-B1C8-4439-A427-AB00F55031A2}"/>
    <cellStyle name="Note 3 24 4 3" xfId="28337" xr:uid="{74F18381-6E1A-4269-AB87-7664F77C8603}"/>
    <cellStyle name="Note 3 24 4 3 2" xfId="38709" xr:uid="{72038E5E-2100-4CD3-986F-8D5E0DE5D06B}"/>
    <cellStyle name="Note 3 24 4 4" xfId="41033" xr:uid="{120E354D-3917-4B20-B28A-EA3B005DB23B}"/>
    <cellStyle name="Note 3 24 4 5" xfId="34202" xr:uid="{4D305D14-0D35-4F61-95D1-C0C952651CE8}"/>
    <cellStyle name="Note 3 25" xfId="4877" xr:uid="{A24D0498-7753-4097-887D-203D3B896EEB}"/>
    <cellStyle name="Note 3 25 2" xfId="18891" xr:uid="{C4DE6D30-9B5C-4B56-BA47-65C7E2030D16}"/>
    <cellStyle name="Note 3 25 2 2" xfId="21229" xr:uid="{38100923-F9CF-47AD-8A7F-21A188D9AFD1}"/>
    <cellStyle name="Note 3 25 2 2 2" xfId="36524" xr:uid="{F34529F1-6FEC-4E5F-8325-6E556A728C7F}"/>
    <cellStyle name="Note 3 25 2 3" xfId="28338" xr:uid="{F07A1BC5-E711-4972-AFCC-93829CDD96AE}"/>
    <cellStyle name="Note 3 25 2 3 2" xfId="38710" xr:uid="{FD1C6DB8-DADA-49C2-A270-EA5188AA0BB8}"/>
    <cellStyle name="Note 3 25 2 4" xfId="41034" xr:uid="{D88F19DA-1B87-42F2-BDD7-2C9E295FC771}"/>
    <cellStyle name="Note 3 25 2 5" xfId="34203" xr:uid="{ED7287EF-AC36-4C1D-A41D-BC872EAC7BC4}"/>
    <cellStyle name="Note 3 26" xfId="4878" xr:uid="{FD5379A1-050B-47DB-BF30-F12C1CAFE044}"/>
    <cellStyle name="Note 3 26 2" xfId="18892" xr:uid="{B42DBA79-86A7-4499-A4F2-5E162953FC8F}"/>
    <cellStyle name="Note 3 26 2 2" xfId="21230" xr:uid="{87610BC5-3AE2-446D-8B5E-7EB47A9A4C67}"/>
    <cellStyle name="Note 3 26 2 2 2" xfId="36525" xr:uid="{2208099A-85D6-408C-B66E-65C6CC58BD42}"/>
    <cellStyle name="Note 3 26 2 3" xfId="28339" xr:uid="{F85CFD48-8D9F-4825-876C-38CE5D05F393}"/>
    <cellStyle name="Note 3 26 2 3 2" xfId="38711" xr:uid="{ABDF81A1-CE8B-4E02-AA3C-91894B0B27E7}"/>
    <cellStyle name="Note 3 26 2 4" xfId="41035" xr:uid="{58F0468C-C169-4462-8C6C-121F7F7B1269}"/>
    <cellStyle name="Note 3 26 2 5" xfId="34204" xr:uid="{B6F5ADCA-76CE-4B63-AD55-EE5C77D25259}"/>
    <cellStyle name="Note 3 27" xfId="4879" xr:uid="{0FB08DB3-4A9C-4037-920F-929A314ABF50}"/>
    <cellStyle name="Note 3 27 2" xfId="18893" xr:uid="{02144CA2-626A-44DC-8793-58203224617C}"/>
    <cellStyle name="Note 3 27 2 2" xfId="21231" xr:uid="{ABD74AA5-7BE4-43C0-9D7E-C8C632696A3B}"/>
    <cellStyle name="Note 3 27 2 2 2" xfId="36526" xr:uid="{95D25E3B-4D00-440D-9FB2-EE3139D9418A}"/>
    <cellStyle name="Note 3 27 2 3" xfId="28340" xr:uid="{CA4520EB-7B3A-4EF9-A6E3-AB1C3DE28AC7}"/>
    <cellStyle name="Note 3 27 2 3 2" xfId="38712" xr:uid="{62DA4061-DD56-4B33-B7E5-FED4D70AC535}"/>
    <cellStyle name="Note 3 27 2 4" xfId="41036" xr:uid="{469D063A-26B6-4EDE-875D-2C96B6F808A4}"/>
    <cellStyle name="Note 3 27 2 5" xfId="34205" xr:uid="{FD339086-395B-4200-B239-441F23B68166}"/>
    <cellStyle name="Note 3 28" xfId="4880" xr:uid="{25EC094C-533F-4621-97DA-F40270D8367F}"/>
    <cellStyle name="Note 3 28 2" xfId="18894" xr:uid="{AD367191-3C98-4977-B25D-BAFDBB93D8B5}"/>
    <cellStyle name="Note 3 28 2 2" xfId="21232" xr:uid="{41B8D651-3513-4466-8656-F591A1B4E395}"/>
    <cellStyle name="Note 3 28 2 2 2" xfId="36527" xr:uid="{76A4941E-4DC4-4D10-B6CD-2B2CBA06E749}"/>
    <cellStyle name="Note 3 28 2 3" xfId="28341" xr:uid="{02737778-9D48-4D80-9ADC-C5330E39A1BE}"/>
    <cellStyle name="Note 3 28 2 3 2" xfId="38713" xr:uid="{980EB7E4-74AA-483E-B606-4531373755F4}"/>
    <cellStyle name="Note 3 28 2 4" xfId="41037" xr:uid="{2844CCCF-2558-43D5-83F5-55319186EF04}"/>
    <cellStyle name="Note 3 28 2 5" xfId="34206" xr:uid="{6BBD09F6-BC79-454B-A48F-E076677B1A10}"/>
    <cellStyle name="Note 3 29" xfId="4881" xr:uid="{84014FDD-306B-453A-8B7E-C794930B5B1F}"/>
    <cellStyle name="Note 3 29 2" xfId="18895" xr:uid="{9E649704-712D-48C4-A16C-D1C06CA7A775}"/>
    <cellStyle name="Note 3 29 2 2" xfId="21233" xr:uid="{3BA9CBBB-241B-449F-B9FF-52701A1C2B46}"/>
    <cellStyle name="Note 3 29 2 2 2" xfId="36528" xr:uid="{6C3B8FC8-0538-4A22-B4FE-89539C399A0C}"/>
    <cellStyle name="Note 3 29 2 3" xfId="28342" xr:uid="{51F7BC62-24A6-4BE2-94BF-416AADBF38E5}"/>
    <cellStyle name="Note 3 29 2 3 2" xfId="38714" xr:uid="{F4C32EBB-F46D-4751-A0F1-923D98B21173}"/>
    <cellStyle name="Note 3 29 2 4" xfId="41038" xr:uid="{79DA23BD-DE7A-44AA-9D67-3AB404EEFFC6}"/>
    <cellStyle name="Note 3 29 2 5" xfId="34207" xr:uid="{E81BBBBC-93C3-4F78-A6E2-52C854A88E7C}"/>
    <cellStyle name="Note 3 3" xfId="2198" xr:uid="{C37E9825-188C-438D-B240-8F22A116428C}"/>
    <cellStyle name="Note 3 3 2" xfId="17447" xr:uid="{D6EB170E-5E23-4BD7-BDB0-1C096D140550}"/>
    <cellStyle name="Note 3 3 2 2" xfId="18056" xr:uid="{A20FDF8B-8D57-4E12-AC07-BE5C14B08BA7}"/>
    <cellStyle name="Note 3 3 2 2 2" xfId="20394" xr:uid="{601B1BFC-F8A1-4AEC-B2E3-0F32DDD0DDD7}"/>
    <cellStyle name="Note 3 3 2 2 2 2" xfId="35689" xr:uid="{2F83A648-FEFA-49A0-B73D-73A3A57B31EB}"/>
    <cellStyle name="Note 3 3 2 2 3" xfId="27508" xr:uid="{D2236ED6-FE66-4857-B1FD-66CC6A81A471}"/>
    <cellStyle name="Note 3 3 2 2 3 2" xfId="37880" xr:uid="{1E5832CF-9D0C-4169-95C4-F414A904A9DA}"/>
    <cellStyle name="Note 3 3 2 2 4" xfId="40199" xr:uid="{B771A64D-1789-43FB-8D11-57825FF39BC8}"/>
    <cellStyle name="Note 3 3 2 2 5" xfId="33368" xr:uid="{C174C1FA-1B80-4FCA-9566-3A7282133E69}"/>
    <cellStyle name="Note 3 3 2 3" xfId="18489" xr:uid="{94F40E9F-6BE2-4FD4-BBDA-79286AC2F7F3}"/>
    <cellStyle name="Note 3 3 2 3 2" xfId="20827" xr:uid="{531EDB38-6E94-4F92-AC41-97F3482C6BD2}"/>
    <cellStyle name="Note 3 3 2 3 2 2" xfId="36122" xr:uid="{211496A8-6AE5-43F3-A65F-B55C60CE06D8}"/>
    <cellStyle name="Note 3 3 2 3 3" xfId="27941" xr:uid="{12E2964E-6DA4-41DF-954D-965BAFDD4DE9}"/>
    <cellStyle name="Note 3 3 2 3 3 2" xfId="38313" xr:uid="{068AE091-AECF-4821-8C00-F18D15DB611E}"/>
    <cellStyle name="Note 3 3 2 3 4" xfId="40632" xr:uid="{D81B27A3-B978-4C93-9363-4C93F244F4D2}"/>
    <cellStyle name="Note 3 3 2 3 5" xfId="33801" xr:uid="{B1CB3F81-3B52-462D-B6F4-FC863AF8EA96}"/>
    <cellStyle name="Note 3 3 2 4" xfId="19794" xr:uid="{3494F5E4-B8A4-4D22-854E-C92EA0D1037B}"/>
    <cellStyle name="Note 3 3 2 4 2" xfId="35089" xr:uid="{0FCC4BF1-6243-4F31-A6A1-73FFFE1EDA38}"/>
    <cellStyle name="Note 3 3 2 5" xfId="26933" xr:uid="{D735A53F-AB2B-4C30-A345-3B32A13E3FAE}"/>
    <cellStyle name="Note 3 3 2 5 2" xfId="37309" xr:uid="{90803A75-080E-42CB-894E-4E7F6A904852}"/>
    <cellStyle name="Note 3 3 2 6" xfId="39599" xr:uid="{90B6B720-C7F6-4A5F-85CA-56D037102FD2}"/>
    <cellStyle name="Note 3 3 2 7" xfId="32768" xr:uid="{34A7F525-DE28-4426-BF0E-D1EF42951F6F}"/>
    <cellStyle name="Note 3 3 3" xfId="17926" xr:uid="{DD92DA1A-37A0-4C65-BBF1-3831C2D0C0BF}"/>
    <cellStyle name="Note 3 3 3 2" xfId="20264" xr:uid="{5B40BD70-30E4-49A4-965D-F2643E763221}"/>
    <cellStyle name="Note 3 3 3 2 2" xfId="35559" xr:uid="{D7C4C0BB-6CA4-4D85-9576-D9D28BCEF259}"/>
    <cellStyle name="Note 3 3 3 3" xfId="27379" xr:uid="{2C330D9D-2CE9-4497-BB4C-D5F26B685E6C}"/>
    <cellStyle name="Note 3 3 3 3 2" xfId="37751" xr:uid="{EEBDD3FF-8531-418D-9B27-F695BC6E04FE}"/>
    <cellStyle name="Note 3 3 3 4" xfId="40069" xr:uid="{EE47DF67-5FF8-46C5-8DD1-0C4887782B95}"/>
    <cellStyle name="Note 3 3 3 5" xfId="33238" xr:uid="{10770B9D-C858-4EC8-AA24-524FF939190B}"/>
    <cellStyle name="Note 3 3 4" xfId="16746" xr:uid="{75CBC040-EF8E-4043-A3D0-B0A727C8AE33}"/>
    <cellStyle name="Note 3 3 4 2" xfId="19456" xr:uid="{8D7805B6-97E7-41BA-A6F0-54041B219092}"/>
    <cellStyle name="Note 3 3 4 2 2" xfId="34751" xr:uid="{4D9BCC34-F1B2-4197-9A10-9A0FC64D74C6}"/>
    <cellStyle name="Note 3 3 4 3" xfId="26554" xr:uid="{9FA112C7-3758-45E2-88EC-02C9E812420C}"/>
    <cellStyle name="Note 3 3 4 3 2" xfId="36971" xr:uid="{E96F99A0-A0CE-4F60-9F84-AA0F97793FE8}"/>
    <cellStyle name="Note 3 3 4 4" xfId="39296" xr:uid="{60ABFEFB-82B7-4710-9C7E-1F8B9E48FC48}"/>
    <cellStyle name="Note 3 3 4 5" xfId="32465" xr:uid="{55F731E2-C531-44E9-830D-CE3951EF3CDF}"/>
    <cellStyle name="Note 3 3 5" xfId="16117" xr:uid="{27884322-2DB4-4699-AED9-CFA6F179EBFB}"/>
    <cellStyle name="Note 3 3 5 2" xfId="19393" xr:uid="{8573EDDE-5E97-425E-A696-1E7F2CD8F8DD}"/>
    <cellStyle name="Note 3 3 5 2 2" xfId="34688" xr:uid="{8E8907A0-ADF3-474E-B0AD-0DF8D6437B35}"/>
    <cellStyle name="Note 3 3 5 3" xfId="26491" xr:uid="{88984D7B-C825-4E14-A7D3-96534E3295F6}"/>
    <cellStyle name="Note 3 3 5 3 2" xfId="36908" xr:uid="{83D7E533-5956-48A3-B7A1-75B0D545C50C}"/>
    <cellStyle name="Note 3 3 5 4" xfId="39233" xr:uid="{D278B7CE-B181-4552-B730-8685090EF95F}"/>
    <cellStyle name="Note 3 3 5 5" xfId="32402" xr:uid="{7663B7F0-2295-468A-9B1E-AC4D1E49FC13}"/>
    <cellStyle name="Note 3 30" xfId="4882" xr:uid="{5DD9A806-640D-4100-BCEF-92F898710737}"/>
    <cellStyle name="Note 3 30 2" xfId="18896" xr:uid="{6BF94EFD-F0C1-4D0F-945D-60C6820826C7}"/>
    <cellStyle name="Note 3 30 2 2" xfId="21234" xr:uid="{309EE071-4C9F-4725-840F-26A9D3968160}"/>
    <cellStyle name="Note 3 30 2 2 2" xfId="36529" xr:uid="{084E7D65-4E14-4B73-97F7-F9B92B9B3A21}"/>
    <cellStyle name="Note 3 30 2 3" xfId="28343" xr:uid="{38DD8B6E-AE19-453D-9098-36B98C85487F}"/>
    <cellStyle name="Note 3 30 2 3 2" xfId="38715" xr:uid="{954EA5DD-CB66-4A89-B2B6-F96BD342A838}"/>
    <cellStyle name="Note 3 30 2 4" xfId="41039" xr:uid="{FF483A4D-DB52-49AB-8C01-19E3CAC44FD7}"/>
    <cellStyle name="Note 3 30 2 5" xfId="34208" xr:uid="{D6F5CF7A-77D1-41EB-9E73-FDEE7E6E66A5}"/>
    <cellStyle name="Note 3 31" xfId="4883" xr:uid="{00B99851-5C6C-4A1B-B143-BACEE4F49BC1}"/>
    <cellStyle name="Note 3 31 2" xfId="18897" xr:uid="{2294F982-960D-4C97-A898-B0EBAB24C36B}"/>
    <cellStyle name="Note 3 31 2 2" xfId="21235" xr:uid="{D74D0383-7704-43D3-A38F-70CCB927CD35}"/>
    <cellStyle name="Note 3 31 2 2 2" xfId="36530" xr:uid="{7CE26363-2204-4BB9-85BF-529CDE1F2057}"/>
    <cellStyle name="Note 3 31 2 3" xfId="28344" xr:uid="{CAE06591-A1A6-4873-9480-7B0C32B6FC83}"/>
    <cellStyle name="Note 3 31 2 3 2" xfId="38716" xr:uid="{1F65A709-F9CD-47D9-A2DB-740A4102F959}"/>
    <cellStyle name="Note 3 31 2 4" xfId="41040" xr:uid="{C7ED910C-B285-4AFE-98D1-7D9230FA5253}"/>
    <cellStyle name="Note 3 31 2 5" xfId="34209" xr:uid="{519E7776-E92F-479E-9817-83D58C042936}"/>
    <cellStyle name="Note 3 32" xfId="7299" xr:uid="{DC95862D-9B07-41A2-A063-42A533CF3D23}"/>
    <cellStyle name="Note 3 32 2" xfId="19162" xr:uid="{96EF01B4-8271-4FDA-A166-8DC31CB440FA}"/>
    <cellStyle name="Note 3 32 2 2" xfId="21497" xr:uid="{AD273CD6-DA5E-407A-BA28-A3ACBF117BF2}"/>
    <cellStyle name="Note 3 32 2 2 2" xfId="36792" xr:uid="{C595968E-FD72-454B-887B-FA1C0F87B2BC}"/>
    <cellStyle name="Note 3 32 2 3" xfId="28607" xr:uid="{57162BE9-7A85-4BF9-9791-EEDB523CA0D7}"/>
    <cellStyle name="Note 3 32 2 3 2" xfId="38976" xr:uid="{420F7040-5B91-413B-A21D-CD830C1B4A00}"/>
    <cellStyle name="Note 3 32 2 4" xfId="41302" xr:uid="{4B9A4258-2F6C-4B26-9F95-DFB40A856407}"/>
    <cellStyle name="Note 3 32 2 5" xfId="34471" xr:uid="{516353D2-42A2-4DCB-BA7C-CAFF158ED3E8}"/>
    <cellStyle name="Note 3 33" xfId="17910" xr:uid="{640CBD9C-1CF8-44BF-BE91-0A1E0F263F7E}"/>
    <cellStyle name="Note 3 33 2" xfId="20248" xr:uid="{73A2B09C-C34E-40BC-A6A4-A97760E06094}"/>
    <cellStyle name="Note 3 33 2 2" xfId="35543" xr:uid="{572D82C4-2911-4640-8351-B6F7DF403E85}"/>
    <cellStyle name="Note 3 33 3" xfId="27363" xr:uid="{84BE3CF3-296E-4B40-B016-FF575A72338F}"/>
    <cellStyle name="Note 3 33 3 2" xfId="37735" xr:uid="{AE181CD9-C9F4-4088-AF37-113867945115}"/>
    <cellStyle name="Note 3 33 4" xfId="40053" xr:uid="{487D928A-5DDB-48C4-A074-449E78B02D07}"/>
    <cellStyle name="Note 3 33 5" xfId="33222" xr:uid="{25041EA2-1699-42FD-8BE2-87EC18D6720A}"/>
    <cellStyle name="Note 3 34" xfId="16693" xr:uid="{655D5D61-CDF6-44D1-B6D9-A929E3DAC448}"/>
    <cellStyle name="Note 3 34 2" xfId="19440" xr:uid="{127A0237-CB61-4677-91BB-C4745C9AA17F}"/>
    <cellStyle name="Note 3 34 2 2" xfId="34735" xr:uid="{5E679952-3D6A-4F20-9656-8957D67DA89F}"/>
    <cellStyle name="Note 3 34 3" xfId="26538" xr:uid="{999B5B6B-65B8-4E07-9C43-65769AA120DF}"/>
    <cellStyle name="Note 3 34 3 2" xfId="36955" xr:uid="{84BF29BA-E600-4018-BC60-0106FE428C95}"/>
    <cellStyle name="Note 3 34 4" xfId="39280" xr:uid="{1E03AE0E-EF7E-4AB0-B4A0-3B5955D599C9}"/>
    <cellStyle name="Note 3 34 5" xfId="32449" xr:uid="{B589FC32-800C-434C-9E89-D4E514F6CD44}"/>
    <cellStyle name="Note 3 35" xfId="16120" xr:uid="{7983D056-7DF0-42DA-800D-C989CD882DE2}"/>
    <cellStyle name="Note 3 35 2" xfId="19396" xr:uid="{4D4A58CB-7CDE-4BE7-AFB7-2CC19F830B0B}"/>
    <cellStyle name="Note 3 35 2 2" xfId="34691" xr:uid="{6BDE6468-0770-4379-81A3-7AE9B254436C}"/>
    <cellStyle name="Note 3 35 3" xfId="26494" xr:uid="{90502D72-BBF2-4162-9AD2-1A25288D711F}"/>
    <cellStyle name="Note 3 35 3 2" xfId="36911" xr:uid="{BC5C5E41-18BA-4513-844E-24EFEDAE0BBE}"/>
    <cellStyle name="Note 3 35 4" xfId="39236" xr:uid="{3663504E-E588-4EA2-A608-FDD0BB926399}"/>
    <cellStyle name="Note 3 35 5" xfId="32405" xr:uid="{9EAFFA12-140F-4932-820F-FAA45A2041D7}"/>
    <cellStyle name="Note 3 4" xfId="2199" xr:uid="{3938513B-E8F1-43DB-AF0F-939BBDC31029}"/>
    <cellStyle name="Note 3 4 2" xfId="17448" xr:uid="{15E49434-7CFE-4F85-9E16-8E5FA898A8EF}"/>
    <cellStyle name="Note 3 4 2 2" xfId="18057" xr:uid="{B6277F53-1D05-4A4D-B83E-1DE2E5278AF9}"/>
    <cellStyle name="Note 3 4 2 2 2" xfId="20395" xr:uid="{55CA5E3F-390E-404A-A512-17787F2DF08C}"/>
    <cellStyle name="Note 3 4 2 2 2 2" xfId="35690" xr:uid="{70A87107-97F5-42CC-B5D9-67EF43B04B56}"/>
    <cellStyle name="Note 3 4 2 2 3" xfId="27509" xr:uid="{78F03FA3-B614-43CC-BE13-5A103CFA0BFF}"/>
    <cellStyle name="Note 3 4 2 2 3 2" xfId="37881" xr:uid="{450B1810-00B5-4ACE-A085-3EE7C005DDE5}"/>
    <cellStyle name="Note 3 4 2 2 4" xfId="40200" xr:uid="{FB7801FF-8B55-44FA-BE11-0C3ADA4C9E7D}"/>
    <cellStyle name="Note 3 4 2 2 5" xfId="33369" xr:uid="{BEE56B86-3DA2-4906-8064-1BBC6F856832}"/>
    <cellStyle name="Note 3 4 2 3" xfId="18490" xr:uid="{A204399B-137C-4154-9567-C8035A812114}"/>
    <cellStyle name="Note 3 4 2 3 2" xfId="20828" xr:uid="{A664F845-E9E4-4AFE-907A-13F2E88904C7}"/>
    <cellStyle name="Note 3 4 2 3 2 2" xfId="36123" xr:uid="{FA1EDE58-F0C5-403D-8B54-C8D42752EFB1}"/>
    <cellStyle name="Note 3 4 2 3 3" xfId="27942" xr:uid="{6D0ECE15-4344-4F4A-AB29-798E0A37FD94}"/>
    <cellStyle name="Note 3 4 2 3 3 2" xfId="38314" xr:uid="{CC5AA4EA-3F76-4878-A4B8-0F98826614B8}"/>
    <cellStyle name="Note 3 4 2 3 4" xfId="40633" xr:uid="{CCF67C9B-7E0D-4269-B94D-4F2666162C95}"/>
    <cellStyle name="Note 3 4 2 3 5" xfId="33802" xr:uid="{A52F8574-8996-4877-952A-0B610202A03F}"/>
    <cellStyle name="Note 3 4 2 4" xfId="19795" xr:uid="{F65B309F-E135-4DEA-A38A-1BAB7D238BF7}"/>
    <cellStyle name="Note 3 4 2 4 2" xfId="35090" xr:uid="{950B92E3-0CAF-4425-BDEB-B7E9E277C0BB}"/>
    <cellStyle name="Note 3 4 2 5" xfId="26934" xr:uid="{7B4C68F4-AD09-4AB3-8701-1DC4F25F50E2}"/>
    <cellStyle name="Note 3 4 2 5 2" xfId="37310" xr:uid="{4F56F41F-4B7C-4B29-84E9-DE31C48A667B}"/>
    <cellStyle name="Note 3 4 2 6" xfId="39600" xr:uid="{913A7464-ACDC-4B48-A5EF-1D9B3A224055}"/>
    <cellStyle name="Note 3 4 2 7" xfId="32769" xr:uid="{0F7FE477-106A-493E-AA14-E1E1D8BE9EB5}"/>
    <cellStyle name="Note 3 4 3" xfId="17927" xr:uid="{DD75C786-BFC5-4254-A58B-5C0685F40B11}"/>
    <cellStyle name="Note 3 4 3 2" xfId="20265" xr:uid="{62941C42-0B64-489F-8F9E-D89F4D2668D3}"/>
    <cellStyle name="Note 3 4 3 2 2" xfId="35560" xr:uid="{F56029D3-ED66-435F-9611-3F8CF44D55C6}"/>
    <cellStyle name="Note 3 4 3 3" xfId="27380" xr:uid="{0D22A709-DDF8-4DCA-8FC4-7FA46F993742}"/>
    <cellStyle name="Note 3 4 3 3 2" xfId="37752" xr:uid="{D1B9CAE1-C571-46DF-B3C3-B6D6CE3195F1}"/>
    <cellStyle name="Note 3 4 3 4" xfId="40070" xr:uid="{B79B80E4-79FD-42D7-BC0B-6578606E9D1B}"/>
    <cellStyle name="Note 3 4 3 5" xfId="33239" xr:uid="{3EC165DC-CE7E-4FB4-8FC7-73DD80E40465}"/>
    <cellStyle name="Note 3 4 4" xfId="16747" xr:uid="{4EC652C2-2E2D-4E04-93FC-429B5645BD58}"/>
    <cellStyle name="Note 3 4 4 2" xfId="19457" xr:uid="{68F8421F-AB7C-48D2-9F9D-F6EE5D718F2B}"/>
    <cellStyle name="Note 3 4 4 2 2" xfId="34752" xr:uid="{EFCCD9F0-C24D-4A21-81D4-1268B5F3FD61}"/>
    <cellStyle name="Note 3 4 4 3" xfId="26555" xr:uid="{32A60226-F1AF-4DBF-BD1C-51ADCBD102C4}"/>
    <cellStyle name="Note 3 4 4 3 2" xfId="36972" xr:uid="{A48E1B23-A694-40EB-ADFF-FB685F683012}"/>
    <cellStyle name="Note 3 4 4 4" xfId="39297" xr:uid="{3BA2E267-6E8B-48CA-AD8F-E6B3271B7591}"/>
    <cellStyle name="Note 3 4 4 5" xfId="32466" xr:uid="{0B354800-40EB-4660-AEC6-1BE85A04B0F3}"/>
    <cellStyle name="Note 3 4 5" xfId="16116" xr:uid="{155A16A7-B152-442B-98A0-A21A50276259}"/>
    <cellStyle name="Note 3 4 5 2" xfId="19392" xr:uid="{ACB0B3A8-3B79-464D-9A3D-D336D27DAEDF}"/>
    <cellStyle name="Note 3 4 5 2 2" xfId="34687" xr:uid="{67691A74-94F1-415E-8388-5B4A22ED0B55}"/>
    <cellStyle name="Note 3 4 5 3" xfId="26490" xr:uid="{BC873CB9-6E20-4051-9F2A-C8D1087F9739}"/>
    <cellStyle name="Note 3 4 5 3 2" xfId="36907" xr:uid="{6E7D82F5-BFD4-4E3B-9F67-223BC869AE30}"/>
    <cellStyle name="Note 3 4 5 4" xfId="39232" xr:uid="{D79DCDD3-6C78-4B3E-AB92-88F4F1C056FC}"/>
    <cellStyle name="Note 3 4 5 5" xfId="32401" xr:uid="{366648FB-C649-4446-A5BF-5BF75A47B6FD}"/>
    <cellStyle name="Note 3 5" xfId="2200" xr:uid="{3BF9AB78-98AE-4EAD-8253-A2F70DCC3306}"/>
    <cellStyle name="Note 3 5 2" xfId="17449" xr:uid="{57A9AB4F-1764-4F16-B252-B3E62D410C37}"/>
    <cellStyle name="Note 3 5 2 2" xfId="18058" xr:uid="{3D41BF61-0112-4565-B756-5462A506E391}"/>
    <cellStyle name="Note 3 5 2 2 2" xfId="20396" xr:uid="{1606AE0F-E989-4787-B191-DF17DCDB3DE8}"/>
    <cellStyle name="Note 3 5 2 2 2 2" xfId="35691" xr:uid="{1D0494B3-A780-4A24-A2C9-7D94ABF6F42D}"/>
    <cellStyle name="Note 3 5 2 2 3" xfId="27510" xr:uid="{2516663D-B2A3-4F8D-8D88-9A4D3D169646}"/>
    <cellStyle name="Note 3 5 2 2 3 2" xfId="37882" xr:uid="{E6BE4441-6BF8-4BA7-9F7C-BA6F54A75E64}"/>
    <cellStyle name="Note 3 5 2 2 4" xfId="40201" xr:uid="{4643A64B-1D09-4139-846C-FEC8D46A38BB}"/>
    <cellStyle name="Note 3 5 2 2 5" xfId="33370" xr:uid="{1FB54CC0-DF2A-4683-BD9F-4ADDE0B6C4E1}"/>
    <cellStyle name="Note 3 5 2 3" xfId="18491" xr:uid="{BC9BC07F-540B-4074-9AEB-2668F227343B}"/>
    <cellStyle name="Note 3 5 2 3 2" xfId="20829" xr:uid="{C79F8D47-E26D-48EC-9FBD-9D00340B7A8C}"/>
    <cellStyle name="Note 3 5 2 3 2 2" xfId="36124" xr:uid="{FF066F30-25F5-443F-8091-D4CD8D93DE67}"/>
    <cellStyle name="Note 3 5 2 3 3" xfId="27943" xr:uid="{7DD3541A-741F-49F1-B6A2-A464FC370BF2}"/>
    <cellStyle name="Note 3 5 2 3 3 2" xfId="38315" xr:uid="{7159E7BC-4280-4256-AFE1-C2B26A8421B8}"/>
    <cellStyle name="Note 3 5 2 3 4" xfId="40634" xr:uid="{E5568196-0F6B-4941-9102-F13550728745}"/>
    <cellStyle name="Note 3 5 2 3 5" xfId="33803" xr:uid="{42B68266-94BA-4E75-AF5B-CAB308761462}"/>
    <cellStyle name="Note 3 5 2 4" xfId="19796" xr:uid="{D9001601-B676-4B80-B8CE-F3D6085407F0}"/>
    <cellStyle name="Note 3 5 2 4 2" xfId="35091" xr:uid="{F419B49A-B905-4FCB-8D2A-C8B300885287}"/>
    <cellStyle name="Note 3 5 2 5" xfId="26935" xr:uid="{DD3E8D9A-800F-4DF1-AD8C-7A7C1E03072F}"/>
    <cellStyle name="Note 3 5 2 5 2" xfId="37311" xr:uid="{A5A731E5-5EAB-47C7-8A18-E56C7E6A8DE3}"/>
    <cellStyle name="Note 3 5 2 6" xfId="39601" xr:uid="{8534319E-AE5B-4F62-82EA-1BE03C05F011}"/>
    <cellStyle name="Note 3 5 2 7" xfId="32770" xr:uid="{22C50DEF-B521-4106-9F2D-9AD61620440B}"/>
    <cellStyle name="Note 3 5 3" xfId="17928" xr:uid="{60AFC2D9-B9B6-42C2-A216-DD3864B9C01B}"/>
    <cellStyle name="Note 3 5 3 2" xfId="20266" xr:uid="{5AD99960-9F12-4828-93BA-E72DFB4F620D}"/>
    <cellStyle name="Note 3 5 3 2 2" xfId="35561" xr:uid="{E9FBFAF0-4E8A-4C0D-9446-BF06F9A50129}"/>
    <cellStyle name="Note 3 5 3 3" xfId="27381" xr:uid="{2E2447B0-C62F-4D45-AC57-C4477989739E}"/>
    <cellStyle name="Note 3 5 3 3 2" xfId="37753" xr:uid="{D9945BE4-E492-4A0C-BA6B-4CE76D4C2EAF}"/>
    <cellStyle name="Note 3 5 3 4" xfId="40071" xr:uid="{565572D0-6D08-4D16-ABA5-BEFD1328758C}"/>
    <cellStyle name="Note 3 5 3 5" xfId="33240" xr:uid="{0A201810-68AA-4B71-B6E7-98B02DD2B154}"/>
    <cellStyle name="Note 3 5 4" xfId="16748" xr:uid="{91226AB8-346D-4648-8387-ED1285ABBE22}"/>
    <cellStyle name="Note 3 5 4 2" xfId="19458" xr:uid="{C1355917-B779-42C8-9987-909445287CFE}"/>
    <cellStyle name="Note 3 5 4 2 2" xfId="34753" xr:uid="{08D7BAF5-6565-4212-917D-5B6166F51677}"/>
    <cellStyle name="Note 3 5 4 3" xfId="26556" xr:uid="{6A9DA509-72D2-4D35-8FAC-B417EF765468}"/>
    <cellStyle name="Note 3 5 4 3 2" xfId="36973" xr:uid="{7DEBA96F-7B60-47B4-B3AD-0109E3120891}"/>
    <cellStyle name="Note 3 5 4 4" xfId="39298" xr:uid="{A0023D87-66DB-40EC-A9A8-03242A7A6F90}"/>
    <cellStyle name="Note 3 5 4 5" xfId="32467" xr:uid="{5DA0E69A-6015-4CC6-8D01-9555B9EB01CF}"/>
    <cellStyle name="Note 3 5 5" xfId="16115" xr:uid="{E60EAB33-1DF3-4986-BF9B-FAEA587FDAA4}"/>
    <cellStyle name="Note 3 5 5 2" xfId="19391" xr:uid="{47FCB75F-4393-4CEC-9C64-27971420591B}"/>
    <cellStyle name="Note 3 5 5 2 2" xfId="34686" xr:uid="{982392F1-20C4-45BD-8175-BCB01A969C9B}"/>
    <cellStyle name="Note 3 5 5 3" xfId="26489" xr:uid="{2F1A4617-E8C5-42F9-95C1-F1C50FDEAFC5}"/>
    <cellStyle name="Note 3 5 5 3 2" xfId="36906" xr:uid="{EA9B8142-D045-4A0C-B9A9-0ECD9F7A94A9}"/>
    <cellStyle name="Note 3 5 5 4" xfId="39231" xr:uid="{EA5E2644-F88A-4F4F-8EBB-224BDF4376FB}"/>
    <cellStyle name="Note 3 5 5 5" xfId="32400" xr:uid="{4E491B29-6EF5-450B-AD43-7E735C2C9D4D}"/>
    <cellStyle name="Note 3 6" xfId="2201" xr:uid="{FB38D81F-4D99-441B-AFBD-4F97420704B9}"/>
    <cellStyle name="Note 3 6 2" xfId="17450" xr:uid="{6BF1A925-E373-492A-A668-875B6B7AA1E1}"/>
    <cellStyle name="Note 3 6 2 2" xfId="18059" xr:uid="{DAC25BF5-3081-47F4-A5BB-4C4FDCDF2A49}"/>
    <cellStyle name="Note 3 6 2 2 2" xfId="20397" xr:uid="{E9F667D6-5297-418D-916E-CE342D0FE125}"/>
    <cellStyle name="Note 3 6 2 2 2 2" xfId="35692" xr:uid="{CBECDD49-152B-4039-A96C-DE8EC9DD8A81}"/>
    <cellStyle name="Note 3 6 2 2 3" xfId="27511" xr:uid="{E16CAB77-5F5D-4507-80AD-FB1ADD1C3DFA}"/>
    <cellStyle name="Note 3 6 2 2 3 2" xfId="37883" xr:uid="{B70C5385-3983-4BB4-8107-D597B957ECF1}"/>
    <cellStyle name="Note 3 6 2 2 4" xfId="40202" xr:uid="{E28007F7-3C78-4715-8459-04F03699BCF5}"/>
    <cellStyle name="Note 3 6 2 2 5" xfId="33371" xr:uid="{AA18DB38-6A9E-42AA-800A-E945F25BCA36}"/>
    <cellStyle name="Note 3 6 2 3" xfId="18492" xr:uid="{45F491C5-ABC6-4019-AC1E-5E021C5740EF}"/>
    <cellStyle name="Note 3 6 2 3 2" xfId="20830" xr:uid="{08740C97-49B4-412A-9BF2-0523CE88BFE1}"/>
    <cellStyle name="Note 3 6 2 3 2 2" xfId="36125" xr:uid="{BA1B2DA4-1203-4866-BCD7-29FB686A8495}"/>
    <cellStyle name="Note 3 6 2 3 3" xfId="27944" xr:uid="{399B338C-B3E1-4132-992A-E9640401339E}"/>
    <cellStyle name="Note 3 6 2 3 3 2" xfId="38316" xr:uid="{28F2E95B-6EAC-4BCE-A88B-7971113EBAC0}"/>
    <cellStyle name="Note 3 6 2 3 4" xfId="40635" xr:uid="{FDC930E5-1B12-4280-8CB5-95B782A3D242}"/>
    <cellStyle name="Note 3 6 2 3 5" xfId="33804" xr:uid="{600BA96D-DBF9-41FF-9892-84C256BA7AF0}"/>
    <cellStyle name="Note 3 6 2 4" xfId="19797" xr:uid="{634AC587-560F-47C8-952B-EE725494D865}"/>
    <cellStyle name="Note 3 6 2 4 2" xfId="35092" xr:uid="{E07F1FA6-3253-4516-9E3C-D11E1359ABDC}"/>
    <cellStyle name="Note 3 6 2 5" xfId="26936" xr:uid="{11FBDBE3-F14E-4B55-91D4-155273013547}"/>
    <cellStyle name="Note 3 6 2 5 2" xfId="37312" xr:uid="{1C04A2EB-BB9C-47AA-A2B2-66DB8BEC2BA4}"/>
    <cellStyle name="Note 3 6 2 6" xfId="39602" xr:uid="{00817410-8237-40D2-A641-2248D3C0D4B7}"/>
    <cellStyle name="Note 3 6 2 7" xfId="32771" xr:uid="{D4B27E9A-F97C-42FB-9255-CF06E35FBC6A}"/>
    <cellStyle name="Note 3 6 3" xfId="17929" xr:uid="{0DC4EC55-8C2A-4663-9736-658C3B213A66}"/>
    <cellStyle name="Note 3 6 3 2" xfId="20267" xr:uid="{86E934BE-D24D-4A9C-8077-221DE9C49383}"/>
    <cellStyle name="Note 3 6 3 2 2" xfId="35562" xr:uid="{E72312BE-F36A-4E0F-8025-DFFC7E260178}"/>
    <cellStyle name="Note 3 6 3 3" xfId="27382" xr:uid="{B5177679-903E-4905-A74A-9A5E46E5DAD6}"/>
    <cellStyle name="Note 3 6 3 3 2" xfId="37754" xr:uid="{24A099B1-1825-44EB-B8A3-A04C00977292}"/>
    <cellStyle name="Note 3 6 3 4" xfId="40072" xr:uid="{5ED2C626-C105-420D-AE52-CC54C652F2C7}"/>
    <cellStyle name="Note 3 6 3 5" xfId="33241" xr:uid="{A50816A8-AF3B-4613-A120-F1B2BBE4A103}"/>
    <cellStyle name="Note 3 6 4" xfId="16749" xr:uid="{E0FDC2B1-BA2B-4C5C-BA75-768ED6D3F069}"/>
    <cellStyle name="Note 3 6 4 2" xfId="19459" xr:uid="{92834652-638F-4C13-963E-A1DF3DE30D69}"/>
    <cellStyle name="Note 3 6 4 2 2" xfId="34754" xr:uid="{A4D55DB0-3510-4B7E-9D72-94D0EB0ED567}"/>
    <cellStyle name="Note 3 6 4 3" xfId="26557" xr:uid="{5F8C43CD-8876-4C43-8654-C12CD52522DD}"/>
    <cellStyle name="Note 3 6 4 3 2" xfId="36974" xr:uid="{29B2F63E-FBD4-4D96-8C6C-64C97BDF434E}"/>
    <cellStyle name="Note 3 6 4 4" xfId="39299" xr:uid="{CF56F273-DA23-4E50-9948-FC76D387CD2A}"/>
    <cellStyle name="Note 3 6 4 5" xfId="32468" xr:uid="{6BE0AB5D-CFB3-4E5B-9332-07F6CC8B6AFE}"/>
    <cellStyle name="Note 3 6 5" xfId="16114" xr:uid="{0ED95876-495E-4D23-B5C7-B98779BD7E8B}"/>
    <cellStyle name="Note 3 6 5 2" xfId="19390" xr:uid="{1F2F6AE2-A05A-4545-B987-11292EBA0B95}"/>
    <cellStyle name="Note 3 6 5 2 2" xfId="34685" xr:uid="{6F3C1155-CFFC-4D4B-89A3-290F2B9F3B25}"/>
    <cellStyle name="Note 3 6 5 3" xfId="26488" xr:uid="{D4AA4580-EE74-4CF6-B414-86F46314FF7F}"/>
    <cellStyle name="Note 3 6 5 3 2" xfId="36905" xr:uid="{8E944D26-D7D9-4996-BF24-EEB18B7E9888}"/>
    <cellStyle name="Note 3 6 5 4" xfId="39230" xr:uid="{FE5069EF-630D-48F4-9C8F-D6CDC8F5F3F6}"/>
    <cellStyle name="Note 3 6 5 5" xfId="32399" xr:uid="{336CA0B1-2B75-406B-8E96-043466A06442}"/>
    <cellStyle name="Note 3 7" xfId="2202" xr:uid="{E48437CA-6473-401F-8750-AB1C9AE76F03}"/>
    <cellStyle name="Note 3 7 2" xfId="17451" xr:uid="{3B1849AD-3E40-423D-9B4A-2B6304A7FB14}"/>
    <cellStyle name="Note 3 7 2 2" xfId="18060" xr:uid="{3B1B12A3-2FD7-4B1B-BFA5-0B138B1F4EE3}"/>
    <cellStyle name="Note 3 7 2 2 2" xfId="20398" xr:uid="{38E03448-4A04-4AFB-A63C-64A16D41933C}"/>
    <cellStyle name="Note 3 7 2 2 2 2" xfId="35693" xr:uid="{95C93905-2A42-4992-84D2-5D3A14CE7022}"/>
    <cellStyle name="Note 3 7 2 2 3" xfId="27512" xr:uid="{011A7D53-A246-4825-A6B7-72C2D1055AE7}"/>
    <cellStyle name="Note 3 7 2 2 3 2" xfId="37884" xr:uid="{52267F3A-4C54-4E9B-8B6C-22DE74DB5675}"/>
    <cellStyle name="Note 3 7 2 2 4" xfId="40203" xr:uid="{7D3E2D62-3A83-40B7-ABA2-80E0358495ED}"/>
    <cellStyle name="Note 3 7 2 2 5" xfId="33372" xr:uid="{C73CFC08-AA0C-4A8C-94FE-227D2CBF2708}"/>
    <cellStyle name="Note 3 7 2 3" xfId="18493" xr:uid="{AE9D7762-C02A-45D6-B5BF-2639A71E011B}"/>
    <cellStyle name="Note 3 7 2 3 2" xfId="20831" xr:uid="{562F74F4-9175-4595-BEE3-96568ED60B1E}"/>
    <cellStyle name="Note 3 7 2 3 2 2" xfId="36126" xr:uid="{286056F5-8F1B-4018-8A54-943356DB1473}"/>
    <cellStyle name="Note 3 7 2 3 3" xfId="27945" xr:uid="{E3ADBE30-FF46-4D34-8627-FED07B99DA5E}"/>
    <cellStyle name="Note 3 7 2 3 3 2" xfId="38317" xr:uid="{3B93492D-2B19-4A21-952E-333C8405B4E6}"/>
    <cellStyle name="Note 3 7 2 3 4" xfId="40636" xr:uid="{574982EF-477A-4F6B-8398-1865EE2D4B0D}"/>
    <cellStyle name="Note 3 7 2 3 5" xfId="33805" xr:uid="{5D6B600F-88FC-4678-9C24-D238ACDBED1A}"/>
    <cellStyle name="Note 3 7 2 4" xfId="19798" xr:uid="{E57DAB69-B1D5-420C-AFE8-2AF59144C72E}"/>
    <cellStyle name="Note 3 7 2 4 2" xfId="35093" xr:uid="{B2728093-AB53-4C11-8FB3-75BBE995167C}"/>
    <cellStyle name="Note 3 7 2 5" xfId="26937" xr:uid="{3A5F4526-A412-4D70-9E6E-DFD147BB150F}"/>
    <cellStyle name="Note 3 7 2 5 2" xfId="37313" xr:uid="{48FDF555-D7A0-43FA-81F1-86AF38FC5077}"/>
    <cellStyle name="Note 3 7 2 6" xfId="39603" xr:uid="{0AF79569-8DAF-4909-BF54-092C637ED320}"/>
    <cellStyle name="Note 3 7 2 7" xfId="32772" xr:uid="{96976201-E0DA-4EFD-A584-188B162965AC}"/>
    <cellStyle name="Note 3 7 3" xfId="17930" xr:uid="{007A16CD-8E1F-41A9-82E7-56A75DDE5FF6}"/>
    <cellStyle name="Note 3 7 3 2" xfId="20268" xr:uid="{5C36BDCA-4BE0-4A9C-90DD-70D39533CFEB}"/>
    <cellStyle name="Note 3 7 3 2 2" xfId="35563" xr:uid="{88C0024E-2C9A-4AA0-A90B-CAC4D19A25A6}"/>
    <cellStyle name="Note 3 7 3 3" xfId="27383" xr:uid="{932FA1A3-62FE-4857-A789-B3FF4906510B}"/>
    <cellStyle name="Note 3 7 3 3 2" xfId="37755" xr:uid="{AD467A25-87A8-47AE-9C07-769C3AC8E079}"/>
    <cellStyle name="Note 3 7 3 4" xfId="40073" xr:uid="{4F92057D-EB23-478A-8F36-85A33B1E7048}"/>
    <cellStyle name="Note 3 7 3 5" xfId="33242" xr:uid="{18710397-9C97-4A9A-BACF-9DF3EF3DD650}"/>
    <cellStyle name="Note 3 7 4" xfId="16750" xr:uid="{5250110F-BF3D-4D0A-A507-B8DE92DEE967}"/>
    <cellStyle name="Note 3 7 4 2" xfId="19460" xr:uid="{023D8D80-17C4-4363-AC96-4C036985969E}"/>
    <cellStyle name="Note 3 7 4 2 2" xfId="34755" xr:uid="{0D57BB21-8E65-4A4B-8FEE-5D8A88B9130C}"/>
    <cellStyle name="Note 3 7 4 3" xfId="26558" xr:uid="{5CCD33C1-E62D-4C88-B0F9-287FDB029834}"/>
    <cellStyle name="Note 3 7 4 3 2" xfId="36975" xr:uid="{1DC7F831-9E48-4749-ABA9-DCFA559B26B2}"/>
    <cellStyle name="Note 3 7 4 4" xfId="39300" xr:uid="{12F38DDA-E2D0-434E-AD39-17E2CE6D214F}"/>
    <cellStyle name="Note 3 7 4 5" xfId="32469" xr:uid="{8256B2E0-3760-443A-AC35-3DBA238A1505}"/>
    <cellStyle name="Note 3 7 5" xfId="16113" xr:uid="{3B93C495-DCE7-4F91-980F-0A12D2819112}"/>
    <cellStyle name="Note 3 7 5 2" xfId="19389" xr:uid="{28C357E1-CECE-4857-B4A1-00D631CAE58A}"/>
    <cellStyle name="Note 3 7 5 2 2" xfId="34684" xr:uid="{557E2A09-71A7-4E88-817F-5B20278447E7}"/>
    <cellStyle name="Note 3 7 5 3" xfId="26487" xr:uid="{4D5854E8-FE75-49FE-BD54-F36E92115AA5}"/>
    <cellStyle name="Note 3 7 5 3 2" xfId="36904" xr:uid="{ECFEFC87-8410-43B6-A35B-3EE1556B9450}"/>
    <cellStyle name="Note 3 7 5 4" xfId="39229" xr:uid="{69C22A1E-49B4-49BD-B926-9DF5BDE0A0D4}"/>
    <cellStyle name="Note 3 7 5 5" xfId="32398" xr:uid="{B65AFC14-9EA8-4C66-87DD-A41327CEB1D0}"/>
    <cellStyle name="Note 3 8" xfId="2203" xr:uid="{B9E09A1B-5AD7-4466-9B20-15FFCA35826E}"/>
    <cellStyle name="Note 3 8 2" xfId="17452" xr:uid="{9683DC5D-437F-4C2A-A3ED-8646AA85339A}"/>
    <cellStyle name="Note 3 8 2 2" xfId="18061" xr:uid="{AA1CC2C2-C57F-4644-92BF-4983FFC60A90}"/>
    <cellStyle name="Note 3 8 2 2 2" xfId="20399" xr:uid="{A88ED2E8-17D4-42C6-A000-48EB122E3876}"/>
    <cellStyle name="Note 3 8 2 2 2 2" xfId="35694" xr:uid="{213EBF70-38D9-4980-AE8C-62FE78304048}"/>
    <cellStyle name="Note 3 8 2 2 3" xfId="27513" xr:uid="{C931F071-9B0A-419B-A982-953539C38C28}"/>
    <cellStyle name="Note 3 8 2 2 3 2" xfId="37885" xr:uid="{D2C0EAD7-6D30-4AFC-B09D-C5FCB2B603BD}"/>
    <cellStyle name="Note 3 8 2 2 4" xfId="40204" xr:uid="{E6BB3946-68A2-428A-B939-191E3B622E81}"/>
    <cellStyle name="Note 3 8 2 2 5" xfId="33373" xr:uid="{CCD3B39F-BFA4-4AFB-84EA-A66587A3C462}"/>
    <cellStyle name="Note 3 8 2 3" xfId="18494" xr:uid="{059F4608-CF37-489D-900D-4D66E3A56930}"/>
    <cellStyle name="Note 3 8 2 3 2" xfId="20832" xr:uid="{2B317575-015C-4C5F-BE27-15BB1E26B085}"/>
    <cellStyle name="Note 3 8 2 3 2 2" xfId="36127" xr:uid="{1D2715A8-8DE9-4FC7-B8E2-18CF92F59042}"/>
    <cellStyle name="Note 3 8 2 3 3" xfId="27946" xr:uid="{60605299-7B61-4CCF-BFB9-B9F107A08B36}"/>
    <cellStyle name="Note 3 8 2 3 3 2" xfId="38318" xr:uid="{EFE9922B-73FA-4041-A667-0227FF892B79}"/>
    <cellStyle name="Note 3 8 2 3 4" xfId="40637" xr:uid="{71CE2051-4457-473F-A706-51CC390E1FB3}"/>
    <cellStyle name="Note 3 8 2 3 5" xfId="33806" xr:uid="{42E498F4-BFD0-4148-B379-E62A4D9AAD93}"/>
    <cellStyle name="Note 3 8 2 4" xfId="19799" xr:uid="{0CEDFA3A-1BC8-4354-A134-6D45BBC0A3C4}"/>
    <cellStyle name="Note 3 8 2 4 2" xfId="35094" xr:uid="{F48FCBB0-22E0-4C81-BDC1-88CA946C7DAA}"/>
    <cellStyle name="Note 3 8 2 5" xfId="26938" xr:uid="{44553F1B-90AB-4E9C-8808-B41B38A69F92}"/>
    <cellStyle name="Note 3 8 2 5 2" xfId="37314" xr:uid="{D7D1E341-D59C-4CC6-89B9-8C5695017093}"/>
    <cellStyle name="Note 3 8 2 6" xfId="39604" xr:uid="{B0C681F1-4ED5-4424-8452-0FA95B9D9F87}"/>
    <cellStyle name="Note 3 8 2 7" xfId="32773" xr:uid="{46176683-0B2B-4961-9208-1131E31A1F3F}"/>
    <cellStyle name="Note 3 8 3" xfId="17931" xr:uid="{57393EC8-09B4-4E0C-8C15-BA1BDA51F2B2}"/>
    <cellStyle name="Note 3 8 3 2" xfId="20269" xr:uid="{8ACEF510-8F09-4C65-8062-A11D3522E694}"/>
    <cellStyle name="Note 3 8 3 2 2" xfId="35564" xr:uid="{BC633E8B-4471-483E-A02C-A2E1D228D473}"/>
    <cellStyle name="Note 3 8 3 3" xfId="27384" xr:uid="{B7AFF4F0-412A-472E-B4FD-603279675D7F}"/>
    <cellStyle name="Note 3 8 3 3 2" xfId="37756" xr:uid="{786CA794-4551-4EF2-BFEC-36A8CC421A97}"/>
    <cellStyle name="Note 3 8 3 4" xfId="40074" xr:uid="{01C9613C-5D0E-46C1-9F93-10D6681A27C0}"/>
    <cellStyle name="Note 3 8 3 5" xfId="33243" xr:uid="{6827D026-62FF-4091-9E61-362B17549D4D}"/>
    <cellStyle name="Note 3 8 4" xfId="16751" xr:uid="{C2B1D424-203A-4257-89C0-EBD67971B9E9}"/>
    <cellStyle name="Note 3 8 4 2" xfId="19461" xr:uid="{BE5C408E-01BF-453A-BD4D-FE1E6C43F6B4}"/>
    <cellStyle name="Note 3 8 4 2 2" xfId="34756" xr:uid="{0C6328C0-C173-433A-BFCF-FA86DBBFEADC}"/>
    <cellStyle name="Note 3 8 4 3" xfId="26559" xr:uid="{BF95EAC6-323B-46EC-80CF-319E6F0FBD00}"/>
    <cellStyle name="Note 3 8 4 3 2" xfId="36976" xr:uid="{662708E6-7EBB-4DC7-B9D6-2346B1099466}"/>
    <cellStyle name="Note 3 8 4 4" xfId="39301" xr:uid="{F964F779-6D7F-44C1-B006-DB8CB9424D63}"/>
    <cellStyle name="Note 3 8 4 5" xfId="32470" xr:uid="{667B9BCB-725C-466F-85C7-D61F422E6261}"/>
    <cellStyle name="Note 3 8 5" xfId="16112" xr:uid="{D83C1309-A426-419A-B384-6C74912881C8}"/>
    <cellStyle name="Note 3 8 5 2" xfId="19388" xr:uid="{E565A46B-8290-4805-A329-ECCA42B78D75}"/>
    <cellStyle name="Note 3 8 5 2 2" xfId="34683" xr:uid="{47BA0A95-C5D2-48A5-9137-190EEF2CF5FE}"/>
    <cellStyle name="Note 3 8 5 3" xfId="26486" xr:uid="{5D36BE38-D144-47BB-A570-D4DB49EA8A45}"/>
    <cellStyle name="Note 3 8 5 3 2" xfId="36903" xr:uid="{7A39AB3C-C226-4DB2-ABFF-3BBB1F4F1BFE}"/>
    <cellStyle name="Note 3 8 5 4" xfId="39228" xr:uid="{ED12D343-399E-445B-BB28-165F1187438A}"/>
    <cellStyle name="Note 3 8 5 5" xfId="32397" xr:uid="{1FA954B6-98CC-467D-A794-C832B0D1077A}"/>
    <cellStyle name="Note 3 9" xfId="2204" xr:uid="{D774CE44-CD65-4AE1-BC26-815DFF2984FF}"/>
    <cellStyle name="Note 3 9 2" xfId="17453" xr:uid="{2445C4C4-6694-41D0-937D-2EC6BFAC9DA7}"/>
    <cellStyle name="Note 3 9 2 2" xfId="18062" xr:uid="{809D18A7-C7CB-4982-81E2-07CB74BCFC9B}"/>
    <cellStyle name="Note 3 9 2 2 2" xfId="20400" xr:uid="{E0A3F33B-D2DF-45AF-B428-9F31CAF6B55D}"/>
    <cellStyle name="Note 3 9 2 2 2 2" xfId="35695" xr:uid="{BCDAAB72-3826-4DCD-9BDB-EC20F565D7EE}"/>
    <cellStyle name="Note 3 9 2 2 3" xfId="27514" xr:uid="{7890F13C-D03A-4966-9649-7E2A055001C7}"/>
    <cellStyle name="Note 3 9 2 2 3 2" xfId="37886" xr:uid="{E3B6A1FC-A21B-4A83-A052-6270294FA7BF}"/>
    <cellStyle name="Note 3 9 2 2 4" xfId="40205" xr:uid="{B79A1C1E-45AB-4B6F-AA5C-15C8F7BA5EEF}"/>
    <cellStyle name="Note 3 9 2 2 5" xfId="33374" xr:uid="{A3C31593-A523-4117-8B11-54CBB29F5071}"/>
    <cellStyle name="Note 3 9 2 3" xfId="18495" xr:uid="{988BF625-9D42-462B-8B47-8370EE8979C7}"/>
    <cellStyle name="Note 3 9 2 3 2" xfId="20833" xr:uid="{5AF89C47-2212-4E17-A79C-420AA2F833D8}"/>
    <cellStyle name="Note 3 9 2 3 2 2" xfId="36128" xr:uid="{68060916-C2E2-4222-BD21-8BB6FC9C95DE}"/>
    <cellStyle name="Note 3 9 2 3 3" xfId="27947" xr:uid="{102F409E-F68E-47DE-B54B-8825AE955765}"/>
    <cellStyle name="Note 3 9 2 3 3 2" xfId="38319" xr:uid="{0EAABE89-3EE7-4643-A7B7-ED69476ABAF8}"/>
    <cellStyle name="Note 3 9 2 3 4" xfId="40638" xr:uid="{3510531E-ED73-4791-A552-EB478148BC4E}"/>
    <cellStyle name="Note 3 9 2 3 5" xfId="33807" xr:uid="{24CCE488-2B4D-4B01-ABE2-F2BF1EBA8FDF}"/>
    <cellStyle name="Note 3 9 2 4" xfId="19800" xr:uid="{351DCC3E-E5D2-4BFC-B1A8-D3D42706D866}"/>
    <cellStyle name="Note 3 9 2 4 2" xfId="35095" xr:uid="{E4364D31-4187-43CA-B040-767270C1FC20}"/>
    <cellStyle name="Note 3 9 2 5" xfId="26939" xr:uid="{BFFA778C-30AC-4226-BC45-24BBE519636B}"/>
    <cellStyle name="Note 3 9 2 5 2" xfId="37315" xr:uid="{9630B114-F8E1-4E4E-B230-BBD6C60BA6C2}"/>
    <cellStyle name="Note 3 9 2 6" xfId="39605" xr:uid="{1049F5E7-717F-42FC-AEBD-74BD9B0D84F7}"/>
    <cellStyle name="Note 3 9 2 7" xfId="32774" xr:uid="{33B3CBC0-18D4-40E6-B741-39D7958C5D24}"/>
    <cellStyle name="Note 3 9 3" xfId="17932" xr:uid="{2AAF7A04-A8C2-4863-A149-C278D922A47E}"/>
    <cellStyle name="Note 3 9 3 2" xfId="20270" xr:uid="{FF20613D-738A-48E3-9656-034FF9669F2C}"/>
    <cellStyle name="Note 3 9 3 2 2" xfId="35565" xr:uid="{DA012466-C9B5-44E5-B2F1-98B1CC9E37F5}"/>
    <cellStyle name="Note 3 9 3 3" xfId="27385" xr:uid="{F13E7C5B-65C6-4B90-9C9C-FE1E07E8D432}"/>
    <cellStyle name="Note 3 9 3 3 2" xfId="37757" xr:uid="{5D8A6A55-A94A-43F2-8795-42FE5A7E8215}"/>
    <cellStyle name="Note 3 9 3 4" xfId="40075" xr:uid="{05DE2612-9B3E-4ED0-9FDC-ABD76DCD8CCA}"/>
    <cellStyle name="Note 3 9 3 5" xfId="33244" xr:uid="{1603BAE5-B292-47DB-BA76-F765DF748DB4}"/>
    <cellStyle name="Note 3 9 4" xfId="16752" xr:uid="{82E47A72-90CB-4596-8712-B616E1B7D367}"/>
    <cellStyle name="Note 3 9 4 2" xfId="19462" xr:uid="{74B4C9E4-EA43-4812-987B-6DD9DAA963B8}"/>
    <cellStyle name="Note 3 9 4 2 2" xfId="34757" xr:uid="{0DA472EC-DB0F-484D-9ADE-67A03CA9E221}"/>
    <cellStyle name="Note 3 9 4 3" xfId="26560" xr:uid="{C1138F16-266E-4170-9593-09CD1D761504}"/>
    <cellStyle name="Note 3 9 4 3 2" xfId="36977" xr:uid="{61014BEC-60D3-4200-9A82-A8F671FBA74D}"/>
    <cellStyle name="Note 3 9 4 4" xfId="39302" xr:uid="{C364DF3E-AD15-4690-B111-D18896818008}"/>
    <cellStyle name="Note 3 9 4 5" xfId="32471" xr:uid="{D74B5174-8E42-4E0E-8DF1-3947A106B4C8}"/>
    <cellStyle name="Note 3 9 5" xfId="16111" xr:uid="{D3C20773-CC4B-4D0D-8844-35A7BA85B6F1}"/>
    <cellStyle name="Note 3 9 5 2" xfId="19387" xr:uid="{E7C95D05-D8F9-4911-88EB-6E3DE6DF3372}"/>
    <cellStyle name="Note 3 9 5 2 2" xfId="34682" xr:uid="{F88CB7AC-0180-4259-8FBF-F891912FB6B0}"/>
    <cellStyle name="Note 3 9 5 3" xfId="26485" xr:uid="{7EDA2B5F-E10F-43F3-8DCE-9B9905A39632}"/>
    <cellStyle name="Note 3 9 5 3 2" xfId="36902" xr:uid="{A4D2B5A1-4BAE-4DE4-B86A-0A5E5A63E2EE}"/>
    <cellStyle name="Note 3 9 5 4" xfId="39227" xr:uid="{30D0411E-31BB-460E-8971-CCECA81EDA6C}"/>
    <cellStyle name="Note 3 9 5 5" xfId="32396" xr:uid="{C9AE4A86-C5B3-42C4-9E65-04B678BC1037}"/>
    <cellStyle name="Note 3_BURE COMMERCE" xfId="1137" xr:uid="{5DA49F09-5E81-423B-8BAE-D08CC648CBDD}"/>
    <cellStyle name="Note 4" xfId="1138" xr:uid="{7279ADC9-6310-4E3D-AED5-90208504AD35}"/>
    <cellStyle name="Note 4 10" xfId="4884" xr:uid="{248D168E-3721-47E4-A207-3818D67EEEA5}"/>
    <cellStyle name="Note 4 10 2" xfId="4885" xr:uid="{03F2F2B9-A66D-4C9E-8B27-59E92C49864C}"/>
    <cellStyle name="Note 4 10 2 2" xfId="18064" xr:uid="{DC1BF7A6-FF7C-4D99-94A6-43E845D6065B}"/>
    <cellStyle name="Note 4 10 2 2 2" xfId="20402" xr:uid="{B7D2ADB4-3F12-4D18-9188-825D89DB7606}"/>
    <cellStyle name="Note 4 10 2 2 2 2" xfId="35697" xr:uid="{78019F82-7EE1-464D-839B-FCE633F928FD}"/>
    <cellStyle name="Note 4 10 2 2 3" xfId="27516" xr:uid="{CC3F1B09-356D-4131-81B9-87809EA7CAAC}"/>
    <cellStyle name="Note 4 10 2 2 3 2" xfId="37888" xr:uid="{68657A08-8CA6-416B-87F7-07128534EE15}"/>
    <cellStyle name="Note 4 10 2 2 4" xfId="40207" xr:uid="{9E8E10F6-36B0-41C9-A993-173C81A1906C}"/>
    <cellStyle name="Note 4 10 2 2 5" xfId="33376" xr:uid="{9734B37C-D711-4896-8D5C-CDE8F8EC6E00}"/>
    <cellStyle name="Note 4 10 2 3" xfId="18497" xr:uid="{40CD45D3-55A4-412E-8808-119106EFFE1A}"/>
    <cellStyle name="Note 4 10 2 3 2" xfId="20835" xr:uid="{BE971BBF-2C60-45DB-B2E5-0D551FC1CD52}"/>
    <cellStyle name="Note 4 10 2 3 2 2" xfId="36130" xr:uid="{0735E4A7-C2AE-41AA-A645-3CB8BBD71191}"/>
    <cellStyle name="Note 4 10 2 3 3" xfId="27949" xr:uid="{B0CD0C31-061E-439E-A36A-A669D6ED3D81}"/>
    <cellStyle name="Note 4 10 2 3 3 2" xfId="38321" xr:uid="{057C3F41-8D2B-4014-A694-0F291EF5344A}"/>
    <cellStyle name="Note 4 10 2 3 4" xfId="40640" xr:uid="{EF9ACC53-3B44-4FCB-9B27-BD677BB7A1C5}"/>
    <cellStyle name="Note 4 10 2 3 5" xfId="33809" xr:uid="{EBFD44F7-9510-4BFA-AA7E-CF8E80414A99}"/>
    <cellStyle name="Note 4 10 2 4" xfId="18899" xr:uid="{75175E96-6DCE-4596-8BA7-5EB80444934B}"/>
    <cellStyle name="Note 4 10 2 4 2" xfId="21237" xr:uid="{EE930C86-DDD3-4F0F-83D4-15DF130C5807}"/>
    <cellStyle name="Note 4 10 2 4 2 2" xfId="36532" xr:uid="{B21A5B09-5037-427B-B2E8-BA804D8860DE}"/>
    <cellStyle name="Note 4 10 2 4 3" xfId="28346" xr:uid="{769BE866-219E-4030-823C-EACF63AEFD0D}"/>
    <cellStyle name="Note 4 10 2 4 3 2" xfId="38718" xr:uid="{FEF24113-10EC-419F-849C-282D641C84D2}"/>
    <cellStyle name="Note 4 10 2 4 4" xfId="41042" xr:uid="{D72673C0-A0C3-490A-8641-2CE3A039E601}"/>
    <cellStyle name="Note 4 10 2 4 5" xfId="34211" xr:uid="{38E96859-4C72-4DBC-9724-FD0D7225C9D1}"/>
    <cellStyle name="Note 4 10 3" xfId="4886" xr:uid="{AA45C743-91B4-479E-A1F3-1B03135AAE55}"/>
    <cellStyle name="Note 4 10 3 2" xfId="18900" xr:uid="{4CFEE08B-8489-4818-87F3-5575D0551FCD}"/>
    <cellStyle name="Note 4 10 3 2 2" xfId="21238" xr:uid="{1A106CBC-F065-4FB1-AB2F-1B13961459BC}"/>
    <cellStyle name="Note 4 10 3 2 2 2" xfId="36533" xr:uid="{D2B1B8AE-6D6D-4634-AA0C-7BB7A63042F5}"/>
    <cellStyle name="Note 4 10 3 2 3" xfId="28347" xr:uid="{5BB89446-243F-47D4-9840-C5AD902330C8}"/>
    <cellStyle name="Note 4 10 3 2 3 2" xfId="38719" xr:uid="{50B7835E-B0E9-4944-9BBC-BD6989F8011F}"/>
    <cellStyle name="Note 4 10 3 2 4" xfId="41043" xr:uid="{A8AC3EE9-184B-4400-B152-8CD20D7EC67B}"/>
    <cellStyle name="Note 4 10 3 2 5" xfId="34212" xr:uid="{C636E3E6-E0E9-46A3-A303-3FAC753138F0}"/>
    <cellStyle name="Note 4 10 4" xfId="4887" xr:uid="{DD4D16A3-47C4-40DB-A9ED-FAD6D23AAB0E}"/>
    <cellStyle name="Note 4 10 4 2" xfId="18901" xr:uid="{14DECAE8-3B5A-47EB-B9C2-082321CF9ED2}"/>
    <cellStyle name="Note 4 10 4 2 2" xfId="21239" xr:uid="{AC85276D-E205-49C8-B37C-B773581EA90C}"/>
    <cellStyle name="Note 4 10 4 2 2 2" xfId="36534" xr:uid="{E01AAAEA-D0D2-497A-8222-2A9FD1058C8E}"/>
    <cellStyle name="Note 4 10 4 2 3" xfId="28348" xr:uid="{35E7CBF3-8D8C-464C-BB1B-E69EDF881EAD}"/>
    <cellStyle name="Note 4 10 4 2 3 2" xfId="38720" xr:uid="{0DED8507-2952-4641-A7CF-F3CBA8B3BD24}"/>
    <cellStyle name="Note 4 10 4 2 4" xfId="41044" xr:uid="{0D0FD694-9095-4573-8B02-A06D05E6C896}"/>
    <cellStyle name="Note 4 10 4 2 5" xfId="34213" xr:uid="{B11C921F-3DB4-47A2-B774-3F2B1820FD56}"/>
    <cellStyle name="Note 4 10 5" xfId="4888" xr:uid="{D1803EBF-EEE8-48AF-856A-340DF201152F}"/>
    <cellStyle name="Note 4 10 5 2" xfId="18902" xr:uid="{4077C2BD-F951-4A84-B6D0-8F19623D7C8B}"/>
    <cellStyle name="Note 4 10 5 2 2" xfId="21240" xr:uid="{AC7111F5-C057-40F8-A039-69CDD429116B}"/>
    <cellStyle name="Note 4 10 5 2 2 2" xfId="36535" xr:uid="{8787F3F1-6ED1-4D16-AEF6-1E15623E3F0A}"/>
    <cellStyle name="Note 4 10 5 2 3" xfId="28349" xr:uid="{8F7A35B2-5026-4335-AAD2-91B3A6BFE7B1}"/>
    <cellStyle name="Note 4 10 5 2 3 2" xfId="38721" xr:uid="{402D0FB6-3253-4F30-BDE8-5E22315A5336}"/>
    <cellStyle name="Note 4 10 5 2 4" xfId="41045" xr:uid="{BC482980-E4E2-47C0-A62E-B2636511B0AC}"/>
    <cellStyle name="Note 4 10 5 2 5" xfId="34214" xr:uid="{E3F45476-2659-4E9B-8199-9D8F500BC9C9}"/>
    <cellStyle name="Note 4 10 6" xfId="4889" xr:uid="{30ED109B-37C2-4B8B-9F0F-8365FD3EBD03}"/>
    <cellStyle name="Note 4 10 6 2" xfId="18903" xr:uid="{C76413E2-E5CB-411D-8EF0-DC84D21AD37D}"/>
    <cellStyle name="Note 4 10 6 2 2" xfId="21241" xr:uid="{D9B2C8AC-8DB5-47BE-A5B6-392D0629CAFA}"/>
    <cellStyle name="Note 4 10 6 2 2 2" xfId="36536" xr:uid="{7479072C-E1DA-4BC3-BDDE-3A2C720DF4E6}"/>
    <cellStyle name="Note 4 10 6 2 3" xfId="28350" xr:uid="{CCFF5CAE-10C5-4615-802C-13DF7593AF8B}"/>
    <cellStyle name="Note 4 10 6 2 3 2" xfId="38722" xr:uid="{6A330CE4-DDEE-4872-AE97-F89E58AE2DA1}"/>
    <cellStyle name="Note 4 10 6 2 4" xfId="41046" xr:uid="{EC4CAA4A-6AA8-4CAE-9A57-2B65C6440D4F}"/>
    <cellStyle name="Note 4 10 6 2 5" xfId="34215" xr:uid="{350430D1-ED82-4717-8A9E-EDE01F0DC8B9}"/>
    <cellStyle name="Note 4 10 7" xfId="17934" xr:uid="{F56C4DF0-8DDF-45EB-B679-E5B2F70856B8}"/>
    <cellStyle name="Note 4 10 7 2" xfId="20272" xr:uid="{A182E773-C7C7-4962-8CAD-DDB1182BA1F9}"/>
    <cellStyle name="Note 4 10 7 2 2" xfId="35567" xr:uid="{24800EFD-223E-418C-835A-4A3592894E56}"/>
    <cellStyle name="Note 4 10 7 3" xfId="27387" xr:uid="{A35D81FD-9A73-4C66-8EF2-9AE4B17D5D57}"/>
    <cellStyle name="Note 4 10 7 3 2" xfId="37759" xr:uid="{81A9A925-58D2-4653-9EB5-2276979A27CC}"/>
    <cellStyle name="Note 4 10 7 4" xfId="40077" xr:uid="{A26BA09F-4F1D-4524-8A00-7FD49574884B}"/>
    <cellStyle name="Note 4 10 7 5" xfId="33246" xr:uid="{0AA27AB0-1E63-4C79-AAC3-49160A344419}"/>
    <cellStyle name="Note 4 10 8" xfId="16754" xr:uid="{48174DB2-A7BB-44C5-95A1-7920A8673A00}"/>
    <cellStyle name="Note 4 10 8 2" xfId="19464" xr:uid="{BAE86E67-B79B-4135-9934-4F7455B37F21}"/>
    <cellStyle name="Note 4 10 8 2 2" xfId="34759" xr:uid="{9B3930F5-07FA-46B0-84FD-8383F9701622}"/>
    <cellStyle name="Note 4 10 8 3" xfId="26562" xr:uid="{4739D0F2-D584-4A33-B485-08D037E1E761}"/>
    <cellStyle name="Note 4 10 8 3 2" xfId="36979" xr:uid="{34212788-0D9D-405B-87E7-4ACE7DEF7F1D}"/>
    <cellStyle name="Note 4 10 8 4" xfId="39304" xr:uid="{C5F38AAB-065E-4B18-BBBF-998BEE0AD993}"/>
    <cellStyle name="Note 4 10 8 5" xfId="32473" xr:uid="{9E5A76E2-6995-4ED4-9081-45BB6E3128DE}"/>
    <cellStyle name="Note 4 10 9" xfId="18898" xr:uid="{87FF945C-40B5-4057-A25B-B4508778EC9D}"/>
    <cellStyle name="Note 4 10 9 2" xfId="21236" xr:uid="{4797906D-ED07-4348-8124-8B1356A3BD80}"/>
    <cellStyle name="Note 4 10 9 2 2" xfId="36531" xr:uid="{9106B097-682F-41F6-941D-2D74BD757C00}"/>
    <cellStyle name="Note 4 10 9 3" xfId="28345" xr:uid="{48E8BA4B-F4F0-4B32-B7D7-E3E2612CFC5D}"/>
    <cellStyle name="Note 4 10 9 3 2" xfId="38717" xr:uid="{11C06659-A100-44B5-B9CF-61ADACDB6C54}"/>
    <cellStyle name="Note 4 10 9 4" xfId="41041" xr:uid="{C8115923-409F-4909-84CF-9AC7D7900413}"/>
    <cellStyle name="Note 4 10 9 5" xfId="34210" xr:uid="{ABCB49F8-0F60-4149-BAEE-03450C5EAEDC}"/>
    <cellStyle name="Note 4 11" xfId="4890" xr:uid="{0FE0C291-0B50-4F5C-BD99-4CDAB9FCFFA7}"/>
    <cellStyle name="Note 4 11 2" xfId="4891" xr:uid="{A6571A76-E2DB-4E38-8D5F-CDA2D1E6FFF8}"/>
    <cellStyle name="Note 4 11 2 2" xfId="18065" xr:uid="{20D77CBF-D236-4FFE-B739-1AE8F7B58F96}"/>
    <cellStyle name="Note 4 11 2 2 2" xfId="20403" xr:uid="{D3F5D87C-33C9-439A-957B-617150B6BC27}"/>
    <cellStyle name="Note 4 11 2 2 2 2" xfId="35698" xr:uid="{2EB8A263-C47E-42B8-A16A-70BA44276B06}"/>
    <cellStyle name="Note 4 11 2 2 3" xfId="27517" xr:uid="{AD8AFD99-1251-4633-AADB-03621EF3E9DF}"/>
    <cellStyle name="Note 4 11 2 2 3 2" xfId="37889" xr:uid="{00D3C820-D1DB-4E7D-848B-E812E7030996}"/>
    <cellStyle name="Note 4 11 2 2 4" xfId="40208" xr:uid="{321D0683-D434-4796-95EE-E93FF7AE4F4C}"/>
    <cellStyle name="Note 4 11 2 2 5" xfId="33377" xr:uid="{CF8F4018-B7CA-42AF-BA53-87E7A7E06FC3}"/>
    <cellStyle name="Note 4 11 2 3" xfId="18498" xr:uid="{FC094AE0-91E4-4825-A09A-EAE4DC674752}"/>
    <cellStyle name="Note 4 11 2 3 2" xfId="20836" xr:uid="{289FFEAC-3418-4356-A0C4-F188524335E4}"/>
    <cellStyle name="Note 4 11 2 3 2 2" xfId="36131" xr:uid="{3FB83C4C-C681-4EF4-A2FA-B7243B67A523}"/>
    <cellStyle name="Note 4 11 2 3 3" xfId="27950" xr:uid="{535F95C4-4204-456E-9CD9-F39625F60296}"/>
    <cellStyle name="Note 4 11 2 3 3 2" xfId="38322" xr:uid="{F3FB6CCC-FBB3-48A2-AAEC-63C8E570E6FD}"/>
    <cellStyle name="Note 4 11 2 3 4" xfId="40641" xr:uid="{6F2614E9-3360-4C73-8536-53C63705BFD0}"/>
    <cellStyle name="Note 4 11 2 3 5" xfId="33810" xr:uid="{4950C4F2-F681-4991-BBB4-E3CB7BE39623}"/>
    <cellStyle name="Note 4 11 2 4" xfId="18905" xr:uid="{76C6DAC2-652B-42AC-AB52-019722F22734}"/>
    <cellStyle name="Note 4 11 2 4 2" xfId="21243" xr:uid="{178FFB9D-D53E-4D75-B1A7-2C057D9AB0B6}"/>
    <cellStyle name="Note 4 11 2 4 2 2" xfId="36538" xr:uid="{04211F45-528B-4CEA-BB11-9D46815F96FC}"/>
    <cellStyle name="Note 4 11 2 4 3" xfId="28352" xr:uid="{693AF611-8E6E-4FD4-9B2C-EA02363E85E2}"/>
    <cellStyle name="Note 4 11 2 4 3 2" xfId="38724" xr:uid="{30FAB713-6368-4D9C-B0AE-6C58557C151E}"/>
    <cellStyle name="Note 4 11 2 4 4" xfId="41048" xr:uid="{E3A65651-9C01-4AC6-BA62-5C3A6C0BCF20}"/>
    <cellStyle name="Note 4 11 2 4 5" xfId="34217" xr:uid="{F31536A8-43CE-4525-AD69-601BB1DD7736}"/>
    <cellStyle name="Note 4 11 3" xfId="4892" xr:uid="{B42643C0-6FD3-42AA-8978-0FFD5EFAF439}"/>
    <cellStyle name="Note 4 11 3 2" xfId="18906" xr:uid="{AD0F85A8-DBB1-4632-B572-603F0315BACF}"/>
    <cellStyle name="Note 4 11 3 2 2" xfId="21244" xr:uid="{4D2557C0-1283-4628-926C-22EB45F7A240}"/>
    <cellStyle name="Note 4 11 3 2 2 2" xfId="36539" xr:uid="{9F74DD88-BDFF-4704-9972-F0290B4264AE}"/>
    <cellStyle name="Note 4 11 3 2 3" xfId="28353" xr:uid="{1FFFA006-7F94-424D-8041-0B7A7AD708FE}"/>
    <cellStyle name="Note 4 11 3 2 3 2" xfId="38725" xr:uid="{1CD3FC83-3456-44F0-9F5E-56DEB42F9ED0}"/>
    <cellStyle name="Note 4 11 3 2 4" xfId="41049" xr:uid="{7D8A3C48-F865-4D1E-AF44-1EE3009462C5}"/>
    <cellStyle name="Note 4 11 3 2 5" xfId="34218" xr:uid="{E3EC0EBD-CD7B-4218-A0C7-CEEC92396CE6}"/>
    <cellStyle name="Note 4 11 4" xfId="4893" xr:uid="{B3503E8C-26C7-40B3-82A0-730BD206C63D}"/>
    <cellStyle name="Note 4 11 4 2" xfId="18907" xr:uid="{38BE8A9A-87BD-4F73-AF55-B09D6821789A}"/>
    <cellStyle name="Note 4 11 4 2 2" xfId="21245" xr:uid="{D0746DA7-F33B-4CFC-B1FF-52CBED2DA123}"/>
    <cellStyle name="Note 4 11 4 2 2 2" xfId="36540" xr:uid="{9D08348D-D347-4209-965B-01F680078FD0}"/>
    <cellStyle name="Note 4 11 4 2 3" xfId="28354" xr:uid="{76978141-3FF0-4310-82E9-EE4ACB654727}"/>
    <cellStyle name="Note 4 11 4 2 3 2" xfId="38726" xr:uid="{58777494-0D68-4ACE-B95E-1B3839EACCB4}"/>
    <cellStyle name="Note 4 11 4 2 4" xfId="41050" xr:uid="{3208FC72-A3FC-4089-BE33-4B988D3D2514}"/>
    <cellStyle name="Note 4 11 4 2 5" xfId="34219" xr:uid="{5475BFAB-BE70-4F28-8534-36F3B21D6B0B}"/>
    <cellStyle name="Note 4 11 5" xfId="4894" xr:uid="{76B88E0F-9C75-4EC9-8C64-3859DECBCC51}"/>
    <cellStyle name="Note 4 11 5 2" xfId="18908" xr:uid="{D78D9F95-8D71-4933-B99F-56FB4F2E147D}"/>
    <cellStyle name="Note 4 11 5 2 2" xfId="21246" xr:uid="{914A157E-B25B-45C9-89D5-19BCB7ABA03E}"/>
    <cellStyle name="Note 4 11 5 2 2 2" xfId="36541" xr:uid="{72D01298-A633-47CF-A511-B4CCD8CF2789}"/>
    <cellStyle name="Note 4 11 5 2 3" xfId="28355" xr:uid="{09CA80B1-E2C4-4626-822B-F449D4CAB359}"/>
    <cellStyle name="Note 4 11 5 2 3 2" xfId="38727" xr:uid="{894451CC-A4CE-43A6-BE13-E6158F3D02B2}"/>
    <cellStyle name="Note 4 11 5 2 4" xfId="41051" xr:uid="{E7BCF8DF-AAB0-4680-8DEA-ED562D1FCBD4}"/>
    <cellStyle name="Note 4 11 5 2 5" xfId="34220" xr:uid="{3BE59362-C010-4760-A993-8573D01623D9}"/>
    <cellStyle name="Note 4 11 6" xfId="4895" xr:uid="{FFD8B788-241C-4683-9477-6AE488365577}"/>
    <cellStyle name="Note 4 11 6 2" xfId="18909" xr:uid="{E64CB7BF-0C3F-4537-8A5E-49DBF076BBCC}"/>
    <cellStyle name="Note 4 11 6 2 2" xfId="21247" xr:uid="{6BB53631-4F06-474C-85DB-9126F08866F0}"/>
    <cellStyle name="Note 4 11 6 2 2 2" xfId="36542" xr:uid="{63DD2142-525E-4909-9E0A-CFD560131613}"/>
    <cellStyle name="Note 4 11 6 2 3" xfId="28356" xr:uid="{8D2F1C6F-4025-491C-BFD0-3BC816AF2A65}"/>
    <cellStyle name="Note 4 11 6 2 3 2" xfId="38728" xr:uid="{17FF9B08-54D9-4D68-B5BC-E36D51F29DD5}"/>
    <cellStyle name="Note 4 11 6 2 4" xfId="41052" xr:uid="{0AEFD502-BA48-4FB3-8E8B-0A366487977E}"/>
    <cellStyle name="Note 4 11 6 2 5" xfId="34221" xr:uid="{39105919-D1F9-4F06-A509-A5D4AF40B288}"/>
    <cellStyle name="Note 4 11 7" xfId="17935" xr:uid="{C1DE3ADE-FC33-40C2-85FC-7B8386C5E55C}"/>
    <cellStyle name="Note 4 11 7 2" xfId="20273" xr:uid="{66A299D0-2FA7-4BD9-B93D-99F9A1D11E43}"/>
    <cellStyle name="Note 4 11 7 2 2" xfId="35568" xr:uid="{1686CE1E-3F4A-489F-9746-27D6CF581763}"/>
    <cellStyle name="Note 4 11 7 3" xfId="27388" xr:uid="{0DDAFE5A-2B64-49AD-8759-6206AB021919}"/>
    <cellStyle name="Note 4 11 7 3 2" xfId="37760" xr:uid="{4CD857AB-2223-4D1C-83E7-87C27ED40CC9}"/>
    <cellStyle name="Note 4 11 7 4" xfId="40078" xr:uid="{EE8DBB9A-211C-4389-AF58-262130C3C747}"/>
    <cellStyle name="Note 4 11 7 5" xfId="33247" xr:uid="{FAAB6CA1-4E0E-462D-ACE6-10CDB5EDD839}"/>
    <cellStyle name="Note 4 11 8" xfId="16755" xr:uid="{69E533AD-F463-46C5-B8E1-29AE0FA2E04C}"/>
    <cellStyle name="Note 4 11 8 2" xfId="19465" xr:uid="{03AE662D-6BA7-41FE-90B5-10B36C48D7B0}"/>
    <cellStyle name="Note 4 11 8 2 2" xfId="34760" xr:uid="{B82A514F-F8CE-420A-AFEF-A70D96CBF964}"/>
    <cellStyle name="Note 4 11 8 3" xfId="26563" xr:uid="{900A248B-8964-495A-A3FE-69FC604F2200}"/>
    <cellStyle name="Note 4 11 8 3 2" xfId="36980" xr:uid="{B5CF1DCE-15BB-40AB-AAA3-BEC1FA80A075}"/>
    <cellStyle name="Note 4 11 8 4" xfId="39305" xr:uid="{E769BB0E-5C1A-4D18-80D1-30EB65D35315}"/>
    <cellStyle name="Note 4 11 8 5" xfId="32474" xr:uid="{40D2EAA8-1913-4D8B-8D56-FA8E08C4E282}"/>
    <cellStyle name="Note 4 11 9" xfId="18904" xr:uid="{0E8F2611-5F9E-4735-ABDE-AF081003D614}"/>
    <cellStyle name="Note 4 11 9 2" xfId="21242" xr:uid="{A5E7983F-4067-4905-8629-5A8436D284BB}"/>
    <cellStyle name="Note 4 11 9 2 2" xfId="36537" xr:uid="{FAE18DE0-F61B-488C-AE07-CA33114D5323}"/>
    <cellStyle name="Note 4 11 9 3" xfId="28351" xr:uid="{94CFEE40-2155-470B-9CD9-C81F98D9B805}"/>
    <cellStyle name="Note 4 11 9 3 2" xfId="38723" xr:uid="{00FE7F46-363B-4188-B98F-1928FEB9D9EE}"/>
    <cellStyle name="Note 4 11 9 4" xfId="41047" xr:uid="{BBCC359D-5CF8-4AA5-9293-A1E86CB54FEE}"/>
    <cellStyle name="Note 4 11 9 5" xfId="34216" xr:uid="{28D4C0C5-A513-4F47-A505-3BAD3A760669}"/>
    <cellStyle name="Note 4 12" xfId="4896" xr:uid="{166F28A7-380D-4169-8ABB-DCE24F299610}"/>
    <cellStyle name="Note 4 12 2" xfId="4897" xr:uid="{51561565-41DD-4811-AC59-61AF01C61036}"/>
    <cellStyle name="Note 4 12 2 2" xfId="18066" xr:uid="{15F3E269-9F01-41B9-A56D-2B708170376D}"/>
    <cellStyle name="Note 4 12 2 2 2" xfId="20404" xr:uid="{4D44306A-ADF1-4BB5-AFBE-2DDD747463C4}"/>
    <cellStyle name="Note 4 12 2 2 2 2" xfId="35699" xr:uid="{95903297-7259-4D00-B23A-DEEAC467741D}"/>
    <cellStyle name="Note 4 12 2 2 3" xfId="27518" xr:uid="{E0FF5E53-2ABC-4D7D-99C8-7C573F2EC621}"/>
    <cellStyle name="Note 4 12 2 2 3 2" xfId="37890" xr:uid="{816347A0-9F63-40A2-A2CF-91AA497DDA4B}"/>
    <cellStyle name="Note 4 12 2 2 4" xfId="40209" xr:uid="{30591C79-7CF1-43A2-876C-47C53A34A1DA}"/>
    <cellStyle name="Note 4 12 2 2 5" xfId="33378" xr:uid="{1798C7C6-E7B1-4C6A-A92D-CED291033C59}"/>
    <cellStyle name="Note 4 12 2 3" xfId="18499" xr:uid="{FF5716EA-A21F-414C-A090-D82EFD009E2F}"/>
    <cellStyle name="Note 4 12 2 3 2" xfId="20837" xr:uid="{46DFE5C2-D295-4157-B2D5-815392AC0BE3}"/>
    <cellStyle name="Note 4 12 2 3 2 2" xfId="36132" xr:uid="{5AE08D38-9C97-4B59-8AC3-92B197888F74}"/>
    <cellStyle name="Note 4 12 2 3 3" xfId="27951" xr:uid="{C9A9BD07-939A-40B1-8F54-F29902886FCD}"/>
    <cellStyle name="Note 4 12 2 3 3 2" xfId="38323" xr:uid="{02ECCFF0-6AEF-4701-940C-C470D8CCC5A9}"/>
    <cellStyle name="Note 4 12 2 3 4" xfId="40642" xr:uid="{BCB9C6BB-EC1D-4ED8-A82A-BCBD23565AA6}"/>
    <cellStyle name="Note 4 12 2 3 5" xfId="33811" xr:uid="{7A03B4E3-872C-4423-8634-2CF605ED71BD}"/>
    <cellStyle name="Note 4 12 2 4" xfId="18911" xr:uid="{5CF96BCB-0A7E-41DC-8691-B17BA01199CD}"/>
    <cellStyle name="Note 4 12 2 4 2" xfId="21249" xr:uid="{61E46BF9-27EF-4220-91C9-6B38A412E9EB}"/>
    <cellStyle name="Note 4 12 2 4 2 2" xfId="36544" xr:uid="{E4FF008C-1D51-4FBE-A5EA-15D4ED5B5AE5}"/>
    <cellStyle name="Note 4 12 2 4 3" xfId="28358" xr:uid="{123C7609-3124-40DF-A463-194AE3959405}"/>
    <cellStyle name="Note 4 12 2 4 3 2" xfId="38730" xr:uid="{3BB31711-0352-4D43-83FC-96A1CE845E70}"/>
    <cellStyle name="Note 4 12 2 4 4" xfId="41054" xr:uid="{F9034C73-BC47-4598-AE59-781690B3A53A}"/>
    <cellStyle name="Note 4 12 2 4 5" xfId="34223" xr:uid="{6E37F9D7-3952-4465-B1FC-96DF96DD9324}"/>
    <cellStyle name="Note 4 12 3" xfId="4898" xr:uid="{AF19E1A9-A9B4-487F-AB1E-65F0F8498B0A}"/>
    <cellStyle name="Note 4 12 3 2" xfId="18912" xr:uid="{546EAAD9-55E4-4F5F-8225-3A93A9B2EF12}"/>
    <cellStyle name="Note 4 12 3 2 2" xfId="21250" xr:uid="{F75D7115-4D51-469F-A024-890B5899DDE9}"/>
    <cellStyle name="Note 4 12 3 2 2 2" xfId="36545" xr:uid="{8C86F8EE-A887-48F8-84FE-C95930EFAF3C}"/>
    <cellStyle name="Note 4 12 3 2 3" xfId="28359" xr:uid="{32FCE1D0-A39D-4BED-AAD4-1916B4837329}"/>
    <cellStyle name="Note 4 12 3 2 3 2" xfId="38731" xr:uid="{76758254-123F-4F4C-846C-6EF559107D53}"/>
    <cellStyle name="Note 4 12 3 2 4" xfId="41055" xr:uid="{07C3D852-B1DF-41CA-8639-14BD99F02B37}"/>
    <cellStyle name="Note 4 12 3 2 5" xfId="34224" xr:uid="{73E27B20-BBE5-42E7-BB20-61975A1CF5DF}"/>
    <cellStyle name="Note 4 12 4" xfId="4899" xr:uid="{B4E6C4C8-354F-42DB-B1B0-BF21DF07B880}"/>
    <cellStyle name="Note 4 12 4 2" xfId="18913" xr:uid="{E56240A2-C06E-4DCF-86D9-9B9FEF8066A0}"/>
    <cellStyle name="Note 4 12 4 2 2" xfId="21251" xr:uid="{E2DCD036-0CD9-4097-871D-575AF8100B55}"/>
    <cellStyle name="Note 4 12 4 2 2 2" xfId="36546" xr:uid="{BF4632CE-432F-49CB-913E-635D8755278A}"/>
    <cellStyle name="Note 4 12 4 2 3" xfId="28360" xr:uid="{165D3352-6524-4EC3-A183-F1078905D690}"/>
    <cellStyle name="Note 4 12 4 2 3 2" xfId="38732" xr:uid="{FF8B35FB-6CDF-41F3-B2C2-66AF185E4D8D}"/>
    <cellStyle name="Note 4 12 4 2 4" xfId="41056" xr:uid="{F1E6C808-02F5-4425-A12C-FB8CAFB32DBB}"/>
    <cellStyle name="Note 4 12 4 2 5" xfId="34225" xr:uid="{40A76EEA-682E-4F24-A685-99E218245694}"/>
    <cellStyle name="Note 4 12 5" xfId="4900" xr:uid="{67D8E361-1227-4DE1-9255-AB492A13436B}"/>
    <cellStyle name="Note 4 12 5 2" xfId="18914" xr:uid="{56F8A7F0-29EA-42AB-82A8-16AE234ABED3}"/>
    <cellStyle name="Note 4 12 5 2 2" xfId="21252" xr:uid="{43D43670-B6D3-41BE-B1A8-D6AC207DF703}"/>
    <cellStyle name="Note 4 12 5 2 2 2" xfId="36547" xr:uid="{EBE2B661-18AC-41B7-9F77-685BA7BDD7A7}"/>
    <cellStyle name="Note 4 12 5 2 3" xfId="28361" xr:uid="{33C712AF-96AA-4375-B730-0141294A2289}"/>
    <cellStyle name="Note 4 12 5 2 3 2" xfId="38733" xr:uid="{25E88C26-37B0-4B05-B251-CC59559A4321}"/>
    <cellStyle name="Note 4 12 5 2 4" xfId="41057" xr:uid="{5A0F997D-BC72-4BC6-8600-08B33F53AF1A}"/>
    <cellStyle name="Note 4 12 5 2 5" xfId="34226" xr:uid="{C092F385-6A33-423C-B148-D211E2EB3C90}"/>
    <cellStyle name="Note 4 12 6" xfId="4901" xr:uid="{A828380D-9F8A-4D0E-83F2-30281AAA7721}"/>
    <cellStyle name="Note 4 12 6 2" xfId="18915" xr:uid="{377F8A16-2157-41D8-AFDA-B6DA52A7B315}"/>
    <cellStyle name="Note 4 12 6 2 2" xfId="21253" xr:uid="{CF0CBF03-1701-481C-84E8-6249B457C41F}"/>
    <cellStyle name="Note 4 12 6 2 2 2" xfId="36548" xr:uid="{7A0EB509-7EF9-49C2-BF4B-3EF2750CA925}"/>
    <cellStyle name="Note 4 12 6 2 3" xfId="28362" xr:uid="{B361207B-4183-4107-99E5-78870A2BD95F}"/>
    <cellStyle name="Note 4 12 6 2 3 2" xfId="38734" xr:uid="{03CFDAE7-CAD4-47B1-82C6-3D33960B91C7}"/>
    <cellStyle name="Note 4 12 6 2 4" xfId="41058" xr:uid="{A0CA669F-67BA-4B6C-8A64-3FF0B3BB4B92}"/>
    <cellStyle name="Note 4 12 6 2 5" xfId="34227" xr:uid="{644768FE-B469-4046-A6D2-9380F632F701}"/>
    <cellStyle name="Note 4 12 7" xfId="17936" xr:uid="{5C85F483-1C7A-4695-9A29-D6D5C941A0BF}"/>
    <cellStyle name="Note 4 12 7 2" xfId="20274" xr:uid="{B2945518-59F6-4DD4-A147-8EBA1BB3C38C}"/>
    <cellStyle name="Note 4 12 7 2 2" xfId="35569" xr:uid="{A291EBC7-9D72-4511-8471-03299F98CB3A}"/>
    <cellStyle name="Note 4 12 7 3" xfId="27389" xr:uid="{6720AA66-7A77-4511-95DA-AA28A4D2BB22}"/>
    <cellStyle name="Note 4 12 7 3 2" xfId="37761" xr:uid="{61DECCF2-7376-4923-A7AB-4B855761A4D5}"/>
    <cellStyle name="Note 4 12 7 4" xfId="40079" xr:uid="{94F647E6-E4D6-4B10-BF87-6421EC505E9F}"/>
    <cellStyle name="Note 4 12 7 5" xfId="33248" xr:uid="{2DEC1E20-7640-4EC0-B4DD-27F7ACA28F19}"/>
    <cellStyle name="Note 4 12 8" xfId="16756" xr:uid="{02A1D842-37EC-4B34-BBB5-6CAEA02D21AD}"/>
    <cellStyle name="Note 4 12 8 2" xfId="19466" xr:uid="{52B17A45-B889-4CBA-976B-F79B0FD25B70}"/>
    <cellStyle name="Note 4 12 8 2 2" xfId="34761" xr:uid="{B9149EE6-0B8D-458A-BBE3-DCB3F280915C}"/>
    <cellStyle name="Note 4 12 8 3" xfId="26564" xr:uid="{50504CB3-559D-4B90-8F78-394739DE2927}"/>
    <cellStyle name="Note 4 12 8 3 2" xfId="36981" xr:uid="{D5C7F31E-0305-4BA2-94CB-45550F6EE656}"/>
    <cellStyle name="Note 4 12 8 4" xfId="39306" xr:uid="{C870C03C-1BA5-4312-B885-DBFE8511AA3D}"/>
    <cellStyle name="Note 4 12 8 5" xfId="32475" xr:uid="{9A70EC5F-0520-4CC8-91ED-54D33D1ECF71}"/>
    <cellStyle name="Note 4 12 9" xfId="18910" xr:uid="{7F26B794-38D0-42B6-8893-D306DAE2B6D8}"/>
    <cellStyle name="Note 4 12 9 2" xfId="21248" xr:uid="{C7D249FD-5F7E-4858-A972-EEB7D3D5DB1D}"/>
    <cellStyle name="Note 4 12 9 2 2" xfId="36543" xr:uid="{21E62191-6BAC-426D-A3ED-9EABAC9D5D1B}"/>
    <cellStyle name="Note 4 12 9 3" xfId="28357" xr:uid="{44D6BDE5-18F3-414A-B62C-2C6B8FC3B793}"/>
    <cellStyle name="Note 4 12 9 3 2" xfId="38729" xr:uid="{2F8A8DC5-453E-43C7-96F1-66264E3A16AC}"/>
    <cellStyle name="Note 4 12 9 4" xfId="41053" xr:uid="{34D4D82E-A014-4A60-A353-8C69C6489184}"/>
    <cellStyle name="Note 4 12 9 5" xfId="34222" xr:uid="{D8D3446E-D039-45DE-8ABA-6FBD46E88DEB}"/>
    <cellStyle name="Note 4 13" xfId="4902" xr:uid="{0C2224B4-27B9-412E-B279-39117989CE5A}"/>
    <cellStyle name="Note 4 13 2" xfId="4903" xr:uid="{A52518F9-C6DA-4261-9A69-7069DE194620}"/>
    <cellStyle name="Note 4 13 2 2" xfId="18067" xr:uid="{60284E2C-E7FE-4497-A456-42115A8B8C3C}"/>
    <cellStyle name="Note 4 13 2 2 2" xfId="20405" xr:uid="{1C061267-C221-4A72-A93C-968FB700899F}"/>
    <cellStyle name="Note 4 13 2 2 2 2" xfId="35700" xr:uid="{9C63AC6D-3514-48E6-AEA8-CB914A85FC88}"/>
    <cellStyle name="Note 4 13 2 2 3" xfId="27519" xr:uid="{B717C3E2-2D6F-422F-B85E-67E87FCA5462}"/>
    <cellStyle name="Note 4 13 2 2 3 2" xfId="37891" xr:uid="{C7B76FC2-CF41-42ED-B409-38032626B74B}"/>
    <cellStyle name="Note 4 13 2 2 4" xfId="40210" xr:uid="{B91D7A35-0276-4983-9F52-ED973532B77E}"/>
    <cellStyle name="Note 4 13 2 2 5" xfId="33379" xr:uid="{1D2D0C16-61D6-422F-8F84-88C129052DF5}"/>
    <cellStyle name="Note 4 13 2 3" xfId="18500" xr:uid="{FF0640A1-9E71-4909-8DCA-F63B897532B2}"/>
    <cellStyle name="Note 4 13 2 3 2" xfId="20838" xr:uid="{56452326-3F47-41F6-A05A-D3D1D74D768D}"/>
    <cellStyle name="Note 4 13 2 3 2 2" xfId="36133" xr:uid="{128A00E6-37CC-45D8-88D3-35E27834DE57}"/>
    <cellStyle name="Note 4 13 2 3 3" xfId="27952" xr:uid="{F9C1FE91-5CCF-401C-AA44-B17408061B04}"/>
    <cellStyle name="Note 4 13 2 3 3 2" xfId="38324" xr:uid="{6CFEA344-F83D-48AE-AD69-F47299C27A50}"/>
    <cellStyle name="Note 4 13 2 3 4" xfId="40643" xr:uid="{31BAF0B4-0E9F-46F8-94B1-2FC1F95F8D31}"/>
    <cellStyle name="Note 4 13 2 3 5" xfId="33812" xr:uid="{4D4B6CB0-69D3-4673-A4BF-962A1299665A}"/>
    <cellStyle name="Note 4 13 2 4" xfId="18917" xr:uid="{18CD6771-AD45-4A8E-BA13-74826ABC9AF5}"/>
    <cellStyle name="Note 4 13 2 4 2" xfId="21255" xr:uid="{D0875141-AFCA-4678-8507-913D2AE89512}"/>
    <cellStyle name="Note 4 13 2 4 2 2" xfId="36550" xr:uid="{1F15B954-583B-4EC7-8306-F3F436CCB01E}"/>
    <cellStyle name="Note 4 13 2 4 3" xfId="28364" xr:uid="{8B4E68C9-2499-45FF-A98E-86A7BFD4B360}"/>
    <cellStyle name="Note 4 13 2 4 3 2" xfId="38736" xr:uid="{1BDE6B78-434D-4150-82A9-834D1AE427B6}"/>
    <cellStyle name="Note 4 13 2 4 4" xfId="41060" xr:uid="{EE1AF7E7-1C9E-459F-B31A-B7B31F15CF8C}"/>
    <cellStyle name="Note 4 13 2 4 5" xfId="34229" xr:uid="{5EDBE45B-8C06-41F0-AFC1-0283B6C2A9BD}"/>
    <cellStyle name="Note 4 13 3" xfId="4904" xr:uid="{13D7F3F7-BB0B-409A-9318-E98C169695CA}"/>
    <cellStyle name="Note 4 13 3 2" xfId="18918" xr:uid="{1E9C5E3F-9248-4B6F-828C-FFF57E8DFF9E}"/>
    <cellStyle name="Note 4 13 3 2 2" xfId="21256" xr:uid="{866A21E9-F5FF-487E-BE7B-D3F1B39DDCD3}"/>
    <cellStyle name="Note 4 13 3 2 2 2" xfId="36551" xr:uid="{BDC010E3-E491-4C02-88AF-A417C4677C50}"/>
    <cellStyle name="Note 4 13 3 2 3" xfId="28365" xr:uid="{29B86878-E9BD-4078-93ED-929B1DDF1B98}"/>
    <cellStyle name="Note 4 13 3 2 3 2" xfId="38737" xr:uid="{2B22B496-B87F-4249-9636-EE5FA17DFEFE}"/>
    <cellStyle name="Note 4 13 3 2 4" xfId="41061" xr:uid="{4A1E64EC-4DA3-4954-9A18-1EBB712E961E}"/>
    <cellStyle name="Note 4 13 3 2 5" xfId="34230" xr:uid="{E93AEFCC-7C03-41D7-AF5D-EFE578EDAD3F}"/>
    <cellStyle name="Note 4 13 4" xfId="4905" xr:uid="{F7D6DA56-1394-4DA9-8C7D-5750547DB12D}"/>
    <cellStyle name="Note 4 13 4 2" xfId="18919" xr:uid="{35575242-4A32-4698-9079-7BB5F9463CD0}"/>
    <cellStyle name="Note 4 13 4 2 2" xfId="21257" xr:uid="{4B78F694-2789-4601-8857-AF7AB651095D}"/>
    <cellStyle name="Note 4 13 4 2 2 2" xfId="36552" xr:uid="{C8D3A1AF-17EC-45C3-AA5C-35A55111B1C8}"/>
    <cellStyle name="Note 4 13 4 2 3" xfId="28366" xr:uid="{BF581F70-ECCD-460E-A183-0402793C02F8}"/>
    <cellStyle name="Note 4 13 4 2 3 2" xfId="38738" xr:uid="{C8751A13-AE0E-461E-A75E-E3894D9A7DC7}"/>
    <cellStyle name="Note 4 13 4 2 4" xfId="41062" xr:uid="{6CA1AE4F-CF34-4285-BDCB-39CA09BC4962}"/>
    <cellStyle name="Note 4 13 4 2 5" xfId="34231" xr:uid="{2D9BA2BA-8278-4E8B-934B-8118A2580550}"/>
    <cellStyle name="Note 4 13 5" xfId="4906" xr:uid="{937C20A3-1BD0-4589-8530-7DB839285F4D}"/>
    <cellStyle name="Note 4 13 5 2" xfId="18920" xr:uid="{FFEC4B62-268A-4FAD-B0B5-BB405900E4A0}"/>
    <cellStyle name="Note 4 13 5 2 2" xfId="21258" xr:uid="{71178130-36CD-4665-B249-05BAFAB55215}"/>
    <cellStyle name="Note 4 13 5 2 2 2" xfId="36553" xr:uid="{9CF378F6-E9C3-41AA-8862-A5F58793C197}"/>
    <cellStyle name="Note 4 13 5 2 3" xfId="28367" xr:uid="{9378178D-6DCE-4876-AE29-C3DF0A96B32F}"/>
    <cellStyle name="Note 4 13 5 2 3 2" xfId="38739" xr:uid="{7DDC4218-EEFA-4749-9FD2-0018940AA7C9}"/>
    <cellStyle name="Note 4 13 5 2 4" xfId="41063" xr:uid="{BF8047E7-B8D3-4B84-B0AD-FC1C8FC61497}"/>
    <cellStyle name="Note 4 13 5 2 5" xfId="34232" xr:uid="{CDC3A88C-7E91-40DE-86BC-9D37DD912F98}"/>
    <cellStyle name="Note 4 13 6" xfId="4907" xr:uid="{A09EE906-ECBB-42E6-8691-A2A91A65C2F2}"/>
    <cellStyle name="Note 4 13 6 2" xfId="18921" xr:uid="{910C8653-5501-4374-88D7-307F9AE3F6AD}"/>
    <cellStyle name="Note 4 13 6 2 2" xfId="21259" xr:uid="{DAE2A379-C9A9-449C-B147-E603ECC246A5}"/>
    <cellStyle name="Note 4 13 6 2 2 2" xfId="36554" xr:uid="{6BA7B815-35B5-4C49-9286-8BD12E44DDF6}"/>
    <cellStyle name="Note 4 13 6 2 3" xfId="28368" xr:uid="{BB5E402D-2B3E-4DB2-A313-8F8F1952BD37}"/>
    <cellStyle name="Note 4 13 6 2 3 2" xfId="38740" xr:uid="{CCEBE856-56E3-4C78-92CC-5505C40D40E2}"/>
    <cellStyle name="Note 4 13 6 2 4" xfId="41064" xr:uid="{2B697DD3-3059-4A02-B932-E4D71319A3C5}"/>
    <cellStyle name="Note 4 13 6 2 5" xfId="34233" xr:uid="{3991CD85-A865-4EE7-A703-C9F263998302}"/>
    <cellStyle name="Note 4 13 7" xfId="17937" xr:uid="{8CE391C7-F976-47EB-B241-28BF4FBA521E}"/>
    <cellStyle name="Note 4 13 7 2" xfId="20275" xr:uid="{EA45BEB7-2597-48E2-B457-2A04E113FE92}"/>
    <cellStyle name="Note 4 13 7 2 2" xfId="35570" xr:uid="{C1746798-955D-4518-860F-7F49391719F2}"/>
    <cellStyle name="Note 4 13 7 3" xfId="27390" xr:uid="{8BBACE54-BE4E-48F0-AC20-5ACA69399FDC}"/>
    <cellStyle name="Note 4 13 7 3 2" xfId="37762" xr:uid="{C840130B-67FE-463D-B34A-AE924CE966CE}"/>
    <cellStyle name="Note 4 13 7 4" xfId="40080" xr:uid="{4EF563CD-DAA6-4D83-AAD9-74D0F0F48B01}"/>
    <cellStyle name="Note 4 13 7 5" xfId="33249" xr:uid="{046F4725-ACEB-458E-9649-09AAB59E7F42}"/>
    <cellStyle name="Note 4 13 8" xfId="16757" xr:uid="{78327ECF-4F77-434F-BD2E-30745BA0B886}"/>
    <cellStyle name="Note 4 13 8 2" xfId="19467" xr:uid="{1FA1819D-9139-44E1-82DB-27E8E824691A}"/>
    <cellStyle name="Note 4 13 8 2 2" xfId="34762" xr:uid="{F173D0BA-4047-4DA6-83BC-741179B4EDEA}"/>
    <cellStyle name="Note 4 13 8 3" xfId="26565" xr:uid="{BEDDFA32-1DD6-4BEB-BAA6-68F0251ABF34}"/>
    <cellStyle name="Note 4 13 8 3 2" xfId="36982" xr:uid="{E10103D9-00FD-45CD-BBFF-D59A0660CB6B}"/>
    <cellStyle name="Note 4 13 8 4" xfId="39307" xr:uid="{27B89DAF-2A46-47FD-B07C-31A5CF37B000}"/>
    <cellStyle name="Note 4 13 8 5" xfId="32476" xr:uid="{64021235-0B76-4C74-BBA9-B1267AA55D0A}"/>
    <cellStyle name="Note 4 13 9" xfId="18916" xr:uid="{02446AC3-F329-4012-AA34-BBA5F5F3CB5A}"/>
    <cellStyle name="Note 4 13 9 2" xfId="21254" xr:uid="{8D165B29-3823-4A80-97E6-A88BA928B334}"/>
    <cellStyle name="Note 4 13 9 2 2" xfId="36549" xr:uid="{F8A21DE1-D0EA-4595-A41E-04F5841941EF}"/>
    <cellStyle name="Note 4 13 9 3" xfId="28363" xr:uid="{ABC97020-D6DF-4C07-B74C-381380E24590}"/>
    <cellStyle name="Note 4 13 9 3 2" xfId="38735" xr:uid="{082FA696-CBB5-421A-96A4-C2F242052B3A}"/>
    <cellStyle name="Note 4 13 9 4" xfId="41059" xr:uid="{5AED168F-4001-4BF3-B00C-1BEE236FD5ED}"/>
    <cellStyle name="Note 4 13 9 5" xfId="34228" xr:uid="{3F13E7B7-263D-4E8A-B547-8FFF513BE28F}"/>
    <cellStyle name="Note 4 14" xfId="4908" xr:uid="{EE55CFCA-5AE7-47D3-96A6-EFA1CEEECAED}"/>
    <cellStyle name="Note 4 14 2" xfId="4909" xr:uid="{7F477804-4272-4F50-8B8C-A63E360F17E4}"/>
    <cellStyle name="Note 4 14 2 2" xfId="18068" xr:uid="{EF7C7D68-E72F-4AE8-B8DD-04EEF889DABD}"/>
    <cellStyle name="Note 4 14 2 2 2" xfId="20406" xr:uid="{38EED284-1466-4843-AE7F-E29652A96E47}"/>
    <cellStyle name="Note 4 14 2 2 2 2" xfId="35701" xr:uid="{1FDC0822-36DF-4126-87DC-A9BCEAC29378}"/>
    <cellStyle name="Note 4 14 2 2 3" xfId="27520" xr:uid="{E232B4F4-5015-45C0-8752-2D4A15A9C6D0}"/>
    <cellStyle name="Note 4 14 2 2 3 2" xfId="37892" xr:uid="{5B23B907-B742-4F95-ACE7-3008AA2682BD}"/>
    <cellStyle name="Note 4 14 2 2 4" xfId="40211" xr:uid="{93498A8D-FA04-4A4F-9D17-5B8B53112EDA}"/>
    <cellStyle name="Note 4 14 2 2 5" xfId="33380" xr:uid="{8C1207C6-E75F-4E17-98F9-2DE35B60FA01}"/>
    <cellStyle name="Note 4 14 2 3" xfId="18501" xr:uid="{EECBB86B-25A4-4304-982D-AD87FA56C746}"/>
    <cellStyle name="Note 4 14 2 3 2" xfId="20839" xr:uid="{423DFDE2-1CD3-4687-B186-9848575523B6}"/>
    <cellStyle name="Note 4 14 2 3 2 2" xfId="36134" xr:uid="{92BFF078-B660-46C4-ADD2-5E944C6AD2D5}"/>
    <cellStyle name="Note 4 14 2 3 3" xfId="27953" xr:uid="{A6D71BA0-1E06-4D71-A025-02179F501A24}"/>
    <cellStyle name="Note 4 14 2 3 3 2" xfId="38325" xr:uid="{DF29E133-C067-4CEB-A74A-6601048B1A47}"/>
    <cellStyle name="Note 4 14 2 3 4" xfId="40644" xr:uid="{5A914BFD-212A-46A1-9557-E3FE8FE85727}"/>
    <cellStyle name="Note 4 14 2 3 5" xfId="33813" xr:uid="{7587EE3C-B513-43E7-A572-014B0BF4A0CF}"/>
    <cellStyle name="Note 4 14 2 4" xfId="18923" xr:uid="{216157BC-8AFC-4CCB-AA4A-7F9235EEB45A}"/>
    <cellStyle name="Note 4 14 2 4 2" xfId="21261" xr:uid="{FF5745DC-8F94-4734-9DEA-14D07BE0159A}"/>
    <cellStyle name="Note 4 14 2 4 2 2" xfId="36556" xr:uid="{E317283F-38FA-4885-BEB9-D5BFB8BD1AF5}"/>
    <cellStyle name="Note 4 14 2 4 3" xfId="28370" xr:uid="{E79BAAED-6AA2-4309-96E3-F90E87E4F824}"/>
    <cellStyle name="Note 4 14 2 4 3 2" xfId="38742" xr:uid="{4ED8789A-5730-4BF2-8262-677059E2FE98}"/>
    <cellStyle name="Note 4 14 2 4 4" xfId="41066" xr:uid="{67759047-8BED-4C68-8801-33DC3C3F5F75}"/>
    <cellStyle name="Note 4 14 2 4 5" xfId="34235" xr:uid="{7DFAFD6B-9E22-4F49-96AC-9D1BF184F493}"/>
    <cellStyle name="Note 4 14 3" xfId="4910" xr:uid="{9C744B8A-54EA-49BB-A678-1E8C76D79A37}"/>
    <cellStyle name="Note 4 14 3 2" xfId="18924" xr:uid="{31F0412C-A44D-423A-87FA-FE2F7400202F}"/>
    <cellStyle name="Note 4 14 3 2 2" xfId="21262" xr:uid="{A5E50D99-31B5-450A-92B3-330A2F833241}"/>
    <cellStyle name="Note 4 14 3 2 2 2" xfId="36557" xr:uid="{85FE6C2E-B765-4737-8898-6C341401335A}"/>
    <cellStyle name="Note 4 14 3 2 3" xfId="28371" xr:uid="{DDB00781-FCB7-438B-8860-00076E7CA532}"/>
    <cellStyle name="Note 4 14 3 2 3 2" xfId="38743" xr:uid="{2010EA81-B396-4FFF-B8F0-0CCBBD9979B1}"/>
    <cellStyle name="Note 4 14 3 2 4" xfId="41067" xr:uid="{B87E327A-1781-4E3D-9C66-97BD9295D3D6}"/>
    <cellStyle name="Note 4 14 3 2 5" xfId="34236" xr:uid="{FA2E00BF-910F-4D62-9D28-978EEF7F9920}"/>
    <cellStyle name="Note 4 14 4" xfId="4911" xr:uid="{F853110E-CDC6-4749-B64A-A70814A493EC}"/>
    <cellStyle name="Note 4 14 4 2" xfId="18925" xr:uid="{C829F0D5-8809-4604-A467-64FAB4B4F545}"/>
    <cellStyle name="Note 4 14 4 2 2" xfId="21263" xr:uid="{589D5642-7715-4193-B63C-D59793928DDF}"/>
    <cellStyle name="Note 4 14 4 2 2 2" xfId="36558" xr:uid="{8C1337E6-1EF1-4E50-9900-4FFD94D13E8E}"/>
    <cellStyle name="Note 4 14 4 2 3" xfId="28372" xr:uid="{8DD7659E-B32E-4A89-8F21-984359B00877}"/>
    <cellStyle name="Note 4 14 4 2 3 2" xfId="38744" xr:uid="{68DE92DE-05BD-4D95-BB31-41B1CCF14389}"/>
    <cellStyle name="Note 4 14 4 2 4" xfId="41068" xr:uid="{10A0579D-73E4-4599-9996-2F954B1F50BE}"/>
    <cellStyle name="Note 4 14 4 2 5" xfId="34237" xr:uid="{3925AFF8-0EB7-4A7A-82BF-1AF561739486}"/>
    <cellStyle name="Note 4 14 5" xfId="4912" xr:uid="{379F8863-B0B3-4F7A-9F09-A9A4A8F65678}"/>
    <cellStyle name="Note 4 14 5 2" xfId="18926" xr:uid="{22F61033-25F3-45BF-8449-5CB0E01DDE8A}"/>
    <cellStyle name="Note 4 14 5 2 2" xfId="21264" xr:uid="{C2EDA847-F134-485C-822D-F18734EB32D7}"/>
    <cellStyle name="Note 4 14 5 2 2 2" xfId="36559" xr:uid="{8523C1E0-AA13-420D-99DB-9BFDA5E426A7}"/>
    <cellStyle name="Note 4 14 5 2 3" xfId="28373" xr:uid="{D375E45D-C1AB-4BC7-BDE5-CE5D7B03B5F0}"/>
    <cellStyle name="Note 4 14 5 2 3 2" xfId="38745" xr:uid="{EE045754-9B25-40EC-AD68-6C4C3DC4AC28}"/>
    <cellStyle name="Note 4 14 5 2 4" xfId="41069" xr:uid="{A7A2AE55-1D35-41C6-9728-53C51C63AA2B}"/>
    <cellStyle name="Note 4 14 5 2 5" xfId="34238" xr:uid="{901B962D-A49E-4866-B141-D3F7BE3135EA}"/>
    <cellStyle name="Note 4 14 6" xfId="4913" xr:uid="{DADC1812-AB25-4543-A290-A95D7FFC24D8}"/>
    <cellStyle name="Note 4 14 6 2" xfId="18927" xr:uid="{9C9E1C8C-5783-434E-A1D9-98AED5FD71A9}"/>
    <cellStyle name="Note 4 14 6 2 2" xfId="21265" xr:uid="{8D59CDDD-2374-42D3-8026-171821C2CE27}"/>
    <cellStyle name="Note 4 14 6 2 2 2" xfId="36560" xr:uid="{4A85EB6B-3642-41A7-8732-2C57CF9AC75F}"/>
    <cellStyle name="Note 4 14 6 2 3" xfId="28374" xr:uid="{566AEC18-A74F-4D48-B449-2867B8FC0202}"/>
    <cellStyle name="Note 4 14 6 2 3 2" xfId="38746" xr:uid="{8308048C-2AEA-4A4A-9278-6917F149598C}"/>
    <cellStyle name="Note 4 14 6 2 4" xfId="41070" xr:uid="{97D55873-42FF-453A-88E2-DA85DAA4256F}"/>
    <cellStyle name="Note 4 14 6 2 5" xfId="34239" xr:uid="{0D538D7C-E631-4B7C-9E39-9ADB5D66F09C}"/>
    <cellStyle name="Note 4 14 7" xfId="17938" xr:uid="{D5F25603-3B4D-4FC4-8556-5ADB076CD0D4}"/>
    <cellStyle name="Note 4 14 7 2" xfId="20276" xr:uid="{E6B52E4C-5C28-47EC-B6D2-89EFB2B86BF3}"/>
    <cellStyle name="Note 4 14 7 2 2" xfId="35571" xr:uid="{3A09A2B7-F021-42A9-BE5C-5F2CD7DA95FB}"/>
    <cellStyle name="Note 4 14 7 3" xfId="27391" xr:uid="{F0DDA8EE-52DC-4128-8656-806FB1E2CF11}"/>
    <cellStyle name="Note 4 14 7 3 2" xfId="37763" xr:uid="{DBA28FE7-B822-4236-A2B1-02949F536A97}"/>
    <cellStyle name="Note 4 14 7 4" xfId="40081" xr:uid="{F88B4342-8F88-49E1-A5E7-8154F1B31B6A}"/>
    <cellStyle name="Note 4 14 7 5" xfId="33250" xr:uid="{3B676AED-7587-4C15-8536-40A1280F6742}"/>
    <cellStyle name="Note 4 14 8" xfId="16758" xr:uid="{C6FADEF2-4778-4369-98B7-A42CFC587D0C}"/>
    <cellStyle name="Note 4 14 8 2" xfId="19468" xr:uid="{6F59F108-7AE7-45BB-A531-282A951183E3}"/>
    <cellStyle name="Note 4 14 8 2 2" xfId="34763" xr:uid="{79189108-A2D9-4AF0-892F-0B9CDB6CBE18}"/>
    <cellStyle name="Note 4 14 8 3" xfId="26566" xr:uid="{C75BBDE4-4C2A-4562-903B-AF19534618E0}"/>
    <cellStyle name="Note 4 14 8 3 2" xfId="36983" xr:uid="{A7D302F0-FBBF-4051-90C6-030548D48915}"/>
    <cellStyle name="Note 4 14 8 4" xfId="39308" xr:uid="{76D0C869-94CA-4173-8FDA-019380DF97F7}"/>
    <cellStyle name="Note 4 14 8 5" xfId="32477" xr:uid="{21B27D10-CEF5-462E-A611-20A6B04EBA75}"/>
    <cellStyle name="Note 4 14 9" xfId="18922" xr:uid="{BB6EAE51-CD17-47E8-A061-8AD4227BC779}"/>
    <cellStyle name="Note 4 14 9 2" xfId="21260" xr:uid="{3B4869CE-33FB-4136-A176-068F6DA4CCAA}"/>
    <cellStyle name="Note 4 14 9 2 2" xfId="36555" xr:uid="{236A3704-E682-4F6E-AE8D-1B9B0840A18C}"/>
    <cellStyle name="Note 4 14 9 3" xfId="28369" xr:uid="{89BA176C-0425-4D41-B51A-FCCA9B5B6BA3}"/>
    <cellStyle name="Note 4 14 9 3 2" xfId="38741" xr:uid="{7D6DBE15-1156-4DBB-BB31-5E59FDA2EED7}"/>
    <cellStyle name="Note 4 14 9 4" xfId="41065" xr:uid="{9F004DD7-5BC3-4528-8BA5-050AACF73CDC}"/>
    <cellStyle name="Note 4 14 9 5" xfId="34234" xr:uid="{B153616A-C2DE-42BA-9E7F-802CF7C27A69}"/>
    <cellStyle name="Note 4 15" xfId="4914" xr:uid="{923007E6-0E48-4A52-B87D-AD7AC9DCFC4B}"/>
    <cellStyle name="Note 4 15 2" xfId="4915" xr:uid="{D3CE6F59-98D5-4584-9B7B-30BF6E9B695E}"/>
    <cellStyle name="Note 4 15 2 2" xfId="18069" xr:uid="{BF779C71-E5FE-43AE-8664-12372336F058}"/>
    <cellStyle name="Note 4 15 2 2 2" xfId="20407" xr:uid="{C2733C5D-8438-4F9A-ADEC-035FFDD285C5}"/>
    <cellStyle name="Note 4 15 2 2 2 2" xfId="35702" xr:uid="{18AB7CB3-485E-4CFB-BA45-F1A61A077439}"/>
    <cellStyle name="Note 4 15 2 2 3" xfId="27521" xr:uid="{9F4BB836-43E3-43B7-95CA-C4656FFBCFFB}"/>
    <cellStyle name="Note 4 15 2 2 3 2" xfId="37893" xr:uid="{C38B8B4C-5058-4F17-8677-66F940133C4D}"/>
    <cellStyle name="Note 4 15 2 2 4" xfId="40212" xr:uid="{F857B183-7E7C-47F8-B180-14FA8C5E4037}"/>
    <cellStyle name="Note 4 15 2 2 5" xfId="33381" xr:uid="{0B05FEC3-1FDE-4459-A0CF-A931A27FC590}"/>
    <cellStyle name="Note 4 15 2 3" xfId="18502" xr:uid="{F8FB8A40-F455-4519-ACCE-F412A84EBC0C}"/>
    <cellStyle name="Note 4 15 2 3 2" xfId="20840" xr:uid="{739B2A4D-A8D7-4FA9-8D9A-BFB7F5F484EC}"/>
    <cellStyle name="Note 4 15 2 3 2 2" xfId="36135" xr:uid="{8B60ED7D-651E-4025-94F6-283A85F10937}"/>
    <cellStyle name="Note 4 15 2 3 3" xfId="27954" xr:uid="{5B6F34D4-1EEE-4049-AE91-82ADE76B3E15}"/>
    <cellStyle name="Note 4 15 2 3 3 2" xfId="38326" xr:uid="{8E9DC4B5-4A4C-4345-B8A4-DA48BDB498DA}"/>
    <cellStyle name="Note 4 15 2 3 4" xfId="40645" xr:uid="{A7FE2FD3-73BA-4393-A070-458247674FA3}"/>
    <cellStyle name="Note 4 15 2 3 5" xfId="33814" xr:uid="{DD428012-90E7-4FD6-95E6-D1911CCB0E71}"/>
    <cellStyle name="Note 4 15 2 4" xfId="18929" xr:uid="{930A3912-8D34-495A-B262-73771548AA85}"/>
    <cellStyle name="Note 4 15 2 4 2" xfId="21267" xr:uid="{D3A5DC86-2E72-4B9C-B09B-E948AA66A26C}"/>
    <cellStyle name="Note 4 15 2 4 2 2" xfId="36562" xr:uid="{375BF7D4-FED6-40FC-8012-D9A6A87ECEF7}"/>
    <cellStyle name="Note 4 15 2 4 3" xfId="28376" xr:uid="{ACE0C4A1-D87D-4E75-A2B3-0B21056A871E}"/>
    <cellStyle name="Note 4 15 2 4 3 2" xfId="38748" xr:uid="{8C9CCC37-370E-4EC5-972D-9659299E3D3E}"/>
    <cellStyle name="Note 4 15 2 4 4" xfId="41072" xr:uid="{3494C60D-717D-414C-BF8A-0E2BA823FDA4}"/>
    <cellStyle name="Note 4 15 2 4 5" xfId="34241" xr:uid="{602DA75E-0E61-4B02-9540-DFD1B2F90991}"/>
    <cellStyle name="Note 4 15 3" xfId="4916" xr:uid="{BE4CD7A6-BBCB-4F65-ADBB-B7D4E555B94D}"/>
    <cellStyle name="Note 4 15 3 2" xfId="18930" xr:uid="{DEA18EB1-7955-4A1D-A280-613F935F4F25}"/>
    <cellStyle name="Note 4 15 3 2 2" xfId="21268" xr:uid="{2D7F6CE8-4098-4458-A97E-C253941815DE}"/>
    <cellStyle name="Note 4 15 3 2 2 2" xfId="36563" xr:uid="{D1AFBB13-0BF7-451D-A697-9DF130EFE3CB}"/>
    <cellStyle name="Note 4 15 3 2 3" xfId="28377" xr:uid="{659CD6EC-C66D-4023-8F46-8EBCEB743238}"/>
    <cellStyle name="Note 4 15 3 2 3 2" xfId="38749" xr:uid="{DDBAA71D-A23E-429A-9C9C-389D6848627F}"/>
    <cellStyle name="Note 4 15 3 2 4" xfId="41073" xr:uid="{65FF36DA-D4CD-4F90-BE1B-884A07593186}"/>
    <cellStyle name="Note 4 15 3 2 5" xfId="34242" xr:uid="{B5FF443C-ABA6-41F2-9D01-B026ABD4048F}"/>
    <cellStyle name="Note 4 15 4" xfId="4917" xr:uid="{C050C338-2273-4D10-998A-BF07D1F6DCFA}"/>
    <cellStyle name="Note 4 15 4 2" xfId="18931" xr:uid="{3DF01421-CC26-4113-9AF0-CF4EEA41F30D}"/>
    <cellStyle name="Note 4 15 4 2 2" xfId="21269" xr:uid="{AAD9314E-2CDB-4487-9227-6241FCFDDCD9}"/>
    <cellStyle name="Note 4 15 4 2 2 2" xfId="36564" xr:uid="{B93E1F9C-44F7-47CF-BBE8-CE2D940AFADB}"/>
    <cellStyle name="Note 4 15 4 2 3" xfId="28378" xr:uid="{FBAC517E-CF4F-4428-BD21-2648B55C3C2E}"/>
    <cellStyle name="Note 4 15 4 2 3 2" xfId="38750" xr:uid="{B6AE9BF3-8DC9-45C2-9E4A-C4598983F6F2}"/>
    <cellStyle name="Note 4 15 4 2 4" xfId="41074" xr:uid="{1CA11EC2-A8D7-46BA-BBBF-FC33FD7100A8}"/>
    <cellStyle name="Note 4 15 4 2 5" xfId="34243" xr:uid="{454E09DB-9AC2-4746-9F09-79337936A840}"/>
    <cellStyle name="Note 4 15 5" xfId="4918" xr:uid="{04C77367-2020-4F86-982F-3BFD41457B97}"/>
    <cellStyle name="Note 4 15 5 2" xfId="18932" xr:uid="{95556865-449D-43F9-A614-C00BEAC430D3}"/>
    <cellStyle name="Note 4 15 5 2 2" xfId="21270" xr:uid="{BE648CB1-95B7-47B6-AE77-24573951DB9D}"/>
    <cellStyle name="Note 4 15 5 2 2 2" xfId="36565" xr:uid="{60A48549-A7AE-4ECD-84E7-ABCEC84E524F}"/>
    <cellStyle name="Note 4 15 5 2 3" xfId="28379" xr:uid="{199170AC-4680-4125-A2B1-78261AD8BAF6}"/>
    <cellStyle name="Note 4 15 5 2 3 2" xfId="38751" xr:uid="{9BAA8025-D480-4636-A435-47C0F65CD1EF}"/>
    <cellStyle name="Note 4 15 5 2 4" xfId="41075" xr:uid="{0A4D8EBD-E3B3-4086-9F95-5B5D478B00E9}"/>
    <cellStyle name="Note 4 15 5 2 5" xfId="34244" xr:uid="{ABDCC4F4-15B6-4316-8C59-1F824950B23A}"/>
    <cellStyle name="Note 4 15 6" xfId="4919" xr:uid="{2900E69E-11F0-4AAD-BFBE-E7FDC4F1F15E}"/>
    <cellStyle name="Note 4 15 6 2" xfId="18933" xr:uid="{9F38C564-4948-4B91-9D4A-2B8952C91BE9}"/>
    <cellStyle name="Note 4 15 6 2 2" xfId="21271" xr:uid="{41FD1CEA-F557-4E8E-AFB2-BB48F1266CAA}"/>
    <cellStyle name="Note 4 15 6 2 2 2" xfId="36566" xr:uid="{0A10BBCF-A485-46B3-A85A-3CBEEBE8F903}"/>
    <cellStyle name="Note 4 15 6 2 3" xfId="28380" xr:uid="{4F696947-955E-4328-9DE0-7B9BFA2807CE}"/>
    <cellStyle name="Note 4 15 6 2 3 2" xfId="38752" xr:uid="{6CB0F118-B44E-4E92-878E-18F99C0EF097}"/>
    <cellStyle name="Note 4 15 6 2 4" xfId="41076" xr:uid="{4665CD77-7B2D-4379-8C7B-B98B7C7CBC43}"/>
    <cellStyle name="Note 4 15 6 2 5" xfId="34245" xr:uid="{C4016A14-895B-4EEC-A574-7D5B1EF3A139}"/>
    <cellStyle name="Note 4 15 7" xfId="17939" xr:uid="{F03DD8A5-2A4B-4759-9949-80D9CE8AED00}"/>
    <cellStyle name="Note 4 15 7 2" xfId="20277" xr:uid="{45DBA191-AEB3-48D7-B134-B39F023C0225}"/>
    <cellStyle name="Note 4 15 7 2 2" xfId="35572" xr:uid="{4423F066-BC35-41DF-83FD-CAB2B6BC8A39}"/>
    <cellStyle name="Note 4 15 7 3" xfId="27392" xr:uid="{5935CA11-1C3E-4A5D-972C-7D8B0FEF1167}"/>
    <cellStyle name="Note 4 15 7 3 2" xfId="37764" xr:uid="{C4277E78-63F5-4052-A09E-F53EC32D27B9}"/>
    <cellStyle name="Note 4 15 7 4" xfId="40082" xr:uid="{7E8572CF-BA1F-46ED-8357-01B2C0525A3E}"/>
    <cellStyle name="Note 4 15 7 5" xfId="33251" xr:uid="{7DDE2194-7E66-4009-AA28-438A49E380EC}"/>
    <cellStyle name="Note 4 15 8" xfId="16759" xr:uid="{119FC20D-FC8C-4781-9B8F-D76082B9D814}"/>
    <cellStyle name="Note 4 15 8 2" xfId="19469" xr:uid="{68DDDD75-945C-47AC-9789-D44B60DD8B68}"/>
    <cellStyle name="Note 4 15 8 2 2" xfId="34764" xr:uid="{DD4020AA-EF33-4432-B30D-5F315204DA80}"/>
    <cellStyle name="Note 4 15 8 3" xfId="26567" xr:uid="{05776E85-FDC3-465A-911F-F08B0E00FAED}"/>
    <cellStyle name="Note 4 15 8 3 2" xfId="36984" xr:uid="{C74678B0-3ADA-48ED-BDA5-B00AB20454B3}"/>
    <cellStyle name="Note 4 15 8 4" xfId="39309" xr:uid="{99456C74-7DA9-469B-AFA9-B8234820EB29}"/>
    <cellStyle name="Note 4 15 8 5" xfId="32478" xr:uid="{DA198859-1CFB-4173-BD9A-292FA4805746}"/>
    <cellStyle name="Note 4 15 9" xfId="18928" xr:uid="{C107BB9A-1BC8-4735-8231-E49392BFA1D2}"/>
    <cellStyle name="Note 4 15 9 2" xfId="21266" xr:uid="{93748512-1F11-4EDE-96F1-D272CA7BC2A6}"/>
    <cellStyle name="Note 4 15 9 2 2" xfId="36561" xr:uid="{14F94152-3BD3-461A-857F-64455954F171}"/>
    <cellStyle name="Note 4 15 9 3" xfId="28375" xr:uid="{3B7D9A84-4D16-43DA-83F1-A1C3EAD99EF9}"/>
    <cellStyle name="Note 4 15 9 3 2" xfId="38747" xr:uid="{135E94FC-3022-45FD-920A-053943C2838F}"/>
    <cellStyle name="Note 4 15 9 4" xfId="41071" xr:uid="{9420ACA3-19EA-405F-A1A5-D072BB71A8AD}"/>
    <cellStyle name="Note 4 15 9 5" xfId="34240" xr:uid="{A62B1CA8-AA8E-433E-8561-B88C191BC6DB}"/>
    <cellStyle name="Note 4 16" xfId="4920" xr:uid="{DBDD818E-9FB5-404D-89BF-E33E999F1538}"/>
    <cellStyle name="Note 4 16 2" xfId="4921" xr:uid="{790510CD-D6BA-4DE3-BF6B-D9A3C1218CC4}"/>
    <cellStyle name="Note 4 16 2 2" xfId="18070" xr:uid="{36825523-5E9E-4CD2-BEDC-F8123E84C6CD}"/>
    <cellStyle name="Note 4 16 2 2 2" xfId="20408" xr:uid="{828C3844-AFC4-45BB-82BC-E11AD0ED6BDA}"/>
    <cellStyle name="Note 4 16 2 2 2 2" xfId="35703" xr:uid="{56B35608-3020-405D-B1EF-EDECF649D179}"/>
    <cellStyle name="Note 4 16 2 2 3" xfId="27522" xr:uid="{B387883F-FC69-4184-AD11-468A82500228}"/>
    <cellStyle name="Note 4 16 2 2 3 2" xfId="37894" xr:uid="{994A6BB0-D207-4377-AEB1-5D820F296DCC}"/>
    <cellStyle name="Note 4 16 2 2 4" xfId="40213" xr:uid="{303E5CCC-FAB0-4201-8BAF-08ED67F32912}"/>
    <cellStyle name="Note 4 16 2 2 5" xfId="33382" xr:uid="{8FBEED19-783B-4449-88B8-9AF59936A519}"/>
    <cellStyle name="Note 4 16 2 3" xfId="18503" xr:uid="{B6A7D6B0-AFE0-498A-9828-F85D3467DB38}"/>
    <cellStyle name="Note 4 16 2 3 2" xfId="20841" xr:uid="{46EB4757-3494-455C-AAA6-8720CD77043B}"/>
    <cellStyle name="Note 4 16 2 3 2 2" xfId="36136" xr:uid="{254B0533-061F-498C-97AC-98F7C273D2DA}"/>
    <cellStyle name="Note 4 16 2 3 3" xfId="27955" xr:uid="{DE4F3216-48E2-484B-8377-CB654CB141AD}"/>
    <cellStyle name="Note 4 16 2 3 3 2" xfId="38327" xr:uid="{5C7F6640-FEC1-4322-832B-DAAE636A52A0}"/>
    <cellStyle name="Note 4 16 2 3 4" xfId="40646" xr:uid="{149EE72E-E184-4D60-91E0-10B0703A5768}"/>
    <cellStyle name="Note 4 16 2 3 5" xfId="33815" xr:uid="{E7BDB435-53AD-4E6D-BAEA-215D5C8298BC}"/>
    <cellStyle name="Note 4 16 2 4" xfId="18935" xr:uid="{E410F4E6-E50D-4D1A-AC20-DE0F4EACDF48}"/>
    <cellStyle name="Note 4 16 2 4 2" xfId="21273" xr:uid="{5074FBE3-391F-47C9-973C-3D0B3BB0A476}"/>
    <cellStyle name="Note 4 16 2 4 2 2" xfId="36568" xr:uid="{C9821399-9149-496F-A90F-E86B1F0A5345}"/>
    <cellStyle name="Note 4 16 2 4 3" xfId="28382" xr:uid="{527A3E84-0277-467C-A1E1-3642A8B26A0F}"/>
    <cellStyle name="Note 4 16 2 4 3 2" xfId="38754" xr:uid="{08CE6585-A458-4903-9A34-C037064C9B3D}"/>
    <cellStyle name="Note 4 16 2 4 4" xfId="41078" xr:uid="{4B697281-E9CB-4E56-996C-1756DA0CAC16}"/>
    <cellStyle name="Note 4 16 2 4 5" xfId="34247" xr:uid="{2BFF0578-7913-41CE-B929-E7CC2BB0987E}"/>
    <cellStyle name="Note 4 16 3" xfId="4922" xr:uid="{B790E9A3-BE6C-4C00-93ED-2F1086D58F4B}"/>
    <cellStyle name="Note 4 16 3 2" xfId="18936" xr:uid="{2F686ECD-D71E-49B8-9B86-41F53EB8C57A}"/>
    <cellStyle name="Note 4 16 3 2 2" xfId="21274" xr:uid="{2AC09A6B-3598-4AD8-905F-B3D8410E6012}"/>
    <cellStyle name="Note 4 16 3 2 2 2" xfId="36569" xr:uid="{2644C4BD-5710-4B09-90AF-F90D3758DA91}"/>
    <cellStyle name="Note 4 16 3 2 3" xfId="28383" xr:uid="{050F320A-9AA9-439B-959E-4FE8C3AA803D}"/>
    <cellStyle name="Note 4 16 3 2 3 2" xfId="38755" xr:uid="{B1776DF0-52D3-45F7-A044-D82ED0C13B7B}"/>
    <cellStyle name="Note 4 16 3 2 4" xfId="41079" xr:uid="{44AD7E68-126F-4954-8204-6173215D6E9E}"/>
    <cellStyle name="Note 4 16 3 2 5" xfId="34248" xr:uid="{8EC5877C-C9DB-4762-9A5A-7D69FA7436B3}"/>
    <cellStyle name="Note 4 16 4" xfId="4923" xr:uid="{A49C982E-9B51-4C0B-8615-6801D3A8A913}"/>
    <cellStyle name="Note 4 16 4 2" xfId="18937" xr:uid="{AC16FB39-F509-4AC0-AB75-E2E9B75DF16B}"/>
    <cellStyle name="Note 4 16 4 2 2" xfId="21275" xr:uid="{F002F9AD-0131-468A-A677-2C740EB0E395}"/>
    <cellStyle name="Note 4 16 4 2 2 2" xfId="36570" xr:uid="{FA620705-E42B-4B75-927E-44FF43DC4D7D}"/>
    <cellStyle name="Note 4 16 4 2 3" xfId="28384" xr:uid="{216231B0-A737-49F0-B0E2-EC035C1CBF3C}"/>
    <cellStyle name="Note 4 16 4 2 3 2" xfId="38756" xr:uid="{1B314D57-F07F-44BB-B2AF-5E1E24ED8E04}"/>
    <cellStyle name="Note 4 16 4 2 4" xfId="41080" xr:uid="{01F9B151-3F82-4DF0-BBB9-E61CAF6C1759}"/>
    <cellStyle name="Note 4 16 4 2 5" xfId="34249" xr:uid="{A51E2DCE-A6FB-429A-AB0E-E400DDD02503}"/>
    <cellStyle name="Note 4 16 5" xfId="4924" xr:uid="{7C4172DF-C410-42C2-9B92-6970294DE4C0}"/>
    <cellStyle name="Note 4 16 5 2" xfId="18938" xr:uid="{0D4467C2-3D06-4409-84F6-DBEBA812E400}"/>
    <cellStyle name="Note 4 16 5 2 2" xfId="21276" xr:uid="{70E1AC1E-F87B-4B25-A61D-671F2BF64E11}"/>
    <cellStyle name="Note 4 16 5 2 2 2" xfId="36571" xr:uid="{C3B815BA-F13C-4ED4-A0F3-8F0E2AC3693E}"/>
    <cellStyle name="Note 4 16 5 2 3" xfId="28385" xr:uid="{6417FBF6-F4E0-4847-8A2B-69172D3AB9F5}"/>
    <cellStyle name="Note 4 16 5 2 3 2" xfId="38757" xr:uid="{527B4950-1CEC-41A9-AE46-39D8596A493C}"/>
    <cellStyle name="Note 4 16 5 2 4" xfId="41081" xr:uid="{7A0B988C-9604-434D-9FD9-676BC82AF39C}"/>
    <cellStyle name="Note 4 16 5 2 5" xfId="34250" xr:uid="{31A8F844-644F-4DC2-A960-177D11027111}"/>
    <cellStyle name="Note 4 16 6" xfId="4925" xr:uid="{B2ECA3F5-14BD-4856-888B-14315581333F}"/>
    <cellStyle name="Note 4 16 6 2" xfId="18939" xr:uid="{D2F506AD-0801-4326-989A-D6A38182F24B}"/>
    <cellStyle name="Note 4 16 6 2 2" xfId="21277" xr:uid="{3DEACDAB-6E77-49C0-9A1D-40D7AB79D73F}"/>
    <cellStyle name="Note 4 16 6 2 2 2" xfId="36572" xr:uid="{E8D27087-229D-4789-981A-EF21AF6DC430}"/>
    <cellStyle name="Note 4 16 6 2 3" xfId="28386" xr:uid="{0E6C4B0C-FF79-42E5-AFB2-320D8E439DC9}"/>
    <cellStyle name="Note 4 16 6 2 3 2" xfId="38758" xr:uid="{1E061AA9-FF56-4E7B-B5EB-BF55A3102D08}"/>
    <cellStyle name="Note 4 16 6 2 4" xfId="41082" xr:uid="{4DA2C20D-010F-4F44-B857-B5C8DD490F80}"/>
    <cellStyle name="Note 4 16 6 2 5" xfId="34251" xr:uid="{3916660A-32F1-430A-92F4-6C9E9A9829AC}"/>
    <cellStyle name="Note 4 16 7" xfId="17940" xr:uid="{759F84DA-29C9-40FA-8E69-BC674833D935}"/>
    <cellStyle name="Note 4 16 7 2" xfId="20278" xr:uid="{5A877A27-BCA8-4C2A-90AF-1E641FF36384}"/>
    <cellStyle name="Note 4 16 7 2 2" xfId="35573" xr:uid="{09010BB6-DBC4-4B68-87EB-B3AE1996CBAD}"/>
    <cellStyle name="Note 4 16 7 3" xfId="27393" xr:uid="{1B00A1F1-6EE5-4AAD-A4CB-1373333042C5}"/>
    <cellStyle name="Note 4 16 7 3 2" xfId="37765" xr:uid="{4CC2DDF0-0C3B-419A-BDCE-39363212EF16}"/>
    <cellStyle name="Note 4 16 7 4" xfId="40083" xr:uid="{A493CD29-1ADE-44AC-A6AC-C094A5FED35D}"/>
    <cellStyle name="Note 4 16 7 5" xfId="33252" xr:uid="{755E44AC-555D-493F-B9E5-0D16C3E50197}"/>
    <cellStyle name="Note 4 16 8" xfId="16760" xr:uid="{FC53F68A-0182-4DD9-9ABB-C3E786E06B70}"/>
    <cellStyle name="Note 4 16 8 2" xfId="19470" xr:uid="{8A8EF4D1-9D7C-4ED1-970A-920D4DABB403}"/>
    <cellStyle name="Note 4 16 8 2 2" xfId="34765" xr:uid="{F7515F7C-6241-42D7-8E9C-F7DD847FC0D8}"/>
    <cellStyle name="Note 4 16 8 3" xfId="26568" xr:uid="{8153DF65-228B-43DF-BA34-B30673F85C47}"/>
    <cellStyle name="Note 4 16 8 3 2" xfId="36985" xr:uid="{02928AE9-8E9F-4DB6-822C-7C9051D01A4A}"/>
    <cellStyle name="Note 4 16 8 4" xfId="39310" xr:uid="{59A0AF1A-7D6E-4BEA-956C-3A2518DD9787}"/>
    <cellStyle name="Note 4 16 8 5" xfId="32479" xr:uid="{95C30808-B576-4478-80F8-EB40949C22C2}"/>
    <cellStyle name="Note 4 16 9" xfId="18934" xr:uid="{39C930D4-FB0D-4960-9CCA-112E616D89CE}"/>
    <cellStyle name="Note 4 16 9 2" xfId="21272" xr:uid="{13BC90A1-06EA-43D2-B61E-CB89C45ED09C}"/>
    <cellStyle name="Note 4 16 9 2 2" xfId="36567" xr:uid="{DA4A8A53-3EE4-4CF9-9EDE-6204768035F0}"/>
    <cellStyle name="Note 4 16 9 3" xfId="28381" xr:uid="{0B60E7F0-C1FD-49F8-B463-836E596A1796}"/>
    <cellStyle name="Note 4 16 9 3 2" xfId="38753" xr:uid="{B6F3D7AD-0086-4234-8069-643695F1F748}"/>
    <cellStyle name="Note 4 16 9 4" xfId="41077" xr:uid="{B1D2A12B-2D5C-40A8-BAD7-8CB619B647F5}"/>
    <cellStyle name="Note 4 16 9 5" xfId="34246" xr:uid="{0ADF9B59-B573-4B3A-8113-7331E9951160}"/>
    <cellStyle name="Note 4 17" xfId="4926" xr:uid="{7C456BF5-3407-4860-8167-4A4F8D935E29}"/>
    <cellStyle name="Note 4 17 2" xfId="4927" xr:uid="{AF4CC64C-B711-49B8-A60E-E36539955D0F}"/>
    <cellStyle name="Note 4 17 2 2" xfId="18071" xr:uid="{D68B9907-FFE2-45B7-AE4A-EAEEF76ADBFA}"/>
    <cellStyle name="Note 4 17 2 2 2" xfId="20409" xr:uid="{ADDE6D2C-9B06-49FF-A333-8C435E0E9311}"/>
    <cellStyle name="Note 4 17 2 2 2 2" xfId="35704" xr:uid="{03FBAC28-5472-4F00-98BE-DA7E775275DE}"/>
    <cellStyle name="Note 4 17 2 2 3" xfId="27523" xr:uid="{825BED10-AB0A-41CF-8386-A766DFC116EE}"/>
    <cellStyle name="Note 4 17 2 2 3 2" xfId="37895" xr:uid="{43E8A957-E0D3-4B17-B8A8-DDB11958D0A5}"/>
    <cellStyle name="Note 4 17 2 2 4" xfId="40214" xr:uid="{B9ED3BCD-7BE0-4EBE-89CD-7B1BEB29828E}"/>
    <cellStyle name="Note 4 17 2 2 5" xfId="33383" xr:uid="{D6607712-F751-4D03-A376-C686A446E676}"/>
    <cellStyle name="Note 4 17 2 3" xfId="18504" xr:uid="{97590D22-ECA6-4745-A6D1-EAD1C220622C}"/>
    <cellStyle name="Note 4 17 2 3 2" xfId="20842" xr:uid="{15F0AA99-DE8C-40B2-A63E-4F0C7563CAB0}"/>
    <cellStyle name="Note 4 17 2 3 2 2" xfId="36137" xr:uid="{B4FF8A99-0854-4E39-B5FF-59CB3031BD0C}"/>
    <cellStyle name="Note 4 17 2 3 3" xfId="27956" xr:uid="{F7643611-F0B0-426D-A8D5-4FC9F1D9C0B0}"/>
    <cellStyle name="Note 4 17 2 3 3 2" xfId="38328" xr:uid="{75C1AF40-5845-41BC-AE17-A2DA7751E380}"/>
    <cellStyle name="Note 4 17 2 3 4" xfId="40647" xr:uid="{966A3C37-CBFE-48AC-8238-EE5F2B11D37E}"/>
    <cellStyle name="Note 4 17 2 3 5" xfId="33816" xr:uid="{4C5F762A-CBC3-47FD-B11C-D7336BE3D9B8}"/>
    <cellStyle name="Note 4 17 2 4" xfId="18941" xr:uid="{829F2D8C-A517-4094-8AAD-CD5468627E47}"/>
    <cellStyle name="Note 4 17 2 4 2" xfId="21279" xr:uid="{2E3B9F13-5774-49B7-AC4A-E9F493F0ADD9}"/>
    <cellStyle name="Note 4 17 2 4 2 2" xfId="36574" xr:uid="{30514CEA-CA58-4F97-978E-B53A5C07FAC1}"/>
    <cellStyle name="Note 4 17 2 4 3" xfId="28388" xr:uid="{92D93D29-0D12-4D61-A551-1ED664506149}"/>
    <cellStyle name="Note 4 17 2 4 3 2" xfId="38760" xr:uid="{23E33686-FEC2-40EC-B26D-D7FA9EAD848C}"/>
    <cellStyle name="Note 4 17 2 4 4" xfId="41084" xr:uid="{16A5F27E-9117-443E-97C7-7F0A94E8D6EF}"/>
    <cellStyle name="Note 4 17 2 4 5" xfId="34253" xr:uid="{F5A524C7-7460-416E-917F-CFB3B98AC35C}"/>
    <cellStyle name="Note 4 17 3" xfId="4928" xr:uid="{ADC87072-56BF-4F3E-88BE-D8815CB49347}"/>
    <cellStyle name="Note 4 17 3 2" xfId="18942" xr:uid="{E2D710F4-7621-4BC8-95FE-C1AAECDA47E3}"/>
    <cellStyle name="Note 4 17 3 2 2" xfId="21280" xr:uid="{1859F822-F6E3-4C2B-8184-87E57BBFD01A}"/>
    <cellStyle name="Note 4 17 3 2 2 2" xfId="36575" xr:uid="{777BB7AF-9AD6-45D2-B445-BA3250F83AF4}"/>
    <cellStyle name="Note 4 17 3 2 3" xfId="28389" xr:uid="{F4D1650D-DBC7-4A5F-8E64-BD1B564FF6D8}"/>
    <cellStyle name="Note 4 17 3 2 3 2" xfId="38761" xr:uid="{0F3381C1-72E0-43A9-A60D-01B0BF099021}"/>
    <cellStyle name="Note 4 17 3 2 4" xfId="41085" xr:uid="{3DBB9905-E327-4887-86DE-49DCAEA9FBA7}"/>
    <cellStyle name="Note 4 17 3 2 5" xfId="34254" xr:uid="{AD310AE9-B436-4930-A58C-019662729063}"/>
    <cellStyle name="Note 4 17 4" xfId="4929" xr:uid="{19DE8113-6C7C-42A4-8FCC-7ABCFC9B7EB1}"/>
    <cellStyle name="Note 4 17 4 2" xfId="18943" xr:uid="{3ACD8A91-B79C-4614-9B0A-DC8C4180A01B}"/>
    <cellStyle name="Note 4 17 4 2 2" xfId="21281" xr:uid="{9EFA6F24-32F7-40E6-AE0E-B3059D2FA0EC}"/>
    <cellStyle name="Note 4 17 4 2 2 2" xfId="36576" xr:uid="{7EE57F97-A8F3-4E3F-B083-4F83EF37C755}"/>
    <cellStyle name="Note 4 17 4 2 3" xfId="28390" xr:uid="{8157668F-96F2-4315-868C-AA1C50D2282E}"/>
    <cellStyle name="Note 4 17 4 2 3 2" xfId="38762" xr:uid="{C400E92F-A52B-479D-824B-E1649A0A00E3}"/>
    <cellStyle name="Note 4 17 4 2 4" xfId="41086" xr:uid="{CA57494E-8549-496B-AE13-A5A8E73942CE}"/>
    <cellStyle name="Note 4 17 4 2 5" xfId="34255" xr:uid="{7C7FC106-8A18-4727-A1A8-DB0C06F2E6CA}"/>
    <cellStyle name="Note 4 17 5" xfId="4930" xr:uid="{9A2858E6-7471-4692-833C-293906335272}"/>
    <cellStyle name="Note 4 17 5 2" xfId="18944" xr:uid="{C7CFE2D0-F830-41AD-9D74-022BEEB8C1F4}"/>
    <cellStyle name="Note 4 17 5 2 2" xfId="21282" xr:uid="{8D0F9B77-A92D-4A57-9FC5-AB92C3FD9090}"/>
    <cellStyle name="Note 4 17 5 2 2 2" xfId="36577" xr:uid="{0B604406-2F32-42AE-9111-0E0D4E4589D4}"/>
    <cellStyle name="Note 4 17 5 2 3" xfId="28391" xr:uid="{BB3089EA-1859-426B-9D41-F8A120A74CBC}"/>
    <cellStyle name="Note 4 17 5 2 3 2" xfId="38763" xr:uid="{9F953513-6A68-43B5-B579-4B8D70BAC7AA}"/>
    <cellStyle name="Note 4 17 5 2 4" xfId="41087" xr:uid="{ED6E1E4B-2C2A-48D8-A4FB-136BD989F938}"/>
    <cellStyle name="Note 4 17 5 2 5" xfId="34256" xr:uid="{4330A2A2-15AF-46B5-9200-274B115C8E8D}"/>
    <cellStyle name="Note 4 17 6" xfId="4931" xr:uid="{84E4EF05-D9A8-4AFD-9077-F84119285AFB}"/>
    <cellStyle name="Note 4 17 6 2" xfId="18945" xr:uid="{13FA8775-D199-4D74-A523-FACEF162B720}"/>
    <cellStyle name="Note 4 17 6 2 2" xfId="21283" xr:uid="{F1ED9BF3-E7A5-42C1-87C8-85DADBCA6E3B}"/>
    <cellStyle name="Note 4 17 6 2 2 2" xfId="36578" xr:uid="{9B7E5AFB-96B7-4E7D-904A-F747A93A87A9}"/>
    <cellStyle name="Note 4 17 6 2 3" xfId="28392" xr:uid="{D864404E-BBEE-4A84-8A77-028B894FC23A}"/>
    <cellStyle name="Note 4 17 6 2 3 2" xfId="38764" xr:uid="{5507EB81-15CD-44C6-9224-CF8813404DE9}"/>
    <cellStyle name="Note 4 17 6 2 4" xfId="41088" xr:uid="{6DD19224-3361-452E-B819-63D7E3CFC5F4}"/>
    <cellStyle name="Note 4 17 6 2 5" xfId="34257" xr:uid="{95A40D9D-BB31-479A-9251-7E1CE64CBFF3}"/>
    <cellStyle name="Note 4 17 7" xfId="17941" xr:uid="{589699B5-03CE-421E-932F-44980308452B}"/>
    <cellStyle name="Note 4 17 7 2" xfId="20279" xr:uid="{00272BEB-22A5-4F26-9EB9-6046438B584F}"/>
    <cellStyle name="Note 4 17 7 2 2" xfId="35574" xr:uid="{DD07CFCD-BF74-4E4C-97B0-696744C65E0F}"/>
    <cellStyle name="Note 4 17 7 3" xfId="27394" xr:uid="{6A184B76-17AE-4E9C-A50D-CDB658A3D169}"/>
    <cellStyle name="Note 4 17 7 3 2" xfId="37766" xr:uid="{EE967DEE-8ACA-485F-977A-2110FDDBDD4B}"/>
    <cellStyle name="Note 4 17 7 4" xfId="40084" xr:uid="{CA3C6D8A-76F1-4AB6-95A6-AD8D172D2447}"/>
    <cellStyle name="Note 4 17 7 5" xfId="33253" xr:uid="{34D8B657-E1CB-4DE6-962F-F4299FE7103A}"/>
    <cellStyle name="Note 4 17 8" xfId="16761" xr:uid="{F5D0B361-EBE7-4213-A82F-036EA071DF92}"/>
    <cellStyle name="Note 4 17 8 2" xfId="19471" xr:uid="{168676E7-7785-4773-8803-80DCAED3AC9E}"/>
    <cellStyle name="Note 4 17 8 2 2" xfId="34766" xr:uid="{8139358E-6971-418D-8A5E-7C3408801FAF}"/>
    <cellStyle name="Note 4 17 8 3" xfId="26569" xr:uid="{1B42FC43-09FA-4C69-8654-EE704F545BCC}"/>
    <cellStyle name="Note 4 17 8 3 2" xfId="36986" xr:uid="{DE608606-CA71-4AE1-B621-B88BA5688A0B}"/>
    <cellStyle name="Note 4 17 8 4" xfId="39311" xr:uid="{326A27D8-9EA6-4D23-B091-8068D024D07E}"/>
    <cellStyle name="Note 4 17 8 5" xfId="32480" xr:uid="{A7DB61E8-3163-4329-B8D9-EE3E1E7AF11F}"/>
    <cellStyle name="Note 4 17 9" xfId="18940" xr:uid="{E272CFC6-EAD8-4CEA-8327-F16667213030}"/>
    <cellStyle name="Note 4 17 9 2" xfId="21278" xr:uid="{6714C847-BCE8-4D1D-9610-75957D210EC1}"/>
    <cellStyle name="Note 4 17 9 2 2" xfId="36573" xr:uid="{94333561-E717-4A0E-8D7F-8F8C284CF962}"/>
    <cellStyle name="Note 4 17 9 3" xfId="28387" xr:uid="{84339EB9-755F-4491-AF3D-7ED55C643199}"/>
    <cellStyle name="Note 4 17 9 3 2" xfId="38759" xr:uid="{525673D3-4907-45B6-B471-DCCD894E3EF5}"/>
    <cellStyle name="Note 4 17 9 4" xfId="41083" xr:uid="{2EDCC55D-9C44-4A2C-9A16-64E8E0A71D0E}"/>
    <cellStyle name="Note 4 17 9 5" xfId="34252" xr:uid="{678F2265-72BE-415A-80EA-960DD872D049}"/>
    <cellStyle name="Note 4 18" xfId="4932" xr:uid="{CD9AB7EF-E729-4058-8217-C9E319893698}"/>
    <cellStyle name="Note 4 18 2" xfId="4933" xr:uid="{A9ADB253-8217-4170-A38D-2DF2679F2B7C}"/>
    <cellStyle name="Note 4 18 2 2" xfId="18072" xr:uid="{195979DE-F016-461E-8D42-C68EB35C9377}"/>
    <cellStyle name="Note 4 18 2 2 2" xfId="20410" xr:uid="{9E5C757B-3DF2-40EA-A0B9-40BAD2301595}"/>
    <cellStyle name="Note 4 18 2 2 2 2" xfId="35705" xr:uid="{BC2B42EF-7692-434B-8F6A-11F37D5B75AE}"/>
    <cellStyle name="Note 4 18 2 2 3" xfId="27524" xr:uid="{68DAD7D3-FAAA-469A-A5E6-7E7FA6A0332E}"/>
    <cellStyle name="Note 4 18 2 2 3 2" xfId="37896" xr:uid="{47A3227D-6D2E-4642-A2F0-104753AEC9E6}"/>
    <cellStyle name="Note 4 18 2 2 4" xfId="40215" xr:uid="{F7CBF148-3A3F-4086-A75D-CF09754296F1}"/>
    <cellStyle name="Note 4 18 2 2 5" xfId="33384" xr:uid="{127C0887-3A7E-4CE9-95FB-0D7AB98184DA}"/>
    <cellStyle name="Note 4 18 2 3" xfId="18505" xr:uid="{EB7CF168-202E-475C-A7D7-C92351BC8051}"/>
    <cellStyle name="Note 4 18 2 3 2" xfId="20843" xr:uid="{F9B8703D-2A45-4C74-873F-CFF3FEEAB12E}"/>
    <cellStyle name="Note 4 18 2 3 2 2" xfId="36138" xr:uid="{7D2DDD43-A7FA-4424-84FA-7865E715DB65}"/>
    <cellStyle name="Note 4 18 2 3 3" xfId="27957" xr:uid="{B89894A9-C6EA-4032-82A5-A3CE7634C609}"/>
    <cellStyle name="Note 4 18 2 3 3 2" xfId="38329" xr:uid="{03BBD266-66FD-4FB5-9E07-6E936FDACD20}"/>
    <cellStyle name="Note 4 18 2 3 4" xfId="40648" xr:uid="{71D4772A-E791-481F-AB58-B5446E09006E}"/>
    <cellStyle name="Note 4 18 2 3 5" xfId="33817" xr:uid="{0FE8A3BD-1DFE-4B42-BCA8-AADFD4B7C01B}"/>
    <cellStyle name="Note 4 18 2 4" xfId="18947" xr:uid="{C87FFF12-1516-438C-99E0-9B79E4B0E53B}"/>
    <cellStyle name="Note 4 18 2 4 2" xfId="21285" xr:uid="{DA953FC6-FBA3-4DBE-BA70-41CE77E1F325}"/>
    <cellStyle name="Note 4 18 2 4 2 2" xfId="36580" xr:uid="{7F8BEBF2-74FA-40A6-9FCA-9D826A5A3D48}"/>
    <cellStyle name="Note 4 18 2 4 3" xfId="28394" xr:uid="{99BE49A7-FFFC-41AC-8ABC-C416D161E32E}"/>
    <cellStyle name="Note 4 18 2 4 3 2" xfId="38766" xr:uid="{A26A0FFA-7C8C-484C-AB1C-7F61EFEA35C3}"/>
    <cellStyle name="Note 4 18 2 4 4" xfId="41090" xr:uid="{23F8618C-4CE9-473F-8504-283C2D15308A}"/>
    <cellStyle name="Note 4 18 2 4 5" xfId="34259" xr:uid="{27E64861-9FEE-4806-9006-61C39B415BE9}"/>
    <cellStyle name="Note 4 18 3" xfId="4934" xr:uid="{8F034FAD-2A64-4039-930D-7ADE5D1C823B}"/>
    <cellStyle name="Note 4 18 3 2" xfId="18948" xr:uid="{3B9806D0-A40F-4D89-BAC2-FE63E24A7A08}"/>
    <cellStyle name="Note 4 18 3 2 2" xfId="21286" xr:uid="{2D6FABDE-FE2B-4F11-A481-44D5CBF4B2B4}"/>
    <cellStyle name="Note 4 18 3 2 2 2" xfId="36581" xr:uid="{1B07327A-FCA2-41C8-9C2B-D5BC05029BBE}"/>
    <cellStyle name="Note 4 18 3 2 3" xfId="28395" xr:uid="{B8EDCB1F-B94A-47CD-A6DF-AF02069C7C17}"/>
    <cellStyle name="Note 4 18 3 2 3 2" xfId="38767" xr:uid="{DFAE8788-B476-4B76-B748-58273FD8D760}"/>
    <cellStyle name="Note 4 18 3 2 4" xfId="41091" xr:uid="{E7859723-8C81-4755-992C-7F0C6F559B28}"/>
    <cellStyle name="Note 4 18 3 2 5" xfId="34260" xr:uid="{7323A713-9960-4D4A-B4E4-8D9EE28C75F5}"/>
    <cellStyle name="Note 4 18 4" xfId="4935" xr:uid="{CE062A44-41E3-4E96-AC54-463B6AC6AAC6}"/>
    <cellStyle name="Note 4 18 4 2" xfId="18949" xr:uid="{21C0079B-FAF9-441B-88BE-3AD33533F592}"/>
    <cellStyle name="Note 4 18 4 2 2" xfId="21287" xr:uid="{200EA2F8-991E-4F1C-A825-39426414B99C}"/>
    <cellStyle name="Note 4 18 4 2 2 2" xfId="36582" xr:uid="{7C2367E1-0D34-4C28-8FF5-2A18DF76EED4}"/>
    <cellStyle name="Note 4 18 4 2 3" xfId="28396" xr:uid="{36336855-4C78-4481-9705-BBCA1E6A9DEE}"/>
    <cellStyle name="Note 4 18 4 2 3 2" xfId="38768" xr:uid="{5C0A8A9C-CC36-4D45-8588-1239C878BD3E}"/>
    <cellStyle name="Note 4 18 4 2 4" xfId="41092" xr:uid="{CC3683E6-8351-4EFB-9E40-2DBD469495AD}"/>
    <cellStyle name="Note 4 18 4 2 5" xfId="34261" xr:uid="{C6E248CA-D272-4FC2-96C8-1A78DCCBA20F}"/>
    <cellStyle name="Note 4 18 5" xfId="4936" xr:uid="{249E3BF2-6393-4923-9C5C-60CD0FF3F697}"/>
    <cellStyle name="Note 4 18 5 2" xfId="18950" xr:uid="{D199DCAD-C97C-463C-94F5-C8AB2503CB77}"/>
    <cellStyle name="Note 4 18 5 2 2" xfId="21288" xr:uid="{69B5C442-1E96-4F04-8BE5-012875475AC7}"/>
    <cellStyle name="Note 4 18 5 2 2 2" xfId="36583" xr:uid="{6AEC042A-6AF2-414A-8C03-D9AD51193972}"/>
    <cellStyle name="Note 4 18 5 2 3" xfId="28397" xr:uid="{985F7146-9D54-4B77-BB71-F535477FDEB8}"/>
    <cellStyle name="Note 4 18 5 2 3 2" xfId="38769" xr:uid="{9EE6638A-4BAA-46A8-8BDF-2A5810EEF885}"/>
    <cellStyle name="Note 4 18 5 2 4" xfId="41093" xr:uid="{1F5FD43B-DB06-4271-B57F-29D5B72D1BF3}"/>
    <cellStyle name="Note 4 18 5 2 5" xfId="34262" xr:uid="{662DBFB5-03B8-436E-A267-84C8E4B85A85}"/>
    <cellStyle name="Note 4 18 6" xfId="4937" xr:uid="{1E421217-4C98-4167-A144-A505E6C14202}"/>
    <cellStyle name="Note 4 18 6 2" xfId="18951" xr:uid="{2A54CB94-4631-4E2A-B979-94B99937853A}"/>
    <cellStyle name="Note 4 18 6 2 2" xfId="21289" xr:uid="{6265D0FA-884C-4394-9EFE-5E032F827460}"/>
    <cellStyle name="Note 4 18 6 2 2 2" xfId="36584" xr:uid="{B4077302-4C27-445F-9B53-8AA7B293A8CD}"/>
    <cellStyle name="Note 4 18 6 2 3" xfId="28398" xr:uid="{017DAE2D-46E7-4A6A-8E28-A206CE1566E5}"/>
    <cellStyle name="Note 4 18 6 2 3 2" xfId="38770" xr:uid="{24B07E25-D02B-4E00-9614-EA3AED845AF3}"/>
    <cellStyle name="Note 4 18 6 2 4" xfId="41094" xr:uid="{BAE39DB8-5CAE-4090-AF66-21056AF68BB0}"/>
    <cellStyle name="Note 4 18 6 2 5" xfId="34263" xr:uid="{FB98B7BB-ADD5-45A0-995E-E6F6C5CB4D2A}"/>
    <cellStyle name="Note 4 18 7" xfId="17942" xr:uid="{8138D496-8BF6-49A8-8672-E90E78909944}"/>
    <cellStyle name="Note 4 18 7 2" xfId="20280" xr:uid="{3FA94910-8A92-4A5D-8FB1-52A96ED5F7E5}"/>
    <cellStyle name="Note 4 18 7 2 2" xfId="35575" xr:uid="{38BEC4CA-3514-40EC-B6D9-C2F721DC3165}"/>
    <cellStyle name="Note 4 18 7 3" xfId="27395" xr:uid="{6F86AC6F-C1CA-424D-9E70-EDED40C3C4E7}"/>
    <cellStyle name="Note 4 18 7 3 2" xfId="37767" xr:uid="{BC320750-3170-4884-B89F-E1D221DBF038}"/>
    <cellStyle name="Note 4 18 7 4" xfId="40085" xr:uid="{BC6DB6B6-814A-4010-9F60-D101C0472283}"/>
    <cellStyle name="Note 4 18 7 5" xfId="33254" xr:uid="{18A55B0A-46CD-4C05-BC45-F8DEBC608561}"/>
    <cellStyle name="Note 4 18 8" xfId="16762" xr:uid="{C8FEB2EF-0E59-47D3-86DB-F515B92A8088}"/>
    <cellStyle name="Note 4 18 8 2" xfId="19472" xr:uid="{5DCD4E77-313B-444F-9E5E-EECC55E5B294}"/>
    <cellStyle name="Note 4 18 8 2 2" xfId="34767" xr:uid="{6374FF1F-430B-4E02-8046-D7F31B5E72C4}"/>
    <cellStyle name="Note 4 18 8 3" xfId="26570" xr:uid="{BB9F390E-B3D9-4214-B531-A74F42611F90}"/>
    <cellStyle name="Note 4 18 8 3 2" xfId="36987" xr:uid="{24BA9ED4-B280-4549-8F1C-FB92E1844C91}"/>
    <cellStyle name="Note 4 18 8 4" xfId="39312" xr:uid="{DC95C469-A637-4F58-B3F7-525AD1640885}"/>
    <cellStyle name="Note 4 18 8 5" xfId="32481" xr:uid="{C4569769-0463-4865-9BF4-919F82CD5386}"/>
    <cellStyle name="Note 4 18 9" xfId="18946" xr:uid="{4F4A31AA-BA74-4893-8BB9-E8EA83F7ED26}"/>
    <cellStyle name="Note 4 18 9 2" xfId="21284" xr:uid="{F0A8E488-A24A-4C30-AD83-3E9276E83615}"/>
    <cellStyle name="Note 4 18 9 2 2" xfId="36579" xr:uid="{89C74ED6-96E4-4CE4-8373-4BFBCE6D3F64}"/>
    <cellStyle name="Note 4 18 9 3" xfId="28393" xr:uid="{58CA4990-AE74-4724-B08C-07E06F051E78}"/>
    <cellStyle name="Note 4 18 9 3 2" xfId="38765" xr:uid="{02C98618-A277-4984-B855-65BFBF8276EB}"/>
    <cellStyle name="Note 4 18 9 4" xfId="41089" xr:uid="{1910DEA9-D691-4EC5-96A7-EE93887E15F7}"/>
    <cellStyle name="Note 4 18 9 5" xfId="34258" xr:uid="{E261316E-3DA2-468B-AA33-EF1B99C19D1A}"/>
    <cellStyle name="Note 4 19" xfId="4938" xr:uid="{5A3596A2-D725-4814-BE1F-DD5C692C4425}"/>
    <cellStyle name="Note 4 19 2" xfId="4939" xr:uid="{175FD0F2-9476-4D0E-B425-1B72B8D03A5E}"/>
    <cellStyle name="Note 4 19 2 2" xfId="18073" xr:uid="{02F0BED1-A5E7-4E99-B0C7-3229C1D827EC}"/>
    <cellStyle name="Note 4 19 2 2 2" xfId="20411" xr:uid="{1E84DC6A-D790-4C13-84B0-88037A74323C}"/>
    <cellStyle name="Note 4 19 2 2 2 2" xfId="35706" xr:uid="{00918C71-488E-4938-B1E2-59DF7290249B}"/>
    <cellStyle name="Note 4 19 2 2 3" xfId="27525" xr:uid="{B41194A5-6A01-476F-A8E0-416E620516B3}"/>
    <cellStyle name="Note 4 19 2 2 3 2" xfId="37897" xr:uid="{00A39C44-DB8F-4BC5-BC9A-ED5AD540ECBF}"/>
    <cellStyle name="Note 4 19 2 2 4" xfId="40216" xr:uid="{6C677B8F-55AB-40F6-BFA9-262C80ABF507}"/>
    <cellStyle name="Note 4 19 2 2 5" xfId="33385" xr:uid="{79F02FE6-D950-4A69-83BB-B84CC9BD3C32}"/>
    <cellStyle name="Note 4 19 2 3" xfId="18506" xr:uid="{F7933E7D-1ECF-4523-9653-B7E053EAED91}"/>
    <cellStyle name="Note 4 19 2 3 2" xfId="20844" xr:uid="{4D88564F-A94F-420A-AB77-2D49484C98A1}"/>
    <cellStyle name="Note 4 19 2 3 2 2" xfId="36139" xr:uid="{A41E7847-3FD4-4621-B27D-A1A02D2EF64B}"/>
    <cellStyle name="Note 4 19 2 3 3" xfId="27958" xr:uid="{298D6933-E511-4EED-AD1F-2342EE5A0A99}"/>
    <cellStyle name="Note 4 19 2 3 3 2" xfId="38330" xr:uid="{F8BA0F7F-5F7E-4560-97BF-6C6B84384702}"/>
    <cellStyle name="Note 4 19 2 3 4" xfId="40649" xr:uid="{F30B10ED-7C46-46BC-81F1-661BD1C7BA7D}"/>
    <cellStyle name="Note 4 19 2 3 5" xfId="33818" xr:uid="{066F1EB9-5BA7-4FF4-AD12-2CEB069DBE5E}"/>
    <cellStyle name="Note 4 19 2 4" xfId="18953" xr:uid="{629CB113-F15C-4133-82D2-FD411C15637F}"/>
    <cellStyle name="Note 4 19 2 4 2" xfId="21291" xr:uid="{DCAE5E71-A8FE-4EC1-9B07-9FAF47BA9595}"/>
    <cellStyle name="Note 4 19 2 4 2 2" xfId="36586" xr:uid="{C6C12C63-57BC-4EB4-BC6F-2BD5BC6965C1}"/>
    <cellStyle name="Note 4 19 2 4 3" xfId="28400" xr:uid="{15805F65-374E-4577-9261-4949FBC0C5E7}"/>
    <cellStyle name="Note 4 19 2 4 3 2" xfId="38772" xr:uid="{EC4126E0-2119-47FB-AEE4-2BFD89665A03}"/>
    <cellStyle name="Note 4 19 2 4 4" xfId="41096" xr:uid="{0D415028-AE6E-4A7A-AC9D-2D381D546862}"/>
    <cellStyle name="Note 4 19 2 4 5" xfId="34265" xr:uid="{1A029749-2929-451B-8FAE-B15B1A2CE59E}"/>
    <cellStyle name="Note 4 19 3" xfId="4940" xr:uid="{FEB8B723-7EFC-4DD5-B796-F3478AA957DC}"/>
    <cellStyle name="Note 4 19 3 2" xfId="18954" xr:uid="{149FABA1-992B-40CD-AFDD-1426B112BBC2}"/>
    <cellStyle name="Note 4 19 3 2 2" xfId="21292" xr:uid="{95CD0F48-B3EF-487D-82DA-D0B6159E80B3}"/>
    <cellStyle name="Note 4 19 3 2 2 2" xfId="36587" xr:uid="{DFB25655-A189-4E20-9395-709A27456D22}"/>
    <cellStyle name="Note 4 19 3 2 3" xfId="28401" xr:uid="{ADABA3E1-D867-434B-A070-503670B7ADB1}"/>
    <cellStyle name="Note 4 19 3 2 3 2" xfId="38773" xr:uid="{D8A28FF8-1D97-4DA5-80A3-CF99BDDDE11D}"/>
    <cellStyle name="Note 4 19 3 2 4" xfId="41097" xr:uid="{3ED60113-5EBE-4B34-B4ED-C6F8EDA9FB1E}"/>
    <cellStyle name="Note 4 19 3 2 5" xfId="34266" xr:uid="{C864F468-4DAB-481A-8AD9-C468A61EB901}"/>
    <cellStyle name="Note 4 19 4" xfId="4941" xr:uid="{9FF6E5CF-66FF-4CA6-B689-EA05391F2F58}"/>
    <cellStyle name="Note 4 19 4 2" xfId="18955" xr:uid="{3EB22C4C-BF21-4E17-8936-3DACB6D31489}"/>
    <cellStyle name="Note 4 19 4 2 2" xfId="21293" xr:uid="{C6F25455-3DF4-436C-9BB1-CFC45FD188BE}"/>
    <cellStyle name="Note 4 19 4 2 2 2" xfId="36588" xr:uid="{610C37EB-8999-42E3-907C-8DFB52D50431}"/>
    <cellStyle name="Note 4 19 4 2 3" xfId="28402" xr:uid="{96DC721B-22F9-483E-842E-88F546547D04}"/>
    <cellStyle name="Note 4 19 4 2 3 2" xfId="38774" xr:uid="{4A07AD64-1641-4BDC-A328-0D5F00F0CF8F}"/>
    <cellStyle name="Note 4 19 4 2 4" xfId="41098" xr:uid="{63FC5CD6-84C8-4577-8190-7FA52D8B313C}"/>
    <cellStyle name="Note 4 19 4 2 5" xfId="34267" xr:uid="{AC896E15-EA39-4BF4-94EA-25329BE20FDD}"/>
    <cellStyle name="Note 4 19 5" xfId="4942" xr:uid="{48DD498F-2941-4109-B6EA-73105DFDDA32}"/>
    <cellStyle name="Note 4 19 5 2" xfId="18956" xr:uid="{50BF2670-D2D4-460E-B358-A0BEB9CBA88D}"/>
    <cellStyle name="Note 4 19 5 2 2" xfId="21294" xr:uid="{840AD776-7EA7-4A60-BBBC-6D20106F1C57}"/>
    <cellStyle name="Note 4 19 5 2 2 2" xfId="36589" xr:uid="{6D86428F-0F53-483D-B8B8-10EC08B1319D}"/>
    <cellStyle name="Note 4 19 5 2 3" xfId="28403" xr:uid="{65565EA5-22C6-434C-B8A0-D4B1CE4745C2}"/>
    <cellStyle name="Note 4 19 5 2 3 2" xfId="38775" xr:uid="{977D337B-4572-435A-A7A9-02EA018A3D0E}"/>
    <cellStyle name="Note 4 19 5 2 4" xfId="41099" xr:uid="{A01FB10B-2B8C-40C7-B15F-218411531317}"/>
    <cellStyle name="Note 4 19 5 2 5" xfId="34268" xr:uid="{FB29F13D-F657-4A82-B625-A79754F528A4}"/>
    <cellStyle name="Note 4 19 6" xfId="4943" xr:uid="{565C3BB1-3286-4456-A7E9-7DC173B095CD}"/>
    <cellStyle name="Note 4 19 6 2" xfId="18957" xr:uid="{EE3B5F03-9222-4B69-80DD-04EE29853BED}"/>
    <cellStyle name="Note 4 19 6 2 2" xfId="21295" xr:uid="{F78BFC1F-C861-4426-8170-0402C904CA9C}"/>
    <cellStyle name="Note 4 19 6 2 2 2" xfId="36590" xr:uid="{4B2C0454-E207-4FA1-AED9-98EB0A275752}"/>
    <cellStyle name="Note 4 19 6 2 3" xfId="28404" xr:uid="{43A3936D-77D2-4104-AC16-069030607DFC}"/>
    <cellStyle name="Note 4 19 6 2 3 2" xfId="38776" xr:uid="{57EED997-9AEF-4C36-B2EF-1183EB96BCEC}"/>
    <cellStyle name="Note 4 19 6 2 4" xfId="41100" xr:uid="{CEBA2994-1239-4C24-9921-ECC8CA5EB648}"/>
    <cellStyle name="Note 4 19 6 2 5" xfId="34269" xr:uid="{4D8C18E6-3EB4-40CE-9C2A-6888C9166079}"/>
    <cellStyle name="Note 4 19 7" xfId="17943" xr:uid="{DA5D3E7C-1F24-4446-A888-F9546F95FE9C}"/>
    <cellStyle name="Note 4 19 7 2" xfId="20281" xr:uid="{B2EA9C21-A42D-40A2-90C9-C67F0861EB31}"/>
    <cellStyle name="Note 4 19 7 2 2" xfId="35576" xr:uid="{F146DA5D-68BF-4100-9D69-D84C8D23A702}"/>
    <cellStyle name="Note 4 19 7 3" xfId="27396" xr:uid="{5E7AEBF7-BFF6-4CCC-92F4-0E120F86B9BF}"/>
    <cellStyle name="Note 4 19 7 3 2" xfId="37768" xr:uid="{AF61C8D8-32E4-47CC-B093-A0FB3748EDE5}"/>
    <cellStyle name="Note 4 19 7 4" xfId="40086" xr:uid="{AC3DED0F-3C13-403D-9C99-036105C65ABF}"/>
    <cellStyle name="Note 4 19 7 5" xfId="33255" xr:uid="{36AA7948-1211-406C-98D3-DEAD68AAAB8F}"/>
    <cellStyle name="Note 4 19 8" xfId="16763" xr:uid="{D091069C-A9F1-43CF-9FCF-55A5074B354B}"/>
    <cellStyle name="Note 4 19 8 2" xfId="19473" xr:uid="{15C90668-3055-4CC9-9640-C8194DCDCE96}"/>
    <cellStyle name="Note 4 19 8 2 2" xfId="34768" xr:uid="{5E19BC56-702B-4B19-B0D0-2A99B3A89EE6}"/>
    <cellStyle name="Note 4 19 8 3" xfId="26571" xr:uid="{8255FDDF-9BA6-4C51-906F-79A842CEF8BA}"/>
    <cellStyle name="Note 4 19 8 3 2" xfId="36988" xr:uid="{B03EE54C-5774-4324-94A5-6B91A5326B1C}"/>
    <cellStyle name="Note 4 19 8 4" xfId="39313" xr:uid="{0E71BDBC-6FD8-4989-88E6-11FFBC8DE546}"/>
    <cellStyle name="Note 4 19 8 5" xfId="32482" xr:uid="{2F4EB2A8-6B3A-496A-B4C5-B47906E42D60}"/>
    <cellStyle name="Note 4 19 9" xfId="18952" xr:uid="{41DBF05F-CCFD-4B69-A07A-AD60F590989C}"/>
    <cellStyle name="Note 4 19 9 2" xfId="21290" xr:uid="{2B003BFF-2423-4A68-A3DA-E8D89C658156}"/>
    <cellStyle name="Note 4 19 9 2 2" xfId="36585" xr:uid="{CDD5F7EB-9FE8-4295-B377-03060D3D0224}"/>
    <cellStyle name="Note 4 19 9 3" xfId="28399" xr:uid="{7B660AEB-9724-4A78-8C42-2E0500DDC48E}"/>
    <cellStyle name="Note 4 19 9 3 2" xfId="38771" xr:uid="{E0DC326A-DF60-4EFF-AAC4-70D462FEEBB9}"/>
    <cellStyle name="Note 4 19 9 4" xfId="41095" xr:uid="{A36ED4F4-B12B-4966-BF81-428444802360}"/>
    <cellStyle name="Note 4 19 9 5" xfId="34264" xr:uid="{A2B2BC85-BB44-4C11-B3F1-A2ECB1BCF532}"/>
    <cellStyle name="Note 4 2" xfId="1139" xr:uid="{CB32B6A9-215F-4C3D-8829-70E14F99A75E}"/>
    <cellStyle name="Note 4 2 2" xfId="17454" xr:uid="{F7F34AA4-07CE-4D20-9CFD-9274E3EA308B}"/>
    <cellStyle name="Note 4 2 2 2" xfId="18074" xr:uid="{A0A8DF06-3593-4402-98DA-B06313ABFBB5}"/>
    <cellStyle name="Note 4 2 2 2 2" xfId="20412" xr:uid="{6980D91B-D914-4D27-9D84-45DFD261A723}"/>
    <cellStyle name="Note 4 2 2 2 2 2" xfId="35707" xr:uid="{E41E60A3-9A7D-47A1-8136-6FA0476B556B}"/>
    <cellStyle name="Note 4 2 2 2 3" xfId="27526" xr:uid="{D29406BC-1E4D-4334-9DAC-C072A4DEA69C}"/>
    <cellStyle name="Note 4 2 2 2 3 2" xfId="37898" xr:uid="{99BFD241-D04C-4821-82FE-089EC511228E}"/>
    <cellStyle name="Note 4 2 2 2 4" xfId="40217" xr:uid="{98294C54-6254-4D1C-9A0F-A346004471C2}"/>
    <cellStyle name="Note 4 2 2 2 5" xfId="33386" xr:uid="{FD6BFBDC-0866-40E9-9EA9-838DA3657EA7}"/>
    <cellStyle name="Note 4 2 2 3" xfId="18507" xr:uid="{CC922DAA-40A7-40BB-BA6C-B70C69924CEA}"/>
    <cellStyle name="Note 4 2 2 3 2" xfId="20845" xr:uid="{DEBC06F8-858D-4E8E-95D3-28F877B89CD8}"/>
    <cellStyle name="Note 4 2 2 3 2 2" xfId="36140" xr:uid="{D7A72207-CF3A-490B-89EC-D10C9C3E8671}"/>
    <cellStyle name="Note 4 2 2 3 3" xfId="27959" xr:uid="{E8BBCB4A-B452-4E6D-AF51-3656F8BA87A8}"/>
    <cellStyle name="Note 4 2 2 3 3 2" xfId="38331" xr:uid="{23262F37-8976-4396-817E-927FEB7FE678}"/>
    <cellStyle name="Note 4 2 2 3 4" xfId="40650" xr:uid="{29938284-81F4-408E-B70F-F7444DA25459}"/>
    <cellStyle name="Note 4 2 2 3 5" xfId="33819" xr:uid="{9A454569-B1A2-42CB-AD08-D9D9C993ADAD}"/>
    <cellStyle name="Note 4 2 2 4" xfId="19801" xr:uid="{59E89441-048C-4433-9543-3E52E278F4A1}"/>
    <cellStyle name="Note 4 2 2 4 2" xfId="35096" xr:uid="{1300BD90-9E69-4731-A618-9FFDF70637FF}"/>
    <cellStyle name="Note 4 2 2 5" xfId="26940" xr:uid="{53AB10B7-5AC0-484F-A0A1-15EFB4375D46}"/>
    <cellStyle name="Note 4 2 2 5 2" xfId="37316" xr:uid="{BC638EEC-C7D1-4FB0-A388-37964A5A1FB1}"/>
    <cellStyle name="Note 4 2 2 6" xfId="39606" xr:uid="{F49C9753-2CEB-4741-8E27-876CCF871F9E}"/>
    <cellStyle name="Note 4 2 2 7" xfId="32775" xr:uid="{C2732677-9090-4198-B114-4CA7CE2D64F4}"/>
    <cellStyle name="Note 4 2 3" xfId="17944" xr:uid="{89501A0C-F25E-4A25-836A-A634EDDA8771}"/>
    <cellStyle name="Note 4 2 3 2" xfId="20282" xr:uid="{6A632334-7428-4FD6-80C0-020C464EC4D7}"/>
    <cellStyle name="Note 4 2 3 2 2" xfId="35577" xr:uid="{43004EE3-38AA-4E36-9729-88BD267EEC06}"/>
    <cellStyle name="Note 4 2 3 3" xfId="27397" xr:uid="{D35E1358-0217-44B1-A863-DE7A45BD99AA}"/>
    <cellStyle name="Note 4 2 3 3 2" xfId="37769" xr:uid="{3E3634F2-E7FB-46CF-B30B-4CDAE96318D9}"/>
    <cellStyle name="Note 4 2 3 4" xfId="40087" xr:uid="{7F41122E-12A7-447B-984D-6CB6A313BF3F}"/>
    <cellStyle name="Note 4 2 3 5" xfId="33256" xr:uid="{7284DE5E-0BF7-487F-9FF0-384E82AFEFAF}"/>
    <cellStyle name="Note 4 2 4" xfId="16764" xr:uid="{1B0877F9-420D-44A4-88F0-011B68982651}"/>
    <cellStyle name="Note 4 2 4 2" xfId="19474" xr:uid="{7E5FE109-5126-4D84-B7F9-47DF6DA7668F}"/>
    <cellStyle name="Note 4 2 4 2 2" xfId="34769" xr:uid="{8454D07E-3F6A-4A4D-884D-2C57B9B167B2}"/>
    <cellStyle name="Note 4 2 4 3" xfId="26572" xr:uid="{334F5E03-9A02-4C67-8588-C7B73F8C6223}"/>
    <cellStyle name="Note 4 2 4 3 2" xfId="36989" xr:uid="{A4FA2450-B1FF-4219-B7B5-52FF4EB2383B}"/>
    <cellStyle name="Note 4 2 4 4" xfId="39314" xr:uid="{1BD5C3F6-ABCB-4276-A862-6AF8AFB6FE22}"/>
    <cellStyle name="Note 4 2 4 5" xfId="32483" xr:uid="{80B0A3AC-E2A3-4B80-BE5E-8FE80DD9CBA4}"/>
    <cellStyle name="Note 4 2 5" xfId="16109" xr:uid="{EC76180D-5F1D-41E7-B0AB-DEEE19C15738}"/>
    <cellStyle name="Note 4 2 5 2" xfId="19385" xr:uid="{CEC561DC-402A-4494-9DB8-B37F1405180C}"/>
    <cellStyle name="Note 4 2 5 2 2" xfId="34680" xr:uid="{A5FE4C22-2D89-4AD2-9277-6835445CF4EA}"/>
    <cellStyle name="Note 4 2 5 3" xfId="26483" xr:uid="{8C783075-E07B-438F-B5F0-C02EBEFDEBFF}"/>
    <cellStyle name="Note 4 2 5 3 2" xfId="36900" xr:uid="{FF35CA47-74E3-4CD7-A3E8-3823BBE75244}"/>
    <cellStyle name="Note 4 2 5 4" xfId="39225" xr:uid="{D6D27E37-D08D-495C-B4C4-3F3B96A14FFD}"/>
    <cellStyle name="Note 4 2 5 5" xfId="32394" xr:uid="{CFCA88CC-4D77-471D-816D-AEED0638F999}"/>
    <cellStyle name="Note 4 20" xfId="4944" xr:uid="{AAB4AD3F-A167-439E-83A9-FCAC0D779FC3}"/>
    <cellStyle name="Note 4 20 2" xfId="4945" xr:uid="{36DAA899-534C-4C0C-8624-EC8791DBF3AE}"/>
    <cellStyle name="Note 4 20 2 2" xfId="18075" xr:uid="{7FA8FD1F-E95D-4826-B1D3-3EE67C27681E}"/>
    <cellStyle name="Note 4 20 2 2 2" xfId="20413" xr:uid="{0C0094E9-9991-4AD4-81AC-6A9821762211}"/>
    <cellStyle name="Note 4 20 2 2 2 2" xfId="35708" xr:uid="{C27CC206-CE55-4845-8D51-4F73EA7DEEF2}"/>
    <cellStyle name="Note 4 20 2 2 3" xfId="27527" xr:uid="{AC419907-D13C-4F89-9CF3-6353F13F2B4B}"/>
    <cellStyle name="Note 4 20 2 2 3 2" xfId="37899" xr:uid="{5A3CE6E8-8097-45B0-9EB7-92F68688EFD4}"/>
    <cellStyle name="Note 4 20 2 2 4" xfId="40218" xr:uid="{405F9891-CA4E-4C52-8F13-11C204541709}"/>
    <cellStyle name="Note 4 20 2 2 5" xfId="33387" xr:uid="{747297D5-94C0-4B34-9EA3-318288408C57}"/>
    <cellStyle name="Note 4 20 2 3" xfId="18508" xr:uid="{1038CEE0-2CB2-4F30-A5DB-A8BEE8820D93}"/>
    <cellStyle name="Note 4 20 2 3 2" xfId="20846" xr:uid="{A9CAC34A-7C13-4224-8C65-BAD68C9D325B}"/>
    <cellStyle name="Note 4 20 2 3 2 2" xfId="36141" xr:uid="{48D44B53-B850-4E5A-AFED-FBF64D32BB44}"/>
    <cellStyle name="Note 4 20 2 3 3" xfId="27960" xr:uid="{09483E13-D97C-462F-BD2F-E7879B864B95}"/>
    <cellStyle name="Note 4 20 2 3 3 2" xfId="38332" xr:uid="{7C414BA8-C802-42DB-AF7D-7480BE2BDDED}"/>
    <cellStyle name="Note 4 20 2 3 4" xfId="40651" xr:uid="{57263D22-C897-4E7F-8C48-F13616B9C7E2}"/>
    <cellStyle name="Note 4 20 2 3 5" xfId="33820" xr:uid="{66240D28-B72A-49F7-AEAF-3BAEB5A53B2E}"/>
    <cellStyle name="Note 4 20 2 4" xfId="18959" xr:uid="{6387912A-7664-43AA-8CE5-8BD70D356771}"/>
    <cellStyle name="Note 4 20 2 4 2" xfId="21297" xr:uid="{E7066313-FB2A-4848-A0DE-A4AC91D6CBD0}"/>
    <cellStyle name="Note 4 20 2 4 2 2" xfId="36592" xr:uid="{02DAAECA-E164-4ABE-9859-E74B9C85DA74}"/>
    <cellStyle name="Note 4 20 2 4 3" xfId="28406" xr:uid="{35A0CADD-96B2-4CF3-9F89-0A3615A7C981}"/>
    <cellStyle name="Note 4 20 2 4 3 2" xfId="38778" xr:uid="{3EBAA61F-9EC3-4881-8B5F-315FA7E2564F}"/>
    <cellStyle name="Note 4 20 2 4 4" xfId="41102" xr:uid="{2F2C7E6D-DB13-4610-B3F4-413C281D887D}"/>
    <cellStyle name="Note 4 20 2 4 5" xfId="34271" xr:uid="{07320FE4-0163-4326-A170-C049E9BDDF5D}"/>
    <cellStyle name="Note 4 20 3" xfId="4946" xr:uid="{1CEDB659-B9F6-440C-96B5-994076117032}"/>
    <cellStyle name="Note 4 20 3 2" xfId="18960" xr:uid="{C6F0BDBD-3558-48AB-9AE2-620197871484}"/>
    <cellStyle name="Note 4 20 3 2 2" xfId="21298" xr:uid="{44CA5484-7915-4764-8B7A-766914994F0F}"/>
    <cellStyle name="Note 4 20 3 2 2 2" xfId="36593" xr:uid="{84B9CB1B-F366-48F9-A536-D9868362F144}"/>
    <cellStyle name="Note 4 20 3 2 3" xfId="28407" xr:uid="{80CC0685-AC9D-4D82-9DB0-E3E5EE9F09C1}"/>
    <cellStyle name="Note 4 20 3 2 3 2" xfId="38779" xr:uid="{DD5EBEB1-247C-4FF7-AC3E-4B2A1B857DB6}"/>
    <cellStyle name="Note 4 20 3 2 4" xfId="41103" xr:uid="{6ED4C6D7-62D1-4F53-8F16-CD86070065B6}"/>
    <cellStyle name="Note 4 20 3 2 5" xfId="34272" xr:uid="{6CEA8BB5-BE6D-4FEA-A9B8-94B8CD544B9A}"/>
    <cellStyle name="Note 4 20 4" xfId="4947" xr:uid="{B6C19DFC-E235-4985-9C04-8A08388D1A99}"/>
    <cellStyle name="Note 4 20 4 2" xfId="18961" xr:uid="{7813D55A-4891-4A67-B75D-5AE56042B476}"/>
    <cellStyle name="Note 4 20 4 2 2" xfId="21299" xr:uid="{01EBB1EF-0668-4142-B3E5-C2E98CFC9948}"/>
    <cellStyle name="Note 4 20 4 2 2 2" xfId="36594" xr:uid="{E9B8C77D-805B-4B0A-8B4D-D8039A2784BE}"/>
    <cellStyle name="Note 4 20 4 2 3" xfId="28408" xr:uid="{FDAAE73F-CB61-4A41-8FA0-69E63CEDB1D5}"/>
    <cellStyle name="Note 4 20 4 2 3 2" xfId="38780" xr:uid="{EB8FD096-7A22-48A0-BA72-1AD3C0B0658B}"/>
    <cellStyle name="Note 4 20 4 2 4" xfId="41104" xr:uid="{F8F7BE7C-1DEB-45CA-8BFE-2EE6C27A8521}"/>
    <cellStyle name="Note 4 20 4 2 5" xfId="34273" xr:uid="{8B8E8EFE-D9E7-402B-98E8-5CAFF8D721E5}"/>
    <cellStyle name="Note 4 20 5" xfId="4948" xr:uid="{02069928-5075-4EB2-B19B-870A0C0DD877}"/>
    <cellStyle name="Note 4 20 5 2" xfId="18962" xr:uid="{A8972AA9-B3AA-48DC-BD48-2FAF8608932A}"/>
    <cellStyle name="Note 4 20 5 2 2" xfId="21300" xr:uid="{D3A124D0-E87A-4BA8-A86A-27E6E58F2442}"/>
    <cellStyle name="Note 4 20 5 2 2 2" xfId="36595" xr:uid="{06C49F61-A6DD-421A-AB02-B0BAA51C4EED}"/>
    <cellStyle name="Note 4 20 5 2 3" xfId="28409" xr:uid="{3EBFF06A-CF60-45BE-B723-A359BC0E8986}"/>
    <cellStyle name="Note 4 20 5 2 3 2" xfId="38781" xr:uid="{56B8907D-F0B3-4734-BF53-48759DCB15DE}"/>
    <cellStyle name="Note 4 20 5 2 4" xfId="41105" xr:uid="{071BE037-5FBA-4806-AD8D-C032BA29AA85}"/>
    <cellStyle name="Note 4 20 5 2 5" xfId="34274" xr:uid="{13273D71-B9E4-4A2D-8720-2C175083181F}"/>
    <cellStyle name="Note 4 20 6" xfId="4949" xr:uid="{E6B7E80A-2E69-4648-A0B3-64678C91D9FD}"/>
    <cellStyle name="Note 4 20 6 2" xfId="18963" xr:uid="{FC16763B-0D65-4D43-A727-307143E4F26D}"/>
    <cellStyle name="Note 4 20 6 2 2" xfId="21301" xr:uid="{259B03D8-5C21-47A7-BA9A-082B90A60BB6}"/>
    <cellStyle name="Note 4 20 6 2 2 2" xfId="36596" xr:uid="{F8588187-0E66-44A4-9B13-396AE01B0D31}"/>
    <cellStyle name="Note 4 20 6 2 3" xfId="28410" xr:uid="{61B837C6-A782-4A41-BEBC-8D697F941B5D}"/>
    <cellStyle name="Note 4 20 6 2 3 2" xfId="38782" xr:uid="{90DE530C-7E99-498B-8FAB-E02E47D1F4C9}"/>
    <cellStyle name="Note 4 20 6 2 4" xfId="41106" xr:uid="{8C54E1FC-2393-4C8D-A5F4-C2A2BFA4F133}"/>
    <cellStyle name="Note 4 20 6 2 5" xfId="34275" xr:uid="{FD96DD9F-DB00-4F5C-9064-3E76B0B20639}"/>
    <cellStyle name="Note 4 20 7" xfId="17945" xr:uid="{C8AEA45D-4DBC-4D0C-A928-9EFC09029C4E}"/>
    <cellStyle name="Note 4 20 7 2" xfId="20283" xr:uid="{1A883EAD-68D1-4FAD-80AE-52AABBE75537}"/>
    <cellStyle name="Note 4 20 7 2 2" xfId="35578" xr:uid="{ACEE610A-D425-4E9B-B396-1ADBBE4047A7}"/>
    <cellStyle name="Note 4 20 7 3" xfId="27398" xr:uid="{4D1BC1B6-E1A4-42B4-8ABF-23BD2C3146E0}"/>
    <cellStyle name="Note 4 20 7 3 2" xfId="37770" xr:uid="{78483B88-E629-4DCC-A7CE-C578B571EE75}"/>
    <cellStyle name="Note 4 20 7 4" xfId="40088" xr:uid="{2E970F91-F134-405C-AD92-38A69AFB2CCF}"/>
    <cellStyle name="Note 4 20 7 5" xfId="33257" xr:uid="{D2BC239C-7A21-4796-9889-EE6A626ED516}"/>
    <cellStyle name="Note 4 20 8" xfId="16765" xr:uid="{BA867198-6048-428F-AB33-F996AD4AA5FE}"/>
    <cellStyle name="Note 4 20 8 2" xfId="19475" xr:uid="{24B14DD3-6DCF-43EB-846B-3F2AD57495DD}"/>
    <cellStyle name="Note 4 20 8 2 2" xfId="34770" xr:uid="{D2E23BC2-DE42-4536-BE29-F0AEFF17C00B}"/>
    <cellStyle name="Note 4 20 8 3" xfId="26573" xr:uid="{2FE3A82A-873C-4968-AEA4-107869C89B86}"/>
    <cellStyle name="Note 4 20 8 3 2" xfId="36990" xr:uid="{4D5D48B8-4377-4A4D-808A-39553A60B00C}"/>
    <cellStyle name="Note 4 20 8 4" xfId="39315" xr:uid="{494271FC-061F-4E63-96D3-CEB3BF0AA75E}"/>
    <cellStyle name="Note 4 20 8 5" xfId="32484" xr:uid="{EFA94E0D-47F7-4F62-AE24-1FF299BC8280}"/>
    <cellStyle name="Note 4 20 9" xfId="18958" xr:uid="{D1587E25-64FF-4CF1-AD59-AE10CD0EF89A}"/>
    <cellStyle name="Note 4 20 9 2" xfId="21296" xr:uid="{190CAED5-6AE7-48DE-AF42-AF2F9A75AA09}"/>
    <cellStyle name="Note 4 20 9 2 2" xfId="36591" xr:uid="{68238222-EF5E-4170-9998-C198B8E2B6F8}"/>
    <cellStyle name="Note 4 20 9 3" xfId="28405" xr:uid="{2CDB45DA-EB31-4D69-8C49-098C89066D5B}"/>
    <cellStyle name="Note 4 20 9 3 2" xfId="38777" xr:uid="{CD8FE8CF-F317-4FAD-AF2B-6FC7BBAE02EE}"/>
    <cellStyle name="Note 4 20 9 4" xfId="41101" xr:uid="{7B1E646F-1E48-4329-923F-DA323BA43214}"/>
    <cellStyle name="Note 4 20 9 5" xfId="34270" xr:uid="{CEE40E64-AC39-48B5-ACD2-CED102349315}"/>
    <cellStyle name="Note 4 21" xfId="4950" xr:uid="{7BF35438-5559-4246-AAC1-89821A4F35EE}"/>
    <cellStyle name="Note 4 21 2" xfId="18063" xr:uid="{7979EF3B-6063-4724-A2AF-A2C81D05CCE7}"/>
    <cellStyle name="Note 4 21 2 2" xfId="20401" xr:uid="{05E9AEB5-EB3B-41C0-8876-539088B03D0D}"/>
    <cellStyle name="Note 4 21 2 2 2" xfId="35696" xr:uid="{85F3838E-DD10-42AD-95D7-189770E9CA7D}"/>
    <cellStyle name="Note 4 21 2 3" xfId="27515" xr:uid="{164C021A-0EB0-44A2-85CE-86C0965D54F7}"/>
    <cellStyle name="Note 4 21 2 3 2" xfId="37887" xr:uid="{146E000F-CD7D-4AA6-B2CE-3DC96D2990C9}"/>
    <cellStyle name="Note 4 21 2 4" xfId="40206" xr:uid="{7691E368-F292-4670-8B0B-FB6292407599}"/>
    <cellStyle name="Note 4 21 2 5" xfId="33375" xr:uid="{6CC1BC80-2BE1-4488-B7D9-D229B2CEECB6}"/>
    <cellStyle name="Note 4 21 3" xfId="18496" xr:uid="{55E98FD2-FB92-4AA1-AF3F-493831D3C476}"/>
    <cellStyle name="Note 4 21 3 2" xfId="20834" xr:uid="{50B935F4-F955-45CC-800B-8A5A9AA59084}"/>
    <cellStyle name="Note 4 21 3 2 2" xfId="36129" xr:uid="{E5C41B39-0F69-4B86-A792-EC38FD4F6504}"/>
    <cellStyle name="Note 4 21 3 3" xfId="27948" xr:uid="{4E12919F-CCD6-4117-8C7C-0825B5EF5F26}"/>
    <cellStyle name="Note 4 21 3 3 2" xfId="38320" xr:uid="{D7496A12-0A5D-4070-83BE-5E678B17C3F9}"/>
    <cellStyle name="Note 4 21 3 4" xfId="40639" xr:uid="{FF9BB6B9-5E37-462A-935E-54C6CC5A85A2}"/>
    <cellStyle name="Note 4 21 3 5" xfId="33808" xr:uid="{392FB3AC-4B5E-4E5A-92C4-9047B028655A}"/>
    <cellStyle name="Note 4 21 4" xfId="18964" xr:uid="{FFE265AB-E661-4895-82BD-46C679B9A562}"/>
    <cellStyle name="Note 4 21 4 2" xfId="21302" xr:uid="{8CA2B378-19A3-4D26-A076-2CC4BAEBDF70}"/>
    <cellStyle name="Note 4 21 4 2 2" xfId="36597" xr:uid="{58B96E40-8EE6-43DA-81AF-E9822B5C43C8}"/>
    <cellStyle name="Note 4 21 4 3" xfId="28411" xr:uid="{5541910E-60D0-4817-88A0-348EE7E1A6E2}"/>
    <cellStyle name="Note 4 21 4 3 2" xfId="38783" xr:uid="{F2FDBC88-CF4E-4FBE-B368-C677006DC66C}"/>
    <cellStyle name="Note 4 21 4 4" xfId="41107" xr:uid="{8B66A241-8465-4B99-9513-0F0716FA556C}"/>
    <cellStyle name="Note 4 21 4 5" xfId="34276" xr:uid="{46A305D9-EA9F-40A3-AC0F-5A3FCE3CB326}"/>
    <cellStyle name="Note 4 22" xfId="4951" xr:uid="{D7909EFB-4AEF-418D-95D7-3C2113340A27}"/>
    <cellStyle name="Note 4 22 2" xfId="18965" xr:uid="{7C38F2A8-95F4-4643-A036-E0ECBC0AC5E5}"/>
    <cellStyle name="Note 4 22 2 2" xfId="21303" xr:uid="{E6785B9B-9682-4453-97AA-18D2247B1369}"/>
    <cellStyle name="Note 4 22 2 2 2" xfId="36598" xr:uid="{69421D5E-C655-4437-8B2E-A70EAD9EA8DD}"/>
    <cellStyle name="Note 4 22 2 3" xfId="28412" xr:uid="{C92808C4-90DA-4F49-B187-AACE5961ABDE}"/>
    <cellStyle name="Note 4 22 2 3 2" xfId="38784" xr:uid="{E8589475-8350-488C-9679-A9FD45CFEBB1}"/>
    <cellStyle name="Note 4 22 2 4" xfId="41108" xr:uid="{97325111-416E-419B-8E64-FDDC1B57EB43}"/>
    <cellStyle name="Note 4 22 2 5" xfId="34277" xr:uid="{EA1DFB99-29CB-4A31-9D68-54967B3C204E}"/>
    <cellStyle name="Note 4 23" xfId="4952" xr:uid="{0CD2CEBC-EF41-48E7-9B82-CEEE73FC5CAB}"/>
    <cellStyle name="Note 4 23 2" xfId="18966" xr:uid="{21D346AD-AF68-4CCF-BA5D-44FE66D362BC}"/>
    <cellStyle name="Note 4 23 2 2" xfId="21304" xr:uid="{A6C90E8A-D084-479D-AEC7-AB77C01200CC}"/>
    <cellStyle name="Note 4 23 2 2 2" xfId="36599" xr:uid="{A8AA3C7B-067C-4649-BCCD-CF3980737C59}"/>
    <cellStyle name="Note 4 23 2 3" xfId="28413" xr:uid="{00A27892-E7B6-4003-8541-ADB20CD5DC09}"/>
    <cellStyle name="Note 4 23 2 3 2" xfId="38785" xr:uid="{42DB14C9-A7EE-4999-895B-D8C45A6291C4}"/>
    <cellStyle name="Note 4 23 2 4" xfId="41109" xr:uid="{859033EB-F575-4036-9F84-B8624C83376E}"/>
    <cellStyle name="Note 4 23 2 5" xfId="34278" xr:uid="{EFE58AF8-2AD5-48FD-9F65-634371E5153F}"/>
    <cellStyle name="Note 4 24" xfId="4953" xr:uid="{C1324E45-01C3-496D-80F0-F2F561D12AF6}"/>
    <cellStyle name="Note 4 24 2" xfId="18967" xr:uid="{787D512F-D78F-4261-8E2E-1E4D73620EC0}"/>
    <cellStyle name="Note 4 24 2 2" xfId="21305" xr:uid="{9249CEC2-3B78-4C50-85C7-D6ECDBAB5D3C}"/>
    <cellStyle name="Note 4 24 2 2 2" xfId="36600" xr:uid="{FD9B49C7-6874-43A4-9EFD-C50E37EC8288}"/>
    <cellStyle name="Note 4 24 2 3" xfId="28414" xr:uid="{313AE634-BBF3-4A76-BE6C-DE03A0FEDC29}"/>
    <cellStyle name="Note 4 24 2 3 2" xfId="38786" xr:uid="{0A436213-0195-475B-BC4A-2BCEA25B585B}"/>
    <cellStyle name="Note 4 24 2 4" xfId="41110" xr:uid="{2BA3136D-FF63-4DA9-9187-C68EC0CAFAC5}"/>
    <cellStyle name="Note 4 24 2 5" xfId="34279" xr:uid="{369837D6-5D6C-45FF-907E-A7B3C3A4C037}"/>
    <cellStyle name="Note 4 25" xfId="4954" xr:uid="{6F51EBC2-4351-4241-98C4-8B9202002DBD}"/>
    <cellStyle name="Note 4 25 2" xfId="18968" xr:uid="{3870CB9E-7B09-48CA-9967-FB3294F5F72D}"/>
    <cellStyle name="Note 4 25 2 2" xfId="21306" xr:uid="{91E56E35-FD77-495D-AD89-DF1B3EFC3963}"/>
    <cellStyle name="Note 4 25 2 2 2" xfId="36601" xr:uid="{C267C51B-635D-4543-9E1E-EE25ED868114}"/>
    <cellStyle name="Note 4 25 2 3" xfId="28415" xr:uid="{AC44A419-43B1-4E82-B8EE-0BEC78BB8420}"/>
    <cellStyle name="Note 4 25 2 3 2" xfId="38787" xr:uid="{C772832E-3D2A-4625-8847-3B53701946E4}"/>
    <cellStyle name="Note 4 25 2 4" xfId="41111" xr:uid="{2E7222FA-2966-4763-AFEE-10DD13A2F8AA}"/>
    <cellStyle name="Note 4 25 2 5" xfId="34280" xr:uid="{19FEB8BD-AA0D-4FB8-8AE3-6A98D4173A12}"/>
    <cellStyle name="Note 4 26" xfId="4955" xr:uid="{9B26FE0C-E39A-4227-9A74-6D05FA6E0875}"/>
    <cellStyle name="Note 4 26 2" xfId="18969" xr:uid="{5A99C4D9-40B1-4F90-A819-C1FBD2DCF293}"/>
    <cellStyle name="Note 4 26 2 2" xfId="21307" xr:uid="{6672A317-6472-4765-8CE7-EDA294FF7BDA}"/>
    <cellStyle name="Note 4 26 2 2 2" xfId="36602" xr:uid="{AC01700A-4CF2-4998-9647-2B135FD9A859}"/>
    <cellStyle name="Note 4 26 2 3" xfId="28416" xr:uid="{3DF18717-90B2-4ADF-8818-A184226E01BB}"/>
    <cellStyle name="Note 4 26 2 3 2" xfId="38788" xr:uid="{AD6240A0-558A-4574-9225-09DE0D0BCE5C}"/>
    <cellStyle name="Note 4 26 2 4" xfId="41112" xr:uid="{D5F3BB25-6117-4E3F-A8FA-68DFDF65B3E0}"/>
    <cellStyle name="Note 4 26 2 5" xfId="34281" xr:uid="{7339D8CE-93CC-4F86-8899-9F8E6EB6A53E}"/>
    <cellStyle name="Note 4 27" xfId="4956" xr:uid="{1D833521-A5D2-4F95-A1EA-2CF84B9D6729}"/>
    <cellStyle name="Note 4 27 2" xfId="18970" xr:uid="{021EA361-6809-4C78-A0B8-8A6B8DB89DD9}"/>
    <cellStyle name="Note 4 27 2 2" xfId="21308" xr:uid="{3D576C58-27FF-40DB-A977-750EFCA16B4F}"/>
    <cellStyle name="Note 4 27 2 2 2" xfId="36603" xr:uid="{3AA5C8F3-5757-42B0-A6F8-B3158292DD06}"/>
    <cellStyle name="Note 4 27 2 3" xfId="28417" xr:uid="{88023032-A85F-4DBE-913E-1160C88820C2}"/>
    <cellStyle name="Note 4 27 2 3 2" xfId="38789" xr:uid="{E3B137F1-234A-4DE2-997D-2360228A67D4}"/>
    <cellStyle name="Note 4 27 2 4" xfId="41113" xr:uid="{77ADDCC8-AAED-433A-B476-78B97D8827A5}"/>
    <cellStyle name="Note 4 27 2 5" xfId="34282" xr:uid="{FBB50492-2297-4B0E-B435-825A2287A369}"/>
    <cellStyle name="Note 4 28" xfId="4957" xr:uid="{4154B243-23FF-4BCB-B7FF-4C2F7E6DE7B6}"/>
    <cellStyle name="Note 4 28 2" xfId="18971" xr:uid="{91F1ADED-289C-44B6-A25F-6AA4D6247FD8}"/>
    <cellStyle name="Note 4 28 2 2" xfId="21309" xr:uid="{CA3ADB68-57A1-4297-89C6-D9D0B923D47B}"/>
    <cellStyle name="Note 4 28 2 2 2" xfId="36604" xr:uid="{CD160109-47AD-4B35-87E8-DB7820A53BD7}"/>
    <cellStyle name="Note 4 28 2 3" xfId="28418" xr:uid="{B4B82E22-4912-4DBD-A704-AF3336CE7248}"/>
    <cellStyle name="Note 4 28 2 3 2" xfId="38790" xr:uid="{25E67DCD-F5F5-4A13-8217-E928E5144F51}"/>
    <cellStyle name="Note 4 28 2 4" xfId="41114" xr:uid="{00D63B21-AA9D-41BC-BE67-CAC5A2C9BAF8}"/>
    <cellStyle name="Note 4 28 2 5" xfId="34283" xr:uid="{7532048F-70F4-4F32-AB22-87E9170590A0}"/>
    <cellStyle name="Note 4 29" xfId="17933" xr:uid="{83FBECAE-DF64-4CD2-BA0A-1793043DDDB2}"/>
    <cellStyle name="Note 4 29 2" xfId="20271" xr:uid="{8A0F88C0-E2C8-4FA9-B38B-CCA18D04A9E3}"/>
    <cellStyle name="Note 4 29 2 2" xfId="35566" xr:uid="{BB36E5DA-2A8A-47CE-A88D-BC92119CBC04}"/>
    <cellStyle name="Note 4 29 3" xfId="27386" xr:uid="{97B5CDEE-27BA-431F-8E30-781337C66F7A}"/>
    <cellStyle name="Note 4 29 3 2" xfId="37758" xr:uid="{6F5E1C16-655E-419E-9930-CAFC5D3DE510}"/>
    <cellStyle name="Note 4 29 4" xfId="40076" xr:uid="{1F30CA88-B9D0-42EE-B8E3-E6CC93CF621F}"/>
    <cellStyle name="Note 4 29 5" xfId="33245" xr:uid="{24C18627-A5F6-4FE7-997A-08C7089F47E9}"/>
    <cellStyle name="Note 4 3" xfId="2205" xr:uid="{63043591-1204-49F9-B432-866648C4545E}"/>
    <cellStyle name="Note 4 3 2" xfId="17455" xr:uid="{34B216C2-5516-407F-B689-C379EDD8F83F}"/>
    <cellStyle name="Note 4 3 2 2" xfId="18076" xr:uid="{64562E12-10AF-412E-9BC9-72C343F8753A}"/>
    <cellStyle name="Note 4 3 2 2 2" xfId="20414" xr:uid="{5C2017F0-5AF8-4867-B52B-A9BBB808D79A}"/>
    <cellStyle name="Note 4 3 2 2 2 2" xfId="35709" xr:uid="{208C5FAE-7394-435D-B487-C365B55EC8DF}"/>
    <cellStyle name="Note 4 3 2 2 3" xfId="27528" xr:uid="{A12F2A06-CA72-4C1A-8A80-AE4DF0FE0DCD}"/>
    <cellStyle name="Note 4 3 2 2 3 2" xfId="37900" xr:uid="{4E0E8E26-350F-46D5-A641-657FF47AFEB0}"/>
    <cellStyle name="Note 4 3 2 2 4" xfId="40219" xr:uid="{6B23BD8B-6FD6-4E69-A353-E336088E58CA}"/>
    <cellStyle name="Note 4 3 2 2 5" xfId="33388" xr:uid="{8058E39F-E60A-4A33-AB39-C0B3BD074621}"/>
    <cellStyle name="Note 4 3 2 3" xfId="18509" xr:uid="{91D3AB55-0BC5-42B2-89FC-744B49F984C4}"/>
    <cellStyle name="Note 4 3 2 3 2" xfId="20847" xr:uid="{0756A1AC-A72D-407A-9064-C2C955D89511}"/>
    <cellStyle name="Note 4 3 2 3 2 2" xfId="36142" xr:uid="{D2201A2E-3D6A-4C2F-8959-A5B247F71766}"/>
    <cellStyle name="Note 4 3 2 3 3" xfId="27961" xr:uid="{B05072E8-3757-4624-93B1-229523C6248B}"/>
    <cellStyle name="Note 4 3 2 3 3 2" xfId="38333" xr:uid="{73F0FB18-C335-4C50-80BE-12FC2D0E7200}"/>
    <cellStyle name="Note 4 3 2 3 4" xfId="40652" xr:uid="{F2BB683F-A908-41F3-9CB9-A02921DB0A8C}"/>
    <cellStyle name="Note 4 3 2 3 5" xfId="33821" xr:uid="{5A2F78D7-F614-4ABC-85F9-7BBBC1F03E9F}"/>
    <cellStyle name="Note 4 3 2 4" xfId="19802" xr:uid="{72EA7506-ECC4-4FDF-BF4D-FF256144ED0F}"/>
    <cellStyle name="Note 4 3 2 4 2" xfId="35097" xr:uid="{7C4B7BFC-FA7F-4369-B3E7-25EEDAAED417}"/>
    <cellStyle name="Note 4 3 2 5" xfId="26941" xr:uid="{C853258A-24A6-4F13-B243-ACA888F91BE0}"/>
    <cellStyle name="Note 4 3 2 5 2" xfId="37317" xr:uid="{153DE292-7761-453C-AD90-2A6040190A37}"/>
    <cellStyle name="Note 4 3 2 6" xfId="39607" xr:uid="{AC32D0D1-3BF2-47A0-9818-B0B2455F2C5F}"/>
    <cellStyle name="Note 4 3 2 7" xfId="32776" xr:uid="{39F7BB57-6F73-4883-A9D3-DB00FD36B4CB}"/>
    <cellStyle name="Note 4 3 3" xfId="17946" xr:uid="{8EDA6293-EE6C-45DA-9F52-AE5FCBFA97AD}"/>
    <cellStyle name="Note 4 3 3 2" xfId="20284" xr:uid="{0299B0F0-97D8-438E-8199-F2962AE93DC3}"/>
    <cellStyle name="Note 4 3 3 2 2" xfId="35579" xr:uid="{2BB189EC-67E1-454C-A935-BFF1C043B745}"/>
    <cellStyle name="Note 4 3 3 3" xfId="27399" xr:uid="{34074297-668B-4368-B5F9-A86B65686674}"/>
    <cellStyle name="Note 4 3 3 3 2" xfId="37771" xr:uid="{84547B67-0079-47C4-A75D-E2DA08039B47}"/>
    <cellStyle name="Note 4 3 3 4" xfId="40089" xr:uid="{00766825-DBAB-41F4-98ED-16919EC3380E}"/>
    <cellStyle name="Note 4 3 3 5" xfId="33258" xr:uid="{A0D1DADC-7822-4302-BF0F-97D7057C44B5}"/>
    <cellStyle name="Note 4 3 4" xfId="16766" xr:uid="{1083B1DF-A933-4AF5-94EC-6FE83E0CDFD4}"/>
    <cellStyle name="Note 4 3 4 2" xfId="19476" xr:uid="{88BE263A-DADC-46BB-A05F-3223E798991D}"/>
    <cellStyle name="Note 4 3 4 2 2" xfId="34771" xr:uid="{03946C1D-776F-49DB-A802-AF09D757CC37}"/>
    <cellStyle name="Note 4 3 4 3" xfId="26574" xr:uid="{A19AF45D-0848-4D3A-8217-4A127F5EC21D}"/>
    <cellStyle name="Note 4 3 4 3 2" xfId="36991" xr:uid="{8F2FCA2E-A404-494C-904E-FF266DD4931A}"/>
    <cellStyle name="Note 4 3 4 4" xfId="39316" xr:uid="{41F29B49-3EEE-4A21-BBCD-7EB03AFFDC11}"/>
    <cellStyle name="Note 4 3 4 5" xfId="32485" xr:uid="{6FBF28D1-8163-4867-80F1-4CF55B1ED541}"/>
    <cellStyle name="Note 4 3 5" xfId="16108" xr:uid="{1E43A3AF-4782-4E49-9DDA-8F8FFCFFC3B3}"/>
    <cellStyle name="Note 4 3 5 2" xfId="19384" xr:uid="{311D835E-FD59-45DD-AC19-67DA8F1B6395}"/>
    <cellStyle name="Note 4 3 5 2 2" xfId="34679" xr:uid="{2AB88B9A-C62F-4BC4-94B9-D486B328E57F}"/>
    <cellStyle name="Note 4 3 5 3" xfId="26482" xr:uid="{E11DAD7C-D09F-40BF-B047-C574AC221D32}"/>
    <cellStyle name="Note 4 3 5 3 2" xfId="36899" xr:uid="{43D5CC6C-5C00-473E-A48E-0940874A8E45}"/>
    <cellStyle name="Note 4 3 5 4" xfId="39224" xr:uid="{524AFA06-5B91-4E56-87A7-77AE31C6F647}"/>
    <cellStyle name="Note 4 3 5 5" xfId="32393" xr:uid="{F4EFBDD2-CBEB-4EC1-9632-A1CEF0D11EA5}"/>
    <cellStyle name="Note 4 30" xfId="16753" xr:uid="{C638F486-1B4E-44A4-B68C-E95A85983DC0}"/>
    <cellStyle name="Note 4 30 2" xfId="19463" xr:uid="{ED0755A8-6E0F-440E-A069-362FCB488FB5}"/>
    <cellStyle name="Note 4 30 2 2" xfId="34758" xr:uid="{B4944562-B359-4A9C-B226-201FD11F46DA}"/>
    <cellStyle name="Note 4 30 3" xfId="26561" xr:uid="{AD3E3AA3-FFFD-42A6-9C41-9C894CA8315E}"/>
    <cellStyle name="Note 4 30 3 2" xfId="36978" xr:uid="{F6D88692-315B-4421-8E14-3C35400E9BC9}"/>
    <cellStyle name="Note 4 30 4" xfId="39303" xr:uid="{ABEC19C1-1595-4A17-8261-728148D327C9}"/>
    <cellStyle name="Note 4 30 5" xfId="32472" xr:uid="{0FEBF436-D289-45D0-BD47-7282EA02FDA6}"/>
    <cellStyle name="Note 4 31" xfId="16110" xr:uid="{34B65648-E9CF-401E-A49F-DCDEA15B1119}"/>
    <cellStyle name="Note 4 31 2" xfId="19386" xr:uid="{8456550F-8066-4B9A-B0D1-1DF662DDE73C}"/>
    <cellStyle name="Note 4 31 2 2" xfId="34681" xr:uid="{BF67BD1A-1DCF-4854-BCA7-99E247FB403A}"/>
    <cellStyle name="Note 4 31 3" xfId="26484" xr:uid="{131DAFDF-DC23-428D-B8EA-F05DCBB88492}"/>
    <cellStyle name="Note 4 31 3 2" xfId="36901" xr:uid="{EE1821EC-55AC-437C-B2EC-5F6C3E40B0FC}"/>
    <cellStyle name="Note 4 31 4" xfId="39226" xr:uid="{F4A75C96-5B8A-4784-A29C-2E987E0221C6}"/>
    <cellStyle name="Note 4 31 5" xfId="32395" xr:uid="{E8DBE0CD-2D52-4388-8136-F5C118EABC21}"/>
    <cellStyle name="Note 4 4" xfId="2206" xr:uid="{C6A63025-3EE0-4413-BA9A-93EEFFE10E16}"/>
    <cellStyle name="Note 4 4 2" xfId="17456" xr:uid="{ED7F7638-6AAF-4B3C-B141-C99938C9C033}"/>
    <cellStyle name="Note 4 4 2 2" xfId="18077" xr:uid="{E1FA81EC-49EA-467A-8313-72491CD4D3B1}"/>
    <cellStyle name="Note 4 4 2 2 2" xfId="20415" xr:uid="{7B238516-2F24-4B09-81D3-AB7906575049}"/>
    <cellStyle name="Note 4 4 2 2 2 2" xfId="35710" xr:uid="{FCB544B0-34D1-4324-859A-8D0730B335B7}"/>
    <cellStyle name="Note 4 4 2 2 3" xfId="27529" xr:uid="{B1602BF2-E22D-434E-872F-CCD0AC97C2C1}"/>
    <cellStyle name="Note 4 4 2 2 3 2" xfId="37901" xr:uid="{328BCE82-F822-4BE9-B9D9-876A39B60327}"/>
    <cellStyle name="Note 4 4 2 2 4" xfId="40220" xr:uid="{6EFFC90D-C387-4F06-84E7-D4AF3CF2F7E4}"/>
    <cellStyle name="Note 4 4 2 2 5" xfId="33389" xr:uid="{80FFD81B-C189-49F2-B01C-4059DF57BF9A}"/>
    <cellStyle name="Note 4 4 2 3" xfId="18510" xr:uid="{50C27EC0-1E1C-4A55-AF9B-9ADBC1AEE553}"/>
    <cellStyle name="Note 4 4 2 3 2" xfId="20848" xr:uid="{E3F3FF4F-3A23-4143-B03B-D4A7DF63EB62}"/>
    <cellStyle name="Note 4 4 2 3 2 2" xfId="36143" xr:uid="{A67D83D0-3D33-4062-8130-843BE2511E15}"/>
    <cellStyle name="Note 4 4 2 3 3" xfId="27962" xr:uid="{E4C9D16D-3DE5-4AC1-BD73-717A41A3006A}"/>
    <cellStyle name="Note 4 4 2 3 3 2" xfId="38334" xr:uid="{204DD686-5EC4-406E-966A-519E88D23D97}"/>
    <cellStyle name="Note 4 4 2 3 4" xfId="40653" xr:uid="{68684CA7-087D-49CA-AEBF-AE8F6180FFB2}"/>
    <cellStyle name="Note 4 4 2 3 5" xfId="33822" xr:uid="{59977574-FA9B-4FA1-96FE-11F51190367D}"/>
    <cellStyle name="Note 4 4 2 4" xfId="19803" xr:uid="{57BD4CB4-2E12-4A71-AA39-5BAABD3D5C71}"/>
    <cellStyle name="Note 4 4 2 4 2" xfId="35098" xr:uid="{C4781A24-B75A-448E-8CD4-5C125FC28388}"/>
    <cellStyle name="Note 4 4 2 5" xfId="26942" xr:uid="{8E4C6E92-DBC1-4C73-8920-234D68DE1E38}"/>
    <cellStyle name="Note 4 4 2 5 2" xfId="37318" xr:uid="{E8F79E58-6841-4679-A168-EE02ADE73A4B}"/>
    <cellStyle name="Note 4 4 2 6" xfId="39608" xr:uid="{4FB8D652-94FD-4EF9-AC18-EE191528A4D4}"/>
    <cellStyle name="Note 4 4 2 7" xfId="32777" xr:uid="{A862EA95-42F3-44D4-AB94-D129447A453A}"/>
    <cellStyle name="Note 4 4 3" xfId="17947" xr:uid="{20C3EE34-0ED3-4668-84F8-E25120059D5F}"/>
    <cellStyle name="Note 4 4 3 2" xfId="20285" xr:uid="{A6380A1F-5640-4F54-B1BE-7BA3B8B477C0}"/>
    <cellStyle name="Note 4 4 3 2 2" xfId="35580" xr:uid="{8E3B5DDB-DAC8-4184-8531-64121B082E07}"/>
    <cellStyle name="Note 4 4 3 3" xfId="27400" xr:uid="{9B5B5B9D-9C55-4946-8D53-DD8A23D53DDC}"/>
    <cellStyle name="Note 4 4 3 3 2" xfId="37772" xr:uid="{2F91857D-AD3B-40F2-9870-852D69365EA0}"/>
    <cellStyle name="Note 4 4 3 4" xfId="40090" xr:uid="{9B5B5901-36AA-4549-8C11-A4D62BBDF454}"/>
    <cellStyle name="Note 4 4 3 5" xfId="33259" xr:uid="{C42DDFC8-92F9-4FD6-8EB0-827B366199F6}"/>
    <cellStyle name="Note 4 4 4" xfId="16767" xr:uid="{33197969-005C-4E50-AAA7-942BBF27CDB7}"/>
    <cellStyle name="Note 4 4 4 2" xfId="19477" xr:uid="{0A1D94F7-011F-4049-9A8B-7B3C5F7493F2}"/>
    <cellStyle name="Note 4 4 4 2 2" xfId="34772" xr:uid="{A11493AD-54BE-4058-A4A0-5C403A54BF57}"/>
    <cellStyle name="Note 4 4 4 3" xfId="26575" xr:uid="{100ACF2B-7FA2-4B43-8396-BAF1EEF6174C}"/>
    <cellStyle name="Note 4 4 4 3 2" xfId="36992" xr:uid="{0046D692-1931-4BED-921A-4C10CC9A33C5}"/>
    <cellStyle name="Note 4 4 4 4" xfId="39317" xr:uid="{91BF99FB-B1FB-4E0B-A97F-42F2AF2F10D7}"/>
    <cellStyle name="Note 4 4 4 5" xfId="32486" xr:uid="{3D772A83-7D57-4C82-8485-C1968F322C68}"/>
    <cellStyle name="Note 4 4 5" xfId="16107" xr:uid="{FD4CB689-A81D-4EBE-969F-6A3EFDF90809}"/>
    <cellStyle name="Note 4 4 5 2" xfId="19383" xr:uid="{FEB93B2D-5E37-4B9D-8A3D-C12807FA51AE}"/>
    <cellStyle name="Note 4 4 5 2 2" xfId="34678" xr:uid="{B9CE4B05-CB71-4765-A69E-B3B2DA3352F0}"/>
    <cellStyle name="Note 4 4 5 3" xfId="26481" xr:uid="{597D71D5-A67D-40E2-8E82-A862F09995A4}"/>
    <cellStyle name="Note 4 4 5 3 2" xfId="36898" xr:uid="{2EF59537-6132-45A3-8FC6-9A985CD612F3}"/>
    <cellStyle name="Note 4 4 5 4" xfId="39223" xr:uid="{1E530D09-039B-4E09-942F-EAD23A0DCD3C}"/>
    <cellStyle name="Note 4 4 5 5" xfId="32392" xr:uid="{0A9ED025-07C1-4314-85F7-2900200A209B}"/>
    <cellStyle name="Note 4 5" xfId="2207" xr:uid="{155FB611-E5D6-47BA-A5AE-57E2AEA674E1}"/>
    <cellStyle name="Note 4 5 10" xfId="4958" xr:uid="{A0DEEF3E-38A5-48C0-82C1-DD5A1FECC5D7}"/>
    <cellStyle name="Note 4 5 10 2" xfId="18972" xr:uid="{4859F998-E31E-4377-9B6D-39FADA862165}"/>
    <cellStyle name="Note 4 5 10 2 2" xfId="21310" xr:uid="{6EEC827C-399C-4A69-918D-6BFEC7614397}"/>
    <cellStyle name="Note 4 5 10 2 2 2" xfId="36605" xr:uid="{D40C7EA8-5436-40C2-9243-6081EEF748F9}"/>
    <cellStyle name="Note 4 5 10 2 3" xfId="28419" xr:uid="{F4C26520-25F1-49EF-A2C3-230214FC476B}"/>
    <cellStyle name="Note 4 5 10 2 3 2" xfId="38791" xr:uid="{A59ABAC7-230E-4E45-BC3B-938F1F617E37}"/>
    <cellStyle name="Note 4 5 10 2 4" xfId="41115" xr:uid="{547455FE-3E71-41CC-8AA3-FEA1C4E86346}"/>
    <cellStyle name="Note 4 5 10 2 5" xfId="34284" xr:uid="{5052DFEC-B0F1-443B-9ECD-A35B27F19F81}"/>
    <cellStyle name="Note 4 5 11" xfId="17948" xr:uid="{C20AFB9C-93EF-4B22-AEAB-408D14670DD8}"/>
    <cellStyle name="Note 4 5 11 2" xfId="20286" xr:uid="{7E077EBA-465B-4476-A9A0-DB5D003E30F6}"/>
    <cellStyle name="Note 4 5 11 2 2" xfId="35581" xr:uid="{21CD8ED4-D59E-4D58-B8A1-521872329BB8}"/>
    <cellStyle name="Note 4 5 11 3" xfId="27401" xr:uid="{9D21B6C8-229E-49C7-9000-9963CA890BE1}"/>
    <cellStyle name="Note 4 5 11 3 2" xfId="37773" xr:uid="{26859279-783E-47A8-9404-9AFEC19DC64A}"/>
    <cellStyle name="Note 4 5 11 4" xfId="40091" xr:uid="{6A32EF4C-1929-446C-A768-EE95A3C1A19A}"/>
    <cellStyle name="Note 4 5 11 5" xfId="33260" xr:uid="{B704C26E-421E-4CAD-BDEB-243444CF8482}"/>
    <cellStyle name="Note 4 5 12" xfId="16768" xr:uid="{004C59F6-766D-4FE2-9129-E8AF9E569BAB}"/>
    <cellStyle name="Note 4 5 12 2" xfId="19478" xr:uid="{E22E5255-5907-444C-8F19-F193D848DD1A}"/>
    <cellStyle name="Note 4 5 12 2 2" xfId="34773" xr:uid="{BF964704-7B3B-4FAD-BE94-A2AB7B84F831}"/>
    <cellStyle name="Note 4 5 12 3" xfId="26576" xr:uid="{4A942CBE-CBE4-4EEC-BA50-7CF018B68D0C}"/>
    <cellStyle name="Note 4 5 12 3 2" xfId="36993" xr:uid="{4354B7CA-3B99-460C-97F8-A15B0D78AEA9}"/>
    <cellStyle name="Note 4 5 12 4" xfId="39318" xr:uid="{A7E75A70-1161-455A-9D87-CBA7D73A8BE4}"/>
    <cellStyle name="Note 4 5 12 5" xfId="32487" xr:uid="{CB601CE8-AEFF-4940-A5C2-14E508862383}"/>
    <cellStyle name="Note 4 5 13" xfId="16106" xr:uid="{E592526E-1600-419A-A44E-C89BE8794FB9}"/>
    <cellStyle name="Note 4 5 13 2" xfId="19382" xr:uid="{DAC20F53-0996-4906-8C4A-47348A64F3F8}"/>
    <cellStyle name="Note 4 5 13 2 2" xfId="34677" xr:uid="{A27DF9CE-6192-49BE-891D-BA6B285FA5DD}"/>
    <cellStyle name="Note 4 5 13 3" xfId="26480" xr:uid="{CC631C1A-3652-47C9-9AFC-8E62D7D3BF95}"/>
    <cellStyle name="Note 4 5 13 3 2" xfId="36897" xr:uid="{9ECD52A7-0B33-467B-8AA9-2EC68B59A8A1}"/>
    <cellStyle name="Note 4 5 13 4" xfId="39222" xr:uid="{3B924E73-5ACE-44E8-AD54-2A0105C77CFD}"/>
    <cellStyle name="Note 4 5 13 5" xfId="32391" xr:uid="{D2951C72-BDE2-4BD6-9606-E2314D19ED91}"/>
    <cellStyle name="Note 4 5 2" xfId="4959" xr:uid="{37C8AAE4-6910-454D-929B-5D1E0E6608A7}"/>
    <cellStyle name="Note 4 5 2 2" xfId="17457" xr:uid="{0BF7F5D2-987F-41B1-924F-806E04A3CD91}"/>
    <cellStyle name="Note 4 5 2 2 2" xfId="18079" xr:uid="{F3F96D15-094E-4EBD-9E9E-4D671FBFAF8F}"/>
    <cellStyle name="Note 4 5 2 2 2 2" xfId="20417" xr:uid="{016F6493-3AD0-441E-A015-36453807A17B}"/>
    <cellStyle name="Note 4 5 2 2 2 2 2" xfId="35712" xr:uid="{E44835EB-67D6-4D13-BA9D-836D2E397E9B}"/>
    <cellStyle name="Note 4 5 2 2 2 3" xfId="27531" xr:uid="{DDF3D99B-520F-4EE7-B180-B6C0CA1AA1E9}"/>
    <cellStyle name="Note 4 5 2 2 2 3 2" xfId="37903" xr:uid="{F9E19E28-D7F3-481E-87BA-B0DACA72127D}"/>
    <cellStyle name="Note 4 5 2 2 2 4" xfId="40222" xr:uid="{11F8A7EA-6F82-40BD-A619-3C65E588540A}"/>
    <cellStyle name="Note 4 5 2 2 2 5" xfId="33391" xr:uid="{E70CD98B-2A54-4715-9EC5-93B15C72B6F8}"/>
    <cellStyle name="Note 4 5 2 2 3" xfId="18512" xr:uid="{7A287BAF-50C9-44EB-A02C-5B79C4573AAA}"/>
    <cellStyle name="Note 4 5 2 2 3 2" xfId="20850" xr:uid="{24705447-37C9-4D4F-8D09-4B06CDF1D05D}"/>
    <cellStyle name="Note 4 5 2 2 3 2 2" xfId="36145" xr:uid="{A2789454-C45C-4C96-8CE8-D786BC7CCC28}"/>
    <cellStyle name="Note 4 5 2 2 3 3" xfId="27964" xr:uid="{C5805D99-9F0E-4FF0-B187-37D0415B2CCE}"/>
    <cellStyle name="Note 4 5 2 2 3 3 2" xfId="38336" xr:uid="{C5F79EDD-954F-4B34-B7D0-CB0673CBF870}"/>
    <cellStyle name="Note 4 5 2 2 3 4" xfId="40655" xr:uid="{0B3EB6A5-F574-4F90-9B2E-DC0213EB30D6}"/>
    <cellStyle name="Note 4 5 2 2 3 5" xfId="33824" xr:uid="{8A221D2E-7CA3-4DD4-934A-F4739EE2E9A6}"/>
    <cellStyle name="Note 4 5 2 2 4" xfId="19804" xr:uid="{5B106553-9BFE-44F3-A1A1-36D493A518A1}"/>
    <cellStyle name="Note 4 5 2 2 4 2" xfId="35099" xr:uid="{4AADEBBD-A905-4781-901C-6362B55C74C4}"/>
    <cellStyle name="Note 4 5 2 2 5" xfId="26943" xr:uid="{16CB0F63-5032-4155-ABAA-9ACBB6D41517}"/>
    <cellStyle name="Note 4 5 2 2 5 2" xfId="37319" xr:uid="{E302ED30-E341-48CD-B3D6-49CE8F2C9A37}"/>
    <cellStyle name="Note 4 5 2 2 6" xfId="39609" xr:uid="{2CF45FD2-53AE-4738-BA89-8D0A344F23B7}"/>
    <cellStyle name="Note 4 5 2 2 7" xfId="32778" xr:uid="{1F52F671-FB9D-414D-B977-6F9C3DFD7A42}"/>
    <cellStyle name="Note 4 5 2 3" xfId="17949" xr:uid="{4FBB61AB-4D58-4845-8254-269FA0C721F1}"/>
    <cellStyle name="Note 4 5 2 3 2" xfId="20287" xr:uid="{E8627FD8-F8CD-4D95-9FEC-C9C4F5D3EC93}"/>
    <cellStyle name="Note 4 5 2 3 2 2" xfId="35582" xr:uid="{BC4953D9-4179-43CD-9041-762D57E358E8}"/>
    <cellStyle name="Note 4 5 2 3 3" xfId="27402" xr:uid="{55EC3321-23D4-46C9-A114-00608248F55E}"/>
    <cellStyle name="Note 4 5 2 3 3 2" xfId="37774" xr:uid="{EF1166BA-183A-4AD4-9A76-F35735B2E523}"/>
    <cellStyle name="Note 4 5 2 3 4" xfId="40092" xr:uid="{DD61877A-A88D-48E2-8C33-52A68DFAAD2C}"/>
    <cellStyle name="Note 4 5 2 3 5" xfId="33261" xr:uid="{CDF79FF2-BF29-41D3-A4A2-8774C24219D1}"/>
    <cellStyle name="Note 4 5 2 4" xfId="16769" xr:uid="{35632D4C-6D7C-4341-B35C-62EB0F3C4BED}"/>
    <cellStyle name="Note 4 5 2 4 2" xfId="19479" xr:uid="{B63AA7C4-7159-46BC-9208-BCAEB56A513C}"/>
    <cellStyle name="Note 4 5 2 4 2 2" xfId="34774" xr:uid="{A7BE9E41-B9B7-45F8-99AF-FCFA771EEE74}"/>
    <cellStyle name="Note 4 5 2 4 3" xfId="26577" xr:uid="{E5FF96BE-3FB6-4D66-A48C-ECD2C3532BE6}"/>
    <cellStyle name="Note 4 5 2 4 3 2" xfId="36994" xr:uid="{869981E7-575B-48C3-B598-2ACD96E40D6F}"/>
    <cellStyle name="Note 4 5 2 4 4" xfId="39319" xr:uid="{E7A926A0-B8E1-4247-8B93-0558EA9F6B5E}"/>
    <cellStyle name="Note 4 5 2 4 5" xfId="32488" xr:uid="{5994BBC1-4027-4429-B145-DED2DB53F508}"/>
    <cellStyle name="Note 4 5 2 5" xfId="18973" xr:uid="{F4F76256-7EF3-4290-B50A-727991800179}"/>
    <cellStyle name="Note 4 5 2 5 2" xfId="21311" xr:uid="{6D136259-2042-4488-88BB-B30F513BE68F}"/>
    <cellStyle name="Note 4 5 2 5 2 2" xfId="36606" xr:uid="{882135D0-7C10-4F73-B8B2-C7597F4F0354}"/>
    <cellStyle name="Note 4 5 2 5 3" xfId="28420" xr:uid="{FCF156D9-A536-4CC5-B91E-81419F8CA119}"/>
    <cellStyle name="Note 4 5 2 5 3 2" xfId="38792" xr:uid="{4AFA9306-047E-4E9C-BAB5-537A8DD8EC83}"/>
    <cellStyle name="Note 4 5 2 5 4" xfId="41116" xr:uid="{377439AD-D643-47CD-B3A2-DBBE95A85978}"/>
    <cellStyle name="Note 4 5 2 5 5" xfId="34285" xr:uid="{7393E0A4-BABE-409D-AF0D-9DCEEB84AFB1}"/>
    <cellStyle name="Note 4 5 3" xfId="4960" xr:uid="{9BBC4D31-0009-4094-A194-E8894B191C1D}"/>
    <cellStyle name="Note 4 5 3 2" xfId="18078" xr:uid="{1C63E958-07D4-46A9-BE22-2EDED271471C}"/>
    <cellStyle name="Note 4 5 3 2 2" xfId="20416" xr:uid="{50FEAC75-6FFB-4729-95A2-508A5183B494}"/>
    <cellStyle name="Note 4 5 3 2 2 2" xfId="35711" xr:uid="{BFEC5452-9E10-4054-89B8-5CF65FDCABE4}"/>
    <cellStyle name="Note 4 5 3 2 3" xfId="27530" xr:uid="{E508E2A8-2371-4C3E-92B3-F87289B32DC1}"/>
    <cellStyle name="Note 4 5 3 2 3 2" xfId="37902" xr:uid="{4E6A69D6-2636-4B89-98F9-2B1CB70AA58B}"/>
    <cellStyle name="Note 4 5 3 2 4" xfId="40221" xr:uid="{1A83B4EE-7AB4-43B2-B065-B05379E937B9}"/>
    <cellStyle name="Note 4 5 3 2 5" xfId="33390" xr:uid="{FF450574-1ACD-4F49-8A52-29993102FBF1}"/>
    <cellStyle name="Note 4 5 3 3" xfId="18511" xr:uid="{D6B0DA6E-10B9-455C-8BC2-F2DD7C4C4D90}"/>
    <cellStyle name="Note 4 5 3 3 2" xfId="20849" xr:uid="{4E6B3A19-5E9F-49E1-8B7A-8440E3D778DD}"/>
    <cellStyle name="Note 4 5 3 3 2 2" xfId="36144" xr:uid="{A8460E89-DD50-40CA-B54E-F3DD61EAA492}"/>
    <cellStyle name="Note 4 5 3 3 3" xfId="27963" xr:uid="{19E49254-9FB5-4052-AE9B-137BD3D2A6D3}"/>
    <cellStyle name="Note 4 5 3 3 3 2" xfId="38335" xr:uid="{C587B72F-420E-408A-98D7-0F336D5F030E}"/>
    <cellStyle name="Note 4 5 3 3 4" xfId="40654" xr:uid="{790916B8-EC19-4346-9075-93EB300F0586}"/>
    <cellStyle name="Note 4 5 3 3 5" xfId="33823" xr:uid="{85467515-7D0E-4178-98FB-0643AE68395B}"/>
    <cellStyle name="Note 4 5 3 4" xfId="18974" xr:uid="{2862DF60-87B6-49F8-86B4-2DBAB29D5E31}"/>
    <cellStyle name="Note 4 5 3 4 2" xfId="21312" xr:uid="{427126E0-E4F5-4044-88E1-ACBB456F9709}"/>
    <cellStyle name="Note 4 5 3 4 2 2" xfId="36607" xr:uid="{ECA641E4-96C5-4BF6-82BD-20552836914F}"/>
    <cellStyle name="Note 4 5 3 4 3" xfId="28421" xr:uid="{92CC349F-4956-4E64-9159-608E04AA3977}"/>
    <cellStyle name="Note 4 5 3 4 3 2" xfId="38793" xr:uid="{AFA4AFB6-8921-4AB9-8927-A00420DF2BFA}"/>
    <cellStyle name="Note 4 5 3 4 4" xfId="41117" xr:uid="{08B00BD6-9BCE-41BB-8BDB-9427B6FC6C23}"/>
    <cellStyle name="Note 4 5 3 4 5" xfId="34286" xr:uid="{6AC3AA01-CD49-40BE-9963-0493ED6C760C}"/>
    <cellStyle name="Note 4 5 4" xfId="4961" xr:uid="{2F160229-EA51-4FDA-96B9-F7CCA08F0192}"/>
    <cellStyle name="Note 4 5 4 2" xfId="18975" xr:uid="{2D2905F9-1361-494C-BCEB-61EEF8A67130}"/>
    <cellStyle name="Note 4 5 4 2 2" xfId="21313" xr:uid="{63430C4E-94E6-443D-A74D-10E2B5AE486E}"/>
    <cellStyle name="Note 4 5 4 2 2 2" xfId="36608" xr:uid="{1CCF3FDA-9CF1-48D9-ADAE-0D03184E1CB7}"/>
    <cellStyle name="Note 4 5 4 2 3" xfId="28422" xr:uid="{EE08BEEF-F61E-4803-BDC5-7A495FD619CC}"/>
    <cellStyle name="Note 4 5 4 2 3 2" xfId="38794" xr:uid="{4317DB99-4BDD-4779-B00B-A8D2A6C9A694}"/>
    <cellStyle name="Note 4 5 4 2 4" xfId="41118" xr:uid="{C2145FF5-DE80-4851-99B1-70ECAB8C79E4}"/>
    <cellStyle name="Note 4 5 4 2 5" xfId="34287" xr:uid="{6B0E529B-A72F-46A9-B834-B0A30F5D87B1}"/>
    <cellStyle name="Note 4 5 5" xfId="4962" xr:uid="{8FC7C856-5039-4B2B-9D15-B3284D3A0D25}"/>
    <cellStyle name="Note 4 5 5 2" xfId="18976" xr:uid="{33C0E56A-1493-4D79-AC78-45673137B6BB}"/>
    <cellStyle name="Note 4 5 5 2 2" xfId="21314" xr:uid="{D91D883D-5AA1-44DD-A311-2BDC2DD1672D}"/>
    <cellStyle name="Note 4 5 5 2 2 2" xfId="36609" xr:uid="{46ED5CAC-A0C0-4676-AA96-1EE3353C9874}"/>
    <cellStyle name="Note 4 5 5 2 3" xfId="28423" xr:uid="{53F1CD80-2FEB-40B2-BE21-B60EA9DCF52D}"/>
    <cellStyle name="Note 4 5 5 2 3 2" xfId="38795" xr:uid="{511FCE5A-9594-4AF9-A145-2656417B223C}"/>
    <cellStyle name="Note 4 5 5 2 4" xfId="41119" xr:uid="{AC2DFDF3-ED1A-4361-BB5F-55B00CC8A29A}"/>
    <cellStyle name="Note 4 5 5 2 5" xfId="34288" xr:uid="{FB4FF65E-6265-4719-8DB0-3DDE67222C1A}"/>
    <cellStyle name="Note 4 5 6" xfId="4963" xr:uid="{8A438F26-54A2-42C2-A355-05038DF6BA04}"/>
    <cellStyle name="Note 4 5 6 2" xfId="18977" xr:uid="{39EF1F67-1CC6-4BE8-86AB-F66AC2899FBC}"/>
    <cellStyle name="Note 4 5 6 2 2" xfId="21315" xr:uid="{3B9FD238-41BF-44A1-8B22-DCF6C289B131}"/>
    <cellStyle name="Note 4 5 6 2 2 2" xfId="36610" xr:uid="{D2B795A4-F125-465C-B148-B8FF8D7FD6CC}"/>
    <cellStyle name="Note 4 5 6 2 3" xfId="28424" xr:uid="{75419AA4-431C-464E-B4F1-E80C3A7E352D}"/>
    <cellStyle name="Note 4 5 6 2 3 2" xfId="38796" xr:uid="{41A9519B-DE19-468F-B00C-AFC4F7ECB245}"/>
    <cellStyle name="Note 4 5 6 2 4" xfId="41120" xr:uid="{2D3596ED-9C06-41DE-9031-2912910B3FF1}"/>
    <cellStyle name="Note 4 5 6 2 5" xfId="34289" xr:uid="{E5E7218D-BE9A-487A-92FC-1E157D75E13C}"/>
    <cellStyle name="Note 4 5 7" xfId="4964" xr:uid="{5EB83357-D215-4255-A167-200965358D0B}"/>
    <cellStyle name="Note 4 5 7 2" xfId="18978" xr:uid="{634AD9E7-8A40-4E41-92E7-307FA3475648}"/>
    <cellStyle name="Note 4 5 7 2 2" xfId="21316" xr:uid="{2D5646A1-52BF-4292-BD64-FD2EDA0710C1}"/>
    <cellStyle name="Note 4 5 7 2 2 2" xfId="36611" xr:uid="{BBFED17E-33CD-4549-B746-BBAAB15510F8}"/>
    <cellStyle name="Note 4 5 7 2 3" xfId="28425" xr:uid="{51AD66FF-DCE5-4456-A9E7-0778A2564025}"/>
    <cellStyle name="Note 4 5 7 2 3 2" xfId="38797" xr:uid="{5896845F-1B02-4AB8-B8DF-EC0512B3BD36}"/>
    <cellStyle name="Note 4 5 7 2 4" xfId="41121" xr:uid="{422A4C41-5E1B-44DE-8A8F-9D434C7F3513}"/>
    <cellStyle name="Note 4 5 7 2 5" xfId="34290" xr:uid="{47B8C783-808A-4145-BDFF-CA0CE5A8BD46}"/>
    <cellStyle name="Note 4 5 8" xfId="4965" xr:uid="{1D00C8FF-89C6-4F35-AE07-F5E4EB1AE515}"/>
    <cellStyle name="Note 4 5 8 2" xfId="18979" xr:uid="{1C6CDC29-6591-472B-AC03-C7932986E5E3}"/>
    <cellStyle name="Note 4 5 8 2 2" xfId="21317" xr:uid="{235E6AF7-4373-45FC-8907-AFCE84C0B9A2}"/>
    <cellStyle name="Note 4 5 8 2 2 2" xfId="36612" xr:uid="{527B008F-E4B3-4228-8D6B-BF996DAA26C0}"/>
    <cellStyle name="Note 4 5 8 2 3" xfId="28426" xr:uid="{B68F81CB-B050-423B-A663-073129703290}"/>
    <cellStyle name="Note 4 5 8 2 3 2" xfId="38798" xr:uid="{56AA522A-EEF4-429D-8A92-3C0B4BE486AF}"/>
    <cellStyle name="Note 4 5 8 2 4" xfId="41122" xr:uid="{E05F59AC-CE9F-40F3-9391-BF3AEE3A90F4}"/>
    <cellStyle name="Note 4 5 8 2 5" xfId="34291" xr:uid="{718B0088-E3AB-4A74-8C9D-708D640AF899}"/>
    <cellStyle name="Note 4 5 9" xfId="4966" xr:uid="{7DED120F-B8C3-4131-BC92-8F9E7AD94764}"/>
    <cellStyle name="Note 4 5 9 2" xfId="18980" xr:uid="{5040B5FF-7B48-4065-8381-A0F44681DBB0}"/>
    <cellStyle name="Note 4 5 9 2 2" xfId="21318" xr:uid="{35D952BA-A390-4EA9-B609-B79F3863F58A}"/>
    <cellStyle name="Note 4 5 9 2 2 2" xfId="36613" xr:uid="{CA1D8CFD-253D-41C0-B60C-1388307E8D91}"/>
    <cellStyle name="Note 4 5 9 2 3" xfId="28427" xr:uid="{F62FE326-8758-4184-8677-3559242FC657}"/>
    <cellStyle name="Note 4 5 9 2 3 2" xfId="38799" xr:uid="{38DEBE28-F1A6-4EED-8274-A56F553BFBD7}"/>
    <cellStyle name="Note 4 5 9 2 4" xfId="41123" xr:uid="{7C43AB18-A79F-45DE-9FA4-A588477DC497}"/>
    <cellStyle name="Note 4 5 9 2 5" xfId="34292" xr:uid="{4233F24A-11F2-4EA3-982F-74EEEAD275AB}"/>
    <cellStyle name="Note 4 6" xfId="2208" xr:uid="{7EA2F96C-AAE2-4EF6-919F-B71FDB73F794}"/>
    <cellStyle name="Note 4 6 2" xfId="17458" xr:uid="{755DB5AF-89C2-4824-A01F-ACED6EB6EDB8}"/>
    <cellStyle name="Note 4 6 2 2" xfId="18080" xr:uid="{9BB998EE-D259-45DB-A601-07CE1A280F71}"/>
    <cellStyle name="Note 4 6 2 2 2" xfId="20418" xr:uid="{E687AC94-35FC-4396-B217-E4774F159D68}"/>
    <cellStyle name="Note 4 6 2 2 2 2" xfId="35713" xr:uid="{01AA61C7-B505-428E-AAE3-3EE3A505C398}"/>
    <cellStyle name="Note 4 6 2 2 3" xfId="27532" xr:uid="{57F24372-15F0-47B1-8C18-DCA9FBD8879A}"/>
    <cellStyle name="Note 4 6 2 2 3 2" xfId="37904" xr:uid="{F736F03D-9A68-4300-A91E-B38C635700BA}"/>
    <cellStyle name="Note 4 6 2 2 4" xfId="40223" xr:uid="{47EA0F3B-DC02-41B8-8EFF-B5270F404775}"/>
    <cellStyle name="Note 4 6 2 2 5" xfId="33392" xr:uid="{F3D402E0-50CD-4AB6-92E8-BF909E00DB66}"/>
    <cellStyle name="Note 4 6 2 3" xfId="18513" xr:uid="{9D919210-E325-4512-853E-43B31B53F622}"/>
    <cellStyle name="Note 4 6 2 3 2" xfId="20851" xr:uid="{4B2C083B-4170-4F63-B36B-0F0384CB94E8}"/>
    <cellStyle name="Note 4 6 2 3 2 2" xfId="36146" xr:uid="{688FE0E7-DF50-4521-9E8C-0290A4EA0932}"/>
    <cellStyle name="Note 4 6 2 3 3" xfId="27965" xr:uid="{BC912544-EF3B-46DB-A4EA-72D18BD7C6C3}"/>
    <cellStyle name="Note 4 6 2 3 3 2" xfId="38337" xr:uid="{89E67EA7-438F-4E2F-88A4-0C2C2934B93F}"/>
    <cellStyle name="Note 4 6 2 3 4" xfId="40656" xr:uid="{002BBCE1-434E-4D8A-9FF7-2E778C2DC169}"/>
    <cellStyle name="Note 4 6 2 3 5" xfId="33825" xr:uid="{D9923F06-8F22-4FC7-AF24-7C9AC3067121}"/>
    <cellStyle name="Note 4 6 2 4" xfId="19805" xr:uid="{E323F5DB-FFF3-4E05-ACCD-EC566C737EEC}"/>
    <cellStyle name="Note 4 6 2 4 2" xfId="35100" xr:uid="{91D419D2-8435-4E51-B79C-0C0F6FA08B90}"/>
    <cellStyle name="Note 4 6 2 5" xfId="26944" xr:uid="{98F545BF-B949-4C87-958A-DE2DED7AA77C}"/>
    <cellStyle name="Note 4 6 2 5 2" xfId="37320" xr:uid="{A17942BC-3E60-4CE2-8942-5D39415014B7}"/>
    <cellStyle name="Note 4 6 2 6" xfId="39610" xr:uid="{A21D8D99-0FD1-4763-A685-20DFDACCE0EB}"/>
    <cellStyle name="Note 4 6 2 7" xfId="32779" xr:uid="{62EDA939-526A-48A2-AB63-E18F0EB7750D}"/>
    <cellStyle name="Note 4 6 3" xfId="17950" xr:uid="{16D250FC-A3B8-49A2-90E5-398C438EB275}"/>
    <cellStyle name="Note 4 6 3 2" xfId="20288" xr:uid="{B38AC8A5-CAED-47A3-96D0-1E854E32DEDA}"/>
    <cellStyle name="Note 4 6 3 2 2" xfId="35583" xr:uid="{024EC178-6580-423B-864A-C55CB462EC4D}"/>
    <cellStyle name="Note 4 6 3 3" xfId="27403" xr:uid="{CC4E0B1D-12B8-4881-B3D6-8CBB9C356A54}"/>
    <cellStyle name="Note 4 6 3 3 2" xfId="37775" xr:uid="{875C2526-2A93-47B0-9F55-E5FC568F7038}"/>
    <cellStyle name="Note 4 6 3 4" xfId="40093" xr:uid="{85045CC6-7F19-49D6-8772-F7DC51B88A09}"/>
    <cellStyle name="Note 4 6 3 5" xfId="33262" xr:uid="{D7CEF3DC-78E2-45C0-8244-2790928C089A}"/>
    <cellStyle name="Note 4 6 4" xfId="16770" xr:uid="{0BA1AB01-3557-469B-9DCA-2E2E3C26939C}"/>
    <cellStyle name="Note 4 6 4 2" xfId="19480" xr:uid="{76538AD7-9F65-4E83-A8EE-20C42122C583}"/>
    <cellStyle name="Note 4 6 4 2 2" xfId="34775" xr:uid="{99C6125C-165F-4FB0-94FD-E301A398FBDC}"/>
    <cellStyle name="Note 4 6 4 3" xfId="26578" xr:uid="{DA88EA4F-2D25-4DB4-8068-4C9CAE541845}"/>
    <cellStyle name="Note 4 6 4 3 2" xfId="36995" xr:uid="{93584E64-E849-4996-B840-8A9E34F32EE7}"/>
    <cellStyle name="Note 4 6 4 4" xfId="39320" xr:uid="{99316ECC-B20D-40A0-8B00-B2BC0D373950}"/>
    <cellStyle name="Note 4 6 4 5" xfId="32489" xr:uid="{53F69ED9-599A-4506-BCDD-EBBD94D9AA91}"/>
    <cellStyle name="Note 4 6 5" xfId="16105" xr:uid="{AD060659-8BE0-4C30-82A9-8104CD912D74}"/>
    <cellStyle name="Note 4 6 5 2" xfId="19381" xr:uid="{ACE3D418-2E9E-41C7-80B3-866CFC5436BB}"/>
    <cellStyle name="Note 4 6 5 2 2" xfId="34676" xr:uid="{586EB700-F015-4F8C-9725-47ABB1626724}"/>
    <cellStyle name="Note 4 6 5 3" xfId="26479" xr:uid="{96BE3C13-A64C-4EA7-8174-DF69001EA36F}"/>
    <cellStyle name="Note 4 6 5 3 2" xfId="36896" xr:uid="{B2B1EF19-E513-48C7-9CB5-213B38F3F7FA}"/>
    <cellStyle name="Note 4 6 5 4" xfId="39221" xr:uid="{632A3036-66A4-4208-AD19-EAFC886406BE}"/>
    <cellStyle name="Note 4 6 5 5" xfId="32390" xr:uid="{4E3AF244-A216-4127-B7FA-F773FCC9F233}"/>
    <cellStyle name="Note 4 7" xfId="2209" xr:uid="{CFB0C9A7-14A3-4031-A23C-01DEB336B4DE}"/>
    <cellStyle name="Note 4 7 10" xfId="4967" xr:uid="{DE60E49B-9828-4AE7-B7A4-B25FB6FBEDC6}"/>
    <cellStyle name="Note 4 7 10 2" xfId="17459" xr:uid="{EA1BDE0C-6358-4723-93CF-F6361AD75131}"/>
    <cellStyle name="Note 4 7 10 2 2" xfId="18082" xr:uid="{BC666227-7D20-4CA8-BE7B-F5603B3719C8}"/>
    <cellStyle name="Note 4 7 10 2 2 2" xfId="20420" xr:uid="{32F6904D-8F5C-4AF2-B748-567BA71EED16}"/>
    <cellStyle name="Note 4 7 10 2 2 2 2" xfId="35715" xr:uid="{A9B0509B-5635-454A-902F-796517CC04F6}"/>
    <cellStyle name="Note 4 7 10 2 2 3" xfId="27534" xr:uid="{BD4E389B-85EF-4EA8-84BF-2A0AC686601E}"/>
    <cellStyle name="Note 4 7 10 2 2 3 2" xfId="37906" xr:uid="{1EF36ED6-B858-4BCC-92A9-BA16F03BD304}"/>
    <cellStyle name="Note 4 7 10 2 2 4" xfId="40225" xr:uid="{CF7BB51F-8D65-4638-9145-97158678FF93}"/>
    <cellStyle name="Note 4 7 10 2 2 5" xfId="33394" xr:uid="{8EA9A794-74C1-414D-8B27-7D7E279236F4}"/>
    <cellStyle name="Note 4 7 10 2 3" xfId="18515" xr:uid="{371AAEF5-7B51-4F2E-94E6-29F3E8244BD7}"/>
    <cellStyle name="Note 4 7 10 2 3 2" xfId="20853" xr:uid="{BF3751F6-158D-4FB2-A96A-EB5E71132FBB}"/>
    <cellStyle name="Note 4 7 10 2 3 2 2" xfId="36148" xr:uid="{3517834D-B7BB-42B8-8A48-367CF88AC1B5}"/>
    <cellStyle name="Note 4 7 10 2 3 3" xfId="27967" xr:uid="{F7E1C2D6-CDBC-4E04-AB41-3BA35CD129B4}"/>
    <cellStyle name="Note 4 7 10 2 3 3 2" xfId="38339" xr:uid="{AD3FD771-6DC1-486A-8BD7-D0BC7678BB2D}"/>
    <cellStyle name="Note 4 7 10 2 3 4" xfId="40658" xr:uid="{0660FADC-74C5-4BFB-9352-37C5946E9B5E}"/>
    <cellStyle name="Note 4 7 10 2 3 5" xfId="33827" xr:uid="{360F9A64-E680-47F7-8AC4-AE8F36728CA4}"/>
    <cellStyle name="Note 4 7 10 2 4" xfId="19806" xr:uid="{57C0CA0A-50D4-432E-958E-C37D430A7CCD}"/>
    <cellStyle name="Note 4 7 10 2 4 2" xfId="35101" xr:uid="{4C256985-7DD2-4435-A159-7D780F73A237}"/>
    <cellStyle name="Note 4 7 10 2 5" xfId="26945" xr:uid="{D2573CAA-A637-434B-A122-D7E497D1A417}"/>
    <cellStyle name="Note 4 7 10 2 5 2" xfId="37321" xr:uid="{BBB3B464-128C-456F-9A71-ADC3949212E7}"/>
    <cellStyle name="Note 4 7 10 2 6" xfId="39611" xr:uid="{A814230C-4247-453C-A0C8-40C1ACC60D54}"/>
    <cellStyle name="Note 4 7 10 2 7" xfId="32780" xr:uid="{0936E68B-37EA-4A6F-9587-FFE1D85B0194}"/>
    <cellStyle name="Note 4 7 10 3" xfId="17952" xr:uid="{A4C247DE-2D61-41E1-B226-F89ABD0AEDE2}"/>
    <cellStyle name="Note 4 7 10 3 2" xfId="20290" xr:uid="{21BE5E65-DD20-4EF3-BA55-A894F792BCEB}"/>
    <cellStyle name="Note 4 7 10 3 2 2" xfId="35585" xr:uid="{9B7180A2-26CE-4999-B94A-5872F66116FA}"/>
    <cellStyle name="Note 4 7 10 3 3" xfId="27405" xr:uid="{9601299C-B516-451A-AABD-63745FA56AC6}"/>
    <cellStyle name="Note 4 7 10 3 3 2" xfId="37777" xr:uid="{0E37A507-A1DB-47AE-A493-EEB139C57820}"/>
    <cellStyle name="Note 4 7 10 3 4" xfId="40095" xr:uid="{0FA5D39A-C83B-4057-A454-BF49045BCEE9}"/>
    <cellStyle name="Note 4 7 10 3 5" xfId="33264" xr:uid="{1414241C-6FB7-47CB-A85F-361A03AA211C}"/>
    <cellStyle name="Note 4 7 10 4" xfId="16772" xr:uid="{598107BA-ED75-4F35-A1D6-8DBB6A69DFB0}"/>
    <cellStyle name="Note 4 7 10 4 2" xfId="19482" xr:uid="{8D9B05C2-238D-4EE7-A1F4-BCE71EE57A83}"/>
    <cellStyle name="Note 4 7 10 4 2 2" xfId="34777" xr:uid="{40AD76FA-8F4F-449B-B12D-A57C521A14CB}"/>
    <cellStyle name="Note 4 7 10 4 3" xfId="26580" xr:uid="{F660BAB1-5223-4B8E-A5DE-ABDB2611092D}"/>
    <cellStyle name="Note 4 7 10 4 3 2" xfId="36997" xr:uid="{83A9EDF7-B87B-411C-9783-6DD7CBD87768}"/>
    <cellStyle name="Note 4 7 10 4 4" xfId="39322" xr:uid="{701C8E00-9A95-40FE-A63F-CD1A37A55489}"/>
    <cellStyle name="Note 4 7 10 4 5" xfId="32491" xr:uid="{586D17E3-B94A-4626-A050-B84C6EFE0F43}"/>
    <cellStyle name="Note 4 7 10 5" xfId="18981" xr:uid="{B4534C32-DF74-497B-A156-C478F1574CE8}"/>
    <cellStyle name="Note 4 7 10 5 2" xfId="21319" xr:uid="{FF6FB57D-1D00-484A-ABF2-663722BF5650}"/>
    <cellStyle name="Note 4 7 10 5 2 2" xfId="36614" xr:uid="{2844E96D-79ED-48F5-972F-AAA4C3924F05}"/>
    <cellStyle name="Note 4 7 10 5 3" xfId="28428" xr:uid="{A3072F53-195D-4407-997F-634F5EB21657}"/>
    <cellStyle name="Note 4 7 10 5 3 2" xfId="38800" xr:uid="{49CCEDB3-9B2C-40F7-AE3D-4D38D170532E}"/>
    <cellStyle name="Note 4 7 10 5 4" xfId="41124" xr:uid="{15BF70ED-A108-4E28-9DAF-AA5B82CB5C02}"/>
    <cellStyle name="Note 4 7 10 5 5" xfId="34293" xr:uid="{96C6CB6D-1B52-438F-BFB0-CB3E7C391DAE}"/>
    <cellStyle name="Note 4 7 11" xfId="4968" xr:uid="{7EB93FB5-1E88-40AB-9840-D798D30B8241}"/>
    <cellStyle name="Note 4 7 11 2" xfId="17460" xr:uid="{B14E094E-1ECC-4A86-851B-5E87BB61B133}"/>
    <cellStyle name="Note 4 7 11 2 2" xfId="18083" xr:uid="{5BB8E470-EDE2-4928-A0A7-392AA14BD7E1}"/>
    <cellStyle name="Note 4 7 11 2 2 2" xfId="20421" xr:uid="{4FA2B1A4-5C2B-45C3-BE1E-0AA721BC0563}"/>
    <cellStyle name="Note 4 7 11 2 2 2 2" xfId="35716" xr:uid="{9783A128-539B-4143-9B32-AB1B5E90C079}"/>
    <cellStyle name="Note 4 7 11 2 2 3" xfId="27535" xr:uid="{2A78007D-36E8-4E34-9CF2-7FE1F4B1E2E1}"/>
    <cellStyle name="Note 4 7 11 2 2 3 2" xfId="37907" xr:uid="{CC624FAA-17E2-4413-BBB7-D76CC58C14A9}"/>
    <cellStyle name="Note 4 7 11 2 2 4" xfId="40226" xr:uid="{31E881EC-FCFD-4410-8006-E6C4333C8662}"/>
    <cellStyle name="Note 4 7 11 2 2 5" xfId="33395" xr:uid="{69034839-5D86-45C0-B6AA-3395F4BDF70B}"/>
    <cellStyle name="Note 4 7 11 2 3" xfId="18516" xr:uid="{F4639EA7-2DD2-4135-B54E-F58C5BDF90D6}"/>
    <cellStyle name="Note 4 7 11 2 3 2" xfId="20854" xr:uid="{01B24B28-9E3B-40C1-9F87-F134135482B3}"/>
    <cellStyle name="Note 4 7 11 2 3 2 2" xfId="36149" xr:uid="{7209148E-CB76-4911-881E-2AE42A3D94B3}"/>
    <cellStyle name="Note 4 7 11 2 3 3" xfId="27968" xr:uid="{85A98ABD-C7E1-4494-A602-8BDA14005D5D}"/>
    <cellStyle name="Note 4 7 11 2 3 3 2" xfId="38340" xr:uid="{9EEC2813-4B90-4AD8-B65B-E9982132DBAC}"/>
    <cellStyle name="Note 4 7 11 2 3 4" xfId="40659" xr:uid="{6B3DDDE0-12D2-46C2-BE1C-949BA5B6BF5F}"/>
    <cellStyle name="Note 4 7 11 2 3 5" xfId="33828" xr:uid="{0FD13AB2-0099-4336-8CC8-91F026E8783D}"/>
    <cellStyle name="Note 4 7 11 2 4" xfId="19807" xr:uid="{D2319DAC-AEDB-4A70-9E4F-B8DD18931BAC}"/>
    <cellStyle name="Note 4 7 11 2 4 2" xfId="35102" xr:uid="{48A288CC-F985-4753-85CF-768E3AAB0002}"/>
    <cellStyle name="Note 4 7 11 2 5" xfId="26946" xr:uid="{9E2B307A-14B1-444F-B681-ACF465AD2945}"/>
    <cellStyle name="Note 4 7 11 2 5 2" xfId="37322" xr:uid="{CD1D46D6-8261-4F05-9018-7D7B1A06253C}"/>
    <cellStyle name="Note 4 7 11 2 6" xfId="39612" xr:uid="{8625DB6F-5309-4A86-AF4B-AFAAE1F2D44A}"/>
    <cellStyle name="Note 4 7 11 2 7" xfId="32781" xr:uid="{63D72F2C-5F0E-40F6-A0B5-55D2DED90FE0}"/>
    <cellStyle name="Note 4 7 11 3" xfId="17953" xr:uid="{B4428DF0-8A90-4E28-9C77-00219B7D5825}"/>
    <cellStyle name="Note 4 7 11 3 2" xfId="20291" xr:uid="{5696F2C4-C628-4678-B9EF-3604B4713114}"/>
    <cellStyle name="Note 4 7 11 3 2 2" xfId="35586" xr:uid="{08811543-3E51-401C-8F79-26F367463D28}"/>
    <cellStyle name="Note 4 7 11 3 3" xfId="27406" xr:uid="{6FA03C46-256B-4C03-B6FD-1A13EAFAF74E}"/>
    <cellStyle name="Note 4 7 11 3 3 2" xfId="37778" xr:uid="{A41FB4C4-1BA1-451C-834C-53EE7CF0A372}"/>
    <cellStyle name="Note 4 7 11 3 4" xfId="40096" xr:uid="{2A25C5CC-36D7-497E-BE5B-FEA3390728B1}"/>
    <cellStyle name="Note 4 7 11 3 5" xfId="33265" xr:uid="{B4344AF7-94F1-49E9-9D72-AB03FC4A2A7D}"/>
    <cellStyle name="Note 4 7 11 4" xfId="16773" xr:uid="{FD5C0DC5-6225-403F-AE73-F69893F29EF1}"/>
    <cellStyle name="Note 4 7 11 4 2" xfId="19483" xr:uid="{5208E25F-A962-47BE-8E7A-1743614F80B9}"/>
    <cellStyle name="Note 4 7 11 4 2 2" xfId="34778" xr:uid="{7600C6C5-004E-4437-BC68-E71CE1BAA448}"/>
    <cellStyle name="Note 4 7 11 4 3" xfId="26581" xr:uid="{30B1A5A7-A5FB-49D1-B37B-516C0AF90AA1}"/>
    <cellStyle name="Note 4 7 11 4 3 2" xfId="36998" xr:uid="{868CBBBE-BB5E-4B2C-BAF8-7C0E504ACF10}"/>
    <cellStyle name="Note 4 7 11 4 4" xfId="39323" xr:uid="{45E81CC6-5DFE-4B6C-811A-348D2F714F79}"/>
    <cellStyle name="Note 4 7 11 4 5" xfId="32492" xr:uid="{C8CEF054-2C1E-4AF1-ADD3-400E9819B051}"/>
    <cellStyle name="Note 4 7 11 5" xfId="18982" xr:uid="{56BF1BEC-471A-4C03-BE5A-A0CE210D4B72}"/>
    <cellStyle name="Note 4 7 11 5 2" xfId="21320" xr:uid="{42A7327E-01EA-4CB7-B057-AA8EDF58744A}"/>
    <cellStyle name="Note 4 7 11 5 2 2" xfId="36615" xr:uid="{FA01419F-F967-4E4A-8E48-711A1B8FF0E5}"/>
    <cellStyle name="Note 4 7 11 5 3" xfId="28429" xr:uid="{D6446037-8C4B-4DA9-BF7B-66A426634122}"/>
    <cellStyle name="Note 4 7 11 5 3 2" xfId="38801" xr:uid="{C985AB37-C5C1-4067-9B7D-DE6A02839EB8}"/>
    <cellStyle name="Note 4 7 11 5 4" xfId="41125" xr:uid="{FA40E154-F9F6-401E-A1B7-481BD82D4070}"/>
    <cellStyle name="Note 4 7 11 5 5" xfId="34294" xr:uid="{7F8F3450-AC67-463F-B840-08E83C26247E}"/>
    <cellStyle name="Note 4 7 12" xfId="4969" xr:uid="{9F5F53DD-6FE4-4AB5-9045-5C0060532937}"/>
    <cellStyle name="Note 4 7 12 2" xfId="17461" xr:uid="{FA497550-9217-4365-9230-0BF9D5852B44}"/>
    <cellStyle name="Note 4 7 12 2 2" xfId="18084" xr:uid="{6D1F17C2-972F-44CF-AA10-1E1D9B044AE3}"/>
    <cellStyle name="Note 4 7 12 2 2 2" xfId="20422" xr:uid="{635BA4F6-3088-4BCE-AD78-9A512765014B}"/>
    <cellStyle name="Note 4 7 12 2 2 2 2" xfId="35717" xr:uid="{3C9BB8D7-53AE-4CD2-BEF7-EC8A4BC83DDE}"/>
    <cellStyle name="Note 4 7 12 2 2 3" xfId="27536" xr:uid="{71880959-045A-4724-B945-C75092DD178F}"/>
    <cellStyle name="Note 4 7 12 2 2 3 2" xfId="37908" xr:uid="{ECAF1068-7EF4-4611-9657-B2BD181EEABD}"/>
    <cellStyle name="Note 4 7 12 2 2 4" xfId="40227" xr:uid="{9EF96535-9BDD-4197-8220-C4E93B7F73CE}"/>
    <cellStyle name="Note 4 7 12 2 2 5" xfId="33396" xr:uid="{5C7053CA-DCA3-4E90-A7AC-F3CD5F301803}"/>
    <cellStyle name="Note 4 7 12 2 3" xfId="18517" xr:uid="{C6010A3D-2C20-404B-A451-CD0A15792E37}"/>
    <cellStyle name="Note 4 7 12 2 3 2" xfId="20855" xr:uid="{7A396790-3164-4255-A4A4-DC9DC0AD408D}"/>
    <cellStyle name="Note 4 7 12 2 3 2 2" xfId="36150" xr:uid="{D5F925C0-5396-4E94-ACB2-86AE179BD8B1}"/>
    <cellStyle name="Note 4 7 12 2 3 3" xfId="27969" xr:uid="{4F2770C3-A20B-48E9-BC8D-6A8028318CBE}"/>
    <cellStyle name="Note 4 7 12 2 3 3 2" xfId="38341" xr:uid="{1FD1CA90-0419-46B0-B2C5-D2E2FDA10853}"/>
    <cellStyle name="Note 4 7 12 2 3 4" xfId="40660" xr:uid="{484F297F-44FA-4CA7-8FA9-0C731E9BDAFB}"/>
    <cellStyle name="Note 4 7 12 2 3 5" xfId="33829" xr:uid="{8CE2B94C-E967-451F-962D-9C3F14A05CB0}"/>
    <cellStyle name="Note 4 7 12 2 4" xfId="19808" xr:uid="{50F01529-566C-4C0E-98A9-E5E92982132F}"/>
    <cellStyle name="Note 4 7 12 2 4 2" xfId="35103" xr:uid="{5B4AB5C5-FB5E-423E-8E77-412C66A1F8BF}"/>
    <cellStyle name="Note 4 7 12 2 5" xfId="26947" xr:uid="{E9F5EB31-5CEA-4430-A604-B9113D3AB1F9}"/>
    <cellStyle name="Note 4 7 12 2 5 2" xfId="37323" xr:uid="{4C6C96AA-DC88-4785-A136-26129B66677E}"/>
    <cellStyle name="Note 4 7 12 2 6" xfId="39613" xr:uid="{737CF37E-193D-4D14-9357-CC4FAFF5F2C5}"/>
    <cellStyle name="Note 4 7 12 2 7" xfId="32782" xr:uid="{2FC88EAC-0B5A-42E2-AB2F-7C0B05F8685D}"/>
    <cellStyle name="Note 4 7 12 3" xfId="17954" xr:uid="{2FD17E62-EF12-40CC-91AD-145545CE075C}"/>
    <cellStyle name="Note 4 7 12 3 2" xfId="20292" xr:uid="{40C5FD4B-6FA5-4B29-B5D7-AFBAD53158BA}"/>
    <cellStyle name="Note 4 7 12 3 2 2" xfId="35587" xr:uid="{5BD718DB-8386-4DB0-8671-B95DD1215404}"/>
    <cellStyle name="Note 4 7 12 3 3" xfId="27407" xr:uid="{4B6C73CB-4DDA-4255-A2AE-DFEFDD47DA3B}"/>
    <cellStyle name="Note 4 7 12 3 3 2" xfId="37779" xr:uid="{A1BC1D86-DA9D-4FB9-9B1F-CB2793362885}"/>
    <cellStyle name="Note 4 7 12 3 4" xfId="40097" xr:uid="{A85FA998-E4D7-4C37-9FB6-BB8F3D51966F}"/>
    <cellStyle name="Note 4 7 12 3 5" xfId="33266" xr:uid="{BD743460-903C-4510-AF39-CABE9D6ACDEF}"/>
    <cellStyle name="Note 4 7 12 4" xfId="16774" xr:uid="{F755A1CB-5BF8-404A-8FFB-5E8B539091DE}"/>
    <cellStyle name="Note 4 7 12 4 2" xfId="19484" xr:uid="{6657A548-FF44-4996-959B-BCC3A3D90DAD}"/>
    <cellStyle name="Note 4 7 12 4 2 2" xfId="34779" xr:uid="{644545BD-DB59-49E3-9D72-82817AC36024}"/>
    <cellStyle name="Note 4 7 12 4 3" xfId="26582" xr:uid="{32DD9313-3FFC-4B6F-878A-FF1D1D30C6A0}"/>
    <cellStyle name="Note 4 7 12 4 3 2" xfId="36999" xr:uid="{FA85C62C-56B0-4747-965D-C7D6453258B5}"/>
    <cellStyle name="Note 4 7 12 4 4" xfId="39324" xr:uid="{B6642B00-B4BF-4407-982B-95A30F9E60E0}"/>
    <cellStyle name="Note 4 7 12 4 5" xfId="32493" xr:uid="{46E2DC4A-2F1B-42E5-8510-FF242A1572DB}"/>
    <cellStyle name="Note 4 7 12 5" xfId="18983" xr:uid="{142012A8-765B-4B12-B6AA-40D4C89C09D5}"/>
    <cellStyle name="Note 4 7 12 5 2" xfId="21321" xr:uid="{6ED522B4-CB35-49AC-B46D-3F21F82FF5C2}"/>
    <cellStyle name="Note 4 7 12 5 2 2" xfId="36616" xr:uid="{A55FAF5A-DA6D-4B0D-BF87-AFDCFB442446}"/>
    <cellStyle name="Note 4 7 12 5 3" xfId="28430" xr:uid="{A0EB5313-7BD4-4D1B-B2CD-C1DE0460F543}"/>
    <cellStyle name="Note 4 7 12 5 3 2" xfId="38802" xr:uid="{316E184D-B062-4240-A5E4-2738F0119F45}"/>
    <cellStyle name="Note 4 7 12 5 4" xfId="41126" xr:uid="{8D1FF5EA-6EA0-4A51-8E05-C0B023A9494F}"/>
    <cellStyle name="Note 4 7 12 5 5" xfId="34295" xr:uid="{CF35C128-809D-4255-ADB4-8BFFEFC5AD72}"/>
    <cellStyle name="Note 4 7 13" xfId="4970" xr:uid="{B3B04AC8-C972-43AC-9E04-B9F0FC478314}"/>
    <cellStyle name="Note 4 7 13 2" xfId="17462" xr:uid="{AB44C84B-0116-483B-9086-450CF30D7E48}"/>
    <cellStyle name="Note 4 7 13 2 2" xfId="18085" xr:uid="{D1C47303-1CC3-47CC-BCAC-26AA8BC7822E}"/>
    <cellStyle name="Note 4 7 13 2 2 2" xfId="20423" xr:uid="{F52CCE71-6D06-4548-A9A5-CF673EF24D55}"/>
    <cellStyle name="Note 4 7 13 2 2 2 2" xfId="35718" xr:uid="{BBCE0872-9229-48B1-9B4E-02E66E24EDCB}"/>
    <cellStyle name="Note 4 7 13 2 2 3" xfId="27537" xr:uid="{F51F8826-D88C-44D0-851D-A3B085952F50}"/>
    <cellStyle name="Note 4 7 13 2 2 3 2" xfId="37909" xr:uid="{DA552CB3-3174-478D-8D5C-26FC1387F5DA}"/>
    <cellStyle name="Note 4 7 13 2 2 4" xfId="40228" xr:uid="{136037FE-9145-455F-9541-A5C8F77D48B6}"/>
    <cellStyle name="Note 4 7 13 2 2 5" xfId="33397" xr:uid="{C1FB8708-A381-4001-A86D-58B49EEE44A0}"/>
    <cellStyle name="Note 4 7 13 2 3" xfId="18518" xr:uid="{9C932BCA-9CFF-4E8A-9221-9BFFFFE65DFD}"/>
    <cellStyle name="Note 4 7 13 2 3 2" xfId="20856" xr:uid="{F7F23708-1AB9-4A2C-9E7D-F2291016EFB5}"/>
    <cellStyle name="Note 4 7 13 2 3 2 2" xfId="36151" xr:uid="{5EA02C59-EB46-4397-9C65-0F720C954C4E}"/>
    <cellStyle name="Note 4 7 13 2 3 3" xfId="27970" xr:uid="{7629B80A-3683-44C9-BEFE-E3FB2DA14D4B}"/>
    <cellStyle name="Note 4 7 13 2 3 3 2" xfId="38342" xr:uid="{365A4246-14C9-40C6-84DB-31B630B77E63}"/>
    <cellStyle name="Note 4 7 13 2 3 4" xfId="40661" xr:uid="{E4E0DDD8-7D72-4A8D-AFBB-98A99C12794C}"/>
    <cellStyle name="Note 4 7 13 2 3 5" xfId="33830" xr:uid="{639DE430-05FC-4856-916F-186CB269103F}"/>
    <cellStyle name="Note 4 7 13 2 4" xfId="19809" xr:uid="{781C71E4-DF5E-405F-81F4-77C49246A465}"/>
    <cellStyle name="Note 4 7 13 2 4 2" xfId="35104" xr:uid="{380AF471-931E-404C-B5AD-9040D50A69CB}"/>
    <cellStyle name="Note 4 7 13 2 5" xfId="26948" xr:uid="{276A936D-4F2B-43D4-A806-19EFBE2CA7F5}"/>
    <cellStyle name="Note 4 7 13 2 5 2" xfId="37324" xr:uid="{37A6EB9E-7A58-43CF-A5AF-DD8FEF2975C7}"/>
    <cellStyle name="Note 4 7 13 2 6" xfId="39614" xr:uid="{56ACAF0A-94CB-46CD-815E-820D88DE780E}"/>
    <cellStyle name="Note 4 7 13 2 7" xfId="32783" xr:uid="{6A753CB5-6334-43C7-95A4-4240C2652DC9}"/>
    <cellStyle name="Note 4 7 13 3" xfId="17955" xr:uid="{2A3EAD54-BC27-4A5E-B900-C6937DCA32FF}"/>
    <cellStyle name="Note 4 7 13 3 2" xfId="20293" xr:uid="{A3312EF9-A919-40A9-B9DE-D8C65EADB5A7}"/>
    <cellStyle name="Note 4 7 13 3 2 2" xfId="35588" xr:uid="{99F6A380-12D5-4CA2-8452-E1785F53F463}"/>
    <cellStyle name="Note 4 7 13 3 3" xfId="27408" xr:uid="{7E57725D-BBEE-42EC-9D26-3C105C53372A}"/>
    <cellStyle name="Note 4 7 13 3 3 2" xfId="37780" xr:uid="{5D377D0D-F689-4D06-83CE-093C396B62CA}"/>
    <cellStyle name="Note 4 7 13 3 4" xfId="40098" xr:uid="{8660022E-0E87-46C0-8083-513268C92F42}"/>
    <cellStyle name="Note 4 7 13 3 5" xfId="33267" xr:uid="{EB2FFFF4-E7EE-4A9E-A6D1-E1BBD1F34071}"/>
    <cellStyle name="Note 4 7 13 4" xfId="16776" xr:uid="{A7C8FC90-A05A-461E-9B7A-0FFBDCAE912E}"/>
    <cellStyle name="Note 4 7 13 4 2" xfId="19485" xr:uid="{0640D891-FF45-4FFA-BF3E-032B12728329}"/>
    <cellStyle name="Note 4 7 13 4 2 2" xfId="34780" xr:uid="{B3430EBD-CA6C-4240-B56A-0027CE0DFEBB}"/>
    <cellStyle name="Note 4 7 13 4 3" xfId="26583" xr:uid="{A110F8B8-AAAD-4025-BC5D-9CEFA51ABD51}"/>
    <cellStyle name="Note 4 7 13 4 3 2" xfId="37000" xr:uid="{3D9ABA08-3857-4D46-B615-6E2A58D9C777}"/>
    <cellStyle name="Note 4 7 13 4 4" xfId="39325" xr:uid="{1BE340BB-96F2-4C00-AF73-1653FFCE7B5C}"/>
    <cellStyle name="Note 4 7 13 4 5" xfId="32494" xr:uid="{F46208A8-0EAF-4350-A707-9C043C74F06B}"/>
    <cellStyle name="Note 4 7 13 5" xfId="18984" xr:uid="{604E0E63-8AFC-46D8-865C-AD71587A10CE}"/>
    <cellStyle name="Note 4 7 13 5 2" xfId="21322" xr:uid="{ADA3EDA9-4051-40EC-B979-0670CC8EF001}"/>
    <cellStyle name="Note 4 7 13 5 2 2" xfId="36617" xr:uid="{83CBF057-E70B-4815-B0A6-363241090560}"/>
    <cellStyle name="Note 4 7 13 5 3" xfId="28431" xr:uid="{2E529F47-3748-4BD7-93F1-C8CDEEE221B3}"/>
    <cellStyle name="Note 4 7 13 5 3 2" xfId="38803" xr:uid="{CB837D88-62B7-471F-8318-0B6CC079846D}"/>
    <cellStyle name="Note 4 7 13 5 4" xfId="41127" xr:uid="{C46B40C2-7EC2-45A8-B6E1-9A489576E035}"/>
    <cellStyle name="Note 4 7 13 5 5" xfId="34296" xr:uid="{DEF7FE10-7383-4DDC-8740-A948AF9220BC}"/>
    <cellStyle name="Note 4 7 14" xfId="4971" xr:uid="{ABE03B18-1417-47A2-9539-FC49F775FD3C}"/>
    <cellStyle name="Note 4 7 14 2" xfId="17463" xr:uid="{962A445B-0AFE-4FB5-8827-A9046CB66C23}"/>
    <cellStyle name="Note 4 7 14 2 2" xfId="18086" xr:uid="{C44436A1-3274-40C6-9F34-9443D67C7190}"/>
    <cellStyle name="Note 4 7 14 2 2 2" xfId="20424" xr:uid="{9D4FB42E-921D-482C-9646-ADBD94B59104}"/>
    <cellStyle name="Note 4 7 14 2 2 2 2" xfId="35719" xr:uid="{0F3F869C-0CF5-46EE-9F71-E19574D4096B}"/>
    <cellStyle name="Note 4 7 14 2 2 3" xfId="27538" xr:uid="{36E7680C-5A67-47FA-97AE-00E604BB1E3F}"/>
    <cellStyle name="Note 4 7 14 2 2 3 2" xfId="37910" xr:uid="{8919BB84-02D9-468C-90F9-D51558D99BD9}"/>
    <cellStyle name="Note 4 7 14 2 2 4" xfId="40229" xr:uid="{DEC24DB0-5A07-403A-919B-EFE37D8BE4AD}"/>
    <cellStyle name="Note 4 7 14 2 2 5" xfId="33398" xr:uid="{00410658-50A9-4E3C-B8D7-E47130996139}"/>
    <cellStyle name="Note 4 7 14 2 3" xfId="18519" xr:uid="{D74F44F3-E504-4AB2-BF9D-AE789BE00312}"/>
    <cellStyle name="Note 4 7 14 2 3 2" xfId="20857" xr:uid="{C3447ED9-8CCB-4C51-BB74-7E5500B972DD}"/>
    <cellStyle name="Note 4 7 14 2 3 2 2" xfId="36152" xr:uid="{7ED19C4B-AC93-41EF-A58E-3B65B8F58BCF}"/>
    <cellStyle name="Note 4 7 14 2 3 3" xfId="27971" xr:uid="{70DC69C2-6859-48C0-A6DC-C1297C348742}"/>
    <cellStyle name="Note 4 7 14 2 3 3 2" xfId="38343" xr:uid="{1BBF67F9-23AF-49F1-8605-92AD429EB230}"/>
    <cellStyle name="Note 4 7 14 2 3 4" xfId="40662" xr:uid="{DFCFF5A8-40A2-4B5C-8673-0846C1DBD665}"/>
    <cellStyle name="Note 4 7 14 2 3 5" xfId="33831" xr:uid="{E9792CB5-2E75-464B-92E7-D8C7E74B6453}"/>
    <cellStyle name="Note 4 7 14 2 4" xfId="19810" xr:uid="{26131FE1-5AA4-42D1-9B93-0AB35214AD65}"/>
    <cellStyle name="Note 4 7 14 2 4 2" xfId="35105" xr:uid="{47F4EBE9-69CE-4F5F-BA98-D80B5F1D6BB2}"/>
    <cellStyle name="Note 4 7 14 2 5" xfId="26949" xr:uid="{4F5E1EB3-5093-4D04-9E01-88C8127F4E36}"/>
    <cellStyle name="Note 4 7 14 2 5 2" xfId="37325" xr:uid="{EFB50983-18E1-48C6-9DB4-A1ACBE5B9525}"/>
    <cellStyle name="Note 4 7 14 2 6" xfId="39615" xr:uid="{6745FD9F-8296-476D-BC3F-C9E8CA3B25E8}"/>
    <cellStyle name="Note 4 7 14 2 7" xfId="32784" xr:uid="{5E46288C-C962-4F98-89D6-334EEA4F0097}"/>
    <cellStyle name="Note 4 7 14 3" xfId="17956" xr:uid="{7AAEA54E-985A-412C-8F0A-AC6D03396D49}"/>
    <cellStyle name="Note 4 7 14 3 2" xfId="20294" xr:uid="{9727CEC8-CB4E-4A0C-9051-FA20D03177E4}"/>
    <cellStyle name="Note 4 7 14 3 2 2" xfId="35589" xr:uid="{9D3B5FCC-D608-4DEE-98BA-29C7AF696C6F}"/>
    <cellStyle name="Note 4 7 14 3 3" xfId="27409" xr:uid="{DB754557-AC6E-40DA-B67F-CCBBF2901EDB}"/>
    <cellStyle name="Note 4 7 14 3 3 2" xfId="37781" xr:uid="{9C729DD0-3528-45C6-8FEA-F3005EB6BA58}"/>
    <cellStyle name="Note 4 7 14 3 4" xfId="40099" xr:uid="{88E0E67C-19AF-439E-AF2C-A4C7D3399BAD}"/>
    <cellStyle name="Note 4 7 14 3 5" xfId="33268" xr:uid="{2E2ED1EA-DE87-4E05-B941-0239AC504923}"/>
    <cellStyle name="Note 4 7 14 4" xfId="16777" xr:uid="{29F7BA75-B34B-437F-96A4-380B0A4C863E}"/>
    <cellStyle name="Note 4 7 14 4 2" xfId="19486" xr:uid="{31E4AD80-AB4A-48D1-9DC2-EDE174ABD986}"/>
    <cellStyle name="Note 4 7 14 4 2 2" xfId="34781" xr:uid="{29BC78DA-8620-4ED4-ABA0-1DB168847F59}"/>
    <cellStyle name="Note 4 7 14 4 3" xfId="26584" xr:uid="{9B7B312E-4D14-48E1-84A5-644281351D9D}"/>
    <cellStyle name="Note 4 7 14 4 3 2" xfId="37001" xr:uid="{D1D622D5-5906-4389-ADCA-2D03A94A3C42}"/>
    <cellStyle name="Note 4 7 14 4 4" xfId="39326" xr:uid="{8EC7C00B-BC57-4455-A194-296CC19B63A8}"/>
    <cellStyle name="Note 4 7 14 4 5" xfId="32495" xr:uid="{0C79ADEE-C861-4F83-BF7D-C38D68B3D677}"/>
    <cellStyle name="Note 4 7 14 5" xfId="18985" xr:uid="{DC04DF13-596A-4E48-BA57-BA8A8C0436E7}"/>
    <cellStyle name="Note 4 7 14 5 2" xfId="21323" xr:uid="{1C1414F6-2199-4F16-BCC1-651B778ADDE0}"/>
    <cellStyle name="Note 4 7 14 5 2 2" xfId="36618" xr:uid="{ACC9F035-B059-4A4F-B033-CEF6619E354E}"/>
    <cellStyle name="Note 4 7 14 5 3" xfId="28432" xr:uid="{959F37EB-37FE-48CF-91B3-EEC2E4717C7D}"/>
    <cellStyle name="Note 4 7 14 5 3 2" xfId="38804" xr:uid="{8507F4AC-645E-40CE-BDCB-39360D8D9BDC}"/>
    <cellStyle name="Note 4 7 14 5 4" xfId="41128" xr:uid="{A8D1DEF4-0E1D-434D-996A-05CA44C9C1A7}"/>
    <cellStyle name="Note 4 7 14 5 5" xfId="34297" xr:uid="{022EF0B1-A7FB-4A3C-9A39-2C5FD152DE65}"/>
    <cellStyle name="Note 4 7 15" xfId="4972" xr:uid="{BC4A2667-34A2-4089-A782-71CFEDC9FAEB}"/>
    <cellStyle name="Note 4 7 15 2" xfId="17464" xr:uid="{D9D178F0-1354-44D1-82C6-0DC2C671EA87}"/>
    <cellStyle name="Note 4 7 15 2 2" xfId="18087" xr:uid="{B49B5661-7A6D-4E1A-A014-D3B034D2F3B3}"/>
    <cellStyle name="Note 4 7 15 2 2 2" xfId="20425" xr:uid="{27AFE6D1-4218-4F72-918A-EF07901BE82D}"/>
    <cellStyle name="Note 4 7 15 2 2 2 2" xfId="35720" xr:uid="{E71F4A6B-5CE4-4E6C-8E85-58FF37DDC796}"/>
    <cellStyle name="Note 4 7 15 2 2 3" xfId="27539" xr:uid="{1F5BBFDB-DF6A-46A8-A357-7898DA6E323E}"/>
    <cellStyle name="Note 4 7 15 2 2 3 2" xfId="37911" xr:uid="{EC35E0CE-0590-4BF7-99A5-42E5F4B97FD5}"/>
    <cellStyle name="Note 4 7 15 2 2 4" xfId="40230" xr:uid="{ABB66B93-B91C-440F-9EE8-8F2FD1EDA6E4}"/>
    <cellStyle name="Note 4 7 15 2 2 5" xfId="33399" xr:uid="{F27B9799-0034-4C9A-87ED-69E67C40833C}"/>
    <cellStyle name="Note 4 7 15 2 3" xfId="18520" xr:uid="{C9FF3801-7AA5-4A41-B44F-935D5598F605}"/>
    <cellStyle name="Note 4 7 15 2 3 2" xfId="20858" xr:uid="{73A7541B-0E95-45F6-8FA6-9E9926163D2A}"/>
    <cellStyle name="Note 4 7 15 2 3 2 2" xfId="36153" xr:uid="{B44191B9-24E7-40A8-B50B-A54AB5156E0A}"/>
    <cellStyle name="Note 4 7 15 2 3 3" xfId="27972" xr:uid="{2D28D8D8-6610-4381-8F00-1DE2AA41EF04}"/>
    <cellStyle name="Note 4 7 15 2 3 3 2" xfId="38344" xr:uid="{FAA08CE2-29B5-4A73-A33C-E3A6775C68D5}"/>
    <cellStyle name="Note 4 7 15 2 3 4" xfId="40663" xr:uid="{5798B830-E204-42C5-B844-E5842793AADB}"/>
    <cellStyle name="Note 4 7 15 2 3 5" xfId="33832" xr:uid="{9B47D52B-21C6-411D-80C6-2C83D1D25B23}"/>
    <cellStyle name="Note 4 7 15 2 4" xfId="19811" xr:uid="{A76F714C-6AD9-48EB-BE1B-C8F211A948A0}"/>
    <cellStyle name="Note 4 7 15 2 4 2" xfId="35106" xr:uid="{E52D955B-4771-4FE5-99D6-6845751ECFF8}"/>
    <cellStyle name="Note 4 7 15 2 5" xfId="26950" xr:uid="{C8192735-9A6C-435D-BAC2-500D34793BAB}"/>
    <cellStyle name="Note 4 7 15 2 5 2" xfId="37326" xr:uid="{09795F1D-D416-47CF-80F3-37A324C9A916}"/>
    <cellStyle name="Note 4 7 15 2 6" xfId="39616" xr:uid="{FB3CA4E9-45D2-4C08-90E1-9E94E93F2915}"/>
    <cellStyle name="Note 4 7 15 2 7" xfId="32785" xr:uid="{B33A2852-8D11-4A08-8CE4-9D3040AC3450}"/>
    <cellStyle name="Note 4 7 15 3" xfId="17957" xr:uid="{A7FC95A5-4C37-468F-ABC0-1F8C2E651CFF}"/>
    <cellStyle name="Note 4 7 15 3 2" xfId="20295" xr:uid="{E4F2791E-0AEA-4931-884C-7FE3E03BABD8}"/>
    <cellStyle name="Note 4 7 15 3 2 2" xfId="35590" xr:uid="{53178DD3-C1C6-418A-8A5B-8070ED8AAECE}"/>
    <cellStyle name="Note 4 7 15 3 3" xfId="27410" xr:uid="{849161B9-3052-4AD0-96BB-69A52C035C67}"/>
    <cellStyle name="Note 4 7 15 3 3 2" xfId="37782" xr:uid="{1FB61A5D-0FBC-40ED-AB4B-837FFFB0CE86}"/>
    <cellStyle name="Note 4 7 15 3 4" xfId="40100" xr:uid="{A1698883-25EA-488F-BC2E-D1500F41F8E9}"/>
    <cellStyle name="Note 4 7 15 3 5" xfId="33269" xr:uid="{1DF23BD1-51E4-46F5-85AA-78BBEB5B507C}"/>
    <cellStyle name="Note 4 7 15 4" xfId="16778" xr:uid="{0FC85BB0-C9FD-4413-9B6C-9181F054FCA2}"/>
    <cellStyle name="Note 4 7 15 4 2" xfId="19487" xr:uid="{77680446-93F4-40E0-9EC8-3FD9C161315F}"/>
    <cellStyle name="Note 4 7 15 4 2 2" xfId="34782" xr:uid="{DDF08DCC-4328-42F0-A860-2F84F4C90846}"/>
    <cellStyle name="Note 4 7 15 4 3" xfId="26585" xr:uid="{F5A10D79-5477-4F9F-836B-C70A55B0D536}"/>
    <cellStyle name="Note 4 7 15 4 3 2" xfId="37002" xr:uid="{151700A7-7296-414A-992F-4CF9355D7A9E}"/>
    <cellStyle name="Note 4 7 15 4 4" xfId="39327" xr:uid="{9257977F-1542-474B-8F8E-6EEE09412F9A}"/>
    <cellStyle name="Note 4 7 15 4 5" xfId="32496" xr:uid="{06C3F0B3-90C3-4507-8FC8-7A7F6BD3F8FF}"/>
    <cellStyle name="Note 4 7 15 5" xfId="18986" xr:uid="{95ACBC04-1E7B-4561-BAC3-1AE4945CF59F}"/>
    <cellStyle name="Note 4 7 15 5 2" xfId="21324" xr:uid="{E9D5176C-2E97-4AB3-8F06-F28A9F075906}"/>
    <cellStyle name="Note 4 7 15 5 2 2" xfId="36619" xr:uid="{97014E05-9048-4302-AE77-9A6B776FE552}"/>
    <cellStyle name="Note 4 7 15 5 3" xfId="28433" xr:uid="{07B582A4-22FC-404C-B528-DED4499298C2}"/>
    <cellStyle name="Note 4 7 15 5 3 2" xfId="38805" xr:uid="{70E63027-D075-420F-9112-ECA713D6F1D6}"/>
    <cellStyle name="Note 4 7 15 5 4" xfId="41129" xr:uid="{57C4AE50-47C3-45F6-9455-5405EDCDD722}"/>
    <cellStyle name="Note 4 7 15 5 5" xfId="34298" xr:uid="{B6D80A47-E9C2-4F01-885E-8C6924A0339B}"/>
    <cellStyle name="Note 4 7 16" xfId="4973" xr:uid="{E67FDBA4-82F4-4848-B439-D88607B2C798}"/>
    <cellStyle name="Note 4 7 16 2" xfId="18081" xr:uid="{78264CA5-8D71-4C33-B51F-A89C666A0FD0}"/>
    <cellStyle name="Note 4 7 16 2 2" xfId="20419" xr:uid="{53FE6FA2-5254-4104-8A68-471EAC984875}"/>
    <cellStyle name="Note 4 7 16 2 2 2" xfId="35714" xr:uid="{D3073ABD-1196-4C8C-B4E9-ACA5695A554D}"/>
    <cellStyle name="Note 4 7 16 2 3" xfId="27533" xr:uid="{C5C800AA-329C-42C5-894D-9E3420333F03}"/>
    <cellStyle name="Note 4 7 16 2 3 2" xfId="37905" xr:uid="{54D54858-0E9A-45F6-BA36-E249AF88219F}"/>
    <cellStyle name="Note 4 7 16 2 4" xfId="40224" xr:uid="{82A54988-7684-4C39-840F-EF78CC9C1866}"/>
    <cellStyle name="Note 4 7 16 2 5" xfId="33393" xr:uid="{D25BA6D1-6D87-44D3-82A9-693D99AC902E}"/>
    <cellStyle name="Note 4 7 16 3" xfId="18514" xr:uid="{F732F4DE-6B85-418A-8C94-E32BE32FF75D}"/>
    <cellStyle name="Note 4 7 16 3 2" xfId="20852" xr:uid="{A6DF861A-870A-4F5A-9CA6-91A0ACD6668F}"/>
    <cellStyle name="Note 4 7 16 3 2 2" xfId="36147" xr:uid="{EC26BFF8-DE77-4934-8F0F-D6C9D4988F5E}"/>
    <cellStyle name="Note 4 7 16 3 3" xfId="27966" xr:uid="{9061AEC5-BF94-4969-B4F6-003C05C8A0BB}"/>
    <cellStyle name="Note 4 7 16 3 3 2" xfId="38338" xr:uid="{E60E4B15-0185-4DF6-A13A-1CC0F8A0A947}"/>
    <cellStyle name="Note 4 7 16 3 4" xfId="40657" xr:uid="{D1066EBE-CF6E-4422-ACB3-50F8D65C1D8F}"/>
    <cellStyle name="Note 4 7 16 3 5" xfId="33826" xr:uid="{A41FA9E8-0915-4F99-8703-0E1544EB1BF4}"/>
    <cellStyle name="Note 4 7 16 4" xfId="18987" xr:uid="{98754EEC-61E1-4EA0-A74D-339A73D36200}"/>
    <cellStyle name="Note 4 7 16 4 2" xfId="21325" xr:uid="{7DFEDC44-B658-4504-AF4D-57BF7A4320C9}"/>
    <cellStyle name="Note 4 7 16 4 2 2" xfId="36620" xr:uid="{38288881-517E-4A10-BF75-1A19D53B4672}"/>
    <cellStyle name="Note 4 7 16 4 3" xfId="28434" xr:uid="{95523691-90EF-4B85-8103-776FD499B88C}"/>
    <cellStyle name="Note 4 7 16 4 3 2" xfId="38806" xr:uid="{1B8017B7-427C-40D8-A428-FE28139DF38F}"/>
    <cellStyle name="Note 4 7 16 4 4" xfId="41130" xr:uid="{53BEE330-D32D-42EF-955D-58A7CD89EAA6}"/>
    <cellStyle name="Note 4 7 16 4 5" xfId="34299" xr:uid="{24A5D399-41AF-4A24-A641-10DA600C32E0}"/>
    <cellStyle name="Note 4 7 17" xfId="4974" xr:uid="{AACD10F6-D36F-4A1E-B8AE-0AE9A874261B}"/>
    <cellStyle name="Note 4 7 17 2" xfId="18988" xr:uid="{B8B4695D-7B0F-431C-8602-5830D167D803}"/>
    <cellStyle name="Note 4 7 17 2 2" xfId="21326" xr:uid="{D757177D-8BA4-4B53-BD2B-52FD250D6EF7}"/>
    <cellStyle name="Note 4 7 17 2 2 2" xfId="36621" xr:uid="{67403D12-09B0-4B8D-B7C0-72F463F19E25}"/>
    <cellStyle name="Note 4 7 17 2 3" xfId="28435" xr:uid="{56B9CC8D-5F73-43AD-8D08-C0F846926ADA}"/>
    <cellStyle name="Note 4 7 17 2 3 2" xfId="38807" xr:uid="{34566C1F-9094-4051-AC6D-1C96E676B194}"/>
    <cellStyle name="Note 4 7 17 2 4" xfId="41131" xr:uid="{E29CA47D-8059-4284-8BF6-27224AD90BA4}"/>
    <cellStyle name="Note 4 7 17 2 5" xfId="34300" xr:uid="{DFC8C07F-E4B4-4098-8F0A-44C9DA6517CC}"/>
    <cellStyle name="Note 4 7 18" xfId="4975" xr:uid="{FB5013BD-FBC1-497C-BB3E-8C3A49CDCF30}"/>
    <cellStyle name="Note 4 7 18 2" xfId="18989" xr:uid="{D710594E-B2E4-4995-9FE1-022502DACE48}"/>
    <cellStyle name="Note 4 7 18 2 2" xfId="21327" xr:uid="{A2C16F3C-0E70-466E-A583-FBC3D2B04502}"/>
    <cellStyle name="Note 4 7 18 2 2 2" xfId="36622" xr:uid="{40FEB4FB-76F9-4F99-BB5A-F895F01DF1F2}"/>
    <cellStyle name="Note 4 7 18 2 3" xfId="28436" xr:uid="{C930D11F-DA76-4805-B3FC-B46748925FC2}"/>
    <cellStyle name="Note 4 7 18 2 3 2" xfId="38808" xr:uid="{8E36D0F0-1994-4903-9902-3DA654023270}"/>
    <cellStyle name="Note 4 7 18 2 4" xfId="41132" xr:uid="{9A477EDA-7575-4FC9-BCEF-E5114EC0909C}"/>
    <cellStyle name="Note 4 7 18 2 5" xfId="34301" xr:uid="{A6E70EC8-74DC-4008-869C-5BEA4FE47CA3}"/>
    <cellStyle name="Note 4 7 19" xfId="4976" xr:uid="{93B077F9-D74A-49E5-A2EF-7DFDDC6A86E5}"/>
    <cellStyle name="Note 4 7 19 2" xfId="18990" xr:uid="{927D27C1-5E5D-4F97-A542-1FC924323814}"/>
    <cellStyle name="Note 4 7 19 2 2" xfId="21328" xr:uid="{88990CBC-C960-45B2-A156-D5370456ED23}"/>
    <cellStyle name="Note 4 7 19 2 2 2" xfId="36623" xr:uid="{89329DBE-7795-486E-9BFD-BA833D9C9E6F}"/>
    <cellStyle name="Note 4 7 19 2 3" xfId="28437" xr:uid="{530E1BA1-2AD5-4ACB-B493-4D9B3EC905DC}"/>
    <cellStyle name="Note 4 7 19 2 3 2" xfId="38809" xr:uid="{0569936A-0954-4874-BA1D-727D9D9F4444}"/>
    <cellStyle name="Note 4 7 19 2 4" xfId="41133" xr:uid="{FF63942D-3932-4247-9D3F-FAE7BF19AD47}"/>
    <cellStyle name="Note 4 7 19 2 5" xfId="34302" xr:uid="{3C794EE9-523E-429B-B4F8-BB7784C26919}"/>
    <cellStyle name="Note 4 7 2" xfId="4977" xr:uid="{084F5D35-933B-4D3A-A656-A08F9D783091}"/>
    <cellStyle name="Note 4 7 2 2" xfId="17465" xr:uid="{DD4CB21D-C1EB-4C41-9DB4-7D2B37F75EFE}"/>
    <cellStyle name="Note 4 7 2 2 2" xfId="18088" xr:uid="{D9546ADC-2D4F-4AF1-AE4E-A3BB4D0D2D6B}"/>
    <cellStyle name="Note 4 7 2 2 2 2" xfId="20426" xr:uid="{73EF2447-7BE6-4C22-BABA-004CA532EC34}"/>
    <cellStyle name="Note 4 7 2 2 2 2 2" xfId="35721" xr:uid="{A6F64D1A-3D0A-47AF-8961-049DDAC1440F}"/>
    <cellStyle name="Note 4 7 2 2 2 3" xfId="27540" xr:uid="{F2BE4DBD-CB16-4FA0-90B3-332DF3E673A1}"/>
    <cellStyle name="Note 4 7 2 2 2 3 2" xfId="37912" xr:uid="{0E932741-831D-4525-B798-D4A2383FFEFE}"/>
    <cellStyle name="Note 4 7 2 2 2 4" xfId="40231" xr:uid="{C0715E93-3C37-4ED9-A9EC-42F923BA0B4C}"/>
    <cellStyle name="Note 4 7 2 2 2 5" xfId="33400" xr:uid="{B0BC9885-6C85-4AA3-AED1-A07B92A3745C}"/>
    <cellStyle name="Note 4 7 2 2 3" xfId="18521" xr:uid="{302E4C76-3EE9-4736-9657-CD85433BC247}"/>
    <cellStyle name="Note 4 7 2 2 3 2" xfId="20859" xr:uid="{858260BD-B86E-450F-9D90-A8F73EA3D8D8}"/>
    <cellStyle name="Note 4 7 2 2 3 2 2" xfId="36154" xr:uid="{72C5E6D4-166C-4958-851A-7D0EFE0DD5D2}"/>
    <cellStyle name="Note 4 7 2 2 3 3" xfId="27973" xr:uid="{229683D3-6414-4887-8E3C-303AA57B8619}"/>
    <cellStyle name="Note 4 7 2 2 3 3 2" xfId="38345" xr:uid="{87A7EB77-E314-4495-A5FD-CF2272172F7B}"/>
    <cellStyle name="Note 4 7 2 2 3 4" xfId="40664" xr:uid="{B2F4BC00-F48D-416D-BBE3-4CA8D3C0A67D}"/>
    <cellStyle name="Note 4 7 2 2 3 5" xfId="33833" xr:uid="{037770D3-5863-4013-A2EB-6538188E7FAC}"/>
    <cellStyle name="Note 4 7 2 2 4" xfId="19812" xr:uid="{AE96F544-803D-49D5-B9FA-C93BDB5E9952}"/>
    <cellStyle name="Note 4 7 2 2 4 2" xfId="35107" xr:uid="{77E257CE-0FFC-4F52-930D-18B1D22641D0}"/>
    <cellStyle name="Note 4 7 2 2 5" xfId="26951" xr:uid="{4330DEF0-95BA-42FC-B431-2AFCA15DCB65}"/>
    <cellStyle name="Note 4 7 2 2 5 2" xfId="37327" xr:uid="{AD7097D9-F9B2-4B4D-92CB-E6D462D1D672}"/>
    <cellStyle name="Note 4 7 2 2 6" xfId="39617" xr:uid="{7B460A1D-25B9-425F-9072-A0546410A5DA}"/>
    <cellStyle name="Note 4 7 2 2 7" xfId="32786" xr:uid="{B6357713-922C-42E7-AF5B-5CA1034B4436}"/>
    <cellStyle name="Note 4 7 2 3" xfId="17958" xr:uid="{AD870DE2-DB68-4020-AE74-A7E5C9BE3132}"/>
    <cellStyle name="Note 4 7 2 3 2" xfId="20296" xr:uid="{CA804ED9-58AA-436E-A8CE-7ED740C07DE3}"/>
    <cellStyle name="Note 4 7 2 3 2 2" xfId="35591" xr:uid="{1FE6BE14-64B3-4C97-BD08-314FAAB32CED}"/>
    <cellStyle name="Note 4 7 2 3 3" xfId="27411" xr:uid="{CECAC3DC-F7F6-4C36-A1F4-607500A67568}"/>
    <cellStyle name="Note 4 7 2 3 3 2" xfId="37783" xr:uid="{3C82D45E-607D-4914-BB20-C24D17379D8D}"/>
    <cellStyle name="Note 4 7 2 3 4" xfId="40101" xr:uid="{9F45475E-D214-4C93-9D85-12BFAC6081BA}"/>
    <cellStyle name="Note 4 7 2 3 5" xfId="33270" xr:uid="{46EA620E-9938-44CB-9589-A3093EDC219E}"/>
    <cellStyle name="Note 4 7 2 4" xfId="16816" xr:uid="{740B2B3B-523C-4EEC-B96F-521744DDC641}"/>
    <cellStyle name="Note 4 7 2 4 2" xfId="19488" xr:uid="{9A5196A1-C3E2-4425-8556-41FD6421E214}"/>
    <cellStyle name="Note 4 7 2 4 2 2" xfId="34783" xr:uid="{2ADE5063-4A89-431D-9B20-20F4D808B207}"/>
    <cellStyle name="Note 4 7 2 4 3" xfId="26586" xr:uid="{7B296AE0-2A52-470E-AD8C-6BE1D671033D}"/>
    <cellStyle name="Note 4 7 2 4 3 2" xfId="37003" xr:uid="{FD10F3C1-5423-440F-87E5-53EAFCA1CD0C}"/>
    <cellStyle name="Note 4 7 2 4 4" xfId="39328" xr:uid="{0EE67DFC-9641-43E2-BFDB-CE5CF7089FCE}"/>
    <cellStyle name="Note 4 7 2 4 5" xfId="32497" xr:uid="{626056B0-7A87-4089-956E-07771B2163AB}"/>
    <cellStyle name="Note 4 7 2 5" xfId="18991" xr:uid="{C295F33D-CC48-4DF6-BD2E-CCA4E71C3D61}"/>
    <cellStyle name="Note 4 7 2 5 2" xfId="21329" xr:uid="{5120BF40-A459-4664-A63F-39E19AF45012}"/>
    <cellStyle name="Note 4 7 2 5 2 2" xfId="36624" xr:uid="{4F7A653B-D43F-42EC-8F36-DB5CCB567F03}"/>
    <cellStyle name="Note 4 7 2 5 3" xfId="28438" xr:uid="{ECD47E9D-2321-4CDF-94E5-76ACEEC70922}"/>
    <cellStyle name="Note 4 7 2 5 3 2" xfId="38810" xr:uid="{DFCE4AD6-2069-4137-B6BC-22F974A9E8D2}"/>
    <cellStyle name="Note 4 7 2 5 4" xfId="41134" xr:uid="{8D747599-4BDA-4FE0-A32A-85C3AF76CBD0}"/>
    <cellStyle name="Note 4 7 2 5 5" xfId="34303" xr:uid="{FEC8A6E9-FA98-440D-9639-23CAF5E27EE7}"/>
    <cellStyle name="Note 4 7 20" xfId="4978" xr:uid="{6D88987D-992D-4355-944E-072B7C09CE3C}"/>
    <cellStyle name="Note 4 7 20 2" xfId="18992" xr:uid="{96338EB9-4884-48DF-B2D0-D46D18CD974B}"/>
    <cellStyle name="Note 4 7 20 2 2" xfId="21330" xr:uid="{F96773B4-7B61-4C54-B16D-1DE3AB823B0D}"/>
    <cellStyle name="Note 4 7 20 2 2 2" xfId="36625" xr:uid="{09D9D268-01C0-4F0F-BE35-BAF90BF7A6F2}"/>
    <cellStyle name="Note 4 7 20 2 3" xfId="28439" xr:uid="{D0A79E72-990D-4871-BFFB-448FC8DC3C90}"/>
    <cellStyle name="Note 4 7 20 2 3 2" xfId="38811" xr:uid="{905535D3-EBC4-414D-A43C-EE3E105702F4}"/>
    <cellStyle name="Note 4 7 20 2 4" xfId="41135" xr:uid="{68F7D2F8-EE78-4EDD-A213-D8BF5ED59B92}"/>
    <cellStyle name="Note 4 7 20 2 5" xfId="34304" xr:uid="{82B6347A-7BEC-4B3D-8E84-9B5F04AAA61D}"/>
    <cellStyle name="Note 4 7 21" xfId="4979" xr:uid="{A3BDC2DA-86F4-4744-B74E-57E5B7F57A3F}"/>
    <cellStyle name="Note 4 7 21 2" xfId="18993" xr:uid="{E2CBC1B5-7614-4097-B769-9B0912383178}"/>
    <cellStyle name="Note 4 7 21 2 2" xfId="21331" xr:uid="{B3B43F10-287C-4949-AE27-DD94313FCBA2}"/>
    <cellStyle name="Note 4 7 21 2 2 2" xfId="36626" xr:uid="{1178A0B3-9ED3-4B1E-9FD5-38FEF868F4ED}"/>
    <cellStyle name="Note 4 7 21 2 3" xfId="28440" xr:uid="{76FD5CA4-AE10-477E-8F69-00F513E73169}"/>
    <cellStyle name="Note 4 7 21 2 3 2" xfId="38812" xr:uid="{CDA3DAE4-8A28-4A82-948B-27F4F3626565}"/>
    <cellStyle name="Note 4 7 21 2 4" xfId="41136" xr:uid="{555042A7-0B53-42F4-AD5B-503D19AC8944}"/>
    <cellStyle name="Note 4 7 21 2 5" xfId="34305" xr:uid="{C5999D3C-890F-4652-B33C-02E5671F1D0C}"/>
    <cellStyle name="Note 4 7 22" xfId="4980" xr:uid="{7324E75E-BDC8-496A-98BC-FC6B040C877D}"/>
    <cellStyle name="Note 4 7 22 2" xfId="18994" xr:uid="{EA4E9F2C-3BBC-4386-B59A-2B47696BA3A4}"/>
    <cellStyle name="Note 4 7 22 2 2" xfId="21332" xr:uid="{FF683F99-8C5C-490B-A73C-0651B7AEF9B0}"/>
    <cellStyle name="Note 4 7 22 2 2 2" xfId="36627" xr:uid="{FFEE9DAC-CA48-4617-AA1C-18CB45FDD135}"/>
    <cellStyle name="Note 4 7 22 2 3" xfId="28441" xr:uid="{AB98FA61-416C-4FD4-89AF-623A6D2AE0E4}"/>
    <cellStyle name="Note 4 7 22 2 3 2" xfId="38813" xr:uid="{E9475AC4-0B1E-45B4-939C-4DA203AA7D30}"/>
    <cellStyle name="Note 4 7 22 2 4" xfId="41137" xr:uid="{B44B4A5C-721C-4379-B7BF-B73DA5649173}"/>
    <cellStyle name="Note 4 7 22 2 5" xfId="34306" xr:uid="{94147F77-7032-4460-9114-51F5A06F36C2}"/>
    <cellStyle name="Note 4 7 23" xfId="4981" xr:uid="{C29DD7EB-9067-4D1C-94F1-E5C3CCDAADD7}"/>
    <cellStyle name="Note 4 7 23 2" xfId="18995" xr:uid="{28D85887-BD0C-42D5-863E-B9193074E7F7}"/>
    <cellStyle name="Note 4 7 23 2 2" xfId="21333" xr:uid="{D7E898A0-D090-42A3-B5FE-2AB43464B595}"/>
    <cellStyle name="Note 4 7 23 2 2 2" xfId="36628" xr:uid="{C70E69F7-0CD5-45F1-91E4-A1C9FC88B46F}"/>
    <cellStyle name="Note 4 7 23 2 3" xfId="28442" xr:uid="{4BD6FD6B-FA1E-4176-BB46-5C744F656CCD}"/>
    <cellStyle name="Note 4 7 23 2 3 2" xfId="38814" xr:uid="{94314354-5215-4C7C-84AB-89D7E673B855}"/>
    <cellStyle name="Note 4 7 23 2 4" xfId="41138" xr:uid="{B42565E1-4073-4126-8679-0B0BC5D6592B}"/>
    <cellStyle name="Note 4 7 23 2 5" xfId="34307" xr:uid="{10DC9C65-6490-473F-B8A4-8CD9392EBF7B}"/>
    <cellStyle name="Note 4 7 24" xfId="17951" xr:uid="{15C0D23C-84D0-49F4-98B4-3A58589F43D8}"/>
    <cellStyle name="Note 4 7 24 2" xfId="20289" xr:uid="{B546278A-1B90-42D6-8E58-5635AD3FF6C1}"/>
    <cellStyle name="Note 4 7 24 2 2" xfId="35584" xr:uid="{9CB706C4-D2FA-4F2A-A640-B960556DB0DF}"/>
    <cellStyle name="Note 4 7 24 3" xfId="27404" xr:uid="{445737BD-ABCB-4381-BD8B-488C704ED211}"/>
    <cellStyle name="Note 4 7 24 3 2" xfId="37776" xr:uid="{9A6A9AD1-566A-49D4-967D-488AF6A70DFB}"/>
    <cellStyle name="Note 4 7 24 4" xfId="40094" xr:uid="{44C8B43E-7358-485D-A221-C15036557EC9}"/>
    <cellStyle name="Note 4 7 24 5" xfId="33263" xr:uid="{DFECDB4C-E4EB-4925-9FB9-A87D2E1B4418}"/>
    <cellStyle name="Note 4 7 25" xfId="16771" xr:uid="{42DE0B19-0EFE-40AE-B9F9-32529EC5F706}"/>
    <cellStyle name="Note 4 7 25 2" xfId="19481" xr:uid="{4F52FAE5-794B-4DB3-A90C-DB37EE21C52C}"/>
    <cellStyle name="Note 4 7 25 2 2" xfId="34776" xr:uid="{1E2CE541-83CD-4F05-8D31-23C73C5A937E}"/>
    <cellStyle name="Note 4 7 25 3" xfId="26579" xr:uid="{9A073C8A-E51B-4805-8D9F-09E51ACE75D4}"/>
    <cellStyle name="Note 4 7 25 3 2" xfId="36996" xr:uid="{8250928A-3A7B-4A5E-80CC-4FD7F326BC8E}"/>
    <cellStyle name="Note 4 7 25 4" xfId="39321" xr:uid="{6ED36DDD-F2EB-4E97-BF15-827A52A9AA07}"/>
    <cellStyle name="Note 4 7 25 5" xfId="32490" xr:uid="{A10B4653-8658-4F1D-8A98-A9367015E732}"/>
    <cellStyle name="Note 4 7 26" xfId="16104" xr:uid="{EADD1556-AF93-4F18-B3E6-5992D3C18561}"/>
    <cellStyle name="Note 4 7 26 2" xfId="19380" xr:uid="{03E26E47-8212-4A4F-A36D-486E60375659}"/>
    <cellStyle name="Note 4 7 26 2 2" xfId="34675" xr:uid="{A4CE3D1D-8B0C-463E-874C-FBFC5FB3F7DD}"/>
    <cellStyle name="Note 4 7 26 3" xfId="26478" xr:uid="{2787D3E2-FD39-4DD6-BE86-1586019AAAC8}"/>
    <cellStyle name="Note 4 7 26 3 2" xfId="36895" xr:uid="{C3B8A7D2-DD96-42B8-B4E9-B02C5B2E9A0B}"/>
    <cellStyle name="Note 4 7 26 4" xfId="39220" xr:uid="{E6C22CA6-0CE1-4626-BE35-D35A70F8C98B}"/>
    <cellStyle name="Note 4 7 26 5" xfId="32389" xr:uid="{A80C681E-1FA8-4B6E-9EC9-30BA716E0D79}"/>
    <cellStyle name="Note 4 7 3" xfId="4982" xr:uid="{38710429-8AF0-40BE-BA85-FDD97277CF80}"/>
    <cellStyle name="Note 4 7 3 2" xfId="17466" xr:uid="{70E1EEF8-E45C-4670-B79B-E027FAFDD7B4}"/>
    <cellStyle name="Note 4 7 3 2 2" xfId="18089" xr:uid="{95F9189C-E0A8-47A8-ACAD-3CA2A738EB28}"/>
    <cellStyle name="Note 4 7 3 2 2 2" xfId="20427" xr:uid="{420787B8-1FC7-4DC7-9687-54E765A91529}"/>
    <cellStyle name="Note 4 7 3 2 2 2 2" xfId="35722" xr:uid="{4806D049-5203-4B6F-A2FA-CC50DA807B63}"/>
    <cellStyle name="Note 4 7 3 2 2 3" xfId="27541" xr:uid="{9BB4CE32-7A26-4068-9E0D-078BF1169999}"/>
    <cellStyle name="Note 4 7 3 2 2 3 2" xfId="37913" xr:uid="{5EC02762-6CFE-4ED8-A011-7F251B88A4F9}"/>
    <cellStyle name="Note 4 7 3 2 2 4" xfId="40232" xr:uid="{324EEF3E-3262-47F7-B15C-BF54A44DE3DE}"/>
    <cellStyle name="Note 4 7 3 2 2 5" xfId="33401" xr:uid="{655980D8-33AB-470F-A3FB-E7862EEAA508}"/>
    <cellStyle name="Note 4 7 3 2 3" xfId="18522" xr:uid="{1EDBF22C-8E54-4058-B523-D5F0E2E96E68}"/>
    <cellStyle name="Note 4 7 3 2 3 2" xfId="20860" xr:uid="{93BBE5EB-CFD2-4739-802F-3C34D90C45AE}"/>
    <cellStyle name="Note 4 7 3 2 3 2 2" xfId="36155" xr:uid="{6DD065A8-B150-41F7-BD1A-607BEFF02348}"/>
    <cellStyle name="Note 4 7 3 2 3 3" xfId="27974" xr:uid="{1B418E64-372B-4F9B-997F-CE39D76B59F2}"/>
    <cellStyle name="Note 4 7 3 2 3 3 2" xfId="38346" xr:uid="{CB38591D-A7FE-44B6-A60A-3C743B27F8DE}"/>
    <cellStyle name="Note 4 7 3 2 3 4" xfId="40665" xr:uid="{29B656BA-A894-488E-83FD-3871E300BB06}"/>
    <cellStyle name="Note 4 7 3 2 3 5" xfId="33834" xr:uid="{05BB2211-EA60-467A-B28A-943539CD510E}"/>
    <cellStyle name="Note 4 7 3 2 4" xfId="19813" xr:uid="{E83B44ED-0F32-4238-B55C-5503DC774106}"/>
    <cellStyle name="Note 4 7 3 2 4 2" xfId="35108" xr:uid="{A019060A-8E2B-48E6-967A-7802D374BC43}"/>
    <cellStyle name="Note 4 7 3 2 5" xfId="26952" xr:uid="{219694CF-D4FB-4150-9155-63DB51E00EC3}"/>
    <cellStyle name="Note 4 7 3 2 5 2" xfId="37328" xr:uid="{6B1B1B81-D901-42BA-BA28-8E330A75F2A5}"/>
    <cellStyle name="Note 4 7 3 2 6" xfId="39618" xr:uid="{A259F404-2E63-4461-8F18-E85773C7FA23}"/>
    <cellStyle name="Note 4 7 3 2 7" xfId="32787" xr:uid="{502EF4D4-A785-41A8-9472-571A394C8BCD}"/>
    <cellStyle name="Note 4 7 3 3" xfId="17959" xr:uid="{4E060A69-2B9D-4218-A6AC-D640F74CD876}"/>
    <cellStyle name="Note 4 7 3 3 2" xfId="20297" xr:uid="{6A36A3FF-5519-4595-B667-79E5BF803C17}"/>
    <cellStyle name="Note 4 7 3 3 2 2" xfId="35592" xr:uid="{6AA269D4-8B9B-4DB6-9BC0-A8E3DD869F2E}"/>
    <cellStyle name="Note 4 7 3 3 3" xfId="27412" xr:uid="{C87EC847-D16F-482A-9222-08F9A296A6D4}"/>
    <cellStyle name="Note 4 7 3 3 3 2" xfId="37784" xr:uid="{3B0DD8EA-BD45-44A7-9C54-1C5730F1F858}"/>
    <cellStyle name="Note 4 7 3 3 4" xfId="40102" xr:uid="{9A21887B-4E53-4B79-95A9-1567907A5727}"/>
    <cellStyle name="Note 4 7 3 3 5" xfId="33271" xr:uid="{091845F3-305E-4724-A33E-AC269BB134DE}"/>
    <cellStyle name="Note 4 7 3 4" xfId="16817" xr:uid="{4ACA0ECF-0C98-4DCD-A594-ED4F10628DC6}"/>
    <cellStyle name="Note 4 7 3 4 2" xfId="19489" xr:uid="{E124C3FF-59C2-4B4E-8B3A-7A74C087FA03}"/>
    <cellStyle name="Note 4 7 3 4 2 2" xfId="34784" xr:uid="{F86CF542-5097-497C-87AA-6E6834FD0E20}"/>
    <cellStyle name="Note 4 7 3 4 3" xfId="26587" xr:uid="{440778B4-19F0-43FC-8CA3-431D8B2FADA5}"/>
    <cellStyle name="Note 4 7 3 4 3 2" xfId="37004" xr:uid="{3E3A58A9-A99E-44D9-AF9B-E23F4B5825BB}"/>
    <cellStyle name="Note 4 7 3 4 4" xfId="39329" xr:uid="{A9942922-52E4-4036-862F-4D2C8226AC82}"/>
    <cellStyle name="Note 4 7 3 4 5" xfId="32498" xr:uid="{D169E188-D773-4303-A168-92851DBB38B8}"/>
    <cellStyle name="Note 4 7 3 5" xfId="18996" xr:uid="{FCB14FA1-6950-4730-AC6B-F0AC8E430293}"/>
    <cellStyle name="Note 4 7 3 5 2" xfId="21334" xr:uid="{51798DB2-681A-4AB3-8883-C91AD4D6D953}"/>
    <cellStyle name="Note 4 7 3 5 2 2" xfId="36629" xr:uid="{CA645D08-EFEB-42C7-B3D0-413F5CE77FD4}"/>
    <cellStyle name="Note 4 7 3 5 3" xfId="28443" xr:uid="{1D4962AE-BB95-45BA-966E-C30D32A10560}"/>
    <cellStyle name="Note 4 7 3 5 3 2" xfId="38815" xr:uid="{CF275406-7B31-431A-A4AA-CB639CD6A062}"/>
    <cellStyle name="Note 4 7 3 5 4" xfId="41139" xr:uid="{12E8156F-7995-4439-B28B-94C7B7BAB6A3}"/>
    <cellStyle name="Note 4 7 3 5 5" xfId="34308" xr:uid="{B7E74A10-B90F-4076-B82D-628215C7E903}"/>
    <cellStyle name="Note 4 7 4" xfId="4983" xr:uid="{67BEA4CB-6468-4C1F-B4A2-123082112CFE}"/>
    <cellStyle name="Note 4 7 4 2" xfId="17467" xr:uid="{37A3C3C1-8718-4BF0-A5B3-ADBD1C826C89}"/>
    <cellStyle name="Note 4 7 4 2 2" xfId="18090" xr:uid="{02BA7A64-F272-4FDE-B74F-33E67EE15AAC}"/>
    <cellStyle name="Note 4 7 4 2 2 2" xfId="20428" xr:uid="{06F410BD-D32E-4E9E-AB4C-888957A42D3D}"/>
    <cellStyle name="Note 4 7 4 2 2 2 2" xfId="35723" xr:uid="{D31017A1-C0A8-487B-9768-15A62CFC774F}"/>
    <cellStyle name="Note 4 7 4 2 2 3" xfId="27542" xr:uid="{834C6B9C-1DA7-46BC-9E2E-4ED402CFE0CB}"/>
    <cellStyle name="Note 4 7 4 2 2 3 2" xfId="37914" xr:uid="{EDFF47D3-F2BC-48EC-BBAF-644BB89A8727}"/>
    <cellStyle name="Note 4 7 4 2 2 4" xfId="40233" xr:uid="{259A5FEE-4809-410A-99E7-39FBDE5CF245}"/>
    <cellStyle name="Note 4 7 4 2 2 5" xfId="33402" xr:uid="{9EC8EF64-5423-4BF4-AE78-64363556FD64}"/>
    <cellStyle name="Note 4 7 4 2 3" xfId="18523" xr:uid="{7BAEA606-F2A3-487A-BA1F-9AFD2CBBC41C}"/>
    <cellStyle name="Note 4 7 4 2 3 2" xfId="20861" xr:uid="{B542D5A4-861D-4A20-8136-90AD99CECD55}"/>
    <cellStyle name="Note 4 7 4 2 3 2 2" xfId="36156" xr:uid="{9D7E2D7A-480B-4AA8-B0DF-40ACC6CB92D9}"/>
    <cellStyle name="Note 4 7 4 2 3 3" xfId="27975" xr:uid="{4752F68A-069A-4CA1-B514-3B30E8238656}"/>
    <cellStyle name="Note 4 7 4 2 3 3 2" xfId="38347" xr:uid="{48CDFC7C-969F-4B44-862B-84C4721375FA}"/>
    <cellStyle name="Note 4 7 4 2 3 4" xfId="40666" xr:uid="{6D1F11FD-0B29-42DE-9466-600C15F6523C}"/>
    <cellStyle name="Note 4 7 4 2 3 5" xfId="33835" xr:uid="{7C416989-9E42-4DD6-9C59-9B89E57E507B}"/>
    <cellStyle name="Note 4 7 4 2 4" xfId="19814" xr:uid="{A74A7B99-0C87-4A70-AC7C-9CB5072E79B6}"/>
    <cellStyle name="Note 4 7 4 2 4 2" xfId="35109" xr:uid="{C1672390-3702-4B89-AF0C-B0F4C6D120D6}"/>
    <cellStyle name="Note 4 7 4 2 5" xfId="26953" xr:uid="{D8E55E17-8BBB-43B3-8FB0-5F7D80D1F135}"/>
    <cellStyle name="Note 4 7 4 2 5 2" xfId="37329" xr:uid="{D1AB18F1-9431-4488-8C4C-A73EDFC8BB12}"/>
    <cellStyle name="Note 4 7 4 2 6" xfId="39619" xr:uid="{C08E2689-9C35-4163-976C-20A7F8961878}"/>
    <cellStyle name="Note 4 7 4 2 7" xfId="32788" xr:uid="{E277B1F5-6F9D-4427-A5AE-366F5E07E4F1}"/>
    <cellStyle name="Note 4 7 4 3" xfId="17960" xr:uid="{396BDE85-DA59-4982-BB91-5D22B31A65FC}"/>
    <cellStyle name="Note 4 7 4 3 2" xfId="20298" xr:uid="{C1CCD422-51D5-4836-BAB8-779ECFDF0CF1}"/>
    <cellStyle name="Note 4 7 4 3 2 2" xfId="35593" xr:uid="{42FA090B-6076-4264-940D-4E8C9A1BFF99}"/>
    <cellStyle name="Note 4 7 4 3 3" xfId="27413" xr:uid="{F52CB573-6E9A-4F94-B2D8-DCCF7154CCB3}"/>
    <cellStyle name="Note 4 7 4 3 3 2" xfId="37785" xr:uid="{63954F21-8FA7-40C0-A3EC-77F02B8040B7}"/>
    <cellStyle name="Note 4 7 4 3 4" xfId="40103" xr:uid="{2E3FB285-DD26-46E2-9480-0ECE5FFE2AC6}"/>
    <cellStyle name="Note 4 7 4 3 5" xfId="33272" xr:uid="{0DC091DC-9B26-4FB3-AD15-00B7ADA73C2E}"/>
    <cellStyle name="Note 4 7 4 4" xfId="16818" xr:uid="{E5404B5F-2137-4D5C-915B-84CDACCABB9F}"/>
    <cellStyle name="Note 4 7 4 4 2" xfId="19490" xr:uid="{A467EDE4-DDC9-4114-92E2-58B6C3DCA59D}"/>
    <cellStyle name="Note 4 7 4 4 2 2" xfId="34785" xr:uid="{03C2FF41-0485-43FD-B7D0-B47F599544EC}"/>
    <cellStyle name="Note 4 7 4 4 3" xfId="26588" xr:uid="{56A44F66-075F-48F0-9064-0B54ED65903A}"/>
    <cellStyle name="Note 4 7 4 4 3 2" xfId="37005" xr:uid="{F132D06F-D2C3-4034-8F07-1434ED171E47}"/>
    <cellStyle name="Note 4 7 4 4 4" xfId="39330" xr:uid="{6261CD8F-E4D1-41BF-A6CB-ECF2A50D7512}"/>
    <cellStyle name="Note 4 7 4 4 5" xfId="32499" xr:uid="{B09F04B2-D75C-4FBE-B5DD-E6035F92946D}"/>
    <cellStyle name="Note 4 7 4 5" xfId="18997" xr:uid="{D9DC310A-6D4A-4AC9-809F-21BE50A2D06A}"/>
    <cellStyle name="Note 4 7 4 5 2" xfId="21335" xr:uid="{7E875BCE-BD83-4457-9547-BC31B1382660}"/>
    <cellStyle name="Note 4 7 4 5 2 2" xfId="36630" xr:uid="{9CBB8F1B-C8AB-4C0F-A669-7D47F7969268}"/>
    <cellStyle name="Note 4 7 4 5 3" xfId="28444" xr:uid="{6DB82FD7-D135-4988-8309-C9F70DFC3CBF}"/>
    <cellStyle name="Note 4 7 4 5 3 2" xfId="38816" xr:uid="{798979D2-7E4E-4851-9860-B52B7BD11EC5}"/>
    <cellStyle name="Note 4 7 4 5 4" xfId="41140" xr:uid="{169628FE-5CCF-48E1-9CC1-9E9A0CDC9B27}"/>
    <cellStyle name="Note 4 7 4 5 5" xfId="34309" xr:uid="{A3B5FFDA-8F32-4A8D-A0A2-B9E838F41F57}"/>
    <cellStyle name="Note 4 7 5" xfId="4984" xr:uid="{F2851C10-4209-4A57-824B-0024C34783F1}"/>
    <cellStyle name="Note 4 7 5 2" xfId="17468" xr:uid="{7E35E045-ECE2-484E-A9B9-1ED5A218A028}"/>
    <cellStyle name="Note 4 7 5 2 2" xfId="18091" xr:uid="{602E7BD0-B9E0-4D9F-BFD1-F556EFB853C7}"/>
    <cellStyle name="Note 4 7 5 2 2 2" xfId="20429" xr:uid="{9B80DC6F-80DD-4B57-89F7-E6E4EAE4B972}"/>
    <cellStyle name="Note 4 7 5 2 2 2 2" xfId="35724" xr:uid="{C90D315B-DA37-45EF-88C9-A252A9170D68}"/>
    <cellStyle name="Note 4 7 5 2 2 3" xfId="27543" xr:uid="{3FA8277E-BA0B-4F17-ADA6-22DFF1C30024}"/>
    <cellStyle name="Note 4 7 5 2 2 3 2" xfId="37915" xr:uid="{016AE896-799B-46BE-83C7-1079ACE91E7B}"/>
    <cellStyle name="Note 4 7 5 2 2 4" xfId="40234" xr:uid="{9B9C4CC4-1070-4802-B7EE-331ED28D4E7F}"/>
    <cellStyle name="Note 4 7 5 2 2 5" xfId="33403" xr:uid="{A786F174-9BF8-451D-B406-8D2C74C9AF9B}"/>
    <cellStyle name="Note 4 7 5 2 3" xfId="18524" xr:uid="{A2ECBB91-FCD9-4EE4-B618-79FED64B09DA}"/>
    <cellStyle name="Note 4 7 5 2 3 2" xfId="20862" xr:uid="{6C2F5746-71DE-420E-BFA9-C53D4F699A24}"/>
    <cellStyle name="Note 4 7 5 2 3 2 2" xfId="36157" xr:uid="{50ADE8F2-6942-497D-9FF5-13049AC4D9D9}"/>
    <cellStyle name="Note 4 7 5 2 3 3" xfId="27976" xr:uid="{40DD20F9-85A0-45C9-A63D-F3E335F11085}"/>
    <cellStyle name="Note 4 7 5 2 3 3 2" xfId="38348" xr:uid="{AA35D808-7DCD-45EA-BE08-F3E0BD721DFD}"/>
    <cellStyle name="Note 4 7 5 2 3 4" xfId="40667" xr:uid="{FD0017C7-40AB-4226-A551-4CAD39703A48}"/>
    <cellStyle name="Note 4 7 5 2 3 5" xfId="33836" xr:uid="{71D74EBA-69AA-49EA-A237-F396EFDC65B4}"/>
    <cellStyle name="Note 4 7 5 2 4" xfId="19815" xr:uid="{130D481B-8311-4D80-9996-726650D15A17}"/>
    <cellStyle name="Note 4 7 5 2 4 2" xfId="35110" xr:uid="{32BE48CD-80CA-48BB-9623-84F404963752}"/>
    <cellStyle name="Note 4 7 5 2 5" xfId="26954" xr:uid="{BBA349DE-6486-4127-A7EA-FC9CF286E494}"/>
    <cellStyle name="Note 4 7 5 2 5 2" xfId="37330" xr:uid="{D6AB4ABE-2CCA-411F-8161-E7A83A128D55}"/>
    <cellStyle name="Note 4 7 5 2 6" xfId="39620" xr:uid="{C9A1CC54-F303-4200-8701-857897BA5A95}"/>
    <cellStyle name="Note 4 7 5 2 7" xfId="32789" xr:uid="{872209F7-814F-4A58-B9F9-405E26A2938C}"/>
    <cellStyle name="Note 4 7 5 3" xfId="17961" xr:uid="{8745A2BC-82B7-462B-BC01-45EC45F430AF}"/>
    <cellStyle name="Note 4 7 5 3 2" xfId="20299" xr:uid="{6416356A-C166-496D-9EC9-C18F9671D57E}"/>
    <cellStyle name="Note 4 7 5 3 2 2" xfId="35594" xr:uid="{C7932440-4B75-4ABD-9001-844D1C273F0C}"/>
    <cellStyle name="Note 4 7 5 3 3" xfId="27414" xr:uid="{3167F5E8-9006-400F-A36D-F759E7C5E673}"/>
    <cellStyle name="Note 4 7 5 3 3 2" xfId="37786" xr:uid="{15695AAF-AD69-4411-A820-1AE5A4A387FB}"/>
    <cellStyle name="Note 4 7 5 3 4" xfId="40104" xr:uid="{C3317EF9-A246-4195-A2BA-5846026E77C3}"/>
    <cellStyle name="Note 4 7 5 3 5" xfId="33273" xr:uid="{D0116A1F-5515-4379-A256-28AFCC4A2553}"/>
    <cellStyle name="Note 4 7 5 4" xfId="16819" xr:uid="{5EDFBC2D-71FD-4D52-8948-5A95D4DD7B7B}"/>
    <cellStyle name="Note 4 7 5 4 2" xfId="19491" xr:uid="{85603E23-7881-4F1F-BEF7-C2D3A237B192}"/>
    <cellStyle name="Note 4 7 5 4 2 2" xfId="34786" xr:uid="{952CD566-C6F8-453C-B67F-6274FBFDB6AA}"/>
    <cellStyle name="Note 4 7 5 4 3" xfId="26589" xr:uid="{D90B3B24-B81E-45EC-A974-1B213D7CFAA3}"/>
    <cellStyle name="Note 4 7 5 4 3 2" xfId="37006" xr:uid="{74B12CB7-4539-4DDC-9162-86DC49FC4CE7}"/>
    <cellStyle name="Note 4 7 5 4 4" xfId="39331" xr:uid="{7D0D13EE-FF14-4E25-A4D8-648117B9ADD4}"/>
    <cellStyle name="Note 4 7 5 4 5" xfId="32500" xr:uid="{CFE5C47F-D9D9-45BB-8792-27A6A1E6EE89}"/>
    <cellStyle name="Note 4 7 5 5" xfId="18998" xr:uid="{DD3BDE8C-45E0-458D-A5DA-1B77A6338590}"/>
    <cellStyle name="Note 4 7 5 5 2" xfId="21336" xr:uid="{E1D7D104-B513-4002-ACEC-5C108E9272FB}"/>
    <cellStyle name="Note 4 7 5 5 2 2" xfId="36631" xr:uid="{77B294AF-E631-442B-AE28-7B5E24651DEE}"/>
    <cellStyle name="Note 4 7 5 5 3" xfId="28445" xr:uid="{1526A5E8-3D36-4736-8246-721157AD1AD5}"/>
    <cellStyle name="Note 4 7 5 5 3 2" xfId="38817" xr:uid="{82F71E7D-BEAF-48EE-A749-586D4613D594}"/>
    <cellStyle name="Note 4 7 5 5 4" xfId="41141" xr:uid="{9FB1D2F3-A93D-4520-914E-CDB67F331BCB}"/>
    <cellStyle name="Note 4 7 5 5 5" xfId="34310" xr:uid="{4AA5E3C5-AE14-4335-9636-2D03F2A9DCCB}"/>
    <cellStyle name="Note 4 7 6" xfId="4985" xr:uid="{7E06C859-B92B-4492-BF60-CD3E0817C8DC}"/>
    <cellStyle name="Note 4 7 6 2" xfId="17469" xr:uid="{544CDC57-CE7B-4659-9C94-C43B58F33780}"/>
    <cellStyle name="Note 4 7 6 2 2" xfId="18092" xr:uid="{075A439F-DC62-4364-BCB0-CFBD6359384B}"/>
    <cellStyle name="Note 4 7 6 2 2 2" xfId="20430" xr:uid="{66D03123-82B0-48F1-8982-C4DB03C1A5AD}"/>
    <cellStyle name="Note 4 7 6 2 2 2 2" xfId="35725" xr:uid="{190C8494-CAE3-4A1F-81F2-1D33674F0A59}"/>
    <cellStyle name="Note 4 7 6 2 2 3" xfId="27544" xr:uid="{983773FE-7A77-4626-8506-8082A860587E}"/>
    <cellStyle name="Note 4 7 6 2 2 3 2" xfId="37916" xr:uid="{E53B05AE-89C2-4FFA-BAC4-77B725D40994}"/>
    <cellStyle name="Note 4 7 6 2 2 4" xfId="40235" xr:uid="{3D842317-A017-48D6-993F-31638551416A}"/>
    <cellStyle name="Note 4 7 6 2 2 5" xfId="33404" xr:uid="{80A9F0BD-6FD9-4B7C-9B56-1C1CBDFD0470}"/>
    <cellStyle name="Note 4 7 6 2 3" xfId="18525" xr:uid="{0F5B6352-876C-4672-810C-C7ADCB0BF5A9}"/>
    <cellStyle name="Note 4 7 6 2 3 2" xfId="20863" xr:uid="{1F65BE12-15DD-4994-8595-7D316F96FE0D}"/>
    <cellStyle name="Note 4 7 6 2 3 2 2" xfId="36158" xr:uid="{02285C6C-5619-4F07-9B73-D00935A9A476}"/>
    <cellStyle name="Note 4 7 6 2 3 3" xfId="27977" xr:uid="{BEB1D911-FBFB-4818-B8DC-BAD5E39F7F4F}"/>
    <cellStyle name="Note 4 7 6 2 3 3 2" xfId="38349" xr:uid="{42CB3950-7B46-404F-A6B6-8CCEB80FF4A9}"/>
    <cellStyle name="Note 4 7 6 2 3 4" xfId="40668" xr:uid="{6060714F-A2B4-4439-B2AF-AACE02D216ED}"/>
    <cellStyle name="Note 4 7 6 2 3 5" xfId="33837" xr:uid="{CD3AD618-A6A1-4EE9-B9E9-572853ED9203}"/>
    <cellStyle name="Note 4 7 6 2 4" xfId="19816" xr:uid="{B41411FA-4C8E-460C-A632-5A5A96A110F6}"/>
    <cellStyle name="Note 4 7 6 2 4 2" xfId="35111" xr:uid="{9C2FFE79-5851-4F78-8AF0-D8D9C85F43E6}"/>
    <cellStyle name="Note 4 7 6 2 5" xfId="26955" xr:uid="{95EF7015-336F-47C9-AB9D-55F2CB56FEAE}"/>
    <cellStyle name="Note 4 7 6 2 5 2" xfId="37331" xr:uid="{E42419B6-CA17-4073-B1EF-F234E9A95B20}"/>
    <cellStyle name="Note 4 7 6 2 6" xfId="39621" xr:uid="{E3ED06CF-37D5-4DF2-B92B-269922158898}"/>
    <cellStyle name="Note 4 7 6 2 7" xfId="32790" xr:uid="{F428C85C-A3C7-458E-8621-954B46FC8F46}"/>
    <cellStyle name="Note 4 7 6 3" xfId="17962" xr:uid="{00682EC3-9EC1-42D2-B608-5EEA9DDF22C9}"/>
    <cellStyle name="Note 4 7 6 3 2" xfId="20300" xr:uid="{D64F2DD2-D3FB-4E85-AB1F-B2C96BB4D180}"/>
    <cellStyle name="Note 4 7 6 3 2 2" xfId="35595" xr:uid="{334EAEE8-7BE4-4F00-8BEA-CF3A993F3024}"/>
    <cellStyle name="Note 4 7 6 3 3" xfId="27415" xr:uid="{FE5CA4B0-348A-4DB8-98DE-10DAA9E66749}"/>
    <cellStyle name="Note 4 7 6 3 3 2" xfId="37787" xr:uid="{53A995E1-01E5-42AD-82FA-257B43FA944B}"/>
    <cellStyle name="Note 4 7 6 3 4" xfId="40105" xr:uid="{5E0A0D2D-5056-4786-B526-0820D2B89B0C}"/>
    <cellStyle name="Note 4 7 6 3 5" xfId="33274" xr:uid="{46A542A1-2564-4E91-9DE7-88F00C71FE5C}"/>
    <cellStyle name="Note 4 7 6 4" xfId="16820" xr:uid="{BB255AF7-66FC-483C-B27F-B960FA436F92}"/>
    <cellStyle name="Note 4 7 6 4 2" xfId="19492" xr:uid="{2E10247A-14C1-486F-B808-E1BDC2C7B62A}"/>
    <cellStyle name="Note 4 7 6 4 2 2" xfId="34787" xr:uid="{C24D2A43-9BB3-44CA-A577-313C13E126DC}"/>
    <cellStyle name="Note 4 7 6 4 3" xfId="26590" xr:uid="{B3853B98-1FBE-4EC3-8EF7-F9EF8BB0632B}"/>
    <cellStyle name="Note 4 7 6 4 3 2" xfId="37007" xr:uid="{B1A9502F-DC79-4BAF-A134-0D6E6E6C70BE}"/>
    <cellStyle name="Note 4 7 6 4 4" xfId="39332" xr:uid="{96B7E7AC-4BA1-4113-847E-343473562714}"/>
    <cellStyle name="Note 4 7 6 4 5" xfId="32501" xr:uid="{A6EADA36-CAA6-499C-A50A-37649850788C}"/>
    <cellStyle name="Note 4 7 6 5" xfId="18999" xr:uid="{253AB42C-5105-49CD-A647-70E0DE4AC1DC}"/>
    <cellStyle name="Note 4 7 6 5 2" xfId="21337" xr:uid="{485C9219-3336-470E-8161-013B9291C12A}"/>
    <cellStyle name="Note 4 7 6 5 2 2" xfId="36632" xr:uid="{7975CA42-4426-4C3B-8C82-BA6FA0582904}"/>
    <cellStyle name="Note 4 7 6 5 3" xfId="28446" xr:uid="{8B047C54-1651-42FA-96D7-3AA63D58B97E}"/>
    <cellStyle name="Note 4 7 6 5 3 2" xfId="38818" xr:uid="{0E17FD43-AFB7-45E4-95C2-467AF9319692}"/>
    <cellStyle name="Note 4 7 6 5 4" xfId="41142" xr:uid="{9E70C2EF-04B6-42D0-B3AC-9BCCDC4F9B07}"/>
    <cellStyle name="Note 4 7 6 5 5" xfId="34311" xr:uid="{C113D8BE-23BE-4295-8316-30EC668AE1FE}"/>
    <cellStyle name="Note 4 7 7" xfId="4986" xr:uid="{6EF0116B-0AA2-4C01-BB3F-68348035E122}"/>
    <cellStyle name="Note 4 7 7 2" xfId="17470" xr:uid="{9F1BD61E-074A-4933-B611-ADDCE19233B1}"/>
    <cellStyle name="Note 4 7 7 2 2" xfId="18093" xr:uid="{E218E958-9F1B-4234-9106-FDE2266D9E8B}"/>
    <cellStyle name="Note 4 7 7 2 2 2" xfId="20431" xr:uid="{28ECF100-2E6B-4AF2-AB7F-5C18387168B4}"/>
    <cellStyle name="Note 4 7 7 2 2 2 2" xfId="35726" xr:uid="{27BF1DC4-7CCD-4404-9608-164B09F9173A}"/>
    <cellStyle name="Note 4 7 7 2 2 3" xfId="27545" xr:uid="{01AC17C0-337C-4551-AB03-4A12E6246D9F}"/>
    <cellStyle name="Note 4 7 7 2 2 3 2" xfId="37917" xr:uid="{FC761688-5674-493D-AC70-0D4CE06D12C5}"/>
    <cellStyle name="Note 4 7 7 2 2 4" xfId="40236" xr:uid="{13C7A627-7C5D-4DCE-8E7C-28421672FA15}"/>
    <cellStyle name="Note 4 7 7 2 2 5" xfId="33405" xr:uid="{5CD652C3-FBDF-4323-9390-CB895C6B78E9}"/>
    <cellStyle name="Note 4 7 7 2 3" xfId="18526" xr:uid="{2F302E4A-B608-4994-8253-4E83D3CA964C}"/>
    <cellStyle name="Note 4 7 7 2 3 2" xfId="20864" xr:uid="{B03CAF4A-36C8-4971-BB92-DED7BD35294A}"/>
    <cellStyle name="Note 4 7 7 2 3 2 2" xfId="36159" xr:uid="{0789A4D6-2A5A-4FB7-A3B8-92C08DC1FF99}"/>
    <cellStyle name="Note 4 7 7 2 3 3" xfId="27978" xr:uid="{91C9336D-53A6-4DDB-9063-BB71F54E6FF5}"/>
    <cellStyle name="Note 4 7 7 2 3 3 2" xfId="38350" xr:uid="{571BFCD3-FCFB-41FF-B336-B9C451F997E1}"/>
    <cellStyle name="Note 4 7 7 2 3 4" xfId="40669" xr:uid="{5E4AE8C2-F215-40CC-8790-E79565DD26BD}"/>
    <cellStyle name="Note 4 7 7 2 3 5" xfId="33838" xr:uid="{BFE8698B-0FD5-4611-8A09-9340D21A05FB}"/>
    <cellStyle name="Note 4 7 7 2 4" xfId="19817" xr:uid="{60B55BFA-6046-4D48-AD95-855F8130121D}"/>
    <cellStyle name="Note 4 7 7 2 4 2" xfId="35112" xr:uid="{868957DE-5E07-4795-9903-D8E86CC17FC0}"/>
    <cellStyle name="Note 4 7 7 2 5" xfId="26956" xr:uid="{8BEE9B9E-B730-4228-B521-82818D776F94}"/>
    <cellStyle name="Note 4 7 7 2 5 2" xfId="37332" xr:uid="{C655140B-08A6-4F46-8FA8-D15B9B400AC8}"/>
    <cellStyle name="Note 4 7 7 2 6" xfId="39622" xr:uid="{05785EA6-F73A-4611-9017-EABCCC177E85}"/>
    <cellStyle name="Note 4 7 7 2 7" xfId="32791" xr:uid="{9068DD08-4808-4080-A133-DDBA85B191FD}"/>
    <cellStyle name="Note 4 7 7 3" xfId="17963" xr:uid="{E5B35401-D5D4-4D9F-AA84-C238C89442D1}"/>
    <cellStyle name="Note 4 7 7 3 2" xfId="20301" xr:uid="{132206EA-D2F2-4335-B9C2-85623C6EBA8C}"/>
    <cellStyle name="Note 4 7 7 3 2 2" xfId="35596" xr:uid="{BB2F675F-F44E-4C97-8E53-564098913704}"/>
    <cellStyle name="Note 4 7 7 3 3" xfId="27416" xr:uid="{D040DD1A-0D97-493C-8794-5956788ADC58}"/>
    <cellStyle name="Note 4 7 7 3 3 2" xfId="37788" xr:uid="{ACF37B95-F2B7-43D7-AB69-34884C208436}"/>
    <cellStyle name="Note 4 7 7 3 4" xfId="40106" xr:uid="{90DA429C-BEA6-4B67-8320-352F823802D8}"/>
    <cellStyle name="Note 4 7 7 3 5" xfId="33275" xr:uid="{5E53A474-D35D-43AC-BFB1-220A613A4EB1}"/>
    <cellStyle name="Note 4 7 7 4" xfId="16821" xr:uid="{92BE4B1A-3534-4409-B706-40616A0D599B}"/>
    <cellStyle name="Note 4 7 7 4 2" xfId="19493" xr:uid="{0CB4E6DB-734D-4479-B862-21DA3E028AD3}"/>
    <cellStyle name="Note 4 7 7 4 2 2" xfId="34788" xr:uid="{C444D744-D676-40D1-ABED-3D1356672BAD}"/>
    <cellStyle name="Note 4 7 7 4 3" xfId="26591" xr:uid="{2855AE02-076A-485D-B5FF-D38082ACF030}"/>
    <cellStyle name="Note 4 7 7 4 3 2" xfId="37008" xr:uid="{6B04CFB8-C286-4377-92B1-8EB2082127EA}"/>
    <cellStyle name="Note 4 7 7 4 4" xfId="39333" xr:uid="{1833F739-3421-4DCF-9F86-76847A3BB8A7}"/>
    <cellStyle name="Note 4 7 7 4 5" xfId="32502" xr:uid="{BB08FF82-0B40-4F12-BA98-AC361EFCA53B}"/>
    <cellStyle name="Note 4 7 7 5" xfId="19000" xr:uid="{60ECB2F2-76F3-4E6B-A508-DAC8356704EE}"/>
    <cellStyle name="Note 4 7 7 5 2" xfId="21338" xr:uid="{FD5BC69C-7AD4-424A-BA3A-A56DC70D0545}"/>
    <cellStyle name="Note 4 7 7 5 2 2" xfId="36633" xr:uid="{87DEF955-DBF0-49C2-8B01-82123ACB62D6}"/>
    <cellStyle name="Note 4 7 7 5 3" xfId="28447" xr:uid="{FD448680-35D7-4ACC-9842-D5506D3B7896}"/>
    <cellStyle name="Note 4 7 7 5 3 2" xfId="38819" xr:uid="{F32B266E-7C26-4DCA-A8F5-5DE77F6B9889}"/>
    <cellStyle name="Note 4 7 7 5 4" xfId="41143" xr:uid="{E8721817-E75A-45D4-804C-5D05A25023F5}"/>
    <cellStyle name="Note 4 7 7 5 5" xfId="34312" xr:uid="{F6F2E895-7D65-4157-80EF-AD4ABD52C1B6}"/>
    <cellStyle name="Note 4 7 8" xfId="4987" xr:uid="{2A416275-055D-49B5-B7DE-65DAF7BE9F78}"/>
    <cellStyle name="Note 4 7 8 2" xfId="17471" xr:uid="{989175A2-A675-44F9-AEA2-A43E6C452E17}"/>
    <cellStyle name="Note 4 7 8 2 2" xfId="18094" xr:uid="{98995A30-D739-48CA-AC23-24CE74A45BE1}"/>
    <cellStyle name="Note 4 7 8 2 2 2" xfId="20432" xr:uid="{C1C284B5-0654-4D10-AA58-6462019F2FB3}"/>
    <cellStyle name="Note 4 7 8 2 2 2 2" xfId="35727" xr:uid="{1AAA5CD7-2209-40A5-85C8-533A73883057}"/>
    <cellStyle name="Note 4 7 8 2 2 3" xfId="27546" xr:uid="{65FEA2A4-EBAE-4F78-9CD1-35802D67B5B0}"/>
    <cellStyle name="Note 4 7 8 2 2 3 2" xfId="37918" xr:uid="{784CDBC0-678A-41AA-8874-5A9B097994D7}"/>
    <cellStyle name="Note 4 7 8 2 2 4" xfId="40237" xr:uid="{F8BA6428-7B1A-49A2-8EB5-6A236772172E}"/>
    <cellStyle name="Note 4 7 8 2 2 5" xfId="33406" xr:uid="{F54C3E2F-3B79-4FEB-869D-FB7DC02081F8}"/>
    <cellStyle name="Note 4 7 8 2 3" xfId="18527" xr:uid="{2E49781B-3D0B-47B3-88B7-211A13CA6587}"/>
    <cellStyle name="Note 4 7 8 2 3 2" xfId="20865" xr:uid="{4688F59F-9F38-4905-92E8-45BF32CC025E}"/>
    <cellStyle name="Note 4 7 8 2 3 2 2" xfId="36160" xr:uid="{8FFB1A22-6CD0-4DA5-AF20-A6E17952A94F}"/>
    <cellStyle name="Note 4 7 8 2 3 3" xfId="27979" xr:uid="{4628F131-456D-436D-BE60-035E72431BE2}"/>
    <cellStyle name="Note 4 7 8 2 3 3 2" xfId="38351" xr:uid="{9E950189-32EA-4FA9-8DC4-D35B2BE658E6}"/>
    <cellStyle name="Note 4 7 8 2 3 4" xfId="40670" xr:uid="{6241EB37-5655-46F9-9270-8FB8E6BBF0ED}"/>
    <cellStyle name="Note 4 7 8 2 3 5" xfId="33839" xr:uid="{C9831B6E-A2C5-4E33-9A38-4DEEF960A458}"/>
    <cellStyle name="Note 4 7 8 2 4" xfId="19818" xr:uid="{C761CBF5-B01B-4167-B1DF-3D6F84EC3AE3}"/>
    <cellStyle name="Note 4 7 8 2 4 2" xfId="35113" xr:uid="{543D11A8-8A2B-455E-93B7-29E76EB91AC7}"/>
    <cellStyle name="Note 4 7 8 2 5" xfId="26957" xr:uid="{47E2E575-D68E-40F6-BF6C-9E8A6BF04F7E}"/>
    <cellStyle name="Note 4 7 8 2 5 2" xfId="37333" xr:uid="{EAFA72D3-DB8C-48FF-93E1-078E793EBADF}"/>
    <cellStyle name="Note 4 7 8 2 6" xfId="39623" xr:uid="{1E9C7AFD-0357-4914-8D5B-B0E5C6DFFB46}"/>
    <cellStyle name="Note 4 7 8 2 7" xfId="32792" xr:uid="{E4354DA0-4023-4389-954F-4D2FB6C21F81}"/>
    <cellStyle name="Note 4 7 8 3" xfId="17964" xr:uid="{C2409A79-B3FA-45C1-8DC0-2EA0C40E4201}"/>
    <cellStyle name="Note 4 7 8 3 2" xfId="20302" xr:uid="{39B25986-4E39-4A65-A6A6-2A55E7022697}"/>
    <cellStyle name="Note 4 7 8 3 2 2" xfId="35597" xr:uid="{2AF9F8F4-EBFE-453B-A1AF-A4EA5BF5F78F}"/>
    <cellStyle name="Note 4 7 8 3 3" xfId="27417" xr:uid="{188ADD62-4D65-4DA2-AE1F-8F8C60B57187}"/>
    <cellStyle name="Note 4 7 8 3 3 2" xfId="37789" xr:uid="{D4F5AE8B-4438-4FA8-9C57-4448652C4C83}"/>
    <cellStyle name="Note 4 7 8 3 4" xfId="40107" xr:uid="{7011A398-2905-4C8F-AA16-982772247058}"/>
    <cellStyle name="Note 4 7 8 3 5" xfId="33276" xr:uid="{B729BB02-6B17-4823-972C-6D5BCE73EFBE}"/>
    <cellStyle name="Note 4 7 8 4" xfId="16822" xr:uid="{B052E641-6F8D-44B9-8E5E-CCE2CF138862}"/>
    <cellStyle name="Note 4 7 8 4 2" xfId="19494" xr:uid="{46B4B4BA-F796-44E2-B70C-7C9E0548D4EA}"/>
    <cellStyle name="Note 4 7 8 4 2 2" xfId="34789" xr:uid="{16EA0BE4-B86B-483E-838B-338CED98C864}"/>
    <cellStyle name="Note 4 7 8 4 3" xfId="26592" xr:uid="{AF088C58-06FC-4845-94FA-E1CE9922A864}"/>
    <cellStyle name="Note 4 7 8 4 3 2" xfId="37009" xr:uid="{C9A1D0F8-AAB3-4332-AEED-6322D0D33ADE}"/>
    <cellStyle name="Note 4 7 8 4 4" xfId="39334" xr:uid="{0250FE15-F728-42A9-B00C-4070A9B22BE4}"/>
    <cellStyle name="Note 4 7 8 4 5" xfId="32503" xr:uid="{3E60944D-5153-4DA4-816E-7D893C681514}"/>
    <cellStyle name="Note 4 7 8 5" xfId="19001" xr:uid="{1A8E4BEF-8BF1-4A14-A7E2-7E85FFB5802E}"/>
    <cellStyle name="Note 4 7 8 5 2" xfId="21339" xr:uid="{8D810F17-BD3C-483A-AD71-C078F9BC4386}"/>
    <cellStyle name="Note 4 7 8 5 2 2" xfId="36634" xr:uid="{E79A5BCB-CD17-4596-B4A8-E6FF1D8AD3CE}"/>
    <cellStyle name="Note 4 7 8 5 3" xfId="28448" xr:uid="{ABF62AFB-70CF-4A37-BAB2-477F1516F4CA}"/>
    <cellStyle name="Note 4 7 8 5 3 2" xfId="38820" xr:uid="{CB84A4DE-8B4A-4F20-8AEA-3F7877FB5E02}"/>
    <cellStyle name="Note 4 7 8 5 4" xfId="41144" xr:uid="{712F2BF8-6F88-4522-865D-DFDB100C00F8}"/>
    <cellStyle name="Note 4 7 8 5 5" xfId="34313" xr:uid="{125B4D30-44AB-4E33-B53B-68E6C9D13431}"/>
    <cellStyle name="Note 4 7 9" xfId="4988" xr:uid="{AE067009-DBB8-43F0-973F-DDCEC464EDB6}"/>
    <cellStyle name="Note 4 7 9 2" xfId="17472" xr:uid="{861A514E-9E38-4408-A52D-01D1A4AEF17F}"/>
    <cellStyle name="Note 4 7 9 2 2" xfId="18095" xr:uid="{A4C77979-DF83-41B3-9538-EE32CB7936D5}"/>
    <cellStyle name="Note 4 7 9 2 2 2" xfId="20433" xr:uid="{16889CBD-8D8A-4230-8828-0B2925B483E8}"/>
    <cellStyle name="Note 4 7 9 2 2 2 2" xfId="35728" xr:uid="{5B0F31D1-44A2-425D-9736-8978A672671D}"/>
    <cellStyle name="Note 4 7 9 2 2 3" xfId="27547" xr:uid="{D05D368F-F302-4D30-A577-8A1D32B92DC2}"/>
    <cellStyle name="Note 4 7 9 2 2 3 2" xfId="37919" xr:uid="{C4CCD63A-7CD7-4B66-A286-F00EEA1DB9AE}"/>
    <cellStyle name="Note 4 7 9 2 2 4" xfId="40238" xr:uid="{82806CC6-B9E4-4472-9925-6DDA49B0B043}"/>
    <cellStyle name="Note 4 7 9 2 2 5" xfId="33407" xr:uid="{60026B91-2BCB-4B28-BC5D-12DDC2054896}"/>
    <cellStyle name="Note 4 7 9 2 3" xfId="18528" xr:uid="{2BC831A9-937B-473C-843A-C6B59EC19CDA}"/>
    <cellStyle name="Note 4 7 9 2 3 2" xfId="20866" xr:uid="{478BAAD6-B9BC-4668-BAF7-381C01890760}"/>
    <cellStyle name="Note 4 7 9 2 3 2 2" xfId="36161" xr:uid="{B5121C9A-495F-468A-9CF0-17C2FEFEDBDA}"/>
    <cellStyle name="Note 4 7 9 2 3 3" xfId="27980" xr:uid="{8B7C4813-81A6-4279-8F67-1816DB904DB8}"/>
    <cellStyle name="Note 4 7 9 2 3 3 2" xfId="38352" xr:uid="{59B4CB11-A691-4BE2-BB54-9EE8255AA86C}"/>
    <cellStyle name="Note 4 7 9 2 3 4" xfId="40671" xr:uid="{B5F97912-440C-43D0-BE03-7ECDFCD700A1}"/>
    <cellStyle name="Note 4 7 9 2 3 5" xfId="33840" xr:uid="{E43EADBB-A8AC-4ACB-8C6A-388181ADCC62}"/>
    <cellStyle name="Note 4 7 9 2 4" xfId="19819" xr:uid="{2ACA808D-D403-42A7-8286-0EFCEC20E220}"/>
    <cellStyle name="Note 4 7 9 2 4 2" xfId="35114" xr:uid="{89538FA2-E6DA-40BD-8495-324CEDAC03A6}"/>
    <cellStyle name="Note 4 7 9 2 5" xfId="26958" xr:uid="{623FD21C-439C-4EBE-BDD5-000CF29C5C57}"/>
    <cellStyle name="Note 4 7 9 2 5 2" xfId="37334" xr:uid="{B515817E-9E15-44A5-B33C-EA330E7A22D6}"/>
    <cellStyle name="Note 4 7 9 2 6" xfId="39624" xr:uid="{E410EF57-B353-4D4E-8477-D295F48AB832}"/>
    <cellStyle name="Note 4 7 9 2 7" xfId="32793" xr:uid="{73173FEF-E539-48B4-ABE8-B3CBE2765469}"/>
    <cellStyle name="Note 4 7 9 3" xfId="17965" xr:uid="{7371C864-8FDD-4955-9BA7-AC79A4E854BB}"/>
    <cellStyle name="Note 4 7 9 3 2" xfId="20303" xr:uid="{46F00401-5306-4617-AC61-7762651E02C2}"/>
    <cellStyle name="Note 4 7 9 3 2 2" xfId="35598" xr:uid="{56D1DB93-A564-44A5-A240-28B480BC48A6}"/>
    <cellStyle name="Note 4 7 9 3 3" xfId="27418" xr:uid="{38B2EABF-6B1E-4288-B8D2-F817B63F76D8}"/>
    <cellStyle name="Note 4 7 9 3 3 2" xfId="37790" xr:uid="{959F771F-3A65-4187-9065-D8D0B9EB173A}"/>
    <cellStyle name="Note 4 7 9 3 4" xfId="40108" xr:uid="{62E70539-F624-43CC-8849-1DF074417ACC}"/>
    <cellStyle name="Note 4 7 9 3 5" xfId="33277" xr:uid="{6D5A90FF-3EF3-4816-8C87-69A2B5ABB75B}"/>
    <cellStyle name="Note 4 7 9 4" xfId="16823" xr:uid="{E1FF2F36-B66E-4542-9F2D-799C841787A2}"/>
    <cellStyle name="Note 4 7 9 4 2" xfId="19495" xr:uid="{5366DCB3-A177-4171-8671-7EC3E4374439}"/>
    <cellStyle name="Note 4 7 9 4 2 2" xfId="34790" xr:uid="{09D8F60C-E399-4C4B-9810-DC552E76C827}"/>
    <cellStyle name="Note 4 7 9 4 3" xfId="26593" xr:uid="{51BA82BE-7C56-4C60-B66B-D13A2609A09F}"/>
    <cellStyle name="Note 4 7 9 4 3 2" xfId="37010" xr:uid="{AA0053B4-50E5-4E88-AA4A-DC7C04BC7EFC}"/>
    <cellStyle name="Note 4 7 9 4 4" xfId="39335" xr:uid="{ACAC8C90-B6B4-4E05-AA20-C8DE6D453618}"/>
    <cellStyle name="Note 4 7 9 4 5" xfId="32504" xr:uid="{2C4B452A-243E-4996-BB11-421616DC96D2}"/>
    <cellStyle name="Note 4 7 9 5" xfId="19002" xr:uid="{036ACFB3-8E11-47F5-92CC-70308288EC3A}"/>
    <cellStyle name="Note 4 7 9 5 2" xfId="21340" xr:uid="{535BABF7-AD2B-4B49-A519-FEE5E112D6F1}"/>
    <cellStyle name="Note 4 7 9 5 2 2" xfId="36635" xr:uid="{E23236B4-EB1F-433F-A48C-F8C4E2BA80DF}"/>
    <cellStyle name="Note 4 7 9 5 3" xfId="28449" xr:uid="{599002C3-BF54-4FDD-B841-EB5587DD8909}"/>
    <cellStyle name="Note 4 7 9 5 3 2" xfId="38821" xr:uid="{D373ACD9-7A4E-430C-9EB9-1F81DC25831A}"/>
    <cellStyle name="Note 4 7 9 5 4" xfId="41145" xr:uid="{74EB098A-C89D-4F1B-A285-2F5BB71AA6EE}"/>
    <cellStyle name="Note 4 7 9 5 5" xfId="34314" xr:uid="{B9A9DCFD-DD24-4451-8392-B3D66F1A170F}"/>
    <cellStyle name="Note 4 8" xfId="4989" xr:uid="{9C0449FE-E123-4C95-BC4C-8C7EE7AC20CA}"/>
    <cellStyle name="Note 4 8 2" xfId="4990" xr:uid="{EADDD90F-C000-4F25-B412-CE8D6A7FBD57}"/>
    <cellStyle name="Note 4 8 2 2" xfId="17473" xr:uid="{D44B23AE-57CD-4B40-AE34-CEE9AD58A0FA}"/>
    <cellStyle name="Note 4 8 2 2 2" xfId="18097" xr:uid="{0C87F29D-E933-454E-924D-15E4ECCD5293}"/>
    <cellStyle name="Note 4 8 2 2 2 2" xfId="20435" xr:uid="{24DBEEF7-9BFD-46BB-A6BD-033E9A60B076}"/>
    <cellStyle name="Note 4 8 2 2 2 2 2" xfId="35730" xr:uid="{0C091753-2EBA-4641-B562-5BBC60B1B54D}"/>
    <cellStyle name="Note 4 8 2 2 2 3" xfId="27549" xr:uid="{F89E21CA-6BE4-4F3A-8A19-F538D71F4C28}"/>
    <cellStyle name="Note 4 8 2 2 2 3 2" xfId="37921" xr:uid="{A9AB3B98-54FA-4BAC-BD9C-4B64A7732C38}"/>
    <cellStyle name="Note 4 8 2 2 2 4" xfId="40240" xr:uid="{6B74EF52-32E9-47A8-9EEF-9E635E5F85FB}"/>
    <cellStyle name="Note 4 8 2 2 2 5" xfId="33409" xr:uid="{1CBE516F-8948-419F-AB74-CC77586758B2}"/>
    <cellStyle name="Note 4 8 2 2 3" xfId="18530" xr:uid="{FD49051B-6776-49A3-997D-001FD828E466}"/>
    <cellStyle name="Note 4 8 2 2 3 2" xfId="20868" xr:uid="{082E2B88-552F-4EDC-A890-05929264F17F}"/>
    <cellStyle name="Note 4 8 2 2 3 2 2" xfId="36163" xr:uid="{0C416324-6D63-4E4E-9925-C7AB166131D6}"/>
    <cellStyle name="Note 4 8 2 2 3 3" xfId="27982" xr:uid="{BCF70EDE-192D-49B5-AA2D-49206CD9FDAC}"/>
    <cellStyle name="Note 4 8 2 2 3 3 2" xfId="38354" xr:uid="{5501A3FC-8EEB-4EA7-B08B-25F24E98A3AE}"/>
    <cellStyle name="Note 4 8 2 2 3 4" xfId="40673" xr:uid="{DB28E76A-2F2F-42EC-8A0B-8707C4B48AAA}"/>
    <cellStyle name="Note 4 8 2 2 3 5" xfId="33842" xr:uid="{AA4F0846-4BA8-48CC-8DA3-F50B823C7D46}"/>
    <cellStyle name="Note 4 8 2 2 4" xfId="19820" xr:uid="{A8AD742A-9257-488E-8AF4-7A0F53CBC46C}"/>
    <cellStyle name="Note 4 8 2 2 4 2" xfId="35115" xr:uid="{D79F283F-F257-41E2-B4A0-EEA778F976BB}"/>
    <cellStyle name="Note 4 8 2 2 5" xfId="26959" xr:uid="{C2FD8F61-EAE7-4C29-8F78-EF2BFD2B0FDF}"/>
    <cellStyle name="Note 4 8 2 2 5 2" xfId="37335" xr:uid="{41013FDE-A95A-4218-A562-873919F82EF7}"/>
    <cellStyle name="Note 4 8 2 2 6" xfId="39625" xr:uid="{2CE2B4B9-8FDA-4D31-87CA-0D8FC2E12293}"/>
    <cellStyle name="Note 4 8 2 2 7" xfId="32794" xr:uid="{47A31E0F-4DD6-4AF7-B26A-C99AB8D11644}"/>
    <cellStyle name="Note 4 8 2 3" xfId="17967" xr:uid="{A3225D2E-47DB-4606-B55D-153E4BD90AF5}"/>
    <cellStyle name="Note 4 8 2 3 2" xfId="20305" xr:uid="{1DAAC17D-A4FD-4E31-9846-6C0E7612351F}"/>
    <cellStyle name="Note 4 8 2 3 2 2" xfId="35600" xr:uid="{4F3D5FEE-88B1-4A42-A177-B83E98872105}"/>
    <cellStyle name="Note 4 8 2 3 3" xfId="27420" xr:uid="{6A91357D-04A5-45F3-8E97-0D2ACA654462}"/>
    <cellStyle name="Note 4 8 2 3 3 2" xfId="37792" xr:uid="{1CCC5B5D-3165-493F-B138-E94EA68347EB}"/>
    <cellStyle name="Note 4 8 2 3 4" xfId="40110" xr:uid="{F8E511C3-9DA5-4768-B730-AAE89B363FF7}"/>
    <cellStyle name="Note 4 8 2 3 5" xfId="33279" xr:uid="{0F8A8583-34ED-45AD-B6D4-CF6EE6A40D6B}"/>
    <cellStyle name="Note 4 8 2 4" xfId="16825" xr:uid="{6EEB633B-59F7-4E87-9EB7-5A76670C77B9}"/>
    <cellStyle name="Note 4 8 2 4 2" xfId="19497" xr:uid="{7D2064C8-4D29-46A1-A7CE-6FB9D8D2027E}"/>
    <cellStyle name="Note 4 8 2 4 2 2" xfId="34792" xr:uid="{EE60490D-318E-4517-8993-487AF84708D9}"/>
    <cellStyle name="Note 4 8 2 4 3" xfId="26595" xr:uid="{FE93832C-082E-4742-B60F-CCA7F07CC5FF}"/>
    <cellStyle name="Note 4 8 2 4 3 2" xfId="37012" xr:uid="{CAC0247E-3980-449C-921F-24A0838837B3}"/>
    <cellStyle name="Note 4 8 2 4 4" xfId="39337" xr:uid="{E31A8ED6-EB12-4BD7-8681-DB6AA331CD11}"/>
    <cellStyle name="Note 4 8 2 4 5" xfId="32506" xr:uid="{8A0543AE-F038-4393-B562-DFD57163B45E}"/>
    <cellStyle name="Note 4 8 2 5" xfId="19004" xr:uid="{CA5AE2A3-ECC2-4DE0-9D2A-E3A72C29F5DD}"/>
    <cellStyle name="Note 4 8 2 5 2" xfId="21342" xr:uid="{D259557B-C4BE-423B-952D-CAE8817E092D}"/>
    <cellStyle name="Note 4 8 2 5 2 2" xfId="36637" xr:uid="{B8CB34E0-0D15-47EC-95A3-0A95F8726953}"/>
    <cellStyle name="Note 4 8 2 5 3" xfId="28451" xr:uid="{85C757A6-A32B-441E-8B2A-BE85479C267B}"/>
    <cellStyle name="Note 4 8 2 5 3 2" xfId="38823" xr:uid="{025982BD-1861-4504-A5D5-C607F393F904}"/>
    <cellStyle name="Note 4 8 2 5 4" xfId="41147" xr:uid="{F163C3D5-FF5F-4862-8EBC-54FBB1EF337D}"/>
    <cellStyle name="Note 4 8 2 5 5" xfId="34316" xr:uid="{FF6F0D17-13A1-4799-A345-9140F9E58FC3}"/>
    <cellStyle name="Note 4 8 3" xfId="4991" xr:uid="{06BFF64C-A62D-4E7C-A2F9-B917551227E0}"/>
    <cellStyle name="Note 4 8 3 2" xfId="18096" xr:uid="{21281B64-2473-47BC-AB80-E929FBE49C42}"/>
    <cellStyle name="Note 4 8 3 2 2" xfId="20434" xr:uid="{39B487EE-6FBE-4D3F-823B-042F23F132D2}"/>
    <cellStyle name="Note 4 8 3 2 2 2" xfId="35729" xr:uid="{A4F33A91-E8A7-4853-83B3-26763C30A5DD}"/>
    <cellStyle name="Note 4 8 3 2 3" xfId="27548" xr:uid="{A81B53A6-7C25-493D-8852-F6A14BE891E8}"/>
    <cellStyle name="Note 4 8 3 2 3 2" xfId="37920" xr:uid="{2C9CA146-1C4A-427F-A201-04D4DD190F56}"/>
    <cellStyle name="Note 4 8 3 2 4" xfId="40239" xr:uid="{72404C8D-B4E3-4269-AC56-C47CFA37446B}"/>
    <cellStyle name="Note 4 8 3 2 5" xfId="33408" xr:uid="{83D5B1D3-5577-44B3-A25B-23A73C3D07F4}"/>
    <cellStyle name="Note 4 8 3 3" xfId="18529" xr:uid="{F81BFAF7-4702-4A23-95CA-5BC564681043}"/>
    <cellStyle name="Note 4 8 3 3 2" xfId="20867" xr:uid="{C5DE0BF7-E180-4665-AF8F-D8E69F866AB1}"/>
    <cellStyle name="Note 4 8 3 3 2 2" xfId="36162" xr:uid="{7D7FE932-E99C-4170-9C75-5AD059F07277}"/>
    <cellStyle name="Note 4 8 3 3 3" xfId="27981" xr:uid="{BB16D225-CFEC-4104-8DCE-E04C1F6EF003}"/>
    <cellStyle name="Note 4 8 3 3 3 2" xfId="38353" xr:uid="{ADD5CD89-CB01-4DBE-BCC0-2B7B73F1924B}"/>
    <cellStyle name="Note 4 8 3 3 4" xfId="40672" xr:uid="{79999D1A-CC25-404A-AC79-77A1A9975EED}"/>
    <cellStyle name="Note 4 8 3 3 5" xfId="33841" xr:uid="{AF41EC72-98D7-4CC5-9991-C93619036F1D}"/>
    <cellStyle name="Note 4 8 3 4" xfId="19005" xr:uid="{03E618D3-9FBF-43B0-B5B2-603DDE89E37D}"/>
    <cellStyle name="Note 4 8 3 4 2" xfId="21343" xr:uid="{992F7EA6-33D3-4F5A-9604-F60071A1B89D}"/>
    <cellStyle name="Note 4 8 3 4 2 2" xfId="36638" xr:uid="{E613309E-AC6C-4365-800E-4C15B019B127}"/>
    <cellStyle name="Note 4 8 3 4 3" xfId="28452" xr:uid="{5A49744D-0BFF-4EB1-B55E-0E2280EFBA48}"/>
    <cellStyle name="Note 4 8 3 4 3 2" xfId="38824" xr:uid="{DF532DF6-C799-4108-8E66-75D6F2829E5D}"/>
    <cellStyle name="Note 4 8 3 4 4" xfId="41148" xr:uid="{675E4B20-ADFB-4705-ACF6-17E70573F764}"/>
    <cellStyle name="Note 4 8 3 4 5" xfId="34317" xr:uid="{8C40D5EE-4E09-4AE6-9D90-D6F169C7285A}"/>
    <cellStyle name="Note 4 8 4" xfId="4992" xr:uid="{92AFD520-EDAE-458D-B77E-398AACCC597D}"/>
    <cellStyle name="Note 4 8 4 2" xfId="19006" xr:uid="{CC95C242-F273-461D-81D0-61CC1F684924}"/>
    <cellStyle name="Note 4 8 4 2 2" xfId="21344" xr:uid="{044D0CE3-4BCA-4F38-92BC-FD12DA7555B4}"/>
    <cellStyle name="Note 4 8 4 2 2 2" xfId="36639" xr:uid="{473577F5-2945-4E7A-945A-88C3EC50E91D}"/>
    <cellStyle name="Note 4 8 4 2 3" xfId="28453" xr:uid="{83E8B1A2-732C-4525-A26A-F276A8FFAC47}"/>
    <cellStyle name="Note 4 8 4 2 3 2" xfId="38825" xr:uid="{4473DBD9-297C-4CFE-A9E8-89588F1F2A40}"/>
    <cellStyle name="Note 4 8 4 2 4" xfId="41149" xr:uid="{B2D9E67B-96B5-409C-8BC6-D139E77BC8FC}"/>
    <cellStyle name="Note 4 8 4 2 5" xfId="34318" xr:uid="{5FDBE864-B628-420B-AEE7-A1C59F704419}"/>
    <cellStyle name="Note 4 8 5" xfId="4993" xr:uid="{E52D6FFB-C343-4632-AE87-43157CB92F2A}"/>
    <cellStyle name="Note 4 8 5 2" xfId="19007" xr:uid="{E3B3CB60-D451-4DA4-A39B-D436CDD14762}"/>
    <cellStyle name="Note 4 8 5 2 2" xfId="21345" xr:uid="{B8C97D7A-FF91-474D-892D-3A1FE50A9AE5}"/>
    <cellStyle name="Note 4 8 5 2 2 2" xfId="36640" xr:uid="{267E7126-8E16-4BC0-99EB-F944F33A1E04}"/>
    <cellStyle name="Note 4 8 5 2 3" xfId="28454" xr:uid="{019DD155-FF8B-4FE9-91AB-DAB0D5B67132}"/>
    <cellStyle name="Note 4 8 5 2 3 2" xfId="38826" xr:uid="{1923EA4A-52AF-4A3B-95AC-D0A20173D346}"/>
    <cellStyle name="Note 4 8 5 2 4" xfId="41150" xr:uid="{FCC3EA9C-8DA5-4258-82FA-767644FAD65B}"/>
    <cellStyle name="Note 4 8 5 2 5" xfId="34319" xr:uid="{98B8C04D-DA1B-4CAD-B6B9-2FD73EC29C55}"/>
    <cellStyle name="Note 4 8 6" xfId="4994" xr:uid="{6BA65780-DFD0-4194-A3C4-43E3A45414A7}"/>
    <cellStyle name="Note 4 8 6 2" xfId="19008" xr:uid="{F44D3BD1-31A6-4BA0-947C-31D4D95F1A59}"/>
    <cellStyle name="Note 4 8 6 2 2" xfId="21346" xr:uid="{3FD2E3C5-AD1B-4957-B7C8-7080095550C3}"/>
    <cellStyle name="Note 4 8 6 2 2 2" xfId="36641" xr:uid="{8F14941C-1951-4DAC-8044-D1B2F61A5787}"/>
    <cellStyle name="Note 4 8 6 2 3" xfId="28455" xr:uid="{F60041CA-BF15-4C64-BF5B-95D43E971AA0}"/>
    <cellStyle name="Note 4 8 6 2 3 2" xfId="38827" xr:uid="{32FFECA3-39A8-47D3-8845-F89880F9D7BB}"/>
    <cellStyle name="Note 4 8 6 2 4" xfId="41151" xr:uid="{9477E0E5-A114-43D5-BB28-F6AECE63A9E2}"/>
    <cellStyle name="Note 4 8 6 2 5" xfId="34320" xr:uid="{3BCE16F8-A067-479E-A766-D82B5DB67690}"/>
    <cellStyle name="Note 4 8 7" xfId="17966" xr:uid="{BB07BEE7-CF7D-4947-B678-146030BA7272}"/>
    <cellStyle name="Note 4 8 7 2" xfId="20304" xr:uid="{57A96864-3911-4ECB-B71E-4727DDB9CF79}"/>
    <cellStyle name="Note 4 8 7 2 2" xfId="35599" xr:uid="{6C682759-8E01-425F-9AFC-89ECE80221A8}"/>
    <cellStyle name="Note 4 8 7 3" xfId="27419" xr:uid="{29A592BB-FCE8-4610-B6C9-A8C2909BB1D8}"/>
    <cellStyle name="Note 4 8 7 3 2" xfId="37791" xr:uid="{7898C162-1374-4EB4-AEDF-6C5EEDFE6447}"/>
    <cellStyle name="Note 4 8 7 4" xfId="40109" xr:uid="{50E31E99-7E57-422F-82DE-274AF53AD806}"/>
    <cellStyle name="Note 4 8 7 5" xfId="33278" xr:uid="{CA612AF1-1A50-4C83-BA68-1E6864FB35D6}"/>
    <cellStyle name="Note 4 8 8" xfId="16824" xr:uid="{A55E384C-1B72-4BCA-88E0-700B39DD656C}"/>
    <cellStyle name="Note 4 8 8 2" xfId="19496" xr:uid="{98D80C06-2004-44AE-A5AA-1753D2E99981}"/>
    <cellStyle name="Note 4 8 8 2 2" xfId="34791" xr:uid="{FAB3B783-8EA9-4675-ABCA-2CEEC1D3EC5F}"/>
    <cellStyle name="Note 4 8 8 3" xfId="26594" xr:uid="{C2D44B28-E527-4DE5-B879-5808A1455F08}"/>
    <cellStyle name="Note 4 8 8 3 2" xfId="37011" xr:uid="{6F42486B-15A5-4917-B4C6-E7AAF280FC23}"/>
    <cellStyle name="Note 4 8 8 4" xfId="39336" xr:uid="{8BFF4075-9778-4F33-842D-82F76BE1CE4B}"/>
    <cellStyle name="Note 4 8 8 5" xfId="32505" xr:uid="{3CFFBB17-FB10-4E8C-90E8-D88CCF8D60A9}"/>
    <cellStyle name="Note 4 8 9" xfId="19003" xr:uid="{06A2B76C-29BE-407D-ACF1-4706296FCD73}"/>
    <cellStyle name="Note 4 8 9 2" xfId="21341" xr:uid="{55536312-6DC9-4C44-B725-0DDFE65EE0AE}"/>
    <cellStyle name="Note 4 8 9 2 2" xfId="36636" xr:uid="{62C99A79-B998-48CF-8C16-CE37B2E77C09}"/>
    <cellStyle name="Note 4 8 9 3" xfId="28450" xr:uid="{9C712093-6F42-4EAF-BC29-43773F1B3592}"/>
    <cellStyle name="Note 4 8 9 3 2" xfId="38822" xr:uid="{520F1265-D717-4BCD-A59C-412E895461A7}"/>
    <cellStyle name="Note 4 8 9 4" xfId="41146" xr:uid="{4D54A051-3F1B-44EF-8997-0A6456C9D95F}"/>
    <cellStyle name="Note 4 8 9 5" xfId="34315" xr:uid="{F63E45BD-7958-4625-86EE-454A13098482}"/>
    <cellStyle name="Note 4 9" xfId="4995" xr:uid="{52418466-5CC7-44C6-B50F-EACF7A701878}"/>
    <cellStyle name="Note 4 9 2" xfId="4996" xr:uid="{C5B6BA25-FFDB-4AAC-B263-56AE7A9620A9}"/>
    <cellStyle name="Note 4 9 2 2" xfId="18098" xr:uid="{C8F5FCD8-0603-4AC3-BF7E-CFA978732518}"/>
    <cellStyle name="Note 4 9 2 2 2" xfId="20436" xr:uid="{411FE599-6A5B-4319-BB66-AEAF656E744D}"/>
    <cellStyle name="Note 4 9 2 2 2 2" xfId="35731" xr:uid="{DF443A0E-D74A-4C9D-9D7E-99A884193299}"/>
    <cellStyle name="Note 4 9 2 2 3" xfId="27550" xr:uid="{BCC8D071-3CAD-4F0A-8FB1-AD384AD67438}"/>
    <cellStyle name="Note 4 9 2 2 3 2" xfId="37922" xr:uid="{19B6AD70-41DD-4A65-8B06-795F3951D854}"/>
    <cellStyle name="Note 4 9 2 2 4" xfId="40241" xr:uid="{8CF05B4F-3440-4BFE-B594-570F13E22758}"/>
    <cellStyle name="Note 4 9 2 2 5" xfId="33410" xr:uid="{18A9FA25-30A9-4B53-8D64-85004FCDD224}"/>
    <cellStyle name="Note 4 9 2 3" xfId="18531" xr:uid="{365A9819-AEA4-4D2B-9DA5-7FB7BF84559F}"/>
    <cellStyle name="Note 4 9 2 3 2" xfId="20869" xr:uid="{DD39A4AE-ADD1-4AE8-8A36-CC4E03713A13}"/>
    <cellStyle name="Note 4 9 2 3 2 2" xfId="36164" xr:uid="{EF97EF28-925C-449D-89F9-2AEDB1AF6790}"/>
    <cellStyle name="Note 4 9 2 3 3" xfId="27983" xr:uid="{03D34912-85A2-41FE-A4DC-4E6083D16F7D}"/>
    <cellStyle name="Note 4 9 2 3 3 2" xfId="38355" xr:uid="{A9CF4306-CFFB-4346-B527-5F6DB97E63E9}"/>
    <cellStyle name="Note 4 9 2 3 4" xfId="40674" xr:uid="{5EB6CFDE-32A6-46F1-A525-95B1A8BA2390}"/>
    <cellStyle name="Note 4 9 2 3 5" xfId="33843" xr:uid="{F6753D6A-8CB8-4E0F-AB4E-C7F7AD60B972}"/>
    <cellStyle name="Note 4 9 2 4" xfId="19010" xr:uid="{5858B302-4121-442A-AF30-05161AF2C184}"/>
    <cellStyle name="Note 4 9 2 4 2" xfId="21348" xr:uid="{25EA2178-512D-4E32-9167-8EC157B0C120}"/>
    <cellStyle name="Note 4 9 2 4 2 2" xfId="36643" xr:uid="{47644141-B542-49BE-B827-CDF906FDCDC2}"/>
    <cellStyle name="Note 4 9 2 4 3" xfId="28457" xr:uid="{DF8E157F-B4B6-476D-8530-8B6F6F176BD1}"/>
    <cellStyle name="Note 4 9 2 4 3 2" xfId="38829" xr:uid="{B22C0275-DC51-415B-A042-32EC2D4E2555}"/>
    <cellStyle name="Note 4 9 2 4 4" xfId="41153" xr:uid="{FF392C8D-66EE-4B7F-B90E-86B696462C41}"/>
    <cellStyle name="Note 4 9 2 4 5" xfId="34322" xr:uid="{81256708-5051-4E5F-A19E-A187C248CEC7}"/>
    <cellStyle name="Note 4 9 3" xfId="4997" xr:uid="{E1164FA2-AEB2-41EF-8EC2-83250C56192B}"/>
    <cellStyle name="Note 4 9 3 2" xfId="19011" xr:uid="{4F936B4A-AC76-43B1-9E4D-32C1775FC619}"/>
    <cellStyle name="Note 4 9 3 2 2" xfId="21349" xr:uid="{F9329C28-B414-4694-B8B3-CDE2C6E66D21}"/>
    <cellStyle name="Note 4 9 3 2 2 2" xfId="36644" xr:uid="{F1587E07-907F-47E5-851B-C45C56FE2E20}"/>
    <cellStyle name="Note 4 9 3 2 3" xfId="28458" xr:uid="{62CC784C-5107-4C70-860A-48A902FD857F}"/>
    <cellStyle name="Note 4 9 3 2 3 2" xfId="38830" xr:uid="{4F1627DD-E1B5-485A-B6C9-A0EF3C8AE4E9}"/>
    <cellStyle name="Note 4 9 3 2 4" xfId="41154" xr:uid="{73EBF317-1A75-4B7D-B7BB-FB8F5510650B}"/>
    <cellStyle name="Note 4 9 3 2 5" xfId="34323" xr:uid="{9740F4A1-5704-466A-8419-7B508D418300}"/>
    <cellStyle name="Note 4 9 4" xfId="4998" xr:uid="{15FF9C87-D692-4794-91AC-168C36E02E25}"/>
    <cellStyle name="Note 4 9 4 2" xfId="19012" xr:uid="{D21E520B-755A-4537-B95F-19563631B4C6}"/>
    <cellStyle name="Note 4 9 4 2 2" xfId="21350" xr:uid="{B5522BD4-FDC8-43A7-B261-432633FAE166}"/>
    <cellStyle name="Note 4 9 4 2 2 2" xfId="36645" xr:uid="{8D154BE6-A40E-423A-B2DF-2B896B9CA5DD}"/>
    <cellStyle name="Note 4 9 4 2 3" xfId="28459" xr:uid="{2C0A5CE1-2906-442B-B92D-A197EF2BB2A4}"/>
    <cellStyle name="Note 4 9 4 2 3 2" xfId="38831" xr:uid="{E0418E8F-8B3D-49F9-85D6-E9F0D336F576}"/>
    <cellStyle name="Note 4 9 4 2 4" xfId="41155" xr:uid="{64A4274F-00B4-40F6-9CCD-1DFF30BB26EE}"/>
    <cellStyle name="Note 4 9 4 2 5" xfId="34324" xr:uid="{B026C70D-55F2-4C75-8784-2BF3BF8B8B4A}"/>
    <cellStyle name="Note 4 9 5" xfId="4999" xr:uid="{A7628442-3C9A-4B29-ABD1-116469CE3686}"/>
    <cellStyle name="Note 4 9 5 2" xfId="19013" xr:uid="{17D48271-B76E-4259-95E5-1828AEC310A6}"/>
    <cellStyle name="Note 4 9 5 2 2" xfId="21351" xr:uid="{B3AD011F-8663-47A2-AEE9-DE413FF47230}"/>
    <cellStyle name="Note 4 9 5 2 2 2" xfId="36646" xr:uid="{59F90D42-708E-4ECD-875B-D04A84AC543F}"/>
    <cellStyle name="Note 4 9 5 2 3" xfId="28460" xr:uid="{95D99476-6671-4021-BE6E-9D355828F89C}"/>
    <cellStyle name="Note 4 9 5 2 3 2" xfId="38832" xr:uid="{3D30ED76-7EC6-4E17-8905-619A3CEE7E06}"/>
    <cellStyle name="Note 4 9 5 2 4" xfId="41156" xr:uid="{AEA93D35-E3BA-4258-9314-1350867E7FC9}"/>
    <cellStyle name="Note 4 9 5 2 5" xfId="34325" xr:uid="{D79E9386-E677-48C1-B713-D3DEBDE807AD}"/>
    <cellStyle name="Note 4 9 6" xfId="5000" xr:uid="{5806FEB1-83DA-4144-AD46-F2EE7819F6F6}"/>
    <cellStyle name="Note 4 9 6 2" xfId="19014" xr:uid="{A5006B36-CFF7-4B7C-ACD2-205862B688D4}"/>
    <cellStyle name="Note 4 9 6 2 2" xfId="21352" xr:uid="{107F0774-3D9B-4B2A-837E-10E800AA0F61}"/>
    <cellStyle name="Note 4 9 6 2 2 2" xfId="36647" xr:uid="{7C98FB73-678D-472A-B5D1-899A1D9D8929}"/>
    <cellStyle name="Note 4 9 6 2 3" xfId="28461" xr:uid="{A1467322-267D-40C7-9372-C7462E6DD9C0}"/>
    <cellStyle name="Note 4 9 6 2 3 2" xfId="38833" xr:uid="{34765460-8AC6-4E3F-B50C-1A292085BBD2}"/>
    <cellStyle name="Note 4 9 6 2 4" xfId="41157" xr:uid="{251F3823-443E-4250-9F5D-F675F4E82AAE}"/>
    <cellStyle name="Note 4 9 6 2 5" xfId="34326" xr:uid="{1BABBC54-AA3D-499B-AD0A-5FB1A8DFA0E5}"/>
    <cellStyle name="Note 4 9 7" xfId="17968" xr:uid="{790B06E8-30CA-4EEC-8BBD-2A80148140FD}"/>
    <cellStyle name="Note 4 9 7 2" xfId="20306" xr:uid="{45F66419-FD72-4706-A5ED-119B5CE8E71E}"/>
    <cellStyle name="Note 4 9 7 2 2" xfId="35601" xr:uid="{A5D77352-D3D5-4CCF-960E-2EC11071A9BB}"/>
    <cellStyle name="Note 4 9 7 3" xfId="27421" xr:uid="{A4591083-AD93-4B46-AACE-5F62916EDD6F}"/>
    <cellStyle name="Note 4 9 7 3 2" xfId="37793" xr:uid="{80B28F2A-E87A-4D79-8347-7F2E9C0D025A}"/>
    <cellStyle name="Note 4 9 7 4" xfId="40111" xr:uid="{46952E11-3B45-4293-8705-7AFE341EE26F}"/>
    <cellStyle name="Note 4 9 7 5" xfId="33280" xr:uid="{C28BDEE2-2DC3-4392-BDDF-3166215AF9F6}"/>
    <cellStyle name="Note 4 9 8" xfId="16826" xr:uid="{89C7061A-556D-43C4-A07F-9E703D5B6707}"/>
    <cellStyle name="Note 4 9 8 2" xfId="19498" xr:uid="{F944DB4C-6020-4880-B524-4F68E360EF5A}"/>
    <cellStyle name="Note 4 9 8 2 2" xfId="34793" xr:uid="{FBE3A01F-68BB-43F1-8960-3F8C1039D592}"/>
    <cellStyle name="Note 4 9 8 3" xfId="26596" xr:uid="{0EB27C64-8C18-44EB-996E-A2D3A3EF1A26}"/>
    <cellStyle name="Note 4 9 8 3 2" xfId="37013" xr:uid="{6BFF4B8E-4DDF-487E-B4D1-ACC1B60F49F0}"/>
    <cellStyle name="Note 4 9 8 4" xfId="39338" xr:uid="{D7760424-6892-46ED-99C1-4AAD06927633}"/>
    <cellStyle name="Note 4 9 8 5" xfId="32507" xr:uid="{A3986C81-EE18-46B6-B8AC-6C0224B1C1BC}"/>
    <cellStyle name="Note 4 9 9" xfId="19009" xr:uid="{A215DB4C-E368-4702-8F81-FBC15ED4B02A}"/>
    <cellStyle name="Note 4 9 9 2" xfId="21347" xr:uid="{D9D8AFFA-2EBD-41A5-B2BB-8819CCD8785F}"/>
    <cellStyle name="Note 4 9 9 2 2" xfId="36642" xr:uid="{5845A826-3C31-42C1-B0D9-4E0C2B20C3E8}"/>
    <cellStyle name="Note 4 9 9 3" xfId="28456" xr:uid="{925060D9-7466-470B-AF8E-E6AAC8069C61}"/>
    <cellStyle name="Note 4 9 9 3 2" xfId="38828" xr:uid="{9E75445E-2709-4DA8-B1CE-291141D9496D}"/>
    <cellStyle name="Note 4 9 9 4" xfId="41152" xr:uid="{663CBC39-644A-4DB6-9105-0D413D8E9794}"/>
    <cellStyle name="Note 4 9 9 5" xfId="34321" xr:uid="{771C6E99-7962-422A-8D2A-5063E2FA0294}"/>
    <cellStyle name="Note 4_BURE COMMERCE" xfId="1140" xr:uid="{9726BB34-B894-4F24-82AE-8822BB7B3E2E}"/>
    <cellStyle name="Note 5" xfId="1141" xr:uid="{2F8E14B6-CF55-42D7-9947-F1644B2FA7CA}"/>
    <cellStyle name="Note 5 2" xfId="1142" xr:uid="{0071B9F0-3AC4-4CB3-828C-A86C77E53D9C}"/>
    <cellStyle name="Note 5 2 2" xfId="7123" xr:uid="{25101972-0602-45A3-AA79-228974B89C75}"/>
    <cellStyle name="Note 5 2 2 2" xfId="19116" xr:uid="{384B79E2-AECE-47E8-B4E7-21E52C594930}"/>
    <cellStyle name="Note 5 2 2 2 2" xfId="21451" xr:uid="{1F22A5E1-5273-4772-8664-4F46877624E4}"/>
    <cellStyle name="Note 5 2 2 2 2 2" xfId="36746" xr:uid="{7DD6451A-5B0E-410D-BC0E-3D4C6009CEB0}"/>
    <cellStyle name="Note 5 2 2 2 3" xfId="28561" xr:uid="{93B6E35A-0F26-40C1-98CD-10CCCDF3D584}"/>
    <cellStyle name="Note 5 2 2 2 3 2" xfId="38930" xr:uid="{563E3278-2EA0-484E-A696-0FF125E54A39}"/>
    <cellStyle name="Note 5 2 2 2 4" xfId="41256" xr:uid="{2D420959-9C02-4A12-ACFB-7B1AB2D0CB96}"/>
    <cellStyle name="Note 5 2 2 2 5" xfId="34425" xr:uid="{6E5886D8-A32A-4910-B087-2C6C778A4EC0}"/>
    <cellStyle name="Note 5 2 3" xfId="17474" xr:uid="{9D1A35E4-6FC5-44C6-80B5-C97A1030A8F5}"/>
    <cellStyle name="Note 5 2 3 2" xfId="19821" xr:uid="{A8B40F7B-2E3B-4903-AE77-00A5D8B2206E}"/>
    <cellStyle name="Note 5 2 3 2 2" xfId="35116" xr:uid="{40F683CF-770B-4D07-9020-1A41282803F0}"/>
    <cellStyle name="Note 5 2 3 3" xfId="26960" xr:uid="{38CBF190-BB61-4B91-B9E2-144526DE1FD9}"/>
    <cellStyle name="Note 5 2 3 3 2" xfId="37336" xr:uid="{B5A3C293-8969-48B0-8AD8-198AC1CC82BC}"/>
    <cellStyle name="Note 5 2 3 4" xfId="39626" xr:uid="{F8220AE7-54DC-4E33-82C7-C4A1663E3B6B}"/>
    <cellStyle name="Note 5 2 3 5" xfId="32795" xr:uid="{FB1C4F41-FA79-44AB-92CB-59D6BC31F619}"/>
    <cellStyle name="Note 5 2 4" xfId="18099" xr:uid="{E30DAC49-6EEE-4CBB-A9AE-CA1FD1E56D44}"/>
    <cellStyle name="Note 5 2 4 2" xfId="20437" xr:uid="{AE132415-4D22-4253-8E9C-6FAE96E7A8F5}"/>
    <cellStyle name="Note 5 2 4 2 2" xfId="35732" xr:uid="{66F7B193-99E4-47A4-81D7-2685126114D4}"/>
    <cellStyle name="Note 5 2 4 3" xfId="27551" xr:uid="{D30E3EDF-F353-4C83-AB75-2707D6A26241}"/>
    <cellStyle name="Note 5 2 4 3 2" xfId="37923" xr:uid="{FC3D4552-5706-4E0C-BDD9-64CDC9DB362A}"/>
    <cellStyle name="Note 5 2 4 4" xfId="40242" xr:uid="{C55890F3-1053-44EF-95B0-792C7397DECC}"/>
    <cellStyle name="Note 5 2 4 5" xfId="33411" xr:uid="{2CB1174B-0C69-4DF3-8848-EEAA99CE5D5D}"/>
    <cellStyle name="Note 5 2 5" xfId="18532" xr:uid="{24833AEC-6DFC-446B-81DC-7DB09B0CE667}"/>
    <cellStyle name="Note 5 2 5 2" xfId="20870" xr:uid="{6E154C84-3031-4E3D-83A2-A8FA9360670E}"/>
    <cellStyle name="Note 5 2 5 2 2" xfId="36165" xr:uid="{A1236C3E-2DA5-40BA-852F-FA864CC03477}"/>
    <cellStyle name="Note 5 2 5 3" xfId="27984" xr:uid="{37B18A1D-49A8-4F15-854F-C24CB23BBAE7}"/>
    <cellStyle name="Note 5 2 5 3 2" xfId="38356" xr:uid="{D14B1008-3959-4CB5-931B-4173C72BFC01}"/>
    <cellStyle name="Note 5 2 5 4" xfId="40675" xr:uid="{94931FC4-FAF8-4A9D-87AA-884DCDB3647B}"/>
    <cellStyle name="Note 5 2 5 5" xfId="33844" xr:uid="{61E4D4F9-C06E-4D61-AF55-4A44A04A462A}"/>
    <cellStyle name="Note 5 2 6" xfId="5002" xr:uid="{B3233D8B-8FC0-40F6-B62A-7A6B264706A4}"/>
    <cellStyle name="Note 5 3" xfId="5003" xr:uid="{E394C5D5-6DD5-4E17-886A-90008F8F150F}"/>
    <cellStyle name="Note 5 3 2" xfId="7124" xr:uid="{9189E6E0-3CB9-4B35-B95A-75BE9FF125AF}"/>
    <cellStyle name="Note 5 3 2 2" xfId="19117" xr:uid="{7A2795B5-703F-426C-AFCB-BD45D9BFF1D0}"/>
    <cellStyle name="Note 5 3 2 2 2" xfId="21452" xr:uid="{28192D8B-E0BE-4D6B-BE8E-2FEC8C6A702E}"/>
    <cellStyle name="Note 5 3 2 2 2 2" xfId="36747" xr:uid="{FE29B1CC-934A-4A51-B5D7-8664F9952A6F}"/>
    <cellStyle name="Note 5 3 2 2 3" xfId="28562" xr:uid="{A69AA5FC-3B3A-4546-957C-9E13F7945636}"/>
    <cellStyle name="Note 5 3 2 2 3 2" xfId="38931" xr:uid="{FAF905C0-F7EF-4A83-8CCB-C6AE6F455A20}"/>
    <cellStyle name="Note 5 3 2 2 4" xfId="41257" xr:uid="{E4EFBCE5-4346-4172-BD3B-BEFE6FCF6346}"/>
    <cellStyle name="Note 5 3 2 2 5" xfId="34426" xr:uid="{C90601AD-FB0C-4BC3-AD4D-8D8AB6B1A3EB}"/>
    <cellStyle name="Note 5 4" xfId="7122" xr:uid="{1DA98E00-CC06-452D-A410-9F8A1A329811}"/>
    <cellStyle name="Note 5 4 2" xfId="19115" xr:uid="{A89D7ABD-6B01-4DE7-9935-EEB4361F5C35}"/>
    <cellStyle name="Note 5 4 2 2" xfId="21450" xr:uid="{14A36E87-9D84-4A8D-9AF6-9B2135A22E1B}"/>
    <cellStyle name="Note 5 4 2 2 2" xfId="36745" xr:uid="{754BF735-C65C-4F36-B11C-581B6300E1E6}"/>
    <cellStyle name="Note 5 4 2 3" xfId="28560" xr:uid="{A81EED90-1950-40E2-BDCB-B7B21F86D720}"/>
    <cellStyle name="Note 5 4 2 3 2" xfId="38929" xr:uid="{CC8CAE8E-001B-4198-B70A-4373223C5E90}"/>
    <cellStyle name="Note 5 4 2 4" xfId="41255" xr:uid="{3912F656-5303-485C-AE4C-F19F029A2774}"/>
    <cellStyle name="Note 5 4 2 5" xfId="34424" xr:uid="{A7CA8358-8232-48A0-B049-A815076E40BC}"/>
    <cellStyle name="Note 5 5" xfId="17062" xr:uid="{34379417-6FE0-4AFD-A22F-F3BAB82E675F}"/>
    <cellStyle name="Note 5 5 2" xfId="19663" xr:uid="{0B7D9B0E-56EF-4FCD-ADCE-F302809EAF74}"/>
    <cellStyle name="Note 5 5 2 2" xfId="34958" xr:uid="{232C978E-98D1-4FE7-B686-96BE054BD372}"/>
    <cellStyle name="Note 5 5 3" xfId="26799" xr:uid="{1397B579-1026-40C1-AA2A-15E109DAA677}"/>
    <cellStyle name="Note 5 5 3 2" xfId="37178" xr:uid="{B56763E5-0332-4748-AA01-F70006E99BF1}"/>
    <cellStyle name="Note 5 5 4" xfId="39503" xr:uid="{DB04D632-04ED-449D-A522-1AB73B6BFB2D}"/>
    <cellStyle name="Note 5 5 5" xfId="32672" xr:uid="{8F68DA52-488D-4018-A719-A6990EC86D73}"/>
    <cellStyle name="Note 5 6" xfId="17969" xr:uid="{20AAEC47-EB4A-48AA-BED5-CB0D82A7005F}"/>
    <cellStyle name="Note 5 6 2" xfId="20307" xr:uid="{07090083-AEC2-4027-9867-CF4857CEBC89}"/>
    <cellStyle name="Note 5 6 2 2" xfId="35602" xr:uid="{401D7EEA-2B11-41B7-9048-9A6635212073}"/>
    <cellStyle name="Note 5 6 3" xfId="27422" xr:uid="{C7DF74D8-1CCE-408B-BCBD-BC554E138ED8}"/>
    <cellStyle name="Note 5 6 3 2" xfId="37794" xr:uid="{28F659BC-8F10-44A9-8CF7-C37E4F53D6E1}"/>
    <cellStyle name="Note 5 6 4" xfId="40112" xr:uid="{0B699E15-64AE-4882-ACD8-D81311ABFAAF}"/>
    <cellStyle name="Note 5 6 5" xfId="33281" xr:uid="{C4B49C8C-DD52-4FAA-B7EC-6816A753B782}"/>
    <cellStyle name="Note 5 7" xfId="16827" xr:uid="{1DFFEB47-8006-4FF7-BDB3-55BB123E3C10}"/>
    <cellStyle name="Note 5 7 2" xfId="19499" xr:uid="{CEB9E59B-AB72-46A8-BCCC-9B631CA33CFE}"/>
    <cellStyle name="Note 5 7 2 2" xfId="34794" xr:uid="{EBE4F37F-5A06-4FA2-87F4-5477A4529A08}"/>
    <cellStyle name="Note 5 7 3" xfId="26597" xr:uid="{AA7ABF7E-A7BF-4FA7-B8CE-88BFA47A5A3A}"/>
    <cellStyle name="Note 5 7 3 2" xfId="37014" xr:uid="{5966BBCD-005A-46B8-89EF-DC9F6F5DB0F5}"/>
    <cellStyle name="Note 5 7 4" xfId="39339" xr:uid="{48EC6F1D-86BC-4376-925F-A503442F289B}"/>
    <cellStyle name="Note 5 7 5" xfId="32508" xr:uid="{6A1423C3-B3A7-4F60-B65F-E015281B238F}"/>
    <cellStyle name="Note 5 8" xfId="5001" xr:uid="{656AA8D7-C172-4316-A912-FC687C223AC4}"/>
    <cellStyle name="Note 5_BURE COMMERCE" xfId="1143" xr:uid="{0E4420C4-8EAF-4A2D-ACFC-32626C467DBB}"/>
    <cellStyle name="Note 6" xfId="1144" xr:uid="{8D242A11-BB95-4BB4-8C7F-B64BAF5669B7}"/>
    <cellStyle name="Note 6 2" xfId="1145" xr:uid="{BC5D62C2-280F-45F5-8C26-68FE2EA8A8DE}"/>
    <cellStyle name="Note 6 2 2" xfId="19119" xr:uid="{4F03AEE7-C822-4542-BB02-212129F2C32C}"/>
    <cellStyle name="Note 6 2 2 2" xfId="21454" xr:uid="{4A321DA4-E580-4D3E-A093-4E2DEFCAE0E2}"/>
    <cellStyle name="Note 6 2 2 2 2" xfId="36749" xr:uid="{2D9229E9-5341-4BD9-8515-80EA1B0BB63B}"/>
    <cellStyle name="Note 6 2 2 3" xfId="28564" xr:uid="{8FD687F8-3CB3-49F7-A9BF-58E872E7343D}"/>
    <cellStyle name="Note 6 2 2 3 2" xfId="38933" xr:uid="{2E5AA2B9-18C0-43A3-8809-5EF567BD9993}"/>
    <cellStyle name="Note 6 2 2 4" xfId="41259" xr:uid="{76DCD860-4168-451C-B3EF-12537B85A46A}"/>
    <cellStyle name="Note 6 2 2 5" xfId="34428" xr:uid="{7AF56EEA-0447-4632-910A-56201A3619AE}"/>
    <cellStyle name="Note 6 3" xfId="7126" xr:uid="{DCD74C04-B7BC-4CAE-A4EA-1A5C3378C06B}"/>
    <cellStyle name="Note 6 3 2" xfId="19120" xr:uid="{4A2369EE-5B47-4D82-B1EE-338DD68523BB}"/>
    <cellStyle name="Note 6 3 2 2" xfId="21455" xr:uid="{F994A470-69BA-4F21-B2DE-4B7C9C8EF921}"/>
    <cellStyle name="Note 6 3 2 2 2" xfId="36750" xr:uid="{7FCBDAF3-4BA9-4A78-958D-828FB0176FA6}"/>
    <cellStyle name="Note 6 3 2 3" xfId="28565" xr:uid="{D9E35720-3130-4C3C-A15B-A630E3AD38FB}"/>
    <cellStyle name="Note 6 3 2 3 2" xfId="38934" xr:uid="{B8181A58-E6DB-4153-B272-CF79E10C3266}"/>
    <cellStyle name="Note 6 3 2 4" xfId="41260" xr:uid="{BCC5463C-B83B-49BB-AA93-7E0AC0B6C6C8}"/>
    <cellStyle name="Note 6 3 2 5" xfId="34429" xr:uid="{DF070DB0-561C-4789-9761-8DAA892066DF}"/>
    <cellStyle name="Note 6 4" xfId="7125" xr:uid="{B35CF023-2700-484D-89D1-031F11B3C23A}"/>
    <cellStyle name="Note 6 4 2" xfId="19118" xr:uid="{10E0D7FA-70A8-40AD-9E99-2721DDBAC399}"/>
    <cellStyle name="Note 6 4 2 2" xfId="21453" xr:uid="{F21ED585-EAF5-4597-9577-DA082CE1EBD4}"/>
    <cellStyle name="Note 6 4 2 2 2" xfId="36748" xr:uid="{50B44133-EFA4-4035-8842-454F20083C97}"/>
    <cellStyle name="Note 6 4 2 3" xfId="28563" xr:uid="{D9BDEDA6-A89A-4487-9B5D-04A2E55ACAA6}"/>
    <cellStyle name="Note 6 4 2 3 2" xfId="38932" xr:uid="{5D930703-DDC1-4472-A3F0-B35CCFE6289B}"/>
    <cellStyle name="Note 6 4 2 4" xfId="41258" xr:uid="{EDB17804-41E6-40C6-B676-7705336BA7E8}"/>
    <cellStyle name="Note 6 4 2 5" xfId="34427" xr:uid="{0F59BFE2-63E0-4C50-8599-628011D6900C}"/>
    <cellStyle name="Note 6 5" xfId="5004" xr:uid="{0B2B66DD-5B24-48D9-87A7-3FD76091CC13}"/>
    <cellStyle name="Note 6_BURE COMMERCE" xfId="1146" xr:uid="{C990E4B5-8A41-43BF-90D4-2ED90184BF00}"/>
    <cellStyle name="Note 7" xfId="1147" xr:uid="{6F836A19-4E28-44FD-88BF-445E74C86107}"/>
    <cellStyle name="Note 7 2" xfId="1148" xr:uid="{F67FF7D7-0935-4F74-AD30-0645EC15E2B2}"/>
    <cellStyle name="Note 7 2 2" xfId="19122" xr:uid="{97CDF0DD-8F5D-44A3-AFF5-240A79F012EC}"/>
    <cellStyle name="Note 7 2 2 2" xfId="21457" xr:uid="{45810F26-9A64-4DD6-B084-DC262DECB33A}"/>
    <cellStyle name="Note 7 2 2 2 2" xfId="36752" xr:uid="{DD18DAF3-9533-47F4-992A-C29504F6C67C}"/>
    <cellStyle name="Note 7 2 2 3" xfId="28567" xr:uid="{18CCE891-9026-4CF8-9D4F-E2835B6D59F5}"/>
    <cellStyle name="Note 7 2 2 3 2" xfId="38936" xr:uid="{3E70E843-AE77-4032-8C56-9146ABBA274F}"/>
    <cellStyle name="Note 7 2 2 4" xfId="41262" xr:uid="{7BBC8F04-0FAE-42A6-B890-29AA4AA0D954}"/>
    <cellStyle name="Note 7 2 2 5" xfId="34431" xr:uid="{59FAE7B5-E60C-4B36-AF1A-0C2FD43D8D15}"/>
    <cellStyle name="Note 7 3" xfId="7127" xr:uid="{9C797464-8AEE-4D57-8A59-200C3414B00C}"/>
    <cellStyle name="Note 7 3 2" xfId="19123" xr:uid="{772AFF7D-1846-44BB-90EC-4E97E441C97A}"/>
    <cellStyle name="Note 7 3 2 2" xfId="21458" xr:uid="{337FF573-E338-482E-99AC-07B1523095DE}"/>
    <cellStyle name="Note 7 3 2 2 2" xfId="36753" xr:uid="{EB5D37B7-6DFD-47DE-AB21-5DCE1E0B75CF}"/>
    <cellStyle name="Note 7 3 2 3" xfId="28568" xr:uid="{6241F7AC-16D1-4869-8DC5-6A0CDAE8DD48}"/>
    <cellStyle name="Note 7 3 2 3 2" xfId="38937" xr:uid="{FA1758BD-F397-47A1-BD59-E167AA6E0D1D}"/>
    <cellStyle name="Note 7 3 2 4" xfId="41263" xr:uid="{9CE0F795-B11A-4752-BFCA-4F21397F4409}"/>
    <cellStyle name="Note 7 3 2 5" xfId="34432" xr:uid="{CC76850D-490B-492C-8CFD-FDA4EE9454F5}"/>
    <cellStyle name="Note 7 4" xfId="19121" xr:uid="{22D753F1-CD18-4A9A-852C-AEBF90BB9477}"/>
    <cellStyle name="Note 7 4 2" xfId="21456" xr:uid="{22B09C06-9890-4983-991C-A2E926D8B248}"/>
    <cellStyle name="Note 7 4 2 2" xfId="36751" xr:uid="{E4E7BBC0-A62E-44B9-B3A2-B9AE1CB99BAF}"/>
    <cellStyle name="Note 7 4 3" xfId="28566" xr:uid="{C609E7DF-97ED-4271-AB48-39415E2764FC}"/>
    <cellStyle name="Note 7 4 3 2" xfId="38935" xr:uid="{3AC9A6B2-7461-402E-B88D-7AD5DD012D4C}"/>
    <cellStyle name="Note 7 4 4" xfId="41261" xr:uid="{0DB50CDE-E69A-4307-ADCB-BD93BA60DC9C}"/>
    <cellStyle name="Note 7 4 5" xfId="34430" xr:uid="{E0F16C8E-2BB6-4310-9084-E5B3D66FC852}"/>
    <cellStyle name="Note 7_BURE COMMERCE" xfId="1149" xr:uid="{E4748841-9FC7-4B61-B8A2-133E46DA11A6}"/>
    <cellStyle name="Note 8" xfId="1150" xr:uid="{2FF1E241-2F38-4065-BB5E-FDD7102C08FE}"/>
    <cellStyle name="Note 8 2" xfId="1151" xr:uid="{49FE5963-5B2B-4F01-9270-7ADCD15A2646}"/>
    <cellStyle name="Note 8 2 2" xfId="19125" xr:uid="{32862EEF-B8A2-485D-BF76-4129063C1643}"/>
    <cellStyle name="Note 8 2 2 2" xfId="21460" xr:uid="{027E99FA-30B5-4D6E-91BC-E7C204530B7D}"/>
    <cellStyle name="Note 8 2 2 2 2" xfId="36755" xr:uid="{6800F184-64B7-4101-AD10-986B1CB61FCE}"/>
    <cellStyle name="Note 8 2 2 3" xfId="28570" xr:uid="{B02AC628-B083-44A6-B57E-80A9B5DF0ABC}"/>
    <cellStyle name="Note 8 2 2 3 2" xfId="38939" xr:uid="{CC33225F-C2AC-43D6-B82B-FA0B39E100D0}"/>
    <cellStyle name="Note 8 2 2 4" xfId="41265" xr:uid="{527AC95E-3CEF-4DE6-92DC-DC7DAC3B378E}"/>
    <cellStyle name="Note 8 2 2 5" xfId="34434" xr:uid="{419ACC80-436A-4E19-AF0F-315E84AE4527}"/>
    <cellStyle name="Note 8 3" xfId="7128" xr:uid="{ECA17D69-B45F-4593-9AC7-149BFA598BEB}"/>
    <cellStyle name="Note 8 3 2" xfId="19126" xr:uid="{84EAB87C-7D1A-4788-89FD-21F76EFA00B1}"/>
    <cellStyle name="Note 8 3 2 2" xfId="21461" xr:uid="{414BEEEE-923A-4FDA-B668-1C309D65FC91}"/>
    <cellStyle name="Note 8 3 2 2 2" xfId="36756" xr:uid="{2B0FF54A-ACA5-4616-9298-759695A7FA49}"/>
    <cellStyle name="Note 8 3 2 3" xfId="28571" xr:uid="{AF3200FC-143E-4000-A263-6D8958C34A96}"/>
    <cellStyle name="Note 8 3 2 3 2" xfId="38940" xr:uid="{16FD67A1-349D-4A48-AFF3-8F532210A114}"/>
    <cellStyle name="Note 8 3 2 4" xfId="41266" xr:uid="{E240F6D9-48A3-4E33-97D3-D8F42F007EEF}"/>
    <cellStyle name="Note 8 3 2 5" xfId="34435" xr:uid="{1FF75DE3-B047-44A5-A46D-E81D6AE43FFA}"/>
    <cellStyle name="Note 8 4" xfId="19124" xr:uid="{1F2C04A4-A700-43B7-A5CD-5B3EF28ABED0}"/>
    <cellStyle name="Note 8 4 2" xfId="21459" xr:uid="{ED287D34-6F91-418A-9B67-1AD798D92EF8}"/>
    <cellStyle name="Note 8 4 2 2" xfId="36754" xr:uid="{76905F7F-2AB7-448A-A12E-02B8289EBD2D}"/>
    <cellStyle name="Note 8 4 3" xfId="28569" xr:uid="{9F0F1EDB-AE82-4E5A-B0D5-98AA42C4CD34}"/>
    <cellStyle name="Note 8 4 3 2" xfId="38938" xr:uid="{F42E6ACF-A152-4E67-B5CC-35AE5C978F27}"/>
    <cellStyle name="Note 8 4 4" xfId="41264" xr:uid="{58C47FA4-83D7-49CA-A187-E7633428236F}"/>
    <cellStyle name="Note 8 4 5" xfId="34433" xr:uid="{8881E0D6-6D0E-4D5E-B545-4349B2070FD7}"/>
    <cellStyle name="Note 8_BURE COMMERCE" xfId="1152" xr:uid="{CD5C0D52-EB68-4145-9E01-74D56CE3519F}"/>
    <cellStyle name="Note 9" xfId="1153" xr:uid="{8B276677-A1B8-45B5-8714-8FC93B76D761}"/>
    <cellStyle name="Note 9 2" xfId="1154" xr:uid="{6A7DFD45-11E0-42AC-8B76-76AAF93DE4FA}"/>
    <cellStyle name="Note 9 2 2" xfId="19128" xr:uid="{6ED1A37B-6A91-4BF2-A183-F0196A4634CE}"/>
    <cellStyle name="Note 9 2 2 2" xfId="21463" xr:uid="{1E4B11A5-C1CB-432E-B104-DF836BAE4C9A}"/>
    <cellStyle name="Note 9 2 2 2 2" xfId="36758" xr:uid="{423122ED-8C4E-464B-8AB3-24C5439B6915}"/>
    <cellStyle name="Note 9 2 2 3" xfId="28573" xr:uid="{018E837A-1164-4C35-87CA-F3720342FBA6}"/>
    <cellStyle name="Note 9 2 2 3 2" xfId="38942" xr:uid="{38D994F2-2FBA-46A5-A3CB-BBAD5437AF3E}"/>
    <cellStyle name="Note 9 2 2 4" xfId="41268" xr:uid="{D3E138C4-C149-430E-9321-691F5AB82529}"/>
    <cellStyle name="Note 9 2 2 5" xfId="34437" xr:uid="{2569BB18-9A35-49F0-8088-1F5482CF7B9E}"/>
    <cellStyle name="Note 9 3" xfId="7129" xr:uid="{6855EC23-1909-4AB7-96C8-7A22A6E2D0C7}"/>
    <cellStyle name="Note 9 3 2" xfId="19129" xr:uid="{A03E59C8-F986-4164-8F3D-3DE48C07E723}"/>
    <cellStyle name="Note 9 3 2 2" xfId="21464" xr:uid="{813FD464-6DE5-4B81-BDDB-AAB113F289DB}"/>
    <cellStyle name="Note 9 3 2 2 2" xfId="36759" xr:uid="{5641A4D3-53A1-4BD0-B320-970F2C0BBAFD}"/>
    <cellStyle name="Note 9 3 2 3" xfId="28574" xr:uid="{369EB23E-B17B-41DC-AE84-DF3BE05FFB66}"/>
    <cellStyle name="Note 9 3 2 3 2" xfId="38943" xr:uid="{4CE2843B-28A4-4AE9-9826-764D5EF2A95A}"/>
    <cellStyle name="Note 9 3 2 4" xfId="41269" xr:uid="{123116C1-DD33-4785-8046-6965DAAD48C8}"/>
    <cellStyle name="Note 9 3 2 5" xfId="34438" xr:uid="{B45FC21B-8B00-47FE-9B62-262C13C84E68}"/>
    <cellStyle name="Note 9 4" xfId="19127" xr:uid="{4C9142D8-81FF-4D06-861B-3EC33D21CF6F}"/>
    <cellStyle name="Note 9 4 2" xfId="21462" xr:uid="{BA205B06-4092-4C18-9ED5-49966F4B0CFE}"/>
    <cellStyle name="Note 9 4 2 2" xfId="36757" xr:uid="{81E08143-EEA2-4504-A942-83A57899D68E}"/>
    <cellStyle name="Note 9 4 3" xfId="28572" xr:uid="{DE2AD785-FF45-49B3-915B-7D85B0FF9EA4}"/>
    <cellStyle name="Note 9 4 3 2" xfId="38941" xr:uid="{7EB54159-4EB1-4B8F-BE9B-653713226412}"/>
    <cellStyle name="Note 9 4 4" xfId="41267" xr:uid="{C5FE045F-47EC-47C3-9668-5FE3DE223BCD}"/>
    <cellStyle name="Note 9 4 5" xfId="34436" xr:uid="{CC299ED5-E220-4E66-A935-B2C0ABC02CE7}"/>
    <cellStyle name="Note 9_BURE COMMERCE" xfId="1155" xr:uid="{F5F7A3BB-1028-4619-8F36-6130031D9EE5}"/>
    <cellStyle name="Notiz" xfId="5005" xr:uid="{203416D6-FD22-420B-A678-F1F8F9E56D6F}"/>
    <cellStyle name="Notiz 2" xfId="5006" xr:uid="{795C8A43-6B01-4BF1-98D7-CE455DDE999A}"/>
    <cellStyle name="Notiz 2 2" xfId="19016" xr:uid="{1B32FC8E-DF6F-4B3A-BF89-03682A46CA95}"/>
    <cellStyle name="Notiz 2 2 2" xfId="21354" xr:uid="{6C6DF51F-9E90-431E-86A4-063E82265F07}"/>
    <cellStyle name="Notiz 2 2 2 2" xfId="36649" xr:uid="{B373C26D-1FD5-4C20-A063-70D166080186}"/>
    <cellStyle name="Notiz 2 2 3" xfId="28463" xr:uid="{2B342F5B-C783-442F-8C76-366EB4E0498F}"/>
    <cellStyle name="Notiz 2 2 3 2" xfId="38835" xr:uid="{E8B07E17-8867-4C22-9F75-F6606994C5B5}"/>
    <cellStyle name="Notiz 2 2 4" xfId="41159" xr:uid="{F1852F30-40AB-4593-A5D5-55A39D2C7660}"/>
    <cellStyle name="Notiz 2 2 5" xfId="34328" xr:uid="{40A7B01A-AE22-4BC6-86EC-D65C63CEB686}"/>
    <cellStyle name="Notiz 3" xfId="5007" xr:uid="{E5F8BDD9-56D8-48FD-8F62-4AEEA2ECB000}"/>
    <cellStyle name="Notiz 3 2" xfId="19017" xr:uid="{569FE614-8102-4CFC-8C5A-6137EEE7DAB8}"/>
    <cellStyle name="Notiz 3 2 2" xfId="21355" xr:uid="{A45568EE-9A63-4738-9493-DD09C200F339}"/>
    <cellStyle name="Notiz 3 2 2 2" xfId="36650" xr:uid="{826328C3-1F38-40BA-BAF6-11ABC02D47D9}"/>
    <cellStyle name="Notiz 3 2 3" xfId="28464" xr:uid="{331DED14-406D-4ACB-832F-C2922228BF72}"/>
    <cellStyle name="Notiz 3 2 3 2" xfId="38836" xr:uid="{131E6774-12CD-4218-8AB0-12B03E2D1C8E}"/>
    <cellStyle name="Notiz 3 2 4" xfId="41160" xr:uid="{E82C4F19-ED8A-4053-A193-176E5C111802}"/>
    <cellStyle name="Notiz 3 2 5" xfId="34329" xr:uid="{539924DC-95D2-476F-8F90-63CCEBBCEE76}"/>
    <cellStyle name="Notiz 4" xfId="5008" xr:uid="{D0F7D1D7-3D48-497E-9BC2-0C8A44A7ED26}"/>
    <cellStyle name="Notiz 4 2" xfId="5009" xr:uid="{9D132915-494E-4C7A-A5A4-F64CBCCF9051}"/>
    <cellStyle name="Notiz 4 2 2" xfId="19019" xr:uid="{B65CD1E1-AE4B-487E-BE93-B2895E728384}"/>
    <cellStyle name="Notiz 4 2 2 2" xfId="21357" xr:uid="{8D9806F2-ABC6-418B-A62A-B5F87FAA58B6}"/>
    <cellStyle name="Notiz 4 2 2 2 2" xfId="36652" xr:uid="{36C0982A-64F5-4B6D-9172-A9D755989BD6}"/>
    <cellStyle name="Notiz 4 2 2 3" xfId="28466" xr:uid="{C59BDD62-7AF0-4007-BA6E-9AB95D6019B8}"/>
    <cellStyle name="Notiz 4 2 2 3 2" xfId="38838" xr:uid="{A3E53677-5BB6-40E5-B603-767E9D5D868D}"/>
    <cellStyle name="Notiz 4 2 2 4" xfId="41162" xr:uid="{C54906A8-0462-45DF-8998-1D2CFC417478}"/>
    <cellStyle name="Notiz 4 2 2 5" xfId="34331" xr:uid="{FE8BF312-7ECA-4B0E-B3F6-1A7341F364DB}"/>
    <cellStyle name="Notiz 4 3" xfId="5010" xr:uid="{658352D8-A95B-46FE-93E2-75093A5C644A}"/>
    <cellStyle name="Notiz 4 3 2" xfId="19020" xr:uid="{9A2D8CE9-EAA2-4F8D-BD37-3D0668C6A313}"/>
    <cellStyle name="Notiz 4 3 2 2" xfId="21358" xr:uid="{0ED7FF1D-BF28-4BD1-A464-1A47783DB039}"/>
    <cellStyle name="Notiz 4 3 2 2 2" xfId="36653" xr:uid="{BCF0E3EF-91E1-406F-A92C-92911DB3696A}"/>
    <cellStyle name="Notiz 4 3 2 3" xfId="28467" xr:uid="{727340A5-EA47-48C0-AB5D-5ADA256D37BA}"/>
    <cellStyle name="Notiz 4 3 2 3 2" xfId="38839" xr:uid="{A92C6CE0-16EC-4048-8948-0C23D5FEEE4E}"/>
    <cellStyle name="Notiz 4 3 2 4" xfId="41163" xr:uid="{08B5C121-0041-45B4-B281-D9F59024B15C}"/>
    <cellStyle name="Notiz 4 3 2 5" xfId="34332" xr:uid="{51A1731B-5EAE-41B0-B00E-BBEA6FEB89D6}"/>
    <cellStyle name="Notiz 4 4" xfId="5011" xr:uid="{80F3965A-91FA-4586-B0EE-8C57A81D7968}"/>
    <cellStyle name="Notiz 4 4 2" xfId="19021" xr:uid="{D3334E12-E32A-43DA-92A7-86998BA517A9}"/>
    <cellStyle name="Notiz 4 4 2 2" xfId="21359" xr:uid="{E4E16E6D-3927-48BD-86A0-81CDA67689CC}"/>
    <cellStyle name="Notiz 4 4 2 2 2" xfId="36654" xr:uid="{0C5B9835-33B6-422A-8A09-8EBC405B7944}"/>
    <cellStyle name="Notiz 4 4 2 3" xfId="28468" xr:uid="{12D34C8C-AB41-4BBE-B3E2-2E0DC13B6CC6}"/>
    <cellStyle name="Notiz 4 4 2 3 2" xfId="38840" xr:uid="{557F8FFC-89BA-4509-BF5F-C2D3CD395327}"/>
    <cellStyle name="Notiz 4 4 2 4" xfId="41164" xr:uid="{F77166CF-8339-4656-9A6B-E7A42D55CA87}"/>
    <cellStyle name="Notiz 4 4 2 5" xfId="34333" xr:uid="{2C55BF25-C681-4259-8736-7FD5FCDAA968}"/>
    <cellStyle name="Notiz 4 5" xfId="19018" xr:uid="{72205197-8F68-4E00-A1F6-F3222E621D71}"/>
    <cellStyle name="Notiz 4 5 2" xfId="21356" xr:uid="{B768F0EE-2059-47F5-8B10-FC0AB16AD65A}"/>
    <cellStyle name="Notiz 4 5 2 2" xfId="36651" xr:uid="{3E7C5BA9-B791-46EF-98CD-3D41C6FD579B}"/>
    <cellStyle name="Notiz 4 5 3" xfId="28465" xr:uid="{CC3221C0-519A-4EC1-9654-972439D5807D}"/>
    <cellStyle name="Notiz 4 5 3 2" xfId="38837" xr:uid="{E44A0C05-62DC-47BF-A849-E2117162700A}"/>
    <cellStyle name="Notiz 4 5 4" xfId="41161" xr:uid="{C24C7562-9368-458A-8BFB-37513D4CBEF1}"/>
    <cellStyle name="Notiz 4 5 5" xfId="34330" xr:uid="{7D4109DD-858E-478E-AD95-53B1B0D70B36}"/>
    <cellStyle name="Notiz 5" xfId="7130" xr:uid="{0BFF7A33-F9F2-4DF7-989D-2258045C6484}"/>
    <cellStyle name="Notiz 5 2" xfId="19130" xr:uid="{CB96F447-56C7-495C-9B67-72182798D8A1}"/>
    <cellStyle name="Notiz 5 2 2" xfId="21465" xr:uid="{8A9B042B-58C4-453A-921C-D20122395EA6}"/>
    <cellStyle name="Notiz 5 2 2 2" xfId="36760" xr:uid="{2557A53D-8F55-4FFC-92C1-71821A8E40FC}"/>
    <cellStyle name="Notiz 5 2 3" xfId="28575" xr:uid="{E653E08E-2338-4421-8887-0DB6985AAF32}"/>
    <cellStyle name="Notiz 5 2 3 2" xfId="38944" xr:uid="{C42EC7A4-00A0-4C2F-A36B-CCE326C0ECC7}"/>
    <cellStyle name="Notiz 5 2 4" xfId="41270" xr:uid="{341BD5CA-3AB4-4DFC-8DB0-263D3F96282A}"/>
    <cellStyle name="Notiz 5 2 5" xfId="34439" xr:uid="{38791D1E-10EE-451D-BFB0-E7BC71BAEE6D}"/>
    <cellStyle name="Notiz 6" xfId="19015" xr:uid="{3589F2C6-D993-4F2C-BE81-45658954BB62}"/>
    <cellStyle name="Notiz 6 2" xfId="21353" xr:uid="{E2C126E1-1EED-48A8-829D-7300EDE79D85}"/>
    <cellStyle name="Notiz 6 2 2" xfId="36648" xr:uid="{AC91D294-B617-4E0E-89D9-4CC06E901031}"/>
    <cellStyle name="Notiz 6 3" xfId="28462" xr:uid="{F6E56B88-DF9C-46FF-A5A8-A9CF1C1F1F87}"/>
    <cellStyle name="Notiz 6 3 2" xfId="38834" xr:uid="{CD803D99-8DE6-47E9-8446-916BD88754D4}"/>
    <cellStyle name="Notiz 6 4" xfId="41158" xr:uid="{6C0D0A73-CDA1-4C34-9126-8E7E8B6C6E2F}"/>
    <cellStyle name="Notiz 6 5" xfId="34327" xr:uid="{FA310521-D2D1-4A64-A727-D91CEC85D18E}"/>
    <cellStyle name="Obično 10" xfId="1156" xr:uid="{3336D442-5A65-4C16-BD29-78621D713989}"/>
    <cellStyle name="Obično 10 18" xfId="15747" xr:uid="{6B5D2859-621F-43BF-B99A-8D316FF1373F}"/>
    <cellStyle name="Obično 10 2" xfId="5013" xr:uid="{B27A4496-2964-43AC-926B-B10F77FD0BEE}"/>
    <cellStyle name="Obično 10 3" xfId="5014" xr:uid="{F867CB30-8F42-4C58-A8B9-258107CEC4ED}"/>
    <cellStyle name="Obično 10 4" xfId="7131" xr:uid="{43B1E577-AF2C-4A94-954D-F25EE41E93BF}"/>
    <cellStyle name="Obično 10 5" xfId="5012" xr:uid="{A068796F-5774-4B6F-84EB-CD6B7A378D61}"/>
    <cellStyle name="Obično 11" xfId="1157" xr:uid="{14E0B8B5-3E08-4C60-929B-C961DB14D342}"/>
    <cellStyle name="Obično 11 2" xfId="7133" xr:uid="{0C57D7C0-217E-4635-B61E-85CB6C9B9CE7}"/>
    <cellStyle name="Obično 11 3" xfId="7132" xr:uid="{A1B29536-35CC-420E-9D3F-D8446D23FF4B}"/>
    <cellStyle name="Obično 11 4" xfId="5015" xr:uid="{2535D3D1-84F2-4043-8E84-6E8582316F0B}"/>
    <cellStyle name="Obično 12" xfId="1158" xr:uid="{7CBD07A0-C0A0-4D8A-8057-438CEA5EC4D1}"/>
    <cellStyle name="Obično 12 2" xfId="7134" xr:uid="{88B0692B-695E-4E2F-8D8D-608BACA0D1F0}"/>
    <cellStyle name="Obično 12 3" xfId="5016" xr:uid="{AFACE377-9D21-4334-97FA-063212A9A710}"/>
    <cellStyle name="Obično 13" xfId="1159" xr:uid="{67AA50CD-C067-41A2-9CAC-390AA5CB7F7C}"/>
    <cellStyle name="Obično 13 2" xfId="7136" xr:uid="{1E8CCB63-67A9-4515-9511-B36442853B54}"/>
    <cellStyle name="Obično 13 3" xfId="7137" xr:uid="{FFF40CB2-752B-4824-953F-4996AC14BDF1}"/>
    <cellStyle name="Obično 13 4" xfId="7135" xr:uid="{F52CF290-4C42-457E-9AC1-108223FD0C74}"/>
    <cellStyle name="Obično 13 5" xfId="5017" xr:uid="{6F81A7A4-0031-444A-9413-B3C4EB749C9A}"/>
    <cellStyle name="Obično 14" xfId="1160" xr:uid="{E10C237A-62A0-495C-ADF2-129A24151B9B}"/>
    <cellStyle name="Obično 14 2" xfId="7138" xr:uid="{58F16196-48C9-410E-BD32-47D170FF385B}"/>
    <cellStyle name="Obično 14 3" xfId="5018" xr:uid="{4AC058B9-F93B-4D49-9A81-AD20D3639610}"/>
    <cellStyle name="Obično 15" xfId="1161" xr:uid="{3578731E-79B2-433F-8EC7-B2A268CB3508}"/>
    <cellStyle name="Obično 15 2" xfId="7139" xr:uid="{8ADABDF9-BC06-4BDC-8B3C-12427E0FC01C}"/>
    <cellStyle name="Obično 15 3" xfId="5019" xr:uid="{7C87BE16-BE9E-4D7F-A92F-CCA6C267A61D}"/>
    <cellStyle name="Obično 16" xfId="5020" xr:uid="{CD129228-CADE-4763-BEF0-C2254514D5C5}"/>
    <cellStyle name="Obično 17" xfId="1162" xr:uid="{8073591C-1BA2-4E00-BAE3-9BD11F4A690E}"/>
    <cellStyle name="Obično 17 2" xfId="5022" xr:uid="{9F592754-DFBF-4D60-A4F5-D6838FE766E1}"/>
    <cellStyle name="Obično 17 3" xfId="7140" xr:uid="{4680367F-7638-484D-9C66-887B9E18A3EA}"/>
    <cellStyle name="Obično 17 4" xfId="5021" xr:uid="{4A606A85-FF5C-4091-9CE2-A9686ED147D5}"/>
    <cellStyle name="Obično 17 5" xfId="41421" xr:uid="{C6CD7BB6-58EF-498A-BBC3-627CFAD54E01}"/>
    <cellStyle name="Obično 18" xfId="5023" xr:uid="{BE5A7AF9-53CA-4FFF-87D9-553B3E64C5DA}"/>
    <cellStyle name="Obično 18 2" xfId="7141" xr:uid="{32095438-C86A-4D06-B36E-A298D3F47143}"/>
    <cellStyle name="Obično 183" xfId="7142" xr:uid="{FB2D0CD2-13C1-4F31-8E32-42273E789544}"/>
    <cellStyle name="Obično 183 2" xfId="7143" xr:uid="{62F761AF-1C32-4678-9C54-B215AE4EB367}"/>
    <cellStyle name="Obično 19" xfId="5024" xr:uid="{2623F127-9B15-4B7B-9514-86C85796838A}"/>
    <cellStyle name="Obično 19 2" xfId="5025" xr:uid="{5702E0BD-B23F-42AD-90F9-DD1631019310}"/>
    <cellStyle name="Obično 2" xfId="30" xr:uid="{00000000-0005-0000-0000-0000AB000000}"/>
    <cellStyle name="Obično 2 10" xfId="5026" xr:uid="{54546B1B-B7CD-429B-B10E-F02720213376}"/>
    <cellStyle name="Obično 2 11" xfId="5027" xr:uid="{3D550955-EF17-47CC-91EB-FA3673F07C29}"/>
    <cellStyle name="Obično 2 12" xfId="5028" xr:uid="{4E9AE49C-05F2-42DB-BC76-F8CE41B59EDE}"/>
    <cellStyle name="Obično 2 13" xfId="5029" xr:uid="{DAC1266D-078E-43FB-822B-A329B1DDBFE4}"/>
    <cellStyle name="Obično 2 14" xfId="5030" xr:uid="{7C6D65F0-82AA-4184-81D3-308480CFCEC0}"/>
    <cellStyle name="Obično 2 15" xfId="5031" xr:uid="{40151735-85FE-4BC2-8D48-A66AE61F1A80}"/>
    <cellStyle name="Obično 2 16" xfId="5032" xr:uid="{31C3BBC0-2D12-42C5-923C-5F825ECCD6DF}"/>
    <cellStyle name="Obično 2 17" xfId="5033" xr:uid="{C356B6F2-C601-4211-926A-50AB53F523CC}"/>
    <cellStyle name="Obično 2 18" xfId="5034" xr:uid="{52F678FC-8E20-4A22-B91E-A703D5904784}"/>
    <cellStyle name="Obično 2 19" xfId="5035" xr:uid="{619A37B6-4364-4E5D-A9D4-583CF9952DA4}"/>
    <cellStyle name="Obično 2 2" xfId="117" xr:uid="{00000000-0005-0000-0000-0000AC000000}"/>
    <cellStyle name="Obično 2 2 10" xfId="5036" xr:uid="{7C7B2568-A67A-4E30-8F8E-0AD92F60578B}"/>
    <cellStyle name="Obično 2 2 10 2" xfId="5037" xr:uid="{397B75EB-83BF-47F2-AA98-C2F6E9B94F4F}"/>
    <cellStyle name="Obično 2 2 10 3" xfId="5038" xr:uid="{153498E3-374F-4A91-A422-22195A9FB85B}"/>
    <cellStyle name="Obično 2 2 11" xfId="5039" xr:uid="{366FF3A9-3DF8-4EBF-9A61-2FBCA8BBDE69}"/>
    <cellStyle name="Obično 2 2 11 2" xfId="5040" xr:uid="{52CF4FE6-D103-42C3-8EF8-5458FEE51002}"/>
    <cellStyle name="Obično 2 2 11 3" xfId="5041" xr:uid="{E7C4012C-C2DC-44FA-AEEA-C68E78D65EC9}"/>
    <cellStyle name="Obično 2 2 12" xfId="5042" xr:uid="{D2047BD0-44A1-44AA-80A2-9D4A1AE4B2DD}"/>
    <cellStyle name="Obično 2 2 12 2" xfId="5043" xr:uid="{52FE9C1F-AE34-499C-A226-3345EE8BAB4E}"/>
    <cellStyle name="Obično 2 2 12 3" xfId="5044" xr:uid="{C0C9B030-5A53-418F-A3C4-881B92758F3C}"/>
    <cellStyle name="Obično 2 2 13" xfId="5045" xr:uid="{E27545B5-8949-485E-AF8B-A7BA9872F9AE}"/>
    <cellStyle name="Obično 2 2 13 2" xfId="5046" xr:uid="{5769F327-68D0-434F-B98A-FBA6C0D46FC3}"/>
    <cellStyle name="Obično 2 2 13 3" xfId="5047" xr:uid="{C3860473-33F5-4DB1-9704-E05B7C10872E}"/>
    <cellStyle name="Obično 2 2 14" xfId="5048" xr:uid="{8878ECA1-3BF5-463C-9DB8-7B7A96CA5E5C}"/>
    <cellStyle name="Obično 2 2 14 2" xfId="5049" xr:uid="{5BD3EFE1-1468-497E-A963-9A3C8440DB76}"/>
    <cellStyle name="Obično 2 2 14 3" xfId="5050" xr:uid="{2DEF068D-A8E3-4F74-B63C-97CED8E6C939}"/>
    <cellStyle name="Obično 2 2 15" xfId="5051" xr:uid="{0711A5EB-9117-4935-8579-5E1925A736C2}"/>
    <cellStyle name="Obično 2 2 15 2" xfId="5052" xr:uid="{F3E35E88-91FA-4123-89D2-E7F44DE17C59}"/>
    <cellStyle name="Obično 2 2 15 3" xfId="5053" xr:uid="{3C7E8CF6-569A-484C-AF53-8D080176493A}"/>
    <cellStyle name="Obično 2 2 16" xfId="5054" xr:uid="{D9230DAE-0121-4DE1-865A-BDC243744BE0}"/>
    <cellStyle name="Obično 2 2 16 2" xfId="5055" xr:uid="{837E8D1F-F420-4159-945E-C1B632AD5105}"/>
    <cellStyle name="Obično 2 2 16 3" xfId="5056" xr:uid="{E389BD52-F192-4D07-983F-60CCEABAA22C}"/>
    <cellStyle name="Obično 2 2 17" xfId="5057" xr:uid="{2F991EEF-D35B-44DB-8C68-2B3F2C64FDB0}"/>
    <cellStyle name="Obično 2 2 17 2" xfId="5058" xr:uid="{D5DA42E0-21B7-454D-9278-E771C4206D2E}"/>
    <cellStyle name="Obično 2 2 17 3" xfId="5059" xr:uid="{63B70187-D30D-4459-9680-99B067B6DD6F}"/>
    <cellStyle name="Obično 2 2 18" xfId="5060" xr:uid="{851D1302-4033-4E22-9FE9-F169AE112662}"/>
    <cellStyle name="Obično 2 2 18 2" xfId="5061" xr:uid="{E61F30A5-1F55-4F5C-BE74-E29ECD75626A}"/>
    <cellStyle name="Obično 2 2 18 3" xfId="5062" xr:uid="{E85F2964-63D1-4328-BD89-F23153D7E833}"/>
    <cellStyle name="Obično 2 2 19" xfId="5063" xr:uid="{D3212409-E4B8-4127-BF30-8009609350CE}"/>
    <cellStyle name="Obično 2 2 19 2" xfId="5064" xr:uid="{168057AC-30D8-4775-8430-C7E644AD8FE1}"/>
    <cellStyle name="Obično 2 2 19 3" xfId="5065" xr:uid="{D1FCFD22-89AB-4BDC-B591-E3E9DF9558D7}"/>
    <cellStyle name="Obično 2 2 2" xfId="1164" xr:uid="{A26B255B-1442-4F74-8F54-3C6D33582EA6}"/>
    <cellStyle name="Obično 2 2 2 10" xfId="5067" xr:uid="{9CA9F97E-1E63-4DF2-ABE7-91C107ED1893}"/>
    <cellStyle name="Obično 2 2 2 11" xfId="5068" xr:uid="{D23D2C23-327C-4104-8FBF-9CD0E3F673B1}"/>
    <cellStyle name="Obično 2 2 2 12" xfId="5069" xr:uid="{D6FAB80F-408D-4390-B048-684DF7E58F90}"/>
    <cellStyle name="Obično 2 2 2 13" xfId="5070" xr:uid="{18E64940-D06D-4114-8A0D-2811AB3B766C}"/>
    <cellStyle name="Obično 2 2 2 14" xfId="5071" xr:uid="{3813BE3C-B8A1-473A-876F-1E1B662293A9}"/>
    <cellStyle name="Obično 2 2 2 15" xfId="5072" xr:uid="{44C5C60E-FBC4-4E10-9BBE-00822E334BB8}"/>
    <cellStyle name="Obično 2 2 2 16" xfId="5073" xr:uid="{7FE006C7-1EE3-4914-94BD-D16C7D868B65}"/>
    <cellStyle name="Obično 2 2 2 17" xfId="5074" xr:uid="{7B7FF153-F481-49DC-AA92-E4E345B4687A}"/>
    <cellStyle name="Obično 2 2 2 18" xfId="5075" xr:uid="{A9B8BAAB-9DA4-4EDA-8CF6-7BD1207AD771}"/>
    <cellStyle name="Obično 2 2 2 19" xfId="5076" xr:uid="{684D742D-B828-4844-86D6-58F4FCC4206A}"/>
    <cellStyle name="Obično 2 2 2 2" xfId="5077" xr:uid="{FBD8C80B-33FC-4C25-B1E3-3BA09ED305BD}"/>
    <cellStyle name="Obično 2 2 2 2 10" xfId="5078" xr:uid="{2617B3B3-EB95-4322-AC19-36A2563D15CC}"/>
    <cellStyle name="Obično 2 2 2 2 10 2" xfId="5079" xr:uid="{453748A8-19B6-4740-8206-EDFF8CB6998B}"/>
    <cellStyle name="Obično 2 2 2 2 10 3" xfId="5080" xr:uid="{8AD69D5E-FD77-46D1-9496-9776DC9A1965}"/>
    <cellStyle name="Obično 2 2 2 2 11" xfId="5081" xr:uid="{A6297FCC-1AC9-4444-89E9-D99084E5E343}"/>
    <cellStyle name="Obično 2 2 2 2 11 2" xfId="5082" xr:uid="{492E6C7F-73E8-4233-9CEB-BC09ADEAE4B3}"/>
    <cellStyle name="Obično 2 2 2 2 11 3" xfId="5083" xr:uid="{C601AAD7-04F4-4D35-B993-0F07512DAB3F}"/>
    <cellStyle name="Obično 2 2 2 2 12" xfId="5084" xr:uid="{DB6DE582-5D7E-4051-8114-C5E4D3DF5C26}"/>
    <cellStyle name="Obično 2 2 2 2 12 2" xfId="5085" xr:uid="{64B397D4-9798-474C-A8F4-C7714102445B}"/>
    <cellStyle name="Obično 2 2 2 2 12 3" xfId="5086" xr:uid="{FB33026B-2F53-4CB9-B61B-4D44FD603F97}"/>
    <cellStyle name="Obično 2 2 2 2 13" xfId="5087" xr:uid="{CA47BF97-E466-4D64-B059-6262952E6808}"/>
    <cellStyle name="Obično 2 2 2 2 13 2" xfId="5088" xr:uid="{A562184B-2DBC-4647-BADE-E7716AC91D26}"/>
    <cellStyle name="Obično 2 2 2 2 13 3" xfId="5089" xr:uid="{AC6711D9-AA94-4B7D-8F08-BA748B4AB8BB}"/>
    <cellStyle name="Obično 2 2 2 2 14" xfId="5090" xr:uid="{EC094DA5-B934-4948-895F-FEDFAB4FBC36}"/>
    <cellStyle name="Obično 2 2 2 2 14 2" xfId="5091" xr:uid="{41AE87B9-6854-4C91-BCFC-586AA5D123CE}"/>
    <cellStyle name="Obično 2 2 2 2 14 3" xfId="5092" xr:uid="{2E4F2761-30AB-4FB1-866B-F0C79860EC78}"/>
    <cellStyle name="Obično 2 2 2 2 15" xfId="5093" xr:uid="{1B2ABD7E-ED6D-420B-B6A6-6006ABC01B54}"/>
    <cellStyle name="Obično 2 2 2 2 15 2" xfId="5094" xr:uid="{86A8F892-3AA8-48D7-AEBB-572C7494142C}"/>
    <cellStyle name="Obično 2 2 2 2 15 3" xfId="5095" xr:uid="{E5B0664C-71C3-4501-A221-C5D5874BD71C}"/>
    <cellStyle name="Obično 2 2 2 2 16" xfId="5096" xr:uid="{F1EDA88B-307A-49A0-9AC2-FD9ADEC624A8}"/>
    <cellStyle name="Obično 2 2 2 2 19" xfId="35" xr:uid="{00000000-0005-0000-0000-0000AD000000}"/>
    <cellStyle name="Obično 2 2 2 2 2" xfId="5097" xr:uid="{6D27276F-8279-4288-96F2-6AED213C8E8B}"/>
    <cellStyle name="Obično 2 2 2 2 2 2" xfId="5098" xr:uid="{50362255-FFD3-495C-9F38-47A71A2DBE73}"/>
    <cellStyle name="Obično 2 2 2 2 2 3" xfId="5099" xr:uid="{94B452A3-C386-4F1A-985C-96A02E181704}"/>
    <cellStyle name="Obično 2 2 2 2 3" xfId="5100" xr:uid="{6B9F9747-13CE-47E2-BC44-5BA5F90A9A51}"/>
    <cellStyle name="Obično 2 2 2 2 3 2" xfId="5101" xr:uid="{82533D8A-82E5-45C3-A712-654F10FD6866}"/>
    <cellStyle name="Obično 2 2 2 2 3 3" xfId="5102" xr:uid="{6E767A3A-D07F-4EEA-9C45-E10939A3D786}"/>
    <cellStyle name="Obično 2 2 2 2 4" xfId="5103" xr:uid="{AF181B43-4600-4F2C-8313-882C9F638C22}"/>
    <cellStyle name="Obično 2 2 2 2 4 2" xfId="5104" xr:uid="{25AEAA8C-0EE3-4E73-BB1C-DC8397BF99E1}"/>
    <cellStyle name="Obično 2 2 2 2 4 3" xfId="5105" xr:uid="{2CEC7E5C-8222-421E-A5E8-B5197B1B4DC2}"/>
    <cellStyle name="Obično 2 2 2 2 5" xfId="5106" xr:uid="{4BDE2227-5205-4824-AA54-713E55A31454}"/>
    <cellStyle name="Obično 2 2 2 2 5 2" xfId="5107" xr:uid="{6BA7A832-5F06-4B3D-AA96-03D0A44DB5E0}"/>
    <cellStyle name="Obično 2 2 2 2 5 3" xfId="5108" xr:uid="{8D1684C2-E279-4DE1-A0CB-80A6E4519BBA}"/>
    <cellStyle name="Obično 2 2 2 2 6" xfId="5109" xr:uid="{217B0902-5C53-46D0-B4B3-1965604D3BEE}"/>
    <cellStyle name="Obično 2 2 2 2 6 2" xfId="5110" xr:uid="{BAAEAEF6-DA49-4D16-B412-F9E8D4E8A9EF}"/>
    <cellStyle name="Obično 2 2 2 2 6 3" xfId="5111" xr:uid="{A7F18AF5-D737-4E4C-8266-E5D85C73DC47}"/>
    <cellStyle name="Obično 2 2 2 2 7" xfId="5112" xr:uid="{459DB9F1-FF5E-4A37-85F1-0CD45989EC7F}"/>
    <cellStyle name="Obično 2 2 2 2 7 2" xfId="5113" xr:uid="{1B7D0F72-4561-4831-9241-41E04C3CF972}"/>
    <cellStyle name="Obično 2 2 2 2 7 3" xfId="5114" xr:uid="{EC2138ED-2A98-4CBA-B6D6-8373E01F60B0}"/>
    <cellStyle name="Obično 2 2 2 2 8" xfId="5115" xr:uid="{32F580F1-0E74-452C-905B-EF0C5A47D293}"/>
    <cellStyle name="Obično 2 2 2 2 8 2" xfId="5116" xr:uid="{A4935E96-9567-491C-BDF6-56569ABEEF1F}"/>
    <cellStyle name="Obično 2 2 2 2 8 3" xfId="5117" xr:uid="{264E51A0-FF5C-4092-8FE9-F89BDAC2A098}"/>
    <cellStyle name="Obično 2 2 2 2 9" xfId="5118" xr:uid="{E1E7D12D-353B-4950-BB53-83748424747E}"/>
    <cellStyle name="Obično 2 2 2 2 9 2" xfId="5119" xr:uid="{A752A60E-26DB-4D9B-AE39-0FCA83364B17}"/>
    <cellStyle name="Obično 2 2 2 2 9 3" xfId="5120" xr:uid="{0700439F-638C-4C27-8253-F47170BB549F}"/>
    <cellStyle name="Obično 2 2 2 20" xfId="193" xr:uid="{00000000-0005-0000-0000-0000AE000000}"/>
    <cellStyle name="Obično 2 2 2 21" xfId="7144" xr:uid="{969E8435-44FD-47EF-A39A-C50FA41F8E67}"/>
    <cellStyle name="Obično 2 2 2 22" xfId="5066" xr:uid="{B1E71960-A6E6-499A-8249-9BB20414F6AD}"/>
    <cellStyle name="Obično 2 2 2 3" xfId="5121" xr:uid="{DF0B793C-142D-48A3-B119-5536FE20419F}"/>
    <cellStyle name="Obično 2 2 2 3 2" xfId="5122" xr:uid="{4A5BC220-DB48-43E4-98E9-27329176B9C7}"/>
    <cellStyle name="Obično 2 2 2 3 3" xfId="5123" xr:uid="{657FDF81-3736-4BF9-8EBC-B3E72B134144}"/>
    <cellStyle name="Obično 2 2 2 4" xfId="5124" xr:uid="{CBD9EE09-E14D-4EB7-B8C4-CA0118C9A5AF}"/>
    <cellStyle name="Obično 2 2 2 5" xfId="5125" xr:uid="{EE888309-4C65-4460-A711-5BF6B8A966AD}"/>
    <cellStyle name="Obično 2 2 2 6" xfId="5126" xr:uid="{FFC3108A-438B-4891-95D8-9357B0F5A032}"/>
    <cellStyle name="Obično 2 2 2 7" xfId="5127" xr:uid="{2A6E4BC3-1B26-44AF-BE77-6ADE38185202}"/>
    <cellStyle name="Obično 2 2 2 8" xfId="5128" xr:uid="{6BFF4C99-2E16-4E93-884B-F56A429B5E3B}"/>
    <cellStyle name="Obično 2 2 2 9" xfId="5129" xr:uid="{39B24131-38EC-42DE-9D94-02ACC0C9960E}"/>
    <cellStyle name="Obično 2 2 20" xfId="5130" xr:uid="{7F007225-D581-4AC4-8333-BBA88F4B087B}"/>
    <cellStyle name="Obično 2 2 20 2" xfId="5131" xr:uid="{6DA1731D-1B47-4F8F-9C99-53C15468732E}"/>
    <cellStyle name="Obično 2 2 20 3" xfId="5132" xr:uid="{69587661-B70F-4212-8638-97D6B4D5CCA5}"/>
    <cellStyle name="Obično 2 2 21" xfId="5133" xr:uid="{0D9CC88D-41CB-4F44-BFDD-5EB8196708FC}"/>
    <cellStyle name="Obično 2 2 22" xfId="5134" xr:uid="{DE001940-7CD6-4739-8090-E42938DC4EEB}"/>
    <cellStyle name="Obično 2 2 23" xfId="2211" xr:uid="{B7DA7463-41B7-445F-A926-BFCC75EA5D1C}"/>
    <cellStyle name="Obično 2 2 24" xfId="41422" xr:uid="{00B7BD8C-A898-4B51-85F7-000A0C3360E7}"/>
    <cellStyle name="Obično 2 2 3" xfId="5135" xr:uid="{7E281083-0757-4C1A-B5E5-5DCAD5EFE2C4}"/>
    <cellStyle name="Obično 2 2 3 2" xfId="5136" xr:uid="{F0EDA944-960D-4E35-95C3-A52A82F24ACC}"/>
    <cellStyle name="Obično 2 2 3 3" xfId="5137" xr:uid="{A716BF5A-7016-427C-A186-10356D82E8D3}"/>
    <cellStyle name="Obično 2 2 3 4" xfId="41508" xr:uid="{DEF4CA8E-42D6-4B4F-9E55-EDCC7ADDD52C}"/>
    <cellStyle name="Obično 2 2 4" xfId="5138" xr:uid="{A7FDF411-1CC7-429D-B237-24F541E8A1A0}"/>
    <cellStyle name="Obično 2 2 4 2" xfId="5139" xr:uid="{00C57880-CA38-461B-AD6A-1058231BAA36}"/>
    <cellStyle name="Obično 2 2 4 3" xfId="5140" xr:uid="{8DC56654-1E4D-46B6-B06F-29E8DA7643C5}"/>
    <cellStyle name="Obično 2 2 4 4" xfId="41601" xr:uid="{D6B7F4CB-15E8-43A8-B43C-FB56A969A30D}"/>
    <cellStyle name="Obično 2 2 5" xfId="5141" xr:uid="{6D4CD713-EDF3-4809-90DC-B1AF472C38BE}"/>
    <cellStyle name="Obično 2 2 5 2" xfId="5142" xr:uid="{CA9B3E43-27D0-4F94-BA92-B21791828822}"/>
    <cellStyle name="Obično 2 2 5 3" xfId="5143" xr:uid="{4A20B306-E3FC-4588-B232-C9D3C6F25E9B}"/>
    <cellStyle name="Obično 2 2 6" xfId="5144" xr:uid="{81E12B0F-ED90-482B-8A28-88F637533D76}"/>
    <cellStyle name="Obično 2 2 6 2" xfId="5145" xr:uid="{62D68E75-2453-4DAB-93FB-6861027C1E0B}"/>
    <cellStyle name="Obično 2 2 6 3" xfId="5146" xr:uid="{1EBD233D-5FA8-4E5B-88A6-174AEAF0DCED}"/>
    <cellStyle name="Obično 2 2 7" xfId="5147" xr:uid="{A6F49210-EC13-4690-88E3-C1CD7A83D034}"/>
    <cellStyle name="Obično 2 2 8" xfId="5148" xr:uid="{F3418AFE-4BD3-44DD-8435-2EBCB51E6B71}"/>
    <cellStyle name="Obično 2 2 8 2" xfId="5149" xr:uid="{B2D8B629-323F-479B-A027-1FF441A94763}"/>
    <cellStyle name="Obično 2 2 8 3" xfId="5150" xr:uid="{A3FD5F3E-AD92-4007-B0B0-0CB7145C9C91}"/>
    <cellStyle name="Obično 2 2 9" xfId="5151" xr:uid="{1C6E2E82-4F50-4295-AA4B-92435D993CB3}"/>
    <cellStyle name="Obično 2 2 9 2" xfId="5152" xr:uid="{34ABDC1E-B632-4966-AFE9-D66CA01A5055}"/>
    <cellStyle name="Obično 2 2 9 3" xfId="5153" xr:uid="{A819AED7-86B5-4A7C-A277-1054EE9DC130}"/>
    <cellStyle name="Obično 2 20" xfId="5154" xr:uid="{425D723E-4706-4668-A760-148D91CA6FA8}"/>
    <cellStyle name="Obično 2 21" xfId="5155" xr:uid="{D4EF2956-6AA0-49CF-862B-903C56F8B76A}"/>
    <cellStyle name="Obično 2 22" xfId="5156" xr:uid="{B947E8A0-1D2F-4E57-9C3A-2939DB88568C}"/>
    <cellStyle name="Obično 2 23" xfId="5157" xr:uid="{D42C0585-B9B1-4EAE-A9E9-8EEA60CC33FF}"/>
    <cellStyle name="Obično 2 24" xfId="5158" xr:uid="{6D19353E-4E85-435C-921B-3C2980F8B3EA}"/>
    <cellStyle name="Obično 2 25" xfId="2210" xr:uid="{E80AC067-3993-4065-B3A6-4ED29CA6548F}"/>
    <cellStyle name="Obično 2 26" xfId="1324" xr:uid="{6E23779D-A851-4B8F-8A7C-926AB1BE0412}"/>
    <cellStyle name="Obično 2 27" xfId="15715" xr:uid="{9C7454AE-1636-42B9-AA04-6C5812B66674}"/>
    <cellStyle name="Obično 2 28" xfId="1306" xr:uid="{D37DBE28-7A65-4782-9AB9-76055D2C9A1C}"/>
    <cellStyle name="Obično 2 3" xfId="1165" xr:uid="{F8CA14A0-4E52-4DBD-914A-A1994AFB5148}"/>
    <cellStyle name="Obično 2 3 2" xfId="5160" xr:uid="{48F1EFFB-9C64-404E-A0A5-C08D769EA1AE}"/>
    <cellStyle name="Obično 2 3 2 2" xfId="5974" xr:uid="{AF6E25F0-5E2A-47D6-A1B7-332A63D28C68}"/>
    <cellStyle name="Obično 2 3 2 2 2" xfId="6603" xr:uid="{C49A823F-164D-4319-8CD4-D191404C145A}"/>
    <cellStyle name="Obično 2 3 2 2 2 2" xfId="8213" xr:uid="{9EE06E3F-2ED2-486F-AD7C-2F656D878DFB}"/>
    <cellStyle name="Obično 2 3 2 2 2 2 2" xfId="9523" xr:uid="{CE785C42-DA67-4215-AD34-D6F40771CADA}"/>
    <cellStyle name="Obično 2 3 2 2 2 2 2 2" xfId="15562" xr:uid="{94B108C5-3C66-430D-8DF1-7BFD84B1AB5F}"/>
    <cellStyle name="Obično 2 3 2 2 2 2 2 2 2" xfId="26277" xr:uid="{96EF9D5C-0F29-4991-8F49-5E9C9285E816}"/>
    <cellStyle name="Obično 2 3 2 2 2 2 2 3" xfId="13195" xr:uid="{FE2A55C4-0E87-45BE-8C80-4D771007533E}"/>
    <cellStyle name="Obično 2 3 2 2 2 2 2 3 2" xfId="30960" xr:uid="{23820655-6937-4760-81FB-5F4B863D6D7C}"/>
    <cellStyle name="Obično 2 3 2 2 2 2 2 4" xfId="23910" xr:uid="{2B9DF07E-238E-4D7B-8B35-BED99277615F}"/>
    <cellStyle name="Obično 2 3 2 2 2 2 3" xfId="10715" xr:uid="{1EC9F9C1-7B05-471A-BCC7-4EF101212DDA}"/>
    <cellStyle name="Obično 2 3 2 2 2 2 3 2" xfId="14379" xr:uid="{0344F1A5-8C78-4C98-B55F-D94834CA6922}"/>
    <cellStyle name="Obično 2 3 2 2 2 2 3 2 2" xfId="32144" xr:uid="{F5AB9C1F-0EE6-407D-ABEE-5067611DFCB7}"/>
    <cellStyle name="Obično 2 3 2 2 2 2 3 3" xfId="25094" xr:uid="{5274EE49-E52D-443B-9940-A47EF00E05BD}"/>
    <cellStyle name="Obično 2 3 2 2 2 2 4" xfId="11955" xr:uid="{553C8855-5D53-4E16-B90A-0517B9F31990}"/>
    <cellStyle name="Obično 2 3 2 2 2 2 4 2" xfId="29777" xr:uid="{7FC2EDDB-1099-442C-98AB-08920ABC3AFE}"/>
    <cellStyle name="Obično 2 3 2 2 2 2 5" xfId="22670" xr:uid="{EB6D3ED0-FF57-4651-B932-53063757B2F5}"/>
    <cellStyle name="Obično 2 3 2 2 2 3" xfId="8936" xr:uid="{196253CF-B122-44E4-97F2-4A5122E03D1D}"/>
    <cellStyle name="Obično 2 3 2 2 2 3 2" xfId="14995" xr:uid="{24773BCC-B7F3-4DDD-84B8-5577810A37DF}"/>
    <cellStyle name="Obično 2 3 2 2 2 3 2 2" xfId="25710" xr:uid="{438F1EF2-8ABB-4811-8104-F68E676245CB}"/>
    <cellStyle name="Obično 2 3 2 2 2 3 3" xfId="12608" xr:uid="{0CA3B062-B8BA-4C43-91AA-225F66732BC8}"/>
    <cellStyle name="Obično 2 3 2 2 2 3 3 2" xfId="30393" xr:uid="{4D1C49B0-C5DE-49FF-B62E-0B036A70AA4E}"/>
    <cellStyle name="Obično 2 3 2 2 2 3 4" xfId="23323" xr:uid="{8CA19594-11C5-4C09-B740-21736D4217DF}"/>
    <cellStyle name="Obično 2 3 2 2 2 4" xfId="10148" xr:uid="{7CC9557B-4BB7-4ABA-9CC8-BE79B3B130B6}"/>
    <cellStyle name="Obično 2 3 2 2 2 4 2" xfId="13812" xr:uid="{577D7DC3-9F62-4EE7-AA4A-3A10A6A2FA7E}"/>
    <cellStyle name="Obično 2 3 2 2 2 4 2 2" xfId="31577" xr:uid="{86397D13-E1C6-4245-9970-5B0C7B272E43}"/>
    <cellStyle name="Obično 2 3 2 2 2 4 3" xfId="24527" xr:uid="{16E82649-0A54-4149-A84F-E1141F8C2143}"/>
    <cellStyle name="Obično 2 3 2 2 2 5" xfId="11368" xr:uid="{FE8CFBF9-A238-4DFF-9A2A-F0361972C6B0}"/>
    <cellStyle name="Obično 2 3 2 2 2 5 2" xfId="29210" xr:uid="{06575EEA-0792-42CE-BB0A-ECB5B76218DC}"/>
    <cellStyle name="Obično 2 3 2 2 2 6" xfId="22068" xr:uid="{3EF39857-63F6-4B1D-B308-1B88B3E98DEE}"/>
    <cellStyle name="Obično 2 3 2 2 3" xfId="7571" xr:uid="{16E453D3-294D-4FE4-8211-E4C9D7D2193C}"/>
    <cellStyle name="Obično 2 3 2 2 3 2" xfId="9246" xr:uid="{CFB9C199-491B-44DA-8CAF-1FB92BA91D51}"/>
    <cellStyle name="Obično 2 3 2 2 3 2 2" xfId="15285" xr:uid="{4E243CF6-4679-47AA-BF4A-38BCEB348272}"/>
    <cellStyle name="Obično 2 3 2 2 3 2 2 2" xfId="26000" xr:uid="{0590B6C3-3D84-48B2-AB48-DAE1D222D576}"/>
    <cellStyle name="Obično 2 3 2 2 3 2 3" xfId="12918" xr:uid="{5BB60A03-2F0F-441D-B3F5-B699CB50264F}"/>
    <cellStyle name="Obično 2 3 2 2 3 2 3 2" xfId="30683" xr:uid="{D762ED1A-80CB-45CA-AFD6-0D31F3D3D5D9}"/>
    <cellStyle name="Obično 2 3 2 2 3 2 4" xfId="23633" xr:uid="{1BA46486-F22B-44F7-9F60-AB68258009A7}"/>
    <cellStyle name="Obično 2 3 2 2 3 3" xfId="10438" xr:uid="{8A83992E-02B7-461A-A139-F3DBE776566A}"/>
    <cellStyle name="Obično 2 3 2 2 3 3 2" xfId="14102" xr:uid="{5731AC86-60E6-4D9E-95F6-51F52DA10912}"/>
    <cellStyle name="Obično 2 3 2 2 3 3 2 2" xfId="31867" xr:uid="{52579742-8FFA-4393-A006-832877CF4C79}"/>
    <cellStyle name="Obično 2 3 2 2 3 3 3" xfId="24817" xr:uid="{13EBB004-7917-431A-980E-62E16822EC0E}"/>
    <cellStyle name="Obično 2 3 2 2 3 4" xfId="11678" xr:uid="{B3DA313C-F435-4467-B762-4EADC16DF730}"/>
    <cellStyle name="Obično 2 3 2 2 3 4 2" xfId="29500" xr:uid="{F2D8F085-E90F-48ED-967C-86B9150C3C96}"/>
    <cellStyle name="Obično 2 3 2 2 3 5" xfId="22393" xr:uid="{26C63F13-19D9-41FC-9756-82FE13391EE9}"/>
    <cellStyle name="Obično 2 3 2 2 4" xfId="8671" xr:uid="{4DCFE899-F460-49C0-9789-475C0F1B037D}"/>
    <cellStyle name="Obično 2 3 2 2 4 2" xfId="14730" xr:uid="{37090E2C-BA3D-428C-A73D-C441787B576A}"/>
    <cellStyle name="Obično 2 3 2 2 4 2 2" xfId="25445" xr:uid="{92717055-05FA-43EA-8053-2A372335B4DC}"/>
    <cellStyle name="Obično 2 3 2 2 4 3" xfId="12343" xr:uid="{465D0F5E-47C6-43CC-A46C-B530284A1647}"/>
    <cellStyle name="Obično 2 3 2 2 4 3 2" xfId="30128" xr:uid="{88EEED16-42B4-4163-977F-A6E008892A01}"/>
    <cellStyle name="Obično 2 3 2 2 4 4" xfId="23058" xr:uid="{1CA153EA-080C-4EBF-9C22-9BFAF6C55B2F}"/>
    <cellStyle name="Obično 2 3 2 2 5" xfId="9883" xr:uid="{CD847CC9-AE0F-43BA-8EEC-C813310575C6}"/>
    <cellStyle name="Obično 2 3 2 2 5 2" xfId="13547" xr:uid="{8B98BBBA-6E3C-4226-A818-6AC5E4352AAE}"/>
    <cellStyle name="Obično 2 3 2 2 5 2 2" xfId="31312" xr:uid="{32D94662-8412-4630-A547-E7815ECE35C9}"/>
    <cellStyle name="Obično 2 3 2 2 5 3" xfId="24262" xr:uid="{78D38C8C-EE5D-4F09-A47A-7B4C2CF31590}"/>
    <cellStyle name="Obično 2 3 2 2 6" xfId="11103" xr:uid="{40411538-CFC4-4B56-9CE2-30DBC84BD70F}"/>
    <cellStyle name="Obično 2 3 2 2 6 2" xfId="28945" xr:uid="{69E0B1FA-98AA-445A-84F2-59899460AB9C}"/>
    <cellStyle name="Obično 2 3 2 2 7" xfId="21803" xr:uid="{89CD0FD0-19A7-454B-A51E-548FE5143335}"/>
    <cellStyle name="Obično 2 3 2 3" xfId="6410" xr:uid="{ACEEC24E-0C98-473B-BF6D-8740CE72ACD1}"/>
    <cellStyle name="Obično 2 3 2 3 2" xfId="8020" xr:uid="{885D4702-D150-435A-B764-A851CB41F677}"/>
    <cellStyle name="Obično 2 3 2 3 2 2" xfId="9393" xr:uid="{CD97B264-1ADC-46D7-8149-4F4BF182265F}"/>
    <cellStyle name="Obično 2 3 2 3 2 2 2" xfId="15432" xr:uid="{BA1D9569-E624-40C4-A253-C23BD219EEBE}"/>
    <cellStyle name="Obično 2 3 2 3 2 2 2 2" xfId="26147" xr:uid="{04B2F037-D755-4855-AFB8-12BA08A14B80}"/>
    <cellStyle name="Obično 2 3 2 3 2 2 3" xfId="13065" xr:uid="{69CEF76D-0747-43E9-8A11-1E38BA6E1AA3}"/>
    <cellStyle name="Obično 2 3 2 3 2 2 3 2" xfId="30830" xr:uid="{31179C6F-F4C7-457C-B98F-285BEC12F646}"/>
    <cellStyle name="Obično 2 3 2 3 2 2 4" xfId="23780" xr:uid="{6283237B-D49F-44FC-A419-A0F6EB02068E}"/>
    <cellStyle name="Obično 2 3 2 3 2 3" xfId="10585" xr:uid="{4F42ABB0-6079-40E5-A769-A0D80599F450}"/>
    <cellStyle name="Obično 2 3 2 3 2 3 2" xfId="14249" xr:uid="{FE35EECA-4E7D-46EF-8C71-663C615E7159}"/>
    <cellStyle name="Obično 2 3 2 3 2 3 2 2" xfId="32014" xr:uid="{B74DBB74-D941-4551-AAA9-AE2FF4FA6CB9}"/>
    <cellStyle name="Obično 2 3 2 3 2 3 3" xfId="24964" xr:uid="{C5C5DC32-1DFE-4350-930F-58F3272DCA1B}"/>
    <cellStyle name="Obično 2 3 2 3 2 4" xfId="11825" xr:uid="{71F4F846-EBC2-4CDA-A2ED-0311E35E0D9B}"/>
    <cellStyle name="Obično 2 3 2 3 2 4 2" xfId="29647" xr:uid="{77702D87-715B-44B3-8393-088D928A592B}"/>
    <cellStyle name="Obično 2 3 2 3 2 5" xfId="22540" xr:uid="{F09234F7-5FC5-48B8-ABC5-EE7334BACE46}"/>
    <cellStyle name="Obično 2 3 2 3 3" xfId="8806" xr:uid="{61DBDE30-C045-42A6-AB01-B85A6101D5DE}"/>
    <cellStyle name="Obično 2 3 2 3 3 2" xfId="14865" xr:uid="{1A4115B9-BF30-4390-B578-E890F3D11DFB}"/>
    <cellStyle name="Obično 2 3 2 3 3 2 2" xfId="25580" xr:uid="{C917A7C0-BF7F-4AF6-88EF-76FABB73B322}"/>
    <cellStyle name="Obično 2 3 2 3 3 3" xfId="12478" xr:uid="{D9C32229-FE60-4A8D-A393-F65D62824AD4}"/>
    <cellStyle name="Obično 2 3 2 3 3 3 2" xfId="30263" xr:uid="{F26AAA95-F0F5-4D4D-AE4B-FC613C87850D}"/>
    <cellStyle name="Obično 2 3 2 3 3 4" xfId="23193" xr:uid="{73AAB67B-C65C-45C9-8642-01EB7088EB78}"/>
    <cellStyle name="Obično 2 3 2 3 4" xfId="10018" xr:uid="{BE318584-1445-48E1-9B78-C027FFA4A100}"/>
    <cellStyle name="Obično 2 3 2 3 4 2" xfId="13682" xr:uid="{3BFD99B7-5DB7-4A11-8870-4F4FA7B7D5B2}"/>
    <cellStyle name="Obično 2 3 2 3 4 2 2" xfId="31447" xr:uid="{85458971-92F4-45D6-A70B-CC2627525AE4}"/>
    <cellStyle name="Obično 2 3 2 3 4 3" xfId="24397" xr:uid="{EB5CD80A-5461-4EA3-BBAF-D59D59B6768C}"/>
    <cellStyle name="Obično 2 3 2 3 5" xfId="11238" xr:uid="{163EC47E-964A-4E99-860E-F5E782BC82A4}"/>
    <cellStyle name="Obično 2 3 2 3 5 2" xfId="29080" xr:uid="{300271D0-CAD7-4304-A4CC-6B3591AD1E47}"/>
    <cellStyle name="Obično 2 3 2 3 6" xfId="21938" xr:uid="{2CE8786A-9165-4416-A598-880B15397FBB}"/>
    <cellStyle name="Obično 2 3 2 4" xfId="7146" xr:uid="{60D0931A-7D6B-46BA-8416-AE8B1DF20930}"/>
    <cellStyle name="Obično 2 3 2 5" xfId="7378" xr:uid="{A785BED3-1A77-4551-8E79-A113006CAC54}"/>
    <cellStyle name="Obično 2 3 2 5 2" xfId="9116" xr:uid="{0DA95866-D0E0-49C3-A8F6-70EF728D12E5}"/>
    <cellStyle name="Obično 2 3 2 5 2 2" xfId="15155" xr:uid="{6CB27DA0-E49E-4EE0-A01D-E6CC4FEF4C57}"/>
    <cellStyle name="Obično 2 3 2 5 2 2 2" xfId="25870" xr:uid="{5C9C8B22-18A0-487D-8AD7-F7EF8857C3BA}"/>
    <cellStyle name="Obično 2 3 2 5 2 3" xfId="12788" xr:uid="{00425E53-53DF-45F1-BD50-DB4FB64BCDDA}"/>
    <cellStyle name="Obično 2 3 2 5 2 3 2" xfId="30553" xr:uid="{CC6665E8-CF0C-48EB-B13A-8D0322A42F79}"/>
    <cellStyle name="Obično 2 3 2 5 2 4" xfId="23503" xr:uid="{09978A28-70B1-4BC1-955B-C51A20388030}"/>
    <cellStyle name="Obično 2 3 2 5 3" xfId="10308" xr:uid="{943E37BA-F374-4BEB-AEA6-BC4557BCEC16}"/>
    <cellStyle name="Obično 2 3 2 5 3 2" xfId="13972" xr:uid="{09A48B74-E172-4CBC-B983-78CD5C099834}"/>
    <cellStyle name="Obično 2 3 2 5 3 2 2" xfId="31737" xr:uid="{F6ED96AC-068E-4D5C-A455-51AEE2986BBD}"/>
    <cellStyle name="Obično 2 3 2 5 3 3" xfId="24687" xr:uid="{24F0776B-2150-49F3-89F0-FA6CA861F8AB}"/>
    <cellStyle name="Obično 2 3 2 5 4" xfId="11548" xr:uid="{7A8ADBC7-D685-4A86-A332-5B68A72E31A0}"/>
    <cellStyle name="Obično 2 3 2 5 4 2" xfId="29370" xr:uid="{B61B6D70-B69B-4029-AE44-80E87370BB56}"/>
    <cellStyle name="Obično 2 3 2 5 5" xfId="22263" xr:uid="{3DE2CFD8-647A-4CA0-9CA0-D2EE868365E1}"/>
    <cellStyle name="Obično 2 3 2 6" xfId="8541" xr:uid="{AE02278D-F1F0-4998-8A0B-4A83A36B1AFC}"/>
    <cellStyle name="Obično 2 3 2 6 2" xfId="14600" xr:uid="{BDEDEF8A-A59A-4D2B-A51C-46D1F3F711E1}"/>
    <cellStyle name="Obično 2 3 2 6 2 2" xfId="25315" xr:uid="{1057D931-7FA6-4586-8DC5-CD4FB2368900}"/>
    <cellStyle name="Obično 2 3 2 6 3" xfId="12213" xr:uid="{532E1942-2742-48CB-ABE2-CFD58E51DD51}"/>
    <cellStyle name="Obično 2 3 2 6 3 2" xfId="29998" xr:uid="{8865D8DD-F245-4AD1-A65D-2E51B4E2315C}"/>
    <cellStyle name="Obično 2 3 2 6 4" xfId="22928" xr:uid="{D08D57AC-C4C2-47A5-B2C5-4220CFCE526B}"/>
    <cellStyle name="Obično 2 3 2 7" xfId="9751" xr:uid="{A61470B5-64BE-4360-B448-121871BAC733}"/>
    <cellStyle name="Obično 2 3 2 7 2" xfId="13417" xr:uid="{13AAE066-53F7-4D76-94C7-3102A72D85B0}"/>
    <cellStyle name="Obično 2 3 2 7 2 2" xfId="31182" xr:uid="{3C394D5B-9280-4751-9E4C-BD924FE3D2DC}"/>
    <cellStyle name="Obično 2 3 2 7 3" xfId="24132" xr:uid="{A86E73A0-E32F-47D9-ADA3-53690026E9A7}"/>
    <cellStyle name="Obično 2 3 2 8" xfId="10973" xr:uid="{23BE8643-410F-4F72-8088-C2FF3B1939DA}"/>
    <cellStyle name="Obično 2 3 2 8 2" xfId="28815" xr:uid="{EED3E082-010A-466A-BE5B-AEFA69EB9AFF}"/>
    <cellStyle name="Obično 2 3 2 9" xfId="21659" xr:uid="{A9EB2542-2AF8-4867-80D2-5A57091E7FCB}"/>
    <cellStyle name="Obično 2 3 3" xfId="5161" xr:uid="{84720ED1-6902-4E9C-8530-0FA78C63D97B}"/>
    <cellStyle name="Obično 2 3 4" xfId="5162" xr:uid="{D11D21B2-62D0-48BE-B208-C3B67B364A2D}"/>
    <cellStyle name="Obično 2 3 5" xfId="5163" xr:uid="{7B212321-EA81-4609-8525-4F0C2FA7EAE5}"/>
    <cellStyle name="Obično 2 3 5 2" xfId="5975" xr:uid="{E0E35452-FC24-4B41-8AB0-A14EB4011BC2}"/>
    <cellStyle name="Obično 2 3 5 2 2" xfId="6604" xr:uid="{E06EE628-6F5A-4504-8B23-A4AADEF52CBE}"/>
    <cellStyle name="Obično 2 3 5 2 2 2" xfId="8214" xr:uid="{8534DA15-AC21-43C6-BA6B-E26AB6748DE7}"/>
    <cellStyle name="Obično 2 3 5 2 2 2 2" xfId="9524" xr:uid="{564EAF40-3615-4CF5-BED6-3954A1642C5C}"/>
    <cellStyle name="Obično 2 3 5 2 2 2 2 2" xfId="15563" xr:uid="{05C0A8D9-50C0-4C0C-87FF-5CB99179DDE0}"/>
    <cellStyle name="Obično 2 3 5 2 2 2 2 2 2" xfId="26278" xr:uid="{69913D50-5769-4D75-8D32-507280267D08}"/>
    <cellStyle name="Obično 2 3 5 2 2 2 2 3" xfId="13196" xr:uid="{F1D1AA98-FC73-49EB-AD69-1877728588F8}"/>
    <cellStyle name="Obično 2 3 5 2 2 2 2 3 2" xfId="30961" xr:uid="{BDAD82A0-BDAE-455F-A19C-3D970522B409}"/>
    <cellStyle name="Obično 2 3 5 2 2 2 2 4" xfId="23911" xr:uid="{014FD232-441D-424D-963F-5DACB7515CCE}"/>
    <cellStyle name="Obično 2 3 5 2 2 2 3" xfId="10716" xr:uid="{8E7B2D5E-EDA4-4300-AB34-5318A5FAE9B5}"/>
    <cellStyle name="Obično 2 3 5 2 2 2 3 2" xfId="14380" xr:uid="{A4BC127D-5F24-43F8-AE99-625784E71D00}"/>
    <cellStyle name="Obično 2 3 5 2 2 2 3 2 2" xfId="32145" xr:uid="{9C7EC101-BF3F-4666-A6BD-651DFC2A623F}"/>
    <cellStyle name="Obično 2 3 5 2 2 2 3 3" xfId="25095" xr:uid="{E3FA42A6-3D28-4493-875C-7605AB46D0A3}"/>
    <cellStyle name="Obično 2 3 5 2 2 2 4" xfId="11956" xr:uid="{85498BB0-C0F7-484E-9F04-4027BAF08935}"/>
    <cellStyle name="Obično 2 3 5 2 2 2 4 2" xfId="29778" xr:uid="{AF55FB5B-A3F7-4EE2-B76D-44A5DB9AB54C}"/>
    <cellStyle name="Obično 2 3 5 2 2 2 5" xfId="22671" xr:uid="{9DF932DB-688B-4269-9C9D-AD027C2BBBBF}"/>
    <cellStyle name="Obično 2 3 5 2 2 3" xfId="8937" xr:uid="{A51FFD55-B48D-47A9-A34D-C3F2B80596E6}"/>
    <cellStyle name="Obično 2 3 5 2 2 3 2" xfId="14996" xr:uid="{89D192AC-EA12-4CF5-82EF-1A3D4273772F}"/>
    <cellStyle name="Obično 2 3 5 2 2 3 2 2" xfId="25711" xr:uid="{528EAFA2-B8F9-42E7-812A-EFCA1489EC3A}"/>
    <cellStyle name="Obično 2 3 5 2 2 3 3" xfId="12609" xr:uid="{E0C8DE65-99C5-4817-A2E3-C390D12FF738}"/>
    <cellStyle name="Obično 2 3 5 2 2 3 3 2" xfId="30394" xr:uid="{018F5D5C-73BE-41D2-8078-1D02537ED0D9}"/>
    <cellStyle name="Obično 2 3 5 2 2 3 4" xfId="23324" xr:uid="{24D21B4C-6F23-4868-9F25-737E62811C9A}"/>
    <cellStyle name="Obično 2 3 5 2 2 4" xfId="10149" xr:uid="{A69AC428-E333-4FA6-A40E-2C75EEA96ACC}"/>
    <cellStyle name="Obično 2 3 5 2 2 4 2" xfId="13813" xr:uid="{6A063639-520E-4ADE-840F-5C98876CC61D}"/>
    <cellStyle name="Obično 2 3 5 2 2 4 2 2" xfId="31578" xr:uid="{5F2EBDB0-26FD-4EA7-8736-B7F8EA7F5673}"/>
    <cellStyle name="Obično 2 3 5 2 2 4 3" xfId="24528" xr:uid="{592E5246-5048-4B41-BDE0-E1755806EAF8}"/>
    <cellStyle name="Obično 2 3 5 2 2 5" xfId="11369" xr:uid="{B82E1E49-943D-4A8E-A92D-FF4F14035FAF}"/>
    <cellStyle name="Obično 2 3 5 2 2 5 2" xfId="29211" xr:uid="{0449F37C-DC17-46AB-A268-15CD27A60B75}"/>
    <cellStyle name="Obično 2 3 5 2 2 6" xfId="22069" xr:uid="{E1D1C042-665B-487B-8EF6-E8F5F261576F}"/>
    <cellStyle name="Obično 2 3 5 2 3" xfId="7572" xr:uid="{F7A48394-2508-437E-A356-54685730C0F7}"/>
    <cellStyle name="Obično 2 3 5 2 3 2" xfId="9247" xr:uid="{D38637A1-EDE8-4C20-BD74-0B693F620B64}"/>
    <cellStyle name="Obično 2 3 5 2 3 2 2" xfId="15286" xr:uid="{7AC11066-56EE-4E20-A4B9-221A61E5B4BB}"/>
    <cellStyle name="Obično 2 3 5 2 3 2 2 2" xfId="26001" xr:uid="{9E99DD73-89D5-45AE-92DC-15B73F1268DC}"/>
    <cellStyle name="Obično 2 3 5 2 3 2 3" xfId="12919" xr:uid="{33C3B735-294F-4557-BD04-8FD5D65B5DD5}"/>
    <cellStyle name="Obično 2 3 5 2 3 2 3 2" xfId="30684" xr:uid="{42CCA035-E434-48E2-AC9F-40FC92FFF1A2}"/>
    <cellStyle name="Obično 2 3 5 2 3 2 4" xfId="23634" xr:uid="{E4031406-6DCC-4F28-A12D-62D8BD8C2C43}"/>
    <cellStyle name="Obično 2 3 5 2 3 3" xfId="10439" xr:uid="{544B9DE9-5F77-4C5E-B469-C6318DFE2CFE}"/>
    <cellStyle name="Obično 2 3 5 2 3 3 2" xfId="14103" xr:uid="{0AD842D8-C9A4-4804-883C-47A9E7165E57}"/>
    <cellStyle name="Obično 2 3 5 2 3 3 2 2" xfId="31868" xr:uid="{25D36C40-3438-4EB6-B46E-89607C43F6DF}"/>
    <cellStyle name="Obično 2 3 5 2 3 3 3" xfId="24818" xr:uid="{1B4C5A94-BE03-4459-A19D-3AF45798A2EA}"/>
    <cellStyle name="Obično 2 3 5 2 3 4" xfId="11679" xr:uid="{93982E62-5FD8-431B-B0E1-A438563D944D}"/>
    <cellStyle name="Obično 2 3 5 2 3 4 2" xfId="29501" xr:uid="{7E14896B-8CEF-4C88-ACD3-55AA79AAF413}"/>
    <cellStyle name="Obično 2 3 5 2 3 5" xfId="22394" xr:uid="{6CD71CDA-F70B-453F-A13D-78D70D6BDF70}"/>
    <cellStyle name="Obično 2 3 5 2 4" xfId="8672" xr:uid="{627CA17A-D920-4081-A685-5E59A7363A45}"/>
    <cellStyle name="Obično 2 3 5 2 4 2" xfId="14731" xr:uid="{96A14651-B237-4228-AAAA-A8C8131217BF}"/>
    <cellStyle name="Obično 2 3 5 2 4 2 2" xfId="25446" xr:uid="{AFF4F719-B771-43EA-B8AF-EDE3B320CB61}"/>
    <cellStyle name="Obično 2 3 5 2 4 3" xfId="12344" xr:uid="{146D4B1E-D2CB-45D3-8FFB-DBBE0DCEFED3}"/>
    <cellStyle name="Obično 2 3 5 2 4 3 2" xfId="30129" xr:uid="{FABB591F-8F62-47E6-B07D-35E1D1D0CF83}"/>
    <cellStyle name="Obično 2 3 5 2 4 4" xfId="23059" xr:uid="{A656CDC7-F2C3-4969-81F1-2F7E97E33FA4}"/>
    <cellStyle name="Obično 2 3 5 2 5" xfId="9884" xr:uid="{F5E0EF62-BDF5-4D2C-AF6C-3FFC9997D27D}"/>
    <cellStyle name="Obično 2 3 5 2 5 2" xfId="13548" xr:uid="{A35950A3-8F00-4AE2-85DA-B130CA1A0214}"/>
    <cellStyle name="Obično 2 3 5 2 5 2 2" xfId="31313" xr:uid="{C1764012-4FDE-40AC-A190-03043262C171}"/>
    <cellStyle name="Obično 2 3 5 2 5 3" xfId="24263" xr:uid="{150041A5-46C0-44F7-BFC4-357BBB1F160F}"/>
    <cellStyle name="Obično 2 3 5 2 6" xfId="11104" xr:uid="{E20F2DA8-F0F0-4238-8CB5-C98CA2DD61FC}"/>
    <cellStyle name="Obično 2 3 5 2 6 2" xfId="28946" xr:uid="{E0206EC9-0D07-4C45-ADE7-36578423BDB4}"/>
    <cellStyle name="Obično 2 3 5 2 7" xfId="21804" xr:uid="{98E76C18-39D4-4A8E-9BB1-E6D8033F7A5F}"/>
    <cellStyle name="Obično 2 3 5 3" xfId="6411" xr:uid="{EA2C5458-95A1-434C-9455-3924342A54C3}"/>
    <cellStyle name="Obično 2 3 5 3 2" xfId="8021" xr:uid="{C95ED0DD-D8C9-4841-9899-DBBBADA2EA1D}"/>
    <cellStyle name="Obično 2 3 5 3 2 2" xfId="9394" xr:uid="{E4E435AC-41F8-4C97-95B2-FB766D9ACA1A}"/>
    <cellStyle name="Obično 2 3 5 3 2 2 2" xfId="15433" xr:uid="{C7D0B81C-04AB-4CCB-877F-8AFCF62B558E}"/>
    <cellStyle name="Obično 2 3 5 3 2 2 2 2" xfId="26148" xr:uid="{195D1CD7-67FF-4078-B4CB-3FFBDD841E85}"/>
    <cellStyle name="Obično 2 3 5 3 2 2 3" xfId="13066" xr:uid="{F50EF899-A902-438C-AE53-46A6CD9FFBAC}"/>
    <cellStyle name="Obično 2 3 5 3 2 2 3 2" xfId="30831" xr:uid="{BBB1A2C0-B421-4A55-B1BB-D2915E491A21}"/>
    <cellStyle name="Obično 2 3 5 3 2 2 4" xfId="23781" xr:uid="{C10AF90B-4D1C-4300-89BC-A58600F89725}"/>
    <cellStyle name="Obično 2 3 5 3 2 3" xfId="10586" xr:uid="{F3C57806-A567-4567-8E4C-9036C3ADCD0A}"/>
    <cellStyle name="Obično 2 3 5 3 2 3 2" xfId="14250" xr:uid="{D34013DF-A96A-40A9-AAE1-DD71D001D1D5}"/>
    <cellStyle name="Obično 2 3 5 3 2 3 2 2" xfId="32015" xr:uid="{BACE3F85-2A02-4A5E-884D-855E464379DC}"/>
    <cellStyle name="Obično 2 3 5 3 2 3 3" xfId="24965" xr:uid="{FD97DA19-B114-4C9F-B5C2-F7A511081608}"/>
    <cellStyle name="Obično 2 3 5 3 2 4" xfId="11826" xr:uid="{EF77A4BE-551C-43DB-85DC-39EA98594B89}"/>
    <cellStyle name="Obično 2 3 5 3 2 4 2" xfId="29648" xr:uid="{12E9E925-BB27-4A0D-927B-927F5452230A}"/>
    <cellStyle name="Obično 2 3 5 3 2 5" xfId="22541" xr:uid="{8D6705D3-872A-4548-9D18-AD4CB01FE269}"/>
    <cellStyle name="Obično 2 3 5 3 3" xfId="8807" xr:uid="{523FCC6B-C193-4C49-B8CE-FF58A1D0F316}"/>
    <cellStyle name="Obično 2 3 5 3 3 2" xfId="14866" xr:uid="{BE510340-180D-4962-9142-9EB8BA72AB17}"/>
    <cellStyle name="Obično 2 3 5 3 3 2 2" xfId="25581" xr:uid="{9004F986-955E-49A7-A3D9-06B4852C5F9E}"/>
    <cellStyle name="Obično 2 3 5 3 3 3" xfId="12479" xr:uid="{90F6614C-63E3-481D-ADBD-44B564267235}"/>
    <cellStyle name="Obično 2 3 5 3 3 3 2" xfId="30264" xr:uid="{AD2E5652-E2B5-459B-922F-993ADC3C15C2}"/>
    <cellStyle name="Obično 2 3 5 3 3 4" xfId="23194" xr:uid="{CD836A30-7C4A-4A09-91C2-9843F454004C}"/>
    <cellStyle name="Obično 2 3 5 3 4" xfId="10019" xr:uid="{09A0C09D-91F6-4A8E-A0E9-DB0F8342AD5B}"/>
    <cellStyle name="Obično 2 3 5 3 4 2" xfId="13683" xr:uid="{9757564F-D025-4F5A-AE3A-6B6AE56CE4B0}"/>
    <cellStyle name="Obično 2 3 5 3 4 2 2" xfId="31448" xr:uid="{23CDE05C-5D48-4A4A-A6FC-9AA9AEBAC591}"/>
    <cellStyle name="Obično 2 3 5 3 4 3" xfId="24398" xr:uid="{F7C72D0E-6AD0-4F9B-99C2-86C3D96DA908}"/>
    <cellStyle name="Obično 2 3 5 3 5" xfId="11239" xr:uid="{72E2E80B-FB74-4234-9BBC-9AEDCF28DDF3}"/>
    <cellStyle name="Obično 2 3 5 3 5 2" xfId="29081" xr:uid="{B6B2B694-0975-4D33-AAAE-541CF866CAA1}"/>
    <cellStyle name="Obično 2 3 5 3 6" xfId="21939" xr:uid="{D036D946-F2F2-441B-AEA8-D1F44379D6CB}"/>
    <cellStyle name="Obično 2 3 5 4" xfId="7379" xr:uid="{FEDEA1BE-700E-4527-889F-6AD02C4AFB19}"/>
    <cellStyle name="Obično 2 3 5 4 2" xfId="9117" xr:uid="{8B116050-8513-47C8-A23E-6F01D840C5A8}"/>
    <cellStyle name="Obično 2 3 5 4 2 2" xfId="15156" xr:uid="{F408C009-855F-4C5B-8B43-281EB49B2CFF}"/>
    <cellStyle name="Obično 2 3 5 4 2 2 2" xfId="25871" xr:uid="{E7B976AA-609C-4DAE-A6A3-3B7B7D55A291}"/>
    <cellStyle name="Obično 2 3 5 4 2 3" xfId="12789" xr:uid="{7DA7197A-9108-48E7-96B9-84D658152918}"/>
    <cellStyle name="Obično 2 3 5 4 2 3 2" xfId="30554" xr:uid="{FCCEA170-72F7-4B5A-AC66-0F9BC0D9182F}"/>
    <cellStyle name="Obično 2 3 5 4 2 4" xfId="23504" xr:uid="{EC13CFCA-ECC3-423B-8922-7642B75BF5C2}"/>
    <cellStyle name="Obično 2 3 5 4 3" xfId="10309" xr:uid="{77395A91-A1C4-4726-BB0F-76D27EF2C9A0}"/>
    <cellStyle name="Obično 2 3 5 4 3 2" xfId="13973" xr:uid="{429D7F1A-F60B-40AB-8E18-AACB887FD2E1}"/>
    <cellStyle name="Obično 2 3 5 4 3 2 2" xfId="31738" xr:uid="{BD69B88A-0093-4A3E-BBC2-A360A7B9FA94}"/>
    <cellStyle name="Obično 2 3 5 4 3 3" xfId="24688" xr:uid="{2C9F7555-B6D2-42AE-8543-2030592B8D9B}"/>
    <cellStyle name="Obično 2 3 5 4 4" xfId="11549" xr:uid="{B988DA0A-6593-467C-BDDB-BC1BED21B9E9}"/>
    <cellStyle name="Obično 2 3 5 4 4 2" xfId="29371" xr:uid="{1328840E-BD1C-4EDF-AA61-B5A324A358A8}"/>
    <cellStyle name="Obično 2 3 5 4 5" xfId="22264" xr:uid="{37906DF4-D9F0-4B27-A1D3-212CF4D12F2F}"/>
    <cellStyle name="Obično 2 3 5 5" xfId="8542" xr:uid="{D441460E-ACE3-4380-961A-F8571D0038CA}"/>
    <cellStyle name="Obično 2 3 5 5 2" xfId="14601" xr:uid="{10B6E065-DF84-4C2D-BFDE-7DC16FDD55BD}"/>
    <cellStyle name="Obično 2 3 5 5 2 2" xfId="25316" xr:uid="{71D67893-DA8B-4EDB-AF24-F7B05B0C9A72}"/>
    <cellStyle name="Obično 2 3 5 5 3" xfId="12214" xr:uid="{A7D042D1-E134-4B56-AE79-CAE72327924C}"/>
    <cellStyle name="Obično 2 3 5 5 3 2" xfId="29999" xr:uid="{EB024EEE-BD81-45DD-91CA-20EC90A0D787}"/>
    <cellStyle name="Obično 2 3 5 5 4" xfId="22929" xr:uid="{5C88A7A4-7183-401B-A005-83A76D9CA040}"/>
    <cellStyle name="Obično 2 3 5 6" xfId="9752" xr:uid="{A05E4742-954C-45C5-8295-9BADDCDF85FE}"/>
    <cellStyle name="Obično 2 3 5 6 2" xfId="13418" xr:uid="{20FF7794-574A-47FE-8478-60C029CF40CB}"/>
    <cellStyle name="Obično 2 3 5 6 2 2" xfId="31183" xr:uid="{AE7970A5-A093-4DD9-BCEB-05AA75C3B5A3}"/>
    <cellStyle name="Obično 2 3 5 6 3" xfId="24133" xr:uid="{D972DE3F-2D15-482A-833A-8E76476AE15F}"/>
    <cellStyle name="Obično 2 3 5 7" xfId="10974" xr:uid="{253AEA7E-A59C-4271-BA75-8D5459C3C312}"/>
    <cellStyle name="Obično 2 3 5 7 2" xfId="28816" xr:uid="{050F9832-ABA6-401C-93A0-D493AEA75CAB}"/>
    <cellStyle name="Obično 2 3 5 8" xfId="21660" xr:uid="{793EDA0D-7C59-4236-9F2C-A7DBB3276A77}"/>
    <cellStyle name="Obično 2 3 6" xfId="7145" xr:uid="{5F70734D-FD99-4C0F-8F1A-D5CFA05F96B3}"/>
    <cellStyle name="Obično 2 3 6 2" xfId="9030" xr:uid="{36187B47-0A45-4480-84EF-EC868C88EB1B}"/>
    <cellStyle name="Obično 2 3 6 2 2" xfId="15076" xr:uid="{848D9DEA-6BE8-4B3C-86F0-79AD66E77212}"/>
    <cellStyle name="Obično 2 3 6 2 2 2" xfId="25791" xr:uid="{37947366-7554-420A-83A2-5711C2DA4990}"/>
    <cellStyle name="Obično 2 3 6 2 3" xfId="12702" xr:uid="{FE8E12EB-41FC-4A3F-8A12-F86398454E61}"/>
    <cellStyle name="Obično 2 3 6 2 3 2" xfId="30474" xr:uid="{BEC5E1C2-E493-4EA8-8805-F64871F813FB}"/>
    <cellStyle name="Obično 2 3 6 2 4" xfId="23417" xr:uid="{73463098-E037-4235-A863-716EA63355D4}"/>
    <cellStyle name="Obično 2 3 6 3" xfId="10229" xr:uid="{DB1551BC-A442-4C2E-982F-1300CA07A1C9}"/>
    <cellStyle name="Obično 2 3 6 3 2" xfId="13893" xr:uid="{CDBCEFD8-1235-4873-9D17-AF6FEE0AF50F}"/>
    <cellStyle name="Obično 2 3 6 3 2 2" xfId="31658" xr:uid="{C3DEC317-757B-40C1-BBAC-69D8F89667BB}"/>
    <cellStyle name="Obično 2 3 6 3 3" xfId="24608" xr:uid="{151253A6-96D6-4619-972F-09B8073FA27C}"/>
    <cellStyle name="Obično 2 3 6 4" xfId="11462" xr:uid="{75DC9568-04F6-4A3B-B26A-34CF287593CC}"/>
    <cellStyle name="Obično 2 3 6 4 2" xfId="29291" xr:uid="{E3C00737-5C22-434B-83AB-28052057BCF7}"/>
    <cellStyle name="Obično 2 3 6 5" xfId="22164" xr:uid="{0CCEAFCD-F249-40F8-A6F2-CAB02BF3605B}"/>
    <cellStyle name="Obično 2 3 7" xfId="17063" xr:uid="{F77CC9DA-A346-4863-BD05-687EE0241024}"/>
    <cellStyle name="Obično 2 3 8" xfId="5159" xr:uid="{9BF20938-4CAE-4D7E-8A5A-AEE8646067EE}"/>
    <cellStyle name="Obično 2 4" xfId="1166" xr:uid="{D796BC13-E23B-4BEA-97C8-ACD0576816C5}"/>
    <cellStyle name="Obično 2 4 2" xfId="5165" xr:uid="{5E3FC63C-F030-4275-802D-C7A48196BECF}"/>
    <cellStyle name="Obično 2 4 3" xfId="5166" xr:uid="{6991089B-1224-419B-9A54-0CF590E585A9}"/>
    <cellStyle name="Obično 2 4 4" xfId="5167" xr:uid="{8057CCD6-9A98-4C96-952F-18F14B9943C2}"/>
    <cellStyle name="Obično 2 4 5" xfId="5164" xr:uid="{BF5E3CCA-E2A1-445C-AD7D-5EEAC4C71595}"/>
    <cellStyle name="Obično 2 5" xfId="1163" xr:uid="{C908F20D-5735-4BFC-974D-A1A1981F1B05}"/>
    <cellStyle name="Obično 2 5 2" xfId="5168" xr:uid="{3D6DF9D9-56D9-4F1A-A050-4C56F8C37EB9}"/>
    <cellStyle name="Obično 2 6" xfId="5169" xr:uid="{1B581DE6-A1AD-4BFB-AA7C-99995636E357}"/>
    <cellStyle name="Obično 2 7" xfId="5170" xr:uid="{48E9166B-E794-4D6F-956B-B576EFF586AC}"/>
    <cellStyle name="Obično 2 7 2" xfId="5171" xr:uid="{B665630B-4D19-454E-9F1F-92F59BDFB506}"/>
    <cellStyle name="Obično 2 7 3" xfId="5172" xr:uid="{94375FF0-BC56-4687-AB39-858E82515993}"/>
    <cellStyle name="Obično 2 8" xfId="5173" xr:uid="{CA8C1293-CC51-4350-B307-359BF01A76FD}"/>
    <cellStyle name="Obično 2 9" xfId="5174" xr:uid="{08E9D215-6C4D-4992-B0EC-C5318B8D6AF6}"/>
    <cellStyle name="Obično 2_Kopija 2012-01-19 Troskovnici-ukupni-KNJIGA 6-ISPRAVLJENO" xfId="7147" xr:uid="{C5CF10E6-8292-44C2-9123-83967A44698E}"/>
    <cellStyle name="Obično 20" xfId="5175" xr:uid="{E35C1881-61EA-4484-A04C-886C437C3294}"/>
    <cellStyle name="Obično 20 2" xfId="7148" xr:uid="{57629ADC-1309-4C17-8BA2-D516A7EE87BC}"/>
    <cellStyle name="Obično 21" xfId="5176" xr:uid="{DB0E8818-6E70-4E29-9227-5C8B9D08DACE}"/>
    <cellStyle name="Obično 21 2" xfId="5177" xr:uid="{0778C394-8D8F-4130-900E-FE32A17B3F31}"/>
    <cellStyle name="Obično 22" xfId="5178" xr:uid="{8271263D-39BF-4190-BFD2-31CF548008F8}"/>
    <cellStyle name="Obično 22 2" xfId="5179" xr:uid="{9DBB0AAE-9AD0-4A1F-88E9-5324D97DA965}"/>
    <cellStyle name="Obično 24" xfId="7149" xr:uid="{D409B13E-1932-4156-9BB6-FA6981DC0F10}"/>
    <cellStyle name="Obično 25" xfId="7150" xr:uid="{50F5E71E-8CC3-4E5E-B652-5756716E3537}"/>
    <cellStyle name="Obično 25 2" xfId="15764" xr:uid="{0E7ECF95-E57C-4FF3-8141-D3AE3BA136AC}"/>
    <cellStyle name="Obično 26" xfId="7151" xr:uid="{7278DBF8-3D8B-4015-989C-233653D02F91}"/>
    <cellStyle name="Obično 27" xfId="7152" xr:uid="{941413B0-AA9E-455A-85A4-D644D00AA15C}"/>
    <cellStyle name="Obično 28" xfId="1167" xr:uid="{72B9F8DF-A4EA-4CDB-BF39-D4C01B8BA9B2}"/>
    <cellStyle name="Obično 28 2" xfId="41423" xr:uid="{7D3B99A3-8511-4320-818A-7ED01D208324}"/>
    <cellStyle name="Obično 3" xfId="152" xr:uid="{00000000-0005-0000-0000-0000AF000000}"/>
    <cellStyle name="Obično 3 2" xfId="1169" xr:uid="{168E121C-2554-474F-9A6B-41D02099A1ED}"/>
    <cellStyle name="Obično 3 2 10" xfId="7153" xr:uid="{DF7D673D-8A02-4A90-AF17-F3CE0A6B3D27}"/>
    <cellStyle name="Obično 3 2 10 2" xfId="9031" xr:uid="{AD3C7A5D-B3F3-46FB-AD44-405A15192560}"/>
    <cellStyle name="Obično 3 2 10 2 2" xfId="15077" xr:uid="{7C6B96AE-F5F3-45C0-A5DB-04A23BD13713}"/>
    <cellStyle name="Obično 3 2 10 2 2 2" xfId="25792" xr:uid="{4ACCA432-7C81-4044-AE69-9827E7EC8DC6}"/>
    <cellStyle name="Obično 3 2 10 2 3" xfId="12703" xr:uid="{73B9ACBD-3A65-4C6C-8AE6-EFEF5FA6075C}"/>
    <cellStyle name="Obično 3 2 10 2 3 2" xfId="30475" xr:uid="{61F8C86D-3BE7-4BA0-AAA6-6646B04A1D25}"/>
    <cellStyle name="Obično 3 2 10 2 4" xfId="23418" xr:uid="{BE6E1417-467E-42BA-A3E4-A8288EF1020C}"/>
    <cellStyle name="Obično 3 2 10 3" xfId="10230" xr:uid="{6612BBF1-3143-4DC6-8CE0-6A7649ECDBEB}"/>
    <cellStyle name="Obično 3 2 10 3 2" xfId="13894" xr:uid="{688A34E6-E164-4B3F-8D00-AF84A833C5A5}"/>
    <cellStyle name="Obično 3 2 10 3 2 2" xfId="31659" xr:uid="{7310A738-2BCB-4D0E-95CB-0545313E7608}"/>
    <cellStyle name="Obično 3 2 10 3 3" xfId="24609" xr:uid="{9CC85E7F-7302-43D3-9C5E-3FBD8DCFFB4B}"/>
    <cellStyle name="Obično 3 2 10 4" xfId="11463" xr:uid="{B827A8DD-A643-49E7-8DDB-067F49793216}"/>
    <cellStyle name="Obično 3 2 10 4 2" xfId="29292" xr:uid="{62DF6051-E704-40EA-B9AB-C189BC89B1D8}"/>
    <cellStyle name="Obično 3 2 10 5" xfId="22165" xr:uid="{EA96A804-67DD-4532-BAD1-AD8FD1517492}"/>
    <cellStyle name="Obično 3 2 11" xfId="7380" xr:uid="{7BA3A3FB-89B6-4F79-AFF5-F5EDFE7393A7}"/>
    <cellStyle name="Obično 3 2 11 2" xfId="9118" xr:uid="{F14804A8-978A-472B-A90A-D66D0C1CE1AD}"/>
    <cellStyle name="Obično 3 2 11 2 2" xfId="15157" xr:uid="{42EBA691-69A5-4894-AFD9-208C20E5EB05}"/>
    <cellStyle name="Obično 3 2 11 2 2 2" xfId="25872" xr:uid="{1F1D9AEE-D0F2-4827-AB84-BB366E03D497}"/>
    <cellStyle name="Obično 3 2 11 2 3" xfId="12790" xr:uid="{B00B4758-93AD-49C0-9B9D-A39449B80813}"/>
    <cellStyle name="Obično 3 2 11 2 3 2" xfId="30555" xr:uid="{690D10FD-1900-4F0C-A04F-2544FE0A85DE}"/>
    <cellStyle name="Obično 3 2 11 2 4" xfId="23505" xr:uid="{846D8759-312B-4461-89FA-9810B3C1C917}"/>
    <cellStyle name="Obično 3 2 11 3" xfId="10310" xr:uid="{56FE0A32-A910-4CD6-8814-86B8444E01FD}"/>
    <cellStyle name="Obično 3 2 11 3 2" xfId="13974" xr:uid="{4F26CEE4-04CD-4D69-8D6B-5306EC73643A}"/>
    <cellStyle name="Obično 3 2 11 3 2 2" xfId="31739" xr:uid="{E6B33FCC-FF9C-478A-8BE9-BE6AB7F09BB1}"/>
    <cellStyle name="Obično 3 2 11 3 3" xfId="24689" xr:uid="{048506F9-A103-4C79-B103-7D698EBB99E1}"/>
    <cellStyle name="Obično 3 2 11 4" xfId="11550" xr:uid="{D868ABCE-922C-4BA1-A6A0-21D42DC65488}"/>
    <cellStyle name="Obično 3 2 11 4 2" xfId="29372" xr:uid="{71502DBF-EDE2-4C7E-B4A5-C4F42D69B64A}"/>
    <cellStyle name="Obično 3 2 11 5" xfId="22265" xr:uid="{DA90D36E-0308-4CEC-8B3D-AB39804ED9C3}"/>
    <cellStyle name="Obično 3 2 12" xfId="8297" xr:uid="{895B8006-3AB6-4A6F-A26D-AE81BA5FE291}"/>
    <cellStyle name="Obično 3 2 12 2" xfId="9602" xr:uid="{0CFD8EBB-325F-4E25-99D7-E8876AE47E5E}"/>
    <cellStyle name="Obično 3 2 12 2 2" xfId="15641" xr:uid="{F07C74EA-2583-43CE-8D5B-C0DB4192964D}"/>
    <cellStyle name="Obično 3 2 12 2 2 2" xfId="26356" xr:uid="{2480C26E-C8B1-4D4E-87AD-191C13B65C41}"/>
    <cellStyle name="Obično 3 2 12 2 3" xfId="13274" xr:uid="{8F4AA166-2F74-4F20-A697-C33F1A7E7B52}"/>
    <cellStyle name="Obično 3 2 12 2 3 2" xfId="31039" xr:uid="{6DD2B358-9339-4B1F-B4D5-8F2E74B2BB96}"/>
    <cellStyle name="Obično 3 2 12 2 4" xfId="23989" xr:uid="{CFBC9071-C194-4AEC-A8FF-DCAE1E20E0AF}"/>
    <cellStyle name="Obično 3 2 12 3" xfId="10794" xr:uid="{85A6B147-4639-4429-AE91-D29B0A6A27D7}"/>
    <cellStyle name="Obično 3 2 12 3 2" xfId="14458" xr:uid="{0E1EB69D-2F0D-4074-91BD-2882C20BA314}"/>
    <cellStyle name="Obično 3 2 12 3 2 2" xfId="32223" xr:uid="{2E30BBC6-24F5-4296-9446-A187C357F7A9}"/>
    <cellStyle name="Obično 3 2 12 3 3" xfId="25173" xr:uid="{DA6E40EF-A0F4-44B3-A634-D39626A24F1B}"/>
    <cellStyle name="Obično 3 2 12 4" xfId="12034" xr:uid="{4F017908-E1AA-400A-9438-8B61540E07E5}"/>
    <cellStyle name="Obično 3 2 12 4 2" xfId="29856" xr:uid="{202FDAE8-4B57-4231-954A-52DBB2A8B636}"/>
    <cellStyle name="Obično 3 2 12 5" xfId="22749" xr:uid="{35525F32-F810-4186-9F65-34E567EEC0B7}"/>
    <cellStyle name="Obično 3 2 13" xfId="8543" xr:uid="{060E2B74-05D5-4008-BECF-604DFC564BA4}"/>
    <cellStyle name="Obično 3 2 13 2" xfId="14602" xr:uid="{BFCF4680-50D7-443A-9CC6-C4C5B5A5B80B}"/>
    <cellStyle name="Obično 3 2 13 2 2" xfId="25317" xr:uid="{58426C2D-9875-474E-AFA9-8B99E9A3F221}"/>
    <cellStyle name="Obično 3 2 13 3" xfId="12215" xr:uid="{28ABA74A-8E72-489C-9CC4-98EF8094DFA6}"/>
    <cellStyle name="Obično 3 2 13 3 2" xfId="30000" xr:uid="{A145A981-D38A-4C5D-9A28-603A1463592C}"/>
    <cellStyle name="Obično 3 2 13 4" xfId="22930" xr:uid="{61986AC7-9400-4BA0-B51F-009986BD923F}"/>
    <cellStyle name="Obično 3 2 14" xfId="9753" xr:uid="{401C9DE2-D793-40FA-884A-36D9566B1681}"/>
    <cellStyle name="Obično 3 2 14 2" xfId="13419" xr:uid="{995F6175-F10F-4E9E-9B24-893B57D0BDA2}"/>
    <cellStyle name="Obično 3 2 14 2 2" xfId="31184" xr:uid="{F9614591-0E2D-453B-A095-FAFCAC4DA21A}"/>
    <cellStyle name="Obično 3 2 14 3" xfId="24134" xr:uid="{83DF81C8-EB37-4C1F-B0CF-B577FF1C0C76}"/>
    <cellStyle name="Obično 3 2 15" xfId="10975" xr:uid="{AECCF792-1C32-4132-B71A-8E1EFFA1A1AD}"/>
    <cellStyle name="Obično 3 2 15 2" xfId="28817" xr:uid="{1E9D04B0-EF6E-4C9E-ADDA-8676584AE32D}"/>
    <cellStyle name="Obično 3 2 16" xfId="21661" xr:uid="{E84852A9-79F7-41DB-A628-0EA79F8A4DD5}"/>
    <cellStyle name="Obično 3 2 17" xfId="5180" xr:uid="{EB3C3188-0512-409D-961A-DDF0AC188E4A}"/>
    <cellStyle name="Obično 3 2 2" xfId="5181" xr:uid="{A2897B25-355E-4C9B-9116-BBEA7FC9E133}"/>
    <cellStyle name="Obično 3 2 2 10" xfId="7381" xr:uid="{CC67302C-903F-4515-BEBB-BC266F833052}"/>
    <cellStyle name="Obično 3 2 2 10 2" xfId="9119" xr:uid="{978C16D2-7F60-4CEB-BD2B-38823019E86D}"/>
    <cellStyle name="Obično 3 2 2 10 2 2" xfId="15158" xr:uid="{D4C2DF1D-B22A-43B0-AF0B-0FA1AD91D0F7}"/>
    <cellStyle name="Obično 3 2 2 10 2 2 2" xfId="25873" xr:uid="{72285B88-211E-41B1-980B-2587E7506230}"/>
    <cellStyle name="Obično 3 2 2 10 2 3" xfId="12791" xr:uid="{D7FC8B26-2F03-47C0-A68B-ACB5BE496A7E}"/>
    <cellStyle name="Obično 3 2 2 10 2 3 2" xfId="30556" xr:uid="{DEC74102-7A3B-4A03-A7B1-BEDCE167DC08}"/>
    <cellStyle name="Obično 3 2 2 10 2 4" xfId="23506" xr:uid="{2336552D-3A02-489B-8637-91AA04EFBF6F}"/>
    <cellStyle name="Obično 3 2 2 10 3" xfId="10311" xr:uid="{E6275BCF-88B6-478E-A347-0C59B61D0887}"/>
    <cellStyle name="Obično 3 2 2 10 3 2" xfId="13975" xr:uid="{B49EDB65-7AFD-4535-8C13-B8ABEF34DD74}"/>
    <cellStyle name="Obično 3 2 2 10 3 2 2" xfId="31740" xr:uid="{7D27552F-F2A8-4C41-BDA7-0FEF0BF597C8}"/>
    <cellStyle name="Obično 3 2 2 10 3 3" xfId="24690" xr:uid="{062D8B6C-9284-40C0-AAA7-C5758C1F6444}"/>
    <cellStyle name="Obično 3 2 2 10 4" xfId="11551" xr:uid="{DA3A65B6-9C17-44A2-86E5-D9DC4F0818FF}"/>
    <cellStyle name="Obično 3 2 2 10 4 2" xfId="29373" xr:uid="{5F9ED898-8957-4EDE-ADC2-015BAF7AFDF5}"/>
    <cellStyle name="Obično 3 2 2 10 5" xfId="22266" xr:uid="{E863D07C-EB6F-4468-A5B2-561536407AA3}"/>
    <cellStyle name="Obično 3 2 2 11" xfId="8298" xr:uid="{6C2C7ECA-9B46-41C8-A075-ACB63BFDCCF7}"/>
    <cellStyle name="Obično 3 2 2 11 2" xfId="9603" xr:uid="{D600BBE6-0D63-4B83-9193-1FF55411CD19}"/>
    <cellStyle name="Obično 3 2 2 11 2 2" xfId="15642" xr:uid="{7CE74DA8-D493-44AD-8781-A231A54A2505}"/>
    <cellStyle name="Obično 3 2 2 11 2 2 2" xfId="26357" xr:uid="{AFBED2F1-C578-41CC-AC89-CD98AB0C35BF}"/>
    <cellStyle name="Obično 3 2 2 11 2 3" xfId="13275" xr:uid="{71DD3E80-4FED-4ED9-BC7B-74B4D29A6273}"/>
    <cellStyle name="Obično 3 2 2 11 2 3 2" xfId="31040" xr:uid="{83F7DF6A-7933-427C-A874-FBAC148E8C30}"/>
    <cellStyle name="Obično 3 2 2 11 2 4" xfId="23990" xr:uid="{CE8C33A3-86D3-406C-A930-4BE52FC8692E}"/>
    <cellStyle name="Obično 3 2 2 11 3" xfId="10795" xr:uid="{68BCE738-C55D-4509-9DB4-E3747753B77A}"/>
    <cellStyle name="Obično 3 2 2 11 3 2" xfId="14459" xr:uid="{6CEE46A1-60B6-43A0-A519-E02C0C3261CD}"/>
    <cellStyle name="Obično 3 2 2 11 3 2 2" xfId="32224" xr:uid="{A8ECAA02-A951-4DEA-BB92-E52F807E4312}"/>
    <cellStyle name="Obično 3 2 2 11 3 3" xfId="25174" xr:uid="{F39C7A41-8F7D-4A3D-854B-4E841DA7CA77}"/>
    <cellStyle name="Obično 3 2 2 11 4" xfId="12035" xr:uid="{F4B81598-5C68-4166-83EE-4A8C87025DE4}"/>
    <cellStyle name="Obično 3 2 2 11 4 2" xfId="29857" xr:uid="{01F27C3B-5CF7-4E43-810E-FA7D7E99C7F4}"/>
    <cellStyle name="Obično 3 2 2 11 5" xfId="22750" xr:uid="{A1A3837D-2C67-4AA0-8640-0AEA15275BF5}"/>
    <cellStyle name="Obično 3 2 2 12" xfId="8544" xr:uid="{494E873E-3477-4BC6-901E-E6EB656AC576}"/>
    <cellStyle name="Obično 3 2 2 12 2" xfId="14603" xr:uid="{5ECA085F-711E-489E-9E03-4A1C8F12011D}"/>
    <cellStyle name="Obično 3 2 2 12 2 2" xfId="25318" xr:uid="{C91FF762-EAB8-42F8-BD90-4B45FED808C9}"/>
    <cellStyle name="Obično 3 2 2 12 3" xfId="12216" xr:uid="{1BC6C447-D75A-496A-A7ED-4F88110253A8}"/>
    <cellStyle name="Obično 3 2 2 12 3 2" xfId="30001" xr:uid="{04984F61-B36E-47DE-8F15-6E93373D535E}"/>
    <cellStyle name="Obično 3 2 2 12 4" xfId="22931" xr:uid="{A83EEB0E-9E0D-4B6B-9E8F-E1CE1A227D30}"/>
    <cellStyle name="Obično 3 2 2 13" xfId="9754" xr:uid="{252A46BF-075D-469D-A161-77800A16DE2B}"/>
    <cellStyle name="Obično 3 2 2 13 2" xfId="13420" xr:uid="{66DEAEE9-860E-4CD7-9FEB-DD3449333BEB}"/>
    <cellStyle name="Obično 3 2 2 13 2 2" xfId="31185" xr:uid="{B05A015D-DFF6-44B1-9A55-8974C70FBC4B}"/>
    <cellStyle name="Obično 3 2 2 13 3" xfId="24135" xr:uid="{A37A44CC-A113-49F2-A4A3-2F3F8EFD97EB}"/>
    <cellStyle name="Obično 3 2 2 14" xfId="10976" xr:uid="{5E8D410B-0688-4215-8B3F-9357F25C6684}"/>
    <cellStyle name="Obično 3 2 2 14 2" xfId="28818" xr:uid="{F7681626-08C9-432E-B159-98EF8C0B1801}"/>
    <cellStyle name="Obično 3 2 2 15" xfId="21662" xr:uid="{A17051A8-5FDA-45FC-81BD-B4DFE00E85D6}"/>
    <cellStyle name="Obično 3 2 2 2" xfId="5182" xr:uid="{E4A0807C-CA16-41FC-A0D4-EC23692F1A4A}"/>
    <cellStyle name="Obično 3 2 2 2 10" xfId="10977" xr:uid="{2F5CBB74-FB4C-41B5-8898-F41CBAB88C17}"/>
    <cellStyle name="Obično 3 2 2 2 10 2" xfId="28819" xr:uid="{F72E75A3-1BE5-4E94-A42B-EB261103E2DA}"/>
    <cellStyle name="Obično 3 2 2 2 11" xfId="21663" xr:uid="{EA9921F1-BBE1-4594-A974-E4585759C5FD}"/>
    <cellStyle name="Obično 3 2 2 2 2" xfId="5183" xr:uid="{83E56422-7888-4C6B-9DA3-598529636AED}"/>
    <cellStyle name="Obično 3 2 2 2 2 2" xfId="5979" xr:uid="{A53B12EE-CAE0-49A0-B9D9-B09833F976D7}"/>
    <cellStyle name="Obično 3 2 2 2 2 2 2" xfId="6608" xr:uid="{B64B2EA3-A935-483C-881B-082C77A86F28}"/>
    <cellStyle name="Obično 3 2 2 2 2 2 2 2" xfId="8218" xr:uid="{F1A3A57E-FF4E-4E68-B443-DBFA49D79479}"/>
    <cellStyle name="Obično 3 2 2 2 2 2 2 2 2" xfId="9528" xr:uid="{DE58F353-4A5D-40C6-810B-8C509C18ECB0}"/>
    <cellStyle name="Obično 3 2 2 2 2 2 2 2 2 2" xfId="15567" xr:uid="{07AADAA5-3E4F-4066-B7AE-B1B8CDA88D7B}"/>
    <cellStyle name="Obično 3 2 2 2 2 2 2 2 2 2 2" xfId="26282" xr:uid="{92ED454D-5A08-4052-94DC-1F614D112CCC}"/>
    <cellStyle name="Obično 3 2 2 2 2 2 2 2 2 3" xfId="13200" xr:uid="{9FE9CC39-2AB8-4A75-8A10-05C1DA46B32C}"/>
    <cellStyle name="Obično 3 2 2 2 2 2 2 2 2 3 2" xfId="30965" xr:uid="{07D7A564-468E-439D-9BB3-7D64B2F42DC6}"/>
    <cellStyle name="Obično 3 2 2 2 2 2 2 2 2 4" xfId="23915" xr:uid="{C6F5F44B-8E2A-48E3-94C5-6C289C70EF09}"/>
    <cellStyle name="Obično 3 2 2 2 2 2 2 2 3" xfId="10720" xr:uid="{C3D5BCFB-2CF4-486F-BA80-67107E0D446E}"/>
    <cellStyle name="Obično 3 2 2 2 2 2 2 2 3 2" xfId="14384" xr:uid="{70A78764-C48B-46BA-9164-1511CAB4C644}"/>
    <cellStyle name="Obično 3 2 2 2 2 2 2 2 3 2 2" xfId="32149" xr:uid="{A172EAA0-799B-4A71-9B6B-8CAF2DA3E76D}"/>
    <cellStyle name="Obično 3 2 2 2 2 2 2 2 3 3" xfId="25099" xr:uid="{0B16B550-D83B-4194-8ED4-BB9848C6CDF5}"/>
    <cellStyle name="Obično 3 2 2 2 2 2 2 2 4" xfId="11960" xr:uid="{99086767-C0A6-4187-BE69-2B9E22F67F08}"/>
    <cellStyle name="Obično 3 2 2 2 2 2 2 2 4 2" xfId="29782" xr:uid="{526268E0-E16E-46D7-912C-53C72DD522CC}"/>
    <cellStyle name="Obično 3 2 2 2 2 2 2 2 5" xfId="22675" xr:uid="{E0FCBE98-C502-409D-BD8F-1E1BFF43AC52}"/>
    <cellStyle name="Obično 3 2 2 2 2 2 2 3" xfId="8941" xr:uid="{8B2C98A2-CF81-4BD6-9A6E-D779FAF92B2A}"/>
    <cellStyle name="Obično 3 2 2 2 2 2 2 3 2" xfId="15000" xr:uid="{8F7A2FBE-482E-4EB4-8E83-D9A43F7683F2}"/>
    <cellStyle name="Obično 3 2 2 2 2 2 2 3 2 2" xfId="25715" xr:uid="{B9D0D9AA-B142-4610-9A8D-338B5221D8DA}"/>
    <cellStyle name="Obično 3 2 2 2 2 2 2 3 3" xfId="12613" xr:uid="{DDE93008-6A4C-4D3D-BE0D-81E586FB8750}"/>
    <cellStyle name="Obično 3 2 2 2 2 2 2 3 3 2" xfId="30398" xr:uid="{F74C718D-5A62-4A5F-BD44-752E3980D584}"/>
    <cellStyle name="Obično 3 2 2 2 2 2 2 3 4" xfId="23328" xr:uid="{A7987F32-97CC-4A30-B7D2-4882B1B81882}"/>
    <cellStyle name="Obično 3 2 2 2 2 2 2 4" xfId="10153" xr:uid="{1448CB7E-4776-471C-A478-0930826798D0}"/>
    <cellStyle name="Obično 3 2 2 2 2 2 2 4 2" xfId="13817" xr:uid="{528CBE75-CD97-4280-AB03-FCF2A76689BD}"/>
    <cellStyle name="Obično 3 2 2 2 2 2 2 4 2 2" xfId="31582" xr:uid="{4F4F427A-5015-43F6-8F26-6D440BFB0261}"/>
    <cellStyle name="Obično 3 2 2 2 2 2 2 4 3" xfId="24532" xr:uid="{CCCE022C-39DF-480B-8217-BD5EAF763D53}"/>
    <cellStyle name="Obično 3 2 2 2 2 2 2 5" xfId="11373" xr:uid="{D4F81AF2-81B3-42CF-BF78-F88A2210CD82}"/>
    <cellStyle name="Obično 3 2 2 2 2 2 2 5 2" xfId="29215" xr:uid="{56FA22DD-1171-455D-ACE1-7FABFEDACDA8}"/>
    <cellStyle name="Obično 3 2 2 2 2 2 2 6" xfId="22073" xr:uid="{EF6C3D34-9B3D-46E3-A4BB-8705162A4E56}"/>
    <cellStyle name="Obično 3 2 2 2 2 2 3" xfId="7576" xr:uid="{E30085DE-4FE8-449A-9C67-E6ADB9497E0D}"/>
    <cellStyle name="Obično 3 2 2 2 2 2 3 2" xfId="9251" xr:uid="{47211DFA-3724-4876-8BD8-7B865F9F802D}"/>
    <cellStyle name="Obično 3 2 2 2 2 2 3 2 2" xfId="15290" xr:uid="{EBB35188-AB1B-40FF-ADCF-99106FF8142E}"/>
    <cellStyle name="Obično 3 2 2 2 2 2 3 2 2 2" xfId="26005" xr:uid="{7B20E509-042E-4496-8D8B-78901DBB344D}"/>
    <cellStyle name="Obično 3 2 2 2 2 2 3 2 3" xfId="12923" xr:uid="{3399C4F0-63E4-4D03-B464-682E373FE4B9}"/>
    <cellStyle name="Obično 3 2 2 2 2 2 3 2 3 2" xfId="30688" xr:uid="{80432BE7-0B54-4E1D-B615-2C04A65AE5E3}"/>
    <cellStyle name="Obično 3 2 2 2 2 2 3 2 4" xfId="23638" xr:uid="{855FAA8E-F49B-4E8F-8FC5-C584CA6509C8}"/>
    <cellStyle name="Obično 3 2 2 2 2 2 3 3" xfId="10443" xr:uid="{664C3F3F-5852-4DB1-84AF-00D76AF642FE}"/>
    <cellStyle name="Obično 3 2 2 2 2 2 3 3 2" xfId="14107" xr:uid="{97EE20E3-A202-4F85-A205-3BE4A538789D}"/>
    <cellStyle name="Obično 3 2 2 2 2 2 3 3 2 2" xfId="31872" xr:uid="{48DBBDD6-38DD-48D6-BCDE-A03B61CB30AE}"/>
    <cellStyle name="Obično 3 2 2 2 2 2 3 3 3" xfId="24822" xr:uid="{E2E4A92C-2869-4DAF-B74E-8144E75BBCB0}"/>
    <cellStyle name="Obično 3 2 2 2 2 2 3 4" xfId="11683" xr:uid="{34198B4D-156B-4790-BBF2-548E6A291237}"/>
    <cellStyle name="Obično 3 2 2 2 2 2 3 4 2" xfId="29505" xr:uid="{5121C674-099C-4AD4-BEF6-76A4FCF4AF62}"/>
    <cellStyle name="Obično 3 2 2 2 2 2 3 5" xfId="22398" xr:uid="{FD81AF0C-17D3-43FF-B00F-5A667453410A}"/>
    <cellStyle name="Obično 3 2 2 2 2 2 4" xfId="8676" xr:uid="{D79B4654-7E2A-4A8E-B98B-19B3931FFF13}"/>
    <cellStyle name="Obično 3 2 2 2 2 2 4 2" xfId="14735" xr:uid="{16768610-B55E-4B9C-B5E7-4671EED1DC83}"/>
    <cellStyle name="Obično 3 2 2 2 2 2 4 2 2" xfId="25450" xr:uid="{405C0DDF-97B8-47EF-8C23-F0B2683E45AB}"/>
    <cellStyle name="Obično 3 2 2 2 2 2 4 3" xfId="12348" xr:uid="{A88F42C4-E5F5-485A-AE44-D33C6F386CEF}"/>
    <cellStyle name="Obično 3 2 2 2 2 2 4 3 2" xfId="30133" xr:uid="{C04C1957-3D80-49C5-9369-87A792FB602D}"/>
    <cellStyle name="Obično 3 2 2 2 2 2 4 4" xfId="23063" xr:uid="{DDB34F5A-077B-4E7E-AE1D-E62636F962E6}"/>
    <cellStyle name="Obično 3 2 2 2 2 2 5" xfId="9888" xr:uid="{BAE334A0-AE20-4A70-9D36-7F0652F57328}"/>
    <cellStyle name="Obično 3 2 2 2 2 2 5 2" xfId="13552" xr:uid="{13D04E66-A8FB-41FC-A23E-BDB0659E7488}"/>
    <cellStyle name="Obično 3 2 2 2 2 2 5 2 2" xfId="31317" xr:uid="{F940BEFA-FA6C-453C-9920-9DAB31F3B92A}"/>
    <cellStyle name="Obično 3 2 2 2 2 2 5 3" xfId="24267" xr:uid="{B6F619A4-EA3C-40E4-AD63-5A099573ECDF}"/>
    <cellStyle name="Obično 3 2 2 2 2 2 6" xfId="11108" xr:uid="{4BD81DC6-89EE-431B-9A59-ABDF30E48124}"/>
    <cellStyle name="Obično 3 2 2 2 2 2 6 2" xfId="28950" xr:uid="{D8FB3B6A-C0C6-4628-ABD4-D4A81E7CBBFC}"/>
    <cellStyle name="Obično 3 2 2 2 2 2 7" xfId="21808" xr:uid="{60172F5F-5B54-434D-BB0C-A0107C092313}"/>
    <cellStyle name="Obično 3 2 2 2 2 3" xfId="6415" xr:uid="{BD7DBAF4-F97E-46B0-B701-6A5EFC785AC9}"/>
    <cellStyle name="Obično 3 2 2 2 2 3 2" xfId="8025" xr:uid="{4B36093C-02D1-4B62-AFEA-3EDFD34B2466}"/>
    <cellStyle name="Obično 3 2 2 2 2 3 2 2" xfId="9398" xr:uid="{CB5A33C7-9AFD-49F6-82F9-A07BBC3580E1}"/>
    <cellStyle name="Obično 3 2 2 2 2 3 2 2 2" xfId="15437" xr:uid="{789B4D82-A807-4830-8717-ECD4AA2D31B1}"/>
    <cellStyle name="Obično 3 2 2 2 2 3 2 2 2 2" xfId="26152" xr:uid="{30A29C2B-75EC-44A4-A121-53987E53D3CD}"/>
    <cellStyle name="Obično 3 2 2 2 2 3 2 2 3" xfId="13070" xr:uid="{9E786B99-7B1E-4585-9710-D53B94933A43}"/>
    <cellStyle name="Obično 3 2 2 2 2 3 2 2 3 2" xfId="30835" xr:uid="{7E5AD0F3-0F85-42F4-A0C9-2F2D26689180}"/>
    <cellStyle name="Obično 3 2 2 2 2 3 2 2 4" xfId="23785" xr:uid="{53A376D1-9055-45FE-974C-7270283B6DA1}"/>
    <cellStyle name="Obično 3 2 2 2 2 3 2 3" xfId="10590" xr:uid="{A80599D7-4921-4312-824B-F628DEEC3399}"/>
    <cellStyle name="Obično 3 2 2 2 2 3 2 3 2" xfId="14254" xr:uid="{0999CDBB-7C9F-45BE-AA5F-04CCFF699DC3}"/>
    <cellStyle name="Obično 3 2 2 2 2 3 2 3 2 2" xfId="32019" xr:uid="{4301017A-AA01-4845-881F-A329B43C30E5}"/>
    <cellStyle name="Obično 3 2 2 2 2 3 2 3 3" xfId="24969" xr:uid="{C2EEFFD5-CA59-45A9-B718-B465A41528C8}"/>
    <cellStyle name="Obično 3 2 2 2 2 3 2 4" xfId="11830" xr:uid="{D944D3AA-52F8-4CED-BD0C-887341A64195}"/>
    <cellStyle name="Obično 3 2 2 2 2 3 2 4 2" xfId="29652" xr:uid="{C73BF161-1CFC-4F61-AD1E-E4811661ECA2}"/>
    <cellStyle name="Obično 3 2 2 2 2 3 2 5" xfId="22545" xr:uid="{581A7587-A377-45B9-A3D4-87038121C3BF}"/>
    <cellStyle name="Obično 3 2 2 2 2 3 3" xfId="8811" xr:uid="{74F465B9-99A6-4FDA-A4B6-54A1D15EF93A}"/>
    <cellStyle name="Obično 3 2 2 2 2 3 3 2" xfId="14870" xr:uid="{1CFE97BF-2796-47C2-B0D0-1F34817A14F7}"/>
    <cellStyle name="Obično 3 2 2 2 2 3 3 2 2" xfId="25585" xr:uid="{00E03F1D-5C86-4CB9-BDC2-E547A7FFDFA2}"/>
    <cellStyle name="Obično 3 2 2 2 2 3 3 3" xfId="12483" xr:uid="{5FEA8F9F-4987-4068-A72A-3E071F5F241D}"/>
    <cellStyle name="Obično 3 2 2 2 2 3 3 3 2" xfId="30268" xr:uid="{B9227F72-10B5-492D-8B04-38350191CBAE}"/>
    <cellStyle name="Obično 3 2 2 2 2 3 3 4" xfId="23198" xr:uid="{7AEF938C-7675-4119-B6E5-1C7E152B1613}"/>
    <cellStyle name="Obično 3 2 2 2 2 3 4" xfId="10023" xr:uid="{358881D8-2C3E-4A7B-BBE7-DA6F92357179}"/>
    <cellStyle name="Obično 3 2 2 2 2 3 4 2" xfId="13687" xr:uid="{C69FD902-2B59-4B2F-A754-62404C5E28D5}"/>
    <cellStyle name="Obično 3 2 2 2 2 3 4 2 2" xfId="31452" xr:uid="{32C1D78C-CB5A-44E6-B400-56F740BB6CBE}"/>
    <cellStyle name="Obično 3 2 2 2 2 3 4 3" xfId="24402" xr:uid="{450150CE-FDCB-4733-9DF0-4A9610860E2C}"/>
    <cellStyle name="Obično 3 2 2 2 2 3 5" xfId="11243" xr:uid="{77D29413-1DDB-4345-A1D9-DE60FDC0CB42}"/>
    <cellStyle name="Obično 3 2 2 2 2 3 5 2" xfId="29085" xr:uid="{A4C1B5EF-806D-4A09-934F-3C7B5170C4CE}"/>
    <cellStyle name="Obično 3 2 2 2 2 3 6" xfId="21943" xr:uid="{73A2B0B7-4438-4572-8B1A-880175F94508}"/>
    <cellStyle name="Obično 3 2 2 2 2 4" xfId="7383" xr:uid="{C0B1EDBF-F265-452B-9EB9-92B4DD931719}"/>
    <cellStyle name="Obično 3 2 2 2 2 4 2" xfId="9121" xr:uid="{FA224244-B5FF-401E-9D03-4318AC662874}"/>
    <cellStyle name="Obično 3 2 2 2 2 4 2 2" xfId="15160" xr:uid="{05C51764-41A4-4E98-A04B-75116F48ACCF}"/>
    <cellStyle name="Obično 3 2 2 2 2 4 2 2 2" xfId="25875" xr:uid="{CE3FF3B9-8052-4A15-AC08-830A82AB845B}"/>
    <cellStyle name="Obično 3 2 2 2 2 4 2 3" xfId="12793" xr:uid="{BCEBDD3C-D437-400D-9F92-BE819B5C8BAB}"/>
    <cellStyle name="Obično 3 2 2 2 2 4 2 3 2" xfId="30558" xr:uid="{A77157A1-9209-4B5F-AE7A-567199A36BDB}"/>
    <cellStyle name="Obično 3 2 2 2 2 4 2 4" xfId="23508" xr:uid="{89A71ECC-C6F4-4504-84F9-CE1024072B6A}"/>
    <cellStyle name="Obično 3 2 2 2 2 4 3" xfId="10313" xr:uid="{A262FF98-3C71-4EB4-BC60-4F7A99727ED0}"/>
    <cellStyle name="Obično 3 2 2 2 2 4 3 2" xfId="13977" xr:uid="{ED351EEB-5D0F-4308-97FC-D00B4618CBD5}"/>
    <cellStyle name="Obično 3 2 2 2 2 4 3 2 2" xfId="31742" xr:uid="{A3167D15-6C72-4A09-8A9A-6DE1F0E73103}"/>
    <cellStyle name="Obično 3 2 2 2 2 4 3 3" xfId="24692" xr:uid="{1CBFBA0C-4931-4255-9420-70AD367B94C8}"/>
    <cellStyle name="Obično 3 2 2 2 2 4 4" xfId="11553" xr:uid="{6146F335-B9BF-4D40-B94C-198861F663E3}"/>
    <cellStyle name="Obično 3 2 2 2 2 4 4 2" xfId="29375" xr:uid="{C9F20CC1-F6FE-4981-BB7D-96E3DB483C23}"/>
    <cellStyle name="Obično 3 2 2 2 2 4 5" xfId="22268" xr:uid="{4BD6217C-01CF-4216-AAC9-CD067CBA1C38}"/>
    <cellStyle name="Obično 3 2 2 2 2 5" xfId="8300" xr:uid="{FDBCA22E-E669-475A-920E-DD38F817D3B5}"/>
    <cellStyle name="Obično 3 2 2 2 2 5 2" xfId="9605" xr:uid="{864006A9-9DE5-46D7-83D0-F27406AE98B1}"/>
    <cellStyle name="Obično 3 2 2 2 2 5 2 2" xfId="15644" xr:uid="{8E256C93-E4AC-4544-99C4-126113AFD3C6}"/>
    <cellStyle name="Obično 3 2 2 2 2 5 2 2 2" xfId="26359" xr:uid="{E016345B-27EA-4B43-A8D4-FCCD170E0161}"/>
    <cellStyle name="Obično 3 2 2 2 2 5 2 3" xfId="13277" xr:uid="{7D78E196-AC12-43ED-8E88-F39589102809}"/>
    <cellStyle name="Obično 3 2 2 2 2 5 2 3 2" xfId="31042" xr:uid="{DAF66BD3-DF7A-4971-B83F-DAB652C533A8}"/>
    <cellStyle name="Obično 3 2 2 2 2 5 2 4" xfId="23992" xr:uid="{6768DB99-4979-4ADA-9A4B-BA0FE68EB7EB}"/>
    <cellStyle name="Obično 3 2 2 2 2 5 3" xfId="10797" xr:uid="{17D8277C-E07B-4BAB-A63C-2B0452F0897B}"/>
    <cellStyle name="Obično 3 2 2 2 2 5 3 2" xfId="14461" xr:uid="{499BEC8B-9353-43AB-B1D5-20577F5C22F6}"/>
    <cellStyle name="Obično 3 2 2 2 2 5 3 2 2" xfId="32226" xr:uid="{9212FABC-8B07-45C2-BEAA-C0D0CE643B6F}"/>
    <cellStyle name="Obično 3 2 2 2 2 5 3 3" xfId="25176" xr:uid="{4F3F5EED-AEAC-47DF-96E7-238F10F10750}"/>
    <cellStyle name="Obično 3 2 2 2 2 5 4" xfId="12037" xr:uid="{8633BA21-D755-437D-9B42-5B63401EBED0}"/>
    <cellStyle name="Obično 3 2 2 2 2 5 4 2" xfId="29859" xr:uid="{DA929824-E86D-477B-A02F-D2B9E29C3CB8}"/>
    <cellStyle name="Obično 3 2 2 2 2 5 5" xfId="22752" xr:uid="{0A650AF5-2455-48B8-B6C3-66CE0CE5A8E5}"/>
    <cellStyle name="Obično 3 2 2 2 2 6" xfId="8546" xr:uid="{E19DAFA1-4B91-4FD2-B956-891FBC592264}"/>
    <cellStyle name="Obično 3 2 2 2 2 6 2" xfId="14605" xr:uid="{CEF9BE3C-886B-4C43-87ED-5505D133E2E5}"/>
    <cellStyle name="Obično 3 2 2 2 2 6 2 2" xfId="25320" xr:uid="{38B1E4E0-E7AF-457B-A8E6-F17FCBF3AEB4}"/>
    <cellStyle name="Obično 3 2 2 2 2 6 3" xfId="12218" xr:uid="{A881CD5F-3B2A-4606-83BE-5FA32DA727D6}"/>
    <cellStyle name="Obično 3 2 2 2 2 6 3 2" xfId="30003" xr:uid="{FA44D3A0-BB24-4277-BDD3-D1F354B06ED4}"/>
    <cellStyle name="Obično 3 2 2 2 2 6 4" xfId="22933" xr:uid="{0EE7A5BD-CA73-4D35-9F6A-C4CB708B8BE9}"/>
    <cellStyle name="Obično 3 2 2 2 2 7" xfId="9756" xr:uid="{A7D75272-BF39-4F03-BC2D-74BF30F641C3}"/>
    <cellStyle name="Obično 3 2 2 2 2 7 2" xfId="13422" xr:uid="{0D720A51-A946-4FF2-9004-B05B5ACAE691}"/>
    <cellStyle name="Obično 3 2 2 2 2 7 2 2" xfId="31187" xr:uid="{5F290C6C-7D3F-4670-8818-ECF77ADF1937}"/>
    <cellStyle name="Obično 3 2 2 2 2 7 3" xfId="24137" xr:uid="{A0AB46C1-BAFB-42AF-B572-4194EA34818E}"/>
    <cellStyle name="Obično 3 2 2 2 2 8" xfId="10978" xr:uid="{70750AA0-AA38-4821-90ED-C2A88AC044F6}"/>
    <cellStyle name="Obično 3 2 2 2 2 8 2" xfId="28820" xr:uid="{4F575623-7B9E-4A07-A11E-E494EFF17A2C}"/>
    <cellStyle name="Obično 3 2 2 2 2 9" xfId="21664" xr:uid="{9303AF66-E8DB-4059-9F4B-145172237D72}"/>
    <cellStyle name="Obično 3 2 2 2 3" xfId="5184" xr:uid="{6D3E2241-7399-4E21-9EEF-2979DF077A00}"/>
    <cellStyle name="Obično 3 2 2 2 3 2" xfId="5980" xr:uid="{FE152421-9494-4C3F-9308-1BF22886BA5C}"/>
    <cellStyle name="Obično 3 2 2 2 3 2 2" xfId="6609" xr:uid="{51523BF0-02FF-42EB-8C91-96607D1762B4}"/>
    <cellStyle name="Obično 3 2 2 2 3 2 2 2" xfId="8219" xr:uid="{03C291D9-F288-425E-AB3B-20E7A72B8DC3}"/>
    <cellStyle name="Obično 3 2 2 2 3 2 2 2 2" xfId="9529" xr:uid="{D77A4E4B-FA22-4436-9868-6507BD9C6A44}"/>
    <cellStyle name="Obično 3 2 2 2 3 2 2 2 2 2" xfId="15568" xr:uid="{7C88B76A-C26D-4F83-A038-6E820184BC91}"/>
    <cellStyle name="Obično 3 2 2 2 3 2 2 2 2 2 2" xfId="26283" xr:uid="{ADD6AF53-AD6E-4568-9B04-17BAE4394EDC}"/>
    <cellStyle name="Obično 3 2 2 2 3 2 2 2 2 3" xfId="13201" xr:uid="{6519C8F3-F0D7-4CE9-ADF0-95EEE2F1F39B}"/>
    <cellStyle name="Obično 3 2 2 2 3 2 2 2 2 3 2" xfId="30966" xr:uid="{68F51EEA-558C-4447-BC0D-29A37777E934}"/>
    <cellStyle name="Obično 3 2 2 2 3 2 2 2 2 4" xfId="23916" xr:uid="{AEBB300D-7550-4AC5-B550-A7F8D07F36DE}"/>
    <cellStyle name="Obično 3 2 2 2 3 2 2 2 3" xfId="10721" xr:uid="{64A17837-30B9-4BFE-9E93-F443D66C88C7}"/>
    <cellStyle name="Obično 3 2 2 2 3 2 2 2 3 2" xfId="14385" xr:uid="{9D10C872-429A-42AB-BEE8-E5DE09118C85}"/>
    <cellStyle name="Obično 3 2 2 2 3 2 2 2 3 2 2" xfId="32150" xr:uid="{19736421-F562-41B2-8536-8E387885C5E0}"/>
    <cellStyle name="Obično 3 2 2 2 3 2 2 2 3 3" xfId="25100" xr:uid="{A3A26678-5A76-4F8E-9E6C-6EB53E87C19F}"/>
    <cellStyle name="Obično 3 2 2 2 3 2 2 2 4" xfId="11961" xr:uid="{522DEC9C-977D-49EF-916B-12EC820C9CD5}"/>
    <cellStyle name="Obično 3 2 2 2 3 2 2 2 4 2" xfId="29783" xr:uid="{43C07036-3C95-494F-B0A2-B789FBEF01AC}"/>
    <cellStyle name="Obično 3 2 2 2 3 2 2 2 5" xfId="22676" xr:uid="{67A84B0C-6E94-4AF6-B783-4A5AFAAB963B}"/>
    <cellStyle name="Obično 3 2 2 2 3 2 2 3" xfId="8942" xr:uid="{DE7DD55F-9C11-4907-818E-16B5AC4DF44C}"/>
    <cellStyle name="Obično 3 2 2 2 3 2 2 3 2" xfId="15001" xr:uid="{31C2780A-F4FA-4568-9ADE-BF3CB862F91A}"/>
    <cellStyle name="Obično 3 2 2 2 3 2 2 3 2 2" xfId="25716" xr:uid="{D8DFD4C2-2C3E-465C-AC3F-0E0A86C55218}"/>
    <cellStyle name="Obično 3 2 2 2 3 2 2 3 3" xfId="12614" xr:uid="{9F326BA5-BAA3-4175-B30E-F00A55F566DD}"/>
    <cellStyle name="Obično 3 2 2 2 3 2 2 3 3 2" xfId="30399" xr:uid="{5AECCDFE-24E2-45EB-9D2C-E322083B683F}"/>
    <cellStyle name="Obično 3 2 2 2 3 2 2 3 4" xfId="23329" xr:uid="{A68599C3-1050-4FEF-B3DA-DE628B8FF9A3}"/>
    <cellStyle name="Obično 3 2 2 2 3 2 2 4" xfId="10154" xr:uid="{1F07707F-B27E-444C-BEDF-530741C74EA5}"/>
    <cellStyle name="Obično 3 2 2 2 3 2 2 4 2" xfId="13818" xr:uid="{83ABA8A2-014D-4B52-90FE-1FA3CE302CEF}"/>
    <cellStyle name="Obično 3 2 2 2 3 2 2 4 2 2" xfId="31583" xr:uid="{52B37623-0AF4-4F66-A926-EF14D4835827}"/>
    <cellStyle name="Obično 3 2 2 2 3 2 2 4 3" xfId="24533" xr:uid="{24BDA24C-FEB1-46EA-B82B-AD109BEE0DD9}"/>
    <cellStyle name="Obično 3 2 2 2 3 2 2 5" xfId="11374" xr:uid="{01036200-054E-4A29-A044-BBA91EC82533}"/>
    <cellStyle name="Obično 3 2 2 2 3 2 2 5 2" xfId="29216" xr:uid="{CCBFC8A9-6CCA-4C70-A948-062E3521C1EE}"/>
    <cellStyle name="Obično 3 2 2 2 3 2 2 6" xfId="22074" xr:uid="{807223D2-B01C-4AF3-AEB5-2BE5331D9B34}"/>
    <cellStyle name="Obično 3 2 2 2 3 2 3" xfId="7577" xr:uid="{7BD5E355-394F-4647-AAD4-FC44FDB6BE90}"/>
    <cellStyle name="Obično 3 2 2 2 3 2 3 2" xfId="9252" xr:uid="{18954CE2-4B10-4451-9FFE-FF10A99FB96A}"/>
    <cellStyle name="Obično 3 2 2 2 3 2 3 2 2" xfId="15291" xr:uid="{E17AB3BA-87B6-4824-B9DD-3D8B6ED4F08E}"/>
    <cellStyle name="Obično 3 2 2 2 3 2 3 2 2 2" xfId="26006" xr:uid="{6D7728E3-C418-4F82-9DBA-0C8CC1723AC2}"/>
    <cellStyle name="Obično 3 2 2 2 3 2 3 2 3" xfId="12924" xr:uid="{9406F372-5AB9-4DC1-959C-05470353CBE8}"/>
    <cellStyle name="Obično 3 2 2 2 3 2 3 2 3 2" xfId="30689" xr:uid="{36974A78-CC8E-40CD-BA96-A654AA075429}"/>
    <cellStyle name="Obično 3 2 2 2 3 2 3 2 4" xfId="23639" xr:uid="{D0F2D3B8-9C71-45D8-AB45-A0D1568C9FEB}"/>
    <cellStyle name="Obično 3 2 2 2 3 2 3 3" xfId="10444" xr:uid="{3AEBFE0A-F1AA-4613-AD5D-D4E4B0D99D92}"/>
    <cellStyle name="Obično 3 2 2 2 3 2 3 3 2" xfId="14108" xr:uid="{14EF6A42-373A-429C-8D84-341781C629BF}"/>
    <cellStyle name="Obično 3 2 2 2 3 2 3 3 2 2" xfId="31873" xr:uid="{50C6E59D-C415-4D7F-A3CC-68CB66948E95}"/>
    <cellStyle name="Obično 3 2 2 2 3 2 3 3 3" xfId="24823" xr:uid="{D0E12F6E-2C0B-4175-A3CA-AC3FBDB8D0D2}"/>
    <cellStyle name="Obično 3 2 2 2 3 2 3 4" xfId="11684" xr:uid="{592E1D53-9B3F-4D00-8C5E-C7E1BDDD52B7}"/>
    <cellStyle name="Obično 3 2 2 2 3 2 3 4 2" xfId="29506" xr:uid="{D699A788-E478-477E-92B2-9932E1622160}"/>
    <cellStyle name="Obično 3 2 2 2 3 2 3 5" xfId="22399" xr:uid="{005196B3-FBFE-4B84-BF3F-054A2EEEAA34}"/>
    <cellStyle name="Obično 3 2 2 2 3 2 4" xfId="8677" xr:uid="{7A8E0DED-4836-449E-9F6C-D0DD919C08FF}"/>
    <cellStyle name="Obično 3 2 2 2 3 2 4 2" xfId="14736" xr:uid="{C34F0942-EAF4-40CC-BA29-F1727ACECEB5}"/>
    <cellStyle name="Obično 3 2 2 2 3 2 4 2 2" xfId="25451" xr:uid="{5959D1AB-CE92-43A5-A519-81DCE8EE243F}"/>
    <cellStyle name="Obično 3 2 2 2 3 2 4 3" xfId="12349" xr:uid="{291DCAB7-DFEE-4798-8368-79BB7A37A429}"/>
    <cellStyle name="Obično 3 2 2 2 3 2 4 3 2" xfId="30134" xr:uid="{CD1009B1-B173-4F93-AE70-92CDA007A734}"/>
    <cellStyle name="Obično 3 2 2 2 3 2 4 4" xfId="23064" xr:uid="{5DFA1F57-E44E-4DC7-BCE3-009A83493EA7}"/>
    <cellStyle name="Obično 3 2 2 2 3 2 5" xfId="9889" xr:uid="{69E4FA14-0115-453C-A44F-22511EACFD5E}"/>
    <cellStyle name="Obično 3 2 2 2 3 2 5 2" xfId="13553" xr:uid="{7203CDD8-D5AC-4CAA-9500-9B898458E4A5}"/>
    <cellStyle name="Obično 3 2 2 2 3 2 5 2 2" xfId="31318" xr:uid="{F9416B82-086B-4401-AEC2-844B2B843E70}"/>
    <cellStyle name="Obično 3 2 2 2 3 2 5 3" xfId="24268" xr:uid="{D25F3344-EE63-4131-9E58-3C8DC265BDB8}"/>
    <cellStyle name="Obično 3 2 2 2 3 2 6" xfId="11109" xr:uid="{6F51CE05-EFED-4DE2-9E15-86A0BF7FF22D}"/>
    <cellStyle name="Obično 3 2 2 2 3 2 6 2" xfId="28951" xr:uid="{76A56756-8E9D-415E-A87B-671346A658B7}"/>
    <cellStyle name="Obično 3 2 2 2 3 2 7" xfId="21809" xr:uid="{5A1BEE8B-4F6C-409F-8A03-C71ADE90E6E2}"/>
    <cellStyle name="Obično 3 2 2 2 3 3" xfId="6416" xr:uid="{F6BDBA37-320F-4FA0-BCF7-41DED9A6F827}"/>
    <cellStyle name="Obično 3 2 2 2 3 3 2" xfId="8026" xr:uid="{BFDC7C6B-A028-4272-9D94-E3A54FF439B6}"/>
    <cellStyle name="Obično 3 2 2 2 3 3 2 2" xfId="9399" xr:uid="{E56461D5-AE8D-406D-B3B6-0DDCCF5659A7}"/>
    <cellStyle name="Obično 3 2 2 2 3 3 2 2 2" xfId="15438" xr:uid="{4A435B10-29EC-48AF-ADA5-CA38D262BCFC}"/>
    <cellStyle name="Obično 3 2 2 2 3 3 2 2 2 2" xfId="26153" xr:uid="{1558BAE3-8BB7-4DB0-A6CD-8995A9328B0C}"/>
    <cellStyle name="Obično 3 2 2 2 3 3 2 2 3" xfId="13071" xr:uid="{78B2B1E3-9862-4CC5-ACDD-55007A27F186}"/>
    <cellStyle name="Obično 3 2 2 2 3 3 2 2 3 2" xfId="30836" xr:uid="{BFC66932-4B24-4FE6-80F7-657D0DBE14BB}"/>
    <cellStyle name="Obično 3 2 2 2 3 3 2 2 4" xfId="23786" xr:uid="{4587FC05-4AC7-4840-9583-22DB8796947E}"/>
    <cellStyle name="Obično 3 2 2 2 3 3 2 3" xfId="10591" xr:uid="{148BE384-0372-4BE1-92AC-B5A6438CA7DB}"/>
    <cellStyle name="Obično 3 2 2 2 3 3 2 3 2" xfId="14255" xr:uid="{0FF9A9B6-E2BF-41DA-9F09-EE54FE1EC4B3}"/>
    <cellStyle name="Obično 3 2 2 2 3 3 2 3 2 2" xfId="32020" xr:uid="{23944842-3BEA-4BBE-8D9C-B3F578CC4AB5}"/>
    <cellStyle name="Obično 3 2 2 2 3 3 2 3 3" xfId="24970" xr:uid="{845559CF-B783-48A2-89E2-1A0B86D11792}"/>
    <cellStyle name="Obično 3 2 2 2 3 3 2 4" xfId="11831" xr:uid="{E1615204-8C90-4C15-B094-A32D879164E2}"/>
    <cellStyle name="Obično 3 2 2 2 3 3 2 4 2" xfId="29653" xr:uid="{F56F1AFA-1B17-487D-857D-416FA2E344C5}"/>
    <cellStyle name="Obično 3 2 2 2 3 3 2 5" xfId="22546" xr:uid="{FB6B9352-D08C-4506-924D-9C641FEB3699}"/>
    <cellStyle name="Obično 3 2 2 2 3 3 3" xfId="8812" xr:uid="{F2374BAE-91D4-49FD-AEF0-C444F9F515C5}"/>
    <cellStyle name="Obično 3 2 2 2 3 3 3 2" xfId="14871" xr:uid="{817525A8-1D40-4A52-903B-EB25F3B45AAC}"/>
    <cellStyle name="Obično 3 2 2 2 3 3 3 2 2" xfId="25586" xr:uid="{0FF61E99-41D0-4A58-A479-8962A78E7277}"/>
    <cellStyle name="Obično 3 2 2 2 3 3 3 3" xfId="12484" xr:uid="{23ABD113-1849-46E3-A23C-C464DDCB5ED1}"/>
    <cellStyle name="Obično 3 2 2 2 3 3 3 3 2" xfId="30269" xr:uid="{B3143C24-25B0-41B2-87AA-E746BF5E2F68}"/>
    <cellStyle name="Obično 3 2 2 2 3 3 3 4" xfId="23199" xr:uid="{EF8A9DF2-E69F-4966-87F9-4648640466BA}"/>
    <cellStyle name="Obično 3 2 2 2 3 3 4" xfId="10024" xr:uid="{B2B99B33-3BDE-4D5F-8B9B-6F4E58EB6609}"/>
    <cellStyle name="Obično 3 2 2 2 3 3 4 2" xfId="13688" xr:uid="{46A7FA83-2461-4E42-A12B-AB245AF59695}"/>
    <cellStyle name="Obično 3 2 2 2 3 3 4 2 2" xfId="31453" xr:uid="{572291C9-C438-4CB3-8AA1-DEB67BAD8D15}"/>
    <cellStyle name="Obično 3 2 2 2 3 3 4 3" xfId="24403" xr:uid="{D0038119-A7FF-47D3-A0DB-43FBA8DB94F3}"/>
    <cellStyle name="Obično 3 2 2 2 3 3 5" xfId="11244" xr:uid="{3703D4E9-FCBD-4AE1-95E4-AB48D20F6ED1}"/>
    <cellStyle name="Obično 3 2 2 2 3 3 5 2" xfId="29086" xr:uid="{CEC1AE2F-C4E3-49D3-9DE0-779578F73A4E}"/>
    <cellStyle name="Obično 3 2 2 2 3 3 6" xfId="21944" xr:uid="{998864BD-BD4A-4F22-A04E-7D21819149FA}"/>
    <cellStyle name="Obično 3 2 2 2 3 4" xfId="7384" xr:uid="{838BDC16-38FA-488B-8EC2-B78BAF0D9AF9}"/>
    <cellStyle name="Obično 3 2 2 2 3 4 2" xfId="9122" xr:uid="{9617944F-A5B9-413F-BDF2-97B3B570CD1F}"/>
    <cellStyle name="Obično 3 2 2 2 3 4 2 2" xfId="15161" xr:uid="{A1AE1AEC-F10B-40A1-810B-1823B5C5442A}"/>
    <cellStyle name="Obično 3 2 2 2 3 4 2 2 2" xfId="25876" xr:uid="{CB488C8F-CDCB-4C6A-9051-37EE426E40BE}"/>
    <cellStyle name="Obično 3 2 2 2 3 4 2 3" xfId="12794" xr:uid="{81AB335B-078F-4686-AC31-F3C106DC1ACA}"/>
    <cellStyle name="Obično 3 2 2 2 3 4 2 3 2" xfId="30559" xr:uid="{0146A505-EF30-4DEF-A2AB-050E8B0BD26C}"/>
    <cellStyle name="Obično 3 2 2 2 3 4 2 4" xfId="23509" xr:uid="{661B07B5-AFE0-4CF0-A2B7-1D240E5145DE}"/>
    <cellStyle name="Obično 3 2 2 2 3 4 3" xfId="10314" xr:uid="{5483CC43-62C6-4E6E-A064-3FD98EC94BA6}"/>
    <cellStyle name="Obično 3 2 2 2 3 4 3 2" xfId="13978" xr:uid="{CAE2440B-6B8D-425F-A416-BB5C91018E70}"/>
    <cellStyle name="Obično 3 2 2 2 3 4 3 2 2" xfId="31743" xr:uid="{8C2BA6DB-706F-4DBA-B556-EE56AE052B39}"/>
    <cellStyle name="Obično 3 2 2 2 3 4 3 3" xfId="24693" xr:uid="{7BA24380-3F08-46A6-8F9A-71E4C00BB155}"/>
    <cellStyle name="Obično 3 2 2 2 3 4 4" xfId="11554" xr:uid="{086B70C5-929E-4131-8A45-B334DAF21436}"/>
    <cellStyle name="Obično 3 2 2 2 3 4 4 2" xfId="29376" xr:uid="{B6C3E0A8-4D92-4829-B543-6A754BF5B2FB}"/>
    <cellStyle name="Obično 3 2 2 2 3 4 5" xfId="22269" xr:uid="{2575B483-2CB1-4204-8B07-68117C9B989D}"/>
    <cellStyle name="Obično 3 2 2 2 3 5" xfId="8301" xr:uid="{C1329B22-4F84-40EE-B719-632FE8EAC464}"/>
    <cellStyle name="Obično 3 2 2 2 3 5 2" xfId="9606" xr:uid="{0F289D71-EB8F-433F-8E60-B980AEF2A6C8}"/>
    <cellStyle name="Obično 3 2 2 2 3 5 2 2" xfId="15645" xr:uid="{B8FE5632-6FB0-4439-8B30-40E890429544}"/>
    <cellStyle name="Obično 3 2 2 2 3 5 2 2 2" xfId="26360" xr:uid="{A58DEE30-696E-482B-B26F-7EE6BD621CEB}"/>
    <cellStyle name="Obično 3 2 2 2 3 5 2 3" xfId="13278" xr:uid="{793B58FB-FF0D-4470-9A00-159D2C2CB071}"/>
    <cellStyle name="Obično 3 2 2 2 3 5 2 3 2" xfId="31043" xr:uid="{4F992DE2-E0AD-4CB5-9CB3-4B92163AC1B9}"/>
    <cellStyle name="Obično 3 2 2 2 3 5 2 4" xfId="23993" xr:uid="{5BE3A372-33B3-4280-8FFA-C83840954506}"/>
    <cellStyle name="Obično 3 2 2 2 3 5 3" xfId="10798" xr:uid="{3036BBF3-6DC0-4F06-B9D1-34445F1108C4}"/>
    <cellStyle name="Obično 3 2 2 2 3 5 3 2" xfId="14462" xr:uid="{F97CF059-39F8-4408-9E25-1451CE0DB813}"/>
    <cellStyle name="Obično 3 2 2 2 3 5 3 2 2" xfId="32227" xr:uid="{8558D66F-E266-4D25-B1D1-0F16572134BA}"/>
    <cellStyle name="Obično 3 2 2 2 3 5 3 3" xfId="25177" xr:uid="{EDF9AACE-EDDD-4E00-BE5F-927B81BCE1FF}"/>
    <cellStyle name="Obično 3 2 2 2 3 5 4" xfId="12038" xr:uid="{E46C4B97-6745-47EF-A3BE-FE4D340AEAA9}"/>
    <cellStyle name="Obično 3 2 2 2 3 5 4 2" xfId="29860" xr:uid="{B33C55AC-B4CA-42E7-B89E-C0F8754338A2}"/>
    <cellStyle name="Obično 3 2 2 2 3 5 5" xfId="22753" xr:uid="{778096CC-F046-4256-AAC2-ABA25E3AB10D}"/>
    <cellStyle name="Obično 3 2 2 2 3 6" xfId="8547" xr:uid="{0146F813-76FB-459D-B95E-7F2729A93C47}"/>
    <cellStyle name="Obično 3 2 2 2 3 6 2" xfId="14606" xr:uid="{CEC6FD7F-12CB-4FE2-BC21-F578DC4E530E}"/>
    <cellStyle name="Obično 3 2 2 2 3 6 2 2" xfId="25321" xr:uid="{0DCEC875-034F-48ED-9F59-164245314CA5}"/>
    <cellStyle name="Obično 3 2 2 2 3 6 3" xfId="12219" xr:uid="{A42009B2-B71D-4A06-ADC9-7364F24D5F71}"/>
    <cellStyle name="Obično 3 2 2 2 3 6 3 2" xfId="30004" xr:uid="{A4E036BA-7681-4F1C-98F1-8CDC489E3F58}"/>
    <cellStyle name="Obično 3 2 2 2 3 6 4" xfId="22934" xr:uid="{58675D26-7960-4804-9C32-5C98D11E422D}"/>
    <cellStyle name="Obično 3 2 2 2 3 7" xfId="9757" xr:uid="{2A670C6E-D926-4385-852F-5E7885EB1A8A}"/>
    <cellStyle name="Obično 3 2 2 2 3 7 2" xfId="13423" xr:uid="{F5566E73-D702-4F3D-8F88-3119ADC94C90}"/>
    <cellStyle name="Obično 3 2 2 2 3 7 2 2" xfId="31188" xr:uid="{D4DC35F6-BD15-49EB-95BA-B40CDB747CC4}"/>
    <cellStyle name="Obično 3 2 2 2 3 7 3" xfId="24138" xr:uid="{424AAF60-03A1-42C6-98E7-496EFFB49B69}"/>
    <cellStyle name="Obično 3 2 2 2 3 8" xfId="10979" xr:uid="{F8A7DB3C-DD35-4CFE-9286-829F407D8338}"/>
    <cellStyle name="Obično 3 2 2 2 3 8 2" xfId="28821" xr:uid="{3C662BA3-F525-4C4A-979E-5AD7F7E40D71}"/>
    <cellStyle name="Obično 3 2 2 2 3 9" xfId="21665" xr:uid="{C734BC5A-1E01-47D6-9B70-34632EFA1C5B}"/>
    <cellStyle name="Obično 3 2 2 2 4" xfId="5978" xr:uid="{6EEA9FD4-C737-4103-AFFF-AA5625D7C194}"/>
    <cellStyle name="Obično 3 2 2 2 4 2" xfId="6607" xr:uid="{A0DC9D7F-1414-4FB0-A947-FC4A9BF11539}"/>
    <cellStyle name="Obično 3 2 2 2 4 2 2" xfId="8217" xr:uid="{769788DA-5519-4F42-8C5D-D1FD9909AD20}"/>
    <cellStyle name="Obično 3 2 2 2 4 2 2 2" xfId="9527" xr:uid="{AAFD721B-529F-4BDE-81A4-627F251DB620}"/>
    <cellStyle name="Obično 3 2 2 2 4 2 2 2 2" xfId="15566" xr:uid="{9CC57229-0A09-48A2-814C-C86D9E0A7702}"/>
    <cellStyle name="Obično 3 2 2 2 4 2 2 2 2 2" xfId="26281" xr:uid="{09FF5F64-E441-494F-B2F8-B5F03BE637B1}"/>
    <cellStyle name="Obično 3 2 2 2 4 2 2 2 3" xfId="13199" xr:uid="{7983DE6C-75E1-4479-9C08-82A7E620969E}"/>
    <cellStyle name="Obično 3 2 2 2 4 2 2 2 3 2" xfId="30964" xr:uid="{19B4F70A-0D3D-4E5F-8363-59B8E178359B}"/>
    <cellStyle name="Obično 3 2 2 2 4 2 2 2 4" xfId="23914" xr:uid="{95969B2C-EDCF-4AED-B6FD-97CA10C585F6}"/>
    <cellStyle name="Obično 3 2 2 2 4 2 2 3" xfId="10719" xr:uid="{DF929DD1-7D11-434C-8E98-DD637D2D5395}"/>
    <cellStyle name="Obično 3 2 2 2 4 2 2 3 2" xfId="14383" xr:uid="{D76C2CF1-AFFA-4AF1-A34D-867FA906FEC9}"/>
    <cellStyle name="Obično 3 2 2 2 4 2 2 3 2 2" xfId="32148" xr:uid="{6EFEA73C-088F-47EA-AB09-E04BDDF393A1}"/>
    <cellStyle name="Obično 3 2 2 2 4 2 2 3 3" xfId="25098" xr:uid="{8FC84FE9-CD85-4D5B-916F-FFBE3DB9D47D}"/>
    <cellStyle name="Obično 3 2 2 2 4 2 2 4" xfId="11959" xr:uid="{571595DF-CB37-4407-957E-B02661126226}"/>
    <cellStyle name="Obično 3 2 2 2 4 2 2 4 2" xfId="29781" xr:uid="{0379C2C5-ED70-498A-BC9B-81C9C01B4A85}"/>
    <cellStyle name="Obično 3 2 2 2 4 2 2 5" xfId="22674" xr:uid="{03917BA2-9125-4076-AE4A-CC2AE5887772}"/>
    <cellStyle name="Obično 3 2 2 2 4 2 3" xfId="8940" xr:uid="{D6F9AF0F-53F0-4352-95A1-13E2F562D6F2}"/>
    <cellStyle name="Obično 3 2 2 2 4 2 3 2" xfId="14999" xr:uid="{928F5093-4A3D-4BA6-8780-094163157330}"/>
    <cellStyle name="Obično 3 2 2 2 4 2 3 2 2" xfId="25714" xr:uid="{6872A415-B748-46C7-B811-FA604EDE0F05}"/>
    <cellStyle name="Obično 3 2 2 2 4 2 3 3" xfId="12612" xr:uid="{F513E014-1A10-4D40-85E1-104107F5209A}"/>
    <cellStyle name="Obično 3 2 2 2 4 2 3 3 2" xfId="30397" xr:uid="{9A360B5E-D295-4CBF-9EA9-78A5EF9B7820}"/>
    <cellStyle name="Obično 3 2 2 2 4 2 3 4" xfId="23327" xr:uid="{B347A598-74A8-40E2-AE31-34D188A14DE7}"/>
    <cellStyle name="Obično 3 2 2 2 4 2 4" xfId="10152" xr:uid="{B63DE2AB-BDF3-4AB4-A113-72D65F794F0E}"/>
    <cellStyle name="Obično 3 2 2 2 4 2 4 2" xfId="13816" xr:uid="{6585F79C-8FA3-4840-959F-C68873C12ED4}"/>
    <cellStyle name="Obično 3 2 2 2 4 2 4 2 2" xfId="31581" xr:uid="{179C4766-CC52-4455-A9A8-E8C2C286A878}"/>
    <cellStyle name="Obično 3 2 2 2 4 2 4 3" xfId="24531" xr:uid="{EF5827D2-DE94-4CAE-89B4-9AFD8758FF7F}"/>
    <cellStyle name="Obično 3 2 2 2 4 2 5" xfId="11372" xr:uid="{99011832-98A2-41AB-B037-E4CB23D6E12B}"/>
    <cellStyle name="Obično 3 2 2 2 4 2 5 2" xfId="29214" xr:uid="{69389087-C669-4940-ACA3-7B4C22E6FC56}"/>
    <cellStyle name="Obično 3 2 2 2 4 2 6" xfId="22072" xr:uid="{CF49AF9D-7824-4CE8-B41E-66182F36041F}"/>
    <cellStyle name="Obično 3 2 2 2 4 3" xfId="7575" xr:uid="{D59DC2C7-3312-4610-B279-63ABD0D60E06}"/>
    <cellStyle name="Obično 3 2 2 2 4 3 2" xfId="9250" xr:uid="{7E450F52-ABB5-4085-9DE5-F0F552E804E8}"/>
    <cellStyle name="Obično 3 2 2 2 4 3 2 2" xfId="15289" xr:uid="{C999C0C8-5A91-43F8-84A8-4D9095ABFE4C}"/>
    <cellStyle name="Obično 3 2 2 2 4 3 2 2 2" xfId="26004" xr:uid="{66574FAA-C8DC-4F70-A161-0E5CE3DEF2D8}"/>
    <cellStyle name="Obično 3 2 2 2 4 3 2 3" xfId="12922" xr:uid="{8A9DD46A-0A86-4A7B-9FC5-CAF2990CEDF5}"/>
    <cellStyle name="Obično 3 2 2 2 4 3 2 3 2" xfId="30687" xr:uid="{6BF85F51-CFE6-4A3F-9BFA-C373021EF5B2}"/>
    <cellStyle name="Obično 3 2 2 2 4 3 2 4" xfId="23637" xr:uid="{97CE5698-44AF-48F4-89EB-5796F9285315}"/>
    <cellStyle name="Obično 3 2 2 2 4 3 3" xfId="10442" xr:uid="{04B0E329-8439-48C3-B3C5-4801AC8D3511}"/>
    <cellStyle name="Obično 3 2 2 2 4 3 3 2" xfId="14106" xr:uid="{E2235474-5E77-4644-B491-551679D05339}"/>
    <cellStyle name="Obično 3 2 2 2 4 3 3 2 2" xfId="31871" xr:uid="{2585BB47-25E9-4D1D-94C7-D7DB5741A458}"/>
    <cellStyle name="Obično 3 2 2 2 4 3 3 3" xfId="24821" xr:uid="{E9AAE6BB-B284-49F5-AF6E-EAAC7681E1E7}"/>
    <cellStyle name="Obično 3 2 2 2 4 3 4" xfId="11682" xr:uid="{9CD35281-E814-4B48-B314-5E6FD065F698}"/>
    <cellStyle name="Obično 3 2 2 2 4 3 4 2" xfId="29504" xr:uid="{A09232C6-6476-4150-B68B-F95F5A9E19DF}"/>
    <cellStyle name="Obično 3 2 2 2 4 3 5" xfId="22397" xr:uid="{7B1F75F8-E398-40DE-9596-870B45ADA873}"/>
    <cellStyle name="Obično 3 2 2 2 4 4" xfId="8675" xr:uid="{75B4DA89-F719-476E-A3FD-19632E3DE275}"/>
    <cellStyle name="Obično 3 2 2 2 4 4 2" xfId="14734" xr:uid="{D775A101-E2C8-415A-9EE0-AB4FDC8CAF92}"/>
    <cellStyle name="Obično 3 2 2 2 4 4 2 2" xfId="25449" xr:uid="{19AE9F29-E6C8-4525-AE15-1BE5A1152E6B}"/>
    <cellStyle name="Obično 3 2 2 2 4 4 3" xfId="12347" xr:uid="{510ADAD3-6C0D-479C-AC1F-E0E168C6B455}"/>
    <cellStyle name="Obično 3 2 2 2 4 4 3 2" xfId="30132" xr:uid="{6C44926D-2ABB-464F-A6E1-C3B26911237E}"/>
    <cellStyle name="Obično 3 2 2 2 4 4 4" xfId="23062" xr:uid="{0DF3C62B-32EC-4717-8E6C-88D586649FA9}"/>
    <cellStyle name="Obično 3 2 2 2 4 5" xfId="9887" xr:uid="{6968C2A1-5CFB-4238-B64C-3C4923AC49C4}"/>
    <cellStyle name="Obično 3 2 2 2 4 5 2" xfId="13551" xr:uid="{22BB785C-2E54-4289-82DD-42547D0DF04B}"/>
    <cellStyle name="Obično 3 2 2 2 4 5 2 2" xfId="31316" xr:uid="{F938EE5F-63B5-4793-9710-01A1D194901C}"/>
    <cellStyle name="Obično 3 2 2 2 4 5 3" xfId="24266" xr:uid="{47CCEB4E-803B-4A29-BF88-0EEA6BA55771}"/>
    <cellStyle name="Obično 3 2 2 2 4 6" xfId="11107" xr:uid="{288C2EBC-30A6-413B-B4F2-B9E9F016CFE3}"/>
    <cellStyle name="Obično 3 2 2 2 4 6 2" xfId="28949" xr:uid="{03A3D8FB-FD55-4CA2-8966-E64B31A1E695}"/>
    <cellStyle name="Obično 3 2 2 2 4 7" xfId="21807" xr:uid="{A8A08335-6C52-45CB-8C14-D1ED7E5E42FE}"/>
    <cellStyle name="Obično 3 2 2 2 5" xfId="6414" xr:uid="{CA45FD94-BD8C-40A3-8B0F-9E8713524E18}"/>
    <cellStyle name="Obično 3 2 2 2 5 2" xfId="8024" xr:uid="{580E7FEE-6FA5-474B-9AA9-87A96BAF5581}"/>
    <cellStyle name="Obično 3 2 2 2 5 2 2" xfId="9397" xr:uid="{E45B28C0-3EEE-4897-9FC5-DAF683157674}"/>
    <cellStyle name="Obično 3 2 2 2 5 2 2 2" xfId="15436" xr:uid="{6D4EEE78-1D61-4784-9F2D-7FFC9A5B6378}"/>
    <cellStyle name="Obično 3 2 2 2 5 2 2 2 2" xfId="26151" xr:uid="{1938FDFC-E2E5-4DD4-8F04-A9159D9DF21E}"/>
    <cellStyle name="Obično 3 2 2 2 5 2 2 3" xfId="13069" xr:uid="{8467466C-40A3-423E-9B56-29104273D6F5}"/>
    <cellStyle name="Obično 3 2 2 2 5 2 2 3 2" xfId="30834" xr:uid="{A002CB5B-073A-49BC-A308-8EB57FE6E101}"/>
    <cellStyle name="Obično 3 2 2 2 5 2 2 4" xfId="23784" xr:uid="{5A7DA6EC-EBE7-415A-91F5-E9E6EC855EBC}"/>
    <cellStyle name="Obično 3 2 2 2 5 2 3" xfId="10589" xr:uid="{248986B8-456C-44C3-AD29-D6E0A1783FED}"/>
    <cellStyle name="Obično 3 2 2 2 5 2 3 2" xfId="14253" xr:uid="{DBDE6F83-FF6D-4FE8-ADBC-55CACB694508}"/>
    <cellStyle name="Obično 3 2 2 2 5 2 3 2 2" xfId="32018" xr:uid="{D2F7C8F7-38AA-4400-87E0-15F03C917AE1}"/>
    <cellStyle name="Obično 3 2 2 2 5 2 3 3" xfId="24968" xr:uid="{40D5500F-2915-4322-9993-403F08B15F67}"/>
    <cellStyle name="Obično 3 2 2 2 5 2 4" xfId="11829" xr:uid="{FE24541F-7323-4B0B-B7B5-47A0E75D21A3}"/>
    <cellStyle name="Obično 3 2 2 2 5 2 4 2" xfId="29651" xr:uid="{398EEEE8-014E-4A9A-8EDE-6C07EAE1F113}"/>
    <cellStyle name="Obično 3 2 2 2 5 2 5" xfId="22544" xr:uid="{6872EFC3-88CB-4DAC-B44D-C186BA58575F}"/>
    <cellStyle name="Obično 3 2 2 2 5 3" xfId="8810" xr:uid="{583A26C0-1EDC-4E47-8676-D26DC2D36ED7}"/>
    <cellStyle name="Obično 3 2 2 2 5 3 2" xfId="14869" xr:uid="{067B7105-590E-4B86-AF55-064DFD0ECD01}"/>
    <cellStyle name="Obično 3 2 2 2 5 3 2 2" xfId="25584" xr:uid="{384AB336-1577-4F6D-888E-38CD3A3127FA}"/>
    <cellStyle name="Obično 3 2 2 2 5 3 3" xfId="12482" xr:uid="{93465BF1-4788-4FFB-9C12-EA31408B2506}"/>
    <cellStyle name="Obično 3 2 2 2 5 3 3 2" xfId="30267" xr:uid="{E64E5736-2779-4703-919C-ED6C6BB69A31}"/>
    <cellStyle name="Obično 3 2 2 2 5 3 4" xfId="23197" xr:uid="{73FECD71-7BD9-464F-83F2-59A05BFF1205}"/>
    <cellStyle name="Obično 3 2 2 2 5 4" xfId="10022" xr:uid="{B3BD9EC0-7FE5-477D-81FA-B540BFB749EF}"/>
    <cellStyle name="Obično 3 2 2 2 5 4 2" xfId="13686" xr:uid="{DE694774-7596-4CAC-A4D7-2C2C752F6D43}"/>
    <cellStyle name="Obično 3 2 2 2 5 4 2 2" xfId="31451" xr:uid="{415C30C8-41DE-4569-AECF-382A57CCC04F}"/>
    <cellStyle name="Obično 3 2 2 2 5 4 3" xfId="24401" xr:uid="{4314029E-8293-4822-8E17-C92AECA3498F}"/>
    <cellStyle name="Obično 3 2 2 2 5 5" xfId="11242" xr:uid="{B458BD52-1D1A-41E4-ABD0-E7F9D7ED2D85}"/>
    <cellStyle name="Obično 3 2 2 2 5 5 2" xfId="29084" xr:uid="{2A0A54CC-F585-4988-A00F-350FFB38E7B5}"/>
    <cellStyle name="Obično 3 2 2 2 5 6" xfId="21942" xr:uid="{9142A3B6-00B2-4F96-A35F-086BC629E536}"/>
    <cellStyle name="Obično 3 2 2 2 6" xfId="7382" xr:uid="{656EC845-7315-406E-A05B-A3D3B3704B11}"/>
    <cellStyle name="Obično 3 2 2 2 6 2" xfId="9120" xr:uid="{58BAD643-2DBF-4CA7-A44B-879524D6B8EC}"/>
    <cellStyle name="Obično 3 2 2 2 6 2 2" xfId="15159" xr:uid="{C00BC132-1DC5-4B6E-87F4-55FD5A43D54A}"/>
    <cellStyle name="Obično 3 2 2 2 6 2 2 2" xfId="25874" xr:uid="{C8177091-B357-46A9-AE32-C5CDF4B6343E}"/>
    <cellStyle name="Obično 3 2 2 2 6 2 3" xfId="12792" xr:uid="{6E904D95-FACB-445D-9050-D29A5F2F3B9A}"/>
    <cellStyle name="Obično 3 2 2 2 6 2 3 2" xfId="30557" xr:uid="{27622C61-C037-4FB7-9E52-B5EB096BEF58}"/>
    <cellStyle name="Obično 3 2 2 2 6 2 4" xfId="23507" xr:uid="{9DD11366-0A71-4E0A-BDB7-B0AA8CB2C3CC}"/>
    <cellStyle name="Obično 3 2 2 2 6 3" xfId="10312" xr:uid="{2F4B7894-150B-40CD-ADC3-8E65D392A14F}"/>
    <cellStyle name="Obično 3 2 2 2 6 3 2" xfId="13976" xr:uid="{4A26CCFC-AA91-424D-8EEC-DB0BE87F686F}"/>
    <cellStyle name="Obično 3 2 2 2 6 3 2 2" xfId="31741" xr:uid="{75A38510-022D-437F-BADA-5BCD082156FE}"/>
    <cellStyle name="Obično 3 2 2 2 6 3 3" xfId="24691" xr:uid="{A67ADF19-0A00-4D44-A28D-082DD518D0AE}"/>
    <cellStyle name="Obično 3 2 2 2 6 4" xfId="11552" xr:uid="{159ECBD1-454A-486C-B3BC-2F38D45964BA}"/>
    <cellStyle name="Obično 3 2 2 2 6 4 2" xfId="29374" xr:uid="{FCFE08EF-A645-497B-94E8-7BC896E71246}"/>
    <cellStyle name="Obično 3 2 2 2 6 5" xfId="22267" xr:uid="{6692E77D-A2A3-498C-A74E-D2A23AA68BB6}"/>
    <cellStyle name="Obično 3 2 2 2 7" xfId="8299" xr:uid="{118B39A2-651E-4C4A-BEF4-4F39B66863BD}"/>
    <cellStyle name="Obično 3 2 2 2 7 2" xfId="9604" xr:uid="{38F5DD80-B983-45E9-9CBD-0CD185A16905}"/>
    <cellStyle name="Obično 3 2 2 2 7 2 2" xfId="15643" xr:uid="{CF2D5F90-E4C9-4E6E-B851-B685406A9A75}"/>
    <cellStyle name="Obično 3 2 2 2 7 2 2 2" xfId="26358" xr:uid="{45448451-5062-4A28-B537-2C91BD72E2EE}"/>
    <cellStyle name="Obično 3 2 2 2 7 2 3" xfId="13276" xr:uid="{E9649D66-8F96-4DD9-A2BE-A207BE5AD7B0}"/>
    <cellStyle name="Obično 3 2 2 2 7 2 3 2" xfId="31041" xr:uid="{9129B8A9-7D49-4BEB-84CA-F9D7FFAFB412}"/>
    <cellStyle name="Obično 3 2 2 2 7 2 4" xfId="23991" xr:uid="{6DCC35CD-4B6B-4546-8B9F-31101210C571}"/>
    <cellStyle name="Obično 3 2 2 2 7 3" xfId="10796" xr:uid="{89E63B4B-B525-4C03-A25F-008DE42626B6}"/>
    <cellStyle name="Obično 3 2 2 2 7 3 2" xfId="14460" xr:uid="{FF547F10-CE5B-41E4-96B1-8FC03A7AB4A2}"/>
    <cellStyle name="Obično 3 2 2 2 7 3 2 2" xfId="32225" xr:uid="{DA738BC6-F316-48B9-8AF1-2E4CF31D50B8}"/>
    <cellStyle name="Obično 3 2 2 2 7 3 3" xfId="25175" xr:uid="{978A19BD-9B63-49F1-8C52-B1CF20DD3B8A}"/>
    <cellStyle name="Obično 3 2 2 2 7 4" xfId="12036" xr:uid="{6BD7980D-F788-4BCB-94D6-A94AFE54AD57}"/>
    <cellStyle name="Obično 3 2 2 2 7 4 2" xfId="29858" xr:uid="{D7BA0756-7FA8-4826-B5EE-AD7F8DA7E16E}"/>
    <cellStyle name="Obično 3 2 2 2 7 5" xfId="22751" xr:uid="{6E6868DD-CAE4-4B90-BD89-7A31EF09B4D3}"/>
    <cellStyle name="Obično 3 2 2 2 8" xfId="8545" xr:uid="{6E333F4C-5775-43B3-B783-685F7A1B1285}"/>
    <cellStyle name="Obično 3 2 2 2 8 2" xfId="14604" xr:uid="{8B1D21B0-0FED-4A77-8AB1-12EEA3A2ED25}"/>
    <cellStyle name="Obično 3 2 2 2 8 2 2" xfId="25319" xr:uid="{1B9CB509-480C-487E-91D5-446354817264}"/>
    <cellStyle name="Obično 3 2 2 2 8 3" xfId="12217" xr:uid="{13388CA0-2AAD-4C97-822B-AA270955DCAE}"/>
    <cellStyle name="Obično 3 2 2 2 8 3 2" xfId="30002" xr:uid="{AF9F8FB5-48C1-42B0-9A6C-EA09CE6220B9}"/>
    <cellStyle name="Obično 3 2 2 2 8 4" xfId="22932" xr:uid="{40C925E9-641F-4083-ADC1-D638BEA5942B}"/>
    <cellStyle name="Obično 3 2 2 2 9" xfId="9755" xr:uid="{4DEAE548-8E53-4F82-9534-5390534F88EA}"/>
    <cellStyle name="Obično 3 2 2 2 9 2" xfId="13421" xr:uid="{F3F15E9C-A282-434B-BF36-E18D0B9A3005}"/>
    <cellStyle name="Obično 3 2 2 2 9 2 2" xfId="31186" xr:uid="{0DE6447D-FB08-4E15-A8E1-B4FA7329D028}"/>
    <cellStyle name="Obično 3 2 2 2 9 3" xfId="24136" xr:uid="{AB3FAA17-099C-4DB5-9BC9-107D7CE8D7D9}"/>
    <cellStyle name="Obično 3 2 2 3" xfId="5185" xr:uid="{93440E4D-F3E3-47EE-B41F-3E34FA512E77}"/>
    <cellStyle name="Obično 3 2 2 3 10" xfId="10980" xr:uid="{CF173CA6-E5FE-4AA0-BECF-1B62F6F82CBA}"/>
    <cellStyle name="Obično 3 2 2 3 10 2" xfId="28822" xr:uid="{C194FCE6-E3A4-4E44-AACA-AE6E28B45696}"/>
    <cellStyle name="Obično 3 2 2 3 11" xfId="21666" xr:uid="{D30B99B0-2510-4848-925E-EE66AD904510}"/>
    <cellStyle name="Obično 3 2 2 3 2" xfId="5186" xr:uid="{6217ACB7-4123-425C-89B0-2FB1AFE4BF16}"/>
    <cellStyle name="Obično 3 2 2 3 2 2" xfId="5982" xr:uid="{302792BA-0CC6-484D-9F98-6504D53F071C}"/>
    <cellStyle name="Obično 3 2 2 3 2 2 2" xfId="6611" xr:uid="{1B53E981-8381-4A67-8014-7DB9F964D974}"/>
    <cellStyle name="Obično 3 2 2 3 2 2 2 2" xfId="8221" xr:uid="{901574BD-E947-4C1F-9CB2-0EBA92419F8F}"/>
    <cellStyle name="Obično 3 2 2 3 2 2 2 2 2" xfId="9531" xr:uid="{0BE7EB76-7899-4649-899D-E116B65089E2}"/>
    <cellStyle name="Obično 3 2 2 3 2 2 2 2 2 2" xfId="15570" xr:uid="{A87720BE-1B93-47AD-9C5A-F00191FACB0D}"/>
    <cellStyle name="Obično 3 2 2 3 2 2 2 2 2 2 2" xfId="26285" xr:uid="{C6B8BB78-F3A6-4CFC-BEFE-EA78BA31FB06}"/>
    <cellStyle name="Obično 3 2 2 3 2 2 2 2 2 3" xfId="13203" xr:uid="{8A7BB199-1C27-476C-95EC-2192152D013C}"/>
    <cellStyle name="Obično 3 2 2 3 2 2 2 2 2 3 2" xfId="30968" xr:uid="{4EAFACBB-2BF5-4F6C-8C58-1D6A0004384C}"/>
    <cellStyle name="Obično 3 2 2 3 2 2 2 2 2 4" xfId="23918" xr:uid="{7B6FEEF6-3A00-46FC-AD92-D368DFF8A2BE}"/>
    <cellStyle name="Obično 3 2 2 3 2 2 2 2 3" xfId="10723" xr:uid="{4E9DF74D-CCB4-4677-BD50-472FFB239784}"/>
    <cellStyle name="Obično 3 2 2 3 2 2 2 2 3 2" xfId="14387" xr:uid="{AE54D8C1-478D-4EBC-B6CE-12B1142342E6}"/>
    <cellStyle name="Obično 3 2 2 3 2 2 2 2 3 2 2" xfId="32152" xr:uid="{EF5B92C6-C4EF-4157-AE2A-216504465AFA}"/>
    <cellStyle name="Obično 3 2 2 3 2 2 2 2 3 3" xfId="25102" xr:uid="{F2A233D6-06BE-470B-8EB7-A828930EAE33}"/>
    <cellStyle name="Obično 3 2 2 3 2 2 2 2 4" xfId="11963" xr:uid="{BE625565-C6B5-4B8A-9BB7-E1336E813B2D}"/>
    <cellStyle name="Obično 3 2 2 3 2 2 2 2 4 2" xfId="29785" xr:uid="{1E834A20-7391-4B3C-BE64-71596371DF42}"/>
    <cellStyle name="Obično 3 2 2 3 2 2 2 2 5" xfId="22678" xr:uid="{B3A571FC-D05B-48D9-A85C-7C7BE800ED3F}"/>
    <cellStyle name="Obično 3 2 2 3 2 2 2 3" xfId="8944" xr:uid="{ACE8C14E-CA97-4160-9598-B42A8FDE0E0B}"/>
    <cellStyle name="Obično 3 2 2 3 2 2 2 3 2" xfId="15003" xr:uid="{F0BDA364-5FB7-43A2-ADF5-80369AD454DA}"/>
    <cellStyle name="Obično 3 2 2 3 2 2 2 3 2 2" xfId="25718" xr:uid="{9B1E70CA-F956-42AC-A8D9-89DB4873002B}"/>
    <cellStyle name="Obično 3 2 2 3 2 2 2 3 3" xfId="12616" xr:uid="{C4646C0B-BB33-4173-93A6-8FA3891A6861}"/>
    <cellStyle name="Obično 3 2 2 3 2 2 2 3 3 2" xfId="30401" xr:uid="{E64212FB-C6F3-46F8-AB26-421421BFB831}"/>
    <cellStyle name="Obično 3 2 2 3 2 2 2 3 4" xfId="23331" xr:uid="{54F29E9F-DF13-43FC-BAB7-C175D862EDB2}"/>
    <cellStyle name="Obično 3 2 2 3 2 2 2 4" xfId="10156" xr:uid="{BA495630-623C-4641-8B43-575AF08DE27A}"/>
    <cellStyle name="Obično 3 2 2 3 2 2 2 4 2" xfId="13820" xr:uid="{E62D3C97-BEF2-47D2-9DFC-2CEDF040AE25}"/>
    <cellStyle name="Obično 3 2 2 3 2 2 2 4 2 2" xfId="31585" xr:uid="{4AC8AF95-CD70-4C35-85FA-3707885A3EFB}"/>
    <cellStyle name="Obično 3 2 2 3 2 2 2 4 3" xfId="24535" xr:uid="{EB93BBA0-7AFE-4127-BB26-6EF5F1D7388F}"/>
    <cellStyle name="Obično 3 2 2 3 2 2 2 5" xfId="11376" xr:uid="{1B05B982-488B-4F5C-8EB1-667ECC314CB4}"/>
    <cellStyle name="Obično 3 2 2 3 2 2 2 5 2" xfId="29218" xr:uid="{DBE3DE28-9235-4753-B3B7-1EBCEA620007}"/>
    <cellStyle name="Obično 3 2 2 3 2 2 2 6" xfId="22076" xr:uid="{FBCD1FF5-450F-46B5-ABB9-C4D414E7160E}"/>
    <cellStyle name="Obično 3 2 2 3 2 2 3" xfId="7579" xr:uid="{91FA0352-CDA7-4900-9F73-D40D30267FE0}"/>
    <cellStyle name="Obično 3 2 2 3 2 2 3 2" xfId="9254" xr:uid="{5681478F-8645-4AE7-9A54-54E1B7189B41}"/>
    <cellStyle name="Obično 3 2 2 3 2 2 3 2 2" xfId="15293" xr:uid="{6889BB5C-F02C-4239-94C7-9D30A50D2C46}"/>
    <cellStyle name="Obično 3 2 2 3 2 2 3 2 2 2" xfId="26008" xr:uid="{27C22E10-C976-4386-8D17-9D469C6E2E84}"/>
    <cellStyle name="Obično 3 2 2 3 2 2 3 2 3" xfId="12926" xr:uid="{4667C588-F8B1-45D7-AD82-94C9BE31B48D}"/>
    <cellStyle name="Obično 3 2 2 3 2 2 3 2 3 2" xfId="30691" xr:uid="{0C87037D-0A9A-476D-BE7D-AC2E7B185F92}"/>
    <cellStyle name="Obično 3 2 2 3 2 2 3 2 4" xfId="23641" xr:uid="{A115C140-4D02-40B7-B8AE-7F2FB4C75F49}"/>
    <cellStyle name="Obično 3 2 2 3 2 2 3 3" xfId="10446" xr:uid="{D7E38D36-7491-400F-8CB0-61EB7EA747E4}"/>
    <cellStyle name="Obično 3 2 2 3 2 2 3 3 2" xfId="14110" xr:uid="{AC3D1562-A7F9-4A31-B644-638949797108}"/>
    <cellStyle name="Obično 3 2 2 3 2 2 3 3 2 2" xfId="31875" xr:uid="{27874976-0987-44ED-9276-EE376A50FBBC}"/>
    <cellStyle name="Obično 3 2 2 3 2 2 3 3 3" xfId="24825" xr:uid="{543676C8-32D0-445C-A9C1-6D60A05BBE11}"/>
    <cellStyle name="Obično 3 2 2 3 2 2 3 4" xfId="11686" xr:uid="{37B26F41-161D-4A5E-9FF8-7D343A64B6F2}"/>
    <cellStyle name="Obično 3 2 2 3 2 2 3 4 2" xfId="29508" xr:uid="{D9E0EADC-06BA-4C88-A442-487F97DE4C50}"/>
    <cellStyle name="Obično 3 2 2 3 2 2 3 5" xfId="22401" xr:uid="{DD6B20FD-AB2D-4D2A-A57B-39A7D620FC64}"/>
    <cellStyle name="Obično 3 2 2 3 2 2 4" xfId="8679" xr:uid="{ECE5DFAC-B0D6-4809-9AD2-A2DA3C785809}"/>
    <cellStyle name="Obično 3 2 2 3 2 2 4 2" xfId="14738" xr:uid="{A7D8F645-6839-4B03-BBB7-2ECB16A1BEEE}"/>
    <cellStyle name="Obično 3 2 2 3 2 2 4 2 2" xfId="25453" xr:uid="{89C6AEB6-2793-4226-BF1E-74E33DD99023}"/>
    <cellStyle name="Obično 3 2 2 3 2 2 4 3" xfId="12351" xr:uid="{62251202-0E00-4265-9F47-D86B55951AF3}"/>
    <cellStyle name="Obično 3 2 2 3 2 2 4 3 2" xfId="30136" xr:uid="{56A4F403-3C9F-43CB-AE77-87D4786D00D7}"/>
    <cellStyle name="Obično 3 2 2 3 2 2 4 4" xfId="23066" xr:uid="{648B3384-2A44-4415-B2A8-12BC6D114CF9}"/>
    <cellStyle name="Obično 3 2 2 3 2 2 5" xfId="9891" xr:uid="{66037188-511F-4913-90DC-2D3D1DF62C1E}"/>
    <cellStyle name="Obično 3 2 2 3 2 2 5 2" xfId="13555" xr:uid="{AFB81D5B-711A-4D20-AFFC-4C8F62EF50A4}"/>
    <cellStyle name="Obično 3 2 2 3 2 2 5 2 2" xfId="31320" xr:uid="{0175EB06-8C20-4347-9578-3909C76609B2}"/>
    <cellStyle name="Obično 3 2 2 3 2 2 5 3" xfId="24270" xr:uid="{0CF4A38B-966B-4A11-ABB0-4E5F9A3D1327}"/>
    <cellStyle name="Obično 3 2 2 3 2 2 6" xfId="11111" xr:uid="{15E959CE-2629-4E44-9C3B-2DD10B7883EE}"/>
    <cellStyle name="Obično 3 2 2 3 2 2 6 2" xfId="28953" xr:uid="{21D12B62-F5BD-4BDD-A5D0-8F10E6396834}"/>
    <cellStyle name="Obično 3 2 2 3 2 2 7" xfId="21811" xr:uid="{133E62BA-7BB1-4DC4-8F93-8AF1802196C6}"/>
    <cellStyle name="Obično 3 2 2 3 2 3" xfId="6418" xr:uid="{EB879D03-A9FF-4DCB-BB65-CCD429FFFFF2}"/>
    <cellStyle name="Obično 3 2 2 3 2 3 2" xfId="8028" xr:uid="{50A0DA56-83CD-45FB-B857-5AE53FDDF440}"/>
    <cellStyle name="Obično 3 2 2 3 2 3 2 2" xfId="9401" xr:uid="{A1095ACE-AA58-410C-A34F-575C6D1296F8}"/>
    <cellStyle name="Obično 3 2 2 3 2 3 2 2 2" xfId="15440" xr:uid="{A02D212B-0214-40CC-BB32-75FDA01871BE}"/>
    <cellStyle name="Obično 3 2 2 3 2 3 2 2 2 2" xfId="26155" xr:uid="{A6D1961F-4190-4DBD-AC17-871BA178D014}"/>
    <cellStyle name="Obično 3 2 2 3 2 3 2 2 3" xfId="13073" xr:uid="{151F36A4-A296-4CD6-806D-A4194D570D65}"/>
    <cellStyle name="Obično 3 2 2 3 2 3 2 2 3 2" xfId="30838" xr:uid="{8DB6065F-1442-4CE2-9FF2-8ECCBCB5266B}"/>
    <cellStyle name="Obično 3 2 2 3 2 3 2 2 4" xfId="23788" xr:uid="{74946FF5-0A01-4DA2-925C-69B2B48A4FCE}"/>
    <cellStyle name="Obično 3 2 2 3 2 3 2 3" xfId="10593" xr:uid="{CD965E5F-F726-4A92-8F77-4A7F4C81C5D0}"/>
    <cellStyle name="Obično 3 2 2 3 2 3 2 3 2" xfId="14257" xr:uid="{0D4EB7F4-4F23-4DC2-B9ED-8E05FB7FAC1A}"/>
    <cellStyle name="Obično 3 2 2 3 2 3 2 3 2 2" xfId="32022" xr:uid="{4CAEC47C-C440-4957-9ECC-83F5E73B6A0C}"/>
    <cellStyle name="Obično 3 2 2 3 2 3 2 3 3" xfId="24972" xr:uid="{2586859C-774A-4763-A9F1-069B8A40014D}"/>
    <cellStyle name="Obično 3 2 2 3 2 3 2 4" xfId="11833" xr:uid="{A9B3C4E6-D57F-4933-80F3-056FEACA6140}"/>
    <cellStyle name="Obično 3 2 2 3 2 3 2 4 2" xfId="29655" xr:uid="{E69BA35D-3E69-4374-B369-8C1C31C5BE42}"/>
    <cellStyle name="Obično 3 2 2 3 2 3 2 5" xfId="22548" xr:uid="{8705CD47-D419-4656-B66D-B8373A9FA739}"/>
    <cellStyle name="Obično 3 2 2 3 2 3 3" xfId="8814" xr:uid="{02132E2F-62A3-4C01-A724-9F7C5F067D77}"/>
    <cellStyle name="Obično 3 2 2 3 2 3 3 2" xfId="14873" xr:uid="{BB54832A-3C3D-4730-82B4-8FAC5560AD83}"/>
    <cellStyle name="Obično 3 2 2 3 2 3 3 2 2" xfId="25588" xr:uid="{FBFCFB6E-5646-4F70-A90A-AC1BC622019F}"/>
    <cellStyle name="Obično 3 2 2 3 2 3 3 3" xfId="12486" xr:uid="{2A89E8A4-3B16-4109-9C38-0A0EC6DCBBBB}"/>
    <cellStyle name="Obično 3 2 2 3 2 3 3 3 2" xfId="30271" xr:uid="{41E6C7D9-397F-47D1-9780-E3C7D876D842}"/>
    <cellStyle name="Obično 3 2 2 3 2 3 3 4" xfId="23201" xr:uid="{20CAFFC7-5912-4E86-BEA3-3BB3E613DD65}"/>
    <cellStyle name="Obično 3 2 2 3 2 3 4" xfId="10026" xr:uid="{B6D14B33-7663-4D9F-A417-71DD0CF18236}"/>
    <cellStyle name="Obično 3 2 2 3 2 3 4 2" xfId="13690" xr:uid="{1567D91F-D119-4FEB-8963-CD3C1F41A8CD}"/>
    <cellStyle name="Obično 3 2 2 3 2 3 4 2 2" xfId="31455" xr:uid="{BE8CE163-F0EF-433F-A4C4-8148EB80874F}"/>
    <cellStyle name="Obično 3 2 2 3 2 3 4 3" xfId="24405" xr:uid="{5F357CF3-648A-47F4-8D9E-865ED8CB9DC2}"/>
    <cellStyle name="Obično 3 2 2 3 2 3 5" xfId="11246" xr:uid="{FAC70E84-B189-47D5-A9A2-92DD5252DF8F}"/>
    <cellStyle name="Obično 3 2 2 3 2 3 5 2" xfId="29088" xr:uid="{5A33D23D-0AF6-418C-818C-B7F28D2EF751}"/>
    <cellStyle name="Obično 3 2 2 3 2 3 6" xfId="21946" xr:uid="{B4D85107-07E8-486E-B1E3-F6964DC6EE28}"/>
    <cellStyle name="Obično 3 2 2 3 2 4" xfId="7386" xr:uid="{622F0CA7-29CC-49F0-92CD-12FD5878AA97}"/>
    <cellStyle name="Obično 3 2 2 3 2 4 2" xfId="9124" xr:uid="{84195082-F273-4788-9247-9D7ED23EB3A6}"/>
    <cellStyle name="Obično 3 2 2 3 2 4 2 2" xfId="15163" xr:uid="{9D3A25CB-A52E-4D60-B71C-F5BF8466F6F8}"/>
    <cellStyle name="Obično 3 2 2 3 2 4 2 2 2" xfId="25878" xr:uid="{5EBC7FC4-61FA-47DD-B7BF-F64644079C21}"/>
    <cellStyle name="Obično 3 2 2 3 2 4 2 3" xfId="12796" xr:uid="{52A7B7D0-FDE7-4A54-B33F-FFB846E92B76}"/>
    <cellStyle name="Obično 3 2 2 3 2 4 2 3 2" xfId="30561" xr:uid="{ED22F365-30D4-41C0-9F15-C7FFC332A710}"/>
    <cellStyle name="Obično 3 2 2 3 2 4 2 4" xfId="23511" xr:uid="{2E7F63E3-DA5F-4DB3-928F-7C3FCFCDE672}"/>
    <cellStyle name="Obično 3 2 2 3 2 4 3" xfId="10316" xr:uid="{C2D4855A-9E85-47B0-BA04-D41F8B67F21F}"/>
    <cellStyle name="Obično 3 2 2 3 2 4 3 2" xfId="13980" xr:uid="{42361398-8BF0-4B5E-9536-6802E497890A}"/>
    <cellStyle name="Obično 3 2 2 3 2 4 3 2 2" xfId="31745" xr:uid="{5CD94BD2-F0A3-4D36-BE0D-F9620B3F6507}"/>
    <cellStyle name="Obično 3 2 2 3 2 4 3 3" xfId="24695" xr:uid="{E3AD9C50-B682-4244-8187-899B40621E27}"/>
    <cellStyle name="Obično 3 2 2 3 2 4 4" xfId="11556" xr:uid="{DE9C0A77-A675-4F56-8BDC-449B040A8412}"/>
    <cellStyle name="Obično 3 2 2 3 2 4 4 2" xfId="29378" xr:uid="{2F6C2A41-C044-4DFA-BBCC-B918BBFA0D74}"/>
    <cellStyle name="Obično 3 2 2 3 2 4 5" xfId="22271" xr:uid="{E6B03AC2-C2F8-45AE-BB6D-58388C8E1FF9}"/>
    <cellStyle name="Obično 3 2 2 3 2 5" xfId="8303" xr:uid="{F39F8793-2807-4E74-8147-3B88AB346F67}"/>
    <cellStyle name="Obično 3 2 2 3 2 5 2" xfId="9608" xr:uid="{84D5FA4E-ECC8-4215-AF4C-1E223983710A}"/>
    <cellStyle name="Obično 3 2 2 3 2 5 2 2" xfId="15647" xr:uid="{52B95289-97B6-49C3-A8AC-D41CB4C010A2}"/>
    <cellStyle name="Obično 3 2 2 3 2 5 2 2 2" xfId="26362" xr:uid="{E80D2B71-4E1F-4648-A711-A31F169A62FA}"/>
    <cellStyle name="Obično 3 2 2 3 2 5 2 3" xfId="13280" xr:uid="{C62F6B7E-33D1-4571-820C-7E873D7D690F}"/>
    <cellStyle name="Obično 3 2 2 3 2 5 2 3 2" xfId="31045" xr:uid="{D3619317-ECCC-4F82-898B-19A437C608CF}"/>
    <cellStyle name="Obično 3 2 2 3 2 5 2 4" xfId="23995" xr:uid="{9D672D6C-932A-4A45-BCCB-F517201825FA}"/>
    <cellStyle name="Obično 3 2 2 3 2 5 3" xfId="10800" xr:uid="{634423C4-B47B-45AE-84DF-3B683B412323}"/>
    <cellStyle name="Obično 3 2 2 3 2 5 3 2" xfId="14464" xr:uid="{24534318-3527-4F09-80FD-F103FE0C5BCA}"/>
    <cellStyle name="Obično 3 2 2 3 2 5 3 2 2" xfId="32229" xr:uid="{F546907F-8BD0-459F-AF27-935C75EB13C3}"/>
    <cellStyle name="Obično 3 2 2 3 2 5 3 3" xfId="25179" xr:uid="{1737E7E3-7FA1-4266-92EE-356F90FB1186}"/>
    <cellStyle name="Obično 3 2 2 3 2 5 4" xfId="12040" xr:uid="{FE763F7C-34FF-4A28-8530-677DF5823F1E}"/>
    <cellStyle name="Obično 3 2 2 3 2 5 4 2" xfId="29862" xr:uid="{42148490-70A8-490B-9C7E-3B05746595FD}"/>
    <cellStyle name="Obično 3 2 2 3 2 5 5" xfId="22755" xr:uid="{1D0B8F70-8A5D-434D-9394-8A20DC857039}"/>
    <cellStyle name="Obično 3 2 2 3 2 6" xfId="8549" xr:uid="{E5EA25EC-C18B-443E-AD5B-40779CA5FA89}"/>
    <cellStyle name="Obično 3 2 2 3 2 6 2" xfId="14608" xr:uid="{E5A8E62D-448F-4BD6-A33F-3C49498CE1E3}"/>
    <cellStyle name="Obično 3 2 2 3 2 6 2 2" xfId="25323" xr:uid="{1C4C52E3-D24F-4C0C-AC11-54DA596F8769}"/>
    <cellStyle name="Obično 3 2 2 3 2 6 3" xfId="12221" xr:uid="{398B88E2-7CD2-4086-B673-6A86D0E64C13}"/>
    <cellStyle name="Obično 3 2 2 3 2 6 3 2" xfId="30006" xr:uid="{AD264B03-752C-4F70-9E7E-001B2F57B162}"/>
    <cellStyle name="Obično 3 2 2 3 2 6 4" xfId="22936" xr:uid="{80A1703C-843C-4412-907C-49166C7044FB}"/>
    <cellStyle name="Obično 3 2 2 3 2 7" xfId="9759" xr:uid="{59FA829C-C5E4-41AA-9F13-2394D752B4FE}"/>
    <cellStyle name="Obično 3 2 2 3 2 7 2" xfId="13425" xr:uid="{F31378AE-E3F8-40AA-B35E-ADF2640DEAB3}"/>
    <cellStyle name="Obično 3 2 2 3 2 7 2 2" xfId="31190" xr:uid="{1C2F21D2-0C3B-4271-8AAE-0572583B20D7}"/>
    <cellStyle name="Obično 3 2 2 3 2 7 3" xfId="24140" xr:uid="{C530F2AE-C720-4EC8-B285-D147FE7F9CFF}"/>
    <cellStyle name="Obično 3 2 2 3 2 8" xfId="10981" xr:uid="{F41B7D2A-6E70-4969-9BC1-EC57C14D4EB4}"/>
    <cellStyle name="Obično 3 2 2 3 2 8 2" xfId="28823" xr:uid="{DDB72637-AD39-4996-9487-59205995EBCB}"/>
    <cellStyle name="Obično 3 2 2 3 2 9" xfId="21667" xr:uid="{547E652D-97CA-4746-95DD-AC4A107F9C41}"/>
    <cellStyle name="Obično 3 2 2 3 3" xfId="5187" xr:uid="{CFB532CD-201D-4181-BBD1-589933832252}"/>
    <cellStyle name="Obično 3 2 2 3 3 2" xfId="5983" xr:uid="{A5225EB5-1BB8-4A73-AA9E-455E03275356}"/>
    <cellStyle name="Obično 3 2 2 3 3 2 2" xfId="6612" xr:uid="{CA83C2EC-B668-4619-9B91-F34AFD5DA09A}"/>
    <cellStyle name="Obično 3 2 2 3 3 2 2 2" xfId="8222" xr:uid="{EAD1D3EC-1683-4FA4-B0CE-C79CE28B0F28}"/>
    <cellStyle name="Obično 3 2 2 3 3 2 2 2 2" xfId="9532" xr:uid="{EF335324-37EA-4716-A6B1-4C7635664F51}"/>
    <cellStyle name="Obično 3 2 2 3 3 2 2 2 2 2" xfId="15571" xr:uid="{CFE1CB1D-549B-4831-A347-380DC6D6E4C6}"/>
    <cellStyle name="Obično 3 2 2 3 3 2 2 2 2 2 2" xfId="26286" xr:uid="{97BA54BD-86A2-4A0F-9931-D2B547DC4699}"/>
    <cellStyle name="Obično 3 2 2 3 3 2 2 2 2 3" xfId="13204" xr:uid="{92C2728C-4B39-4332-BD40-D858D59D9DF9}"/>
    <cellStyle name="Obično 3 2 2 3 3 2 2 2 2 3 2" xfId="30969" xr:uid="{3F1F63A2-C762-4148-A396-74792C3A6BAF}"/>
    <cellStyle name="Obično 3 2 2 3 3 2 2 2 2 4" xfId="23919" xr:uid="{3A30D406-0308-4C7B-B84E-BC6E8AF4FB90}"/>
    <cellStyle name="Obično 3 2 2 3 3 2 2 2 3" xfId="10724" xr:uid="{149EE9C2-62A5-460F-B72A-85D2CCB1094C}"/>
    <cellStyle name="Obično 3 2 2 3 3 2 2 2 3 2" xfId="14388" xr:uid="{AB446A40-E093-437A-9EDB-086A21415713}"/>
    <cellStyle name="Obično 3 2 2 3 3 2 2 2 3 2 2" xfId="32153" xr:uid="{1C8D2C0D-7437-4844-954C-CED789E0ED66}"/>
    <cellStyle name="Obično 3 2 2 3 3 2 2 2 3 3" xfId="25103" xr:uid="{965AE804-8AAA-46E5-B516-E68D43322EB7}"/>
    <cellStyle name="Obično 3 2 2 3 3 2 2 2 4" xfId="11964" xr:uid="{AE61F1B9-194C-4D0D-BB09-CA7A34FDDAC2}"/>
    <cellStyle name="Obično 3 2 2 3 3 2 2 2 4 2" xfId="29786" xr:uid="{BD7513CB-B651-4F12-8008-B8684D683541}"/>
    <cellStyle name="Obično 3 2 2 3 3 2 2 2 5" xfId="22679" xr:uid="{9E89D264-D682-4134-B1D1-80F866520218}"/>
    <cellStyle name="Obično 3 2 2 3 3 2 2 3" xfId="8945" xr:uid="{F4B00D79-AFC7-4E9F-A618-EAA930036F69}"/>
    <cellStyle name="Obično 3 2 2 3 3 2 2 3 2" xfId="15004" xr:uid="{51AE30D9-EDF8-4BF1-BEE9-901B1384E62A}"/>
    <cellStyle name="Obično 3 2 2 3 3 2 2 3 2 2" xfId="25719" xr:uid="{C13741CF-80F7-4B1C-9C0D-271617CE75D6}"/>
    <cellStyle name="Obično 3 2 2 3 3 2 2 3 3" xfId="12617" xr:uid="{BD30703C-2D17-4945-828C-EF1C554CD9EB}"/>
    <cellStyle name="Obično 3 2 2 3 3 2 2 3 3 2" xfId="30402" xr:uid="{C54C1DC1-B2D4-4A6D-B6D3-296D70B53599}"/>
    <cellStyle name="Obično 3 2 2 3 3 2 2 3 4" xfId="23332" xr:uid="{FA8C4E14-9E0F-4626-8081-4A81BA155AB7}"/>
    <cellStyle name="Obično 3 2 2 3 3 2 2 4" xfId="10157" xr:uid="{33F8537E-DD7F-4D6F-B32A-ADD59FADFE27}"/>
    <cellStyle name="Obično 3 2 2 3 3 2 2 4 2" xfId="13821" xr:uid="{343AF4B8-B054-46D7-B58C-95C2D3141027}"/>
    <cellStyle name="Obično 3 2 2 3 3 2 2 4 2 2" xfId="31586" xr:uid="{D602F256-C9BD-411F-8EAC-330E77C18B60}"/>
    <cellStyle name="Obično 3 2 2 3 3 2 2 4 3" xfId="24536" xr:uid="{249B0172-6CD1-4957-89BD-97FA7CEF3BE6}"/>
    <cellStyle name="Obično 3 2 2 3 3 2 2 5" xfId="11377" xr:uid="{A4CA875D-38D1-4002-B76B-7837363682E3}"/>
    <cellStyle name="Obično 3 2 2 3 3 2 2 5 2" xfId="29219" xr:uid="{480FFE58-A673-4F08-B6DC-F1065C011049}"/>
    <cellStyle name="Obično 3 2 2 3 3 2 2 6" xfId="22077" xr:uid="{8D0FB088-66B2-452E-A8DD-D41B3F37EC7E}"/>
    <cellStyle name="Obično 3 2 2 3 3 2 3" xfId="7580" xr:uid="{DAD73D42-1C71-4549-A213-0572F081DCFA}"/>
    <cellStyle name="Obično 3 2 2 3 3 2 3 2" xfId="9255" xr:uid="{1F629B6A-05E3-4EF6-B001-9C6ABE3B0FAE}"/>
    <cellStyle name="Obično 3 2 2 3 3 2 3 2 2" xfId="15294" xr:uid="{EA8DB085-D124-479C-B851-F352CBCF41D9}"/>
    <cellStyle name="Obično 3 2 2 3 3 2 3 2 2 2" xfId="26009" xr:uid="{64372C71-2F06-449C-861F-446DDAF99498}"/>
    <cellStyle name="Obično 3 2 2 3 3 2 3 2 3" xfId="12927" xr:uid="{2380EC55-B7B9-4F2B-9F07-FCE6690C6535}"/>
    <cellStyle name="Obično 3 2 2 3 3 2 3 2 3 2" xfId="30692" xr:uid="{A4B2ABCF-65DC-41C3-BAE7-AB1C20F60058}"/>
    <cellStyle name="Obično 3 2 2 3 3 2 3 2 4" xfId="23642" xr:uid="{41E4820B-61CE-421C-B4E4-54A57306BC5F}"/>
    <cellStyle name="Obično 3 2 2 3 3 2 3 3" xfId="10447" xr:uid="{2FD14097-B69A-4638-B538-3357A180A0E8}"/>
    <cellStyle name="Obično 3 2 2 3 3 2 3 3 2" xfId="14111" xr:uid="{1C3EC884-FE16-4012-8A69-606E55B585B3}"/>
    <cellStyle name="Obično 3 2 2 3 3 2 3 3 2 2" xfId="31876" xr:uid="{1C9EC797-BA54-487C-A90A-3A603C370606}"/>
    <cellStyle name="Obično 3 2 2 3 3 2 3 3 3" xfId="24826" xr:uid="{18A4D7D3-009E-4601-881B-9378638BD521}"/>
    <cellStyle name="Obično 3 2 2 3 3 2 3 4" xfId="11687" xr:uid="{5F603162-D4AA-462B-B0EF-9FB34DDD9FF9}"/>
    <cellStyle name="Obično 3 2 2 3 3 2 3 4 2" xfId="29509" xr:uid="{F61D7261-6B46-4E28-B9F4-B77E8E99C34F}"/>
    <cellStyle name="Obično 3 2 2 3 3 2 3 5" xfId="22402" xr:uid="{36FBD112-12AE-4008-AF3C-BA553840BD13}"/>
    <cellStyle name="Obično 3 2 2 3 3 2 4" xfId="8680" xr:uid="{2E3856DC-F9DB-419E-B131-694800821479}"/>
    <cellStyle name="Obično 3 2 2 3 3 2 4 2" xfId="14739" xr:uid="{B6FCE42D-CD09-470C-8399-ABA89C8EC555}"/>
    <cellStyle name="Obično 3 2 2 3 3 2 4 2 2" xfId="25454" xr:uid="{AB29B76F-9742-4F54-885C-DC864E020184}"/>
    <cellStyle name="Obično 3 2 2 3 3 2 4 3" xfId="12352" xr:uid="{E0773822-CD93-4062-989C-0BD95C5528B8}"/>
    <cellStyle name="Obično 3 2 2 3 3 2 4 3 2" xfId="30137" xr:uid="{2F25A147-69BD-4BAD-ACA1-C2F8F932B7C7}"/>
    <cellStyle name="Obično 3 2 2 3 3 2 4 4" xfId="23067" xr:uid="{12298826-43A2-4579-AD4C-476765687CAC}"/>
    <cellStyle name="Obično 3 2 2 3 3 2 5" xfId="9892" xr:uid="{1A5654C5-F02C-4487-8110-51F01F928FA6}"/>
    <cellStyle name="Obično 3 2 2 3 3 2 5 2" xfId="13556" xr:uid="{25B60B5D-7A28-4FCC-83D2-D293A6AC565D}"/>
    <cellStyle name="Obično 3 2 2 3 3 2 5 2 2" xfId="31321" xr:uid="{542FF78A-5F01-48A7-8A73-B9B4099DF7DB}"/>
    <cellStyle name="Obično 3 2 2 3 3 2 5 3" xfId="24271" xr:uid="{FB1B84B1-8A9C-473B-8A45-DDC9C904CAF8}"/>
    <cellStyle name="Obično 3 2 2 3 3 2 6" xfId="11112" xr:uid="{E47893B6-F513-428F-A0B2-66C6A5577C0B}"/>
    <cellStyle name="Obično 3 2 2 3 3 2 6 2" xfId="28954" xr:uid="{26E1199C-3755-4841-BB6B-BDFF828D5B9C}"/>
    <cellStyle name="Obično 3 2 2 3 3 2 7" xfId="21812" xr:uid="{1AAEAD18-AE67-44ED-9AD4-1158DB4C257A}"/>
    <cellStyle name="Obično 3 2 2 3 3 3" xfId="6419" xr:uid="{DAB2AA83-6709-454A-A8C3-FAB2CEE7B67D}"/>
    <cellStyle name="Obično 3 2 2 3 3 3 2" xfId="8029" xr:uid="{ADA3FC00-BA9B-42EE-98C5-989E8F4AA3DF}"/>
    <cellStyle name="Obično 3 2 2 3 3 3 2 2" xfId="9402" xr:uid="{FD23CAE3-5E29-4019-BBF3-A3DDF417EFE5}"/>
    <cellStyle name="Obično 3 2 2 3 3 3 2 2 2" xfId="15441" xr:uid="{D7A12FE2-404E-44E7-A1CA-9C14439E2B13}"/>
    <cellStyle name="Obično 3 2 2 3 3 3 2 2 2 2" xfId="26156" xr:uid="{D496E3E2-F852-43AF-B9B4-328D62092A1A}"/>
    <cellStyle name="Obično 3 2 2 3 3 3 2 2 3" xfId="13074" xr:uid="{1E22CC69-5B86-479F-BECC-F1DE1D0CFBEA}"/>
    <cellStyle name="Obično 3 2 2 3 3 3 2 2 3 2" xfId="30839" xr:uid="{CDF91D8F-E8DF-4921-8574-A8E845AFFD25}"/>
    <cellStyle name="Obično 3 2 2 3 3 3 2 2 4" xfId="23789" xr:uid="{2119B048-3D84-4910-8120-455AF1EFE235}"/>
    <cellStyle name="Obično 3 2 2 3 3 3 2 3" xfId="10594" xr:uid="{F780B09F-B9B9-4F0E-9C34-8B02C855F986}"/>
    <cellStyle name="Obično 3 2 2 3 3 3 2 3 2" xfId="14258" xr:uid="{BBE806A6-FB41-456B-AD0B-7E0D75784FE3}"/>
    <cellStyle name="Obično 3 2 2 3 3 3 2 3 2 2" xfId="32023" xr:uid="{FA15A441-9F0F-4D64-8EEB-C8645977F789}"/>
    <cellStyle name="Obično 3 2 2 3 3 3 2 3 3" xfId="24973" xr:uid="{E2288595-6244-423E-A8A6-E9AFD559F411}"/>
    <cellStyle name="Obično 3 2 2 3 3 3 2 4" xfId="11834" xr:uid="{9D6AFE40-2571-462A-A73E-096C441BEC5B}"/>
    <cellStyle name="Obično 3 2 2 3 3 3 2 4 2" xfId="29656" xr:uid="{60E9B19F-BF79-4EBF-8D18-6D63C7469581}"/>
    <cellStyle name="Obično 3 2 2 3 3 3 2 5" xfId="22549" xr:uid="{E42EA9BD-4F76-44D9-8CBF-284EE01572E2}"/>
    <cellStyle name="Obično 3 2 2 3 3 3 3" xfId="8815" xr:uid="{CB2A0DFD-3719-4159-960E-60A9B960857A}"/>
    <cellStyle name="Obično 3 2 2 3 3 3 3 2" xfId="14874" xr:uid="{6505C81D-05D6-46CE-B05E-7C6E6F5BF169}"/>
    <cellStyle name="Obično 3 2 2 3 3 3 3 2 2" xfId="25589" xr:uid="{E7C3DF39-6A7D-4FDE-8AF9-2986341C88B8}"/>
    <cellStyle name="Obično 3 2 2 3 3 3 3 3" xfId="12487" xr:uid="{A6982097-B393-4D9F-904F-A5F11B1850B5}"/>
    <cellStyle name="Obično 3 2 2 3 3 3 3 3 2" xfId="30272" xr:uid="{0316DF87-4FD0-41B4-A07E-FAB16C9B778E}"/>
    <cellStyle name="Obično 3 2 2 3 3 3 3 4" xfId="23202" xr:uid="{C29A5D21-8462-40B3-9F7E-1E9179038D9B}"/>
    <cellStyle name="Obično 3 2 2 3 3 3 4" xfId="10027" xr:uid="{F83BAE2B-2FAD-4B27-A25C-89C565665CF4}"/>
    <cellStyle name="Obično 3 2 2 3 3 3 4 2" xfId="13691" xr:uid="{AB0188CA-443A-4C40-853A-8EE5EE74BE45}"/>
    <cellStyle name="Obično 3 2 2 3 3 3 4 2 2" xfId="31456" xr:uid="{EB48C3AE-9652-44A6-A662-26C153233C44}"/>
    <cellStyle name="Obično 3 2 2 3 3 3 4 3" xfId="24406" xr:uid="{8045E91B-2577-400B-8493-62D6053BE3AE}"/>
    <cellStyle name="Obično 3 2 2 3 3 3 5" xfId="11247" xr:uid="{1B583C11-4ACA-43F4-843D-F46BF5024F27}"/>
    <cellStyle name="Obično 3 2 2 3 3 3 5 2" xfId="29089" xr:uid="{B2ED2807-338F-497F-B572-436440501AA8}"/>
    <cellStyle name="Obično 3 2 2 3 3 3 6" xfId="21947" xr:uid="{8471DBA8-CE49-416B-B2EF-07936756A04F}"/>
    <cellStyle name="Obično 3 2 2 3 3 4" xfId="7387" xr:uid="{1D4A3CC4-66C0-4DB6-9BC4-500C06A3018F}"/>
    <cellStyle name="Obično 3 2 2 3 3 4 2" xfId="9125" xr:uid="{810C8FFE-6BBC-408D-9047-D4942829454F}"/>
    <cellStyle name="Obično 3 2 2 3 3 4 2 2" xfId="15164" xr:uid="{D75D1A16-547B-4526-8DB7-E38FE9B71E75}"/>
    <cellStyle name="Obično 3 2 2 3 3 4 2 2 2" xfId="25879" xr:uid="{B65EC273-9603-4759-8AC9-CBA69C10AE11}"/>
    <cellStyle name="Obično 3 2 2 3 3 4 2 3" xfId="12797" xr:uid="{2FF1306F-5DFA-4685-A92E-8B350AAB5F2D}"/>
    <cellStyle name="Obično 3 2 2 3 3 4 2 3 2" xfId="30562" xr:uid="{85BE966A-585F-432D-BA76-115B6BB3AA7F}"/>
    <cellStyle name="Obično 3 2 2 3 3 4 2 4" xfId="23512" xr:uid="{7F8B36EC-1627-4074-AFDA-CF81FB32DA84}"/>
    <cellStyle name="Obično 3 2 2 3 3 4 3" xfId="10317" xr:uid="{21AA93EF-E052-4ECC-B118-5C1E4B94F271}"/>
    <cellStyle name="Obično 3 2 2 3 3 4 3 2" xfId="13981" xr:uid="{251471D5-9E53-43A5-9B0D-C158BB69E349}"/>
    <cellStyle name="Obično 3 2 2 3 3 4 3 2 2" xfId="31746" xr:uid="{A407446B-450F-45B6-8EEE-52C15E954B03}"/>
    <cellStyle name="Obično 3 2 2 3 3 4 3 3" xfId="24696" xr:uid="{01141E3A-7A61-4519-85B0-5828D2DDF3DD}"/>
    <cellStyle name="Obično 3 2 2 3 3 4 4" xfId="11557" xr:uid="{B9D8E61B-ECA1-45A6-8B8F-9546C09DC941}"/>
    <cellStyle name="Obično 3 2 2 3 3 4 4 2" xfId="29379" xr:uid="{7D3E29D3-FA05-4B48-B49E-7A5C3135867C}"/>
    <cellStyle name="Obično 3 2 2 3 3 4 5" xfId="22272" xr:uid="{A5058F5B-4144-4AAF-8BF2-8AFF5135EADB}"/>
    <cellStyle name="Obično 3 2 2 3 3 5" xfId="8304" xr:uid="{D64AA299-7AB7-423B-A460-752A74F1926A}"/>
    <cellStyle name="Obično 3 2 2 3 3 5 2" xfId="9609" xr:uid="{F0707B31-E6BE-43A1-9631-FAD6AB6FB9C0}"/>
    <cellStyle name="Obično 3 2 2 3 3 5 2 2" xfId="15648" xr:uid="{258FB63A-0CD1-4DD0-8D6F-2B43F54A86A3}"/>
    <cellStyle name="Obično 3 2 2 3 3 5 2 2 2" xfId="26363" xr:uid="{CBA23EA2-D00A-4655-A4C7-9937E8D20C4D}"/>
    <cellStyle name="Obično 3 2 2 3 3 5 2 3" xfId="13281" xr:uid="{B374C61E-605A-4C73-A16C-EC7AE1602034}"/>
    <cellStyle name="Obično 3 2 2 3 3 5 2 3 2" xfId="31046" xr:uid="{0287D985-B250-4E47-B186-C3772FCBDD26}"/>
    <cellStyle name="Obično 3 2 2 3 3 5 2 4" xfId="23996" xr:uid="{78C83203-9671-4D20-A392-496F9C835A72}"/>
    <cellStyle name="Obično 3 2 2 3 3 5 3" xfId="10801" xr:uid="{DCC5BACD-590D-4C2F-AA8E-494F795A4760}"/>
    <cellStyle name="Obično 3 2 2 3 3 5 3 2" xfId="14465" xr:uid="{BF5EA3DE-A6DB-48A4-ADA3-53A5A5421706}"/>
    <cellStyle name="Obično 3 2 2 3 3 5 3 2 2" xfId="32230" xr:uid="{B039CBCD-8949-4DED-8608-82C24C222C8B}"/>
    <cellStyle name="Obično 3 2 2 3 3 5 3 3" xfId="25180" xr:uid="{D8655D46-AE17-4132-9D34-0E1021DAF398}"/>
    <cellStyle name="Obično 3 2 2 3 3 5 4" xfId="12041" xr:uid="{8A1330FE-1209-4DA8-AA56-D89048E86F08}"/>
    <cellStyle name="Obično 3 2 2 3 3 5 4 2" xfId="29863" xr:uid="{DD839C3C-15A6-46B4-B803-358354F01E9A}"/>
    <cellStyle name="Obično 3 2 2 3 3 5 5" xfId="22756" xr:uid="{D0440BC7-8DEF-473B-AD1F-B4BA5025E871}"/>
    <cellStyle name="Obično 3 2 2 3 3 6" xfId="8550" xr:uid="{B0E6D8FE-7C66-4932-851D-0599E1DE99CC}"/>
    <cellStyle name="Obično 3 2 2 3 3 6 2" xfId="14609" xr:uid="{C2E29D97-06E3-435E-B82D-BD03F343177F}"/>
    <cellStyle name="Obično 3 2 2 3 3 6 2 2" xfId="25324" xr:uid="{7E45FF89-F93D-4581-A3E0-E7066A0835BA}"/>
    <cellStyle name="Obično 3 2 2 3 3 6 3" xfId="12222" xr:uid="{294B7796-85F0-4430-91CC-D13F94F65344}"/>
    <cellStyle name="Obično 3 2 2 3 3 6 3 2" xfId="30007" xr:uid="{0A0FB824-E998-4783-BB1C-EACDBC14110B}"/>
    <cellStyle name="Obično 3 2 2 3 3 6 4" xfId="22937" xr:uid="{C17CE1DF-42B6-48C1-BE29-1E9DE98F9086}"/>
    <cellStyle name="Obično 3 2 2 3 3 7" xfId="9760" xr:uid="{E2E7EAD9-85D7-4EC0-A94B-CAC734EF9BA5}"/>
    <cellStyle name="Obično 3 2 2 3 3 7 2" xfId="13426" xr:uid="{8D380114-ED1E-4A3A-88AE-F62A2242F766}"/>
    <cellStyle name="Obično 3 2 2 3 3 7 2 2" xfId="31191" xr:uid="{07891624-0631-4198-9522-95ED226DD72F}"/>
    <cellStyle name="Obično 3 2 2 3 3 7 3" xfId="24141" xr:uid="{AB78BBA1-4708-4429-B2CD-D78BCFFA9E7E}"/>
    <cellStyle name="Obično 3 2 2 3 3 8" xfId="10982" xr:uid="{5171B0FC-A449-4EB6-8AD7-981F3B03A457}"/>
    <cellStyle name="Obično 3 2 2 3 3 8 2" xfId="28824" xr:uid="{1568B55F-B6DA-4938-B163-7361535C7CB9}"/>
    <cellStyle name="Obično 3 2 2 3 3 9" xfId="21668" xr:uid="{27DD15DA-2491-469C-9476-10479162A661}"/>
    <cellStyle name="Obično 3 2 2 3 4" xfId="5981" xr:uid="{62C06020-D576-40A8-B60B-26DFABFA0A06}"/>
    <cellStyle name="Obično 3 2 2 3 4 2" xfId="6610" xr:uid="{A8DEA36A-6275-4898-B586-82A5655EE69C}"/>
    <cellStyle name="Obično 3 2 2 3 4 2 2" xfId="8220" xr:uid="{261A8100-2949-478D-990F-FEA4902F1268}"/>
    <cellStyle name="Obično 3 2 2 3 4 2 2 2" xfId="9530" xr:uid="{0C8E8533-AD88-4479-B49C-DEE83C5A75C7}"/>
    <cellStyle name="Obično 3 2 2 3 4 2 2 2 2" xfId="15569" xr:uid="{B2FDFA86-1529-4F58-80E4-807F68EB65F0}"/>
    <cellStyle name="Obično 3 2 2 3 4 2 2 2 2 2" xfId="26284" xr:uid="{2890D2E1-E9BB-40B9-B6AD-6C53A1962DBF}"/>
    <cellStyle name="Obično 3 2 2 3 4 2 2 2 3" xfId="13202" xr:uid="{6576E41C-1EE3-437D-A4EB-4BCF3D896973}"/>
    <cellStyle name="Obično 3 2 2 3 4 2 2 2 3 2" xfId="30967" xr:uid="{6C1B99BF-5DBB-41D3-96E7-91A84A3F7212}"/>
    <cellStyle name="Obično 3 2 2 3 4 2 2 2 4" xfId="23917" xr:uid="{DEDAB985-DC64-4E3F-93CC-BC22F23A737C}"/>
    <cellStyle name="Obično 3 2 2 3 4 2 2 3" xfId="10722" xr:uid="{F602D2E5-B1D7-4D59-A776-486CBD8CA026}"/>
    <cellStyle name="Obično 3 2 2 3 4 2 2 3 2" xfId="14386" xr:uid="{00063361-9237-4ABC-A262-AFF50F9A966C}"/>
    <cellStyle name="Obično 3 2 2 3 4 2 2 3 2 2" xfId="32151" xr:uid="{418208C2-0CEB-41CA-803E-E4B260AE73DE}"/>
    <cellStyle name="Obično 3 2 2 3 4 2 2 3 3" xfId="25101" xr:uid="{01893E6F-A95D-4F40-AABF-B60F28840F4B}"/>
    <cellStyle name="Obično 3 2 2 3 4 2 2 4" xfId="11962" xr:uid="{F9D8B7B2-CFEB-4E06-8FC8-CE33C5B1B33F}"/>
    <cellStyle name="Obično 3 2 2 3 4 2 2 4 2" xfId="29784" xr:uid="{231AFD01-1DF0-472E-8F8E-16364193C416}"/>
    <cellStyle name="Obično 3 2 2 3 4 2 2 5" xfId="22677" xr:uid="{C3C2E4EA-8A07-47FC-A5C1-F6FC21F0ECF4}"/>
    <cellStyle name="Obično 3 2 2 3 4 2 3" xfId="8943" xr:uid="{40DB9D31-5CCC-4049-830E-04A842D7A2DF}"/>
    <cellStyle name="Obično 3 2 2 3 4 2 3 2" xfId="15002" xr:uid="{A1B1DCBE-14E5-4662-A79D-16DCCD7E759F}"/>
    <cellStyle name="Obično 3 2 2 3 4 2 3 2 2" xfId="25717" xr:uid="{70145A29-E20F-43C7-B346-7C28F290D282}"/>
    <cellStyle name="Obično 3 2 2 3 4 2 3 3" xfId="12615" xr:uid="{37D4C254-9B29-4365-A78E-40DEF5C0CF4E}"/>
    <cellStyle name="Obično 3 2 2 3 4 2 3 3 2" xfId="30400" xr:uid="{2440895A-1C05-46E7-9C7C-1ABFFE15C8BA}"/>
    <cellStyle name="Obično 3 2 2 3 4 2 3 4" xfId="23330" xr:uid="{AFAFF44F-39C8-4286-A2E4-4C64DAED3170}"/>
    <cellStyle name="Obično 3 2 2 3 4 2 4" xfId="10155" xr:uid="{528D8A37-39C5-40B1-95AF-748585B92525}"/>
    <cellStyle name="Obično 3 2 2 3 4 2 4 2" xfId="13819" xr:uid="{6A4E8924-1E53-4FBB-AB06-81319A7A769C}"/>
    <cellStyle name="Obično 3 2 2 3 4 2 4 2 2" xfId="31584" xr:uid="{A95BA424-39CB-4C0E-9403-03E5751403E9}"/>
    <cellStyle name="Obično 3 2 2 3 4 2 4 3" xfId="24534" xr:uid="{54447CF2-F4F7-4992-B19E-E966219F65B6}"/>
    <cellStyle name="Obično 3 2 2 3 4 2 5" xfId="11375" xr:uid="{83AF053E-5327-4571-8202-FC4AF07FC1DF}"/>
    <cellStyle name="Obično 3 2 2 3 4 2 5 2" xfId="29217" xr:uid="{15FFC1DC-919C-4C1C-AAC4-D286A078371C}"/>
    <cellStyle name="Obično 3 2 2 3 4 2 6" xfId="22075" xr:uid="{AFA8D82B-8850-4BF4-9EAD-B694A071E418}"/>
    <cellStyle name="Obično 3 2 2 3 4 3" xfId="7578" xr:uid="{17D20BEF-F11F-46AF-8CFF-582889825EFB}"/>
    <cellStyle name="Obično 3 2 2 3 4 3 2" xfId="9253" xr:uid="{311004F7-606E-40D0-8991-A52DD63288D4}"/>
    <cellStyle name="Obično 3 2 2 3 4 3 2 2" xfId="15292" xr:uid="{44A8B09E-433F-4FE8-9FF1-4E9AC5D375FE}"/>
    <cellStyle name="Obično 3 2 2 3 4 3 2 2 2" xfId="26007" xr:uid="{FAB84C25-643B-42AF-97A8-A50DA59DFAAD}"/>
    <cellStyle name="Obično 3 2 2 3 4 3 2 3" xfId="12925" xr:uid="{4BEE68A9-D0B2-4918-B1C0-C7A1B596599F}"/>
    <cellStyle name="Obično 3 2 2 3 4 3 2 3 2" xfId="30690" xr:uid="{9FEC73CE-7643-42EC-9DCB-74F88D87B15A}"/>
    <cellStyle name="Obično 3 2 2 3 4 3 2 4" xfId="23640" xr:uid="{623240B7-9600-46CB-8D8C-0F1C6D4799AF}"/>
    <cellStyle name="Obično 3 2 2 3 4 3 3" xfId="10445" xr:uid="{5B3129D4-B122-4AFC-8F05-0982BF924AA9}"/>
    <cellStyle name="Obično 3 2 2 3 4 3 3 2" xfId="14109" xr:uid="{774C4477-3EB2-426E-BFAF-3E7C714F092C}"/>
    <cellStyle name="Obično 3 2 2 3 4 3 3 2 2" xfId="31874" xr:uid="{DE0C6EC4-59F8-4DC1-9D42-9E2A8B895D3A}"/>
    <cellStyle name="Obično 3 2 2 3 4 3 3 3" xfId="24824" xr:uid="{E6D7FA32-206F-47CD-AC80-10E3A16E8799}"/>
    <cellStyle name="Obično 3 2 2 3 4 3 4" xfId="11685" xr:uid="{A1911AF9-6A90-49DE-9A17-D22BDC0E6B90}"/>
    <cellStyle name="Obično 3 2 2 3 4 3 4 2" xfId="29507" xr:uid="{69C5626A-BB65-47D4-BE9B-8EBFED6F5546}"/>
    <cellStyle name="Obično 3 2 2 3 4 3 5" xfId="22400" xr:uid="{9709B19A-D9AB-4323-B759-0EE90C3ED66B}"/>
    <cellStyle name="Obično 3 2 2 3 4 4" xfId="8678" xr:uid="{08A03CB3-9398-4EE2-ACED-F8F9279F383A}"/>
    <cellStyle name="Obično 3 2 2 3 4 4 2" xfId="14737" xr:uid="{0A721013-C535-4A59-85CD-5E450D8448BA}"/>
    <cellStyle name="Obično 3 2 2 3 4 4 2 2" xfId="25452" xr:uid="{2235E802-D6A8-46F1-809A-B4C4D9B1ABBA}"/>
    <cellStyle name="Obično 3 2 2 3 4 4 3" xfId="12350" xr:uid="{07DD1CA8-8CA3-49AE-BFA8-401419288672}"/>
    <cellStyle name="Obično 3 2 2 3 4 4 3 2" xfId="30135" xr:uid="{D3ABD676-AC17-4C55-A6FD-568B073707BF}"/>
    <cellStyle name="Obično 3 2 2 3 4 4 4" xfId="23065" xr:uid="{8CEAACE0-0681-4892-A605-1F11A5A547A5}"/>
    <cellStyle name="Obično 3 2 2 3 4 5" xfId="9890" xr:uid="{FB1C9A16-7EF4-46DC-BBCB-3231F06F6F66}"/>
    <cellStyle name="Obično 3 2 2 3 4 5 2" xfId="13554" xr:uid="{551A9DF8-0C41-43A8-B63C-F4EECA4BB273}"/>
    <cellStyle name="Obično 3 2 2 3 4 5 2 2" xfId="31319" xr:uid="{0910E3A7-0AC5-47F2-9862-006829C197DB}"/>
    <cellStyle name="Obično 3 2 2 3 4 5 3" xfId="24269" xr:uid="{51C90A4A-5813-42F4-8BFC-8EF68A04D0BB}"/>
    <cellStyle name="Obično 3 2 2 3 4 6" xfId="11110" xr:uid="{66475AB4-F3BF-470C-98AF-180E24111F5A}"/>
    <cellStyle name="Obično 3 2 2 3 4 6 2" xfId="28952" xr:uid="{D83B4ED0-DA35-485F-947D-A79581697CED}"/>
    <cellStyle name="Obično 3 2 2 3 4 7" xfId="21810" xr:uid="{8798879F-CE84-4B39-882E-7F210C2D8421}"/>
    <cellStyle name="Obično 3 2 2 3 5" xfId="6417" xr:uid="{885BBE47-8480-407C-BEF4-06F012A6D872}"/>
    <cellStyle name="Obično 3 2 2 3 5 2" xfId="8027" xr:uid="{DFFA43D7-59C1-41C7-9040-96E6A0FB572F}"/>
    <cellStyle name="Obično 3 2 2 3 5 2 2" xfId="9400" xr:uid="{235FF0A8-D941-4A4B-8EBA-01AF1470C4A3}"/>
    <cellStyle name="Obično 3 2 2 3 5 2 2 2" xfId="15439" xr:uid="{6192161E-87F7-462F-871A-B1305D88CFDD}"/>
    <cellStyle name="Obično 3 2 2 3 5 2 2 2 2" xfId="26154" xr:uid="{A9783B6E-A005-424F-96DA-4D9D1E9B8F96}"/>
    <cellStyle name="Obično 3 2 2 3 5 2 2 3" xfId="13072" xr:uid="{94453020-5895-4C7A-B3CD-133206E75583}"/>
    <cellStyle name="Obično 3 2 2 3 5 2 2 3 2" xfId="30837" xr:uid="{7C702C7B-7ED8-4609-8B12-01E3A79701EC}"/>
    <cellStyle name="Obično 3 2 2 3 5 2 2 4" xfId="23787" xr:uid="{C4DDF97A-35FF-47CA-A329-D26C5F19541B}"/>
    <cellStyle name="Obično 3 2 2 3 5 2 3" xfId="10592" xr:uid="{28F093D6-DC54-4EEC-813D-DF5CE3313C86}"/>
    <cellStyle name="Obično 3 2 2 3 5 2 3 2" xfId="14256" xr:uid="{AB9F3684-1F92-43D6-9C12-6E75A94F4865}"/>
    <cellStyle name="Obično 3 2 2 3 5 2 3 2 2" xfId="32021" xr:uid="{7905CA3F-0B86-4B40-A777-66690103F474}"/>
    <cellStyle name="Obično 3 2 2 3 5 2 3 3" xfId="24971" xr:uid="{5C17141E-ABAC-4D8C-A4D8-489721242E25}"/>
    <cellStyle name="Obično 3 2 2 3 5 2 4" xfId="11832" xr:uid="{0CA647C7-7FAA-407B-9E1F-FE129A9EC8E8}"/>
    <cellStyle name="Obično 3 2 2 3 5 2 4 2" xfId="29654" xr:uid="{EF59DD28-BA58-4E6C-9E0E-90A8738E4530}"/>
    <cellStyle name="Obično 3 2 2 3 5 2 5" xfId="22547" xr:uid="{B6E6BFF6-36B4-47DF-AE46-AF83577FA4EE}"/>
    <cellStyle name="Obično 3 2 2 3 5 3" xfId="8813" xr:uid="{19673253-163B-4EB8-BFBE-0689DB1C5DAC}"/>
    <cellStyle name="Obično 3 2 2 3 5 3 2" xfId="14872" xr:uid="{3F0FEA3F-DA72-4C5C-8F9E-3E75F5DD06CC}"/>
    <cellStyle name="Obično 3 2 2 3 5 3 2 2" xfId="25587" xr:uid="{9B033AF9-183E-46A8-A798-567850E75643}"/>
    <cellStyle name="Obično 3 2 2 3 5 3 3" xfId="12485" xr:uid="{D4DD5052-9775-45CF-9F9A-305F3394CCBE}"/>
    <cellStyle name="Obično 3 2 2 3 5 3 3 2" xfId="30270" xr:uid="{5D1E5C25-200C-492E-A3A0-2EA1E7B084E2}"/>
    <cellStyle name="Obično 3 2 2 3 5 3 4" xfId="23200" xr:uid="{6F567361-9096-4261-B753-8904D83FC688}"/>
    <cellStyle name="Obično 3 2 2 3 5 4" xfId="10025" xr:uid="{CAA05D60-D60F-4B4A-8859-F2C0C2DC93B8}"/>
    <cellStyle name="Obično 3 2 2 3 5 4 2" xfId="13689" xr:uid="{929F1B98-75AD-421C-864F-B931F11FCFD7}"/>
    <cellStyle name="Obično 3 2 2 3 5 4 2 2" xfId="31454" xr:uid="{07BCA5E2-C618-4016-8209-71DDB05D300F}"/>
    <cellStyle name="Obično 3 2 2 3 5 4 3" xfId="24404" xr:uid="{63B8E036-65FA-4BC3-92CE-4179F686DA24}"/>
    <cellStyle name="Obično 3 2 2 3 5 5" xfId="11245" xr:uid="{0A42FC3E-B9B6-44CD-B27D-89902C968FD7}"/>
    <cellStyle name="Obično 3 2 2 3 5 5 2" xfId="29087" xr:uid="{B77D0ED7-53C4-4E76-80C1-E1F15A3A90CD}"/>
    <cellStyle name="Obično 3 2 2 3 5 6" xfId="21945" xr:uid="{FA0BD135-CD11-4D87-905E-E72D198047A4}"/>
    <cellStyle name="Obično 3 2 2 3 6" xfId="7385" xr:uid="{922801A7-E02B-45BB-9A4A-B149CC5BA771}"/>
    <cellStyle name="Obično 3 2 2 3 6 2" xfId="9123" xr:uid="{6E1A504F-2FB8-4597-93D5-1DE5B671B4C5}"/>
    <cellStyle name="Obično 3 2 2 3 6 2 2" xfId="15162" xr:uid="{2D391D3D-3798-4200-896F-AF93FF4EE062}"/>
    <cellStyle name="Obično 3 2 2 3 6 2 2 2" xfId="25877" xr:uid="{C84DEF5A-6024-43FD-AC2F-1CEA03757B14}"/>
    <cellStyle name="Obično 3 2 2 3 6 2 3" xfId="12795" xr:uid="{22D82A42-F0CE-48CF-8845-851FF3832381}"/>
    <cellStyle name="Obično 3 2 2 3 6 2 3 2" xfId="30560" xr:uid="{F2CCB3BA-16DC-42EC-8E1C-A2476DBB728C}"/>
    <cellStyle name="Obično 3 2 2 3 6 2 4" xfId="23510" xr:uid="{AA595E3A-E43D-494E-BBD5-1A1DFAEB36E4}"/>
    <cellStyle name="Obično 3 2 2 3 6 3" xfId="10315" xr:uid="{F4B31358-7B8E-4B7C-8326-3F14589E231B}"/>
    <cellStyle name="Obično 3 2 2 3 6 3 2" xfId="13979" xr:uid="{0F3EE7BF-8135-4469-83A7-BF26335B9526}"/>
    <cellStyle name="Obično 3 2 2 3 6 3 2 2" xfId="31744" xr:uid="{80799D31-B2CC-414D-BD14-EC5ADA7A5567}"/>
    <cellStyle name="Obično 3 2 2 3 6 3 3" xfId="24694" xr:uid="{5759CC0C-9936-4D0F-8F46-AB12C312F3E1}"/>
    <cellStyle name="Obično 3 2 2 3 6 4" xfId="11555" xr:uid="{350086E4-1566-4812-949E-9902626C11DA}"/>
    <cellStyle name="Obično 3 2 2 3 6 4 2" xfId="29377" xr:uid="{B5BEBBD2-E76D-4AF6-B48B-AAA46E365155}"/>
    <cellStyle name="Obično 3 2 2 3 6 5" xfId="22270" xr:uid="{2F73CBD2-6389-4FB6-8A99-9C7F36561C91}"/>
    <cellStyle name="Obično 3 2 2 3 7" xfId="8302" xr:uid="{CCD486E0-13E0-4ECA-8AAD-FDB1BD15B109}"/>
    <cellStyle name="Obično 3 2 2 3 7 2" xfId="9607" xr:uid="{61394FD0-8402-4879-B2D8-6BDEEB12D77E}"/>
    <cellStyle name="Obično 3 2 2 3 7 2 2" xfId="15646" xr:uid="{D61989A1-43E0-4A8F-9F12-56A450705E4B}"/>
    <cellStyle name="Obično 3 2 2 3 7 2 2 2" xfId="26361" xr:uid="{3F90DBD7-5C20-4C03-8215-8626D0410E04}"/>
    <cellStyle name="Obično 3 2 2 3 7 2 3" xfId="13279" xr:uid="{FCFB50BC-70C8-47C1-A7E4-547EE3079EA0}"/>
    <cellStyle name="Obično 3 2 2 3 7 2 3 2" xfId="31044" xr:uid="{6BF76B66-28F2-4A77-BBD1-75B8AF0D1F96}"/>
    <cellStyle name="Obično 3 2 2 3 7 2 4" xfId="23994" xr:uid="{5D790FB7-D2D8-4A5A-A48A-7CE7B9FC41A0}"/>
    <cellStyle name="Obično 3 2 2 3 7 3" xfId="10799" xr:uid="{031A2980-B07C-4A22-B383-C5BE13E83EEF}"/>
    <cellStyle name="Obično 3 2 2 3 7 3 2" xfId="14463" xr:uid="{0F1FD375-D6A3-48AA-A022-2D4A5A1E024F}"/>
    <cellStyle name="Obično 3 2 2 3 7 3 2 2" xfId="32228" xr:uid="{12427B20-BE82-4243-ACA4-258C7D462F16}"/>
    <cellStyle name="Obično 3 2 2 3 7 3 3" xfId="25178" xr:uid="{56CFE0C8-2407-4C5D-AD25-0F97E13E44CA}"/>
    <cellStyle name="Obično 3 2 2 3 7 4" xfId="12039" xr:uid="{B621F602-2319-468B-BCC0-C5FF86AA997B}"/>
    <cellStyle name="Obično 3 2 2 3 7 4 2" xfId="29861" xr:uid="{D7E93698-8D69-4798-87AB-F98C0DDB513B}"/>
    <cellStyle name="Obično 3 2 2 3 7 5" xfId="22754" xr:uid="{A6F076C1-996A-4EC9-BEE8-42A2D3F26FCD}"/>
    <cellStyle name="Obično 3 2 2 3 8" xfId="8548" xr:uid="{79BF5247-E4DE-4C12-85C9-701DF83FF349}"/>
    <cellStyle name="Obično 3 2 2 3 8 2" xfId="14607" xr:uid="{AFFBE500-0FD6-4728-8DC3-3AAC3DABE024}"/>
    <cellStyle name="Obično 3 2 2 3 8 2 2" xfId="25322" xr:uid="{C007EF46-4ED1-4C17-9A83-73BD7F886DCD}"/>
    <cellStyle name="Obično 3 2 2 3 8 3" xfId="12220" xr:uid="{88612B91-92EE-4E81-A3E6-076DDBA7BD73}"/>
    <cellStyle name="Obično 3 2 2 3 8 3 2" xfId="30005" xr:uid="{619074D8-2A57-4D63-BD1A-4958E4BDF1BB}"/>
    <cellStyle name="Obično 3 2 2 3 8 4" xfId="22935" xr:uid="{8460D0BC-F77E-4D0F-B3A4-F90DD6006D6A}"/>
    <cellStyle name="Obično 3 2 2 3 9" xfId="9758" xr:uid="{09F481F2-ACBB-4A4A-A055-084994748CB4}"/>
    <cellStyle name="Obično 3 2 2 3 9 2" xfId="13424" xr:uid="{961F37D7-74F3-4B3D-AF94-B540F0499D3E}"/>
    <cellStyle name="Obično 3 2 2 3 9 2 2" xfId="31189" xr:uid="{4F751F2A-5E56-47B8-98B7-75A2DBBA5C8D}"/>
    <cellStyle name="Obično 3 2 2 3 9 3" xfId="24139" xr:uid="{DF6826D5-AD8C-4C33-BFD8-839E985DF4B3}"/>
    <cellStyle name="Obično 3 2 2 4" xfId="5188" xr:uid="{3CF5EEC1-7C25-4E89-B173-EE1F5FF29A4C}"/>
    <cellStyle name="Obično 3 2 2 4 10" xfId="21669" xr:uid="{81E5B3E2-9B67-45A8-B389-3AC488A69104}"/>
    <cellStyle name="Obično 3 2 2 4 2" xfId="5189" xr:uid="{A6448805-5122-435A-BD4D-92B177A9F19D}"/>
    <cellStyle name="Obično 3 2 2 4 2 2" xfId="5985" xr:uid="{D903DD25-3350-4651-A71C-9644E6D90363}"/>
    <cellStyle name="Obično 3 2 2 4 2 2 2" xfId="6614" xr:uid="{D820634D-F40A-4070-908A-4364E99F2A52}"/>
    <cellStyle name="Obično 3 2 2 4 2 2 2 2" xfId="8224" xr:uid="{0B6D93F2-E175-4E5D-81A2-1EA096EE1754}"/>
    <cellStyle name="Obično 3 2 2 4 2 2 2 2 2" xfId="9534" xr:uid="{ABA90642-C3EC-4B18-BFC7-E4DB5019E65A}"/>
    <cellStyle name="Obično 3 2 2 4 2 2 2 2 2 2" xfId="15573" xr:uid="{16DE295C-04E3-45A6-95F0-2FDD45E52095}"/>
    <cellStyle name="Obično 3 2 2 4 2 2 2 2 2 2 2" xfId="26288" xr:uid="{D07BB228-6DFD-402E-8F54-1988482DC194}"/>
    <cellStyle name="Obično 3 2 2 4 2 2 2 2 2 3" xfId="13206" xr:uid="{1A9397B8-59F6-4EC8-8A63-F0133D06E829}"/>
    <cellStyle name="Obično 3 2 2 4 2 2 2 2 2 3 2" xfId="30971" xr:uid="{FC666D3A-D68D-4DAB-841F-E4B0E9ED18F4}"/>
    <cellStyle name="Obično 3 2 2 4 2 2 2 2 2 4" xfId="23921" xr:uid="{55F996B8-0FD5-4312-950D-8026EBCD913E}"/>
    <cellStyle name="Obično 3 2 2 4 2 2 2 2 3" xfId="10726" xr:uid="{D5279D4B-B591-44FD-ABDD-85284499CC95}"/>
    <cellStyle name="Obično 3 2 2 4 2 2 2 2 3 2" xfId="14390" xr:uid="{975AE8C5-374A-4BF3-AD18-69DDC805A015}"/>
    <cellStyle name="Obično 3 2 2 4 2 2 2 2 3 2 2" xfId="32155" xr:uid="{0C88800D-8266-466E-809F-067ACE219A8A}"/>
    <cellStyle name="Obično 3 2 2 4 2 2 2 2 3 3" xfId="25105" xr:uid="{96A9E570-AC39-4AAB-A698-609D243258AE}"/>
    <cellStyle name="Obično 3 2 2 4 2 2 2 2 4" xfId="11966" xr:uid="{48B2D9DF-3AC3-46C8-AB2F-FDCC4B228213}"/>
    <cellStyle name="Obično 3 2 2 4 2 2 2 2 4 2" xfId="29788" xr:uid="{C0D10141-D405-4A0B-8C8A-6CDFC7B64B05}"/>
    <cellStyle name="Obično 3 2 2 4 2 2 2 2 5" xfId="22681" xr:uid="{33E42E39-7D6D-436B-891E-0E85FE3F2EBD}"/>
    <cellStyle name="Obično 3 2 2 4 2 2 2 3" xfId="8947" xr:uid="{F25A1C7C-881F-485A-8B55-81EA9187F381}"/>
    <cellStyle name="Obično 3 2 2 4 2 2 2 3 2" xfId="15006" xr:uid="{96AE0AAC-A364-4B90-B4B4-87E5D941A0C2}"/>
    <cellStyle name="Obično 3 2 2 4 2 2 2 3 2 2" xfId="25721" xr:uid="{233ADFC1-4C21-4413-95A2-28629F0888FD}"/>
    <cellStyle name="Obično 3 2 2 4 2 2 2 3 3" xfId="12619" xr:uid="{C711A0CC-1FD8-4473-8A94-D39A34FD295C}"/>
    <cellStyle name="Obično 3 2 2 4 2 2 2 3 3 2" xfId="30404" xr:uid="{A8130CC1-9718-4D3B-8B1B-AAC28E7049A8}"/>
    <cellStyle name="Obično 3 2 2 4 2 2 2 3 4" xfId="23334" xr:uid="{728F838F-13C5-463A-AF21-4FDB148B3DDB}"/>
    <cellStyle name="Obično 3 2 2 4 2 2 2 4" xfId="10159" xr:uid="{6F61E62E-4563-44DE-BEE7-FDCA977EB65F}"/>
    <cellStyle name="Obično 3 2 2 4 2 2 2 4 2" xfId="13823" xr:uid="{47E27DFF-AA72-49D2-9AEA-7BCBEC7E267F}"/>
    <cellStyle name="Obično 3 2 2 4 2 2 2 4 2 2" xfId="31588" xr:uid="{255450A6-E377-46B3-A837-18926B1F2938}"/>
    <cellStyle name="Obično 3 2 2 4 2 2 2 4 3" xfId="24538" xr:uid="{C1FA7210-071C-4B8E-B0EA-87BB7F49B256}"/>
    <cellStyle name="Obično 3 2 2 4 2 2 2 5" xfId="11379" xr:uid="{329A5270-4700-4662-902E-7EDC313C1E70}"/>
    <cellStyle name="Obično 3 2 2 4 2 2 2 5 2" xfId="29221" xr:uid="{B94DF871-7D5C-4BE1-9FC1-6658E763FDA3}"/>
    <cellStyle name="Obično 3 2 2 4 2 2 2 6" xfId="22079" xr:uid="{A096DD33-430D-4ACC-B0EE-5489EF71178D}"/>
    <cellStyle name="Obično 3 2 2 4 2 2 3" xfId="7582" xr:uid="{CC3737A8-B3EF-4083-9224-0B9EB5168D94}"/>
    <cellStyle name="Obično 3 2 2 4 2 2 3 2" xfId="9257" xr:uid="{5499B258-D043-4938-9894-CE805146CEBE}"/>
    <cellStyle name="Obično 3 2 2 4 2 2 3 2 2" xfId="15296" xr:uid="{A55B2216-2D04-49B1-8B90-0DA1C277BB5C}"/>
    <cellStyle name="Obično 3 2 2 4 2 2 3 2 2 2" xfId="26011" xr:uid="{5DDDF54E-683C-4782-94BD-00699DF84E12}"/>
    <cellStyle name="Obično 3 2 2 4 2 2 3 2 3" xfId="12929" xr:uid="{CE8F9EC1-37BD-4BC2-AF9D-E861297E4FB3}"/>
    <cellStyle name="Obično 3 2 2 4 2 2 3 2 3 2" xfId="30694" xr:uid="{8720D087-C32E-46D7-95B0-F120B780DA99}"/>
    <cellStyle name="Obično 3 2 2 4 2 2 3 2 4" xfId="23644" xr:uid="{4FA1D68F-8952-48E9-86EF-A8B5320E2E6A}"/>
    <cellStyle name="Obično 3 2 2 4 2 2 3 3" xfId="10449" xr:uid="{944D5F48-911B-4624-98A0-5AA475FB6348}"/>
    <cellStyle name="Obično 3 2 2 4 2 2 3 3 2" xfId="14113" xr:uid="{5E13AB01-62C3-4E01-8C96-4BB00C7FDFC4}"/>
    <cellStyle name="Obično 3 2 2 4 2 2 3 3 2 2" xfId="31878" xr:uid="{3B480F32-7C1D-42EE-BBB5-025D8EB48BC4}"/>
    <cellStyle name="Obično 3 2 2 4 2 2 3 3 3" xfId="24828" xr:uid="{6F7577E2-63D6-4432-AB89-4F0D22B8C525}"/>
    <cellStyle name="Obično 3 2 2 4 2 2 3 4" xfId="11689" xr:uid="{D47E5C4F-B911-4392-BEB2-56AECC4A2D7E}"/>
    <cellStyle name="Obično 3 2 2 4 2 2 3 4 2" xfId="29511" xr:uid="{7E79F3C3-6490-4AB8-94BA-2F4DAF0DEF84}"/>
    <cellStyle name="Obično 3 2 2 4 2 2 3 5" xfId="22404" xr:uid="{FD5FDCEE-2E59-4231-85DA-756842248DF5}"/>
    <cellStyle name="Obično 3 2 2 4 2 2 4" xfId="8682" xr:uid="{AABA01B5-9325-4AAC-B7BF-90732B3AA744}"/>
    <cellStyle name="Obično 3 2 2 4 2 2 4 2" xfId="14741" xr:uid="{CB1FE1C8-DD57-4DB6-AF50-23ABC648CA67}"/>
    <cellStyle name="Obično 3 2 2 4 2 2 4 2 2" xfId="25456" xr:uid="{CE3E638A-87B6-4F18-BE79-45E9D5FB38D2}"/>
    <cellStyle name="Obično 3 2 2 4 2 2 4 3" xfId="12354" xr:uid="{65D7E27E-1FE1-4634-B20F-4F468D92487C}"/>
    <cellStyle name="Obično 3 2 2 4 2 2 4 3 2" xfId="30139" xr:uid="{66F9EF19-929F-4E41-B369-4E4844F12CD0}"/>
    <cellStyle name="Obično 3 2 2 4 2 2 4 4" xfId="23069" xr:uid="{DE58899D-B5B3-41B1-B461-A5CB36119074}"/>
    <cellStyle name="Obično 3 2 2 4 2 2 5" xfId="9894" xr:uid="{C7CFB342-B0D1-483C-8748-847D05E858B8}"/>
    <cellStyle name="Obično 3 2 2 4 2 2 5 2" xfId="13558" xr:uid="{AFA2FA4B-00C2-4532-9265-19DD169FA5CA}"/>
    <cellStyle name="Obično 3 2 2 4 2 2 5 2 2" xfId="31323" xr:uid="{DF864D58-6EF4-458A-B030-CD8C37E652E8}"/>
    <cellStyle name="Obično 3 2 2 4 2 2 5 3" xfId="24273" xr:uid="{ACC7C1D0-E33F-42EF-9997-7F3755D33E7E}"/>
    <cellStyle name="Obično 3 2 2 4 2 2 6" xfId="11114" xr:uid="{2FF9B32C-2CE1-496F-9A6D-E9E880F18110}"/>
    <cellStyle name="Obično 3 2 2 4 2 2 6 2" xfId="28956" xr:uid="{2B0F0BF9-E6A9-40FC-9868-7DAAD6AE4EE7}"/>
    <cellStyle name="Obično 3 2 2 4 2 2 7" xfId="21814" xr:uid="{62A65C78-B8C6-4DA6-9DDB-33D56B82AD2C}"/>
    <cellStyle name="Obično 3 2 2 4 2 3" xfId="6421" xr:uid="{45855612-E98F-4A57-8223-B3BFA2EE5AA2}"/>
    <cellStyle name="Obično 3 2 2 4 2 3 2" xfId="8031" xr:uid="{67FBFB71-2406-44EE-B967-2B4CFDE29BFF}"/>
    <cellStyle name="Obično 3 2 2 4 2 3 2 2" xfId="9404" xr:uid="{3468D084-4186-49BF-B7E8-264236D556A6}"/>
    <cellStyle name="Obično 3 2 2 4 2 3 2 2 2" xfId="15443" xr:uid="{A2CD95FB-91A2-4E89-B8C7-475B6F0C6729}"/>
    <cellStyle name="Obično 3 2 2 4 2 3 2 2 2 2" xfId="26158" xr:uid="{62DDDBE8-BD1E-4B01-A5B7-526FECA6B0D4}"/>
    <cellStyle name="Obično 3 2 2 4 2 3 2 2 3" xfId="13076" xr:uid="{9B9CA25D-D7F4-463A-92D0-EC78AF73968A}"/>
    <cellStyle name="Obično 3 2 2 4 2 3 2 2 3 2" xfId="30841" xr:uid="{605B22F1-9A49-46A2-8AC8-4E7C95D66CBF}"/>
    <cellStyle name="Obično 3 2 2 4 2 3 2 2 4" xfId="23791" xr:uid="{0FB05BFA-21FD-4FDB-9CC5-6DE60D89708B}"/>
    <cellStyle name="Obično 3 2 2 4 2 3 2 3" xfId="10596" xr:uid="{FE22D6A1-ACC1-4C63-9CDB-EB807A3D4545}"/>
    <cellStyle name="Obično 3 2 2 4 2 3 2 3 2" xfId="14260" xr:uid="{EC4DA442-F40E-426E-9FCF-363AE2FA3FE1}"/>
    <cellStyle name="Obično 3 2 2 4 2 3 2 3 2 2" xfId="32025" xr:uid="{21454DAA-9C05-4C79-BEF7-D33A2B4203E7}"/>
    <cellStyle name="Obično 3 2 2 4 2 3 2 3 3" xfId="24975" xr:uid="{BE596B60-F336-4447-B67C-ED75143C4CC6}"/>
    <cellStyle name="Obično 3 2 2 4 2 3 2 4" xfId="11836" xr:uid="{FD9D7E06-7523-4E6D-8ED4-A6B6278362B7}"/>
    <cellStyle name="Obično 3 2 2 4 2 3 2 4 2" xfId="29658" xr:uid="{1FB9A233-05A5-4747-A6AB-24AF408BF8A0}"/>
    <cellStyle name="Obično 3 2 2 4 2 3 2 5" xfId="22551" xr:uid="{5AD8A83C-5DA8-4368-B1DC-EB3BDD00F23B}"/>
    <cellStyle name="Obično 3 2 2 4 2 3 3" xfId="8817" xr:uid="{B16C0847-33D2-4971-B36E-1C4940FC71D5}"/>
    <cellStyle name="Obično 3 2 2 4 2 3 3 2" xfId="14876" xr:uid="{8F2183D3-5356-4B6D-A4CD-0010BEE80065}"/>
    <cellStyle name="Obično 3 2 2 4 2 3 3 2 2" xfId="25591" xr:uid="{407E2D7C-2FD9-40BB-94FA-3BE60DDC24F4}"/>
    <cellStyle name="Obično 3 2 2 4 2 3 3 3" xfId="12489" xr:uid="{8A75B368-FDD9-4791-BAC7-03AA3A21A4AB}"/>
    <cellStyle name="Obično 3 2 2 4 2 3 3 3 2" xfId="30274" xr:uid="{C9EEE5D4-D2D3-478F-BF73-515DD68BD3A7}"/>
    <cellStyle name="Obično 3 2 2 4 2 3 3 4" xfId="23204" xr:uid="{A1449931-170C-4095-80C8-1D69C095ADE5}"/>
    <cellStyle name="Obično 3 2 2 4 2 3 4" xfId="10029" xr:uid="{6F21DB0F-BAD9-456C-B18C-9E527D473DE8}"/>
    <cellStyle name="Obično 3 2 2 4 2 3 4 2" xfId="13693" xr:uid="{71731985-627B-4262-9CE9-1B2C033E2E41}"/>
    <cellStyle name="Obično 3 2 2 4 2 3 4 2 2" xfId="31458" xr:uid="{9076110B-5203-48C5-8597-553936CBFA55}"/>
    <cellStyle name="Obično 3 2 2 4 2 3 4 3" xfId="24408" xr:uid="{75B0E9EB-17FD-44E3-B43A-08AC690C49FE}"/>
    <cellStyle name="Obično 3 2 2 4 2 3 5" xfId="11249" xr:uid="{67DEADEE-1201-491C-8A71-A1230536777E}"/>
    <cellStyle name="Obično 3 2 2 4 2 3 5 2" xfId="29091" xr:uid="{D44719EC-9321-4776-9458-9E88CE3A88EE}"/>
    <cellStyle name="Obično 3 2 2 4 2 3 6" xfId="21949" xr:uid="{5A190AFB-676F-480A-A519-B07954878C8A}"/>
    <cellStyle name="Obično 3 2 2 4 2 4" xfId="7389" xr:uid="{A6ADF3EF-A8E8-4181-9B9D-F721E2DBC43F}"/>
    <cellStyle name="Obično 3 2 2 4 2 4 2" xfId="9127" xr:uid="{564A422D-BD11-4DA5-BF9B-EDF77663B36D}"/>
    <cellStyle name="Obično 3 2 2 4 2 4 2 2" xfId="15166" xr:uid="{D38C6F0F-96B8-4087-8710-1DA23DF826C6}"/>
    <cellStyle name="Obično 3 2 2 4 2 4 2 2 2" xfId="25881" xr:uid="{CD2F1DB6-AC94-4E40-82DB-1066B9DF5155}"/>
    <cellStyle name="Obično 3 2 2 4 2 4 2 3" xfId="12799" xr:uid="{BBA0A60C-1E1D-4DAF-BC61-9A2FBB58D9EF}"/>
    <cellStyle name="Obično 3 2 2 4 2 4 2 3 2" xfId="30564" xr:uid="{B12B3B6E-6D9E-40CB-8ED4-FA58077CAF6E}"/>
    <cellStyle name="Obično 3 2 2 4 2 4 2 4" xfId="23514" xr:uid="{13B4B46E-AB26-450F-9B21-EBD3C61FD762}"/>
    <cellStyle name="Obično 3 2 2 4 2 4 3" xfId="10319" xr:uid="{6A6FEBD4-772D-4E7D-A15A-4D5332E27732}"/>
    <cellStyle name="Obično 3 2 2 4 2 4 3 2" xfId="13983" xr:uid="{6F163AD7-79B1-4510-9390-E10527C562F3}"/>
    <cellStyle name="Obično 3 2 2 4 2 4 3 2 2" xfId="31748" xr:uid="{293517B2-BE1C-4D31-93B8-B45C05599187}"/>
    <cellStyle name="Obično 3 2 2 4 2 4 3 3" xfId="24698" xr:uid="{6D8F9D8F-5674-455C-9804-5B0FA9C8A9C1}"/>
    <cellStyle name="Obično 3 2 2 4 2 4 4" xfId="11559" xr:uid="{C58171D1-544C-4166-B574-7FBAF5C5CBE8}"/>
    <cellStyle name="Obično 3 2 2 4 2 4 4 2" xfId="29381" xr:uid="{4B2AABA5-657A-4BE8-9E5C-4FC89D39DB33}"/>
    <cellStyle name="Obično 3 2 2 4 2 4 5" xfId="22274" xr:uid="{1414414C-69A8-417C-9313-AA3976EDF408}"/>
    <cellStyle name="Obično 3 2 2 4 2 5" xfId="8306" xr:uid="{8AF96D46-8E27-4E60-831D-EC1DFB242721}"/>
    <cellStyle name="Obično 3 2 2 4 2 5 2" xfId="9611" xr:uid="{2AD4A95C-EB83-4515-A3FE-03E5394598BF}"/>
    <cellStyle name="Obično 3 2 2 4 2 5 2 2" xfId="15650" xr:uid="{38203084-A50D-44B5-ADA0-17544B68DD30}"/>
    <cellStyle name="Obično 3 2 2 4 2 5 2 2 2" xfId="26365" xr:uid="{35C43D8A-0D36-4174-9679-9F52B18E8FE8}"/>
    <cellStyle name="Obično 3 2 2 4 2 5 2 3" xfId="13283" xr:uid="{18C4CA77-3666-48FB-95D1-BAC57CB27163}"/>
    <cellStyle name="Obično 3 2 2 4 2 5 2 3 2" xfId="31048" xr:uid="{53673BC0-0ED8-4DEB-A175-0D1FCA2AFC26}"/>
    <cellStyle name="Obično 3 2 2 4 2 5 2 4" xfId="23998" xr:uid="{EC0D728A-C4D4-471E-97E9-F64C524DD49A}"/>
    <cellStyle name="Obično 3 2 2 4 2 5 3" xfId="10803" xr:uid="{EF3A2AB7-3A2B-4C70-B4FE-7E2ADC970E55}"/>
    <cellStyle name="Obično 3 2 2 4 2 5 3 2" xfId="14467" xr:uid="{63C35864-8C46-47A5-8B3D-4745A50173A1}"/>
    <cellStyle name="Obično 3 2 2 4 2 5 3 2 2" xfId="32232" xr:uid="{80B72BC3-8631-4792-AB7C-F85B810B70E4}"/>
    <cellStyle name="Obično 3 2 2 4 2 5 3 3" xfId="25182" xr:uid="{1BAA5DD7-429A-4A8B-9E3F-758C600BA66E}"/>
    <cellStyle name="Obično 3 2 2 4 2 5 4" xfId="12043" xr:uid="{4E68D495-BA32-4B9A-85A5-B1969915E9E7}"/>
    <cellStyle name="Obično 3 2 2 4 2 5 4 2" xfId="29865" xr:uid="{40C092BD-E188-4832-AF0B-31184E5E3140}"/>
    <cellStyle name="Obično 3 2 2 4 2 5 5" xfId="22758" xr:uid="{D0EDE2FC-3605-4A54-9D78-BDA2E87A92E4}"/>
    <cellStyle name="Obično 3 2 2 4 2 6" xfId="8552" xr:uid="{B76160CB-6B35-4D52-885E-02B16C865788}"/>
    <cellStyle name="Obično 3 2 2 4 2 6 2" xfId="14611" xr:uid="{A4EFD703-131B-4B32-9120-72F7FD5EC6D0}"/>
    <cellStyle name="Obično 3 2 2 4 2 6 2 2" xfId="25326" xr:uid="{8561A6B2-4579-4706-8FBC-1CD25BEC4C5B}"/>
    <cellStyle name="Obično 3 2 2 4 2 6 3" xfId="12224" xr:uid="{C103CC67-F14A-40C1-B7EB-C33DBB67A3FB}"/>
    <cellStyle name="Obično 3 2 2 4 2 6 3 2" xfId="30009" xr:uid="{BF8F5F5C-45CB-4F1F-9430-D90B5AA6477B}"/>
    <cellStyle name="Obično 3 2 2 4 2 6 4" xfId="22939" xr:uid="{B3333DFF-3DC6-466A-BC79-2BA40EDCAA07}"/>
    <cellStyle name="Obično 3 2 2 4 2 7" xfId="9762" xr:uid="{6221A3F8-83F5-4398-990D-EC453BEA2A48}"/>
    <cellStyle name="Obično 3 2 2 4 2 7 2" xfId="13428" xr:uid="{00588DC3-A268-45A2-A4BF-D5B858EB8EE3}"/>
    <cellStyle name="Obično 3 2 2 4 2 7 2 2" xfId="31193" xr:uid="{4D36C5A1-8ABE-48BA-8B99-D9BCED48C6A3}"/>
    <cellStyle name="Obično 3 2 2 4 2 7 3" xfId="24143" xr:uid="{42D3378E-58D8-4EF1-A313-20423699F2C4}"/>
    <cellStyle name="Obično 3 2 2 4 2 8" xfId="10984" xr:uid="{A84AD360-4478-47E7-B5DA-9105217C5A52}"/>
    <cellStyle name="Obično 3 2 2 4 2 8 2" xfId="28826" xr:uid="{544208D8-6D2D-4B43-866C-C509FF93DC5C}"/>
    <cellStyle name="Obično 3 2 2 4 2 9" xfId="21670" xr:uid="{FDFC5765-7C2A-4720-84BA-594C27650392}"/>
    <cellStyle name="Obično 3 2 2 4 3" xfId="5984" xr:uid="{3156CDF4-22AA-42E5-BE55-C3BD0DF591B5}"/>
    <cellStyle name="Obično 3 2 2 4 3 2" xfId="6613" xr:uid="{2356822B-EE7F-44C7-93EF-6028E817633B}"/>
    <cellStyle name="Obično 3 2 2 4 3 2 2" xfId="8223" xr:uid="{AAA78088-3988-4125-B886-713AF33257CA}"/>
    <cellStyle name="Obično 3 2 2 4 3 2 2 2" xfId="9533" xr:uid="{FAAFCEAD-5D16-49BB-BE02-2797F462107A}"/>
    <cellStyle name="Obično 3 2 2 4 3 2 2 2 2" xfId="15572" xr:uid="{853959C8-E888-4050-B765-4B41662AAC1D}"/>
    <cellStyle name="Obično 3 2 2 4 3 2 2 2 2 2" xfId="26287" xr:uid="{D97265CC-0DFD-4B00-B716-679075AA9A31}"/>
    <cellStyle name="Obično 3 2 2 4 3 2 2 2 3" xfId="13205" xr:uid="{2FEDD73C-3551-4323-8FEC-EB6126086362}"/>
    <cellStyle name="Obično 3 2 2 4 3 2 2 2 3 2" xfId="30970" xr:uid="{560880E9-C0BD-4EFD-82EC-DBC6C68374D2}"/>
    <cellStyle name="Obično 3 2 2 4 3 2 2 2 4" xfId="23920" xr:uid="{4AD29ADE-7F85-42A6-ACD5-383D432FC3E8}"/>
    <cellStyle name="Obično 3 2 2 4 3 2 2 3" xfId="10725" xr:uid="{6D9E4461-9C88-4B71-8305-6DA097809514}"/>
    <cellStyle name="Obično 3 2 2 4 3 2 2 3 2" xfId="14389" xr:uid="{6A5A5094-EDBE-4681-A142-17989B599C64}"/>
    <cellStyle name="Obično 3 2 2 4 3 2 2 3 2 2" xfId="32154" xr:uid="{91BEEABF-34FF-4E93-A1FC-46BF33E664FD}"/>
    <cellStyle name="Obično 3 2 2 4 3 2 2 3 3" xfId="25104" xr:uid="{6E4D1BCD-3757-41E5-BED3-8BE2494C0E3F}"/>
    <cellStyle name="Obično 3 2 2 4 3 2 2 4" xfId="11965" xr:uid="{2DEDE124-0134-4A93-9F87-CFBF66A2BF20}"/>
    <cellStyle name="Obično 3 2 2 4 3 2 2 4 2" xfId="29787" xr:uid="{BE2EB324-7D6E-42BC-AC8A-377F48F8C1AB}"/>
    <cellStyle name="Obično 3 2 2 4 3 2 2 5" xfId="22680" xr:uid="{B853DD2C-D4D3-4E96-A540-EF722060BF2F}"/>
    <cellStyle name="Obično 3 2 2 4 3 2 3" xfId="8946" xr:uid="{88226452-A06D-4DDE-BB59-071E70CDF6E4}"/>
    <cellStyle name="Obično 3 2 2 4 3 2 3 2" xfId="15005" xr:uid="{FFF2A6A8-BF3D-49A0-9BB4-C7F47FD24D78}"/>
    <cellStyle name="Obično 3 2 2 4 3 2 3 2 2" xfId="25720" xr:uid="{0F241A97-38A6-43CC-A669-F0A592865B1A}"/>
    <cellStyle name="Obično 3 2 2 4 3 2 3 3" xfId="12618" xr:uid="{824300B1-5C21-46F4-9ED1-61665FCBCB93}"/>
    <cellStyle name="Obično 3 2 2 4 3 2 3 3 2" xfId="30403" xr:uid="{0D692FBC-005A-4F0D-A790-BC5FFD2D2F66}"/>
    <cellStyle name="Obično 3 2 2 4 3 2 3 4" xfId="23333" xr:uid="{E244801A-C9FF-4DB3-B62F-71CDEEBC2352}"/>
    <cellStyle name="Obično 3 2 2 4 3 2 4" xfId="10158" xr:uid="{725C96DF-1243-43E3-AE45-6AFC73E80775}"/>
    <cellStyle name="Obično 3 2 2 4 3 2 4 2" xfId="13822" xr:uid="{D1078840-CFC5-4B36-8DFD-57B0A53C3B7C}"/>
    <cellStyle name="Obično 3 2 2 4 3 2 4 2 2" xfId="31587" xr:uid="{E7309496-6C97-48E9-B436-20486D81A1E9}"/>
    <cellStyle name="Obično 3 2 2 4 3 2 4 3" xfId="24537" xr:uid="{5E6314AC-A18B-4093-A22A-98653A2F3D15}"/>
    <cellStyle name="Obično 3 2 2 4 3 2 5" xfId="11378" xr:uid="{4A1C9B76-004B-482C-A7C7-05D317A89866}"/>
    <cellStyle name="Obično 3 2 2 4 3 2 5 2" xfId="29220" xr:uid="{3BBC559E-D948-4E2E-8C85-C0238BD6FD64}"/>
    <cellStyle name="Obično 3 2 2 4 3 2 6" xfId="22078" xr:uid="{E6DE07ED-0490-41B3-9BD0-720A67E1913F}"/>
    <cellStyle name="Obično 3 2 2 4 3 3" xfId="7581" xr:uid="{560A597E-CC31-4694-8594-96BC5522B840}"/>
    <cellStyle name="Obično 3 2 2 4 3 3 2" xfId="9256" xr:uid="{998EAF0B-62B5-4C79-8613-2A6E8A21EFC1}"/>
    <cellStyle name="Obično 3 2 2 4 3 3 2 2" xfId="15295" xr:uid="{9B6A787F-2727-40AE-969F-CB88F8171973}"/>
    <cellStyle name="Obično 3 2 2 4 3 3 2 2 2" xfId="26010" xr:uid="{B8751ED3-8052-4046-998A-F4A3A999EC26}"/>
    <cellStyle name="Obično 3 2 2 4 3 3 2 3" xfId="12928" xr:uid="{EF2C6E34-3099-4FCC-9BF6-C2B1AE2FF391}"/>
    <cellStyle name="Obično 3 2 2 4 3 3 2 3 2" xfId="30693" xr:uid="{8D81533C-4B6F-4DC5-BEFD-FF9BA30EEBA6}"/>
    <cellStyle name="Obično 3 2 2 4 3 3 2 4" xfId="23643" xr:uid="{720B1FB6-FB5A-4987-AF00-491E3DA5AED1}"/>
    <cellStyle name="Obično 3 2 2 4 3 3 3" xfId="10448" xr:uid="{37B2D9B8-4111-4B40-88E5-163F8F8034FF}"/>
    <cellStyle name="Obično 3 2 2 4 3 3 3 2" xfId="14112" xr:uid="{AA6A45AB-3DB6-4BBA-B7B8-E8F6CEBD88CA}"/>
    <cellStyle name="Obično 3 2 2 4 3 3 3 2 2" xfId="31877" xr:uid="{796D8545-EC36-44A2-B1A5-6C79262F2328}"/>
    <cellStyle name="Obično 3 2 2 4 3 3 3 3" xfId="24827" xr:uid="{A23CCA4A-6196-499E-B287-24CB17DDE570}"/>
    <cellStyle name="Obično 3 2 2 4 3 3 4" xfId="11688" xr:uid="{F502C5B7-9BFD-4A3B-987F-19C079D0BD0B}"/>
    <cellStyle name="Obično 3 2 2 4 3 3 4 2" xfId="29510" xr:uid="{2E7634C8-1467-4D20-A371-8CAA6842E0D9}"/>
    <cellStyle name="Obično 3 2 2 4 3 3 5" xfId="22403" xr:uid="{DCA6DD8B-3652-4DC2-9F0D-9681F7DBD10F}"/>
    <cellStyle name="Obično 3 2 2 4 3 4" xfId="8681" xr:uid="{56113C98-E57C-4513-B038-D2045F27B813}"/>
    <cellStyle name="Obično 3 2 2 4 3 4 2" xfId="14740" xr:uid="{13215626-6AE2-42A8-BB5E-8E5E43E99D93}"/>
    <cellStyle name="Obično 3 2 2 4 3 4 2 2" xfId="25455" xr:uid="{AC5E702C-4389-47BE-A378-2D22E937A55D}"/>
    <cellStyle name="Obično 3 2 2 4 3 4 3" xfId="12353" xr:uid="{ECC9D20C-D335-417A-A6A3-E815BC1D301D}"/>
    <cellStyle name="Obično 3 2 2 4 3 4 3 2" xfId="30138" xr:uid="{BCF652CC-DBDE-4C46-9BD8-9919C4DEEA07}"/>
    <cellStyle name="Obično 3 2 2 4 3 4 4" xfId="23068" xr:uid="{1BDE6497-8AAF-4080-AC5F-9A7F843BE983}"/>
    <cellStyle name="Obično 3 2 2 4 3 5" xfId="9893" xr:uid="{2C5B1F02-0185-4A73-9D13-BD2A90D9A210}"/>
    <cellStyle name="Obično 3 2 2 4 3 5 2" xfId="13557" xr:uid="{BBB0F89C-3016-47F1-8036-DF51BC804697}"/>
    <cellStyle name="Obično 3 2 2 4 3 5 2 2" xfId="31322" xr:uid="{ABAC3186-F4AA-4380-936D-AACCA62F4B21}"/>
    <cellStyle name="Obično 3 2 2 4 3 5 3" xfId="24272" xr:uid="{984F4061-7775-4308-B826-CFF40CF611B5}"/>
    <cellStyle name="Obično 3 2 2 4 3 6" xfId="11113" xr:uid="{DD8A3E12-0123-4F38-A5A0-B54E77624BF1}"/>
    <cellStyle name="Obično 3 2 2 4 3 6 2" xfId="28955" xr:uid="{7AE50D19-93B3-495E-B6F5-1C7273A6FCD4}"/>
    <cellStyle name="Obično 3 2 2 4 3 7" xfId="21813" xr:uid="{90345AA7-D779-4387-9813-1F0569F93E4C}"/>
    <cellStyle name="Obično 3 2 2 4 4" xfId="6420" xr:uid="{B66BBE70-45C7-49D9-B765-5AF7A7914A77}"/>
    <cellStyle name="Obično 3 2 2 4 4 2" xfId="8030" xr:uid="{F9345C14-B854-4A28-AB93-BD0B5CBAB21B}"/>
    <cellStyle name="Obično 3 2 2 4 4 2 2" xfId="9403" xr:uid="{FC1953CC-F081-4811-8F21-DFCF53DF88FA}"/>
    <cellStyle name="Obično 3 2 2 4 4 2 2 2" xfId="15442" xr:uid="{D5E0AA83-4698-4DA2-AEAC-CAAD11B58998}"/>
    <cellStyle name="Obično 3 2 2 4 4 2 2 2 2" xfId="26157" xr:uid="{3BBAC826-E609-4E93-B3B7-8BA19011DDA9}"/>
    <cellStyle name="Obično 3 2 2 4 4 2 2 3" xfId="13075" xr:uid="{BAA6C8B9-7859-4304-B7C4-C4B4ADE8F272}"/>
    <cellStyle name="Obično 3 2 2 4 4 2 2 3 2" xfId="30840" xr:uid="{C4755439-E306-4B31-8EB0-66916771FFA8}"/>
    <cellStyle name="Obično 3 2 2 4 4 2 2 4" xfId="23790" xr:uid="{C7C15E52-96C0-4BEB-95F3-C391553C43F7}"/>
    <cellStyle name="Obično 3 2 2 4 4 2 3" xfId="10595" xr:uid="{DADDA9BD-1A53-494A-8DD4-48876E269B97}"/>
    <cellStyle name="Obično 3 2 2 4 4 2 3 2" xfId="14259" xr:uid="{07998FB7-344C-4BA3-9FAE-CD01C943D6BE}"/>
    <cellStyle name="Obično 3 2 2 4 4 2 3 2 2" xfId="32024" xr:uid="{9BB74317-1704-4121-A8A9-D054AF4F0A08}"/>
    <cellStyle name="Obično 3 2 2 4 4 2 3 3" xfId="24974" xr:uid="{260AFD48-5B25-4502-9D44-34FF9C03367D}"/>
    <cellStyle name="Obično 3 2 2 4 4 2 4" xfId="11835" xr:uid="{509D20B8-C470-4EBE-940A-15307EB57745}"/>
    <cellStyle name="Obično 3 2 2 4 4 2 4 2" xfId="29657" xr:uid="{45CAE720-E793-4871-ADED-F899EE872A0B}"/>
    <cellStyle name="Obično 3 2 2 4 4 2 5" xfId="22550" xr:uid="{6422150C-0FC7-4360-A724-E725749EF1DB}"/>
    <cellStyle name="Obično 3 2 2 4 4 3" xfId="8816" xr:uid="{B13F6DED-F8A5-4C15-92FC-378812048D13}"/>
    <cellStyle name="Obično 3 2 2 4 4 3 2" xfId="14875" xr:uid="{143D483C-6990-4199-A586-EBA01CAF1BFF}"/>
    <cellStyle name="Obično 3 2 2 4 4 3 2 2" xfId="25590" xr:uid="{B9A28B20-5F33-43B0-817C-C788551EF308}"/>
    <cellStyle name="Obično 3 2 2 4 4 3 3" xfId="12488" xr:uid="{72230F10-D103-442B-8BF6-5912CB55087E}"/>
    <cellStyle name="Obično 3 2 2 4 4 3 3 2" xfId="30273" xr:uid="{EEDE63B5-684D-4840-97EA-D10DCA0073EE}"/>
    <cellStyle name="Obično 3 2 2 4 4 3 4" xfId="23203" xr:uid="{68DC296D-C2A1-4CCD-BF31-4B5FC68A5EB0}"/>
    <cellStyle name="Obično 3 2 2 4 4 4" xfId="10028" xr:uid="{5CC4349B-327B-49B3-8B0C-082A19551555}"/>
    <cellStyle name="Obično 3 2 2 4 4 4 2" xfId="13692" xr:uid="{513D448A-8B17-436E-BB83-530EF4F1656E}"/>
    <cellStyle name="Obično 3 2 2 4 4 4 2 2" xfId="31457" xr:uid="{3DB6A2A5-7B80-4AFA-99AB-A6ECF4DE4EDB}"/>
    <cellStyle name="Obično 3 2 2 4 4 4 3" xfId="24407" xr:uid="{BFDD8AE6-0E82-40CC-8FB8-CAAFC5623EE0}"/>
    <cellStyle name="Obično 3 2 2 4 4 5" xfId="11248" xr:uid="{D4E3C009-9D81-4A8C-BCE1-E6DC2B213EB2}"/>
    <cellStyle name="Obično 3 2 2 4 4 5 2" xfId="29090" xr:uid="{864F4AE5-492D-4D04-898D-23ED16A46EAF}"/>
    <cellStyle name="Obično 3 2 2 4 4 6" xfId="21948" xr:uid="{458BDA77-47D3-4849-81DE-C29F539F1641}"/>
    <cellStyle name="Obično 3 2 2 4 5" xfId="7388" xr:uid="{06F23F23-B1C4-43B6-BAFD-A53A7787EE1D}"/>
    <cellStyle name="Obično 3 2 2 4 5 2" xfId="9126" xr:uid="{6487068B-F774-47AA-8B02-1FFB11CC5905}"/>
    <cellStyle name="Obično 3 2 2 4 5 2 2" xfId="15165" xr:uid="{36F699B1-E8FB-4BC8-AF13-D928BD37E3A0}"/>
    <cellStyle name="Obično 3 2 2 4 5 2 2 2" xfId="25880" xr:uid="{65B9373D-FE03-4FD4-8703-9CA607C98129}"/>
    <cellStyle name="Obično 3 2 2 4 5 2 3" xfId="12798" xr:uid="{B445BAC1-D034-41BF-BE28-C2392478E2E1}"/>
    <cellStyle name="Obično 3 2 2 4 5 2 3 2" xfId="30563" xr:uid="{9200D82C-2A49-4D98-B362-C5C432F725F9}"/>
    <cellStyle name="Obično 3 2 2 4 5 2 4" xfId="23513" xr:uid="{0079E348-6D05-4085-883E-2F76B11ECD77}"/>
    <cellStyle name="Obično 3 2 2 4 5 3" xfId="10318" xr:uid="{F4F9E967-14E3-4584-A413-C171D1000C3F}"/>
    <cellStyle name="Obično 3 2 2 4 5 3 2" xfId="13982" xr:uid="{F5792141-833E-46D9-9B22-B5B11BBD6A3F}"/>
    <cellStyle name="Obično 3 2 2 4 5 3 2 2" xfId="31747" xr:uid="{14FA5E08-BF71-4229-9BD3-6B6E460584A2}"/>
    <cellStyle name="Obično 3 2 2 4 5 3 3" xfId="24697" xr:uid="{12028795-DFDA-4F8B-B95A-B68C70726D5B}"/>
    <cellStyle name="Obično 3 2 2 4 5 4" xfId="11558" xr:uid="{58EAE6B1-9671-480B-B9CD-C15FB744A2DD}"/>
    <cellStyle name="Obično 3 2 2 4 5 4 2" xfId="29380" xr:uid="{A08DEF93-D4F6-4A3B-830A-9579B6AD2CC5}"/>
    <cellStyle name="Obično 3 2 2 4 5 5" xfId="22273" xr:uid="{F59C1C44-1278-42AF-995C-F0F21AAB8A2A}"/>
    <cellStyle name="Obično 3 2 2 4 6" xfId="8305" xr:uid="{E41FC79F-8491-4FCC-A7C2-B60DC01D25A8}"/>
    <cellStyle name="Obično 3 2 2 4 6 2" xfId="9610" xr:uid="{E8B1A61E-5916-42FE-BBDB-9B6DB72BE533}"/>
    <cellStyle name="Obično 3 2 2 4 6 2 2" xfId="15649" xr:uid="{C0E30C14-D836-49E1-B2E4-A07C75FF139A}"/>
    <cellStyle name="Obično 3 2 2 4 6 2 2 2" xfId="26364" xr:uid="{08F6F42E-0D40-41EB-9B37-FF8ACE2071BD}"/>
    <cellStyle name="Obično 3 2 2 4 6 2 3" xfId="13282" xr:uid="{5F20752C-7117-4BBC-AFC5-246AB8470388}"/>
    <cellStyle name="Obično 3 2 2 4 6 2 3 2" xfId="31047" xr:uid="{03205C61-C7CC-4033-8828-C08C58307A6B}"/>
    <cellStyle name="Obično 3 2 2 4 6 2 4" xfId="23997" xr:uid="{74B27D86-B1E7-4E1E-89DE-54F9256C4BAB}"/>
    <cellStyle name="Obično 3 2 2 4 6 3" xfId="10802" xr:uid="{93B4A876-5960-4CB7-A880-91109F84E06B}"/>
    <cellStyle name="Obično 3 2 2 4 6 3 2" xfId="14466" xr:uid="{5F4B86E1-409E-438F-B2E9-55C3A961D0BB}"/>
    <cellStyle name="Obično 3 2 2 4 6 3 2 2" xfId="32231" xr:uid="{DFE8AB3B-FC56-4FA7-9CE4-02B87F4A863D}"/>
    <cellStyle name="Obično 3 2 2 4 6 3 3" xfId="25181" xr:uid="{1B89F9D8-61AD-416C-A0E0-36047DE46691}"/>
    <cellStyle name="Obično 3 2 2 4 6 4" xfId="12042" xr:uid="{A653BB07-305A-45F2-A9A0-FD6A6BDAB1DE}"/>
    <cellStyle name="Obično 3 2 2 4 6 4 2" xfId="29864" xr:uid="{B1D2F197-B62D-4B41-871D-A86CAEEFAA1A}"/>
    <cellStyle name="Obično 3 2 2 4 6 5" xfId="22757" xr:uid="{EA52658F-0002-4676-8A85-7CBAF78873EB}"/>
    <cellStyle name="Obično 3 2 2 4 7" xfId="8551" xr:uid="{BCDB7F1D-6265-41FF-A2EE-1B3891273A16}"/>
    <cellStyle name="Obično 3 2 2 4 7 2" xfId="14610" xr:uid="{09CF25C8-FC75-4A86-AF99-6B04A0FFF35D}"/>
    <cellStyle name="Obično 3 2 2 4 7 2 2" xfId="25325" xr:uid="{853D5366-6D6A-423A-8969-E4346EDFAEDE}"/>
    <cellStyle name="Obično 3 2 2 4 7 3" xfId="12223" xr:uid="{B7F38CB0-199B-4424-AFBE-92B50997026E}"/>
    <cellStyle name="Obično 3 2 2 4 7 3 2" xfId="30008" xr:uid="{50BAA7DB-B69E-4F5A-9DB8-6C37DCBAB2C9}"/>
    <cellStyle name="Obično 3 2 2 4 7 4" xfId="22938" xr:uid="{30218BD3-58F5-430A-AAC9-475D756C1770}"/>
    <cellStyle name="Obično 3 2 2 4 8" xfId="9761" xr:uid="{904F6C97-289E-4AD6-8F3C-2E2F4EEA773A}"/>
    <cellStyle name="Obično 3 2 2 4 8 2" xfId="13427" xr:uid="{780B3866-4C5C-4A46-A870-0E666853ADCE}"/>
    <cellStyle name="Obično 3 2 2 4 8 2 2" xfId="31192" xr:uid="{42D3AEBE-CCF9-4D22-BC05-F8E8A1AB09D9}"/>
    <cellStyle name="Obično 3 2 2 4 8 3" xfId="24142" xr:uid="{EFABEC8D-1705-4F79-8852-89C05232B423}"/>
    <cellStyle name="Obično 3 2 2 4 9" xfId="10983" xr:uid="{8F4AC901-3C70-44C0-8095-E2BD03257B11}"/>
    <cellStyle name="Obično 3 2 2 4 9 2" xfId="28825" xr:uid="{AA23326B-4714-4E81-A5A9-D0A80C173E68}"/>
    <cellStyle name="Obično 3 2 2 5" xfId="5190" xr:uid="{3509E09C-AB35-48D3-BC14-9CB2D1B2FBB5}"/>
    <cellStyle name="Obično 3 2 2 5 2" xfId="5986" xr:uid="{D7E446FD-0E99-4E72-87BE-9658AC5E29AB}"/>
    <cellStyle name="Obično 3 2 2 5 2 2" xfId="6615" xr:uid="{060479B4-9E9D-4508-8A7C-066EA78FD8C4}"/>
    <cellStyle name="Obično 3 2 2 5 2 2 2" xfId="8225" xr:uid="{E34D6FAA-5123-4C99-A097-C384E59E1963}"/>
    <cellStyle name="Obično 3 2 2 5 2 2 2 2" xfId="9535" xr:uid="{9FC1F3E6-F7E9-40F1-AE1F-2A6A391971DD}"/>
    <cellStyle name="Obično 3 2 2 5 2 2 2 2 2" xfId="15574" xr:uid="{F1DC4D68-E8ED-471C-887F-A6B38D8285E1}"/>
    <cellStyle name="Obično 3 2 2 5 2 2 2 2 2 2" xfId="26289" xr:uid="{CE604409-6598-4B17-9179-2D5924800BF7}"/>
    <cellStyle name="Obično 3 2 2 5 2 2 2 2 3" xfId="13207" xr:uid="{408183E3-C3F4-440E-95D6-FB860C857A7F}"/>
    <cellStyle name="Obično 3 2 2 5 2 2 2 2 3 2" xfId="30972" xr:uid="{FEF03431-E9C5-49C3-AC20-D2AE03148307}"/>
    <cellStyle name="Obično 3 2 2 5 2 2 2 2 4" xfId="23922" xr:uid="{92D1D872-8CD3-49FF-B118-876A3CAEB13F}"/>
    <cellStyle name="Obično 3 2 2 5 2 2 2 3" xfId="10727" xr:uid="{BC6EF87C-2EE1-40B6-8BDA-41E2C23CC453}"/>
    <cellStyle name="Obično 3 2 2 5 2 2 2 3 2" xfId="14391" xr:uid="{D828B49D-D26D-4365-A299-CFF67B7D397E}"/>
    <cellStyle name="Obično 3 2 2 5 2 2 2 3 2 2" xfId="32156" xr:uid="{40F190DA-AC4B-4F04-BFBB-300E32590FD4}"/>
    <cellStyle name="Obično 3 2 2 5 2 2 2 3 3" xfId="25106" xr:uid="{8C953D00-AA60-42A6-8049-C8AC3FB6B37F}"/>
    <cellStyle name="Obično 3 2 2 5 2 2 2 4" xfId="11967" xr:uid="{68CF6BBB-5AFF-4D01-BD8B-A73F8FD4276F}"/>
    <cellStyle name="Obično 3 2 2 5 2 2 2 4 2" xfId="29789" xr:uid="{F5893D9A-99EC-400D-A8A4-09D4D0F4DDB1}"/>
    <cellStyle name="Obično 3 2 2 5 2 2 2 5" xfId="22682" xr:uid="{293D169D-0421-4A26-BB9D-4BD736535F78}"/>
    <cellStyle name="Obično 3 2 2 5 2 2 3" xfId="8948" xr:uid="{5FB868DD-270A-4AA0-91C1-8873AE5BEEAA}"/>
    <cellStyle name="Obično 3 2 2 5 2 2 3 2" xfId="15007" xr:uid="{8F5F6253-1101-42AA-86A7-303A8B072313}"/>
    <cellStyle name="Obično 3 2 2 5 2 2 3 2 2" xfId="25722" xr:uid="{56285E05-DB76-49AB-AAEE-9454E2656987}"/>
    <cellStyle name="Obično 3 2 2 5 2 2 3 3" xfId="12620" xr:uid="{88989D56-1B2C-4D6E-B30F-894A3C5852CA}"/>
    <cellStyle name="Obično 3 2 2 5 2 2 3 3 2" xfId="30405" xr:uid="{84D9CD1B-4276-44F5-BF48-C02B9E888E3F}"/>
    <cellStyle name="Obično 3 2 2 5 2 2 3 4" xfId="23335" xr:uid="{1B6A13DD-EC99-4EFE-AD0C-17755A19652F}"/>
    <cellStyle name="Obično 3 2 2 5 2 2 4" xfId="10160" xr:uid="{A606C733-B51C-458D-A7F3-3B062251EA49}"/>
    <cellStyle name="Obično 3 2 2 5 2 2 4 2" xfId="13824" xr:uid="{52636048-CD57-48CF-8D89-9F75FE093B5C}"/>
    <cellStyle name="Obično 3 2 2 5 2 2 4 2 2" xfId="31589" xr:uid="{48699030-C6D3-416D-82EC-EE0037CA5BE9}"/>
    <cellStyle name="Obično 3 2 2 5 2 2 4 3" xfId="24539" xr:uid="{0CC7F686-964F-4035-AFAD-EBA250CE149F}"/>
    <cellStyle name="Obično 3 2 2 5 2 2 5" xfId="11380" xr:uid="{64988740-4497-41C6-ACA5-1A78439646F8}"/>
    <cellStyle name="Obično 3 2 2 5 2 2 5 2" xfId="29222" xr:uid="{C5499740-62F7-4237-80BF-B5253B9F346A}"/>
    <cellStyle name="Obično 3 2 2 5 2 2 6" xfId="22080" xr:uid="{6703B20F-289A-4B6E-AB93-608E335F8168}"/>
    <cellStyle name="Obično 3 2 2 5 2 3" xfId="7583" xr:uid="{C65F7E2F-429E-4EF4-B99C-E21F5262F44B}"/>
    <cellStyle name="Obično 3 2 2 5 2 3 2" xfId="9258" xr:uid="{6B8934F3-0F08-47AC-B091-94263492B359}"/>
    <cellStyle name="Obično 3 2 2 5 2 3 2 2" xfId="15297" xr:uid="{E4B3C423-C97D-4659-9207-DD578E317BBA}"/>
    <cellStyle name="Obično 3 2 2 5 2 3 2 2 2" xfId="26012" xr:uid="{FD5BF6ED-8554-4C75-9B34-C1D42424D2C3}"/>
    <cellStyle name="Obično 3 2 2 5 2 3 2 3" xfId="12930" xr:uid="{9939AB2D-2058-406C-9A66-A0AACDC9F49A}"/>
    <cellStyle name="Obično 3 2 2 5 2 3 2 3 2" xfId="30695" xr:uid="{F359E653-91AE-48CC-9200-B84D3BBB6E22}"/>
    <cellStyle name="Obično 3 2 2 5 2 3 2 4" xfId="23645" xr:uid="{624DC50D-1267-478C-8195-F0F4651B45A7}"/>
    <cellStyle name="Obično 3 2 2 5 2 3 3" xfId="10450" xr:uid="{1B7177EC-9802-426F-ACEA-DFF174772999}"/>
    <cellStyle name="Obično 3 2 2 5 2 3 3 2" xfId="14114" xr:uid="{2CAC4BBB-F8C0-4640-8A83-45F9D0AA4F1A}"/>
    <cellStyle name="Obično 3 2 2 5 2 3 3 2 2" xfId="31879" xr:uid="{B455EBB4-8A86-4A71-B8F3-1E2C9B5D7C21}"/>
    <cellStyle name="Obično 3 2 2 5 2 3 3 3" xfId="24829" xr:uid="{FC02A350-0E02-48A3-B79E-06C9ADCAEDDA}"/>
    <cellStyle name="Obično 3 2 2 5 2 3 4" xfId="11690" xr:uid="{40ECAD91-38EB-43CA-8632-A05ACF96313A}"/>
    <cellStyle name="Obično 3 2 2 5 2 3 4 2" xfId="29512" xr:uid="{01EC913B-F652-4FFD-B7BE-2443141209FA}"/>
    <cellStyle name="Obično 3 2 2 5 2 3 5" xfId="22405" xr:uid="{03D1E169-BCFE-4B01-9DEF-0BE9806986F1}"/>
    <cellStyle name="Obično 3 2 2 5 2 4" xfId="8683" xr:uid="{29318998-35E8-4A6B-92D5-83DB57092C37}"/>
    <cellStyle name="Obično 3 2 2 5 2 4 2" xfId="14742" xr:uid="{D6EF16C8-D0A4-441F-A3E7-F261B0CAE55D}"/>
    <cellStyle name="Obično 3 2 2 5 2 4 2 2" xfId="25457" xr:uid="{3EC1A4DA-05FC-45D4-AE87-5B836FC1341D}"/>
    <cellStyle name="Obično 3 2 2 5 2 4 3" xfId="12355" xr:uid="{05171771-717C-4F27-946B-02645BEAEDA8}"/>
    <cellStyle name="Obično 3 2 2 5 2 4 3 2" xfId="30140" xr:uid="{D764609C-3B50-4F79-B78B-FAB30DDF9406}"/>
    <cellStyle name="Obično 3 2 2 5 2 4 4" xfId="23070" xr:uid="{C1397C3E-B7D8-4DA8-8D54-DEBA8F71CAC5}"/>
    <cellStyle name="Obično 3 2 2 5 2 5" xfId="9895" xr:uid="{BD3D8972-8E18-46C0-A096-F3220E798507}"/>
    <cellStyle name="Obično 3 2 2 5 2 5 2" xfId="13559" xr:uid="{A371A24C-3C5B-4693-85B9-38D095ACC1BC}"/>
    <cellStyle name="Obično 3 2 2 5 2 5 2 2" xfId="31324" xr:uid="{788AE052-BC32-415C-AD50-96FBDCD84BA4}"/>
    <cellStyle name="Obično 3 2 2 5 2 5 3" xfId="24274" xr:uid="{E26966C8-A73C-46B1-A033-E47AE7A4775E}"/>
    <cellStyle name="Obično 3 2 2 5 2 6" xfId="11115" xr:uid="{E4B4433D-60DC-434B-8AB7-6DB1F8B53788}"/>
    <cellStyle name="Obično 3 2 2 5 2 6 2" xfId="28957" xr:uid="{3DDA05C2-6E82-42F2-8E6D-6516AF66CADF}"/>
    <cellStyle name="Obično 3 2 2 5 2 7" xfId="21815" xr:uid="{5D044333-3051-4288-AC61-72B17EE28319}"/>
    <cellStyle name="Obično 3 2 2 5 3" xfId="6422" xr:uid="{08FBAB09-4716-46F9-883F-9EE414C8861F}"/>
    <cellStyle name="Obično 3 2 2 5 3 2" xfId="8032" xr:uid="{0785C887-47F4-40A2-94E4-34DBE1AA77F7}"/>
    <cellStyle name="Obično 3 2 2 5 3 2 2" xfId="9405" xr:uid="{2EEF464E-17B1-4727-B8E4-5B5580922668}"/>
    <cellStyle name="Obično 3 2 2 5 3 2 2 2" xfId="15444" xr:uid="{654660E9-4EBF-4886-97C9-C2FF98F2F233}"/>
    <cellStyle name="Obično 3 2 2 5 3 2 2 2 2" xfId="26159" xr:uid="{8878E86F-471F-4A88-93F4-35B2A6B38593}"/>
    <cellStyle name="Obično 3 2 2 5 3 2 2 3" xfId="13077" xr:uid="{142843BC-386A-40A7-9657-C6ADEF3CC0A9}"/>
    <cellStyle name="Obično 3 2 2 5 3 2 2 3 2" xfId="30842" xr:uid="{5E5A21F3-5ECE-4DA8-916C-CFA4CDF8F9FF}"/>
    <cellStyle name="Obično 3 2 2 5 3 2 2 4" xfId="23792" xr:uid="{D563D575-4D84-4DE6-A7D7-82F9627F1643}"/>
    <cellStyle name="Obično 3 2 2 5 3 2 3" xfId="10597" xr:uid="{5C370307-B212-465E-B79C-C2EDC0707E6F}"/>
    <cellStyle name="Obično 3 2 2 5 3 2 3 2" xfId="14261" xr:uid="{07BF8F62-5C80-46C3-9E18-FE5A83726BCC}"/>
    <cellStyle name="Obično 3 2 2 5 3 2 3 2 2" xfId="32026" xr:uid="{0798B21E-53D8-4034-9A0D-FA910936D87A}"/>
    <cellStyle name="Obično 3 2 2 5 3 2 3 3" xfId="24976" xr:uid="{12A204C4-BA10-4687-8EA9-B18D5942EEA0}"/>
    <cellStyle name="Obično 3 2 2 5 3 2 4" xfId="11837" xr:uid="{A7170875-12E8-46AA-9075-B03AB2B5DBDF}"/>
    <cellStyle name="Obično 3 2 2 5 3 2 4 2" xfId="29659" xr:uid="{EA5FADF5-049D-4DD8-BB37-85E52BE99D80}"/>
    <cellStyle name="Obično 3 2 2 5 3 2 5" xfId="22552" xr:uid="{F907E327-E0BD-427B-A2B9-2BE8A7546753}"/>
    <cellStyle name="Obično 3 2 2 5 3 3" xfId="8818" xr:uid="{148E69B9-FCE0-445E-B253-B287EADEE18C}"/>
    <cellStyle name="Obično 3 2 2 5 3 3 2" xfId="14877" xr:uid="{A6B57C22-DC9A-4673-9771-40059E66AACC}"/>
    <cellStyle name="Obično 3 2 2 5 3 3 2 2" xfId="25592" xr:uid="{05E9D6FE-5774-41DD-AC89-F7D5A7506635}"/>
    <cellStyle name="Obično 3 2 2 5 3 3 3" xfId="12490" xr:uid="{6512AEB9-50BF-47FF-9CE4-C269C8CA16C6}"/>
    <cellStyle name="Obično 3 2 2 5 3 3 3 2" xfId="30275" xr:uid="{18531409-28F2-46E9-9F90-2FB54D444342}"/>
    <cellStyle name="Obično 3 2 2 5 3 3 4" xfId="23205" xr:uid="{31CB8720-6F30-4272-8889-0159FBAB2E65}"/>
    <cellStyle name="Obično 3 2 2 5 3 4" xfId="10030" xr:uid="{7A338282-BCF3-469E-8F5C-43ACC8C40EC8}"/>
    <cellStyle name="Obično 3 2 2 5 3 4 2" xfId="13694" xr:uid="{69964B4B-5D43-4EC2-B847-01DC730FC51F}"/>
    <cellStyle name="Obično 3 2 2 5 3 4 2 2" xfId="31459" xr:uid="{5A776980-7A5B-41B3-A9DE-60E1E9D33796}"/>
    <cellStyle name="Obično 3 2 2 5 3 4 3" xfId="24409" xr:uid="{C370F2D7-E4C4-474C-B310-E6DF59915284}"/>
    <cellStyle name="Obično 3 2 2 5 3 5" xfId="11250" xr:uid="{A88E16BA-1237-4879-B728-0C7871838A2A}"/>
    <cellStyle name="Obično 3 2 2 5 3 5 2" xfId="29092" xr:uid="{76383774-340D-4697-BF51-9F62230BD131}"/>
    <cellStyle name="Obično 3 2 2 5 3 6" xfId="21950" xr:uid="{B1FAFE0E-A78F-4BCC-9173-83B480D2FC51}"/>
    <cellStyle name="Obično 3 2 2 5 4" xfId="7390" xr:uid="{EC3D39F0-B1E4-416C-A500-DBB2B98F70CD}"/>
    <cellStyle name="Obično 3 2 2 5 4 2" xfId="9128" xr:uid="{586221B1-6330-451F-87D0-FB7A1FA5DBB8}"/>
    <cellStyle name="Obično 3 2 2 5 4 2 2" xfId="15167" xr:uid="{EAF15B2C-CBFC-4600-B655-E7E85C121493}"/>
    <cellStyle name="Obično 3 2 2 5 4 2 2 2" xfId="25882" xr:uid="{2041022C-B79E-4411-A5C8-4EC120BB5EEF}"/>
    <cellStyle name="Obično 3 2 2 5 4 2 3" xfId="12800" xr:uid="{46F8AF8F-B5DB-4E35-8F75-1ADBA9EF870C}"/>
    <cellStyle name="Obično 3 2 2 5 4 2 3 2" xfId="30565" xr:uid="{DE32EFC6-E80B-47A4-BCB0-431D364AB0DB}"/>
    <cellStyle name="Obično 3 2 2 5 4 2 4" xfId="23515" xr:uid="{2CBDC141-8BF8-48C9-9386-B8BF644291F7}"/>
    <cellStyle name="Obično 3 2 2 5 4 3" xfId="10320" xr:uid="{4EE46978-B406-4C20-AFAC-987E6DCAAA6E}"/>
    <cellStyle name="Obično 3 2 2 5 4 3 2" xfId="13984" xr:uid="{5E929554-8BD6-44A5-884B-B1E31C14342E}"/>
    <cellStyle name="Obično 3 2 2 5 4 3 2 2" xfId="31749" xr:uid="{E79445C6-DDB4-4D40-8374-B1AB753F876C}"/>
    <cellStyle name="Obično 3 2 2 5 4 3 3" xfId="24699" xr:uid="{79D2F9C6-8343-46B6-A372-4BB3E66BAF58}"/>
    <cellStyle name="Obično 3 2 2 5 4 4" xfId="11560" xr:uid="{D40E410A-6031-40E6-BB10-42DDF041EB8F}"/>
    <cellStyle name="Obično 3 2 2 5 4 4 2" xfId="29382" xr:uid="{9858DFB9-76F5-4ACC-943D-D3EF14D1D486}"/>
    <cellStyle name="Obično 3 2 2 5 4 5" xfId="22275" xr:uid="{00CE706A-CA30-40CA-BDFF-70E06D850E5B}"/>
    <cellStyle name="Obično 3 2 2 5 5" xfId="8307" xr:uid="{4ADBC619-A016-4FFB-B895-8381A0F0E6BB}"/>
    <cellStyle name="Obično 3 2 2 5 5 2" xfId="9612" xr:uid="{6F333BA3-DFBF-4A43-A4D8-35D7669C58EF}"/>
    <cellStyle name="Obično 3 2 2 5 5 2 2" xfId="15651" xr:uid="{091741DB-55DA-404B-ADDB-5159F62D4DD1}"/>
    <cellStyle name="Obično 3 2 2 5 5 2 2 2" xfId="26366" xr:uid="{4CA96BB0-58D4-485E-B739-255726D72E37}"/>
    <cellStyle name="Obično 3 2 2 5 5 2 3" xfId="13284" xr:uid="{22B61220-F66F-440D-BCE5-03A20C233411}"/>
    <cellStyle name="Obično 3 2 2 5 5 2 3 2" xfId="31049" xr:uid="{4A4163E7-E444-4E8A-B179-AFDDA449E9B3}"/>
    <cellStyle name="Obično 3 2 2 5 5 2 4" xfId="23999" xr:uid="{C0E393C8-914E-4298-8D88-6B6B6159B7D8}"/>
    <cellStyle name="Obično 3 2 2 5 5 3" xfId="10804" xr:uid="{EA6F19FE-D32C-4AF6-BE51-569ED2E2BAAD}"/>
    <cellStyle name="Obično 3 2 2 5 5 3 2" xfId="14468" xr:uid="{2CB533EF-DE6C-4832-A19E-C46297E7C398}"/>
    <cellStyle name="Obično 3 2 2 5 5 3 2 2" xfId="32233" xr:uid="{47D5F160-5AA4-4764-8D83-613F79576A37}"/>
    <cellStyle name="Obično 3 2 2 5 5 3 3" xfId="25183" xr:uid="{7386B093-36E4-41F9-957E-8BC7110EC580}"/>
    <cellStyle name="Obično 3 2 2 5 5 4" xfId="12044" xr:uid="{FA30D0DF-4A6E-42C7-81CA-3B5E1198EFA9}"/>
    <cellStyle name="Obično 3 2 2 5 5 4 2" xfId="29866" xr:uid="{8F57C569-6B4D-4F24-AF8B-07CF588E605A}"/>
    <cellStyle name="Obično 3 2 2 5 5 5" xfId="22759" xr:uid="{13C7535F-E0B6-4AE4-9D33-55DD1A02EEB7}"/>
    <cellStyle name="Obično 3 2 2 5 6" xfId="8553" xr:uid="{F7D8B561-5FC8-41D3-81DA-89119DABECE9}"/>
    <cellStyle name="Obično 3 2 2 5 6 2" xfId="14612" xr:uid="{6795F425-7C5A-433E-9AED-9B2BCCB575BA}"/>
    <cellStyle name="Obično 3 2 2 5 6 2 2" xfId="25327" xr:uid="{174FA515-E162-41EB-9AB5-150331A69CA0}"/>
    <cellStyle name="Obično 3 2 2 5 6 3" xfId="12225" xr:uid="{0053DF98-397F-4103-B805-7A86ABB63584}"/>
    <cellStyle name="Obično 3 2 2 5 6 3 2" xfId="30010" xr:uid="{0D71A3BB-A353-4841-9DA4-B20C73542E2F}"/>
    <cellStyle name="Obično 3 2 2 5 6 4" xfId="22940" xr:uid="{4EAC14CF-9417-4192-8997-5ED7DED0951C}"/>
    <cellStyle name="Obično 3 2 2 5 7" xfId="9763" xr:uid="{714AD7E1-5812-4C41-B0F8-3B727E067EEB}"/>
    <cellStyle name="Obično 3 2 2 5 7 2" xfId="13429" xr:uid="{3CE80E33-C669-41A1-87B0-2EC516ADD519}"/>
    <cellStyle name="Obično 3 2 2 5 7 2 2" xfId="31194" xr:uid="{94A4526D-689D-4DDF-B6A7-CDD158537D37}"/>
    <cellStyle name="Obično 3 2 2 5 7 3" xfId="24144" xr:uid="{78E2A575-B0A7-48AB-A29B-8A7B70778337}"/>
    <cellStyle name="Obično 3 2 2 5 8" xfId="10985" xr:uid="{F50EEADF-9373-42F6-8622-EA6B1F2E972D}"/>
    <cellStyle name="Obično 3 2 2 5 8 2" xfId="28827" xr:uid="{69D00E64-0F48-46F3-AC7E-80510588FB67}"/>
    <cellStyle name="Obično 3 2 2 5 9" xfId="21671" xr:uid="{DD03676F-742E-461A-8B69-7147470056A6}"/>
    <cellStyle name="Obično 3 2 2 6" xfId="5191" xr:uid="{4ED0FD38-FCAB-4BA5-9131-EC0DF9CF27ED}"/>
    <cellStyle name="Obično 3 2 2 6 2" xfId="5987" xr:uid="{D764D36E-BF8D-45E6-8DC0-EB7540DB2CF2}"/>
    <cellStyle name="Obično 3 2 2 6 2 2" xfId="6616" xr:uid="{09021EF6-1622-4DCE-A4B9-0F410D14DE12}"/>
    <cellStyle name="Obično 3 2 2 6 2 2 2" xfId="8226" xr:uid="{D19222D6-C8B9-44A7-A38D-EE9B6B3107B4}"/>
    <cellStyle name="Obično 3 2 2 6 2 2 2 2" xfId="9536" xr:uid="{9A9FFA1F-0208-4F33-B381-5CF7973B7596}"/>
    <cellStyle name="Obično 3 2 2 6 2 2 2 2 2" xfId="15575" xr:uid="{C7EC1243-9E4C-4246-A21E-F01A2E421450}"/>
    <cellStyle name="Obično 3 2 2 6 2 2 2 2 2 2" xfId="26290" xr:uid="{131E75D4-4132-41BA-A713-8440C6203BD9}"/>
    <cellStyle name="Obično 3 2 2 6 2 2 2 2 3" xfId="13208" xr:uid="{AC41C08B-48F8-4AB9-8021-DF5BF874D33F}"/>
    <cellStyle name="Obično 3 2 2 6 2 2 2 2 3 2" xfId="30973" xr:uid="{B3ACB6F0-16F4-4D6E-A236-36DD5DEADE61}"/>
    <cellStyle name="Obično 3 2 2 6 2 2 2 2 4" xfId="23923" xr:uid="{BD8993DB-D217-465E-8682-73AC7D3F1763}"/>
    <cellStyle name="Obično 3 2 2 6 2 2 2 3" xfId="10728" xr:uid="{ECFEB3CE-F246-4577-B2D8-D802CCE40B4B}"/>
    <cellStyle name="Obično 3 2 2 6 2 2 2 3 2" xfId="14392" xr:uid="{42EC2D99-6DCD-4800-B1D1-577FD7634539}"/>
    <cellStyle name="Obično 3 2 2 6 2 2 2 3 2 2" xfId="32157" xr:uid="{2463FBC9-37A6-4057-9023-60B84BA0E5FF}"/>
    <cellStyle name="Obično 3 2 2 6 2 2 2 3 3" xfId="25107" xr:uid="{D802D182-A936-4D8C-9889-216D0E52B9D4}"/>
    <cellStyle name="Obično 3 2 2 6 2 2 2 4" xfId="11968" xr:uid="{F72C2062-3E68-493E-A5F0-5CAD0582A367}"/>
    <cellStyle name="Obično 3 2 2 6 2 2 2 4 2" xfId="29790" xr:uid="{E700D9FA-1A05-4AEB-B571-80987CB9CA82}"/>
    <cellStyle name="Obično 3 2 2 6 2 2 2 5" xfId="22683" xr:uid="{2C799BF0-9D29-4197-B408-35A9B872C6CA}"/>
    <cellStyle name="Obično 3 2 2 6 2 2 3" xfId="8949" xr:uid="{84A165D4-30B7-460C-9CB1-7DFC462264BC}"/>
    <cellStyle name="Obično 3 2 2 6 2 2 3 2" xfId="15008" xr:uid="{E4EE1A59-82B8-4B28-AA1A-1362F6590311}"/>
    <cellStyle name="Obično 3 2 2 6 2 2 3 2 2" xfId="25723" xr:uid="{0F337DA9-9FBF-46D8-8B40-CBEAC47A6C2D}"/>
    <cellStyle name="Obično 3 2 2 6 2 2 3 3" xfId="12621" xr:uid="{037FA65A-9676-41B2-9522-6165C07BB93C}"/>
    <cellStyle name="Obično 3 2 2 6 2 2 3 3 2" xfId="30406" xr:uid="{095DBFB7-989D-4110-8675-E1BD12AE30B2}"/>
    <cellStyle name="Obično 3 2 2 6 2 2 3 4" xfId="23336" xr:uid="{2F8CF273-B7FA-4027-810B-658D5BFB422F}"/>
    <cellStyle name="Obično 3 2 2 6 2 2 4" xfId="10161" xr:uid="{91C0799F-6E21-40BE-88F3-CA740A2A9AA8}"/>
    <cellStyle name="Obično 3 2 2 6 2 2 4 2" xfId="13825" xr:uid="{CD389AB9-CE1B-49CC-AB31-0DEC18DD2330}"/>
    <cellStyle name="Obično 3 2 2 6 2 2 4 2 2" xfId="31590" xr:uid="{E8268D3C-B7AB-4CE3-821E-4869E06295CD}"/>
    <cellStyle name="Obično 3 2 2 6 2 2 4 3" xfId="24540" xr:uid="{9E387454-02CE-4450-8736-80CB3205D2A7}"/>
    <cellStyle name="Obično 3 2 2 6 2 2 5" xfId="11381" xr:uid="{153844F5-D6E9-4906-AF84-1EE9414C3776}"/>
    <cellStyle name="Obično 3 2 2 6 2 2 5 2" xfId="29223" xr:uid="{134D507C-0866-47C4-9AEA-71DA5CC3A03B}"/>
    <cellStyle name="Obično 3 2 2 6 2 2 6" xfId="22081" xr:uid="{1DBE622D-6FE2-4962-A5F8-016FB5C99573}"/>
    <cellStyle name="Obično 3 2 2 6 2 3" xfId="7584" xr:uid="{E203869A-F7A6-487D-8EB6-B50F090B3C44}"/>
    <cellStyle name="Obično 3 2 2 6 2 3 2" xfId="9259" xr:uid="{4CB6C92D-951F-4E05-8226-506C776AC0DF}"/>
    <cellStyle name="Obično 3 2 2 6 2 3 2 2" xfId="15298" xr:uid="{770EFCAB-433E-413C-AE27-EFFF4F3553DE}"/>
    <cellStyle name="Obično 3 2 2 6 2 3 2 2 2" xfId="26013" xr:uid="{84F0FE59-0556-49F1-8101-57E5B7AF9B2A}"/>
    <cellStyle name="Obično 3 2 2 6 2 3 2 3" xfId="12931" xr:uid="{C68EB374-24BB-4285-BA1B-EF3F2C0C9293}"/>
    <cellStyle name="Obično 3 2 2 6 2 3 2 3 2" xfId="30696" xr:uid="{AAFA9D88-642B-43AC-A49C-6A0C5A93BCB9}"/>
    <cellStyle name="Obično 3 2 2 6 2 3 2 4" xfId="23646" xr:uid="{74ECE8F8-0EE7-409B-BDDC-E1D9DD63F69A}"/>
    <cellStyle name="Obično 3 2 2 6 2 3 3" xfId="10451" xr:uid="{A350BA72-89E2-4FF6-8F04-A311C757AFE5}"/>
    <cellStyle name="Obično 3 2 2 6 2 3 3 2" xfId="14115" xr:uid="{FA5E0DBC-A002-40E4-A961-0AA9B4F6686D}"/>
    <cellStyle name="Obično 3 2 2 6 2 3 3 2 2" xfId="31880" xr:uid="{BE28E1E8-832F-4719-BDA2-04C6FFE906B0}"/>
    <cellStyle name="Obično 3 2 2 6 2 3 3 3" xfId="24830" xr:uid="{00B96056-3867-4DB0-A5BF-616224A7CA88}"/>
    <cellStyle name="Obično 3 2 2 6 2 3 4" xfId="11691" xr:uid="{39EB9DC5-A85C-4872-8D2C-BA3798EB3EAD}"/>
    <cellStyle name="Obično 3 2 2 6 2 3 4 2" xfId="29513" xr:uid="{A9FBFEF2-D39C-436D-9230-32725EFAA004}"/>
    <cellStyle name="Obično 3 2 2 6 2 3 5" xfId="22406" xr:uid="{B289D37E-ADF8-41F8-B6B5-CA3CF993F54A}"/>
    <cellStyle name="Obično 3 2 2 6 2 4" xfId="8684" xr:uid="{DE0D6933-908E-4E73-9295-EEFC4E4201DB}"/>
    <cellStyle name="Obično 3 2 2 6 2 4 2" xfId="14743" xr:uid="{390AC378-D6FD-48D2-9306-EBA9415785E2}"/>
    <cellStyle name="Obično 3 2 2 6 2 4 2 2" xfId="25458" xr:uid="{9F1F6E80-3542-438B-9611-A5C4301F2CA2}"/>
    <cellStyle name="Obično 3 2 2 6 2 4 3" xfId="12356" xr:uid="{FFE51A4A-C316-42DB-B058-8C345328749D}"/>
    <cellStyle name="Obično 3 2 2 6 2 4 3 2" xfId="30141" xr:uid="{6BCB50A7-A81A-4C0E-8641-58F5B0AF03C0}"/>
    <cellStyle name="Obično 3 2 2 6 2 4 4" xfId="23071" xr:uid="{276BE3F7-0C5E-45BD-B3BE-38A63119EEB4}"/>
    <cellStyle name="Obično 3 2 2 6 2 5" xfId="9896" xr:uid="{0562849D-54F5-4AB5-B6FE-FD546F7DDA8F}"/>
    <cellStyle name="Obično 3 2 2 6 2 5 2" xfId="13560" xr:uid="{12AB198C-F6F5-497D-8CBE-1CB5BF71D246}"/>
    <cellStyle name="Obično 3 2 2 6 2 5 2 2" xfId="31325" xr:uid="{756D1FEE-37B7-4B6A-90B6-D0CF78C5D04C}"/>
    <cellStyle name="Obično 3 2 2 6 2 5 3" xfId="24275" xr:uid="{7C4EE1E0-5C56-41A2-9C7F-3DA0009E525D}"/>
    <cellStyle name="Obično 3 2 2 6 2 6" xfId="11116" xr:uid="{6D0A8D6F-C04B-4831-8679-E84AD942E0C7}"/>
    <cellStyle name="Obično 3 2 2 6 2 6 2" xfId="28958" xr:uid="{B7F0CAFC-883E-4E5E-82FD-B6BD1BF5769D}"/>
    <cellStyle name="Obično 3 2 2 6 2 7" xfId="21816" xr:uid="{F236D8FA-F737-4BDF-822D-6D50965B006F}"/>
    <cellStyle name="Obično 3 2 2 6 3" xfId="6423" xr:uid="{912E8470-C5B4-46BB-A380-F57E64B68C45}"/>
    <cellStyle name="Obično 3 2 2 6 3 2" xfId="8033" xr:uid="{6916B4C7-6A36-4396-9CE0-D32B246DC095}"/>
    <cellStyle name="Obično 3 2 2 6 3 2 2" xfId="9406" xr:uid="{65F3B5E1-65FE-420B-8121-E5CFA9AC3C81}"/>
    <cellStyle name="Obično 3 2 2 6 3 2 2 2" xfId="15445" xr:uid="{601E3F2C-5227-40EB-9A72-29E7E633F4BA}"/>
    <cellStyle name="Obično 3 2 2 6 3 2 2 2 2" xfId="26160" xr:uid="{2953CF68-716F-40AF-9AE3-AE0F3D9CBC72}"/>
    <cellStyle name="Obično 3 2 2 6 3 2 2 3" xfId="13078" xr:uid="{602850F0-EBAB-441E-AFDD-AE09A3792EAA}"/>
    <cellStyle name="Obično 3 2 2 6 3 2 2 3 2" xfId="30843" xr:uid="{C571E43F-9C4E-4AB7-B3C6-C4937AD7552C}"/>
    <cellStyle name="Obično 3 2 2 6 3 2 2 4" xfId="23793" xr:uid="{B687038B-AF19-40F3-AACB-FF439304CE81}"/>
    <cellStyle name="Obično 3 2 2 6 3 2 3" xfId="10598" xr:uid="{2A24CA31-2A40-492E-B16D-B32BDD27E50E}"/>
    <cellStyle name="Obično 3 2 2 6 3 2 3 2" xfId="14262" xr:uid="{ABA9F24D-FAF6-426D-8514-019F00B35BDD}"/>
    <cellStyle name="Obično 3 2 2 6 3 2 3 2 2" xfId="32027" xr:uid="{8D46606F-3C7C-49F7-AD1B-0853AA1EFF30}"/>
    <cellStyle name="Obično 3 2 2 6 3 2 3 3" xfId="24977" xr:uid="{095F84F6-DB73-46FB-B2F5-CBE4DF0940C6}"/>
    <cellStyle name="Obično 3 2 2 6 3 2 4" xfId="11838" xr:uid="{B1FA35C4-B692-4C54-A34E-07480AAC6F00}"/>
    <cellStyle name="Obično 3 2 2 6 3 2 4 2" xfId="29660" xr:uid="{C9EA123D-0C52-41AB-8F73-CB4B296E7924}"/>
    <cellStyle name="Obično 3 2 2 6 3 2 5" xfId="22553" xr:uid="{8054A332-9BD7-460A-BF65-01F157B3CDE5}"/>
    <cellStyle name="Obično 3 2 2 6 3 3" xfId="8819" xr:uid="{18F28EEC-6A8B-4F74-8313-D114CB2D44FC}"/>
    <cellStyle name="Obično 3 2 2 6 3 3 2" xfId="14878" xr:uid="{98537F7A-70ED-47C1-8D30-5C6647A02A1B}"/>
    <cellStyle name="Obično 3 2 2 6 3 3 2 2" xfId="25593" xr:uid="{05D142A2-F5ED-4E35-A423-0B5C0391DF5F}"/>
    <cellStyle name="Obično 3 2 2 6 3 3 3" xfId="12491" xr:uid="{30241FB9-E5EB-4A67-9999-355F8688640B}"/>
    <cellStyle name="Obično 3 2 2 6 3 3 3 2" xfId="30276" xr:uid="{FDC7B33D-6494-4A6E-AD55-FBE8F62DC0B1}"/>
    <cellStyle name="Obično 3 2 2 6 3 3 4" xfId="23206" xr:uid="{C8F63337-1052-405A-8D51-6DAFD08E73B8}"/>
    <cellStyle name="Obično 3 2 2 6 3 4" xfId="10031" xr:uid="{F7D00A14-BF3E-4F2D-8217-B51D8A4FCD35}"/>
    <cellStyle name="Obično 3 2 2 6 3 4 2" xfId="13695" xr:uid="{14C5F006-45FF-48C0-A7F3-ABE519E7BE6A}"/>
    <cellStyle name="Obično 3 2 2 6 3 4 2 2" xfId="31460" xr:uid="{2C8BDC5C-B994-4A7C-AEA8-1F3AD6489AAA}"/>
    <cellStyle name="Obično 3 2 2 6 3 4 3" xfId="24410" xr:uid="{10F216CF-05CF-4E72-9F5D-EFF67CED35B9}"/>
    <cellStyle name="Obično 3 2 2 6 3 5" xfId="11251" xr:uid="{CEE93DFC-CA11-427C-B06A-C06A8F2F79EA}"/>
    <cellStyle name="Obično 3 2 2 6 3 5 2" xfId="29093" xr:uid="{EB6F1E9E-16AB-4D78-8984-08752C582BDE}"/>
    <cellStyle name="Obično 3 2 2 6 3 6" xfId="21951" xr:uid="{8ED33872-A513-4536-85BC-1990A64145F9}"/>
    <cellStyle name="Obično 3 2 2 6 4" xfId="7391" xr:uid="{9392862A-564F-47F6-8945-5BE991361281}"/>
    <cellStyle name="Obično 3 2 2 6 4 2" xfId="9129" xr:uid="{77A65945-7767-4570-BCFF-A0C80A64D1BD}"/>
    <cellStyle name="Obično 3 2 2 6 4 2 2" xfId="15168" xr:uid="{60623046-7CEF-419D-BF80-BC4A5F599E7B}"/>
    <cellStyle name="Obično 3 2 2 6 4 2 2 2" xfId="25883" xr:uid="{54E41846-8F54-43C6-86CA-732FBE00931A}"/>
    <cellStyle name="Obično 3 2 2 6 4 2 3" xfId="12801" xr:uid="{9B8E4B69-B242-498D-A76C-E7FA3DEA275C}"/>
    <cellStyle name="Obično 3 2 2 6 4 2 3 2" xfId="30566" xr:uid="{078956D2-3992-40CA-847F-E4C59B5731A3}"/>
    <cellStyle name="Obično 3 2 2 6 4 2 4" xfId="23516" xr:uid="{C937F500-1624-45E1-99D4-9BD1EC0DCB16}"/>
    <cellStyle name="Obično 3 2 2 6 4 3" xfId="10321" xr:uid="{BEA27AED-3414-4822-812D-4AB65EE24F1E}"/>
    <cellStyle name="Obično 3 2 2 6 4 3 2" xfId="13985" xr:uid="{8561548F-8DD4-4387-9D7F-B68CDD4469CF}"/>
    <cellStyle name="Obično 3 2 2 6 4 3 2 2" xfId="31750" xr:uid="{7B029974-18A6-4E96-B4D9-50F72F74E3F1}"/>
    <cellStyle name="Obično 3 2 2 6 4 3 3" xfId="24700" xr:uid="{15AFD258-24EC-42E2-9FC2-D7FC9EA174E1}"/>
    <cellStyle name="Obično 3 2 2 6 4 4" xfId="11561" xr:uid="{3763B15C-2C2E-4F95-890A-CB22E72222A8}"/>
    <cellStyle name="Obično 3 2 2 6 4 4 2" xfId="29383" xr:uid="{E9330B8F-6666-4BD2-B498-8C7B8C30C7B4}"/>
    <cellStyle name="Obično 3 2 2 6 4 5" xfId="22276" xr:uid="{C6CEB528-161A-4DE7-A030-B86840AD2CCA}"/>
    <cellStyle name="Obično 3 2 2 6 5" xfId="8308" xr:uid="{B679BD64-4DE6-4608-875C-8FD1BCF1A3C2}"/>
    <cellStyle name="Obično 3 2 2 6 5 2" xfId="9613" xr:uid="{23CEEF20-792B-42F5-A9B4-376677B75AA4}"/>
    <cellStyle name="Obično 3 2 2 6 5 2 2" xfId="15652" xr:uid="{08FACD73-1801-464B-9E5F-B922E5E7FE15}"/>
    <cellStyle name="Obično 3 2 2 6 5 2 2 2" xfId="26367" xr:uid="{CE025603-F29F-4610-B816-168BF05F24A9}"/>
    <cellStyle name="Obično 3 2 2 6 5 2 3" xfId="13285" xr:uid="{423AA2B1-7E65-4C8E-8ABE-B8DE765BFD2B}"/>
    <cellStyle name="Obično 3 2 2 6 5 2 3 2" xfId="31050" xr:uid="{5E60489B-D326-4714-99CA-A08ED8EC576F}"/>
    <cellStyle name="Obično 3 2 2 6 5 2 4" xfId="24000" xr:uid="{21FD8D32-78C1-4A58-89E8-7D541B71A458}"/>
    <cellStyle name="Obično 3 2 2 6 5 3" xfId="10805" xr:uid="{6D5528B1-57A9-4E03-AD3E-D404B1943AFC}"/>
    <cellStyle name="Obično 3 2 2 6 5 3 2" xfId="14469" xr:uid="{23C828CB-0D71-448F-8D75-57989837B70C}"/>
    <cellStyle name="Obično 3 2 2 6 5 3 2 2" xfId="32234" xr:uid="{0B6AAD47-6176-41A7-BE3E-36392D936AF0}"/>
    <cellStyle name="Obično 3 2 2 6 5 3 3" xfId="25184" xr:uid="{5B64EA14-78B4-4FC1-B43A-0B6AAA54F040}"/>
    <cellStyle name="Obično 3 2 2 6 5 4" xfId="12045" xr:uid="{BDE4C244-A780-4A3E-85C5-AACA2D190B8E}"/>
    <cellStyle name="Obično 3 2 2 6 5 4 2" xfId="29867" xr:uid="{6DE01433-CF96-476C-BBD7-1D3B8C171496}"/>
    <cellStyle name="Obično 3 2 2 6 5 5" xfId="22760" xr:uid="{64586044-B37D-427E-BB1A-D087FD742D84}"/>
    <cellStyle name="Obično 3 2 2 6 6" xfId="8554" xr:uid="{5E38B8BC-454B-435F-8A33-1EBF781CEF3F}"/>
    <cellStyle name="Obično 3 2 2 6 6 2" xfId="14613" xr:uid="{3657A714-821E-4494-815E-3E98CF7D6D95}"/>
    <cellStyle name="Obično 3 2 2 6 6 2 2" xfId="25328" xr:uid="{0485E7DD-B85B-424A-950A-543C614CA10A}"/>
    <cellStyle name="Obično 3 2 2 6 6 3" xfId="12226" xr:uid="{0C02C1A4-E0E2-482B-B239-2000C8FDFEE4}"/>
    <cellStyle name="Obično 3 2 2 6 6 3 2" xfId="30011" xr:uid="{FD00BC46-BA96-41AF-AD8F-37CA2C0D0067}"/>
    <cellStyle name="Obično 3 2 2 6 6 4" xfId="22941" xr:uid="{6610F490-ED40-4C92-BBC7-680BFB39984E}"/>
    <cellStyle name="Obično 3 2 2 6 7" xfId="9764" xr:uid="{8B772732-DB53-46F7-BAF2-063165A62FEA}"/>
    <cellStyle name="Obično 3 2 2 6 7 2" xfId="13430" xr:uid="{52A76614-7F74-4A0B-B13F-ED27BE933140}"/>
    <cellStyle name="Obično 3 2 2 6 7 2 2" xfId="31195" xr:uid="{EA395815-6395-40F0-AB4D-440451371CA5}"/>
    <cellStyle name="Obično 3 2 2 6 7 3" xfId="24145" xr:uid="{0225D83F-76F4-4C76-8A24-8D6BBB9358E4}"/>
    <cellStyle name="Obično 3 2 2 6 8" xfId="10986" xr:uid="{C1F3EB3D-2A29-4EFB-802C-A55A4AB0594E}"/>
    <cellStyle name="Obično 3 2 2 6 8 2" xfId="28828" xr:uid="{6CC54068-9E6F-415D-8ACD-0B70253F26D3}"/>
    <cellStyle name="Obično 3 2 2 6 9" xfId="21672" xr:uid="{65F5CBF8-09A6-4E63-BAB1-AD07DDD594A7}"/>
    <cellStyle name="Obično 3 2 2 7" xfId="5977" xr:uid="{09347808-8041-41BF-9537-BBE949D5ADCF}"/>
    <cellStyle name="Obično 3 2 2 7 2" xfId="6606" xr:uid="{A8AAFEA0-50E3-4BE7-AC83-0B3DCEAF5CA0}"/>
    <cellStyle name="Obično 3 2 2 7 2 2" xfId="8216" xr:uid="{AF7838D2-998D-4A7B-812E-C354BCEA2B29}"/>
    <cellStyle name="Obično 3 2 2 7 2 2 2" xfId="9526" xr:uid="{18D476EF-F5A3-43A6-918E-21540DDBF091}"/>
    <cellStyle name="Obično 3 2 2 7 2 2 2 2" xfId="15565" xr:uid="{8E418238-2255-4B86-A00C-3F22DF845F09}"/>
    <cellStyle name="Obično 3 2 2 7 2 2 2 2 2" xfId="26280" xr:uid="{DDB6DDA9-346D-46B3-AB70-0D2704D8AE92}"/>
    <cellStyle name="Obično 3 2 2 7 2 2 2 3" xfId="13198" xr:uid="{B98BC867-669B-4653-BC3F-D40000CF79C4}"/>
    <cellStyle name="Obično 3 2 2 7 2 2 2 3 2" xfId="30963" xr:uid="{91F5C494-54AE-4E64-A1BC-B0CE31C1BE3C}"/>
    <cellStyle name="Obično 3 2 2 7 2 2 2 4" xfId="23913" xr:uid="{71973D78-545A-43B9-B7CC-6F81EA9604E8}"/>
    <cellStyle name="Obično 3 2 2 7 2 2 3" xfId="10718" xr:uid="{E5773A37-F9DA-43A9-AFFB-9622BCB0C945}"/>
    <cellStyle name="Obično 3 2 2 7 2 2 3 2" xfId="14382" xr:uid="{23AA65D9-919B-4DC5-8DCB-579E35DDAB0D}"/>
    <cellStyle name="Obično 3 2 2 7 2 2 3 2 2" xfId="32147" xr:uid="{56D9E621-B519-4E91-8BC9-1DFFD2B9BA5C}"/>
    <cellStyle name="Obično 3 2 2 7 2 2 3 3" xfId="25097" xr:uid="{20BC0AEF-1D1A-4FF3-868F-2B1E3B8E6770}"/>
    <cellStyle name="Obično 3 2 2 7 2 2 4" xfId="11958" xr:uid="{8CE91895-2B05-4293-8F2C-030205AE02A6}"/>
    <cellStyle name="Obično 3 2 2 7 2 2 4 2" xfId="29780" xr:uid="{7CC04EC4-EC57-4085-A74D-498C594D2CD7}"/>
    <cellStyle name="Obično 3 2 2 7 2 2 5" xfId="22673" xr:uid="{EB7D8115-E7D3-4903-AEBE-4880A72EDB37}"/>
    <cellStyle name="Obično 3 2 2 7 2 3" xfId="8939" xr:uid="{F295818B-582A-482F-BB8A-F50D6A220395}"/>
    <cellStyle name="Obično 3 2 2 7 2 3 2" xfId="14998" xr:uid="{5A23CEE1-7642-4BBC-8285-59733E98ADFA}"/>
    <cellStyle name="Obično 3 2 2 7 2 3 2 2" xfId="25713" xr:uid="{7AA2D360-075E-4710-B51B-6D4589E4B0DE}"/>
    <cellStyle name="Obično 3 2 2 7 2 3 3" xfId="12611" xr:uid="{4D8C52BB-E04A-42B7-B4FA-13909EFAEA7A}"/>
    <cellStyle name="Obično 3 2 2 7 2 3 3 2" xfId="30396" xr:uid="{C75EBEBC-44BB-4FB3-A6C9-66908227CF8A}"/>
    <cellStyle name="Obično 3 2 2 7 2 3 4" xfId="23326" xr:uid="{89331CAE-6FA8-41CF-AAD0-AFA9FE0F4F9A}"/>
    <cellStyle name="Obično 3 2 2 7 2 4" xfId="10151" xr:uid="{B9374650-4238-448C-B08B-3104BFC5A02E}"/>
    <cellStyle name="Obično 3 2 2 7 2 4 2" xfId="13815" xr:uid="{1D549E3B-E6C8-4ACC-B9B4-3E3E7399A875}"/>
    <cellStyle name="Obično 3 2 2 7 2 4 2 2" xfId="31580" xr:uid="{A15D685B-8040-43B5-B57E-994DA05157F0}"/>
    <cellStyle name="Obično 3 2 2 7 2 4 3" xfId="24530" xr:uid="{D788E90F-E4B5-4530-9C8D-412C7DF0F03D}"/>
    <cellStyle name="Obično 3 2 2 7 2 5" xfId="11371" xr:uid="{11749DF7-6DC0-439C-9E11-B78CD8248627}"/>
    <cellStyle name="Obično 3 2 2 7 2 5 2" xfId="29213" xr:uid="{9B476B20-E488-42B9-8961-A9B1DE88F205}"/>
    <cellStyle name="Obično 3 2 2 7 2 6" xfId="22071" xr:uid="{B8CDBABE-0249-4ED5-AAD8-38A492671C38}"/>
    <cellStyle name="Obično 3 2 2 7 3" xfId="7574" xr:uid="{9B81F366-90F5-4CB7-A1B0-FE4EA4E419EC}"/>
    <cellStyle name="Obično 3 2 2 7 3 2" xfId="9249" xr:uid="{278337A4-1201-438A-A742-ACB6987D7E7F}"/>
    <cellStyle name="Obično 3 2 2 7 3 2 2" xfId="15288" xr:uid="{DEAA6306-11B4-4255-8CBD-8D346DA1035B}"/>
    <cellStyle name="Obično 3 2 2 7 3 2 2 2" xfId="26003" xr:uid="{17483519-0393-45AE-9EB4-B01814BB380D}"/>
    <cellStyle name="Obično 3 2 2 7 3 2 3" xfId="12921" xr:uid="{EFC8BFD9-7001-4116-AA3D-34AA8519DE90}"/>
    <cellStyle name="Obično 3 2 2 7 3 2 3 2" xfId="30686" xr:uid="{792974D4-7253-49C2-B4CA-2B5CDC09FD41}"/>
    <cellStyle name="Obično 3 2 2 7 3 2 4" xfId="23636" xr:uid="{C1457DD0-656C-4E80-A02F-83B184EB1980}"/>
    <cellStyle name="Obično 3 2 2 7 3 3" xfId="10441" xr:uid="{E6AE9946-F868-4A9E-A363-776D554732CF}"/>
    <cellStyle name="Obično 3 2 2 7 3 3 2" xfId="14105" xr:uid="{3A81F2A7-7837-43B6-ACBD-4D9D406C5099}"/>
    <cellStyle name="Obično 3 2 2 7 3 3 2 2" xfId="31870" xr:uid="{C57F64EC-CCF0-4E11-9974-C9B3ACB7AFAC}"/>
    <cellStyle name="Obično 3 2 2 7 3 3 3" xfId="24820" xr:uid="{DBD93C76-CD79-4B54-8299-84DEAE6885C7}"/>
    <cellStyle name="Obično 3 2 2 7 3 4" xfId="11681" xr:uid="{17450B4A-03F6-4CD9-AA76-A61AFD42EEA9}"/>
    <cellStyle name="Obično 3 2 2 7 3 4 2" xfId="29503" xr:uid="{35ACCD24-A571-4F20-AB39-1ACCCB5544C3}"/>
    <cellStyle name="Obično 3 2 2 7 3 5" xfId="22396" xr:uid="{477DB436-B45B-4FC0-8979-6956F2C2B420}"/>
    <cellStyle name="Obično 3 2 2 7 4" xfId="8674" xr:uid="{3EA7DC77-A865-466F-B14D-A6332F8EFA72}"/>
    <cellStyle name="Obično 3 2 2 7 4 2" xfId="14733" xr:uid="{E016B258-06B3-433B-AD31-D2F44B8B8DD9}"/>
    <cellStyle name="Obično 3 2 2 7 4 2 2" xfId="25448" xr:uid="{FD598A7A-2DEE-4E59-A06E-AEB72099397D}"/>
    <cellStyle name="Obično 3 2 2 7 4 3" xfId="12346" xr:uid="{41001F8F-8025-49A2-B3AF-46B713861BED}"/>
    <cellStyle name="Obično 3 2 2 7 4 3 2" xfId="30131" xr:uid="{4B0FD96B-3534-4010-A7A3-FED070B983E0}"/>
    <cellStyle name="Obično 3 2 2 7 4 4" xfId="23061" xr:uid="{1AC81D3F-78BC-4C32-85B7-9E9536A33016}"/>
    <cellStyle name="Obično 3 2 2 7 5" xfId="9886" xr:uid="{B942A8F6-E7F1-45CF-A120-52191DA21C03}"/>
    <cellStyle name="Obično 3 2 2 7 5 2" xfId="13550" xr:uid="{B837905C-90CB-409F-B4E6-95796B4F4AA5}"/>
    <cellStyle name="Obično 3 2 2 7 5 2 2" xfId="31315" xr:uid="{9D547155-DC65-4660-A297-DD74A678FCEA}"/>
    <cellStyle name="Obično 3 2 2 7 5 3" xfId="24265" xr:uid="{D2F7EBD8-8664-44AA-A58C-4DCC1801E64D}"/>
    <cellStyle name="Obično 3 2 2 7 6" xfId="11106" xr:uid="{3A3CAC26-DFBC-49E6-8311-E074B1826B9C}"/>
    <cellStyle name="Obično 3 2 2 7 6 2" xfId="28948" xr:uid="{33158DE1-8862-4E76-9F29-C908AFE7CE4F}"/>
    <cellStyle name="Obično 3 2 2 7 7" xfId="21806" xr:uid="{0440C5E9-1F50-471D-ABB5-E8F7B19CDBDD}"/>
    <cellStyle name="Obično 3 2 2 8" xfId="6413" xr:uid="{533F47F8-7125-4F5F-9154-C38A5EE83800}"/>
    <cellStyle name="Obično 3 2 2 8 2" xfId="8023" xr:uid="{C0A0D89C-0265-4BD8-8246-519F3C792200}"/>
    <cellStyle name="Obično 3 2 2 8 2 2" xfId="9396" xr:uid="{7CC38073-65E4-4921-802B-839283E2108C}"/>
    <cellStyle name="Obično 3 2 2 8 2 2 2" xfId="15435" xr:uid="{BC82914B-C0E6-47A9-8DBB-167C8E9171E8}"/>
    <cellStyle name="Obično 3 2 2 8 2 2 2 2" xfId="26150" xr:uid="{33E0B0DA-88A3-4523-ACFA-AB123A4DB25F}"/>
    <cellStyle name="Obično 3 2 2 8 2 2 3" xfId="13068" xr:uid="{5A4A5823-C6AA-40F3-8CD4-5917749EDD33}"/>
    <cellStyle name="Obično 3 2 2 8 2 2 3 2" xfId="30833" xr:uid="{4197E397-87F0-4520-9452-F93E6428EE23}"/>
    <cellStyle name="Obično 3 2 2 8 2 2 4" xfId="23783" xr:uid="{392BC4F4-2073-44F5-BDC9-5BDB3FBFA57E}"/>
    <cellStyle name="Obično 3 2 2 8 2 3" xfId="10588" xr:uid="{A385DB3D-5EC9-46A5-ADC8-D4ABA8DA0D94}"/>
    <cellStyle name="Obično 3 2 2 8 2 3 2" xfId="14252" xr:uid="{327B0182-68E4-4906-A057-DF9D0FB3067E}"/>
    <cellStyle name="Obično 3 2 2 8 2 3 2 2" xfId="32017" xr:uid="{3004D689-789D-4F1B-AEDF-9B536FCA6D4B}"/>
    <cellStyle name="Obično 3 2 2 8 2 3 3" xfId="24967" xr:uid="{B6AAD69A-F044-4388-AAF0-C55B04C44483}"/>
    <cellStyle name="Obično 3 2 2 8 2 4" xfId="11828" xr:uid="{EDA40F99-B579-489A-A883-C0B61CC1879B}"/>
    <cellStyle name="Obično 3 2 2 8 2 4 2" xfId="29650" xr:uid="{E407B407-CA30-4BC1-AC51-836B1442F973}"/>
    <cellStyle name="Obično 3 2 2 8 2 5" xfId="22543" xr:uid="{F2C2C949-1AC0-412F-B847-B7EB538B39BA}"/>
    <cellStyle name="Obično 3 2 2 8 3" xfId="8809" xr:uid="{FCECCDA4-4DAD-4C0F-873C-471DA76D5DA6}"/>
    <cellStyle name="Obično 3 2 2 8 3 2" xfId="14868" xr:uid="{466CCBD1-D4D5-40F6-BC34-B063EE845996}"/>
    <cellStyle name="Obično 3 2 2 8 3 2 2" xfId="25583" xr:uid="{D1E5DE3D-2A20-4F18-B582-F9D90C61FDE1}"/>
    <cellStyle name="Obično 3 2 2 8 3 3" xfId="12481" xr:uid="{7BB4F2DF-AD55-47A7-BFA9-6F354D2F2CE6}"/>
    <cellStyle name="Obično 3 2 2 8 3 3 2" xfId="30266" xr:uid="{0E8BD4D1-7B09-4E9A-880E-ECD8152A7571}"/>
    <cellStyle name="Obično 3 2 2 8 3 4" xfId="23196" xr:uid="{13A3BB44-43DB-49E0-A53A-EEC038F3D70B}"/>
    <cellStyle name="Obično 3 2 2 8 4" xfId="10021" xr:uid="{72B81265-19C6-4402-879B-422DA97255CE}"/>
    <cellStyle name="Obično 3 2 2 8 4 2" xfId="13685" xr:uid="{766E6FAA-4F4C-46D1-B9A1-01913528CD84}"/>
    <cellStyle name="Obično 3 2 2 8 4 2 2" xfId="31450" xr:uid="{C427E2BC-5145-4A2C-86D1-9E14E5E75899}"/>
    <cellStyle name="Obično 3 2 2 8 4 3" xfId="24400" xr:uid="{2D0F404F-BA59-4700-A254-25B2170F3B85}"/>
    <cellStyle name="Obično 3 2 2 8 5" xfId="11241" xr:uid="{A84734F4-C9F7-419D-AF98-240B6A865701}"/>
    <cellStyle name="Obično 3 2 2 8 5 2" xfId="29083" xr:uid="{1DA9F452-1C8B-4A8F-B919-17BDA39D4416}"/>
    <cellStyle name="Obično 3 2 2 8 6" xfId="21941" xr:uid="{467DE849-CB79-4EB7-A0AC-A00B8AB24D6A}"/>
    <cellStyle name="Obično 3 2 2 9" xfId="7154" xr:uid="{D0273606-18A3-4032-B9E9-E29F7DD1209E}"/>
    <cellStyle name="Obično 3 2 3" xfId="5192" xr:uid="{742ED959-C67F-45BD-989B-EC49B5A9ACC8}"/>
    <cellStyle name="Obično 3 2 3 10" xfId="8555" xr:uid="{9EE87507-A900-4409-A20F-E9F45078B903}"/>
    <cellStyle name="Obično 3 2 3 10 2" xfId="14614" xr:uid="{71BC748A-DAF6-461A-80FB-C5CC67A80C5E}"/>
    <cellStyle name="Obično 3 2 3 10 2 2" xfId="25329" xr:uid="{816EDBCD-BA88-41A2-B10D-6A56563AC684}"/>
    <cellStyle name="Obično 3 2 3 10 3" xfId="12227" xr:uid="{A6430FF1-1FD9-4641-AE88-1CE551A97FAD}"/>
    <cellStyle name="Obično 3 2 3 10 3 2" xfId="30012" xr:uid="{F0572902-B831-439F-AE61-96D234AC499D}"/>
    <cellStyle name="Obično 3 2 3 10 4" xfId="22942" xr:uid="{7A0E28E6-9F55-40FF-A8AA-DE7DAC44CED0}"/>
    <cellStyle name="Obično 3 2 3 11" xfId="9765" xr:uid="{70B8D336-92E9-460F-8383-FB61152053B9}"/>
    <cellStyle name="Obično 3 2 3 11 2" xfId="13431" xr:uid="{53E45CC1-8BF8-415B-898E-FCA37F9E546A}"/>
    <cellStyle name="Obično 3 2 3 11 2 2" xfId="31196" xr:uid="{6742E48E-685C-45C2-88AB-3FC92A28F14A}"/>
    <cellStyle name="Obično 3 2 3 11 3" xfId="24146" xr:uid="{1C018E4D-901A-4900-8845-2AD4308A7EE7}"/>
    <cellStyle name="Obično 3 2 3 12" xfId="10987" xr:uid="{8F6B2911-AC3C-46DF-97F5-73E5356C838A}"/>
    <cellStyle name="Obično 3 2 3 12 2" xfId="28829" xr:uid="{CD187743-59BE-4089-A6EC-B0B19396173C}"/>
    <cellStyle name="Obično 3 2 3 13" xfId="21673" xr:uid="{C13B0CBD-B731-437E-B6E4-95549C7D1E08}"/>
    <cellStyle name="Obično 3 2 3 2" xfId="5193" xr:uid="{908C7998-5A30-46D6-8B9C-45743BC435A5}"/>
    <cellStyle name="Obično 3 2 3 2 10" xfId="10988" xr:uid="{C4C41737-C781-4A78-B57C-261D6BFED3F4}"/>
    <cellStyle name="Obično 3 2 3 2 10 2" xfId="28830" xr:uid="{925FA26B-617F-4378-9574-DBD591958727}"/>
    <cellStyle name="Obično 3 2 3 2 11" xfId="21674" xr:uid="{D6C310C1-AC1F-4C91-86F1-0D166865B918}"/>
    <cellStyle name="Obično 3 2 3 2 2" xfId="5194" xr:uid="{79852B13-9119-467C-9C77-F62CDDA0C038}"/>
    <cellStyle name="Obično 3 2 3 2 2 2" xfId="5990" xr:uid="{9E6CF3F4-0C5B-4BFE-B4D9-47A08F242E58}"/>
    <cellStyle name="Obično 3 2 3 2 2 2 2" xfId="6619" xr:uid="{D91FA39D-20CE-4EE7-9CAE-5008C8776244}"/>
    <cellStyle name="Obično 3 2 3 2 2 2 2 2" xfId="8229" xr:uid="{1DFAC48F-1D32-48C9-96AB-27AF31234F12}"/>
    <cellStyle name="Obično 3 2 3 2 2 2 2 2 2" xfId="9539" xr:uid="{6A096A98-84AD-4A46-9346-3E8D5B12A28C}"/>
    <cellStyle name="Obično 3 2 3 2 2 2 2 2 2 2" xfId="15578" xr:uid="{B20C187D-8196-48B9-87A5-A1044CED6618}"/>
    <cellStyle name="Obično 3 2 3 2 2 2 2 2 2 2 2" xfId="26293" xr:uid="{E1D3153E-B107-418A-B8BE-B6B3E9E01176}"/>
    <cellStyle name="Obično 3 2 3 2 2 2 2 2 2 3" xfId="13211" xr:uid="{A8543FA8-CF20-4B21-AC1F-79B20C643960}"/>
    <cellStyle name="Obično 3 2 3 2 2 2 2 2 2 3 2" xfId="30976" xr:uid="{E682431A-C74A-4D5A-B723-727E3A06C9CB}"/>
    <cellStyle name="Obično 3 2 3 2 2 2 2 2 2 4" xfId="23926" xr:uid="{F4244FA2-730B-43B0-82B9-6EA4F6D6E6DE}"/>
    <cellStyle name="Obično 3 2 3 2 2 2 2 2 3" xfId="10731" xr:uid="{BA1D48DB-7A45-4C55-A7F0-CAE75C2D0E2A}"/>
    <cellStyle name="Obično 3 2 3 2 2 2 2 2 3 2" xfId="14395" xr:uid="{0114B832-C4B8-4031-AECE-4720C66D8AE9}"/>
    <cellStyle name="Obično 3 2 3 2 2 2 2 2 3 2 2" xfId="32160" xr:uid="{2A645472-71B3-4377-8081-3CCE0598D0BC}"/>
    <cellStyle name="Obično 3 2 3 2 2 2 2 2 3 3" xfId="25110" xr:uid="{15CAAAED-7E63-4457-A1BD-C56D06E20460}"/>
    <cellStyle name="Obično 3 2 3 2 2 2 2 2 4" xfId="11971" xr:uid="{3FA89271-57FD-4D2C-848E-005AF7341E8A}"/>
    <cellStyle name="Obično 3 2 3 2 2 2 2 2 4 2" xfId="29793" xr:uid="{580D3568-04B7-49DD-94A2-046DD2D82DFA}"/>
    <cellStyle name="Obično 3 2 3 2 2 2 2 2 5" xfId="22686" xr:uid="{1F3DC49A-E472-4C0A-A433-9E8E94228EF4}"/>
    <cellStyle name="Obično 3 2 3 2 2 2 2 3" xfId="8952" xr:uid="{51765C5D-DAB8-4EFF-9060-BAE0E3478226}"/>
    <cellStyle name="Obično 3 2 3 2 2 2 2 3 2" xfId="15011" xr:uid="{C28C8317-8B7B-44E1-A5DE-4565F94FA0DD}"/>
    <cellStyle name="Obično 3 2 3 2 2 2 2 3 2 2" xfId="25726" xr:uid="{A04C39E5-EFA9-49F5-9C2B-DFA70CE33FE5}"/>
    <cellStyle name="Obično 3 2 3 2 2 2 2 3 3" xfId="12624" xr:uid="{E9F993B4-E7CB-437E-B5E8-A19334235B48}"/>
    <cellStyle name="Obično 3 2 3 2 2 2 2 3 3 2" xfId="30409" xr:uid="{CA2FD800-827C-4583-A6D3-7A738AEC1A87}"/>
    <cellStyle name="Obično 3 2 3 2 2 2 2 3 4" xfId="23339" xr:uid="{B73A1947-0608-48C4-8D03-C98EE7B0780F}"/>
    <cellStyle name="Obično 3 2 3 2 2 2 2 4" xfId="10164" xr:uid="{A3199A41-21C3-4429-A526-4E4105714BBB}"/>
    <cellStyle name="Obično 3 2 3 2 2 2 2 4 2" xfId="13828" xr:uid="{11A0E475-2AC8-40A1-BEA9-843E199D7574}"/>
    <cellStyle name="Obično 3 2 3 2 2 2 2 4 2 2" xfId="31593" xr:uid="{C65B6E93-4C2E-48BB-8CE1-5F533271E9CD}"/>
    <cellStyle name="Obično 3 2 3 2 2 2 2 4 3" xfId="24543" xr:uid="{4A05E3FB-1640-4E94-AEF3-590879135CBC}"/>
    <cellStyle name="Obično 3 2 3 2 2 2 2 5" xfId="11384" xr:uid="{A8F3D71C-B295-47FF-97DD-AC858EA08C54}"/>
    <cellStyle name="Obično 3 2 3 2 2 2 2 5 2" xfId="29226" xr:uid="{DDB0A6E1-8BD4-4240-BD03-54BFC34E9B80}"/>
    <cellStyle name="Obično 3 2 3 2 2 2 2 6" xfId="22084" xr:uid="{BFC73453-DD3A-43BB-9BBA-52F94A67904A}"/>
    <cellStyle name="Obično 3 2 3 2 2 2 3" xfId="7587" xr:uid="{A237097F-8F67-41DD-8A27-E03555A070FA}"/>
    <cellStyle name="Obično 3 2 3 2 2 2 3 2" xfId="9262" xr:uid="{0F1938C9-61D7-4092-AD5F-2B9A7BDB7349}"/>
    <cellStyle name="Obično 3 2 3 2 2 2 3 2 2" xfId="15301" xr:uid="{C40B724D-92A1-4085-8784-87D14ADFD5CD}"/>
    <cellStyle name="Obično 3 2 3 2 2 2 3 2 2 2" xfId="26016" xr:uid="{6E900E9F-625C-484F-93ED-C741C093B816}"/>
    <cellStyle name="Obično 3 2 3 2 2 2 3 2 3" xfId="12934" xr:uid="{C7BE2543-EB4A-478B-A0F8-4416B2B16E1D}"/>
    <cellStyle name="Obično 3 2 3 2 2 2 3 2 3 2" xfId="30699" xr:uid="{5563C9B1-271A-47BF-9E0B-0F1609E7DBB2}"/>
    <cellStyle name="Obično 3 2 3 2 2 2 3 2 4" xfId="23649" xr:uid="{C3C274B8-2FDD-453B-8D72-B6F4428A1FBA}"/>
    <cellStyle name="Obično 3 2 3 2 2 2 3 3" xfId="10454" xr:uid="{1B1E204A-E0EF-403F-87AE-DB8D5F6BAA29}"/>
    <cellStyle name="Obično 3 2 3 2 2 2 3 3 2" xfId="14118" xr:uid="{4C8EB67B-9E79-45F5-9D33-0F13CE4F14A0}"/>
    <cellStyle name="Obično 3 2 3 2 2 2 3 3 2 2" xfId="31883" xr:uid="{64BCDB63-4778-4AFA-BC14-E3D56E728EE9}"/>
    <cellStyle name="Obično 3 2 3 2 2 2 3 3 3" xfId="24833" xr:uid="{F8693744-2C67-4961-BFC7-BF6828A937D2}"/>
    <cellStyle name="Obično 3 2 3 2 2 2 3 4" xfId="11694" xr:uid="{901A6894-1FF3-4AAD-919D-C67F4D1B352E}"/>
    <cellStyle name="Obično 3 2 3 2 2 2 3 4 2" xfId="29516" xr:uid="{F53A16AE-0632-463B-B16A-E27C82BAE550}"/>
    <cellStyle name="Obično 3 2 3 2 2 2 3 5" xfId="22409" xr:uid="{CD2E2F3E-74DF-4FEE-B3F4-0329B3A61E53}"/>
    <cellStyle name="Obično 3 2 3 2 2 2 4" xfId="8687" xr:uid="{CF71F31B-1AD4-43B8-82E1-6B482BBB4E61}"/>
    <cellStyle name="Obično 3 2 3 2 2 2 4 2" xfId="14746" xr:uid="{BA24BEB1-D050-45B4-BA94-107E265D5272}"/>
    <cellStyle name="Obično 3 2 3 2 2 2 4 2 2" xfId="25461" xr:uid="{73B579D5-8F6D-41B2-8289-DCD274DF8DC2}"/>
    <cellStyle name="Obično 3 2 3 2 2 2 4 3" xfId="12359" xr:uid="{53894D8C-7543-4E63-8541-65A78F1AC092}"/>
    <cellStyle name="Obično 3 2 3 2 2 2 4 3 2" xfId="30144" xr:uid="{6A01FEF1-E6E9-4101-B3FE-8CD6E5BC9435}"/>
    <cellStyle name="Obično 3 2 3 2 2 2 4 4" xfId="23074" xr:uid="{76BECD01-8D13-4B4A-B6FE-A61A2162F044}"/>
    <cellStyle name="Obično 3 2 3 2 2 2 5" xfId="9899" xr:uid="{9BCE12D2-678A-46FF-9F8F-939E836B8116}"/>
    <cellStyle name="Obično 3 2 3 2 2 2 5 2" xfId="13563" xr:uid="{7DBD013F-BA7D-49A5-9DCE-97D9250F0C7A}"/>
    <cellStyle name="Obično 3 2 3 2 2 2 5 2 2" xfId="31328" xr:uid="{D1071CCE-587B-4B26-B2C2-24011F03649A}"/>
    <cellStyle name="Obično 3 2 3 2 2 2 5 3" xfId="24278" xr:uid="{7C25058A-0BBE-47FE-BF3B-8F8AB32DF350}"/>
    <cellStyle name="Obično 3 2 3 2 2 2 6" xfId="11119" xr:uid="{C7535977-5A61-4C40-9B6F-E4A0628040EE}"/>
    <cellStyle name="Obično 3 2 3 2 2 2 6 2" xfId="28961" xr:uid="{AE4F9A02-235A-4942-86AA-B268E59B28DE}"/>
    <cellStyle name="Obično 3 2 3 2 2 2 7" xfId="21819" xr:uid="{C456525F-8444-4C62-A2BC-95A70E1B8593}"/>
    <cellStyle name="Obično 3 2 3 2 2 3" xfId="6426" xr:uid="{12BA4E67-59C2-4690-9BC0-3B15DC760248}"/>
    <cellStyle name="Obično 3 2 3 2 2 3 2" xfId="8036" xr:uid="{31D0E6DA-9B49-408F-85D5-EC5F12EA2EA3}"/>
    <cellStyle name="Obično 3 2 3 2 2 3 2 2" xfId="9409" xr:uid="{838B9E86-183C-48FA-8430-15A3AB6DA76A}"/>
    <cellStyle name="Obično 3 2 3 2 2 3 2 2 2" xfId="15448" xr:uid="{29E58F7F-8DC1-436A-86D5-EB7F0AA202BB}"/>
    <cellStyle name="Obično 3 2 3 2 2 3 2 2 2 2" xfId="26163" xr:uid="{9243DA9F-7AC8-4961-A518-B0A89781D545}"/>
    <cellStyle name="Obično 3 2 3 2 2 3 2 2 3" xfId="13081" xr:uid="{3467E8A8-7F40-4BCD-96E0-A009D36444FF}"/>
    <cellStyle name="Obično 3 2 3 2 2 3 2 2 3 2" xfId="30846" xr:uid="{9AD25EFB-04E7-489C-8C6C-4AC94962976A}"/>
    <cellStyle name="Obično 3 2 3 2 2 3 2 2 4" xfId="23796" xr:uid="{36B46F82-83CF-4A21-88F1-858812A8EA22}"/>
    <cellStyle name="Obično 3 2 3 2 2 3 2 3" xfId="10601" xr:uid="{907060BB-20DE-4C6A-98FA-85082E9EC34B}"/>
    <cellStyle name="Obično 3 2 3 2 2 3 2 3 2" xfId="14265" xr:uid="{C34B05EC-C09A-4123-A246-DB6B26DFC3E7}"/>
    <cellStyle name="Obično 3 2 3 2 2 3 2 3 2 2" xfId="32030" xr:uid="{B85A69B8-2924-45ED-AF0B-7F370060DB59}"/>
    <cellStyle name="Obično 3 2 3 2 2 3 2 3 3" xfId="24980" xr:uid="{D28FF9B5-68CB-4979-98BA-59B5B8F625AD}"/>
    <cellStyle name="Obično 3 2 3 2 2 3 2 4" xfId="11841" xr:uid="{FEF7570B-526A-4CB5-8976-7799FD17CD0F}"/>
    <cellStyle name="Obično 3 2 3 2 2 3 2 4 2" xfId="29663" xr:uid="{60367452-737F-43CF-B2E7-20884D1FB2DE}"/>
    <cellStyle name="Obično 3 2 3 2 2 3 2 5" xfId="22556" xr:uid="{C4F73AD4-B611-4530-97D4-D3C2229FE272}"/>
    <cellStyle name="Obično 3 2 3 2 2 3 3" xfId="8822" xr:uid="{E9BF4549-E46A-44FF-AB38-0EA95BDB4DC0}"/>
    <cellStyle name="Obično 3 2 3 2 2 3 3 2" xfId="14881" xr:uid="{4FAD2BDD-06E2-49A8-B067-AFCB165DD449}"/>
    <cellStyle name="Obično 3 2 3 2 2 3 3 2 2" xfId="25596" xr:uid="{8ED51F38-5BD4-4187-B331-041F9189C932}"/>
    <cellStyle name="Obično 3 2 3 2 2 3 3 3" xfId="12494" xr:uid="{0DAE275A-ED1B-42A7-86A9-E0BF0BA9F17F}"/>
    <cellStyle name="Obično 3 2 3 2 2 3 3 3 2" xfId="30279" xr:uid="{D1DC0CD8-5CCC-47F0-9A70-24E35004E410}"/>
    <cellStyle name="Obično 3 2 3 2 2 3 3 4" xfId="23209" xr:uid="{13F5469D-7E3F-4CD2-87F6-DEFCDF1436F8}"/>
    <cellStyle name="Obično 3 2 3 2 2 3 4" xfId="10034" xr:uid="{7807DBED-EEC0-4C28-BDED-6CF49073D091}"/>
    <cellStyle name="Obično 3 2 3 2 2 3 4 2" xfId="13698" xr:uid="{94F287F0-239D-4A67-98C9-2C2EDAB1B865}"/>
    <cellStyle name="Obično 3 2 3 2 2 3 4 2 2" xfId="31463" xr:uid="{28A029B6-2FD1-4734-9C1B-EDBD9BF6A207}"/>
    <cellStyle name="Obično 3 2 3 2 2 3 4 3" xfId="24413" xr:uid="{F5C4ED13-E756-4062-B919-A6C10D9394DC}"/>
    <cellStyle name="Obično 3 2 3 2 2 3 5" xfId="11254" xr:uid="{A7AA1D43-4E42-48D7-AD29-4F8EDE9A3374}"/>
    <cellStyle name="Obično 3 2 3 2 2 3 5 2" xfId="29096" xr:uid="{F46952AA-8AC1-4835-B270-2ADAB6543CE7}"/>
    <cellStyle name="Obično 3 2 3 2 2 3 6" xfId="21954" xr:uid="{452E95FE-C1CD-494E-9490-A73CCED5CE6C}"/>
    <cellStyle name="Obično 3 2 3 2 2 4" xfId="7394" xr:uid="{7A3FFA8B-681D-494C-897C-D30052BA7E82}"/>
    <cellStyle name="Obično 3 2 3 2 2 4 2" xfId="9132" xr:uid="{2D430B7D-2D40-4956-A1C6-88F2CA448170}"/>
    <cellStyle name="Obično 3 2 3 2 2 4 2 2" xfId="15171" xr:uid="{B6B5726E-59E3-4E82-AE80-F96C8CB29A2B}"/>
    <cellStyle name="Obično 3 2 3 2 2 4 2 2 2" xfId="25886" xr:uid="{0948820D-45B4-4534-A550-3D2A48FBBC4B}"/>
    <cellStyle name="Obično 3 2 3 2 2 4 2 3" xfId="12804" xr:uid="{DA891F9A-6265-42E5-8ECA-FB1376C166DC}"/>
    <cellStyle name="Obično 3 2 3 2 2 4 2 3 2" xfId="30569" xr:uid="{A4CB244F-7671-4457-BAC3-2892B9F37D76}"/>
    <cellStyle name="Obično 3 2 3 2 2 4 2 4" xfId="23519" xr:uid="{51A3BF04-CA37-40A8-9D22-4757B1FA64A7}"/>
    <cellStyle name="Obično 3 2 3 2 2 4 3" xfId="10324" xr:uid="{0C634F1F-3EE3-4462-A268-ABBD68B185B1}"/>
    <cellStyle name="Obično 3 2 3 2 2 4 3 2" xfId="13988" xr:uid="{B4F5981D-B8F5-4B29-B98F-7A45690A915E}"/>
    <cellStyle name="Obično 3 2 3 2 2 4 3 2 2" xfId="31753" xr:uid="{89796487-D948-4914-B9AD-B113E89C7D09}"/>
    <cellStyle name="Obično 3 2 3 2 2 4 3 3" xfId="24703" xr:uid="{CE318A65-5F75-45D4-AFAA-956C74E74B58}"/>
    <cellStyle name="Obično 3 2 3 2 2 4 4" xfId="11564" xr:uid="{53AFE223-D801-4BA9-B0E8-5A919216F02A}"/>
    <cellStyle name="Obično 3 2 3 2 2 4 4 2" xfId="29386" xr:uid="{7770E5DC-C13C-4716-9C86-2FBEBCF4DFCA}"/>
    <cellStyle name="Obično 3 2 3 2 2 4 5" xfId="22279" xr:uid="{5292CE75-164C-475D-B47E-3FE8697FAF87}"/>
    <cellStyle name="Obično 3 2 3 2 2 5" xfId="8311" xr:uid="{995B0D3D-B160-48E0-9CCA-BFB600A3FE6D}"/>
    <cellStyle name="Obično 3 2 3 2 2 5 2" xfId="9616" xr:uid="{12FF5781-E990-4FB5-8510-BDC1D7AEBC99}"/>
    <cellStyle name="Obično 3 2 3 2 2 5 2 2" xfId="15655" xr:uid="{284244CE-9932-4562-8827-10F1B6E633A8}"/>
    <cellStyle name="Obično 3 2 3 2 2 5 2 2 2" xfId="26370" xr:uid="{FA3FB0D0-D3D2-4566-87D9-5CF71396EAA8}"/>
    <cellStyle name="Obično 3 2 3 2 2 5 2 3" xfId="13288" xr:uid="{71DF6A2B-DAFC-4FC0-8833-366BCC6922A7}"/>
    <cellStyle name="Obično 3 2 3 2 2 5 2 3 2" xfId="31053" xr:uid="{BF3F7889-56F3-4FE5-BFDC-900ACF6A46DE}"/>
    <cellStyle name="Obično 3 2 3 2 2 5 2 4" xfId="24003" xr:uid="{5DF0D2BE-C401-4CB6-A953-CBE0B48AEF8C}"/>
    <cellStyle name="Obično 3 2 3 2 2 5 3" xfId="10808" xr:uid="{24790BD8-2632-44C0-83CC-B80DB93FE883}"/>
    <cellStyle name="Obično 3 2 3 2 2 5 3 2" xfId="14472" xr:uid="{6B757F15-89CB-4BFE-9ADB-1932A3AD6C1C}"/>
    <cellStyle name="Obično 3 2 3 2 2 5 3 2 2" xfId="32237" xr:uid="{2BB80034-71AE-443B-9459-966008E33796}"/>
    <cellStyle name="Obično 3 2 3 2 2 5 3 3" xfId="25187" xr:uid="{ED3CAC35-D686-4232-91DD-50BAEC52DF54}"/>
    <cellStyle name="Obično 3 2 3 2 2 5 4" xfId="12048" xr:uid="{DDD654D0-D5F2-4745-B67C-353E8E203D57}"/>
    <cellStyle name="Obično 3 2 3 2 2 5 4 2" xfId="29870" xr:uid="{82E7A82E-51BF-459D-B586-BC5A591AA1EE}"/>
    <cellStyle name="Obično 3 2 3 2 2 5 5" xfId="22763" xr:uid="{44BBADDF-62A4-42F7-AF18-CF1B3ABFFA61}"/>
    <cellStyle name="Obično 3 2 3 2 2 6" xfId="8557" xr:uid="{E7E1F6AB-DE5E-4B93-847D-26EF5A60571A}"/>
    <cellStyle name="Obično 3 2 3 2 2 6 2" xfId="14616" xr:uid="{DFEA5618-852C-4BA8-AF24-7C60CF70E4D5}"/>
    <cellStyle name="Obično 3 2 3 2 2 6 2 2" xfId="25331" xr:uid="{BEB7928E-DF36-4662-AF8D-30EEFF1C41E3}"/>
    <cellStyle name="Obično 3 2 3 2 2 6 3" xfId="12229" xr:uid="{60005909-6A99-46B6-845F-B1BE40F1C4ED}"/>
    <cellStyle name="Obično 3 2 3 2 2 6 3 2" xfId="30014" xr:uid="{685C370D-F075-4DE9-8B88-CB55D160C65E}"/>
    <cellStyle name="Obično 3 2 3 2 2 6 4" xfId="22944" xr:uid="{6B7DAFCD-F378-4051-BB81-40B968218A9D}"/>
    <cellStyle name="Obično 3 2 3 2 2 7" xfId="9767" xr:uid="{30D44214-809B-4DCF-BA51-7733AB7F0BAE}"/>
    <cellStyle name="Obično 3 2 3 2 2 7 2" xfId="13433" xr:uid="{7F27733C-2DE0-40EB-8C46-1698D3A9D5EB}"/>
    <cellStyle name="Obično 3 2 3 2 2 7 2 2" xfId="31198" xr:uid="{307C63C6-87A7-47AF-9F0C-12D85D5818CA}"/>
    <cellStyle name="Obično 3 2 3 2 2 7 3" xfId="24148" xr:uid="{3181D599-AAE5-4414-80D8-B3D7068FF3E7}"/>
    <cellStyle name="Obično 3 2 3 2 2 8" xfId="10989" xr:uid="{F4BE7181-257F-499D-BC27-D83AFD0521ED}"/>
    <cellStyle name="Obično 3 2 3 2 2 8 2" xfId="28831" xr:uid="{02319552-6D18-4637-9BB9-BE08F369458A}"/>
    <cellStyle name="Obično 3 2 3 2 2 9" xfId="21675" xr:uid="{9C536C65-2525-4E93-ACF2-BADD35D6403F}"/>
    <cellStyle name="Obično 3 2 3 2 3" xfId="5195" xr:uid="{C7A0435D-879A-4D91-9D12-FF9ADC89EA0F}"/>
    <cellStyle name="Obično 3 2 3 2 3 2" xfId="5991" xr:uid="{44537DFE-E24A-43B6-8EB4-5ABA62F59141}"/>
    <cellStyle name="Obično 3 2 3 2 3 2 2" xfId="6620" xr:uid="{CE88C35D-02B0-4B07-B0A5-2C98F8A04FF5}"/>
    <cellStyle name="Obično 3 2 3 2 3 2 2 2" xfId="8230" xr:uid="{64C38574-81D7-435D-B435-E6F98CF64089}"/>
    <cellStyle name="Obično 3 2 3 2 3 2 2 2 2" xfId="9540" xr:uid="{A952BB1E-3592-4C96-BE37-3F3D8107DAD6}"/>
    <cellStyle name="Obično 3 2 3 2 3 2 2 2 2 2" xfId="15579" xr:uid="{AF55F01D-9F96-4DD5-8C44-CDF9C178B3C5}"/>
    <cellStyle name="Obično 3 2 3 2 3 2 2 2 2 2 2" xfId="26294" xr:uid="{962C2C37-7C22-4014-9620-D64CB57CB780}"/>
    <cellStyle name="Obično 3 2 3 2 3 2 2 2 2 3" xfId="13212" xr:uid="{8C827703-1C12-4B5F-BBA7-62FA96739729}"/>
    <cellStyle name="Obično 3 2 3 2 3 2 2 2 2 3 2" xfId="30977" xr:uid="{0A382E96-3C7C-427D-B8D8-177A891E7F65}"/>
    <cellStyle name="Obično 3 2 3 2 3 2 2 2 2 4" xfId="23927" xr:uid="{28C95B2D-D2C2-4025-B5EA-279949C7B912}"/>
    <cellStyle name="Obično 3 2 3 2 3 2 2 2 3" xfId="10732" xr:uid="{EC0A35A8-348C-4CFC-A26D-50A9E50CD58C}"/>
    <cellStyle name="Obično 3 2 3 2 3 2 2 2 3 2" xfId="14396" xr:uid="{8C064BD6-FAC7-4EB5-BF10-F17334035C7C}"/>
    <cellStyle name="Obično 3 2 3 2 3 2 2 2 3 2 2" xfId="32161" xr:uid="{20D674AE-BE93-458D-8A96-F73D3DC22332}"/>
    <cellStyle name="Obično 3 2 3 2 3 2 2 2 3 3" xfId="25111" xr:uid="{549E84A2-7868-45A1-95AD-921BB7DA41EF}"/>
    <cellStyle name="Obično 3 2 3 2 3 2 2 2 4" xfId="11972" xr:uid="{643BD07E-8F4E-42EB-A126-79B74B908172}"/>
    <cellStyle name="Obično 3 2 3 2 3 2 2 2 4 2" xfId="29794" xr:uid="{E873B15D-6671-4131-9EA7-A3A829A8F783}"/>
    <cellStyle name="Obično 3 2 3 2 3 2 2 2 5" xfId="22687" xr:uid="{19E84CDD-AE7F-47FA-8139-0417EC8D2303}"/>
    <cellStyle name="Obično 3 2 3 2 3 2 2 3" xfId="8953" xr:uid="{867E6974-3238-4D2B-B4E8-E67303B1BBAA}"/>
    <cellStyle name="Obično 3 2 3 2 3 2 2 3 2" xfId="15012" xr:uid="{6137EDA4-8D5E-430A-A314-2EBDE3780F46}"/>
    <cellStyle name="Obično 3 2 3 2 3 2 2 3 2 2" xfId="25727" xr:uid="{07CFA6D9-4B57-4846-8DA8-95CFB2CD130F}"/>
    <cellStyle name="Obično 3 2 3 2 3 2 2 3 3" xfId="12625" xr:uid="{CFFDDD29-D67C-42D1-B22F-B1510A6FE1DA}"/>
    <cellStyle name="Obično 3 2 3 2 3 2 2 3 3 2" xfId="30410" xr:uid="{19063B04-634F-4AB5-8241-F0F92B226306}"/>
    <cellStyle name="Obično 3 2 3 2 3 2 2 3 4" xfId="23340" xr:uid="{F74813E8-F3D6-47D8-951A-7B0DFDE8E006}"/>
    <cellStyle name="Obično 3 2 3 2 3 2 2 4" xfId="10165" xr:uid="{C5EB6802-9C9E-47D9-A996-59FC8F34D702}"/>
    <cellStyle name="Obično 3 2 3 2 3 2 2 4 2" xfId="13829" xr:uid="{CBCA0F1D-AC33-4685-AB31-23CDB35BC808}"/>
    <cellStyle name="Obično 3 2 3 2 3 2 2 4 2 2" xfId="31594" xr:uid="{AA90B7B5-EC5A-4417-BC05-2F3809DC1352}"/>
    <cellStyle name="Obično 3 2 3 2 3 2 2 4 3" xfId="24544" xr:uid="{55F5AA42-F9F4-41ED-AE4E-6134E254A306}"/>
    <cellStyle name="Obično 3 2 3 2 3 2 2 5" xfId="11385" xr:uid="{E15A2EEE-8652-4118-8A48-952224F98F08}"/>
    <cellStyle name="Obično 3 2 3 2 3 2 2 5 2" xfId="29227" xr:uid="{399137B9-699C-409F-9513-6C1DE6D5676F}"/>
    <cellStyle name="Obično 3 2 3 2 3 2 2 6" xfId="22085" xr:uid="{30C40792-A58D-4A57-8B34-292DA55DEB93}"/>
    <cellStyle name="Obično 3 2 3 2 3 2 3" xfId="7588" xr:uid="{B26921FD-F1AD-4732-91FE-B7AA2C86F576}"/>
    <cellStyle name="Obično 3 2 3 2 3 2 3 2" xfId="9263" xr:uid="{068BF94C-7CA9-41AA-917F-66756CD6404E}"/>
    <cellStyle name="Obično 3 2 3 2 3 2 3 2 2" xfId="15302" xr:uid="{EDE75201-E513-46DC-8172-757383E4E6CD}"/>
    <cellStyle name="Obično 3 2 3 2 3 2 3 2 2 2" xfId="26017" xr:uid="{73E78F09-E81F-480C-BB06-A943F4C9EAC1}"/>
    <cellStyle name="Obično 3 2 3 2 3 2 3 2 3" xfId="12935" xr:uid="{6DF68125-6A87-445D-B5DE-E4C3DDAF21F8}"/>
    <cellStyle name="Obično 3 2 3 2 3 2 3 2 3 2" xfId="30700" xr:uid="{D85EBF19-4125-4DFA-BD44-9786791B7F4F}"/>
    <cellStyle name="Obično 3 2 3 2 3 2 3 2 4" xfId="23650" xr:uid="{3B4FDED0-6E7A-4162-A2F3-66D084027EB7}"/>
    <cellStyle name="Obično 3 2 3 2 3 2 3 3" xfId="10455" xr:uid="{976AC47A-A8B3-4E19-A05C-97EAAAF12364}"/>
    <cellStyle name="Obično 3 2 3 2 3 2 3 3 2" xfId="14119" xr:uid="{D929A138-F1CF-439E-871B-97439790E99B}"/>
    <cellStyle name="Obično 3 2 3 2 3 2 3 3 2 2" xfId="31884" xr:uid="{24333D43-9B1B-4E90-B025-C889D58EA8F9}"/>
    <cellStyle name="Obično 3 2 3 2 3 2 3 3 3" xfId="24834" xr:uid="{64497B21-A42F-4EA3-AF17-8501C843E054}"/>
    <cellStyle name="Obično 3 2 3 2 3 2 3 4" xfId="11695" xr:uid="{5FBE6096-7C47-4D40-BD5C-25757979B797}"/>
    <cellStyle name="Obično 3 2 3 2 3 2 3 4 2" xfId="29517" xr:uid="{21DD70D0-C088-4460-BA12-2C1A62E52CAF}"/>
    <cellStyle name="Obično 3 2 3 2 3 2 3 5" xfId="22410" xr:uid="{55C1EA03-5032-4708-A4A3-DE316D0E29EC}"/>
    <cellStyle name="Obično 3 2 3 2 3 2 4" xfId="8688" xr:uid="{224DEBBF-9E39-4EC7-9790-BE6CABF283B1}"/>
    <cellStyle name="Obično 3 2 3 2 3 2 4 2" xfId="14747" xr:uid="{6470481D-E39B-42BF-858A-5DB28DFC7162}"/>
    <cellStyle name="Obično 3 2 3 2 3 2 4 2 2" xfId="25462" xr:uid="{06039162-ED79-4737-8052-F478C8C26D40}"/>
    <cellStyle name="Obično 3 2 3 2 3 2 4 3" xfId="12360" xr:uid="{F49415BC-B22F-43CA-A43C-D56A95065A61}"/>
    <cellStyle name="Obično 3 2 3 2 3 2 4 3 2" xfId="30145" xr:uid="{D75A0BAA-8573-4945-8A73-8C1519E83F39}"/>
    <cellStyle name="Obično 3 2 3 2 3 2 4 4" xfId="23075" xr:uid="{04F339D7-813D-4AED-BBD2-D15C595AFBAA}"/>
    <cellStyle name="Obično 3 2 3 2 3 2 5" xfId="9900" xr:uid="{02E49DC6-068E-4BBE-BA13-BCA12F832EF7}"/>
    <cellStyle name="Obično 3 2 3 2 3 2 5 2" xfId="13564" xr:uid="{626740F4-A6D4-4256-B7FF-D288E3FBB0EE}"/>
    <cellStyle name="Obično 3 2 3 2 3 2 5 2 2" xfId="31329" xr:uid="{999B6F1F-6BBD-4A63-95F6-9D34B71DB81B}"/>
    <cellStyle name="Obično 3 2 3 2 3 2 5 3" xfId="24279" xr:uid="{733FA695-C970-488B-BFFA-93C12A0510C6}"/>
    <cellStyle name="Obično 3 2 3 2 3 2 6" xfId="11120" xr:uid="{3351F29F-011B-4D9F-8096-824301CB9339}"/>
    <cellStyle name="Obično 3 2 3 2 3 2 6 2" xfId="28962" xr:uid="{C99C5987-4090-42B8-9BFD-07B270C843E6}"/>
    <cellStyle name="Obično 3 2 3 2 3 2 7" xfId="21820" xr:uid="{7F2B2212-9182-462E-8707-47B22739B038}"/>
    <cellStyle name="Obično 3 2 3 2 3 3" xfId="6427" xr:uid="{B5999A41-1D98-4EE0-883B-0E94ADFAD446}"/>
    <cellStyle name="Obično 3 2 3 2 3 3 2" xfId="8037" xr:uid="{0B3068CF-60DC-486F-820A-ECCC54F8808E}"/>
    <cellStyle name="Obično 3 2 3 2 3 3 2 2" xfId="9410" xr:uid="{0EE27232-2483-47AD-815F-3E9C43BBD81C}"/>
    <cellStyle name="Obično 3 2 3 2 3 3 2 2 2" xfId="15449" xr:uid="{E8554AE6-2A9E-4489-AB11-AD046324B905}"/>
    <cellStyle name="Obično 3 2 3 2 3 3 2 2 2 2" xfId="26164" xr:uid="{7AC1D643-6A78-4323-B177-D5826F901BF0}"/>
    <cellStyle name="Obično 3 2 3 2 3 3 2 2 3" xfId="13082" xr:uid="{9CAE970A-4802-4BE7-9109-90E4768A2EB4}"/>
    <cellStyle name="Obično 3 2 3 2 3 3 2 2 3 2" xfId="30847" xr:uid="{3C7A0065-43C3-40D4-9A9B-66331FABD83D}"/>
    <cellStyle name="Obično 3 2 3 2 3 3 2 2 4" xfId="23797" xr:uid="{C8B6D368-719D-4EB9-8663-1B53C64E8D63}"/>
    <cellStyle name="Obično 3 2 3 2 3 3 2 3" xfId="10602" xr:uid="{7906F4BD-E751-442C-86FC-556F83CD36D9}"/>
    <cellStyle name="Obično 3 2 3 2 3 3 2 3 2" xfId="14266" xr:uid="{7EEDF97F-FDC3-4D29-AB14-6BFBA4201EC4}"/>
    <cellStyle name="Obično 3 2 3 2 3 3 2 3 2 2" xfId="32031" xr:uid="{BAFB1B2D-471A-4DA5-8153-50B97469A80F}"/>
    <cellStyle name="Obično 3 2 3 2 3 3 2 3 3" xfId="24981" xr:uid="{9510B919-B2B9-4A3D-AACE-003333F95504}"/>
    <cellStyle name="Obično 3 2 3 2 3 3 2 4" xfId="11842" xr:uid="{AD1BF7E2-4535-467D-83DD-05F5528B467A}"/>
    <cellStyle name="Obično 3 2 3 2 3 3 2 4 2" xfId="29664" xr:uid="{0C4EB78A-B0DE-425D-8F98-7B086AAAB518}"/>
    <cellStyle name="Obično 3 2 3 2 3 3 2 5" xfId="22557" xr:uid="{3F77370A-B559-401E-B523-D5315F0D7B93}"/>
    <cellStyle name="Obično 3 2 3 2 3 3 3" xfId="8823" xr:uid="{20357FE1-2CAC-4F6F-B735-DBEE200A57F7}"/>
    <cellStyle name="Obično 3 2 3 2 3 3 3 2" xfId="14882" xr:uid="{894A2C20-712D-4638-A0B5-0DFD854F818B}"/>
    <cellStyle name="Obično 3 2 3 2 3 3 3 2 2" xfId="25597" xr:uid="{D09CBE60-DBAA-451C-B24C-36B1FB1181EA}"/>
    <cellStyle name="Obično 3 2 3 2 3 3 3 3" xfId="12495" xr:uid="{994E4E6E-1B6D-46F9-BB99-1CCDC58F65E5}"/>
    <cellStyle name="Obično 3 2 3 2 3 3 3 3 2" xfId="30280" xr:uid="{318E79C2-6C5A-41D1-A26B-39A1B50B4ACE}"/>
    <cellStyle name="Obično 3 2 3 2 3 3 3 4" xfId="23210" xr:uid="{F404DD4E-0721-4496-972A-739F410233A0}"/>
    <cellStyle name="Obično 3 2 3 2 3 3 4" xfId="10035" xr:uid="{DB730931-E35A-47FA-BF4E-55E09086F949}"/>
    <cellStyle name="Obično 3 2 3 2 3 3 4 2" xfId="13699" xr:uid="{20D18CAA-F713-4DA0-B209-68CD7FC3BA85}"/>
    <cellStyle name="Obično 3 2 3 2 3 3 4 2 2" xfId="31464" xr:uid="{1D10A334-9877-490D-8F18-440E87F89DD1}"/>
    <cellStyle name="Obično 3 2 3 2 3 3 4 3" xfId="24414" xr:uid="{FFAFBA42-50AD-4622-AEBC-5BC3C459D684}"/>
    <cellStyle name="Obično 3 2 3 2 3 3 5" xfId="11255" xr:uid="{32EC679B-5EDD-4134-A064-377B4F7118D3}"/>
    <cellStyle name="Obično 3 2 3 2 3 3 5 2" xfId="29097" xr:uid="{C1080E21-4770-45AF-A795-FE6CA2EABBD0}"/>
    <cellStyle name="Obično 3 2 3 2 3 3 6" xfId="21955" xr:uid="{10C8EA53-ECB2-43ED-8052-D124A321D229}"/>
    <cellStyle name="Obično 3 2 3 2 3 4" xfId="7395" xr:uid="{0F8F368A-F77F-4CB1-83D0-816A4699C05E}"/>
    <cellStyle name="Obično 3 2 3 2 3 4 2" xfId="9133" xr:uid="{3DE92E97-D259-43C9-99DD-047BFC578073}"/>
    <cellStyle name="Obično 3 2 3 2 3 4 2 2" xfId="15172" xr:uid="{BD0AC768-20F3-4653-91E8-0C3532360AD1}"/>
    <cellStyle name="Obično 3 2 3 2 3 4 2 2 2" xfId="25887" xr:uid="{98077698-4317-49AA-A04C-2DC98842DDD6}"/>
    <cellStyle name="Obično 3 2 3 2 3 4 2 3" xfId="12805" xr:uid="{097755E0-11A7-48B0-A84D-30EA73FF8C32}"/>
    <cellStyle name="Obično 3 2 3 2 3 4 2 3 2" xfId="30570" xr:uid="{FEE917E4-08B8-4EA2-B6B3-C5E1E7A501FF}"/>
    <cellStyle name="Obično 3 2 3 2 3 4 2 4" xfId="23520" xr:uid="{DF2EB1CB-A384-4C57-898A-C0D3FBB5CAA1}"/>
    <cellStyle name="Obično 3 2 3 2 3 4 3" xfId="10325" xr:uid="{BD9876CC-A625-42DD-BCDD-715421D07450}"/>
    <cellStyle name="Obično 3 2 3 2 3 4 3 2" xfId="13989" xr:uid="{69B5D65C-8DE8-49BF-A00A-AD1441E355EE}"/>
    <cellStyle name="Obično 3 2 3 2 3 4 3 2 2" xfId="31754" xr:uid="{C4B433B5-CD60-465F-92A8-2167DF479870}"/>
    <cellStyle name="Obično 3 2 3 2 3 4 3 3" xfId="24704" xr:uid="{16534469-AAE8-4860-86FC-E53B6451C699}"/>
    <cellStyle name="Obično 3 2 3 2 3 4 4" xfId="11565" xr:uid="{98363F74-B8D9-4A76-AEF3-5344469EA2BA}"/>
    <cellStyle name="Obično 3 2 3 2 3 4 4 2" xfId="29387" xr:uid="{E2083C41-831A-4FC3-8C61-BB6925416017}"/>
    <cellStyle name="Obično 3 2 3 2 3 4 5" xfId="22280" xr:uid="{5AF792FF-956B-400C-85FA-1F7802B028DC}"/>
    <cellStyle name="Obično 3 2 3 2 3 5" xfId="8312" xr:uid="{904C5867-F9AC-48B0-A0D1-1C2EA2C016D7}"/>
    <cellStyle name="Obično 3 2 3 2 3 5 2" xfId="9617" xr:uid="{88D3ED7C-8BC9-4D82-A806-734214B5A208}"/>
    <cellStyle name="Obično 3 2 3 2 3 5 2 2" xfId="15656" xr:uid="{8FFC7443-2EE9-4E05-AA28-697FC9AE8DC1}"/>
    <cellStyle name="Obično 3 2 3 2 3 5 2 2 2" xfId="26371" xr:uid="{0826F26F-E81F-4301-A301-958CDBD83640}"/>
    <cellStyle name="Obično 3 2 3 2 3 5 2 3" xfId="13289" xr:uid="{82FABCF7-34EB-46B0-9405-0074BBEE3FF9}"/>
    <cellStyle name="Obično 3 2 3 2 3 5 2 3 2" xfId="31054" xr:uid="{B0FEBBD7-CD5C-484A-B66B-E98202780B82}"/>
    <cellStyle name="Obično 3 2 3 2 3 5 2 4" xfId="24004" xr:uid="{0CF27B7C-0ECC-46A7-AA32-FE2F0AB173DF}"/>
    <cellStyle name="Obično 3 2 3 2 3 5 3" xfId="10809" xr:uid="{AACF1998-FCEB-4840-A7E5-5C79CD6B8646}"/>
    <cellStyle name="Obično 3 2 3 2 3 5 3 2" xfId="14473" xr:uid="{17A34216-F2ED-4FD5-9288-497930B4509C}"/>
    <cellStyle name="Obično 3 2 3 2 3 5 3 2 2" xfId="32238" xr:uid="{CB045917-5334-46E6-B575-5674B1B1DEC3}"/>
    <cellStyle name="Obično 3 2 3 2 3 5 3 3" xfId="25188" xr:uid="{AC508336-777B-4035-8FDF-63067FF3556B}"/>
    <cellStyle name="Obično 3 2 3 2 3 5 4" xfId="12049" xr:uid="{C754F774-3CF1-4B82-8943-D16DCEE3A2F2}"/>
    <cellStyle name="Obično 3 2 3 2 3 5 4 2" xfId="29871" xr:uid="{108DADBC-F11D-4E0B-AD01-89F97A2F25B2}"/>
    <cellStyle name="Obično 3 2 3 2 3 5 5" xfId="22764" xr:uid="{59A455C1-D369-4E83-8A82-B3D6FC37BA4F}"/>
    <cellStyle name="Obično 3 2 3 2 3 6" xfId="8558" xr:uid="{1B26074B-1575-4B77-9424-452BAFA56B30}"/>
    <cellStyle name="Obično 3 2 3 2 3 6 2" xfId="14617" xr:uid="{5619DE58-C234-45BB-B4DE-09F231F36A29}"/>
    <cellStyle name="Obično 3 2 3 2 3 6 2 2" xfId="25332" xr:uid="{8DE3904D-BD8B-4637-92DD-9A2D5B9200C2}"/>
    <cellStyle name="Obično 3 2 3 2 3 6 3" xfId="12230" xr:uid="{1DDA54AE-F3D2-496C-922A-C69FF94FC17F}"/>
    <cellStyle name="Obično 3 2 3 2 3 6 3 2" xfId="30015" xr:uid="{C80BCEAA-1338-4024-BA90-EEB5713D2F70}"/>
    <cellStyle name="Obično 3 2 3 2 3 6 4" xfId="22945" xr:uid="{52A81BB0-0107-4B7B-90B3-2A0F0650A4D0}"/>
    <cellStyle name="Obično 3 2 3 2 3 7" xfId="9768" xr:uid="{6F2D61BD-A51E-45FF-AC75-55D6FE0F088D}"/>
    <cellStyle name="Obično 3 2 3 2 3 7 2" xfId="13434" xr:uid="{42F7E51E-C6F0-400F-AFB8-3FD1111363AF}"/>
    <cellStyle name="Obično 3 2 3 2 3 7 2 2" xfId="31199" xr:uid="{B1EB5C65-734D-4157-B285-A2D3F4BDD19E}"/>
    <cellStyle name="Obično 3 2 3 2 3 7 3" xfId="24149" xr:uid="{3A80CA2F-33E5-4460-8F0C-4B90A54DAAE0}"/>
    <cellStyle name="Obično 3 2 3 2 3 8" xfId="10990" xr:uid="{D6180886-8408-4F39-8F8A-9CA662316337}"/>
    <cellStyle name="Obično 3 2 3 2 3 8 2" xfId="28832" xr:uid="{CF15F9FB-0AB0-423D-9CBF-C816481359D8}"/>
    <cellStyle name="Obično 3 2 3 2 3 9" xfId="21676" xr:uid="{B64531FC-4E2A-4C0F-ACDE-8C839686E704}"/>
    <cellStyle name="Obično 3 2 3 2 4" xfId="5989" xr:uid="{CB32A768-6C2E-49CE-A631-71C191BF84D6}"/>
    <cellStyle name="Obično 3 2 3 2 4 2" xfId="6618" xr:uid="{A6CED567-CEE2-4F3A-A429-76CCF7EE4CBF}"/>
    <cellStyle name="Obično 3 2 3 2 4 2 2" xfId="8228" xr:uid="{9D224713-9E7A-454E-B159-EBC7F32FD256}"/>
    <cellStyle name="Obično 3 2 3 2 4 2 2 2" xfId="9538" xr:uid="{16818F07-D1B4-422A-92CC-EFECF6E7D416}"/>
    <cellStyle name="Obično 3 2 3 2 4 2 2 2 2" xfId="15577" xr:uid="{2F7A1588-14AF-4DBC-9720-63633053E5FE}"/>
    <cellStyle name="Obično 3 2 3 2 4 2 2 2 2 2" xfId="26292" xr:uid="{6316CC02-7517-4823-9456-14605A595A4B}"/>
    <cellStyle name="Obično 3 2 3 2 4 2 2 2 3" xfId="13210" xr:uid="{721390AE-F328-4511-81E8-700E69ADC922}"/>
    <cellStyle name="Obično 3 2 3 2 4 2 2 2 3 2" xfId="30975" xr:uid="{6097023D-17DB-41D9-931B-2FF8D70E7CEB}"/>
    <cellStyle name="Obično 3 2 3 2 4 2 2 2 4" xfId="23925" xr:uid="{5EA479F9-BDEA-408F-BF2C-750FEFEADE0E}"/>
    <cellStyle name="Obično 3 2 3 2 4 2 2 3" xfId="10730" xr:uid="{C834D1B3-ABCF-4507-B076-BEEFD8948157}"/>
    <cellStyle name="Obično 3 2 3 2 4 2 2 3 2" xfId="14394" xr:uid="{7C89011B-C5AC-4A33-9544-B8EB5CDD79A9}"/>
    <cellStyle name="Obično 3 2 3 2 4 2 2 3 2 2" xfId="32159" xr:uid="{15FE6252-C4CE-4F34-88A7-60DACAC49AA2}"/>
    <cellStyle name="Obično 3 2 3 2 4 2 2 3 3" xfId="25109" xr:uid="{2C59DDE8-3592-4182-A788-A902472D9B91}"/>
    <cellStyle name="Obično 3 2 3 2 4 2 2 4" xfId="11970" xr:uid="{8CEDBC7D-76F8-460E-BC62-4803FED73B3D}"/>
    <cellStyle name="Obično 3 2 3 2 4 2 2 4 2" xfId="29792" xr:uid="{DBEBA174-C9F1-4536-B978-4CB95C3B6BAD}"/>
    <cellStyle name="Obično 3 2 3 2 4 2 2 5" xfId="22685" xr:uid="{A65CF921-4F8E-4F8F-8F2A-E2E76B4F291B}"/>
    <cellStyle name="Obično 3 2 3 2 4 2 3" xfId="8951" xr:uid="{5556C1B8-C907-4D4A-9D76-69B4E10F3625}"/>
    <cellStyle name="Obično 3 2 3 2 4 2 3 2" xfId="15010" xr:uid="{C70271ED-B482-4F24-83B3-237A7454A7F0}"/>
    <cellStyle name="Obično 3 2 3 2 4 2 3 2 2" xfId="25725" xr:uid="{5CCC7E57-343E-455C-A902-CD386EE22158}"/>
    <cellStyle name="Obično 3 2 3 2 4 2 3 3" xfId="12623" xr:uid="{D9CC1C31-2382-473E-B7FA-EEDEB3CF7A62}"/>
    <cellStyle name="Obično 3 2 3 2 4 2 3 3 2" xfId="30408" xr:uid="{9D5E1E9D-68EB-4728-A21D-2009F5593E89}"/>
    <cellStyle name="Obično 3 2 3 2 4 2 3 4" xfId="23338" xr:uid="{5153E369-E0A8-4B25-850E-749BCC6C66FD}"/>
    <cellStyle name="Obično 3 2 3 2 4 2 4" xfId="10163" xr:uid="{15714E2A-E569-4796-9665-CFCCFE4A80DC}"/>
    <cellStyle name="Obično 3 2 3 2 4 2 4 2" xfId="13827" xr:uid="{0C6AE916-E3F3-48E2-B0C0-A62B1249EBF8}"/>
    <cellStyle name="Obično 3 2 3 2 4 2 4 2 2" xfId="31592" xr:uid="{048973EE-6995-43ED-972A-EA73AAE75B0C}"/>
    <cellStyle name="Obično 3 2 3 2 4 2 4 3" xfId="24542" xr:uid="{209317F1-A5A0-44CD-AF1B-29BB7D059C73}"/>
    <cellStyle name="Obično 3 2 3 2 4 2 5" xfId="11383" xr:uid="{F9748FBC-3E1D-49B5-AEE8-55A10B403067}"/>
    <cellStyle name="Obično 3 2 3 2 4 2 5 2" xfId="29225" xr:uid="{F20994D8-4630-4124-989A-12A33D514B14}"/>
    <cellStyle name="Obično 3 2 3 2 4 2 6" xfId="22083" xr:uid="{A9D10E3F-5E32-4469-968F-95336E53C170}"/>
    <cellStyle name="Obično 3 2 3 2 4 3" xfId="7586" xr:uid="{F460993F-D3B7-4E69-80CE-DE6AC67B0DFB}"/>
    <cellStyle name="Obično 3 2 3 2 4 3 2" xfId="9261" xr:uid="{BA6F253B-E97B-4CD7-8D9A-725591EC05BA}"/>
    <cellStyle name="Obično 3 2 3 2 4 3 2 2" xfId="15300" xr:uid="{086668CC-24BC-4B5E-ADE9-0DE36C0A9369}"/>
    <cellStyle name="Obično 3 2 3 2 4 3 2 2 2" xfId="26015" xr:uid="{BDE1EB78-B03D-4239-9E2F-33AA48A81981}"/>
    <cellStyle name="Obično 3 2 3 2 4 3 2 3" xfId="12933" xr:uid="{2057CC84-E0DD-4935-832C-B337A4E936AB}"/>
    <cellStyle name="Obično 3 2 3 2 4 3 2 3 2" xfId="30698" xr:uid="{A41A9812-DD0A-4874-BFA7-2816E094BE21}"/>
    <cellStyle name="Obično 3 2 3 2 4 3 2 4" xfId="23648" xr:uid="{6F439A72-56D2-440D-B40A-E13AFDEC5A2B}"/>
    <cellStyle name="Obično 3 2 3 2 4 3 3" xfId="10453" xr:uid="{770DD810-9DAE-4789-8AB4-03AF7C98789C}"/>
    <cellStyle name="Obično 3 2 3 2 4 3 3 2" xfId="14117" xr:uid="{FFB6A6D0-5647-4B3E-841A-B800176D4A28}"/>
    <cellStyle name="Obično 3 2 3 2 4 3 3 2 2" xfId="31882" xr:uid="{20EB1D02-148C-491E-8E36-0F7C5B3F0F6A}"/>
    <cellStyle name="Obično 3 2 3 2 4 3 3 3" xfId="24832" xr:uid="{6A507003-28C9-4AD0-91C7-35DB7A92DB80}"/>
    <cellStyle name="Obično 3 2 3 2 4 3 4" xfId="11693" xr:uid="{9CD4FB71-8A2F-4080-A3D1-598483D09489}"/>
    <cellStyle name="Obično 3 2 3 2 4 3 4 2" xfId="29515" xr:uid="{F0F4C571-A3FE-42EC-9C7F-65EE627373EB}"/>
    <cellStyle name="Obično 3 2 3 2 4 3 5" xfId="22408" xr:uid="{433028A3-2739-46B8-B2C4-2675BDEA273A}"/>
    <cellStyle name="Obično 3 2 3 2 4 4" xfId="8686" xr:uid="{474D7229-6B92-4A9D-9C3E-BC3B63586B2D}"/>
    <cellStyle name="Obično 3 2 3 2 4 4 2" xfId="14745" xr:uid="{66F0A76F-5ADB-4321-8269-4B544E0E9AAE}"/>
    <cellStyle name="Obično 3 2 3 2 4 4 2 2" xfId="25460" xr:uid="{2A05037E-7523-4945-A9F5-A16F8CC3465F}"/>
    <cellStyle name="Obično 3 2 3 2 4 4 3" xfId="12358" xr:uid="{18A785C2-4A89-41C8-8BF8-B90CB624C897}"/>
    <cellStyle name="Obično 3 2 3 2 4 4 3 2" xfId="30143" xr:uid="{AD94178E-083A-4F11-8751-CE23132C05A3}"/>
    <cellStyle name="Obično 3 2 3 2 4 4 4" xfId="23073" xr:uid="{0D41CCBB-07DB-4350-8112-0C51D5DBB1EF}"/>
    <cellStyle name="Obično 3 2 3 2 4 5" xfId="9898" xr:uid="{E285887F-3255-4245-901A-F636174F720A}"/>
    <cellStyle name="Obično 3 2 3 2 4 5 2" xfId="13562" xr:uid="{35DB8E58-16DB-49F6-82F3-41736384B4D9}"/>
    <cellStyle name="Obično 3 2 3 2 4 5 2 2" xfId="31327" xr:uid="{8D68CE7D-AA26-4B91-8D76-9BC535471F97}"/>
    <cellStyle name="Obično 3 2 3 2 4 5 3" xfId="24277" xr:uid="{324DEF5C-E058-4C86-9228-D854988360FB}"/>
    <cellStyle name="Obično 3 2 3 2 4 6" xfId="11118" xr:uid="{BF4F28C5-314B-4C13-9162-A2E298B34C54}"/>
    <cellStyle name="Obično 3 2 3 2 4 6 2" xfId="28960" xr:uid="{2987682A-5B97-45DD-A429-26B54ECB3850}"/>
    <cellStyle name="Obično 3 2 3 2 4 7" xfId="21818" xr:uid="{BDDBF186-B60A-4415-B3ED-2B7FFABD55B5}"/>
    <cellStyle name="Obično 3 2 3 2 5" xfId="6425" xr:uid="{902869E2-0F87-488D-944A-DFEA58D233D5}"/>
    <cellStyle name="Obično 3 2 3 2 5 2" xfId="8035" xr:uid="{2E9C8DF0-308A-4C01-9F8D-D5B3650A6553}"/>
    <cellStyle name="Obično 3 2 3 2 5 2 2" xfId="9408" xr:uid="{E6E93555-7957-407D-8DDB-4131530E8A1F}"/>
    <cellStyle name="Obično 3 2 3 2 5 2 2 2" xfId="15447" xr:uid="{2C58E6C3-C810-40FB-99E1-4742263EDE04}"/>
    <cellStyle name="Obično 3 2 3 2 5 2 2 2 2" xfId="26162" xr:uid="{7EB758CB-0CBC-48DC-9137-6DDF74D3362B}"/>
    <cellStyle name="Obično 3 2 3 2 5 2 2 3" xfId="13080" xr:uid="{18782DE8-2BA2-4F4D-BE38-CE8CBAE02762}"/>
    <cellStyle name="Obično 3 2 3 2 5 2 2 3 2" xfId="30845" xr:uid="{BCCF09E3-C274-404B-A9AA-D847524D3F03}"/>
    <cellStyle name="Obično 3 2 3 2 5 2 2 4" xfId="23795" xr:uid="{63FFA2E4-8FC0-48AA-9570-BE44D2445711}"/>
    <cellStyle name="Obično 3 2 3 2 5 2 3" xfId="10600" xr:uid="{7470CAFE-F188-48D4-A9FB-BEC659F20E31}"/>
    <cellStyle name="Obično 3 2 3 2 5 2 3 2" xfId="14264" xr:uid="{0846509B-7F34-497C-82EE-C91D79EBE722}"/>
    <cellStyle name="Obično 3 2 3 2 5 2 3 2 2" xfId="32029" xr:uid="{2C9D5EA0-020D-442A-A6E4-64A7114A5F84}"/>
    <cellStyle name="Obično 3 2 3 2 5 2 3 3" xfId="24979" xr:uid="{7DA62AE4-6192-4CC5-A4E4-2B97E471701B}"/>
    <cellStyle name="Obično 3 2 3 2 5 2 4" xfId="11840" xr:uid="{EA4F711A-9D68-473F-B4A6-A55D5FC26FB1}"/>
    <cellStyle name="Obično 3 2 3 2 5 2 4 2" xfId="29662" xr:uid="{3B8BE788-2EC0-4F59-A97E-18886C5BD021}"/>
    <cellStyle name="Obično 3 2 3 2 5 2 5" xfId="22555" xr:uid="{1EE9106A-9FF2-41B1-AC17-6098A28C7144}"/>
    <cellStyle name="Obično 3 2 3 2 5 3" xfId="8821" xr:uid="{58504170-540B-4B61-8C5E-1AD4E05D1858}"/>
    <cellStyle name="Obično 3 2 3 2 5 3 2" xfId="14880" xr:uid="{170BB4CF-885D-4186-B23C-43E0E90A626B}"/>
    <cellStyle name="Obično 3 2 3 2 5 3 2 2" xfId="25595" xr:uid="{F2AFDD73-19DE-4ABF-AD0E-23038D7052DB}"/>
    <cellStyle name="Obično 3 2 3 2 5 3 3" xfId="12493" xr:uid="{5C5EF9D8-F338-4002-8972-EB877D408642}"/>
    <cellStyle name="Obično 3 2 3 2 5 3 3 2" xfId="30278" xr:uid="{162493A9-DC2B-480E-A8E9-6C60B14C5697}"/>
    <cellStyle name="Obično 3 2 3 2 5 3 4" xfId="23208" xr:uid="{23F9783F-3620-45B8-A62C-F62904B31277}"/>
    <cellStyle name="Obično 3 2 3 2 5 4" xfId="10033" xr:uid="{5D69B537-E096-4D6F-B997-2674CC70570D}"/>
    <cellStyle name="Obično 3 2 3 2 5 4 2" xfId="13697" xr:uid="{79D5EAD3-030F-4B65-A617-C23E2B18D1DC}"/>
    <cellStyle name="Obično 3 2 3 2 5 4 2 2" xfId="31462" xr:uid="{213F1CB2-5E9D-41CE-AFEA-79F0F8999472}"/>
    <cellStyle name="Obično 3 2 3 2 5 4 3" xfId="24412" xr:uid="{89CD33ED-5466-4278-8786-B920A0CD3428}"/>
    <cellStyle name="Obično 3 2 3 2 5 5" xfId="11253" xr:uid="{74ED8714-7554-47D7-917E-016A4F4B723A}"/>
    <cellStyle name="Obično 3 2 3 2 5 5 2" xfId="29095" xr:uid="{246344FA-FECF-4892-B85C-A4B713FFBE33}"/>
    <cellStyle name="Obično 3 2 3 2 5 6" xfId="21953" xr:uid="{F579C141-1D0B-4669-85D1-4B913CC3774A}"/>
    <cellStyle name="Obično 3 2 3 2 6" xfId="7393" xr:uid="{FC66A72F-2F64-489D-A0A5-3C531FC1E078}"/>
    <cellStyle name="Obično 3 2 3 2 6 2" xfId="9131" xr:uid="{030BB8E4-2E05-4FBF-B163-BCAFA574B8FB}"/>
    <cellStyle name="Obično 3 2 3 2 6 2 2" xfId="15170" xr:uid="{717C2614-7E72-4C37-8FEF-E2F4D53BCD10}"/>
    <cellStyle name="Obično 3 2 3 2 6 2 2 2" xfId="25885" xr:uid="{1AC2D075-62F7-4048-971A-B1133E2E34E0}"/>
    <cellStyle name="Obično 3 2 3 2 6 2 3" xfId="12803" xr:uid="{E8B5F3F4-87DA-4961-B9F3-46A2001D1755}"/>
    <cellStyle name="Obično 3 2 3 2 6 2 3 2" xfId="30568" xr:uid="{B6CC16F4-428C-47C6-9751-5FA384A91AD6}"/>
    <cellStyle name="Obično 3 2 3 2 6 2 4" xfId="23518" xr:uid="{9B55684F-F295-407A-A882-2B3031E5B3AA}"/>
    <cellStyle name="Obično 3 2 3 2 6 3" xfId="10323" xr:uid="{2B7280B0-7AD1-4A7D-8AFB-A06A78E375F1}"/>
    <cellStyle name="Obično 3 2 3 2 6 3 2" xfId="13987" xr:uid="{4A4640A9-2835-40AE-8E56-FAEBB280B3E2}"/>
    <cellStyle name="Obično 3 2 3 2 6 3 2 2" xfId="31752" xr:uid="{5FD985E8-E46D-47C9-8EF1-EF96F20DE55F}"/>
    <cellStyle name="Obično 3 2 3 2 6 3 3" xfId="24702" xr:uid="{0AEBCB6B-6923-472F-86E3-7287CD77F00A}"/>
    <cellStyle name="Obično 3 2 3 2 6 4" xfId="11563" xr:uid="{DE3F2670-9238-4F9D-9382-B7CE9EFDBEDC}"/>
    <cellStyle name="Obično 3 2 3 2 6 4 2" xfId="29385" xr:uid="{592A868E-1466-4D28-AC34-19CC0FF9A8B9}"/>
    <cellStyle name="Obično 3 2 3 2 6 5" xfId="22278" xr:uid="{CACE78D8-9B8B-455F-BC69-8CF69C037E0B}"/>
    <cellStyle name="Obično 3 2 3 2 7" xfId="8310" xr:uid="{4310372A-B5AB-4CFC-A74B-28DFA3D95060}"/>
    <cellStyle name="Obično 3 2 3 2 7 2" xfId="9615" xr:uid="{6DC3C445-0E2B-44A7-95F2-31D9D4A96C95}"/>
    <cellStyle name="Obično 3 2 3 2 7 2 2" xfId="15654" xr:uid="{87BDB45F-6D57-4928-A973-6CDB2E54AA24}"/>
    <cellStyle name="Obično 3 2 3 2 7 2 2 2" xfId="26369" xr:uid="{E046E449-3479-4113-AAE2-504166192B14}"/>
    <cellStyle name="Obično 3 2 3 2 7 2 3" xfId="13287" xr:uid="{1010281D-AF70-4BD5-A86F-5C327C511811}"/>
    <cellStyle name="Obično 3 2 3 2 7 2 3 2" xfId="31052" xr:uid="{822E3FB7-3F93-4432-B639-035EB8754C2E}"/>
    <cellStyle name="Obično 3 2 3 2 7 2 4" xfId="24002" xr:uid="{EA15DC7C-8CAB-4025-B569-E70EC708037D}"/>
    <cellStyle name="Obično 3 2 3 2 7 3" xfId="10807" xr:uid="{644961EC-49C1-471C-937F-03E043B027B2}"/>
    <cellStyle name="Obično 3 2 3 2 7 3 2" xfId="14471" xr:uid="{7460DD57-7D75-4098-A727-F68AEC543745}"/>
    <cellStyle name="Obično 3 2 3 2 7 3 2 2" xfId="32236" xr:uid="{E53801BE-D96F-4B06-8731-D1D75CE64918}"/>
    <cellStyle name="Obično 3 2 3 2 7 3 3" xfId="25186" xr:uid="{E4C8F365-DC49-4836-A903-93B8F4BE6CD3}"/>
    <cellStyle name="Obično 3 2 3 2 7 4" xfId="12047" xr:uid="{F503C3AA-2B60-4E34-92D9-A40485D7D3C9}"/>
    <cellStyle name="Obično 3 2 3 2 7 4 2" xfId="29869" xr:uid="{A70F9A17-EEE9-4B90-8EB6-C8AA397C962C}"/>
    <cellStyle name="Obično 3 2 3 2 7 5" xfId="22762" xr:uid="{CDFCA7A1-D82D-4B0F-AD93-6E2A2B36ED6D}"/>
    <cellStyle name="Obično 3 2 3 2 8" xfId="8556" xr:uid="{9A798103-4D28-45B8-A134-28E643F153DE}"/>
    <cellStyle name="Obično 3 2 3 2 8 2" xfId="14615" xr:uid="{B4A7BFBA-6075-4486-91F1-6D20E4DAC80F}"/>
    <cellStyle name="Obično 3 2 3 2 8 2 2" xfId="25330" xr:uid="{5FC51E2C-EF68-4328-ABF1-CF94525BF39D}"/>
    <cellStyle name="Obično 3 2 3 2 8 3" xfId="12228" xr:uid="{A94995DF-FD0A-4871-8B42-53058762354A}"/>
    <cellStyle name="Obično 3 2 3 2 8 3 2" xfId="30013" xr:uid="{C77F81DA-D4E1-43AB-8528-F18C403D9936}"/>
    <cellStyle name="Obično 3 2 3 2 8 4" xfId="22943" xr:uid="{63D98DC7-9038-47B1-B76D-DC43BDCEA693}"/>
    <cellStyle name="Obično 3 2 3 2 9" xfId="9766" xr:uid="{8D7EF655-86D9-4A2F-8386-B158B4890918}"/>
    <cellStyle name="Obično 3 2 3 2 9 2" xfId="13432" xr:uid="{71DE9CB8-DCD0-49ED-981B-81F038A90765}"/>
    <cellStyle name="Obično 3 2 3 2 9 2 2" xfId="31197" xr:uid="{06B99837-7C2A-4FF2-AF50-63117BA9FC2A}"/>
    <cellStyle name="Obično 3 2 3 2 9 3" xfId="24147" xr:uid="{D335374B-252D-40AF-87AF-4B4A76A72080}"/>
    <cellStyle name="Obično 3 2 3 3" xfId="5196" xr:uid="{2CC66EAA-5515-4948-9ED0-9DACA7BFDE7F}"/>
    <cellStyle name="Obično 3 2 3 3 10" xfId="21677" xr:uid="{294BF13F-AC9B-4D08-A095-728075951345}"/>
    <cellStyle name="Obično 3 2 3 3 2" xfId="5197" xr:uid="{1E2B9EED-634E-41E5-A018-D9167B1A43C0}"/>
    <cellStyle name="Obično 3 2 3 3 2 2" xfId="5993" xr:uid="{BD28015E-73AB-4347-962E-3EBE4C342CF1}"/>
    <cellStyle name="Obično 3 2 3 3 2 2 2" xfId="6622" xr:uid="{436FE067-469D-4185-A1B2-12E08007826A}"/>
    <cellStyle name="Obično 3 2 3 3 2 2 2 2" xfId="8232" xr:uid="{1DF02B58-AD4D-48B4-A12B-DF8E93743560}"/>
    <cellStyle name="Obično 3 2 3 3 2 2 2 2 2" xfId="9542" xr:uid="{F775DA61-6896-486B-92E4-E945A180715B}"/>
    <cellStyle name="Obično 3 2 3 3 2 2 2 2 2 2" xfId="15581" xr:uid="{EA4ACB1D-74EF-42C4-95AE-C7760D5835AF}"/>
    <cellStyle name="Obično 3 2 3 3 2 2 2 2 2 2 2" xfId="26296" xr:uid="{B5E24F71-3B0E-4DDF-972C-8CD19BE0C1D3}"/>
    <cellStyle name="Obično 3 2 3 3 2 2 2 2 2 3" xfId="13214" xr:uid="{C8EACA0D-46DD-4C23-A351-3850CFA50DA2}"/>
    <cellStyle name="Obično 3 2 3 3 2 2 2 2 2 3 2" xfId="30979" xr:uid="{E0E59806-C5A3-49CE-A41A-0E801B5EC563}"/>
    <cellStyle name="Obično 3 2 3 3 2 2 2 2 2 4" xfId="23929" xr:uid="{3CB87CB5-7909-49A0-BFCB-AFED66BEA2D5}"/>
    <cellStyle name="Obično 3 2 3 3 2 2 2 2 3" xfId="10734" xr:uid="{DE5A5250-6DBD-40EB-923F-0B1CE334FB79}"/>
    <cellStyle name="Obično 3 2 3 3 2 2 2 2 3 2" xfId="14398" xr:uid="{8657C5B6-D7B2-4831-91A0-5DD82A6A806C}"/>
    <cellStyle name="Obično 3 2 3 3 2 2 2 2 3 2 2" xfId="32163" xr:uid="{EB845130-094B-43FF-A54D-348F45F27AD4}"/>
    <cellStyle name="Obično 3 2 3 3 2 2 2 2 3 3" xfId="25113" xr:uid="{B5ABCDA7-55EC-4189-B6E1-8BCA0CF7067A}"/>
    <cellStyle name="Obično 3 2 3 3 2 2 2 2 4" xfId="11974" xr:uid="{9E073A56-8E95-4478-99C1-D08A86F21EFA}"/>
    <cellStyle name="Obično 3 2 3 3 2 2 2 2 4 2" xfId="29796" xr:uid="{73B5F30E-CBA5-4903-81FC-BE72F92049E4}"/>
    <cellStyle name="Obično 3 2 3 3 2 2 2 2 5" xfId="22689" xr:uid="{2A287913-3CDD-4E76-9447-F12535F9B325}"/>
    <cellStyle name="Obično 3 2 3 3 2 2 2 3" xfId="8955" xr:uid="{6E9EAEDE-E332-41FB-8BD2-5C52A927BEE3}"/>
    <cellStyle name="Obično 3 2 3 3 2 2 2 3 2" xfId="15014" xr:uid="{750DC91E-AEDC-4A64-99E3-A248A4B4DB0D}"/>
    <cellStyle name="Obično 3 2 3 3 2 2 2 3 2 2" xfId="25729" xr:uid="{14314C81-C9BC-4699-87BC-D84353A1E700}"/>
    <cellStyle name="Obično 3 2 3 3 2 2 2 3 3" xfId="12627" xr:uid="{A026B516-E8C3-4933-A00F-7B54CB7BB008}"/>
    <cellStyle name="Obično 3 2 3 3 2 2 2 3 3 2" xfId="30412" xr:uid="{22784330-406F-43C2-9EAB-8B146CBD0337}"/>
    <cellStyle name="Obično 3 2 3 3 2 2 2 3 4" xfId="23342" xr:uid="{ED83F482-573D-48C0-89D1-0A3A4CB43719}"/>
    <cellStyle name="Obično 3 2 3 3 2 2 2 4" xfId="10167" xr:uid="{8E4ED4A3-063C-49A9-8767-B3C711846DED}"/>
    <cellStyle name="Obično 3 2 3 3 2 2 2 4 2" xfId="13831" xr:uid="{33790656-B9F7-432F-A441-CB8EB5294E25}"/>
    <cellStyle name="Obično 3 2 3 3 2 2 2 4 2 2" xfId="31596" xr:uid="{2B1960B4-B87E-4912-AE11-3993E3411F6D}"/>
    <cellStyle name="Obično 3 2 3 3 2 2 2 4 3" xfId="24546" xr:uid="{F82B038D-1139-4A15-AFD5-606E67A9F74B}"/>
    <cellStyle name="Obično 3 2 3 3 2 2 2 5" xfId="11387" xr:uid="{AF0465D6-24D8-4681-952A-840DB1B9C4CD}"/>
    <cellStyle name="Obično 3 2 3 3 2 2 2 5 2" xfId="29229" xr:uid="{1B37D785-9E1F-419E-9EDD-29098F978FAE}"/>
    <cellStyle name="Obično 3 2 3 3 2 2 2 6" xfId="22087" xr:uid="{E359CC85-3E21-484B-8A90-E3B12875C7FD}"/>
    <cellStyle name="Obično 3 2 3 3 2 2 3" xfId="7590" xr:uid="{3D1CCB05-8F2E-447E-8AF4-04191A876ECC}"/>
    <cellStyle name="Obično 3 2 3 3 2 2 3 2" xfId="9265" xr:uid="{EB21BAC6-A776-4328-92C8-F30C6B73039B}"/>
    <cellStyle name="Obično 3 2 3 3 2 2 3 2 2" xfId="15304" xr:uid="{FDA6AE91-04EC-4FB3-AAE8-A9A2221D119B}"/>
    <cellStyle name="Obično 3 2 3 3 2 2 3 2 2 2" xfId="26019" xr:uid="{4668A23A-2C0D-40D4-86F7-E2F84D5C9C18}"/>
    <cellStyle name="Obično 3 2 3 3 2 2 3 2 3" xfId="12937" xr:uid="{A3B40BE9-74F5-42E4-BB9C-F8C0B112929A}"/>
    <cellStyle name="Obično 3 2 3 3 2 2 3 2 3 2" xfId="30702" xr:uid="{5C53EAED-DD5F-486A-B075-4781B64ECAA5}"/>
    <cellStyle name="Obično 3 2 3 3 2 2 3 2 4" xfId="23652" xr:uid="{926DD6B0-39F0-4B4D-9761-665E2043A52F}"/>
    <cellStyle name="Obično 3 2 3 3 2 2 3 3" xfId="10457" xr:uid="{1CCE7983-2BE3-411A-B5B1-4FDCE1B48B13}"/>
    <cellStyle name="Obično 3 2 3 3 2 2 3 3 2" xfId="14121" xr:uid="{89D91BE2-8FF0-4CDA-B4C8-6F10B1D21C4A}"/>
    <cellStyle name="Obično 3 2 3 3 2 2 3 3 2 2" xfId="31886" xr:uid="{04D130E4-8A94-4F41-9E27-91C282121B44}"/>
    <cellStyle name="Obično 3 2 3 3 2 2 3 3 3" xfId="24836" xr:uid="{411157C2-FC3F-4D5C-8E34-4D0E0B3D05AF}"/>
    <cellStyle name="Obično 3 2 3 3 2 2 3 4" xfId="11697" xr:uid="{A81FCB5E-A0DB-4A12-80B2-5091C2A7A85C}"/>
    <cellStyle name="Obično 3 2 3 3 2 2 3 4 2" xfId="29519" xr:uid="{1CF1CE2C-909F-4082-8BDB-F97945797A09}"/>
    <cellStyle name="Obično 3 2 3 3 2 2 3 5" xfId="22412" xr:uid="{BBCB5B0E-A989-4DD1-A3CF-390288B74CB5}"/>
    <cellStyle name="Obično 3 2 3 3 2 2 4" xfId="8690" xr:uid="{7F168659-6FD9-4396-8D32-0D1738A485E4}"/>
    <cellStyle name="Obično 3 2 3 3 2 2 4 2" xfId="14749" xr:uid="{C8D498D4-CAB7-4FD2-AB39-EF39F9A23C50}"/>
    <cellStyle name="Obično 3 2 3 3 2 2 4 2 2" xfId="25464" xr:uid="{36EF9DB0-0B6F-4849-949A-7A0A23F174BC}"/>
    <cellStyle name="Obično 3 2 3 3 2 2 4 3" xfId="12362" xr:uid="{A8F9A4F0-555B-4898-AA39-AEB56D811F89}"/>
    <cellStyle name="Obično 3 2 3 3 2 2 4 3 2" xfId="30147" xr:uid="{F3B8100B-E359-4040-B76B-B52C60EC9805}"/>
    <cellStyle name="Obično 3 2 3 3 2 2 4 4" xfId="23077" xr:uid="{DB3928E7-EB7B-4BEB-AFB5-D8B1C73E67B4}"/>
    <cellStyle name="Obično 3 2 3 3 2 2 5" xfId="9902" xr:uid="{B66B4470-4C8F-4EAC-BE13-2F511D37291C}"/>
    <cellStyle name="Obično 3 2 3 3 2 2 5 2" xfId="13566" xr:uid="{CDDC902A-8F81-4D34-B356-7505325B703F}"/>
    <cellStyle name="Obično 3 2 3 3 2 2 5 2 2" xfId="31331" xr:uid="{A6D9943E-16F5-4882-9174-EE31B43C00FC}"/>
    <cellStyle name="Obično 3 2 3 3 2 2 5 3" xfId="24281" xr:uid="{34FC90A5-AA00-48DD-A8BF-9D367593BCCA}"/>
    <cellStyle name="Obično 3 2 3 3 2 2 6" xfId="11122" xr:uid="{500E32AA-46E7-44DB-B06D-6E448968F367}"/>
    <cellStyle name="Obično 3 2 3 3 2 2 6 2" xfId="28964" xr:uid="{BA2B2C66-4B46-4FE7-A1DD-84D88DF03E80}"/>
    <cellStyle name="Obično 3 2 3 3 2 2 7" xfId="21822" xr:uid="{6E0B4366-4B4B-43A9-A51B-AFB7CBF815C5}"/>
    <cellStyle name="Obično 3 2 3 3 2 3" xfId="6429" xr:uid="{4C7C20C1-A949-4258-B68F-7E724E1F9670}"/>
    <cellStyle name="Obično 3 2 3 3 2 3 2" xfId="8039" xr:uid="{1CF43D79-C1AB-4BDF-AF3F-BB14B883C62E}"/>
    <cellStyle name="Obično 3 2 3 3 2 3 2 2" xfId="9412" xr:uid="{68F2CD11-1001-4B4A-8A80-28EA283E09E5}"/>
    <cellStyle name="Obično 3 2 3 3 2 3 2 2 2" xfId="15451" xr:uid="{648E683B-B1BB-487C-B768-27CEB086D6A7}"/>
    <cellStyle name="Obično 3 2 3 3 2 3 2 2 2 2" xfId="26166" xr:uid="{FF39349C-A83B-45AF-964E-23DD59AE0B42}"/>
    <cellStyle name="Obično 3 2 3 3 2 3 2 2 3" xfId="13084" xr:uid="{015EE912-DC21-438B-9DE7-020AC0919BDF}"/>
    <cellStyle name="Obično 3 2 3 3 2 3 2 2 3 2" xfId="30849" xr:uid="{71079EAA-351A-474F-B241-240437E21871}"/>
    <cellStyle name="Obično 3 2 3 3 2 3 2 2 4" xfId="23799" xr:uid="{9773EE41-6987-4B59-A059-189F6FDCE5F8}"/>
    <cellStyle name="Obično 3 2 3 3 2 3 2 3" xfId="10604" xr:uid="{A81A53F2-CDAD-4C53-A5C2-C59EFD53C655}"/>
    <cellStyle name="Obično 3 2 3 3 2 3 2 3 2" xfId="14268" xr:uid="{9413FD30-B945-4BFF-BD2F-8421C2BE4336}"/>
    <cellStyle name="Obično 3 2 3 3 2 3 2 3 2 2" xfId="32033" xr:uid="{66A6A4F8-4709-40DB-BAD7-FABC593E2A03}"/>
    <cellStyle name="Obično 3 2 3 3 2 3 2 3 3" xfId="24983" xr:uid="{EE0C654B-F71D-4A1C-9BA3-133484DC11BD}"/>
    <cellStyle name="Obično 3 2 3 3 2 3 2 4" xfId="11844" xr:uid="{1A4D37BB-2655-42CF-B95B-6DB92EAC7CDE}"/>
    <cellStyle name="Obično 3 2 3 3 2 3 2 4 2" xfId="29666" xr:uid="{95CB98F7-67DF-48DA-848E-2C40F2DBA6F3}"/>
    <cellStyle name="Obično 3 2 3 3 2 3 2 5" xfId="22559" xr:uid="{39503BB8-6362-4C41-B88B-22DAA531FFA0}"/>
    <cellStyle name="Obično 3 2 3 3 2 3 3" xfId="8825" xr:uid="{E5B4C1C9-EA62-4084-A49C-6CBE5E49CA7E}"/>
    <cellStyle name="Obično 3 2 3 3 2 3 3 2" xfId="14884" xr:uid="{8C72C411-16BC-464B-AF65-D23B68B68DD3}"/>
    <cellStyle name="Obično 3 2 3 3 2 3 3 2 2" xfId="25599" xr:uid="{74228EBD-5D07-4010-9679-EBF9C9813E37}"/>
    <cellStyle name="Obično 3 2 3 3 2 3 3 3" xfId="12497" xr:uid="{9B36A381-D4DB-44C7-8D3F-E83BFFF21C0B}"/>
    <cellStyle name="Obično 3 2 3 3 2 3 3 3 2" xfId="30282" xr:uid="{3E91C8B2-320D-4A5A-B674-7343C7665852}"/>
    <cellStyle name="Obično 3 2 3 3 2 3 3 4" xfId="23212" xr:uid="{B84541C7-2E05-4B7E-904B-BBF82DF5120A}"/>
    <cellStyle name="Obično 3 2 3 3 2 3 4" xfId="10037" xr:uid="{EDEA5DAC-AC30-419B-BDDA-B7CE7D2006B6}"/>
    <cellStyle name="Obično 3 2 3 3 2 3 4 2" xfId="13701" xr:uid="{F3B47212-9105-4C72-B72C-C20D6952DD8B}"/>
    <cellStyle name="Obično 3 2 3 3 2 3 4 2 2" xfId="31466" xr:uid="{EDB968FB-11B2-48CB-80FB-FA7A73A1C7E0}"/>
    <cellStyle name="Obično 3 2 3 3 2 3 4 3" xfId="24416" xr:uid="{A3AC5ECD-8D15-4868-8541-C64AF4F4B70A}"/>
    <cellStyle name="Obično 3 2 3 3 2 3 5" xfId="11257" xr:uid="{951651C8-89DD-4872-8049-AA3BD1E3160A}"/>
    <cellStyle name="Obično 3 2 3 3 2 3 5 2" xfId="29099" xr:uid="{EA93EDB4-07ED-45D0-B4F3-246B876DC8C0}"/>
    <cellStyle name="Obično 3 2 3 3 2 3 6" xfId="21957" xr:uid="{25F15560-A268-410C-BE05-FC0B119F23C3}"/>
    <cellStyle name="Obično 3 2 3 3 2 4" xfId="7397" xr:uid="{730F1F9D-A9FF-4C2F-ACC5-617EC6B14AD5}"/>
    <cellStyle name="Obično 3 2 3 3 2 4 2" xfId="9135" xr:uid="{153AEDD5-35F0-4F9F-BFA0-84C6292D543C}"/>
    <cellStyle name="Obično 3 2 3 3 2 4 2 2" xfId="15174" xr:uid="{6E816AC9-FFC5-4DC4-99BA-04FA48A7D812}"/>
    <cellStyle name="Obično 3 2 3 3 2 4 2 2 2" xfId="25889" xr:uid="{6A5C7139-E514-4155-8655-B858C066452E}"/>
    <cellStyle name="Obično 3 2 3 3 2 4 2 3" xfId="12807" xr:uid="{D107D4C4-10FE-453A-86B4-352F8C4889E5}"/>
    <cellStyle name="Obično 3 2 3 3 2 4 2 3 2" xfId="30572" xr:uid="{F3893A07-B69C-4FEC-9E60-473A14360523}"/>
    <cellStyle name="Obično 3 2 3 3 2 4 2 4" xfId="23522" xr:uid="{9EC3015E-97D0-4DF4-B26C-C2B103BE1570}"/>
    <cellStyle name="Obično 3 2 3 3 2 4 3" xfId="10327" xr:uid="{F687C29C-CD69-4A5D-8FEE-0EDAF4AAAD30}"/>
    <cellStyle name="Obično 3 2 3 3 2 4 3 2" xfId="13991" xr:uid="{FF0566DD-328F-42E8-A609-B4E1659600EE}"/>
    <cellStyle name="Obično 3 2 3 3 2 4 3 2 2" xfId="31756" xr:uid="{1DC71C9A-DFCE-4593-99A8-2A1E14D04F4F}"/>
    <cellStyle name="Obično 3 2 3 3 2 4 3 3" xfId="24706" xr:uid="{6A3565F8-C376-4AC1-B31D-D71924BCC461}"/>
    <cellStyle name="Obično 3 2 3 3 2 4 4" xfId="11567" xr:uid="{D56D9F30-462D-43B3-ACF9-583BEA35929C}"/>
    <cellStyle name="Obično 3 2 3 3 2 4 4 2" xfId="29389" xr:uid="{F57DA6BE-8332-413E-B6FC-5580EEB8D049}"/>
    <cellStyle name="Obično 3 2 3 3 2 4 5" xfId="22282" xr:uid="{88DBF731-6A90-4CBE-8CB3-6CC7C26D79EA}"/>
    <cellStyle name="Obično 3 2 3 3 2 5" xfId="8314" xr:uid="{A42B1500-CD15-423B-8542-92D8BF7D1F38}"/>
    <cellStyle name="Obično 3 2 3 3 2 5 2" xfId="9619" xr:uid="{98D6EAE3-3C33-493F-A206-6147B0C80684}"/>
    <cellStyle name="Obično 3 2 3 3 2 5 2 2" xfId="15658" xr:uid="{2A5FAE85-E3E9-451F-901C-A5A446A04088}"/>
    <cellStyle name="Obično 3 2 3 3 2 5 2 2 2" xfId="26373" xr:uid="{08456AB8-1BEC-419D-9E6E-9886D34C2D0B}"/>
    <cellStyle name="Obično 3 2 3 3 2 5 2 3" xfId="13291" xr:uid="{6B002742-2E0A-452B-8C88-B8F503207C42}"/>
    <cellStyle name="Obično 3 2 3 3 2 5 2 3 2" xfId="31056" xr:uid="{28CC900C-FEE1-4B59-9F3B-B17D52A29B6E}"/>
    <cellStyle name="Obično 3 2 3 3 2 5 2 4" xfId="24006" xr:uid="{05986257-F402-4CE6-ACEB-760D0A77872B}"/>
    <cellStyle name="Obično 3 2 3 3 2 5 3" xfId="10811" xr:uid="{ACB4A796-CECE-470A-9EED-85E1109FE4FB}"/>
    <cellStyle name="Obično 3 2 3 3 2 5 3 2" xfId="14475" xr:uid="{9050DFCF-2926-41B7-AB58-7672FC2ECC75}"/>
    <cellStyle name="Obično 3 2 3 3 2 5 3 2 2" xfId="32240" xr:uid="{F60D0910-CE98-4B08-9D50-B4220EF119E6}"/>
    <cellStyle name="Obično 3 2 3 3 2 5 3 3" xfId="25190" xr:uid="{9A69696D-FAB4-4EFD-90E4-4324C3E0285F}"/>
    <cellStyle name="Obično 3 2 3 3 2 5 4" xfId="12051" xr:uid="{BF5B4C58-B91D-4465-AF94-B2E0F0D0F437}"/>
    <cellStyle name="Obično 3 2 3 3 2 5 4 2" xfId="29873" xr:uid="{C65F8BA0-51D1-45E4-9CD1-0537190E4368}"/>
    <cellStyle name="Obično 3 2 3 3 2 5 5" xfId="22766" xr:uid="{5434F626-6637-447C-B621-1B8C425FA290}"/>
    <cellStyle name="Obično 3 2 3 3 2 6" xfId="8560" xr:uid="{A0AC3412-CDFE-41FA-A07A-3CB73C307454}"/>
    <cellStyle name="Obično 3 2 3 3 2 6 2" xfId="14619" xr:uid="{51C9E621-7F37-4ADB-A1DA-8696D83EECEE}"/>
    <cellStyle name="Obično 3 2 3 3 2 6 2 2" xfId="25334" xr:uid="{E18C1D2E-6EA9-4C46-ABE3-2722E562217E}"/>
    <cellStyle name="Obično 3 2 3 3 2 6 3" xfId="12232" xr:uid="{C020A1AA-DB60-42E4-8D50-0C3BA5CED538}"/>
    <cellStyle name="Obično 3 2 3 3 2 6 3 2" xfId="30017" xr:uid="{90569D0F-4539-4A73-8E43-FD0E90049A9D}"/>
    <cellStyle name="Obično 3 2 3 3 2 6 4" xfId="22947" xr:uid="{1C9E52E7-F04A-4FCA-B42F-2BEBC6D694AD}"/>
    <cellStyle name="Obično 3 2 3 3 2 7" xfId="9770" xr:uid="{C8AF7CA5-2672-4B11-926C-A597D331F5A5}"/>
    <cellStyle name="Obično 3 2 3 3 2 7 2" xfId="13436" xr:uid="{823AAC25-9E95-4682-A74E-D609B887100B}"/>
    <cellStyle name="Obično 3 2 3 3 2 7 2 2" xfId="31201" xr:uid="{6425CECA-D30B-4D36-8333-D79AA784FAB6}"/>
    <cellStyle name="Obično 3 2 3 3 2 7 3" xfId="24151" xr:uid="{8E14485B-C8EA-47A5-902A-290F60682646}"/>
    <cellStyle name="Obično 3 2 3 3 2 8" xfId="10992" xr:uid="{A285E58D-0E38-4130-A2CD-C714260B48FA}"/>
    <cellStyle name="Obično 3 2 3 3 2 8 2" xfId="28834" xr:uid="{3C9A3FA5-7F91-4943-A6D2-411EE19D657A}"/>
    <cellStyle name="Obično 3 2 3 3 2 9" xfId="21678" xr:uid="{F70E6FFB-585B-4462-A8AC-AD0901F6BEB1}"/>
    <cellStyle name="Obično 3 2 3 3 3" xfId="5992" xr:uid="{E18881BF-9206-45C3-8F6C-1993C783E1D9}"/>
    <cellStyle name="Obično 3 2 3 3 3 2" xfId="6621" xr:uid="{8619EE61-30D3-4FCE-8AFB-56960E63FFF4}"/>
    <cellStyle name="Obično 3 2 3 3 3 2 2" xfId="8231" xr:uid="{5CCD13FA-64CC-4078-B0DD-CAD04E76E6CE}"/>
    <cellStyle name="Obično 3 2 3 3 3 2 2 2" xfId="9541" xr:uid="{EB62BA60-74B6-4BB8-A10A-8E5381D17279}"/>
    <cellStyle name="Obično 3 2 3 3 3 2 2 2 2" xfId="15580" xr:uid="{A0794F50-68E1-4987-871C-82BA46947CDD}"/>
    <cellStyle name="Obično 3 2 3 3 3 2 2 2 2 2" xfId="26295" xr:uid="{759D4E3D-90B7-4CCA-BCCF-460B912BF0AC}"/>
    <cellStyle name="Obično 3 2 3 3 3 2 2 2 3" xfId="13213" xr:uid="{4404EC68-E923-44CD-9240-B54B4B941883}"/>
    <cellStyle name="Obično 3 2 3 3 3 2 2 2 3 2" xfId="30978" xr:uid="{5F6413FA-C66C-42D1-BAE9-6243ADD3DD20}"/>
    <cellStyle name="Obično 3 2 3 3 3 2 2 2 4" xfId="23928" xr:uid="{22769079-A3FB-49E6-AA83-70DBF3B09E77}"/>
    <cellStyle name="Obično 3 2 3 3 3 2 2 3" xfId="10733" xr:uid="{6D07A397-F4D1-4586-ABCD-5C0BF188792E}"/>
    <cellStyle name="Obično 3 2 3 3 3 2 2 3 2" xfId="14397" xr:uid="{6F3DC129-3164-4A59-B740-4C6079C234D0}"/>
    <cellStyle name="Obično 3 2 3 3 3 2 2 3 2 2" xfId="32162" xr:uid="{9A39D181-BDED-4B0D-ADDB-2FF33B6C0548}"/>
    <cellStyle name="Obično 3 2 3 3 3 2 2 3 3" xfId="25112" xr:uid="{F4F863E2-CC3C-412E-8AE9-6EEC5EF93D68}"/>
    <cellStyle name="Obično 3 2 3 3 3 2 2 4" xfId="11973" xr:uid="{5C3F200B-1F92-4533-A264-DE0DC2A6422A}"/>
    <cellStyle name="Obično 3 2 3 3 3 2 2 4 2" xfId="29795" xr:uid="{D39FC2B7-3D1E-41BD-973B-267F6F1BEBC3}"/>
    <cellStyle name="Obično 3 2 3 3 3 2 2 5" xfId="22688" xr:uid="{8B0D4BAF-02FC-41D7-A1F9-994D087C54ED}"/>
    <cellStyle name="Obično 3 2 3 3 3 2 3" xfId="8954" xr:uid="{6DA9BF27-3022-4860-9D6B-B597F6CADB22}"/>
    <cellStyle name="Obično 3 2 3 3 3 2 3 2" xfId="15013" xr:uid="{6F541514-7607-4FC2-85DC-7BC805F70B00}"/>
    <cellStyle name="Obično 3 2 3 3 3 2 3 2 2" xfId="25728" xr:uid="{47B9A344-E40F-403F-92B8-24F3ADE97FE6}"/>
    <cellStyle name="Obično 3 2 3 3 3 2 3 3" xfId="12626" xr:uid="{BF5C20A2-FE20-4B8F-8679-F78293E2A3E1}"/>
    <cellStyle name="Obično 3 2 3 3 3 2 3 3 2" xfId="30411" xr:uid="{9A107DB3-1B78-4EED-9F91-CAD53D3E63A5}"/>
    <cellStyle name="Obično 3 2 3 3 3 2 3 4" xfId="23341" xr:uid="{A45F8425-E344-4E11-A762-CF8B7A412ED5}"/>
    <cellStyle name="Obično 3 2 3 3 3 2 4" xfId="10166" xr:uid="{3577BC55-C3DA-4CF1-8016-5556C11F58C1}"/>
    <cellStyle name="Obično 3 2 3 3 3 2 4 2" xfId="13830" xr:uid="{D0D6E136-50FE-4D7F-8F8E-B538BB7E9007}"/>
    <cellStyle name="Obično 3 2 3 3 3 2 4 2 2" xfId="31595" xr:uid="{399659F3-82DD-4803-887D-AA27E87497F0}"/>
    <cellStyle name="Obično 3 2 3 3 3 2 4 3" xfId="24545" xr:uid="{EA6E599B-88C9-4319-939A-12F48CF883A8}"/>
    <cellStyle name="Obično 3 2 3 3 3 2 5" xfId="11386" xr:uid="{FF77088A-2C99-4A7A-8ADD-898ECE9FCDD6}"/>
    <cellStyle name="Obično 3 2 3 3 3 2 5 2" xfId="29228" xr:uid="{77344310-58E5-4405-B6E7-D099ED61F4AE}"/>
    <cellStyle name="Obično 3 2 3 3 3 2 6" xfId="22086" xr:uid="{5B1ED669-4450-46CD-B699-34E160794824}"/>
    <cellStyle name="Obično 3 2 3 3 3 3" xfId="7589" xr:uid="{819631C6-DA94-4A75-A7F6-D07B085C5633}"/>
    <cellStyle name="Obično 3 2 3 3 3 3 2" xfId="9264" xr:uid="{E5466228-91D1-4A64-B22C-30D265034811}"/>
    <cellStyle name="Obično 3 2 3 3 3 3 2 2" xfId="15303" xr:uid="{7627332E-306D-4CA5-B545-8F4CFDD9BA34}"/>
    <cellStyle name="Obično 3 2 3 3 3 3 2 2 2" xfId="26018" xr:uid="{416F7DEE-6975-413E-82C2-DB61E0DBC90B}"/>
    <cellStyle name="Obično 3 2 3 3 3 3 2 3" xfId="12936" xr:uid="{9CF97448-D946-4F0A-AF09-3F67C8C96B0C}"/>
    <cellStyle name="Obično 3 2 3 3 3 3 2 3 2" xfId="30701" xr:uid="{2D4990E1-1A77-4E11-8B4D-5D8A6757DEE5}"/>
    <cellStyle name="Obično 3 2 3 3 3 3 2 4" xfId="23651" xr:uid="{CDA9F52E-6228-4B59-BB0B-33DCE4871B56}"/>
    <cellStyle name="Obično 3 2 3 3 3 3 3" xfId="10456" xr:uid="{ECB7753C-C1C7-4B28-80F7-5F3EA61BD639}"/>
    <cellStyle name="Obično 3 2 3 3 3 3 3 2" xfId="14120" xr:uid="{89C1F247-8E2F-4083-B585-34C96F85C7FF}"/>
    <cellStyle name="Obično 3 2 3 3 3 3 3 2 2" xfId="31885" xr:uid="{3C51BC4A-55FA-4882-A252-C74BB70DA868}"/>
    <cellStyle name="Obično 3 2 3 3 3 3 3 3" xfId="24835" xr:uid="{CC643B93-C8FA-4370-A12E-DAA950DF1EC8}"/>
    <cellStyle name="Obično 3 2 3 3 3 3 4" xfId="11696" xr:uid="{8BB86979-6F8E-4283-B91B-B8B947904E85}"/>
    <cellStyle name="Obično 3 2 3 3 3 3 4 2" xfId="29518" xr:uid="{8D0B5AD8-C0B2-4098-8C53-D943066E50B7}"/>
    <cellStyle name="Obično 3 2 3 3 3 3 5" xfId="22411" xr:uid="{BD97C932-6C49-4665-90FD-1496FA9C1FD5}"/>
    <cellStyle name="Obično 3 2 3 3 3 4" xfId="8689" xr:uid="{91F5AA81-12B3-48DE-AF53-80D1D8DA5C0F}"/>
    <cellStyle name="Obično 3 2 3 3 3 4 2" xfId="14748" xr:uid="{4E2EB751-910D-41AE-AC0D-68964F1CB774}"/>
    <cellStyle name="Obično 3 2 3 3 3 4 2 2" xfId="25463" xr:uid="{95FDBC56-3A4E-4C5D-B2BC-9660ADBE13AA}"/>
    <cellStyle name="Obično 3 2 3 3 3 4 3" xfId="12361" xr:uid="{F9C01B51-E2CA-413E-BEA8-FAE66EDFDDA9}"/>
    <cellStyle name="Obično 3 2 3 3 3 4 3 2" xfId="30146" xr:uid="{D148EF37-8DED-4F75-8C9F-E2774756C18B}"/>
    <cellStyle name="Obično 3 2 3 3 3 4 4" xfId="23076" xr:uid="{68D8C248-370E-4A53-8B81-4584BBBDECFA}"/>
    <cellStyle name="Obično 3 2 3 3 3 5" xfId="9901" xr:uid="{BFE9EE90-4CB2-4BAB-BCDC-7904FE1D7251}"/>
    <cellStyle name="Obično 3 2 3 3 3 5 2" xfId="13565" xr:uid="{33567D66-EA12-4C20-8ED4-6DCC7410DE13}"/>
    <cellStyle name="Obično 3 2 3 3 3 5 2 2" xfId="31330" xr:uid="{0CFFCD0D-7D88-49D4-A8E9-23738DF62ACC}"/>
    <cellStyle name="Obično 3 2 3 3 3 5 3" xfId="24280" xr:uid="{A7945911-34B9-4C70-8D2F-35941E799458}"/>
    <cellStyle name="Obično 3 2 3 3 3 6" xfId="11121" xr:uid="{CBEBB8B9-B4A0-4504-9086-E1EBF190F89C}"/>
    <cellStyle name="Obično 3 2 3 3 3 6 2" xfId="28963" xr:uid="{3AE9ECE2-5559-4A2C-8480-2C2408382C53}"/>
    <cellStyle name="Obično 3 2 3 3 3 7" xfId="21821" xr:uid="{E99FFC26-85C5-436B-9659-D81871EAD291}"/>
    <cellStyle name="Obično 3 2 3 3 4" xfId="6428" xr:uid="{84B11C10-C874-492E-9179-CC3D4E526B78}"/>
    <cellStyle name="Obično 3 2 3 3 4 2" xfId="8038" xr:uid="{999D70BD-BC81-4AD8-8016-59E31F0FDBAB}"/>
    <cellStyle name="Obično 3 2 3 3 4 2 2" xfId="9411" xr:uid="{72E4BFCC-E96A-49A6-A639-B67176972C09}"/>
    <cellStyle name="Obično 3 2 3 3 4 2 2 2" xfId="15450" xr:uid="{2E298905-952B-4962-9281-5C89788011E6}"/>
    <cellStyle name="Obično 3 2 3 3 4 2 2 2 2" xfId="26165" xr:uid="{A056FB82-1634-40DC-85EF-A8FB9FA5859C}"/>
    <cellStyle name="Obično 3 2 3 3 4 2 2 3" xfId="13083" xr:uid="{AAF63ECA-736A-4D8E-A97C-CC1DE85136B2}"/>
    <cellStyle name="Obično 3 2 3 3 4 2 2 3 2" xfId="30848" xr:uid="{95E5894C-03B6-4E32-8BFB-F3FB72F0649D}"/>
    <cellStyle name="Obično 3 2 3 3 4 2 2 4" xfId="23798" xr:uid="{01BDE951-9CFB-42E5-BB1C-ECF3818B2F1D}"/>
    <cellStyle name="Obično 3 2 3 3 4 2 3" xfId="10603" xr:uid="{FAD07EDB-F239-4103-B125-4849EC7BC3C2}"/>
    <cellStyle name="Obično 3 2 3 3 4 2 3 2" xfId="14267" xr:uid="{026A0198-DBB5-4245-B0C1-D0D57AD0A314}"/>
    <cellStyle name="Obično 3 2 3 3 4 2 3 2 2" xfId="32032" xr:uid="{FD8C4762-C551-453E-93A8-DD2A13ED1DCC}"/>
    <cellStyle name="Obično 3 2 3 3 4 2 3 3" xfId="24982" xr:uid="{DB94F7C9-DB01-41CB-BA21-038FCD3A22FE}"/>
    <cellStyle name="Obično 3 2 3 3 4 2 4" xfId="11843" xr:uid="{2B203238-3318-439B-97A1-A385B9611A4F}"/>
    <cellStyle name="Obično 3 2 3 3 4 2 4 2" xfId="29665" xr:uid="{7A24474B-253C-44AD-85AC-442F082BD5E8}"/>
    <cellStyle name="Obično 3 2 3 3 4 2 5" xfId="22558" xr:uid="{8F629218-7605-43B5-9CA8-BCECCAC5D80A}"/>
    <cellStyle name="Obično 3 2 3 3 4 3" xfId="8824" xr:uid="{B76BF924-1B02-439D-BFEA-DD931F9043BC}"/>
    <cellStyle name="Obično 3 2 3 3 4 3 2" xfId="14883" xr:uid="{1EFC26BF-DBE1-4AE0-97F9-AB00E6DC783F}"/>
    <cellStyle name="Obično 3 2 3 3 4 3 2 2" xfId="25598" xr:uid="{BF5E30ED-CB05-44BD-A056-732C10074B19}"/>
    <cellStyle name="Obično 3 2 3 3 4 3 3" xfId="12496" xr:uid="{2D978DB9-7BA0-446E-AFB1-4AADCCFBCAE0}"/>
    <cellStyle name="Obično 3 2 3 3 4 3 3 2" xfId="30281" xr:uid="{857691EC-4B26-4DF1-A495-3E8E5DD33F6F}"/>
    <cellStyle name="Obično 3 2 3 3 4 3 4" xfId="23211" xr:uid="{E522DA42-CF58-471F-BEBC-F1A06801D4F7}"/>
    <cellStyle name="Obično 3 2 3 3 4 4" xfId="10036" xr:uid="{AD87604E-745B-4E01-BBFE-6CD60AF95242}"/>
    <cellStyle name="Obično 3 2 3 3 4 4 2" xfId="13700" xr:uid="{AADE94EA-210D-4CCD-B348-139166C12C29}"/>
    <cellStyle name="Obično 3 2 3 3 4 4 2 2" xfId="31465" xr:uid="{275A4216-E8B8-48D5-92A3-44261F728D95}"/>
    <cellStyle name="Obično 3 2 3 3 4 4 3" xfId="24415" xr:uid="{D51409EC-6A06-4DEE-AEC8-293428D1F086}"/>
    <cellStyle name="Obično 3 2 3 3 4 5" xfId="11256" xr:uid="{199A73FA-1E0E-4164-8453-1E0466A4C621}"/>
    <cellStyle name="Obično 3 2 3 3 4 5 2" xfId="29098" xr:uid="{543E4A39-DD46-4FF8-B6AC-74CDFC07A655}"/>
    <cellStyle name="Obično 3 2 3 3 4 6" xfId="21956" xr:uid="{215CD4C6-4E6F-4239-92E2-8CB308B80B4A}"/>
    <cellStyle name="Obično 3 2 3 3 5" xfId="7396" xr:uid="{9E3E9BF3-D40D-48A7-BD2D-B4E885A409CA}"/>
    <cellStyle name="Obično 3 2 3 3 5 2" xfId="9134" xr:uid="{75468F6E-F889-4D6B-BEB6-F98A70BB920A}"/>
    <cellStyle name="Obično 3 2 3 3 5 2 2" xfId="15173" xr:uid="{32224DB0-31FD-43A0-880D-96E7A1AFEEBE}"/>
    <cellStyle name="Obično 3 2 3 3 5 2 2 2" xfId="25888" xr:uid="{A6293BC7-2916-4EAE-8809-E9A456D99D58}"/>
    <cellStyle name="Obično 3 2 3 3 5 2 3" xfId="12806" xr:uid="{EF48C09E-B012-47B3-B057-CFE3C5F718DA}"/>
    <cellStyle name="Obično 3 2 3 3 5 2 3 2" xfId="30571" xr:uid="{F5ED614C-BAB0-45DC-B66E-6C8F5275FF27}"/>
    <cellStyle name="Obično 3 2 3 3 5 2 4" xfId="23521" xr:uid="{3B58813A-5F58-40A8-A9AC-D4F89FC5F812}"/>
    <cellStyle name="Obično 3 2 3 3 5 3" xfId="10326" xr:uid="{57233DCE-814C-46B9-A87F-68835FFA994E}"/>
    <cellStyle name="Obično 3 2 3 3 5 3 2" xfId="13990" xr:uid="{43F65D5E-1C6B-420B-B329-5D2AE2A90301}"/>
    <cellStyle name="Obično 3 2 3 3 5 3 2 2" xfId="31755" xr:uid="{3303BF51-CFA4-478B-8113-EDEF4C88DBA1}"/>
    <cellStyle name="Obično 3 2 3 3 5 3 3" xfId="24705" xr:uid="{31E8C10F-43B0-42FF-A777-8978D7C7ED85}"/>
    <cellStyle name="Obično 3 2 3 3 5 4" xfId="11566" xr:uid="{825B0415-B2C1-4DDD-B19B-09300BFEC290}"/>
    <cellStyle name="Obično 3 2 3 3 5 4 2" xfId="29388" xr:uid="{39147C68-6462-4AD9-ABEE-827EC0555C01}"/>
    <cellStyle name="Obično 3 2 3 3 5 5" xfId="22281" xr:uid="{1F98C68E-882B-4A70-9BA3-F6208D734F65}"/>
    <cellStyle name="Obično 3 2 3 3 6" xfId="8313" xr:uid="{73B611B1-CBEE-480B-BF5D-BD453888CCC0}"/>
    <cellStyle name="Obično 3 2 3 3 6 2" xfId="9618" xr:uid="{8CD6C884-7FA9-4BF2-9CA2-5842F267AA99}"/>
    <cellStyle name="Obično 3 2 3 3 6 2 2" xfId="15657" xr:uid="{E35657A8-6D5F-4158-9487-CE81CACB65F9}"/>
    <cellStyle name="Obično 3 2 3 3 6 2 2 2" xfId="26372" xr:uid="{95630CD0-044A-4CA9-8A25-50E4C5E131FB}"/>
    <cellStyle name="Obično 3 2 3 3 6 2 3" xfId="13290" xr:uid="{DECFA65D-DAF1-4963-8DAE-9C5C744E957F}"/>
    <cellStyle name="Obično 3 2 3 3 6 2 3 2" xfId="31055" xr:uid="{84733D0D-0C12-4084-938F-3929E320FE12}"/>
    <cellStyle name="Obično 3 2 3 3 6 2 4" xfId="24005" xr:uid="{4C2932C9-BD67-47FA-A831-83021E1960AD}"/>
    <cellStyle name="Obično 3 2 3 3 6 3" xfId="10810" xr:uid="{30FAF00B-6BE9-4860-8683-D49982FC226A}"/>
    <cellStyle name="Obično 3 2 3 3 6 3 2" xfId="14474" xr:uid="{A52825AC-9ACA-4482-83F0-11BC8DDDFAD4}"/>
    <cellStyle name="Obično 3 2 3 3 6 3 2 2" xfId="32239" xr:uid="{C0113B83-DD29-48AF-AC88-BAFF6870D0EC}"/>
    <cellStyle name="Obično 3 2 3 3 6 3 3" xfId="25189" xr:uid="{0D888BE7-D7A9-41A6-AF6B-A6CABA63042C}"/>
    <cellStyle name="Obično 3 2 3 3 6 4" xfId="12050" xr:uid="{9D11D46C-AE55-467F-82D7-3F5DCDB6C8E6}"/>
    <cellStyle name="Obično 3 2 3 3 6 4 2" xfId="29872" xr:uid="{5E78DE07-30D0-4FC3-B550-E5D9A132A694}"/>
    <cellStyle name="Obično 3 2 3 3 6 5" xfId="22765" xr:uid="{274D65A8-1EFD-42C7-9B34-D6910663F140}"/>
    <cellStyle name="Obično 3 2 3 3 7" xfId="8559" xr:uid="{25582D04-8A58-4229-8F53-907A6085068A}"/>
    <cellStyle name="Obično 3 2 3 3 7 2" xfId="14618" xr:uid="{80DD2BB2-CFCD-47D6-8437-0B7FDEB031E0}"/>
    <cellStyle name="Obično 3 2 3 3 7 2 2" xfId="25333" xr:uid="{7B751EA4-8D83-4EB6-9E51-C2D9FC0F5E49}"/>
    <cellStyle name="Obično 3 2 3 3 7 3" xfId="12231" xr:uid="{AE8710C6-FB89-40D9-A9D3-120E6E6F5E90}"/>
    <cellStyle name="Obično 3 2 3 3 7 3 2" xfId="30016" xr:uid="{0AF8A69B-1130-4401-BCCC-3EA509001629}"/>
    <cellStyle name="Obično 3 2 3 3 7 4" xfId="22946" xr:uid="{CE675214-F17F-487E-AB72-71986D16A3B0}"/>
    <cellStyle name="Obično 3 2 3 3 8" xfId="9769" xr:uid="{4C127F34-09B7-4337-86D8-C56C9AF4FDFF}"/>
    <cellStyle name="Obično 3 2 3 3 8 2" xfId="13435" xr:uid="{9C2BFA0B-31FA-41FA-9C3F-1C006372AA70}"/>
    <cellStyle name="Obično 3 2 3 3 8 2 2" xfId="31200" xr:uid="{1CD886AB-70D6-4714-B59E-2663007649D3}"/>
    <cellStyle name="Obično 3 2 3 3 8 3" xfId="24150" xr:uid="{3D8CFFE5-6DB0-47E9-82A7-2057D63EA382}"/>
    <cellStyle name="Obično 3 2 3 3 9" xfId="10991" xr:uid="{AA8A3CB4-13BD-4D7F-8B14-92B76CB4588E}"/>
    <cellStyle name="Obično 3 2 3 3 9 2" xfId="28833" xr:uid="{895987F2-6FB1-45BC-A8A1-A4A45D6B8F73}"/>
    <cellStyle name="Obično 3 2 3 4" xfId="5198" xr:uid="{E297F758-89D2-4AA2-8AE1-8C507D2AB1A2}"/>
    <cellStyle name="Obično 3 2 3 4 2" xfId="5994" xr:uid="{B3601AFD-D403-47F8-8849-CB953A514399}"/>
    <cellStyle name="Obično 3 2 3 4 2 2" xfId="6623" xr:uid="{CEDA43E9-CB84-4C78-8AEA-8609F822F071}"/>
    <cellStyle name="Obično 3 2 3 4 2 2 2" xfId="8233" xr:uid="{04D83333-493C-47CF-8AB9-8CBF144AD05A}"/>
    <cellStyle name="Obično 3 2 3 4 2 2 2 2" xfId="9543" xr:uid="{6B70E8F5-F63F-4A3F-AC07-2F9E90CBEE0D}"/>
    <cellStyle name="Obično 3 2 3 4 2 2 2 2 2" xfId="15582" xr:uid="{72504E4C-B85E-4BE3-9A0F-B8D86B9F2AA1}"/>
    <cellStyle name="Obično 3 2 3 4 2 2 2 2 2 2" xfId="26297" xr:uid="{21CEE2D9-72CC-43E8-BBF0-3AC3F65ABAC7}"/>
    <cellStyle name="Obično 3 2 3 4 2 2 2 2 3" xfId="13215" xr:uid="{6B91027E-5E60-4593-93AC-8A5A32DBB71A}"/>
    <cellStyle name="Obično 3 2 3 4 2 2 2 2 3 2" xfId="30980" xr:uid="{05D3AADA-0738-457C-868D-D20F999D7E9E}"/>
    <cellStyle name="Obično 3 2 3 4 2 2 2 2 4" xfId="23930" xr:uid="{A65A3B5C-06AD-41B4-A97B-9B58504CF7B9}"/>
    <cellStyle name="Obično 3 2 3 4 2 2 2 3" xfId="10735" xr:uid="{B3C890BD-6F67-4400-9AB4-7D5A1A5F0D69}"/>
    <cellStyle name="Obično 3 2 3 4 2 2 2 3 2" xfId="14399" xr:uid="{B39355C6-F41F-4F48-AEF3-7C16380F4D60}"/>
    <cellStyle name="Obično 3 2 3 4 2 2 2 3 2 2" xfId="32164" xr:uid="{1DA04C51-AE81-4B7C-B834-66DD5DA5AF26}"/>
    <cellStyle name="Obično 3 2 3 4 2 2 2 3 3" xfId="25114" xr:uid="{7A13D463-B17B-4261-A15C-5A7B9E2F1150}"/>
    <cellStyle name="Obično 3 2 3 4 2 2 2 4" xfId="11975" xr:uid="{7386FFD0-7262-4E5E-9462-F45FBC98AE75}"/>
    <cellStyle name="Obično 3 2 3 4 2 2 2 4 2" xfId="29797" xr:uid="{F69E6CEF-7616-4203-9E08-E66009C7F4B3}"/>
    <cellStyle name="Obično 3 2 3 4 2 2 2 5" xfId="22690" xr:uid="{5D1E4D7C-EB60-402F-9579-D791A2A68397}"/>
    <cellStyle name="Obično 3 2 3 4 2 2 3" xfId="8956" xr:uid="{D1A467D7-9029-4ADC-9A11-C923A468039A}"/>
    <cellStyle name="Obično 3 2 3 4 2 2 3 2" xfId="15015" xr:uid="{FD491F5F-0A8A-47EF-8805-C2A800379299}"/>
    <cellStyle name="Obično 3 2 3 4 2 2 3 2 2" xfId="25730" xr:uid="{D387205D-987A-4FE7-ACBC-76823FA98ECE}"/>
    <cellStyle name="Obično 3 2 3 4 2 2 3 3" xfId="12628" xr:uid="{02E242F8-E853-40ED-85CF-FD9CB08CB004}"/>
    <cellStyle name="Obično 3 2 3 4 2 2 3 3 2" xfId="30413" xr:uid="{241CAD34-B6B2-43A7-9373-139903F58683}"/>
    <cellStyle name="Obično 3 2 3 4 2 2 3 4" xfId="23343" xr:uid="{9B6390F3-6719-48E1-92DE-211538E89185}"/>
    <cellStyle name="Obično 3 2 3 4 2 2 4" xfId="10168" xr:uid="{73E078DE-C204-46B7-880A-FC61162EBFF3}"/>
    <cellStyle name="Obično 3 2 3 4 2 2 4 2" xfId="13832" xr:uid="{1225FD43-F2ED-4610-B4BB-BCA2C662E82A}"/>
    <cellStyle name="Obično 3 2 3 4 2 2 4 2 2" xfId="31597" xr:uid="{B8A079A3-4F7D-4815-AF50-F939BA12732B}"/>
    <cellStyle name="Obično 3 2 3 4 2 2 4 3" xfId="24547" xr:uid="{EDED9BEF-A65C-443B-9F76-47DFC98E4751}"/>
    <cellStyle name="Obično 3 2 3 4 2 2 5" xfId="11388" xr:uid="{0430A268-9051-4211-96E1-3E3247999C5A}"/>
    <cellStyle name="Obično 3 2 3 4 2 2 5 2" xfId="29230" xr:uid="{3E42E05A-BD9E-4420-9951-5E6FE69855EA}"/>
    <cellStyle name="Obično 3 2 3 4 2 2 6" xfId="22088" xr:uid="{D33794B0-1C70-4F22-82B6-0B470A27BE26}"/>
    <cellStyle name="Obično 3 2 3 4 2 3" xfId="7591" xr:uid="{167A13F1-098F-4E0D-9901-0A3270BC6264}"/>
    <cellStyle name="Obično 3 2 3 4 2 3 2" xfId="9266" xr:uid="{35752D38-E2AF-4721-97E3-5E32CA09BF05}"/>
    <cellStyle name="Obično 3 2 3 4 2 3 2 2" xfId="15305" xr:uid="{92E049C7-F74D-4ECA-87FB-B8F87888C0E3}"/>
    <cellStyle name="Obično 3 2 3 4 2 3 2 2 2" xfId="26020" xr:uid="{7135D6B4-CEDF-439A-A8EC-E6935B62E27F}"/>
    <cellStyle name="Obično 3 2 3 4 2 3 2 3" xfId="12938" xr:uid="{9B413081-6649-429D-8681-887271363646}"/>
    <cellStyle name="Obično 3 2 3 4 2 3 2 3 2" xfId="30703" xr:uid="{288799D8-F45C-4AFA-B70C-DEF0F811964D}"/>
    <cellStyle name="Obično 3 2 3 4 2 3 2 4" xfId="23653" xr:uid="{3D62EE88-E666-4A19-9E53-EA284DDF205A}"/>
    <cellStyle name="Obično 3 2 3 4 2 3 3" xfId="10458" xr:uid="{2DB37C20-AD70-49AB-B1DC-4917DEF64F59}"/>
    <cellStyle name="Obično 3 2 3 4 2 3 3 2" xfId="14122" xr:uid="{2BAE8A07-A4B6-4823-9EFC-223683F205CC}"/>
    <cellStyle name="Obično 3 2 3 4 2 3 3 2 2" xfId="31887" xr:uid="{E8504A6E-B5DE-467E-AC00-0591B43E4A43}"/>
    <cellStyle name="Obično 3 2 3 4 2 3 3 3" xfId="24837" xr:uid="{C79C85A3-AF42-440F-A04C-A046A99C1F17}"/>
    <cellStyle name="Obično 3 2 3 4 2 3 4" xfId="11698" xr:uid="{67D1E6AB-2B07-4F3C-9AB8-24BCCE3221FD}"/>
    <cellStyle name="Obično 3 2 3 4 2 3 4 2" xfId="29520" xr:uid="{04112D14-C275-4B53-AA95-A2DE83ACC99A}"/>
    <cellStyle name="Obično 3 2 3 4 2 3 5" xfId="22413" xr:uid="{33FC5433-F93B-4EEA-AD60-7A49D023DAF8}"/>
    <cellStyle name="Obično 3 2 3 4 2 4" xfId="8691" xr:uid="{A32362A7-F0AA-40CA-851B-25AEB1900798}"/>
    <cellStyle name="Obično 3 2 3 4 2 4 2" xfId="14750" xr:uid="{FD7BAECB-0853-4AC5-A701-53F678A66D0F}"/>
    <cellStyle name="Obično 3 2 3 4 2 4 2 2" xfId="25465" xr:uid="{112CA314-AA5D-41E2-990E-4AFFF006FBE0}"/>
    <cellStyle name="Obično 3 2 3 4 2 4 3" xfId="12363" xr:uid="{32FEC7EA-C7A7-4DC5-8955-D27ECE6B2553}"/>
    <cellStyle name="Obično 3 2 3 4 2 4 3 2" xfId="30148" xr:uid="{B8154F96-6DB3-4AB4-99C8-A0D391AD1241}"/>
    <cellStyle name="Obično 3 2 3 4 2 4 4" xfId="23078" xr:uid="{00B344E0-71EC-483C-B019-E1241A9C5D44}"/>
    <cellStyle name="Obično 3 2 3 4 2 5" xfId="9903" xr:uid="{738E8398-5CC0-4D07-8B2A-12354752E6BA}"/>
    <cellStyle name="Obično 3 2 3 4 2 5 2" xfId="13567" xr:uid="{C7B386C8-9479-4224-B693-7B423F859CCF}"/>
    <cellStyle name="Obično 3 2 3 4 2 5 2 2" xfId="31332" xr:uid="{FC59BEFF-9303-4434-85B3-FE2FFA56BC89}"/>
    <cellStyle name="Obično 3 2 3 4 2 5 3" xfId="24282" xr:uid="{65BA95E3-B345-492A-A4E1-138C91BA5F72}"/>
    <cellStyle name="Obično 3 2 3 4 2 6" xfId="11123" xr:uid="{7251F29F-BB4D-4175-A0C0-FE7F2A5A11AE}"/>
    <cellStyle name="Obično 3 2 3 4 2 6 2" xfId="28965" xr:uid="{18A0B826-72DF-4500-B81A-5775948FCC83}"/>
    <cellStyle name="Obično 3 2 3 4 2 7" xfId="21823" xr:uid="{513690E5-9778-4280-90C3-3470E3C90E05}"/>
    <cellStyle name="Obično 3 2 3 4 3" xfId="6430" xr:uid="{644ABE9F-3B5A-4129-8180-7837504C28B8}"/>
    <cellStyle name="Obično 3 2 3 4 3 2" xfId="8040" xr:uid="{45CE45F1-59CA-4E1E-8976-AECB38417B05}"/>
    <cellStyle name="Obično 3 2 3 4 3 2 2" xfId="9413" xr:uid="{C0E1B14E-A2F7-4971-BF60-847A8D0438EC}"/>
    <cellStyle name="Obično 3 2 3 4 3 2 2 2" xfId="15452" xr:uid="{DDBDDE27-32B9-4F98-8027-2BB616087B0D}"/>
    <cellStyle name="Obično 3 2 3 4 3 2 2 2 2" xfId="26167" xr:uid="{46CB6A1B-6ED8-4575-BF4A-F950970BB972}"/>
    <cellStyle name="Obično 3 2 3 4 3 2 2 3" xfId="13085" xr:uid="{C0C985FA-67BB-4FE4-89C6-CF8E71579BA1}"/>
    <cellStyle name="Obično 3 2 3 4 3 2 2 3 2" xfId="30850" xr:uid="{7B426DDD-AB5C-49FF-97F2-E687AC8F0F84}"/>
    <cellStyle name="Obično 3 2 3 4 3 2 2 4" xfId="23800" xr:uid="{E80CEB76-CB72-4296-B03C-7206D3DB27DC}"/>
    <cellStyle name="Obično 3 2 3 4 3 2 3" xfId="10605" xr:uid="{7A5FA71F-81B2-403F-8323-6D599CF0E0F2}"/>
    <cellStyle name="Obično 3 2 3 4 3 2 3 2" xfId="14269" xr:uid="{339C83BD-DD2E-46AB-9556-3EF6B3F2A218}"/>
    <cellStyle name="Obično 3 2 3 4 3 2 3 2 2" xfId="32034" xr:uid="{ACB1211F-87F3-4953-89D2-BAF3052496A1}"/>
    <cellStyle name="Obično 3 2 3 4 3 2 3 3" xfId="24984" xr:uid="{D9ABA389-1376-48BB-AD4E-12B2D5D2FBBF}"/>
    <cellStyle name="Obično 3 2 3 4 3 2 4" xfId="11845" xr:uid="{65D8FDD5-A996-4690-9988-51B878ED0DAF}"/>
    <cellStyle name="Obično 3 2 3 4 3 2 4 2" xfId="29667" xr:uid="{B35C397C-3821-4B0E-8AE9-15D6B656FD10}"/>
    <cellStyle name="Obično 3 2 3 4 3 2 5" xfId="22560" xr:uid="{9429E40B-CCCB-4FDF-BC4A-045143667886}"/>
    <cellStyle name="Obično 3 2 3 4 3 3" xfId="8826" xr:uid="{B5A3BE2C-7AEF-46AE-A456-563E4D5089B9}"/>
    <cellStyle name="Obično 3 2 3 4 3 3 2" xfId="14885" xr:uid="{1328AE2B-B5DC-4435-BB47-C45804B38935}"/>
    <cellStyle name="Obično 3 2 3 4 3 3 2 2" xfId="25600" xr:uid="{A14F524E-DD8B-4F7C-89BE-04388F1779B6}"/>
    <cellStyle name="Obično 3 2 3 4 3 3 3" xfId="12498" xr:uid="{F2105707-F062-4582-B6FB-E60D8BF153E2}"/>
    <cellStyle name="Obično 3 2 3 4 3 3 3 2" xfId="30283" xr:uid="{A3310434-4034-4C56-9F95-75C5A9792FC2}"/>
    <cellStyle name="Obično 3 2 3 4 3 3 4" xfId="23213" xr:uid="{7D52B76A-021F-407D-B925-1AB1327AB42E}"/>
    <cellStyle name="Obično 3 2 3 4 3 4" xfId="10038" xr:uid="{8D28FB5F-D177-499E-8F99-ADB2597EE791}"/>
    <cellStyle name="Obično 3 2 3 4 3 4 2" xfId="13702" xr:uid="{8CF19E38-1F53-4B9B-BD75-15FF459FE144}"/>
    <cellStyle name="Obično 3 2 3 4 3 4 2 2" xfId="31467" xr:uid="{AF06DB2B-9DFE-4415-88BD-3CD2188949B0}"/>
    <cellStyle name="Obično 3 2 3 4 3 4 3" xfId="24417" xr:uid="{7DB21A1A-D73D-4769-BE43-DCBDB820B7B9}"/>
    <cellStyle name="Obično 3 2 3 4 3 5" xfId="11258" xr:uid="{E730D03B-633D-443D-8117-DF4BD0082714}"/>
    <cellStyle name="Obično 3 2 3 4 3 5 2" xfId="29100" xr:uid="{A5CFB51D-3E35-497B-9AD8-DF11BF86085F}"/>
    <cellStyle name="Obično 3 2 3 4 3 6" xfId="21958" xr:uid="{CD27D043-059D-4DB4-87A6-E8EDAA1ED736}"/>
    <cellStyle name="Obično 3 2 3 4 4" xfId="7398" xr:uid="{4B130CA0-C6FB-452E-ADFB-E54900319B86}"/>
    <cellStyle name="Obično 3 2 3 4 4 2" xfId="9136" xr:uid="{E433F409-C514-4BC5-B0E0-57BEB26EB9E4}"/>
    <cellStyle name="Obično 3 2 3 4 4 2 2" xfId="15175" xr:uid="{807D9964-6A22-41FF-BDDC-90B0A14C8DA0}"/>
    <cellStyle name="Obično 3 2 3 4 4 2 2 2" xfId="25890" xr:uid="{DF8F462A-B0BC-4ED9-8861-2055610283A5}"/>
    <cellStyle name="Obično 3 2 3 4 4 2 3" xfId="12808" xr:uid="{3515C175-045A-4EAA-9405-AB78A861A23E}"/>
    <cellStyle name="Obično 3 2 3 4 4 2 3 2" xfId="30573" xr:uid="{6DC8EA5E-618D-4A54-A51D-D0CE726FE31E}"/>
    <cellStyle name="Obično 3 2 3 4 4 2 4" xfId="23523" xr:uid="{BC2715B0-62DC-4BE2-8371-8053DB422151}"/>
    <cellStyle name="Obično 3 2 3 4 4 3" xfId="10328" xr:uid="{8C4CC3A2-3943-4AD9-828D-890341F49220}"/>
    <cellStyle name="Obično 3 2 3 4 4 3 2" xfId="13992" xr:uid="{15519333-3A8E-4310-B0D8-C93424F14F2F}"/>
    <cellStyle name="Obično 3 2 3 4 4 3 2 2" xfId="31757" xr:uid="{31472A18-8835-49B1-84A9-53EC4207A6FE}"/>
    <cellStyle name="Obično 3 2 3 4 4 3 3" xfId="24707" xr:uid="{08F8A93C-25FA-4D56-B0C8-27D2DD807886}"/>
    <cellStyle name="Obično 3 2 3 4 4 4" xfId="11568" xr:uid="{E2313D8D-B37F-49B9-A18C-6E96D8D74143}"/>
    <cellStyle name="Obično 3 2 3 4 4 4 2" xfId="29390" xr:uid="{C2C812F0-80F9-4345-B3A9-86A7D945144E}"/>
    <cellStyle name="Obično 3 2 3 4 4 5" xfId="22283" xr:uid="{B3FFF7CC-A96D-4EBD-A4AA-C3563F880684}"/>
    <cellStyle name="Obično 3 2 3 4 5" xfId="8315" xr:uid="{07443412-97B1-433E-981B-C4CCB6B3806B}"/>
    <cellStyle name="Obično 3 2 3 4 5 2" xfId="9620" xr:uid="{87DCBE54-FE58-47D6-8568-70BED036CEBB}"/>
    <cellStyle name="Obično 3 2 3 4 5 2 2" xfId="15659" xr:uid="{7A8ED528-2E35-4119-9CCF-1AC4EE4E97E4}"/>
    <cellStyle name="Obično 3 2 3 4 5 2 2 2" xfId="26374" xr:uid="{3891AF32-EE07-4DC4-A04C-B98B6E2DEAB0}"/>
    <cellStyle name="Obično 3 2 3 4 5 2 3" xfId="13292" xr:uid="{41F54B0A-7998-4CB1-B9D9-A76110F9C7E9}"/>
    <cellStyle name="Obično 3 2 3 4 5 2 3 2" xfId="31057" xr:uid="{DCD052F9-0401-40AD-BEA5-C03DEFE8A8CA}"/>
    <cellStyle name="Obično 3 2 3 4 5 2 4" xfId="24007" xr:uid="{20621C3D-5E73-4ED8-BCA7-1B8EF23284B6}"/>
    <cellStyle name="Obično 3 2 3 4 5 3" xfId="10812" xr:uid="{411B378B-8A5A-4DA1-BAA6-D2ED9341067C}"/>
    <cellStyle name="Obično 3 2 3 4 5 3 2" xfId="14476" xr:uid="{8715F137-85E3-44D1-9E36-E5BD670FB12A}"/>
    <cellStyle name="Obično 3 2 3 4 5 3 2 2" xfId="32241" xr:uid="{00A96A86-7F27-4740-9363-D3F32B232E27}"/>
    <cellStyle name="Obično 3 2 3 4 5 3 3" xfId="25191" xr:uid="{C6888490-5F2B-45D6-B448-12248695F3AF}"/>
    <cellStyle name="Obično 3 2 3 4 5 4" xfId="12052" xr:uid="{A411CB69-4E94-48EB-8686-5A7C90582B20}"/>
    <cellStyle name="Obično 3 2 3 4 5 4 2" xfId="29874" xr:uid="{5B44634F-C4FF-41E1-8306-22BA3E7C83A3}"/>
    <cellStyle name="Obično 3 2 3 4 5 5" xfId="22767" xr:uid="{2357FDC1-4AD7-409A-B51A-F4D3A1095E79}"/>
    <cellStyle name="Obično 3 2 3 4 6" xfId="8561" xr:uid="{DD6EA212-F317-4062-9258-94B1430939CF}"/>
    <cellStyle name="Obično 3 2 3 4 6 2" xfId="14620" xr:uid="{BB1AAA02-9503-4746-9787-81E62A7BD0CB}"/>
    <cellStyle name="Obično 3 2 3 4 6 2 2" xfId="25335" xr:uid="{E1AC7C85-1144-4A38-A74E-B2EA151EF0E7}"/>
    <cellStyle name="Obično 3 2 3 4 6 3" xfId="12233" xr:uid="{2E870820-AE32-4B97-9A5D-74BDE65AC598}"/>
    <cellStyle name="Obično 3 2 3 4 6 3 2" xfId="30018" xr:uid="{D456C550-1E43-4493-AAD9-9C9D65A0B854}"/>
    <cellStyle name="Obično 3 2 3 4 6 4" xfId="22948" xr:uid="{FDF49FCB-1CE6-4FF8-8D46-FE316BF3B6B1}"/>
    <cellStyle name="Obično 3 2 3 4 7" xfId="9771" xr:uid="{2956818F-4C40-4C71-8E09-13C57BD7FF22}"/>
    <cellStyle name="Obično 3 2 3 4 7 2" xfId="13437" xr:uid="{744EFD8F-FDF6-4142-93E7-BAC8745D7AD3}"/>
    <cellStyle name="Obično 3 2 3 4 7 2 2" xfId="31202" xr:uid="{B9DA90E7-A0CD-46DD-B30E-729694CD11B5}"/>
    <cellStyle name="Obično 3 2 3 4 7 3" xfId="24152" xr:uid="{951DF59D-3603-4286-8614-4373022D1526}"/>
    <cellStyle name="Obično 3 2 3 4 8" xfId="10993" xr:uid="{825E9312-628A-4677-9116-FCA0D3E4C53A}"/>
    <cellStyle name="Obično 3 2 3 4 8 2" xfId="28835" xr:uid="{F8B2C581-6AB8-4A90-97CC-104E576A7F3C}"/>
    <cellStyle name="Obično 3 2 3 4 9" xfId="21679" xr:uid="{A4BB0778-F71C-4E1C-B7AD-E2CB55ECA54E}"/>
    <cellStyle name="Obično 3 2 3 5" xfId="5199" xr:uid="{4FC4FF39-A529-4352-94EF-E5249774365D}"/>
    <cellStyle name="Obično 3 2 3 5 2" xfId="5995" xr:uid="{48049969-C625-4004-9708-6772CD637BCC}"/>
    <cellStyle name="Obično 3 2 3 5 2 2" xfId="6624" xr:uid="{55782A55-2845-47A7-B671-764A6763196B}"/>
    <cellStyle name="Obično 3 2 3 5 2 2 2" xfId="8234" xr:uid="{2E2068FB-9C54-4FAB-845A-175643D66516}"/>
    <cellStyle name="Obično 3 2 3 5 2 2 2 2" xfId="9544" xr:uid="{CF65093C-CDAE-404C-A21F-CB239BA66166}"/>
    <cellStyle name="Obično 3 2 3 5 2 2 2 2 2" xfId="15583" xr:uid="{EE338081-CFF1-4D0C-BEAA-4BF73D7869A3}"/>
    <cellStyle name="Obično 3 2 3 5 2 2 2 2 2 2" xfId="26298" xr:uid="{523682CF-F34A-4968-8C95-F524C3C97752}"/>
    <cellStyle name="Obično 3 2 3 5 2 2 2 2 3" xfId="13216" xr:uid="{3EDC6D0E-7B44-4656-A782-73C16C5A0385}"/>
    <cellStyle name="Obično 3 2 3 5 2 2 2 2 3 2" xfId="30981" xr:uid="{0BF59458-6AAA-40D7-A0D9-6E7D6F2AABB4}"/>
    <cellStyle name="Obično 3 2 3 5 2 2 2 2 4" xfId="23931" xr:uid="{C8CFA8B2-4170-473E-8446-05181AB6FA93}"/>
    <cellStyle name="Obično 3 2 3 5 2 2 2 3" xfId="10736" xr:uid="{83F9F1CF-6ED7-41A7-9F24-30B57FA5A8BF}"/>
    <cellStyle name="Obično 3 2 3 5 2 2 2 3 2" xfId="14400" xr:uid="{558C27EB-D6C9-48A9-808B-44D99661F8DD}"/>
    <cellStyle name="Obično 3 2 3 5 2 2 2 3 2 2" xfId="32165" xr:uid="{73A5E43C-5646-462D-BCCD-D304BA4C5010}"/>
    <cellStyle name="Obično 3 2 3 5 2 2 2 3 3" xfId="25115" xr:uid="{20614455-952F-4519-BE4D-BD9953F4B488}"/>
    <cellStyle name="Obično 3 2 3 5 2 2 2 4" xfId="11976" xr:uid="{C3B2C561-F5AE-4948-845E-3CEE3E2697D9}"/>
    <cellStyle name="Obično 3 2 3 5 2 2 2 4 2" xfId="29798" xr:uid="{7033BF0F-2B64-4A54-82B3-DCBCC3C488AC}"/>
    <cellStyle name="Obično 3 2 3 5 2 2 2 5" xfId="22691" xr:uid="{3D03DAEE-A5AB-41D9-AA34-278D74F9D713}"/>
    <cellStyle name="Obično 3 2 3 5 2 2 3" xfId="8957" xr:uid="{A9BBC304-BBC3-43EB-AD58-0F7D6B0BFA87}"/>
    <cellStyle name="Obično 3 2 3 5 2 2 3 2" xfId="15016" xr:uid="{229C7B93-5D7E-48A1-94DB-CEA0FB8EA645}"/>
    <cellStyle name="Obično 3 2 3 5 2 2 3 2 2" xfId="25731" xr:uid="{4C4802FA-F8A0-4F7B-BAFA-DBF33C422750}"/>
    <cellStyle name="Obično 3 2 3 5 2 2 3 3" xfId="12629" xr:uid="{EEF0D8C0-EF23-499C-B0F5-3BADEC9A7A1F}"/>
    <cellStyle name="Obično 3 2 3 5 2 2 3 3 2" xfId="30414" xr:uid="{F2EB5DFF-4DAC-4CD4-82ED-45BAE63C036F}"/>
    <cellStyle name="Obično 3 2 3 5 2 2 3 4" xfId="23344" xr:uid="{C164770E-1989-4BAD-945D-2CA243171F03}"/>
    <cellStyle name="Obično 3 2 3 5 2 2 4" xfId="10169" xr:uid="{6FE1C8A9-913C-4D99-A0EA-BF65275CB212}"/>
    <cellStyle name="Obično 3 2 3 5 2 2 4 2" xfId="13833" xr:uid="{0B6FBFA9-CC38-4AA8-90A6-78923BB16298}"/>
    <cellStyle name="Obično 3 2 3 5 2 2 4 2 2" xfId="31598" xr:uid="{71189446-10E3-4D9F-9FC1-FDF2EEE6C307}"/>
    <cellStyle name="Obično 3 2 3 5 2 2 4 3" xfId="24548" xr:uid="{5810349D-CBD3-4512-9255-35187DD7AC3D}"/>
    <cellStyle name="Obično 3 2 3 5 2 2 5" xfId="11389" xr:uid="{1547B966-4D38-45E8-9C36-7A3417FFFBD9}"/>
    <cellStyle name="Obično 3 2 3 5 2 2 5 2" xfId="29231" xr:uid="{23C1CEEC-1EC9-4102-B879-028CD69CD4CA}"/>
    <cellStyle name="Obično 3 2 3 5 2 2 6" xfId="22089" xr:uid="{D1120604-0AC6-4DD6-8F60-3E91923B58F9}"/>
    <cellStyle name="Obično 3 2 3 5 2 3" xfId="7592" xr:uid="{739B142F-4FEA-4778-A0BD-A009498C310C}"/>
    <cellStyle name="Obično 3 2 3 5 2 3 2" xfId="9267" xr:uid="{59DF6492-6DEF-40DD-8678-E0DA80E65CEB}"/>
    <cellStyle name="Obično 3 2 3 5 2 3 2 2" xfId="15306" xr:uid="{B313D21B-F1CB-4217-81B8-DA552F92999B}"/>
    <cellStyle name="Obično 3 2 3 5 2 3 2 2 2" xfId="26021" xr:uid="{76DED222-4781-4C75-B42B-04E5650C49AA}"/>
    <cellStyle name="Obično 3 2 3 5 2 3 2 3" xfId="12939" xr:uid="{BC7A78F6-8AAC-4152-A237-ABA47D5A60BF}"/>
    <cellStyle name="Obično 3 2 3 5 2 3 2 3 2" xfId="30704" xr:uid="{644E2756-F172-4B4F-B239-64E90B15DE9C}"/>
    <cellStyle name="Obično 3 2 3 5 2 3 2 4" xfId="23654" xr:uid="{EDC7F031-3F6C-4A91-9A98-99621D648D41}"/>
    <cellStyle name="Obično 3 2 3 5 2 3 3" xfId="10459" xr:uid="{A497B170-C78C-45ED-AB84-27E16FAF98B8}"/>
    <cellStyle name="Obično 3 2 3 5 2 3 3 2" xfId="14123" xr:uid="{FD8ECBBC-5DA1-49FB-86A0-6686382C35E7}"/>
    <cellStyle name="Obično 3 2 3 5 2 3 3 2 2" xfId="31888" xr:uid="{9EB7BCF3-5782-423D-8BF6-76B89EB61FCB}"/>
    <cellStyle name="Obično 3 2 3 5 2 3 3 3" xfId="24838" xr:uid="{C09E2B9B-BAA7-4FAB-A265-8C253A8C3741}"/>
    <cellStyle name="Obično 3 2 3 5 2 3 4" xfId="11699" xr:uid="{BA77F73A-736B-4ABA-AA17-A760F45B897F}"/>
    <cellStyle name="Obično 3 2 3 5 2 3 4 2" xfId="29521" xr:uid="{0EBD6568-EF5D-4501-A659-2BA667F39E80}"/>
    <cellStyle name="Obično 3 2 3 5 2 3 5" xfId="22414" xr:uid="{11CBF52A-7508-4277-A0AF-4FD50312776F}"/>
    <cellStyle name="Obično 3 2 3 5 2 4" xfId="8692" xr:uid="{936031FF-55C9-4CD8-BA96-EBFD5E2ACCF2}"/>
    <cellStyle name="Obično 3 2 3 5 2 4 2" xfId="14751" xr:uid="{48B690BC-B37A-4998-AEC0-42739073EE32}"/>
    <cellStyle name="Obično 3 2 3 5 2 4 2 2" xfId="25466" xr:uid="{19F220EA-6211-45D9-90A2-8AE7D3E82060}"/>
    <cellStyle name="Obično 3 2 3 5 2 4 3" xfId="12364" xr:uid="{27CB3B6A-A9D5-4627-808D-C073C05B72FC}"/>
    <cellStyle name="Obično 3 2 3 5 2 4 3 2" xfId="30149" xr:uid="{32E33E52-43F9-4A34-8251-6BA7E42D5E07}"/>
    <cellStyle name="Obično 3 2 3 5 2 4 4" xfId="23079" xr:uid="{CC2A4BA8-D891-431C-85F0-446FD318E15A}"/>
    <cellStyle name="Obično 3 2 3 5 2 5" xfId="9904" xr:uid="{B311B00C-D029-449C-9788-BB9F2F1E2D32}"/>
    <cellStyle name="Obično 3 2 3 5 2 5 2" xfId="13568" xr:uid="{FDCF079C-87E2-4493-8D54-E89E85F0F8C2}"/>
    <cellStyle name="Obično 3 2 3 5 2 5 2 2" xfId="31333" xr:uid="{0CD9213F-210C-4433-B330-9A767783F881}"/>
    <cellStyle name="Obično 3 2 3 5 2 5 3" xfId="24283" xr:uid="{685FA802-B2E6-4628-84EA-8029B44DD9AB}"/>
    <cellStyle name="Obično 3 2 3 5 2 6" xfId="11124" xr:uid="{80E842BD-36D0-4009-AA37-F99C89CF9378}"/>
    <cellStyle name="Obično 3 2 3 5 2 6 2" xfId="28966" xr:uid="{3CC2EF9A-3F22-454E-AAF1-5BB154183D0B}"/>
    <cellStyle name="Obično 3 2 3 5 2 7" xfId="21824" xr:uid="{8D52BC04-1A1F-497E-8602-3B49CA605C23}"/>
    <cellStyle name="Obično 3 2 3 5 3" xfId="6431" xr:uid="{913DCA8B-F26A-401B-9BBE-7D8EC51A12B5}"/>
    <cellStyle name="Obično 3 2 3 5 3 2" xfId="8041" xr:uid="{408A611E-1BD6-4450-BD47-3474A0C7E73F}"/>
    <cellStyle name="Obično 3 2 3 5 3 2 2" xfId="9414" xr:uid="{0B9821F1-4439-4A1C-8D68-A34F8C7C7C71}"/>
    <cellStyle name="Obično 3 2 3 5 3 2 2 2" xfId="15453" xr:uid="{9DE9D007-2DEB-4A60-B751-34F4A45437A2}"/>
    <cellStyle name="Obično 3 2 3 5 3 2 2 2 2" xfId="26168" xr:uid="{E31E2D8E-B69C-4570-87A6-B0BE9155327A}"/>
    <cellStyle name="Obično 3 2 3 5 3 2 2 3" xfId="13086" xr:uid="{435DBDE4-5EB3-4231-BC7C-61FDD2C25DAC}"/>
    <cellStyle name="Obično 3 2 3 5 3 2 2 3 2" xfId="30851" xr:uid="{C8F7A1B9-8D99-40C8-96B0-E9D26EB3EE6D}"/>
    <cellStyle name="Obično 3 2 3 5 3 2 2 4" xfId="23801" xr:uid="{C48299C3-3FE7-4AE2-98D9-F900ED6881F6}"/>
    <cellStyle name="Obično 3 2 3 5 3 2 3" xfId="10606" xr:uid="{EC47342E-7BDE-4A1B-A03F-668924A14179}"/>
    <cellStyle name="Obično 3 2 3 5 3 2 3 2" xfId="14270" xr:uid="{0B8B04B5-46C3-45FD-A6FC-D86DAE14464C}"/>
    <cellStyle name="Obično 3 2 3 5 3 2 3 2 2" xfId="32035" xr:uid="{656A2E31-EB29-47EF-9DD4-5C1B53759863}"/>
    <cellStyle name="Obično 3 2 3 5 3 2 3 3" xfId="24985" xr:uid="{7B21DC05-CE79-4738-BEF1-EBAB08644F64}"/>
    <cellStyle name="Obično 3 2 3 5 3 2 4" xfId="11846" xr:uid="{A3838564-9285-412B-9ADC-A13982EC25CF}"/>
    <cellStyle name="Obično 3 2 3 5 3 2 4 2" xfId="29668" xr:uid="{C3061BD1-FE7A-41B8-AF75-1B0B3BDA807D}"/>
    <cellStyle name="Obično 3 2 3 5 3 2 5" xfId="22561" xr:uid="{70A1755D-A37B-4408-97F7-762A7853B149}"/>
    <cellStyle name="Obično 3 2 3 5 3 3" xfId="8827" xr:uid="{51AA9E6E-4746-4C72-88AD-17CFB490BB61}"/>
    <cellStyle name="Obično 3 2 3 5 3 3 2" xfId="14886" xr:uid="{6718ED62-5D18-43EB-8D80-240E49FADF22}"/>
    <cellStyle name="Obično 3 2 3 5 3 3 2 2" xfId="25601" xr:uid="{0172A0E8-75A9-4D1B-9462-D505A11B3131}"/>
    <cellStyle name="Obično 3 2 3 5 3 3 3" xfId="12499" xr:uid="{53E05D82-F78C-444E-A0E5-45D0BA94F850}"/>
    <cellStyle name="Obično 3 2 3 5 3 3 3 2" xfId="30284" xr:uid="{0BF26BC5-F1EF-48AF-B6F3-1F76F7693CAA}"/>
    <cellStyle name="Obično 3 2 3 5 3 3 4" xfId="23214" xr:uid="{D378CA57-A3C2-4255-8E72-58CA33EC860E}"/>
    <cellStyle name="Obično 3 2 3 5 3 4" xfId="10039" xr:uid="{247FDD10-D990-483B-83F7-E01CA0250D5A}"/>
    <cellStyle name="Obično 3 2 3 5 3 4 2" xfId="13703" xr:uid="{AFAF2E23-82B1-4588-9523-E2622C2F6654}"/>
    <cellStyle name="Obično 3 2 3 5 3 4 2 2" xfId="31468" xr:uid="{BB804052-B156-423C-9EBA-11CADE7D035F}"/>
    <cellStyle name="Obično 3 2 3 5 3 4 3" xfId="24418" xr:uid="{855C024A-9A4B-44B1-BE32-E43A75BA50C1}"/>
    <cellStyle name="Obično 3 2 3 5 3 5" xfId="11259" xr:uid="{92BBA3B0-8739-49E3-AEB7-01388F04CDF7}"/>
    <cellStyle name="Obično 3 2 3 5 3 5 2" xfId="29101" xr:uid="{DF9CF375-D205-4160-B2B9-12076F866680}"/>
    <cellStyle name="Obično 3 2 3 5 3 6" xfId="21959" xr:uid="{9E228169-A157-4B94-95F7-0CC7A1E9BBF9}"/>
    <cellStyle name="Obično 3 2 3 5 4" xfId="7399" xr:uid="{9A44AEDE-2832-4E2F-9B84-C1CFC20D6F03}"/>
    <cellStyle name="Obično 3 2 3 5 4 2" xfId="9137" xr:uid="{23888B84-1ED0-4E62-9873-EFD5E1CCC754}"/>
    <cellStyle name="Obično 3 2 3 5 4 2 2" xfId="15176" xr:uid="{0B0B59AA-5314-44BA-AEDE-5DBE8EC47AA4}"/>
    <cellStyle name="Obično 3 2 3 5 4 2 2 2" xfId="25891" xr:uid="{0876A793-0858-47A5-9DEA-6894D5B385C8}"/>
    <cellStyle name="Obično 3 2 3 5 4 2 3" xfId="12809" xr:uid="{9E4167D0-F80B-426C-BEFB-B80CEEA0242B}"/>
    <cellStyle name="Obično 3 2 3 5 4 2 3 2" xfId="30574" xr:uid="{A6AF30E1-D573-4C1C-92C0-381AD3634059}"/>
    <cellStyle name="Obično 3 2 3 5 4 2 4" xfId="23524" xr:uid="{1D58CCC1-B46D-4AC7-A027-DF52E8E3D471}"/>
    <cellStyle name="Obično 3 2 3 5 4 3" xfId="10329" xr:uid="{EF1EFADD-5EF3-4E86-ABBE-E93F6172C7F1}"/>
    <cellStyle name="Obično 3 2 3 5 4 3 2" xfId="13993" xr:uid="{5F789394-24A5-4837-A1D1-E0B9448B6A8D}"/>
    <cellStyle name="Obično 3 2 3 5 4 3 2 2" xfId="31758" xr:uid="{CF148930-2BBB-4E72-BFE3-A7BDAA3CF39C}"/>
    <cellStyle name="Obično 3 2 3 5 4 3 3" xfId="24708" xr:uid="{13EB7DC9-DAFF-4DE5-8BC7-EB32AA2C1CE1}"/>
    <cellStyle name="Obično 3 2 3 5 4 4" xfId="11569" xr:uid="{43B8570C-F328-484A-A976-C64628051221}"/>
    <cellStyle name="Obično 3 2 3 5 4 4 2" xfId="29391" xr:uid="{6E92ED12-F13D-499A-8F7D-4759DA9C769B}"/>
    <cellStyle name="Obično 3 2 3 5 4 5" xfId="22284" xr:uid="{B1D63A99-B35B-4538-B13C-24A2C3FF2DFA}"/>
    <cellStyle name="Obično 3 2 3 5 5" xfId="8316" xr:uid="{43A2845B-14C2-4E6B-98FF-C4BB739BAC69}"/>
    <cellStyle name="Obično 3 2 3 5 5 2" xfId="9621" xr:uid="{B5263C8B-CBE2-465A-9D8E-05FFFA3B86C8}"/>
    <cellStyle name="Obično 3 2 3 5 5 2 2" xfId="15660" xr:uid="{FE45C811-91C8-4CDB-96E1-6501FA9A6B52}"/>
    <cellStyle name="Obično 3 2 3 5 5 2 2 2" xfId="26375" xr:uid="{F4CE2950-60A4-4759-A6D8-00DA07D6A2F5}"/>
    <cellStyle name="Obično 3 2 3 5 5 2 3" xfId="13293" xr:uid="{5A0F2853-EA7C-487C-9063-E0A8FB1DFF9F}"/>
    <cellStyle name="Obično 3 2 3 5 5 2 3 2" xfId="31058" xr:uid="{ADE84BD0-2675-4739-B137-5C3FF6931559}"/>
    <cellStyle name="Obično 3 2 3 5 5 2 4" xfId="24008" xr:uid="{34D35510-3B85-4F2B-ACFC-6728BCEDCF74}"/>
    <cellStyle name="Obično 3 2 3 5 5 3" xfId="10813" xr:uid="{1F5428BE-6E33-4100-934A-E21E314D4AF0}"/>
    <cellStyle name="Obično 3 2 3 5 5 3 2" xfId="14477" xr:uid="{243B837B-23B3-4292-8FC4-53803E45830A}"/>
    <cellStyle name="Obično 3 2 3 5 5 3 2 2" xfId="32242" xr:uid="{C10995D9-FEB1-4B74-8F82-C50CF570B288}"/>
    <cellStyle name="Obično 3 2 3 5 5 3 3" xfId="25192" xr:uid="{DF36018B-8ECA-4DF9-839F-673DBD668B11}"/>
    <cellStyle name="Obično 3 2 3 5 5 4" xfId="12053" xr:uid="{3C4776E6-036F-49CB-B96A-B5A27D4EE5C2}"/>
    <cellStyle name="Obično 3 2 3 5 5 4 2" xfId="29875" xr:uid="{F7022F08-54AA-4864-8022-0C8AA6E20F74}"/>
    <cellStyle name="Obično 3 2 3 5 5 5" xfId="22768" xr:uid="{885FB996-4520-4EEB-B2F4-404DCBE5169F}"/>
    <cellStyle name="Obično 3 2 3 5 6" xfId="8562" xr:uid="{F7D22F9B-E2F5-4D58-925D-B87140B25576}"/>
    <cellStyle name="Obično 3 2 3 5 6 2" xfId="14621" xr:uid="{94BB974A-F3EA-4D7C-AC07-288E7862849E}"/>
    <cellStyle name="Obično 3 2 3 5 6 2 2" xfId="25336" xr:uid="{EC64AD02-3B30-4E84-9B61-76663AACA966}"/>
    <cellStyle name="Obično 3 2 3 5 6 3" xfId="12234" xr:uid="{8E4FB2E5-D455-44BF-960A-4B7C64991BDF}"/>
    <cellStyle name="Obično 3 2 3 5 6 3 2" xfId="30019" xr:uid="{9E9EF863-0A2D-4DD1-8DD9-74190531E96B}"/>
    <cellStyle name="Obično 3 2 3 5 6 4" xfId="22949" xr:uid="{3296785E-A421-4967-A125-1A84F48837C4}"/>
    <cellStyle name="Obično 3 2 3 5 7" xfId="9772" xr:uid="{522A3344-FB5D-43E6-8242-5A3B8ACBA13E}"/>
    <cellStyle name="Obično 3 2 3 5 7 2" xfId="13438" xr:uid="{B5405803-2F69-4451-8F38-4D9DD6314E9A}"/>
    <cellStyle name="Obično 3 2 3 5 7 2 2" xfId="31203" xr:uid="{25B0EDA0-028F-4214-BC1E-C6B2150D7E66}"/>
    <cellStyle name="Obično 3 2 3 5 7 3" xfId="24153" xr:uid="{3420D3CB-EF9E-437E-B063-5A2CDB768383}"/>
    <cellStyle name="Obično 3 2 3 5 8" xfId="10994" xr:uid="{AA15054C-96BA-436A-9FBA-1A64CCA6BA77}"/>
    <cellStyle name="Obično 3 2 3 5 8 2" xfId="28836" xr:uid="{D2CAFF42-E22B-4FED-AC9C-BE54D58D6E5E}"/>
    <cellStyle name="Obično 3 2 3 5 9" xfId="21680" xr:uid="{125C443C-A53E-4E8B-8852-1118D6620FD9}"/>
    <cellStyle name="Obično 3 2 3 6" xfId="5988" xr:uid="{8D26C58A-C2A5-40E7-A79D-4F1D32D1798E}"/>
    <cellStyle name="Obično 3 2 3 6 2" xfId="6617" xr:uid="{E5EC358D-4478-4225-9C0F-1E650050193E}"/>
    <cellStyle name="Obično 3 2 3 6 2 2" xfId="8227" xr:uid="{E70A4600-C93B-4E21-AF31-47402427E5EA}"/>
    <cellStyle name="Obično 3 2 3 6 2 2 2" xfId="9537" xr:uid="{C5686763-72F9-499F-A1F5-272763302599}"/>
    <cellStyle name="Obično 3 2 3 6 2 2 2 2" xfId="15576" xr:uid="{1227206D-5B4E-4D12-9399-75D8C24FE19A}"/>
    <cellStyle name="Obično 3 2 3 6 2 2 2 2 2" xfId="26291" xr:uid="{4AFB1197-FDA9-4D55-8CD7-7DB171EE08AE}"/>
    <cellStyle name="Obično 3 2 3 6 2 2 2 3" xfId="13209" xr:uid="{3EBBAA20-F09F-43A7-A58A-166571C69325}"/>
    <cellStyle name="Obično 3 2 3 6 2 2 2 3 2" xfId="30974" xr:uid="{28EDFCCD-FEEE-41A9-A3FB-22CF78F419F2}"/>
    <cellStyle name="Obično 3 2 3 6 2 2 2 4" xfId="23924" xr:uid="{0D15CAB2-8F68-4B4A-9265-3C5323502E6F}"/>
    <cellStyle name="Obično 3 2 3 6 2 2 3" xfId="10729" xr:uid="{F78AD4F8-DA34-457A-AA03-96BD0FB144BF}"/>
    <cellStyle name="Obično 3 2 3 6 2 2 3 2" xfId="14393" xr:uid="{32606116-888C-45B2-9497-BB9A1D672193}"/>
    <cellStyle name="Obično 3 2 3 6 2 2 3 2 2" xfId="32158" xr:uid="{681A43D3-FC11-477F-AAC6-8905EFFEF394}"/>
    <cellStyle name="Obično 3 2 3 6 2 2 3 3" xfId="25108" xr:uid="{12C55709-C2D3-4309-AE0F-CA87EFAF41C1}"/>
    <cellStyle name="Obično 3 2 3 6 2 2 4" xfId="11969" xr:uid="{9930F07A-86B0-42FC-8A1B-ED19338BEB3A}"/>
    <cellStyle name="Obično 3 2 3 6 2 2 4 2" xfId="29791" xr:uid="{16A08D2B-7CB1-4A87-8B62-92B58E7453A0}"/>
    <cellStyle name="Obično 3 2 3 6 2 2 5" xfId="22684" xr:uid="{7ABC59EE-DB17-4DB1-B987-AA578C49AF90}"/>
    <cellStyle name="Obično 3 2 3 6 2 3" xfId="8950" xr:uid="{7A95BABB-3804-4518-9233-0D81A459688C}"/>
    <cellStyle name="Obično 3 2 3 6 2 3 2" xfId="15009" xr:uid="{403139DF-DDD8-44EB-AD32-67AFC5030B55}"/>
    <cellStyle name="Obično 3 2 3 6 2 3 2 2" xfId="25724" xr:uid="{6FF9B1C0-46BA-4989-B8B4-80D631406014}"/>
    <cellStyle name="Obično 3 2 3 6 2 3 3" xfId="12622" xr:uid="{3FFA6D86-28DC-463C-9FEF-74AD9B268D96}"/>
    <cellStyle name="Obično 3 2 3 6 2 3 3 2" xfId="30407" xr:uid="{55ECB5BC-BF96-4230-A9DF-C7DD0FD764F5}"/>
    <cellStyle name="Obično 3 2 3 6 2 3 4" xfId="23337" xr:uid="{20031BE6-4251-4967-9BEE-0FB18786C353}"/>
    <cellStyle name="Obično 3 2 3 6 2 4" xfId="10162" xr:uid="{BC10AA3F-F043-4EE6-A72C-2254D0D32201}"/>
    <cellStyle name="Obično 3 2 3 6 2 4 2" xfId="13826" xr:uid="{D2027963-F325-4EB1-95D6-33AD86CC0293}"/>
    <cellStyle name="Obično 3 2 3 6 2 4 2 2" xfId="31591" xr:uid="{4B387DC1-C3B2-4333-A234-A7BA30F41E31}"/>
    <cellStyle name="Obično 3 2 3 6 2 4 3" xfId="24541" xr:uid="{FCA5B439-9B9A-49BC-AA66-7293E9B3F8DD}"/>
    <cellStyle name="Obično 3 2 3 6 2 5" xfId="11382" xr:uid="{B836EDE1-42A9-46A7-AF54-E134C6D33391}"/>
    <cellStyle name="Obično 3 2 3 6 2 5 2" xfId="29224" xr:uid="{B6D66F39-9C9A-4057-8D8B-EC7D0F3AD09C}"/>
    <cellStyle name="Obično 3 2 3 6 2 6" xfId="22082" xr:uid="{DC729BAB-3705-4338-B65F-6AAB7EDBE85C}"/>
    <cellStyle name="Obično 3 2 3 6 3" xfId="7585" xr:uid="{BEE4E6F5-FD3C-4B6F-87CB-241DBE271DFC}"/>
    <cellStyle name="Obično 3 2 3 6 3 2" xfId="9260" xr:uid="{9D319D80-2179-4C9F-BCF7-F4B580C2CAF5}"/>
    <cellStyle name="Obično 3 2 3 6 3 2 2" xfId="15299" xr:uid="{14FE84AC-37C8-4B9A-8B92-70CC85EB769F}"/>
    <cellStyle name="Obično 3 2 3 6 3 2 2 2" xfId="26014" xr:uid="{5FBADD5E-A9A8-426B-A0D9-E36EDD2A1C63}"/>
    <cellStyle name="Obično 3 2 3 6 3 2 3" xfId="12932" xr:uid="{84055E34-F3F5-445A-BC97-DF9FE96C13F1}"/>
    <cellStyle name="Obično 3 2 3 6 3 2 3 2" xfId="30697" xr:uid="{DB02C515-1BA8-4FF2-B8BA-6A4F018EE2BF}"/>
    <cellStyle name="Obično 3 2 3 6 3 2 4" xfId="23647" xr:uid="{DEE17B93-F3E4-4C15-8C29-6AA7BB99FF1A}"/>
    <cellStyle name="Obično 3 2 3 6 3 3" xfId="10452" xr:uid="{42B1928F-765D-4FB7-94FC-773EFE3D4B82}"/>
    <cellStyle name="Obično 3 2 3 6 3 3 2" xfId="14116" xr:uid="{759FA226-EC34-45FD-BC21-35C6C7773A1B}"/>
    <cellStyle name="Obično 3 2 3 6 3 3 2 2" xfId="31881" xr:uid="{DF0F2273-DD50-49CF-B3EA-8673F3BAA089}"/>
    <cellStyle name="Obično 3 2 3 6 3 3 3" xfId="24831" xr:uid="{F6DF29E5-A776-4D29-902E-A6DCFA54EDE3}"/>
    <cellStyle name="Obično 3 2 3 6 3 4" xfId="11692" xr:uid="{B8836A9D-2FBC-4B3D-B8CC-9F06922756FA}"/>
    <cellStyle name="Obično 3 2 3 6 3 4 2" xfId="29514" xr:uid="{D51A1316-AAF1-4826-91F5-BBA9FD1305CE}"/>
    <cellStyle name="Obično 3 2 3 6 3 5" xfId="22407" xr:uid="{C8BA8014-9F0C-43F1-B4C4-0231215E9ADA}"/>
    <cellStyle name="Obično 3 2 3 6 4" xfId="8685" xr:uid="{8A28E532-81F6-4EA0-A2B5-141178E019A0}"/>
    <cellStyle name="Obično 3 2 3 6 4 2" xfId="14744" xr:uid="{4CCD43E1-E5D0-4647-B23F-7A2554B0AC23}"/>
    <cellStyle name="Obično 3 2 3 6 4 2 2" xfId="25459" xr:uid="{FA35D4B9-BA1C-45C6-A9B5-11A710A8C375}"/>
    <cellStyle name="Obično 3 2 3 6 4 3" xfId="12357" xr:uid="{F59AD4E5-1781-47A4-B242-55997BBA6166}"/>
    <cellStyle name="Obično 3 2 3 6 4 3 2" xfId="30142" xr:uid="{37E4DA12-C973-480C-923C-5079E879552D}"/>
    <cellStyle name="Obično 3 2 3 6 4 4" xfId="23072" xr:uid="{CDDF7099-CE17-49A5-BDE5-8CC7B10F6353}"/>
    <cellStyle name="Obično 3 2 3 6 5" xfId="9897" xr:uid="{4F428494-5C9C-40E5-ACEE-4F3A9A1A26A7}"/>
    <cellStyle name="Obično 3 2 3 6 5 2" xfId="13561" xr:uid="{F3601239-46B7-4E03-9891-AC6D2C75C60C}"/>
    <cellStyle name="Obično 3 2 3 6 5 2 2" xfId="31326" xr:uid="{CBC0F226-31D4-42A4-A7DC-76F37B543006}"/>
    <cellStyle name="Obično 3 2 3 6 5 3" xfId="24276" xr:uid="{0215BA2F-0973-4F9E-9594-75F20064F85A}"/>
    <cellStyle name="Obično 3 2 3 6 6" xfId="11117" xr:uid="{7F9C7301-A650-40A2-A28F-D1006C3F3AE8}"/>
    <cellStyle name="Obično 3 2 3 6 6 2" xfId="28959" xr:uid="{78CC9344-5998-4B8C-A14E-3ADDDE8897ED}"/>
    <cellStyle name="Obično 3 2 3 6 7" xfId="21817" xr:uid="{F7EE5CFF-C702-4902-9BB5-A7C90A679F42}"/>
    <cellStyle name="Obično 3 2 3 7" xfId="6424" xr:uid="{F335A363-11B7-40CE-9438-25495AC9E4DB}"/>
    <cellStyle name="Obično 3 2 3 7 2" xfId="8034" xr:uid="{B4AD09A7-8B38-4D42-A8F0-59682A6A0AC5}"/>
    <cellStyle name="Obično 3 2 3 7 2 2" xfId="9407" xr:uid="{A45D169E-C284-451D-826F-C48AF92EE4D0}"/>
    <cellStyle name="Obično 3 2 3 7 2 2 2" xfId="15446" xr:uid="{13E44ABD-F9E6-4B29-B6B0-CEEFA79D0DB6}"/>
    <cellStyle name="Obično 3 2 3 7 2 2 2 2" xfId="26161" xr:uid="{5E8B9BD0-86D9-4C9B-9C6A-A4A254BB0721}"/>
    <cellStyle name="Obično 3 2 3 7 2 2 3" xfId="13079" xr:uid="{FA21A49F-61D8-42EB-9943-404225425199}"/>
    <cellStyle name="Obično 3 2 3 7 2 2 3 2" xfId="30844" xr:uid="{4D6B5DD0-771C-4C2A-9ED1-73A3297FCF95}"/>
    <cellStyle name="Obično 3 2 3 7 2 2 4" xfId="23794" xr:uid="{5DBB09FA-8BAA-48A0-B76F-2A1EDB2CEDFA}"/>
    <cellStyle name="Obično 3 2 3 7 2 3" xfId="10599" xr:uid="{11DD314D-FD41-4BB3-9C5D-DFDD7C851665}"/>
    <cellStyle name="Obično 3 2 3 7 2 3 2" xfId="14263" xr:uid="{A5616F6E-C34D-49F5-AACC-7E0E946E4733}"/>
    <cellStyle name="Obično 3 2 3 7 2 3 2 2" xfId="32028" xr:uid="{36C70002-49C3-49A4-ADD9-184035508DA3}"/>
    <cellStyle name="Obično 3 2 3 7 2 3 3" xfId="24978" xr:uid="{A094E1D0-0F3A-4C82-8B68-EAC9E7BFDEDB}"/>
    <cellStyle name="Obično 3 2 3 7 2 4" xfId="11839" xr:uid="{E52E0186-23DE-4DE6-A934-2175B38CFA52}"/>
    <cellStyle name="Obično 3 2 3 7 2 4 2" xfId="29661" xr:uid="{D69E67DE-CB95-4F92-8E81-F2B4EB44C152}"/>
    <cellStyle name="Obično 3 2 3 7 2 5" xfId="22554" xr:uid="{D2693B35-F16E-4A4B-A34C-C763FFA2A2A9}"/>
    <cellStyle name="Obično 3 2 3 7 3" xfId="8820" xr:uid="{E7815723-9BE0-4505-9A56-71A89002C6D0}"/>
    <cellStyle name="Obično 3 2 3 7 3 2" xfId="14879" xr:uid="{AF67F155-FE8D-4F1D-B6BB-5B628D36D957}"/>
    <cellStyle name="Obično 3 2 3 7 3 2 2" xfId="25594" xr:uid="{1657B269-9BCA-4EEF-B0E6-B9EBC9B0A3F0}"/>
    <cellStyle name="Obično 3 2 3 7 3 3" xfId="12492" xr:uid="{2738F5F6-B61E-4F74-8A17-44267CC74433}"/>
    <cellStyle name="Obično 3 2 3 7 3 3 2" xfId="30277" xr:uid="{0BBFAEC4-557E-41CA-A343-DD7E8753F95E}"/>
    <cellStyle name="Obično 3 2 3 7 3 4" xfId="23207" xr:uid="{752A774E-6389-4BA8-AA4B-5FCAD6F1D2A7}"/>
    <cellStyle name="Obično 3 2 3 7 4" xfId="10032" xr:uid="{DB51CD83-9F60-470F-8123-0A809C8FD456}"/>
    <cellStyle name="Obično 3 2 3 7 4 2" xfId="13696" xr:uid="{BD00CC91-5BCC-4FDF-B0B7-D43F51383449}"/>
    <cellStyle name="Obično 3 2 3 7 4 2 2" xfId="31461" xr:uid="{0F2159FE-9D45-4353-9D9A-23762878D336}"/>
    <cellStyle name="Obično 3 2 3 7 4 3" xfId="24411" xr:uid="{B34C26DA-0F25-47DD-8B14-B8F709179AB5}"/>
    <cellStyle name="Obično 3 2 3 7 5" xfId="11252" xr:uid="{636AE993-21C6-4EE3-AD68-F6C245333D8A}"/>
    <cellStyle name="Obično 3 2 3 7 5 2" xfId="29094" xr:uid="{71E2F2D8-16CF-4034-A27F-3825F47EC70D}"/>
    <cellStyle name="Obično 3 2 3 7 6" xfId="21952" xr:uid="{AB119AFE-6D25-4F20-A303-3301ACADE0A1}"/>
    <cellStyle name="Obično 3 2 3 8" xfId="7392" xr:uid="{AB33AE90-D3D4-4AFA-9C72-C7253C7D7B35}"/>
    <cellStyle name="Obično 3 2 3 8 2" xfId="9130" xr:uid="{E8681001-3390-401A-BA7D-5BFC1494DEBC}"/>
    <cellStyle name="Obično 3 2 3 8 2 2" xfId="15169" xr:uid="{92342856-27C1-42E7-B4FC-2A271A4B131E}"/>
    <cellStyle name="Obično 3 2 3 8 2 2 2" xfId="25884" xr:uid="{EED25893-0E4C-4FE7-BF5B-29768F50E564}"/>
    <cellStyle name="Obično 3 2 3 8 2 3" xfId="12802" xr:uid="{0FFA1D24-B79C-4A6E-A5BC-063C194286F1}"/>
    <cellStyle name="Obično 3 2 3 8 2 3 2" xfId="30567" xr:uid="{97B6E942-51D3-4E4B-9FC8-999E97934371}"/>
    <cellStyle name="Obično 3 2 3 8 2 4" xfId="23517" xr:uid="{22626B5B-0B06-4DFB-961A-23EB5F9A7160}"/>
    <cellStyle name="Obično 3 2 3 8 3" xfId="10322" xr:uid="{DAC412D9-08B9-4A4F-8EC4-39510347426A}"/>
    <cellStyle name="Obično 3 2 3 8 3 2" xfId="13986" xr:uid="{4A0C2092-CDE1-44E0-8834-D20E47C7246F}"/>
    <cellStyle name="Obično 3 2 3 8 3 2 2" xfId="31751" xr:uid="{3EAB8D71-ECC0-48CA-B918-7E64D5CF4C2F}"/>
    <cellStyle name="Obično 3 2 3 8 3 3" xfId="24701" xr:uid="{A5834E1E-0F98-41C1-9DB9-F02B179791EA}"/>
    <cellStyle name="Obično 3 2 3 8 4" xfId="11562" xr:uid="{520ED9C8-ACD5-43C4-B6C7-F286D5C88983}"/>
    <cellStyle name="Obično 3 2 3 8 4 2" xfId="29384" xr:uid="{B61C2AC6-B4C9-44F9-B9D5-63D5C8F33D74}"/>
    <cellStyle name="Obično 3 2 3 8 5" xfId="22277" xr:uid="{65E7F7E1-6185-4CB9-AB84-3AD6DB6B600F}"/>
    <cellStyle name="Obično 3 2 3 9" xfId="8309" xr:uid="{F2E54353-52B7-4537-B241-7B5505DC7A6E}"/>
    <cellStyle name="Obično 3 2 3 9 2" xfId="9614" xr:uid="{4B65192D-A40F-45A2-B3DC-14552631EE9F}"/>
    <cellStyle name="Obično 3 2 3 9 2 2" xfId="15653" xr:uid="{E79EA9C2-915D-4092-A3BC-2803A7E3E9C8}"/>
    <cellStyle name="Obično 3 2 3 9 2 2 2" xfId="26368" xr:uid="{8BC1B476-A43C-45BD-AF7D-31AF5F3BC03E}"/>
    <cellStyle name="Obično 3 2 3 9 2 3" xfId="13286" xr:uid="{7652B29C-9E99-462A-99F0-21F1EB70BB20}"/>
    <cellStyle name="Obično 3 2 3 9 2 3 2" xfId="31051" xr:uid="{EE8E761F-C583-4578-99AB-AE7745922650}"/>
    <cellStyle name="Obično 3 2 3 9 2 4" xfId="24001" xr:uid="{F5ACCBE0-A600-4EA8-8CB6-C97F840E06E0}"/>
    <cellStyle name="Obično 3 2 3 9 3" xfId="10806" xr:uid="{EE72B681-F0B7-4372-A293-65C70F84AABD}"/>
    <cellStyle name="Obično 3 2 3 9 3 2" xfId="14470" xr:uid="{34C91621-9E67-48F6-9446-CB953795A1D2}"/>
    <cellStyle name="Obično 3 2 3 9 3 2 2" xfId="32235" xr:uid="{3258F951-EC36-430F-A1B7-9C087F878AA0}"/>
    <cellStyle name="Obično 3 2 3 9 3 3" xfId="25185" xr:uid="{D0E98345-7972-403E-AC89-DBCC310C0002}"/>
    <cellStyle name="Obično 3 2 3 9 4" xfId="12046" xr:uid="{9648B27C-2474-4C29-AA9A-B4042B5CDFCA}"/>
    <cellStyle name="Obično 3 2 3 9 4 2" xfId="29868" xr:uid="{403FBD88-A6ED-4F06-BBAC-4AA870FBFB20}"/>
    <cellStyle name="Obično 3 2 3 9 5" xfId="22761" xr:uid="{FD71D29F-8F48-49D3-9762-F6B5A1ADA68C}"/>
    <cellStyle name="Obično 3 2 4" xfId="5200" xr:uid="{E7AADCAE-69F4-4AD9-BE53-8B02C351D9DB}"/>
    <cellStyle name="Obično 3 2 4 10" xfId="10995" xr:uid="{1B90FE75-C07D-4699-9B81-8B9730AC6F22}"/>
    <cellStyle name="Obično 3 2 4 10 2" xfId="28837" xr:uid="{F45AB4CC-8198-4D9B-A75A-08A7DFA9EDEE}"/>
    <cellStyle name="Obično 3 2 4 11" xfId="21681" xr:uid="{435EB725-304B-431F-886A-288635823DE0}"/>
    <cellStyle name="Obično 3 2 4 2" xfId="5201" xr:uid="{B8887452-A7B9-4550-8A1E-B04D39C98711}"/>
    <cellStyle name="Obično 3 2 4 2 2" xfId="5997" xr:uid="{1C6FDB93-6F11-4FFD-9541-7CF8C4AE2D41}"/>
    <cellStyle name="Obično 3 2 4 2 2 2" xfId="6626" xr:uid="{183845B2-5C4A-4AD1-8E06-6AB0D64348C1}"/>
    <cellStyle name="Obično 3 2 4 2 2 2 2" xfId="8236" xr:uid="{28AB688A-6E7C-4148-816C-0BCC64360CDC}"/>
    <cellStyle name="Obično 3 2 4 2 2 2 2 2" xfId="9546" xr:uid="{44A7FC8B-2ADF-4C99-9A77-00DFA9196F36}"/>
    <cellStyle name="Obično 3 2 4 2 2 2 2 2 2" xfId="15585" xr:uid="{AF1C3563-1BF1-435C-96EC-756324195EDD}"/>
    <cellStyle name="Obično 3 2 4 2 2 2 2 2 2 2" xfId="26300" xr:uid="{3E8E5E3B-6E06-46BD-84AF-CC5933923EF1}"/>
    <cellStyle name="Obično 3 2 4 2 2 2 2 2 3" xfId="13218" xr:uid="{BA89B3C7-3B47-45E7-BD43-CB177E5B0D65}"/>
    <cellStyle name="Obično 3 2 4 2 2 2 2 2 3 2" xfId="30983" xr:uid="{96E59EA2-DD88-47D8-BC7F-2BCA8C5B6A3B}"/>
    <cellStyle name="Obično 3 2 4 2 2 2 2 2 4" xfId="23933" xr:uid="{6D4E8B16-80C6-48D7-8719-8F5E8ED2C8D9}"/>
    <cellStyle name="Obično 3 2 4 2 2 2 2 3" xfId="10738" xr:uid="{49F023CE-A494-47D7-8A88-B3FCEF9CDA07}"/>
    <cellStyle name="Obično 3 2 4 2 2 2 2 3 2" xfId="14402" xr:uid="{6A874E4D-748C-449F-9C24-D5E5A12683B9}"/>
    <cellStyle name="Obično 3 2 4 2 2 2 2 3 2 2" xfId="32167" xr:uid="{24879C6E-01A9-4548-A779-4B54FAA70FD0}"/>
    <cellStyle name="Obično 3 2 4 2 2 2 2 3 3" xfId="25117" xr:uid="{5E2FF5D9-962A-4943-B6CF-E2A4EB4937DF}"/>
    <cellStyle name="Obično 3 2 4 2 2 2 2 4" xfId="11978" xr:uid="{B40D156B-1E9A-4C5D-80F8-E5619A493AEF}"/>
    <cellStyle name="Obično 3 2 4 2 2 2 2 4 2" xfId="29800" xr:uid="{D8FA9EDC-4462-4E02-AFFD-8077AA4B6C93}"/>
    <cellStyle name="Obično 3 2 4 2 2 2 2 5" xfId="22693" xr:uid="{BF5E3DDC-F216-44B1-A859-A3D5C530E160}"/>
    <cellStyle name="Obično 3 2 4 2 2 2 3" xfId="8959" xr:uid="{73CDAF0C-8C1A-4ED7-A8EB-06816EE5646D}"/>
    <cellStyle name="Obično 3 2 4 2 2 2 3 2" xfId="15018" xr:uid="{2DCB7284-ED18-4DBE-A5E6-3CFA91F31128}"/>
    <cellStyle name="Obično 3 2 4 2 2 2 3 2 2" xfId="25733" xr:uid="{A270F613-AA3E-4730-AB7C-1F444ADB791D}"/>
    <cellStyle name="Obično 3 2 4 2 2 2 3 3" xfId="12631" xr:uid="{C6A334CA-5891-4F48-97E9-59650D50EFAC}"/>
    <cellStyle name="Obično 3 2 4 2 2 2 3 3 2" xfId="30416" xr:uid="{C59433F7-F898-4AA5-9281-CE95E77D6307}"/>
    <cellStyle name="Obično 3 2 4 2 2 2 3 4" xfId="23346" xr:uid="{306E2366-FF24-4540-993C-5FFA7A25DB4D}"/>
    <cellStyle name="Obično 3 2 4 2 2 2 4" xfId="10171" xr:uid="{E5FAB533-FD34-46D1-B956-44E550D8E69C}"/>
    <cellStyle name="Obično 3 2 4 2 2 2 4 2" xfId="13835" xr:uid="{68750822-ED00-4AD9-9836-1B954A3C60D4}"/>
    <cellStyle name="Obično 3 2 4 2 2 2 4 2 2" xfId="31600" xr:uid="{DFCD7294-E118-4683-A4DA-B6E0988C186B}"/>
    <cellStyle name="Obično 3 2 4 2 2 2 4 3" xfId="24550" xr:uid="{EF2FDCCB-C048-4EDE-B3A4-BD69EE41C43B}"/>
    <cellStyle name="Obično 3 2 4 2 2 2 5" xfId="11391" xr:uid="{21B7F0B3-F085-4878-A9A3-A463B7E4A7C0}"/>
    <cellStyle name="Obično 3 2 4 2 2 2 5 2" xfId="29233" xr:uid="{0ED6DFAA-5E58-48FF-9D02-01B0DC4787F3}"/>
    <cellStyle name="Obično 3 2 4 2 2 2 6" xfId="22091" xr:uid="{0F52D63E-04DD-4104-85EC-6BD9C0B76A96}"/>
    <cellStyle name="Obično 3 2 4 2 2 3" xfId="7594" xr:uid="{29DA0641-A573-44DE-8E76-90DB2DB80BFC}"/>
    <cellStyle name="Obično 3 2 4 2 2 3 2" xfId="9269" xr:uid="{C9B54FCC-7EE2-4F23-A72D-7A8B7B1C2FF5}"/>
    <cellStyle name="Obično 3 2 4 2 2 3 2 2" xfId="15308" xr:uid="{6C621794-168C-4163-B354-4F2BCC0CABA7}"/>
    <cellStyle name="Obično 3 2 4 2 2 3 2 2 2" xfId="26023" xr:uid="{93335A5A-C2A6-438C-ADC5-763E98A59E05}"/>
    <cellStyle name="Obično 3 2 4 2 2 3 2 3" xfId="12941" xr:uid="{46104189-92EF-4754-B280-DA8A31FAB28F}"/>
    <cellStyle name="Obično 3 2 4 2 2 3 2 3 2" xfId="30706" xr:uid="{AF7986DF-E42F-4AF0-9AA3-04B6B1090970}"/>
    <cellStyle name="Obično 3 2 4 2 2 3 2 4" xfId="23656" xr:uid="{32326C9B-659C-4451-968F-0B2C1FF5E622}"/>
    <cellStyle name="Obično 3 2 4 2 2 3 3" xfId="10461" xr:uid="{5EB90D77-D3D9-46AB-8A3C-0E197E2FD0A9}"/>
    <cellStyle name="Obično 3 2 4 2 2 3 3 2" xfId="14125" xr:uid="{5E035CAD-DE78-43AC-9CF8-59679EDC63E5}"/>
    <cellStyle name="Obično 3 2 4 2 2 3 3 2 2" xfId="31890" xr:uid="{846FD1F1-F944-432C-ABC3-673C6670FAF1}"/>
    <cellStyle name="Obično 3 2 4 2 2 3 3 3" xfId="24840" xr:uid="{B49468E0-CB2A-46E1-AF6F-5E5C2AE0B6E1}"/>
    <cellStyle name="Obično 3 2 4 2 2 3 4" xfId="11701" xr:uid="{73BC6D47-0439-4FC2-B4D4-46089927DA4C}"/>
    <cellStyle name="Obično 3 2 4 2 2 3 4 2" xfId="29523" xr:uid="{38A4E275-3CE5-4224-BE69-77F4396C59BB}"/>
    <cellStyle name="Obično 3 2 4 2 2 3 5" xfId="22416" xr:uid="{9A09FF68-8372-4CB3-86C5-6E65F496EF6C}"/>
    <cellStyle name="Obično 3 2 4 2 2 4" xfId="8694" xr:uid="{25D88A46-A55A-4A51-8121-3FBC61404C2F}"/>
    <cellStyle name="Obično 3 2 4 2 2 4 2" xfId="14753" xr:uid="{D86C9D66-3F6A-4635-93BC-3BD6988F175B}"/>
    <cellStyle name="Obično 3 2 4 2 2 4 2 2" xfId="25468" xr:uid="{58F52E35-B3BC-4769-A69D-4EE092C312ED}"/>
    <cellStyle name="Obično 3 2 4 2 2 4 3" xfId="12366" xr:uid="{D62BAD47-5C35-453A-A256-42C7548A34BD}"/>
    <cellStyle name="Obično 3 2 4 2 2 4 3 2" xfId="30151" xr:uid="{EFD01FD1-AF64-4C79-844D-F290302F40DA}"/>
    <cellStyle name="Obično 3 2 4 2 2 4 4" xfId="23081" xr:uid="{D2A3DC8E-A261-410F-A243-70AB96BFF53F}"/>
    <cellStyle name="Obično 3 2 4 2 2 5" xfId="9906" xr:uid="{2CDB4CA9-2C35-4F6D-8E83-C70F1454D8E2}"/>
    <cellStyle name="Obično 3 2 4 2 2 5 2" xfId="13570" xr:uid="{C6679748-4A78-4A37-931A-447214D3758F}"/>
    <cellStyle name="Obično 3 2 4 2 2 5 2 2" xfId="31335" xr:uid="{D3F51E31-AC6B-47E0-B895-B1E438027814}"/>
    <cellStyle name="Obično 3 2 4 2 2 5 3" xfId="24285" xr:uid="{786EE6D1-95D4-493F-B0E8-0224CD26767B}"/>
    <cellStyle name="Obično 3 2 4 2 2 6" xfId="11126" xr:uid="{54B4CB0B-C02F-4355-A47D-802172E5D08F}"/>
    <cellStyle name="Obično 3 2 4 2 2 6 2" xfId="28968" xr:uid="{8510C581-BF90-4C31-92DF-B0889F696CF7}"/>
    <cellStyle name="Obično 3 2 4 2 2 7" xfId="21826" xr:uid="{79A27AEB-2C95-44F8-8894-22851D9C5E42}"/>
    <cellStyle name="Obično 3 2 4 2 3" xfId="6433" xr:uid="{DBCFDD5C-A613-4448-BD3D-00069915A7A9}"/>
    <cellStyle name="Obično 3 2 4 2 3 2" xfId="8043" xr:uid="{A56EE1BD-450F-4E4B-B297-651ADD79E13A}"/>
    <cellStyle name="Obično 3 2 4 2 3 2 2" xfId="9416" xr:uid="{EC919BD6-0498-4380-90C5-40234E49CD3E}"/>
    <cellStyle name="Obično 3 2 4 2 3 2 2 2" xfId="15455" xr:uid="{F530E9E4-C2AE-4D30-917B-A9A817DD467B}"/>
    <cellStyle name="Obično 3 2 4 2 3 2 2 2 2" xfId="26170" xr:uid="{A41C2C9E-4A3A-40AB-8F7A-C73906B2B20B}"/>
    <cellStyle name="Obično 3 2 4 2 3 2 2 3" xfId="13088" xr:uid="{EC1FB91B-FBA1-4ADD-B081-440BA6065AE9}"/>
    <cellStyle name="Obično 3 2 4 2 3 2 2 3 2" xfId="30853" xr:uid="{928EB19F-2C6E-4B93-8883-953C17C0EBBA}"/>
    <cellStyle name="Obično 3 2 4 2 3 2 2 4" xfId="23803" xr:uid="{59CF6141-CE2D-4612-BDD5-5872FB6977EE}"/>
    <cellStyle name="Obično 3 2 4 2 3 2 3" xfId="10608" xr:uid="{48FD9685-94B7-427C-88FD-4F6054A43446}"/>
    <cellStyle name="Obično 3 2 4 2 3 2 3 2" xfId="14272" xr:uid="{A3FB4359-69BE-4280-BC0B-AAD0F59F83E9}"/>
    <cellStyle name="Obično 3 2 4 2 3 2 3 2 2" xfId="32037" xr:uid="{90504231-3679-4919-90D1-0BD7ACE237E0}"/>
    <cellStyle name="Obično 3 2 4 2 3 2 3 3" xfId="24987" xr:uid="{2BE313BA-2E85-4198-BED6-AC471A4AE0A9}"/>
    <cellStyle name="Obično 3 2 4 2 3 2 4" xfId="11848" xr:uid="{287E1448-6841-4C6E-9C7D-0B60BB7425E8}"/>
    <cellStyle name="Obično 3 2 4 2 3 2 4 2" xfId="29670" xr:uid="{F834BA4C-9932-4DE4-9C09-35F4971DEB04}"/>
    <cellStyle name="Obično 3 2 4 2 3 2 5" xfId="22563" xr:uid="{6F82F592-500F-4EFA-80F1-C42D86192DC1}"/>
    <cellStyle name="Obično 3 2 4 2 3 3" xfId="8829" xr:uid="{32A20EC9-B9B4-46AE-AFA2-79C9E7394E28}"/>
    <cellStyle name="Obično 3 2 4 2 3 3 2" xfId="14888" xr:uid="{DBFEBEA5-D2AC-417D-BBF1-4F14B82ED571}"/>
    <cellStyle name="Obično 3 2 4 2 3 3 2 2" xfId="25603" xr:uid="{8B24765C-A2A8-4F67-88BD-294BB6DCA0D5}"/>
    <cellStyle name="Obično 3 2 4 2 3 3 3" xfId="12501" xr:uid="{A25A6F45-ABE6-4E5F-A34E-660FA2131236}"/>
    <cellStyle name="Obično 3 2 4 2 3 3 3 2" xfId="30286" xr:uid="{71A1C25A-5027-4862-9C2C-F2B4DA3308E4}"/>
    <cellStyle name="Obično 3 2 4 2 3 3 4" xfId="23216" xr:uid="{44B9783B-2F06-4FC2-BB37-7FA76D8A6FF3}"/>
    <cellStyle name="Obično 3 2 4 2 3 4" xfId="10041" xr:uid="{AD7314E2-6B42-4323-8A62-D107B37A73AC}"/>
    <cellStyle name="Obično 3 2 4 2 3 4 2" xfId="13705" xr:uid="{55C49371-A9E2-4B8F-970A-8A816631C670}"/>
    <cellStyle name="Obično 3 2 4 2 3 4 2 2" xfId="31470" xr:uid="{71C60105-ACE8-49D6-BC6A-D5BE9CFD760D}"/>
    <cellStyle name="Obično 3 2 4 2 3 4 3" xfId="24420" xr:uid="{6DF5ADC5-A953-4619-A4ED-1CB8D69DCB98}"/>
    <cellStyle name="Obično 3 2 4 2 3 5" xfId="11261" xr:uid="{F0690275-D061-49A8-9CE9-E2C101F2A1D8}"/>
    <cellStyle name="Obično 3 2 4 2 3 5 2" xfId="29103" xr:uid="{55BA7E3B-84DA-4166-BA8C-98F26057444B}"/>
    <cellStyle name="Obično 3 2 4 2 3 6" xfId="21961" xr:uid="{15343569-910E-4E8C-B549-2D6F5CCC266F}"/>
    <cellStyle name="Obično 3 2 4 2 4" xfId="7401" xr:uid="{A6ECC506-7B02-454F-9466-376C0208C9A1}"/>
    <cellStyle name="Obično 3 2 4 2 4 2" xfId="9139" xr:uid="{E98870FD-BD10-4FF8-98A0-C68B2B34DF71}"/>
    <cellStyle name="Obično 3 2 4 2 4 2 2" xfId="15178" xr:uid="{F584EF9A-0FCB-4331-B39D-FD61ED510772}"/>
    <cellStyle name="Obično 3 2 4 2 4 2 2 2" xfId="25893" xr:uid="{020613C0-CD93-4DFC-A620-A232F18ECDD5}"/>
    <cellStyle name="Obično 3 2 4 2 4 2 3" xfId="12811" xr:uid="{A2D5E7AF-D155-4592-8B19-606EEBFBEA75}"/>
    <cellStyle name="Obično 3 2 4 2 4 2 3 2" xfId="30576" xr:uid="{6DF75031-4222-4A27-A5BC-678BC117512D}"/>
    <cellStyle name="Obično 3 2 4 2 4 2 4" xfId="23526" xr:uid="{342DB36A-34B4-4859-8010-21E060EDBFD3}"/>
    <cellStyle name="Obično 3 2 4 2 4 3" xfId="10331" xr:uid="{E4077425-843E-4811-8286-1E9DC0190564}"/>
    <cellStyle name="Obično 3 2 4 2 4 3 2" xfId="13995" xr:uid="{BD143C78-8C79-4FAF-829B-4CA89402B159}"/>
    <cellStyle name="Obično 3 2 4 2 4 3 2 2" xfId="31760" xr:uid="{F8AE88BD-E70B-4FD1-A63D-2E1B731B1D0A}"/>
    <cellStyle name="Obično 3 2 4 2 4 3 3" xfId="24710" xr:uid="{6FFF28CC-E560-4FDC-BA94-90F6CC4EC805}"/>
    <cellStyle name="Obično 3 2 4 2 4 4" xfId="11571" xr:uid="{E6CBC404-34CA-4F1D-9C75-7AEEA31CB3E3}"/>
    <cellStyle name="Obično 3 2 4 2 4 4 2" xfId="29393" xr:uid="{56120A99-7BBD-44EA-90E2-160C76DD8B8B}"/>
    <cellStyle name="Obično 3 2 4 2 4 5" xfId="22286" xr:uid="{92D09FE5-DE88-4580-AAAB-D7E368C5EE60}"/>
    <cellStyle name="Obično 3 2 4 2 5" xfId="8318" xr:uid="{1CDA7B7E-748D-4A7E-AB24-E5650AB9C9D3}"/>
    <cellStyle name="Obično 3 2 4 2 5 2" xfId="9623" xr:uid="{F350A107-AE11-47BD-936C-D14FD920B1A8}"/>
    <cellStyle name="Obično 3 2 4 2 5 2 2" xfId="15662" xr:uid="{B0BDB589-0072-4B07-85B1-F014D4C1D283}"/>
    <cellStyle name="Obično 3 2 4 2 5 2 2 2" xfId="26377" xr:uid="{9EB7748A-8C1D-4218-8232-ADE1C8D0D0B3}"/>
    <cellStyle name="Obično 3 2 4 2 5 2 3" xfId="13295" xr:uid="{5CFCB703-5678-422C-9D96-EB41D26DB309}"/>
    <cellStyle name="Obično 3 2 4 2 5 2 3 2" xfId="31060" xr:uid="{CBF425AD-E145-49DA-9C9F-E58778096001}"/>
    <cellStyle name="Obično 3 2 4 2 5 2 4" xfId="24010" xr:uid="{DEE87B71-7FF7-43AB-B45B-EE49986C84BE}"/>
    <cellStyle name="Obično 3 2 4 2 5 3" xfId="10815" xr:uid="{CCF12179-178F-4544-B033-809814C8ABE2}"/>
    <cellStyle name="Obično 3 2 4 2 5 3 2" xfId="14479" xr:uid="{58220749-5A81-497E-88A0-4050B44EDACD}"/>
    <cellStyle name="Obično 3 2 4 2 5 3 2 2" xfId="32244" xr:uid="{3CB81641-EB94-4D73-A21E-D80B579734B9}"/>
    <cellStyle name="Obično 3 2 4 2 5 3 3" xfId="25194" xr:uid="{D79D335B-31E7-4467-BEED-B529D9045949}"/>
    <cellStyle name="Obično 3 2 4 2 5 4" xfId="12055" xr:uid="{38EBA437-D7D8-4252-8A79-C70E77AE9345}"/>
    <cellStyle name="Obično 3 2 4 2 5 4 2" xfId="29877" xr:uid="{1375B81E-8383-43F5-B2CB-9D23A05B8C3F}"/>
    <cellStyle name="Obično 3 2 4 2 5 5" xfId="22770" xr:uid="{4F05A500-6CFF-4820-87AE-44F6DD5D75DF}"/>
    <cellStyle name="Obično 3 2 4 2 6" xfId="8564" xr:uid="{FA31D121-9580-4EFE-ABDE-69CC2929F88B}"/>
    <cellStyle name="Obično 3 2 4 2 6 2" xfId="14623" xr:uid="{B1FAAA1E-E95D-4711-AB06-0F975D82AD61}"/>
    <cellStyle name="Obično 3 2 4 2 6 2 2" xfId="25338" xr:uid="{9749E6B8-4032-4CB3-BBE0-F3E626D18270}"/>
    <cellStyle name="Obično 3 2 4 2 6 3" xfId="12236" xr:uid="{C2F56CFF-725A-431B-8A21-291F26306183}"/>
    <cellStyle name="Obično 3 2 4 2 6 3 2" xfId="30021" xr:uid="{D6E533D6-2300-453D-BAB5-80E4798270C3}"/>
    <cellStyle name="Obično 3 2 4 2 6 4" xfId="22951" xr:uid="{5596BFCC-F205-4093-9F92-238D0D9CFCC6}"/>
    <cellStyle name="Obično 3 2 4 2 7" xfId="9774" xr:uid="{80374B99-FC9B-4013-96DC-D039FE52991B}"/>
    <cellStyle name="Obično 3 2 4 2 7 2" xfId="13440" xr:uid="{B8698D6D-98D9-43A8-87A7-332F5B85A4BC}"/>
    <cellStyle name="Obično 3 2 4 2 7 2 2" xfId="31205" xr:uid="{D63E721D-B086-480F-A0DA-D773F35C3115}"/>
    <cellStyle name="Obično 3 2 4 2 7 3" xfId="24155" xr:uid="{6A42256E-C55C-4CB8-A4F1-46E0D1C0A2EC}"/>
    <cellStyle name="Obično 3 2 4 2 8" xfId="10996" xr:uid="{3DA9639E-AAF1-4881-8E9E-430C9B44BAF4}"/>
    <cellStyle name="Obično 3 2 4 2 8 2" xfId="28838" xr:uid="{910F9461-8E97-4906-95E9-A984627DAD53}"/>
    <cellStyle name="Obično 3 2 4 2 9" xfId="21682" xr:uid="{17E81AE6-9626-4038-B960-14FD2256389B}"/>
    <cellStyle name="Obično 3 2 4 3" xfId="5202" xr:uid="{40D60709-C3D1-4937-B225-E2F9096D4545}"/>
    <cellStyle name="Obično 3 2 4 3 2" xfId="5998" xr:uid="{65FE636E-86E7-4BBC-96EA-E189FFFD11EE}"/>
    <cellStyle name="Obično 3 2 4 3 2 2" xfId="6627" xr:uid="{8F868FE0-1826-4058-9C7B-26A6E0AC4FD5}"/>
    <cellStyle name="Obično 3 2 4 3 2 2 2" xfId="8237" xr:uid="{CA3D6902-6778-49AE-B889-5D9B340BF867}"/>
    <cellStyle name="Obično 3 2 4 3 2 2 2 2" xfId="9547" xr:uid="{0026B347-692E-4D3B-8826-528178FE45A7}"/>
    <cellStyle name="Obično 3 2 4 3 2 2 2 2 2" xfId="15586" xr:uid="{3957442D-7523-47DC-9D72-E3B0A13956AC}"/>
    <cellStyle name="Obično 3 2 4 3 2 2 2 2 2 2" xfId="26301" xr:uid="{ED655612-41AC-45F1-A6F4-99F51E424671}"/>
    <cellStyle name="Obično 3 2 4 3 2 2 2 2 3" xfId="13219" xr:uid="{A93A234C-804B-4BBF-BD96-874A878AA416}"/>
    <cellStyle name="Obično 3 2 4 3 2 2 2 2 3 2" xfId="30984" xr:uid="{A6D43EE7-AB3B-4E72-9D72-B8DA90D27830}"/>
    <cellStyle name="Obično 3 2 4 3 2 2 2 2 4" xfId="23934" xr:uid="{26B66549-63F0-4595-833B-DEB4213ABB11}"/>
    <cellStyle name="Obično 3 2 4 3 2 2 2 3" xfId="10739" xr:uid="{118613C7-3C94-4E14-883E-5A7DBF561367}"/>
    <cellStyle name="Obično 3 2 4 3 2 2 2 3 2" xfId="14403" xr:uid="{FC0BB06A-4F7D-4912-858E-F3507F8D3FC5}"/>
    <cellStyle name="Obično 3 2 4 3 2 2 2 3 2 2" xfId="32168" xr:uid="{D15128D7-C183-4FC6-845A-DF622087C139}"/>
    <cellStyle name="Obično 3 2 4 3 2 2 2 3 3" xfId="25118" xr:uid="{5923B649-A0C1-4401-94FD-B25F2CAC81C9}"/>
    <cellStyle name="Obično 3 2 4 3 2 2 2 4" xfId="11979" xr:uid="{554BB55E-8B94-420C-8029-3C456CC32AF3}"/>
    <cellStyle name="Obično 3 2 4 3 2 2 2 4 2" xfId="29801" xr:uid="{46933AA2-6B8B-4AFF-A8A7-98B65D117F38}"/>
    <cellStyle name="Obično 3 2 4 3 2 2 2 5" xfId="22694" xr:uid="{57AADD99-4FDC-4BE0-BA06-E4FE9048C4B5}"/>
    <cellStyle name="Obično 3 2 4 3 2 2 3" xfId="8960" xr:uid="{B9881128-062A-44DE-B776-81DCA7E978F3}"/>
    <cellStyle name="Obično 3 2 4 3 2 2 3 2" xfId="15019" xr:uid="{047E56B2-7913-4006-986F-0B1156D235FE}"/>
    <cellStyle name="Obično 3 2 4 3 2 2 3 2 2" xfId="25734" xr:uid="{444D7CAC-B087-4D73-A18C-7666BC2C454C}"/>
    <cellStyle name="Obično 3 2 4 3 2 2 3 3" xfId="12632" xr:uid="{12A52352-378B-406C-AF17-7EF69BAF794C}"/>
    <cellStyle name="Obično 3 2 4 3 2 2 3 3 2" xfId="30417" xr:uid="{88B41F43-7DEA-4861-96AA-EAE46814D31A}"/>
    <cellStyle name="Obično 3 2 4 3 2 2 3 4" xfId="23347" xr:uid="{852FF9AF-E22B-437D-8B22-3A9E221570B1}"/>
    <cellStyle name="Obično 3 2 4 3 2 2 4" xfId="10172" xr:uid="{8C481457-4E1C-4DA0-8627-E90208B149AC}"/>
    <cellStyle name="Obično 3 2 4 3 2 2 4 2" xfId="13836" xr:uid="{DD1ACC0E-2CF9-40BA-ABF4-58392354E7A7}"/>
    <cellStyle name="Obično 3 2 4 3 2 2 4 2 2" xfId="31601" xr:uid="{0C5AB659-5EBB-48FE-AE30-68333EF84E47}"/>
    <cellStyle name="Obično 3 2 4 3 2 2 4 3" xfId="24551" xr:uid="{52CAA59D-6584-44B2-8F24-A27A27BA8F53}"/>
    <cellStyle name="Obično 3 2 4 3 2 2 5" xfId="11392" xr:uid="{D05543D8-38DE-4E39-B110-41DA3EC32E66}"/>
    <cellStyle name="Obično 3 2 4 3 2 2 5 2" xfId="29234" xr:uid="{EE7DE8D0-96E4-47AE-8172-C448236977ED}"/>
    <cellStyle name="Obično 3 2 4 3 2 2 6" xfId="22092" xr:uid="{0ACEF54E-A235-475F-855A-D8106AC9C8FC}"/>
    <cellStyle name="Obično 3 2 4 3 2 3" xfId="7595" xr:uid="{47B96355-31CE-4A88-9301-4690B69815DE}"/>
    <cellStyle name="Obično 3 2 4 3 2 3 2" xfId="9270" xr:uid="{3B2FC96C-F9D0-4213-B37D-029AE1E39FC8}"/>
    <cellStyle name="Obično 3 2 4 3 2 3 2 2" xfId="15309" xr:uid="{D6269AB0-B3E5-41E9-BFCD-46A2509F744E}"/>
    <cellStyle name="Obično 3 2 4 3 2 3 2 2 2" xfId="26024" xr:uid="{F9981394-3EDE-4C24-B3BE-402E3562F3DF}"/>
    <cellStyle name="Obično 3 2 4 3 2 3 2 3" xfId="12942" xr:uid="{AB1329D8-5093-4012-8908-FAE2DE035623}"/>
    <cellStyle name="Obično 3 2 4 3 2 3 2 3 2" xfId="30707" xr:uid="{0FBDD195-8508-45C0-B322-1E75A1666F41}"/>
    <cellStyle name="Obično 3 2 4 3 2 3 2 4" xfId="23657" xr:uid="{BA107AF5-EBDE-457A-8432-14FC17697400}"/>
    <cellStyle name="Obično 3 2 4 3 2 3 3" xfId="10462" xr:uid="{54EC0C3F-90F9-4DAA-9C71-D3046F95B3BD}"/>
    <cellStyle name="Obično 3 2 4 3 2 3 3 2" xfId="14126" xr:uid="{EEA9A65F-C2BA-4EA8-993D-88513E7CA418}"/>
    <cellStyle name="Obično 3 2 4 3 2 3 3 2 2" xfId="31891" xr:uid="{E2329F1F-5C56-42B6-B7E4-A787529FF1B3}"/>
    <cellStyle name="Obično 3 2 4 3 2 3 3 3" xfId="24841" xr:uid="{E550CF6A-EC5E-453A-A27D-C9B0D6081D0A}"/>
    <cellStyle name="Obično 3 2 4 3 2 3 4" xfId="11702" xr:uid="{1E8FCAA8-3922-4756-A95A-75C98C928FA5}"/>
    <cellStyle name="Obično 3 2 4 3 2 3 4 2" xfId="29524" xr:uid="{A8201F17-F301-4369-863E-6E3C8B079A40}"/>
    <cellStyle name="Obično 3 2 4 3 2 3 5" xfId="22417" xr:uid="{AF54B9D1-C3C2-4F03-9B38-B06E5C2EBAE7}"/>
    <cellStyle name="Obično 3 2 4 3 2 4" xfId="8695" xr:uid="{C0D27AAE-AA9B-402E-B2DC-608268CCCAEE}"/>
    <cellStyle name="Obično 3 2 4 3 2 4 2" xfId="14754" xr:uid="{16DBCEB1-DF7E-4084-AB68-30C903B588D9}"/>
    <cellStyle name="Obično 3 2 4 3 2 4 2 2" xfId="25469" xr:uid="{75EC8F75-B0D6-41F1-9352-C63041ADFF36}"/>
    <cellStyle name="Obično 3 2 4 3 2 4 3" xfId="12367" xr:uid="{240B1936-C1F9-46D3-9BEC-A2449BBDD47C}"/>
    <cellStyle name="Obično 3 2 4 3 2 4 3 2" xfId="30152" xr:uid="{64D47767-0BD9-41C5-B2F8-F2BA01D2D53E}"/>
    <cellStyle name="Obično 3 2 4 3 2 4 4" xfId="23082" xr:uid="{221C6951-6282-427B-B876-C2B1468ED7D1}"/>
    <cellStyle name="Obično 3 2 4 3 2 5" xfId="9907" xr:uid="{87A786FD-E7D0-4390-9883-BEFCC480BB97}"/>
    <cellStyle name="Obično 3 2 4 3 2 5 2" xfId="13571" xr:uid="{B2BDA2B0-A287-48D6-B855-E52A07C05947}"/>
    <cellStyle name="Obično 3 2 4 3 2 5 2 2" xfId="31336" xr:uid="{C1A83666-D6F1-4D8E-9632-A34AD5B2C7D9}"/>
    <cellStyle name="Obično 3 2 4 3 2 5 3" xfId="24286" xr:uid="{6D58BF73-B19A-485F-BC12-2FB0D995BA84}"/>
    <cellStyle name="Obično 3 2 4 3 2 6" xfId="11127" xr:uid="{880885FA-C35C-470B-906D-4F77517AC79B}"/>
    <cellStyle name="Obično 3 2 4 3 2 6 2" xfId="28969" xr:uid="{EB2D4F69-A5A4-4BE5-A2D5-057A1004CC78}"/>
    <cellStyle name="Obično 3 2 4 3 2 7" xfId="21827" xr:uid="{AF94BFD3-E97B-4719-B226-07EF6AE1BF86}"/>
    <cellStyle name="Obično 3 2 4 3 3" xfId="6434" xr:uid="{645923A4-32D0-4BB7-AF2A-9AC36FF0DE1E}"/>
    <cellStyle name="Obično 3 2 4 3 3 2" xfId="8044" xr:uid="{A43D3F5A-6BA2-4CB7-80D4-811FC260177E}"/>
    <cellStyle name="Obično 3 2 4 3 3 2 2" xfId="9417" xr:uid="{4BC89340-221F-4214-8C0D-62C4501B5F9E}"/>
    <cellStyle name="Obično 3 2 4 3 3 2 2 2" xfId="15456" xr:uid="{86F7EF01-0290-4546-8A58-6111CFD480DE}"/>
    <cellStyle name="Obično 3 2 4 3 3 2 2 2 2" xfId="26171" xr:uid="{E93BBC0D-664C-4CB4-8C02-7F12ACCEFD88}"/>
    <cellStyle name="Obično 3 2 4 3 3 2 2 3" xfId="13089" xr:uid="{EF8F3F4D-2910-49B2-A6AD-A844021AD832}"/>
    <cellStyle name="Obično 3 2 4 3 3 2 2 3 2" xfId="30854" xr:uid="{3A42DF0C-C3ED-4CD7-9FF3-86628950FCBC}"/>
    <cellStyle name="Obično 3 2 4 3 3 2 2 4" xfId="23804" xr:uid="{67BCCD56-1A88-476D-B34B-5FC50229E80E}"/>
    <cellStyle name="Obično 3 2 4 3 3 2 3" xfId="10609" xr:uid="{E224F808-7BDB-46C9-8EC9-D8235C723808}"/>
    <cellStyle name="Obično 3 2 4 3 3 2 3 2" xfId="14273" xr:uid="{542744E0-7EB3-4850-B00C-5E6501FFE119}"/>
    <cellStyle name="Obično 3 2 4 3 3 2 3 2 2" xfId="32038" xr:uid="{44E22E33-075D-4A97-8445-3EF0499B3955}"/>
    <cellStyle name="Obično 3 2 4 3 3 2 3 3" xfId="24988" xr:uid="{46E6480C-2308-44DF-A846-B53446ECC922}"/>
    <cellStyle name="Obično 3 2 4 3 3 2 4" xfId="11849" xr:uid="{985E9559-A502-404C-9262-BA7C085F70A7}"/>
    <cellStyle name="Obično 3 2 4 3 3 2 4 2" xfId="29671" xr:uid="{F4EC4271-30FC-45C8-8C16-7A41F7CCB82C}"/>
    <cellStyle name="Obično 3 2 4 3 3 2 5" xfId="22564" xr:uid="{86998AD3-F817-46B5-9904-72529F56B30D}"/>
    <cellStyle name="Obično 3 2 4 3 3 3" xfId="8830" xr:uid="{74444718-49B6-4425-98FC-8CB930F561B3}"/>
    <cellStyle name="Obično 3 2 4 3 3 3 2" xfId="14889" xr:uid="{1FF33DAC-31D5-473A-966B-C0ACC9F5B431}"/>
    <cellStyle name="Obično 3 2 4 3 3 3 2 2" xfId="25604" xr:uid="{0B063723-D6C5-45FE-B9BD-81FEAAC14428}"/>
    <cellStyle name="Obično 3 2 4 3 3 3 3" xfId="12502" xr:uid="{5E12E3A4-9BBC-4E44-9347-811E6D2537D0}"/>
    <cellStyle name="Obično 3 2 4 3 3 3 3 2" xfId="30287" xr:uid="{425D34F5-B782-473D-9A1A-2A8E793AC054}"/>
    <cellStyle name="Obično 3 2 4 3 3 3 4" xfId="23217" xr:uid="{BE97E013-2FFA-4BBF-A69C-CFE2DC3CFB60}"/>
    <cellStyle name="Obično 3 2 4 3 3 4" xfId="10042" xr:uid="{6A63D369-0DF7-4F3C-B6AC-298BDE7F667A}"/>
    <cellStyle name="Obično 3 2 4 3 3 4 2" xfId="13706" xr:uid="{8AD5D16F-FA9C-4E84-AC5A-EAE27BEAA2BB}"/>
    <cellStyle name="Obično 3 2 4 3 3 4 2 2" xfId="31471" xr:uid="{57ACB037-17C3-4208-8966-0DD9E2FABEFF}"/>
    <cellStyle name="Obično 3 2 4 3 3 4 3" xfId="24421" xr:uid="{CBC83B37-8721-49F4-9986-877CBAD7799F}"/>
    <cellStyle name="Obično 3 2 4 3 3 5" xfId="11262" xr:uid="{987DC817-0ED1-4062-81E4-0797E7D71A27}"/>
    <cellStyle name="Obično 3 2 4 3 3 5 2" xfId="29104" xr:uid="{DFFB877F-D910-4964-AD1C-30D0EE45ADC3}"/>
    <cellStyle name="Obično 3 2 4 3 3 6" xfId="21962" xr:uid="{8391E96C-2C91-43F8-8598-28A5BC9CADED}"/>
    <cellStyle name="Obično 3 2 4 3 4" xfId="7402" xr:uid="{182DCC15-74C2-4191-9185-FE4E6EADA4F8}"/>
    <cellStyle name="Obično 3 2 4 3 4 2" xfId="9140" xr:uid="{2CE73041-A3D5-474B-B720-3EA5D810EA87}"/>
    <cellStyle name="Obično 3 2 4 3 4 2 2" xfId="15179" xr:uid="{BC0C0AF7-6132-45BD-9746-4BC1D8FB9882}"/>
    <cellStyle name="Obično 3 2 4 3 4 2 2 2" xfId="25894" xr:uid="{6D67A648-E361-4BE2-89C0-5055B7C1A2B9}"/>
    <cellStyle name="Obično 3 2 4 3 4 2 3" xfId="12812" xr:uid="{CB355F4B-BF4A-49D0-A9DF-DFF21022C063}"/>
    <cellStyle name="Obično 3 2 4 3 4 2 3 2" xfId="30577" xr:uid="{C46FFE0C-C47F-426B-80FF-6A459A28AA1F}"/>
    <cellStyle name="Obično 3 2 4 3 4 2 4" xfId="23527" xr:uid="{D6B90A3D-FF2F-4B69-A012-4EB34348522A}"/>
    <cellStyle name="Obično 3 2 4 3 4 3" xfId="10332" xr:uid="{74DC9A76-42E8-4923-B780-A55594751852}"/>
    <cellStyle name="Obično 3 2 4 3 4 3 2" xfId="13996" xr:uid="{09C33CA6-E263-497B-ADEA-8D8996E6C995}"/>
    <cellStyle name="Obično 3 2 4 3 4 3 2 2" xfId="31761" xr:uid="{4BA7B923-9A2D-4F1F-85D6-AE962DA27625}"/>
    <cellStyle name="Obično 3 2 4 3 4 3 3" xfId="24711" xr:uid="{50EC44C4-8A1F-4394-A855-6A7CDB70561E}"/>
    <cellStyle name="Obično 3 2 4 3 4 4" xfId="11572" xr:uid="{91A86673-F592-4FC4-8180-9BE25F9C029A}"/>
    <cellStyle name="Obično 3 2 4 3 4 4 2" xfId="29394" xr:uid="{C456CA2E-4EF9-4DCE-B507-C518F55DF37A}"/>
    <cellStyle name="Obično 3 2 4 3 4 5" xfId="22287" xr:uid="{7E02E147-47BB-45B9-AB50-3B1BE210F48C}"/>
    <cellStyle name="Obično 3 2 4 3 5" xfId="8319" xr:uid="{D4CEF8B2-9AC1-469E-A02E-49F2F6661FE5}"/>
    <cellStyle name="Obično 3 2 4 3 5 2" xfId="9624" xr:uid="{3BE5CF83-BA0B-4C55-B65F-D0453C73B6E2}"/>
    <cellStyle name="Obično 3 2 4 3 5 2 2" xfId="15663" xr:uid="{FC94E97A-F7C5-40D8-B3ED-6E89D542A9A9}"/>
    <cellStyle name="Obično 3 2 4 3 5 2 2 2" xfId="26378" xr:uid="{3E59D539-9F9F-41E6-9D9A-58CCA2A71EF3}"/>
    <cellStyle name="Obično 3 2 4 3 5 2 3" xfId="13296" xr:uid="{A4575D58-89CF-420E-A46D-33A668D6CDBA}"/>
    <cellStyle name="Obično 3 2 4 3 5 2 3 2" xfId="31061" xr:uid="{165558F0-C109-4145-843F-FD0AA3FF1E3D}"/>
    <cellStyle name="Obično 3 2 4 3 5 2 4" xfId="24011" xr:uid="{58DE697F-653A-4901-A30D-8F9499FD8FC6}"/>
    <cellStyle name="Obično 3 2 4 3 5 3" xfId="10816" xr:uid="{132043B4-6F2E-435D-AC57-1CE1142FEB29}"/>
    <cellStyle name="Obično 3 2 4 3 5 3 2" xfId="14480" xr:uid="{4B93A2B1-9886-4567-A3F1-D33BD0A234CD}"/>
    <cellStyle name="Obično 3 2 4 3 5 3 2 2" xfId="32245" xr:uid="{DCDA53B8-4F60-4C78-AA25-C241C447CC69}"/>
    <cellStyle name="Obično 3 2 4 3 5 3 3" xfId="25195" xr:uid="{09EF5761-84BD-43DB-BC6B-F804239D8DF9}"/>
    <cellStyle name="Obično 3 2 4 3 5 4" xfId="12056" xr:uid="{D6A988BB-5FBC-4F9D-B97E-0D7BCDBF66B1}"/>
    <cellStyle name="Obično 3 2 4 3 5 4 2" xfId="29878" xr:uid="{D13975B1-3305-4F9C-A478-97505EEB0DCA}"/>
    <cellStyle name="Obično 3 2 4 3 5 5" xfId="22771" xr:uid="{608F6EC6-8C18-47B7-9495-76D6555F58D3}"/>
    <cellStyle name="Obično 3 2 4 3 6" xfId="8565" xr:uid="{824CF188-BF4A-4CF6-97E7-32FC14BFF2BD}"/>
    <cellStyle name="Obično 3 2 4 3 6 2" xfId="14624" xr:uid="{30869125-8914-46AD-98B8-4C04B2AE0C57}"/>
    <cellStyle name="Obično 3 2 4 3 6 2 2" xfId="25339" xr:uid="{C4DA7D0C-59EA-45DC-9615-4FB369224D45}"/>
    <cellStyle name="Obično 3 2 4 3 6 3" xfId="12237" xr:uid="{D963178F-A1DE-4F1E-B7A7-2438514FDCFB}"/>
    <cellStyle name="Obično 3 2 4 3 6 3 2" xfId="30022" xr:uid="{0D80C573-A854-457C-89E8-4F5EEB70D63A}"/>
    <cellStyle name="Obično 3 2 4 3 6 4" xfId="22952" xr:uid="{C4C30F67-AA89-418A-A96E-39B01B78A93E}"/>
    <cellStyle name="Obično 3 2 4 3 7" xfId="9775" xr:uid="{7FFB2FCF-8F02-423E-AC0F-7D75CCC3F0F3}"/>
    <cellStyle name="Obično 3 2 4 3 7 2" xfId="13441" xr:uid="{94AA6FCC-D4B5-42CE-AA32-C7457F3BF3BC}"/>
    <cellStyle name="Obično 3 2 4 3 7 2 2" xfId="31206" xr:uid="{F24AD423-3791-4170-8CBC-228593D7991F}"/>
    <cellStyle name="Obično 3 2 4 3 7 3" xfId="24156" xr:uid="{2E29F6B6-C78F-4D5C-9758-9D8ABE1DDC38}"/>
    <cellStyle name="Obično 3 2 4 3 8" xfId="10997" xr:uid="{43209445-C9F5-434F-A11C-20E5405BE7E7}"/>
    <cellStyle name="Obično 3 2 4 3 8 2" xfId="28839" xr:uid="{82CA4276-2623-4005-AB04-4F4F919EAC1F}"/>
    <cellStyle name="Obično 3 2 4 3 9" xfId="21683" xr:uid="{4EAF7F4C-614F-44BC-BC84-1F3E211F931C}"/>
    <cellStyle name="Obično 3 2 4 4" xfId="5996" xr:uid="{0E52E67D-3720-4D18-AEFE-CACDBACC7A95}"/>
    <cellStyle name="Obično 3 2 4 4 2" xfId="6625" xr:uid="{D3D91EA8-B2E1-432A-A7E3-26AA050231D4}"/>
    <cellStyle name="Obično 3 2 4 4 2 2" xfId="8235" xr:uid="{445B0F8A-F4CB-4B5D-A6B3-8A5E733BAE3B}"/>
    <cellStyle name="Obično 3 2 4 4 2 2 2" xfId="9545" xr:uid="{46CA688D-D815-44FC-B7DF-F5C49AB86625}"/>
    <cellStyle name="Obično 3 2 4 4 2 2 2 2" xfId="15584" xr:uid="{B91C951B-2A81-482B-AC53-14CD38C6D7DB}"/>
    <cellStyle name="Obično 3 2 4 4 2 2 2 2 2" xfId="26299" xr:uid="{FEE95C04-771D-4A80-B8E2-974BC3E6F03B}"/>
    <cellStyle name="Obično 3 2 4 4 2 2 2 3" xfId="13217" xr:uid="{1FE16531-D655-4577-B9CE-095419BCB51E}"/>
    <cellStyle name="Obično 3 2 4 4 2 2 2 3 2" xfId="30982" xr:uid="{7AC9F6F8-0ABD-48A7-AAFB-92ED1E1560E0}"/>
    <cellStyle name="Obično 3 2 4 4 2 2 2 4" xfId="23932" xr:uid="{56365DE1-8866-407E-BAE7-998D0EA5DE0D}"/>
    <cellStyle name="Obično 3 2 4 4 2 2 3" xfId="10737" xr:uid="{59540F08-C39A-42EB-9136-B1296ED151BA}"/>
    <cellStyle name="Obično 3 2 4 4 2 2 3 2" xfId="14401" xr:uid="{C5DAB658-0A34-46A8-B2ED-DCDAEC5BA2F5}"/>
    <cellStyle name="Obično 3 2 4 4 2 2 3 2 2" xfId="32166" xr:uid="{D3980E7C-4DF6-410D-9A06-4717EB88245C}"/>
    <cellStyle name="Obično 3 2 4 4 2 2 3 3" xfId="25116" xr:uid="{0046C5AE-B431-46FD-B25D-3B0FFCD8153E}"/>
    <cellStyle name="Obično 3 2 4 4 2 2 4" xfId="11977" xr:uid="{7E871727-F05E-40AF-9F13-7B36AFCC63C7}"/>
    <cellStyle name="Obično 3 2 4 4 2 2 4 2" xfId="29799" xr:uid="{A434E0CC-98C3-4B01-8E04-300F82ECD73B}"/>
    <cellStyle name="Obično 3 2 4 4 2 2 5" xfId="22692" xr:uid="{FE6CDA1B-9EF0-4699-8E4B-9CCF934D31A1}"/>
    <cellStyle name="Obično 3 2 4 4 2 3" xfId="8958" xr:uid="{4B3A122B-36A9-4C48-838E-84C5ABE6E078}"/>
    <cellStyle name="Obično 3 2 4 4 2 3 2" xfId="15017" xr:uid="{6C12AD5E-241C-4E1D-99C5-6C6C60470070}"/>
    <cellStyle name="Obično 3 2 4 4 2 3 2 2" xfId="25732" xr:uid="{A4CD68D7-FC4C-4A4B-87C9-B5D3FB7E2A70}"/>
    <cellStyle name="Obično 3 2 4 4 2 3 3" xfId="12630" xr:uid="{8697772C-4439-4E97-85DA-A278F52461F2}"/>
    <cellStyle name="Obično 3 2 4 4 2 3 3 2" xfId="30415" xr:uid="{2A801E3B-4B34-483F-AB2F-D393CA1FC34A}"/>
    <cellStyle name="Obično 3 2 4 4 2 3 4" xfId="23345" xr:uid="{4A946147-0D30-4EAA-A9BE-BF00BFDF561B}"/>
    <cellStyle name="Obično 3 2 4 4 2 4" xfId="10170" xr:uid="{684B95E6-DFA7-4EDB-BBB6-AB05C2E100BD}"/>
    <cellStyle name="Obično 3 2 4 4 2 4 2" xfId="13834" xr:uid="{8A597DA5-FB8F-4EBE-BCFE-8A94EA4DA4F8}"/>
    <cellStyle name="Obično 3 2 4 4 2 4 2 2" xfId="31599" xr:uid="{EB73DB86-243F-4CA2-9843-CB01C3C87506}"/>
    <cellStyle name="Obično 3 2 4 4 2 4 3" xfId="24549" xr:uid="{96A903B4-802F-4EDC-85AE-C8F5F444BAE2}"/>
    <cellStyle name="Obično 3 2 4 4 2 5" xfId="11390" xr:uid="{7187BC4F-1656-478D-AB23-091E315D58F1}"/>
    <cellStyle name="Obično 3 2 4 4 2 5 2" xfId="29232" xr:uid="{E1208E86-E10C-4F10-956A-3977482BBE61}"/>
    <cellStyle name="Obično 3 2 4 4 2 6" xfId="22090" xr:uid="{C1A369C5-AADE-40D7-8145-DE68D3B7B046}"/>
    <cellStyle name="Obično 3 2 4 4 3" xfId="7593" xr:uid="{31CBD0F6-F536-4B0E-9BEA-18D926C7EE12}"/>
    <cellStyle name="Obično 3 2 4 4 3 2" xfId="9268" xr:uid="{311A4314-31E5-45A0-A281-DF419088DA02}"/>
    <cellStyle name="Obično 3 2 4 4 3 2 2" xfId="15307" xr:uid="{EDD95793-8F1A-411B-8119-160671E96AA2}"/>
    <cellStyle name="Obično 3 2 4 4 3 2 2 2" xfId="26022" xr:uid="{B77A888A-9A6D-4BCD-A07F-DAFE5FCCC839}"/>
    <cellStyle name="Obično 3 2 4 4 3 2 3" xfId="12940" xr:uid="{5FC9AD01-15AC-4C8D-A8E3-A20FAE7C5A3E}"/>
    <cellStyle name="Obično 3 2 4 4 3 2 3 2" xfId="30705" xr:uid="{90BF3A80-E088-42F4-9E2C-B6EFE9EB1DBF}"/>
    <cellStyle name="Obično 3 2 4 4 3 2 4" xfId="23655" xr:uid="{D399D5B3-08F6-4376-9547-A8D43D6C5853}"/>
    <cellStyle name="Obično 3 2 4 4 3 3" xfId="10460" xr:uid="{101C3305-BD14-418B-9365-F3404997A37F}"/>
    <cellStyle name="Obično 3 2 4 4 3 3 2" xfId="14124" xr:uid="{E3E5E145-1184-4E8F-85C0-2E39F1E2606F}"/>
    <cellStyle name="Obično 3 2 4 4 3 3 2 2" xfId="31889" xr:uid="{9D62EA4D-8C01-4620-A8C3-7CF6027CEFC1}"/>
    <cellStyle name="Obično 3 2 4 4 3 3 3" xfId="24839" xr:uid="{963159D3-22C2-47AD-84C4-92613D243111}"/>
    <cellStyle name="Obično 3 2 4 4 3 4" xfId="11700" xr:uid="{0CADD217-1012-4D24-BFA4-1592256F5B4C}"/>
    <cellStyle name="Obično 3 2 4 4 3 4 2" xfId="29522" xr:uid="{AC9D96A9-DE17-47E4-B8BC-1F3B1A8903FA}"/>
    <cellStyle name="Obično 3 2 4 4 3 5" xfId="22415" xr:uid="{CF36F1BA-52A8-4F01-B7C7-D03C4FEEDDF8}"/>
    <cellStyle name="Obično 3 2 4 4 4" xfId="8693" xr:uid="{3B4729AC-FEA7-4FC4-AC61-B169340AFDEE}"/>
    <cellStyle name="Obično 3 2 4 4 4 2" xfId="14752" xr:uid="{992830F4-AD7C-473E-B07E-F2981D811DF9}"/>
    <cellStyle name="Obično 3 2 4 4 4 2 2" xfId="25467" xr:uid="{C2C859FF-174B-4375-8753-07368C156E2C}"/>
    <cellStyle name="Obično 3 2 4 4 4 3" xfId="12365" xr:uid="{F3681332-CAEB-4876-8F21-CBD0CEACBE45}"/>
    <cellStyle name="Obično 3 2 4 4 4 3 2" xfId="30150" xr:uid="{C00D434E-AECA-45EF-96FE-6156216CF3DE}"/>
    <cellStyle name="Obično 3 2 4 4 4 4" xfId="23080" xr:uid="{F54839C9-6071-4350-ABF7-119F70A5687D}"/>
    <cellStyle name="Obično 3 2 4 4 5" xfId="9905" xr:uid="{C4728EC6-38B9-4600-BE01-FD6C901288F0}"/>
    <cellStyle name="Obično 3 2 4 4 5 2" xfId="13569" xr:uid="{A5C2B7C7-762A-47CE-ACBC-76D756FD5D75}"/>
    <cellStyle name="Obično 3 2 4 4 5 2 2" xfId="31334" xr:uid="{F02C9248-B176-429F-A563-B7FDDC65E7ED}"/>
    <cellStyle name="Obično 3 2 4 4 5 3" xfId="24284" xr:uid="{83E7D97A-0A49-411F-B214-A1DB51CDA831}"/>
    <cellStyle name="Obično 3 2 4 4 6" xfId="11125" xr:uid="{9486CD9E-5A99-444E-940C-190DF45551C8}"/>
    <cellStyle name="Obično 3 2 4 4 6 2" xfId="28967" xr:uid="{F2BD6F85-229F-4EA9-93D3-E9033CD1F56F}"/>
    <cellStyle name="Obično 3 2 4 4 7" xfId="21825" xr:uid="{E0BFE3D8-F39C-4A09-97D0-F208CA0B4C2D}"/>
    <cellStyle name="Obično 3 2 4 5" xfId="6432" xr:uid="{7155B8D6-75B7-4E04-9DBD-8623E8369B7E}"/>
    <cellStyle name="Obično 3 2 4 5 2" xfId="8042" xr:uid="{DE519541-2631-4F52-B073-64C826DB0AC8}"/>
    <cellStyle name="Obično 3 2 4 5 2 2" xfId="9415" xr:uid="{C137A06B-600A-4E98-9633-158DCB1FA258}"/>
    <cellStyle name="Obično 3 2 4 5 2 2 2" xfId="15454" xr:uid="{6A0F4EBB-1EA9-48AC-8F97-B8815D87CA47}"/>
    <cellStyle name="Obično 3 2 4 5 2 2 2 2" xfId="26169" xr:uid="{77BB5403-BC9C-417E-8EE0-7F1A5499C881}"/>
    <cellStyle name="Obično 3 2 4 5 2 2 3" xfId="13087" xr:uid="{6170AAD4-66B8-44DF-9C8B-CA556FC0FEC8}"/>
    <cellStyle name="Obično 3 2 4 5 2 2 3 2" xfId="30852" xr:uid="{29D34BFD-766A-4929-A505-983EB26877A2}"/>
    <cellStyle name="Obično 3 2 4 5 2 2 4" xfId="23802" xr:uid="{CB59CB43-0ECF-48DC-A0F2-DA41773D8144}"/>
    <cellStyle name="Obično 3 2 4 5 2 3" xfId="10607" xr:uid="{EAA874CA-8D1C-4357-BD8E-DB830D830461}"/>
    <cellStyle name="Obično 3 2 4 5 2 3 2" xfId="14271" xr:uid="{30040B0B-4709-423F-AD8F-D8D1DC3FBB1F}"/>
    <cellStyle name="Obično 3 2 4 5 2 3 2 2" xfId="32036" xr:uid="{0326CE35-F838-48ED-A8A7-C4C0EFB2DB4A}"/>
    <cellStyle name="Obično 3 2 4 5 2 3 3" xfId="24986" xr:uid="{C157EE49-82C8-4C96-A8D9-1C96C4B55A2C}"/>
    <cellStyle name="Obično 3 2 4 5 2 4" xfId="11847" xr:uid="{CE1A714B-AD8B-443A-BDA3-0146FC8C13E7}"/>
    <cellStyle name="Obično 3 2 4 5 2 4 2" xfId="29669" xr:uid="{AFB20F32-CBFD-48EB-B1B9-3646D8C06C85}"/>
    <cellStyle name="Obično 3 2 4 5 2 5" xfId="22562" xr:uid="{9D1AC570-2C63-42AC-B9B2-C40E715C7D43}"/>
    <cellStyle name="Obično 3 2 4 5 3" xfId="8828" xr:uid="{DB3B97A9-E20A-447E-ABDC-6F721C9EAA44}"/>
    <cellStyle name="Obično 3 2 4 5 3 2" xfId="14887" xr:uid="{2BFD4227-06DF-4CD2-BEC0-516ABE86A778}"/>
    <cellStyle name="Obično 3 2 4 5 3 2 2" xfId="25602" xr:uid="{24BE792C-E5E4-4B86-A01F-B6BFC7783F84}"/>
    <cellStyle name="Obično 3 2 4 5 3 3" xfId="12500" xr:uid="{A0A12817-CEC2-49A6-8CC9-1495423D0106}"/>
    <cellStyle name="Obično 3 2 4 5 3 3 2" xfId="30285" xr:uid="{6576CC27-4AC1-4855-B031-5386A6918C8A}"/>
    <cellStyle name="Obično 3 2 4 5 3 4" xfId="23215" xr:uid="{3192562C-3AD4-4709-9C27-258C6AF3D957}"/>
    <cellStyle name="Obično 3 2 4 5 4" xfId="10040" xr:uid="{9EBA8D92-5F38-4D31-B4C0-A1E1484AD6AB}"/>
    <cellStyle name="Obično 3 2 4 5 4 2" xfId="13704" xr:uid="{B3B0BBC5-D711-4F48-9EFB-7713243D77A0}"/>
    <cellStyle name="Obično 3 2 4 5 4 2 2" xfId="31469" xr:uid="{AC17637C-0B7F-464A-9CB0-3BC899CBC24B}"/>
    <cellStyle name="Obično 3 2 4 5 4 3" xfId="24419" xr:uid="{6B139E3F-52DD-4573-84EA-22DD7AE69B84}"/>
    <cellStyle name="Obično 3 2 4 5 5" xfId="11260" xr:uid="{53D24D77-B016-424B-8024-9A7D2804F84C}"/>
    <cellStyle name="Obično 3 2 4 5 5 2" xfId="29102" xr:uid="{5C442DC9-BE34-443D-880F-C1AEEDCC76A0}"/>
    <cellStyle name="Obično 3 2 4 5 6" xfId="21960" xr:uid="{087B8AE8-C844-4157-9554-66486CCB486F}"/>
    <cellStyle name="Obično 3 2 4 6" xfId="7400" xr:uid="{333C029E-6A24-409F-85A5-F7F714CCADC9}"/>
    <cellStyle name="Obično 3 2 4 6 2" xfId="9138" xr:uid="{164E716F-497F-4C47-8362-9DCCBD8174C8}"/>
    <cellStyle name="Obično 3 2 4 6 2 2" xfId="15177" xr:uid="{C734BE95-C612-4AEA-A05F-1393F52F29FB}"/>
    <cellStyle name="Obično 3 2 4 6 2 2 2" xfId="25892" xr:uid="{12C08963-74FF-458C-A5C2-9BE63DB038E8}"/>
    <cellStyle name="Obično 3 2 4 6 2 3" xfId="12810" xr:uid="{C6A956E4-0137-420C-8274-AA0E38EAE1F5}"/>
    <cellStyle name="Obično 3 2 4 6 2 3 2" xfId="30575" xr:uid="{CCB32E03-37B2-4CA0-A005-83E751D6A0C3}"/>
    <cellStyle name="Obično 3 2 4 6 2 4" xfId="23525" xr:uid="{0C3B08F2-7ABE-417D-8F5F-F5E2D98E444E}"/>
    <cellStyle name="Obično 3 2 4 6 3" xfId="10330" xr:uid="{568E9919-572D-40A3-AFB1-6403523923E9}"/>
    <cellStyle name="Obično 3 2 4 6 3 2" xfId="13994" xr:uid="{27028344-D789-413D-A772-823EA5278601}"/>
    <cellStyle name="Obično 3 2 4 6 3 2 2" xfId="31759" xr:uid="{E4F09001-BE20-4AA2-B3E4-EC9E1DA9D13F}"/>
    <cellStyle name="Obično 3 2 4 6 3 3" xfId="24709" xr:uid="{4B8F73B0-CDBB-422F-9CD4-CEAD9E8A29FA}"/>
    <cellStyle name="Obično 3 2 4 6 4" xfId="11570" xr:uid="{D8B7E714-2895-4BB7-8247-76BCC3CE17BA}"/>
    <cellStyle name="Obično 3 2 4 6 4 2" xfId="29392" xr:uid="{55B11ECE-0F08-4C56-AB21-BE3B28072902}"/>
    <cellStyle name="Obično 3 2 4 6 5" xfId="22285" xr:uid="{1889B3D8-6277-49A2-AF3F-D07F4E5724F9}"/>
    <cellStyle name="Obično 3 2 4 7" xfId="8317" xr:uid="{CA27D20A-4050-4A68-A214-A78BAB528222}"/>
    <cellStyle name="Obično 3 2 4 7 2" xfId="9622" xr:uid="{089378E9-027F-4F9E-B062-4B106DC56754}"/>
    <cellStyle name="Obično 3 2 4 7 2 2" xfId="15661" xr:uid="{64DF499A-E957-416D-91DA-170BF4597552}"/>
    <cellStyle name="Obično 3 2 4 7 2 2 2" xfId="26376" xr:uid="{42F0F059-09FE-4084-B30C-B5A215910EFE}"/>
    <cellStyle name="Obično 3 2 4 7 2 3" xfId="13294" xr:uid="{39367DAF-A319-4245-AFC1-5544FB783A24}"/>
    <cellStyle name="Obično 3 2 4 7 2 3 2" xfId="31059" xr:uid="{08F6AF1A-A838-42ED-BFDF-8704591F3254}"/>
    <cellStyle name="Obično 3 2 4 7 2 4" xfId="24009" xr:uid="{AC5FB8DE-6987-4FE7-9188-88EB631CFA27}"/>
    <cellStyle name="Obično 3 2 4 7 3" xfId="10814" xr:uid="{230887E9-A8CC-4222-93A9-75649B25D306}"/>
    <cellStyle name="Obično 3 2 4 7 3 2" xfId="14478" xr:uid="{32D7D443-DE1A-4894-8BB4-A3634E30D04B}"/>
    <cellStyle name="Obično 3 2 4 7 3 2 2" xfId="32243" xr:uid="{4EF17433-69AB-4044-9618-F5F8D23D0288}"/>
    <cellStyle name="Obično 3 2 4 7 3 3" xfId="25193" xr:uid="{850B726A-70E4-41D7-93C1-D2C8394625CE}"/>
    <cellStyle name="Obično 3 2 4 7 4" xfId="12054" xr:uid="{6365C4D9-609C-4D01-B92F-A76C94D6CFBE}"/>
    <cellStyle name="Obično 3 2 4 7 4 2" xfId="29876" xr:uid="{DD4EECF0-6C62-4E40-B790-1FF9E389ED37}"/>
    <cellStyle name="Obično 3 2 4 7 5" xfId="22769" xr:uid="{84519C6B-2F5E-4E67-8351-4526EFFF444D}"/>
    <cellStyle name="Obično 3 2 4 8" xfId="8563" xr:uid="{5BC3C995-45B8-4E6F-8FED-7CA84EFF2ED7}"/>
    <cellStyle name="Obično 3 2 4 8 2" xfId="14622" xr:uid="{AEEDD48C-4603-4C85-91D4-BEEF77136743}"/>
    <cellStyle name="Obično 3 2 4 8 2 2" xfId="25337" xr:uid="{7C346C92-8655-4543-AFA3-88E8ED7172D5}"/>
    <cellStyle name="Obično 3 2 4 8 3" xfId="12235" xr:uid="{F83B65B7-F106-4990-9190-0A666205DF7E}"/>
    <cellStyle name="Obično 3 2 4 8 3 2" xfId="30020" xr:uid="{3640E54B-414D-4BA6-9C35-7D3E91CF0BE4}"/>
    <cellStyle name="Obično 3 2 4 8 4" xfId="22950" xr:uid="{52D119E2-4800-435C-A203-674490FFAE80}"/>
    <cellStyle name="Obično 3 2 4 9" xfId="9773" xr:uid="{C57DC38A-4123-4FC2-90E0-5992DAFAB041}"/>
    <cellStyle name="Obično 3 2 4 9 2" xfId="13439" xr:uid="{8AD4B5ED-3786-4A7F-82F9-E94EA98DDCF4}"/>
    <cellStyle name="Obično 3 2 4 9 2 2" xfId="31204" xr:uid="{E77B7BE7-6680-4AC4-BBF3-E99BA96982DA}"/>
    <cellStyle name="Obično 3 2 4 9 3" xfId="24154" xr:uid="{8258F39E-35A8-48A0-A05C-DE533299A1E8}"/>
    <cellStyle name="Obično 3 2 5" xfId="5203" xr:uid="{FD9F3154-413D-456B-A01A-99223D9887B9}"/>
    <cellStyle name="Obično 3 2 5 10" xfId="21684" xr:uid="{0F5EEDB8-E7BF-4441-B06F-D62C70AA62DA}"/>
    <cellStyle name="Obično 3 2 5 2" xfId="5204" xr:uid="{2E46406E-D1C5-481D-A47C-25D84D3AFA69}"/>
    <cellStyle name="Obično 3 2 5 2 2" xfId="6000" xr:uid="{EEB42F24-DA37-4041-829E-F85F7517A706}"/>
    <cellStyle name="Obično 3 2 5 2 2 2" xfId="6629" xr:uid="{881BE8FD-2E85-45A5-B437-509776DD21B8}"/>
    <cellStyle name="Obično 3 2 5 2 2 2 2" xfId="8239" xr:uid="{DF6F70C7-77B6-426B-8E1E-4DEDCF64EAE3}"/>
    <cellStyle name="Obično 3 2 5 2 2 2 2 2" xfId="9549" xr:uid="{B279DD8A-E004-4B47-9784-1026BB93B976}"/>
    <cellStyle name="Obično 3 2 5 2 2 2 2 2 2" xfId="15588" xr:uid="{2D8ACEAD-7574-4711-9967-C999132445C4}"/>
    <cellStyle name="Obično 3 2 5 2 2 2 2 2 2 2" xfId="26303" xr:uid="{B0434468-229E-4752-9FCA-3D098A1E3FD3}"/>
    <cellStyle name="Obično 3 2 5 2 2 2 2 2 3" xfId="13221" xr:uid="{11FD93E3-E2BB-40AD-82D8-0E77C4E6D4E9}"/>
    <cellStyle name="Obično 3 2 5 2 2 2 2 2 3 2" xfId="30986" xr:uid="{2938BB77-AA72-40C9-B66F-E30CC5FB4989}"/>
    <cellStyle name="Obično 3 2 5 2 2 2 2 2 4" xfId="23936" xr:uid="{A5A836F7-2BE2-4E56-98E6-2CC6710870EC}"/>
    <cellStyle name="Obično 3 2 5 2 2 2 2 3" xfId="10741" xr:uid="{CCBAA675-1FAA-422B-8DD5-228163537CFA}"/>
    <cellStyle name="Obično 3 2 5 2 2 2 2 3 2" xfId="14405" xr:uid="{5925CB4F-9337-41E5-86D8-E0711C77CFE4}"/>
    <cellStyle name="Obično 3 2 5 2 2 2 2 3 2 2" xfId="32170" xr:uid="{C7040649-6396-4655-AD38-785FE3786DAF}"/>
    <cellStyle name="Obično 3 2 5 2 2 2 2 3 3" xfId="25120" xr:uid="{55F8A166-6B87-42BB-B209-42EB73E4C0D4}"/>
    <cellStyle name="Obično 3 2 5 2 2 2 2 4" xfId="11981" xr:uid="{A7218E59-15D4-4D5D-ADF8-61276372AACB}"/>
    <cellStyle name="Obično 3 2 5 2 2 2 2 4 2" xfId="29803" xr:uid="{650FA37C-E1BE-46B9-816E-B0E9D75AE097}"/>
    <cellStyle name="Obično 3 2 5 2 2 2 2 5" xfId="22696" xr:uid="{BBF3F8BC-7484-4C0F-846C-2910A1F6270D}"/>
    <cellStyle name="Obično 3 2 5 2 2 2 3" xfId="8962" xr:uid="{E83BF5D8-4ED1-4C73-A379-64DDC2291350}"/>
    <cellStyle name="Obično 3 2 5 2 2 2 3 2" xfId="15021" xr:uid="{B85C81AD-B4B8-4DA2-9B84-AC109AE7436C}"/>
    <cellStyle name="Obično 3 2 5 2 2 2 3 2 2" xfId="25736" xr:uid="{F0196BB6-FA7C-42B0-B3FB-7A2B8482942C}"/>
    <cellStyle name="Obično 3 2 5 2 2 2 3 3" xfId="12634" xr:uid="{55549BB6-C3F0-4AED-9D7F-5E889867927A}"/>
    <cellStyle name="Obično 3 2 5 2 2 2 3 3 2" xfId="30419" xr:uid="{23E155DC-C73F-4621-A106-2A5C088F7054}"/>
    <cellStyle name="Obično 3 2 5 2 2 2 3 4" xfId="23349" xr:uid="{B312E4DB-3F11-430A-8253-E5F8C20CFD12}"/>
    <cellStyle name="Obično 3 2 5 2 2 2 4" xfId="10174" xr:uid="{0416A156-E58D-4F4C-A4B7-2AFD68DA90C0}"/>
    <cellStyle name="Obično 3 2 5 2 2 2 4 2" xfId="13838" xr:uid="{D6481B0B-5EC4-4FFB-80BB-1C57DF025454}"/>
    <cellStyle name="Obično 3 2 5 2 2 2 4 2 2" xfId="31603" xr:uid="{64D96C80-9487-427C-AFEA-22F7D6CE8C33}"/>
    <cellStyle name="Obično 3 2 5 2 2 2 4 3" xfId="24553" xr:uid="{C61E70E7-C88B-4625-B0C7-FC61DE0A14D9}"/>
    <cellStyle name="Obično 3 2 5 2 2 2 5" xfId="11394" xr:uid="{C68D3920-322A-46FC-98B8-2AF0428291A2}"/>
    <cellStyle name="Obično 3 2 5 2 2 2 5 2" xfId="29236" xr:uid="{55A8EA15-183C-4FE1-B4C8-A8DD935D265F}"/>
    <cellStyle name="Obično 3 2 5 2 2 2 6" xfId="22094" xr:uid="{27E0CFDC-F597-4AB0-8A18-8B68C90AB56D}"/>
    <cellStyle name="Obično 3 2 5 2 2 3" xfId="7597" xr:uid="{5D85B575-03A0-440C-9D03-544D3C693BD7}"/>
    <cellStyle name="Obično 3 2 5 2 2 3 2" xfId="9272" xr:uid="{28AB4F97-76FD-49F3-9F78-14DBA441830C}"/>
    <cellStyle name="Obično 3 2 5 2 2 3 2 2" xfId="15311" xr:uid="{F20517A5-D4E6-4B11-B69B-AE952848397D}"/>
    <cellStyle name="Obično 3 2 5 2 2 3 2 2 2" xfId="26026" xr:uid="{5E6ABD65-6038-40D4-A2E1-63F18A521F01}"/>
    <cellStyle name="Obično 3 2 5 2 2 3 2 3" xfId="12944" xr:uid="{F7F45CEA-12F1-41AC-9BD6-87154F4D1F5D}"/>
    <cellStyle name="Obično 3 2 5 2 2 3 2 3 2" xfId="30709" xr:uid="{9FD81E59-6AB5-4536-9C61-CE7BFE0BF60D}"/>
    <cellStyle name="Obično 3 2 5 2 2 3 2 4" xfId="23659" xr:uid="{0C4C8BA4-DB7A-4662-85E7-105DDA7FB33D}"/>
    <cellStyle name="Obično 3 2 5 2 2 3 3" xfId="10464" xr:uid="{5D457CF3-32B6-45EE-A936-CD65B80E0CAE}"/>
    <cellStyle name="Obično 3 2 5 2 2 3 3 2" xfId="14128" xr:uid="{CC4BF883-E8C2-4285-8F93-CAF548262B68}"/>
    <cellStyle name="Obično 3 2 5 2 2 3 3 2 2" xfId="31893" xr:uid="{80A4550B-6E51-4DAD-9849-2CE569C53FD9}"/>
    <cellStyle name="Obično 3 2 5 2 2 3 3 3" xfId="24843" xr:uid="{1AF25B26-1A40-43AC-910C-D19517C48CC4}"/>
    <cellStyle name="Obično 3 2 5 2 2 3 4" xfId="11704" xr:uid="{7E7A13A4-FDE5-49AB-9F09-2EF6917EBC42}"/>
    <cellStyle name="Obično 3 2 5 2 2 3 4 2" xfId="29526" xr:uid="{88D45812-B282-4D87-BAEB-406ED7FB1B84}"/>
    <cellStyle name="Obično 3 2 5 2 2 3 5" xfId="22419" xr:uid="{7FA962B1-4A9D-482C-A33F-C421544E0ADB}"/>
    <cellStyle name="Obično 3 2 5 2 2 4" xfId="8697" xr:uid="{F238DF04-9327-47AD-A767-06D30CFA6510}"/>
    <cellStyle name="Obično 3 2 5 2 2 4 2" xfId="14756" xr:uid="{335913C2-B982-4711-AC47-57C34A13396A}"/>
    <cellStyle name="Obično 3 2 5 2 2 4 2 2" xfId="25471" xr:uid="{CD5BFDC1-F220-4280-8B45-0F93419A2142}"/>
    <cellStyle name="Obično 3 2 5 2 2 4 3" xfId="12369" xr:uid="{3C834EC9-6C2F-4F3D-A51A-C47867335CA9}"/>
    <cellStyle name="Obično 3 2 5 2 2 4 3 2" xfId="30154" xr:uid="{FBC435BD-F80F-4DC6-AE52-7FC5A212B021}"/>
    <cellStyle name="Obično 3 2 5 2 2 4 4" xfId="23084" xr:uid="{81117D4C-8EA1-45CB-A196-CB0FB8560E5D}"/>
    <cellStyle name="Obično 3 2 5 2 2 5" xfId="9909" xr:uid="{7C4627BF-4C39-4F43-A1DD-4308169D7026}"/>
    <cellStyle name="Obično 3 2 5 2 2 5 2" xfId="13573" xr:uid="{D9997B49-850F-4A5C-B0A2-25DDF442F6B9}"/>
    <cellStyle name="Obično 3 2 5 2 2 5 2 2" xfId="31338" xr:uid="{8817C751-97CF-4469-B2A5-98EEA997E1BC}"/>
    <cellStyle name="Obično 3 2 5 2 2 5 3" xfId="24288" xr:uid="{AC2DB392-A4E4-4C4F-86D7-2EEC62447D60}"/>
    <cellStyle name="Obično 3 2 5 2 2 6" xfId="11129" xr:uid="{8AC2EFAA-9153-4096-8356-EAFAD21E719E}"/>
    <cellStyle name="Obično 3 2 5 2 2 6 2" xfId="28971" xr:uid="{811A4614-5E19-4871-AA35-47ED5F5A6BFC}"/>
    <cellStyle name="Obično 3 2 5 2 2 7" xfId="21829" xr:uid="{7C67B782-72E4-4571-87DD-52A9835D34AE}"/>
    <cellStyle name="Obično 3 2 5 2 3" xfId="6436" xr:uid="{ACEFC130-086A-49B6-B165-F9C234F2502F}"/>
    <cellStyle name="Obično 3 2 5 2 3 2" xfId="8046" xr:uid="{F0E2CF4F-1545-496B-BBFE-E52C9A5921FB}"/>
    <cellStyle name="Obično 3 2 5 2 3 2 2" xfId="9419" xr:uid="{CEC341CF-9D6C-40AA-973A-8CAC233EE3E5}"/>
    <cellStyle name="Obično 3 2 5 2 3 2 2 2" xfId="15458" xr:uid="{05806872-BB98-49F7-B377-5548B1D4DBF5}"/>
    <cellStyle name="Obično 3 2 5 2 3 2 2 2 2" xfId="26173" xr:uid="{380DEE3B-50D9-4619-8E63-C882B35B6DD5}"/>
    <cellStyle name="Obično 3 2 5 2 3 2 2 3" xfId="13091" xr:uid="{CE7F5855-155C-4964-BE0B-F9C5EE45736D}"/>
    <cellStyle name="Obično 3 2 5 2 3 2 2 3 2" xfId="30856" xr:uid="{6EC366D5-1C7E-4D31-93F8-AC901089F5F3}"/>
    <cellStyle name="Obično 3 2 5 2 3 2 2 4" xfId="23806" xr:uid="{584D160B-2118-4569-BB55-E42915BEE845}"/>
    <cellStyle name="Obično 3 2 5 2 3 2 3" xfId="10611" xr:uid="{4E6AD58C-C888-44E4-B403-D31507D97B0A}"/>
    <cellStyle name="Obično 3 2 5 2 3 2 3 2" xfId="14275" xr:uid="{9ED9B096-9501-4398-97CB-B3BE72C37DB9}"/>
    <cellStyle name="Obično 3 2 5 2 3 2 3 2 2" xfId="32040" xr:uid="{36C40A00-E91C-4B69-A16A-D531FFA0B902}"/>
    <cellStyle name="Obično 3 2 5 2 3 2 3 3" xfId="24990" xr:uid="{A298CB0E-3578-4E01-A79E-DB2891703315}"/>
    <cellStyle name="Obično 3 2 5 2 3 2 4" xfId="11851" xr:uid="{90E7C538-00AC-467A-9B19-D0AF34059344}"/>
    <cellStyle name="Obično 3 2 5 2 3 2 4 2" xfId="29673" xr:uid="{DAF30FCC-80F2-4801-B2B9-4ED6744039FF}"/>
    <cellStyle name="Obično 3 2 5 2 3 2 5" xfId="22566" xr:uid="{8211FD0B-02C4-472E-910A-0CB1B3844FAD}"/>
    <cellStyle name="Obično 3 2 5 2 3 3" xfId="8832" xr:uid="{787119A2-5DF2-495F-A6DB-D35136E06043}"/>
    <cellStyle name="Obično 3 2 5 2 3 3 2" xfId="14891" xr:uid="{443B920E-D2B3-4018-AC1A-B201CE8ADDAB}"/>
    <cellStyle name="Obično 3 2 5 2 3 3 2 2" xfId="25606" xr:uid="{276A5D57-373B-4175-BD7F-D1FE1BEAFFC4}"/>
    <cellStyle name="Obično 3 2 5 2 3 3 3" xfId="12504" xr:uid="{E1EF6007-3E71-4260-AE08-50F20715B77F}"/>
    <cellStyle name="Obično 3 2 5 2 3 3 3 2" xfId="30289" xr:uid="{AE596FE1-B781-4C85-B917-CA329B979543}"/>
    <cellStyle name="Obično 3 2 5 2 3 3 4" xfId="23219" xr:uid="{55B8A233-2485-4ADD-ABCC-DCBB7FC93B42}"/>
    <cellStyle name="Obično 3 2 5 2 3 4" xfId="10044" xr:uid="{31CE76B6-87F2-4741-9C90-BBC42C1F7FC9}"/>
    <cellStyle name="Obično 3 2 5 2 3 4 2" xfId="13708" xr:uid="{CFD7B77C-4559-4BD1-8BE2-8C0E2DA26E48}"/>
    <cellStyle name="Obično 3 2 5 2 3 4 2 2" xfId="31473" xr:uid="{EF3D81BD-9A00-4CD6-9523-7785DE28F264}"/>
    <cellStyle name="Obično 3 2 5 2 3 4 3" xfId="24423" xr:uid="{07E3C38B-EE25-42EB-B44B-7DB65E21D89F}"/>
    <cellStyle name="Obično 3 2 5 2 3 5" xfId="11264" xr:uid="{BDAF67C4-9981-4CCD-BC22-6F1FCDEB83F8}"/>
    <cellStyle name="Obično 3 2 5 2 3 5 2" xfId="29106" xr:uid="{7B2420E0-0B81-45DD-B555-D9E479EA56B5}"/>
    <cellStyle name="Obično 3 2 5 2 3 6" xfId="21964" xr:uid="{223F2002-1552-4AC4-AD9F-872A83613A9C}"/>
    <cellStyle name="Obično 3 2 5 2 4" xfId="7404" xr:uid="{176B6CC9-4C1C-4AC0-815F-89EF7320EC6F}"/>
    <cellStyle name="Obično 3 2 5 2 4 2" xfId="9142" xr:uid="{B6B9474A-AADA-4C13-995C-AFD29B09097D}"/>
    <cellStyle name="Obično 3 2 5 2 4 2 2" xfId="15181" xr:uid="{7ED1B832-8232-44BB-81CF-B972C3048A57}"/>
    <cellStyle name="Obično 3 2 5 2 4 2 2 2" xfId="25896" xr:uid="{A7D0140C-0CCF-4B3F-ADB7-2BF8A4DD0E4D}"/>
    <cellStyle name="Obično 3 2 5 2 4 2 3" xfId="12814" xr:uid="{9460945B-1D0A-4BB9-9C07-57BA798BBAE5}"/>
    <cellStyle name="Obično 3 2 5 2 4 2 3 2" xfId="30579" xr:uid="{A0B46783-BA95-4D97-BF38-5AAC06B9DE43}"/>
    <cellStyle name="Obično 3 2 5 2 4 2 4" xfId="23529" xr:uid="{6AC54C2E-C66B-41E0-AEA0-90DE7BE9B088}"/>
    <cellStyle name="Obično 3 2 5 2 4 3" xfId="10334" xr:uid="{C8ED935F-5929-485B-8695-9991E018BF91}"/>
    <cellStyle name="Obično 3 2 5 2 4 3 2" xfId="13998" xr:uid="{F125A5C8-CCA3-48F8-BA57-2C9E8FAC424D}"/>
    <cellStyle name="Obično 3 2 5 2 4 3 2 2" xfId="31763" xr:uid="{F80CF5C1-CCA5-4076-B56A-098FCD2DC0A6}"/>
    <cellStyle name="Obično 3 2 5 2 4 3 3" xfId="24713" xr:uid="{44678BF1-B295-4704-8963-9784D901ECAB}"/>
    <cellStyle name="Obično 3 2 5 2 4 4" xfId="11574" xr:uid="{E79B37AF-7252-4C06-8030-543E02D78D23}"/>
    <cellStyle name="Obično 3 2 5 2 4 4 2" xfId="29396" xr:uid="{8B762B4F-25AA-444B-A831-3843B36D9B83}"/>
    <cellStyle name="Obično 3 2 5 2 4 5" xfId="22289" xr:uid="{039D5BC2-21A7-419B-BEC5-CF87A7D04240}"/>
    <cellStyle name="Obično 3 2 5 2 5" xfId="8321" xr:uid="{13466ED5-51B0-4802-8648-7276AA4B499F}"/>
    <cellStyle name="Obično 3 2 5 2 5 2" xfId="9626" xr:uid="{C40C8857-C6BA-42E0-AA61-89FB7088A63F}"/>
    <cellStyle name="Obično 3 2 5 2 5 2 2" xfId="15665" xr:uid="{D8C2DDF2-D703-4990-B59F-A7CAA9B56B5A}"/>
    <cellStyle name="Obično 3 2 5 2 5 2 2 2" xfId="26380" xr:uid="{0FBE1E91-DEF0-4AB7-809C-00EFE6397CE0}"/>
    <cellStyle name="Obično 3 2 5 2 5 2 3" xfId="13298" xr:uid="{BD344DBE-2DF1-4ABA-88DB-67F9D169321C}"/>
    <cellStyle name="Obično 3 2 5 2 5 2 3 2" xfId="31063" xr:uid="{E8F290A3-B4AA-4F8B-8F1E-941DE4029569}"/>
    <cellStyle name="Obično 3 2 5 2 5 2 4" xfId="24013" xr:uid="{666651BF-D317-4481-BDF0-95C7676D5FE5}"/>
    <cellStyle name="Obično 3 2 5 2 5 3" xfId="10818" xr:uid="{37E206A4-3762-4EB3-BC38-C73495101668}"/>
    <cellStyle name="Obično 3 2 5 2 5 3 2" xfId="14482" xr:uid="{ED9455D0-0B68-4367-8395-D5BD66957048}"/>
    <cellStyle name="Obično 3 2 5 2 5 3 2 2" xfId="32247" xr:uid="{4FF71FCF-CC6B-45B6-9435-B933B0039648}"/>
    <cellStyle name="Obično 3 2 5 2 5 3 3" xfId="25197" xr:uid="{40FBEA87-0A49-46B4-86C0-6771872D7B4A}"/>
    <cellStyle name="Obično 3 2 5 2 5 4" xfId="12058" xr:uid="{A3E7E2E9-AD03-4234-BC56-F4496A310E1D}"/>
    <cellStyle name="Obično 3 2 5 2 5 4 2" xfId="29880" xr:uid="{B7D12F57-7FF8-48AD-9879-ED3EF2E921F0}"/>
    <cellStyle name="Obično 3 2 5 2 5 5" xfId="22773" xr:uid="{8ACB7196-B35E-4860-A096-13C040237D7D}"/>
    <cellStyle name="Obično 3 2 5 2 6" xfId="8567" xr:uid="{AD01DDDC-C0B8-4482-BA3C-9A9DB6A1A351}"/>
    <cellStyle name="Obično 3 2 5 2 6 2" xfId="14626" xr:uid="{D065FBEB-BC83-4CD1-9C94-42250B282A57}"/>
    <cellStyle name="Obično 3 2 5 2 6 2 2" xfId="25341" xr:uid="{64FB5E4A-5DA7-4B45-BAAB-3E49AA831150}"/>
    <cellStyle name="Obično 3 2 5 2 6 3" xfId="12239" xr:uid="{F1D21E72-971D-4238-B038-2AE67C61BCEB}"/>
    <cellStyle name="Obično 3 2 5 2 6 3 2" xfId="30024" xr:uid="{89FA721C-21D1-4A10-8111-A50626149C48}"/>
    <cellStyle name="Obično 3 2 5 2 6 4" xfId="22954" xr:uid="{0259E1E1-7BE8-45C3-BEDA-C44E6E1298A8}"/>
    <cellStyle name="Obično 3 2 5 2 7" xfId="9777" xr:uid="{76EC9B2E-5960-477F-9D67-3FF05F84C564}"/>
    <cellStyle name="Obično 3 2 5 2 7 2" xfId="13443" xr:uid="{80D65904-FF6F-42EB-924D-CDC7780DF1B6}"/>
    <cellStyle name="Obično 3 2 5 2 7 2 2" xfId="31208" xr:uid="{E176B4D2-0954-4A75-9835-37690CA904B5}"/>
    <cellStyle name="Obično 3 2 5 2 7 3" xfId="24158" xr:uid="{03C8775E-71F6-4214-A6E2-334705A998A6}"/>
    <cellStyle name="Obično 3 2 5 2 8" xfId="10999" xr:uid="{82DF62D2-D707-479F-A15B-2DEC6931ABD2}"/>
    <cellStyle name="Obično 3 2 5 2 8 2" xfId="28841" xr:uid="{906C7D69-A7F5-44F7-B44D-0187B80081F8}"/>
    <cellStyle name="Obično 3 2 5 2 9" xfId="21685" xr:uid="{137D97BE-F06F-40A4-857F-E11F0D31B6D2}"/>
    <cellStyle name="Obično 3 2 5 3" xfId="5999" xr:uid="{339F4D50-1114-40CA-AB8C-59F7FE4B5CB5}"/>
    <cellStyle name="Obično 3 2 5 3 2" xfId="6628" xr:uid="{03FA6213-0A2B-4BBE-A75D-E765A07238F4}"/>
    <cellStyle name="Obično 3 2 5 3 2 2" xfId="8238" xr:uid="{C30DB5DE-F864-427A-AD3C-9B2BD0574BD7}"/>
    <cellStyle name="Obično 3 2 5 3 2 2 2" xfId="9548" xr:uid="{18B717F7-34CA-48B0-A1EC-2A38393EFEE6}"/>
    <cellStyle name="Obično 3 2 5 3 2 2 2 2" xfId="15587" xr:uid="{A03D6CFD-B809-4008-A520-B30ABE1726A0}"/>
    <cellStyle name="Obično 3 2 5 3 2 2 2 2 2" xfId="26302" xr:uid="{5B75E2F2-E7D8-4C25-B732-64C432490DDF}"/>
    <cellStyle name="Obično 3 2 5 3 2 2 2 3" xfId="13220" xr:uid="{523607D7-1247-459F-9E83-96B5004D29DC}"/>
    <cellStyle name="Obično 3 2 5 3 2 2 2 3 2" xfId="30985" xr:uid="{0D5C666D-9547-41B8-ACF1-A88DE056247A}"/>
    <cellStyle name="Obično 3 2 5 3 2 2 2 4" xfId="23935" xr:uid="{38182359-4E1E-4623-AA39-EDC8CE7B9E9A}"/>
    <cellStyle name="Obično 3 2 5 3 2 2 3" xfId="10740" xr:uid="{48960122-F7ED-46E6-A15E-F305226431CE}"/>
    <cellStyle name="Obično 3 2 5 3 2 2 3 2" xfId="14404" xr:uid="{C58F0779-0EA5-4383-AABF-4B021653A09E}"/>
    <cellStyle name="Obično 3 2 5 3 2 2 3 2 2" xfId="32169" xr:uid="{50F99432-6D90-40BF-B55C-861C4C0518B5}"/>
    <cellStyle name="Obično 3 2 5 3 2 2 3 3" xfId="25119" xr:uid="{F95B81AB-DCD5-485F-8AF8-EF1D47917C16}"/>
    <cellStyle name="Obično 3 2 5 3 2 2 4" xfId="11980" xr:uid="{05A80B32-9ED2-4B22-8520-F134ABAB9617}"/>
    <cellStyle name="Obično 3 2 5 3 2 2 4 2" xfId="29802" xr:uid="{C9D1B6DE-38C0-4820-A13F-2F5B4E47349D}"/>
    <cellStyle name="Obično 3 2 5 3 2 2 5" xfId="22695" xr:uid="{8E772172-9E5C-44E2-9EF7-9DCA17D2CF16}"/>
    <cellStyle name="Obično 3 2 5 3 2 3" xfId="8961" xr:uid="{4B5EB3F9-0AA3-4203-9E88-55CD62B1C2BC}"/>
    <cellStyle name="Obično 3 2 5 3 2 3 2" xfId="15020" xr:uid="{3EAD3FAB-5289-4F58-AD5B-D33B58952567}"/>
    <cellStyle name="Obično 3 2 5 3 2 3 2 2" xfId="25735" xr:uid="{25792CA4-07B3-423D-8227-47381B7002E5}"/>
    <cellStyle name="Obično 3 2 5 3 2 3 3" xfId="12633" xr:uid="{2D5B3F2E-7575-4D17-9BDB-EB84090CB904}"/>
    <cellStyle name="Obično 3 2 5 3 2 3 3 2" xfId="30418" xr:uid="{3457F58F-8AB7-45DA-AE13-C55DB22F9735}"/>
    <cellStyle name="Obično 3 2 5 3 2 3 4" xfId="23348" xr:uid="{D9E8B401-FA44-45AB-8B55-46EFE8D57224}"/>
    <cellStyle name="Obično 3 2 5 3 2 4" xfId="10173" xr:uid="{2128CF38-C9E9-4889-9D2C-DD0631B20069}"/>
    <cellStyle name="Obično 3 2 5 3 2 4 2" xfId="13837" xr:uid="{58BB5853-CF3B-4AEF-B5CE-EA1474DC9F4D}"/>
    <cellStyle name="Obično 3 2 5 3 2 4 2 2" xfId="31602" xr:uid="{001CF938-DCE0-49DF-B77B-C30A9E740BFA}"/>
    <cellStyle name="Obično 3 2 5 3 2 4 3" xfId="24552" xr:uid="{7A425482-323B-4276-9346-D322DE025E09}"/>
    <cellStyle name="Obično 3 2 5 3 2 5" xfId="11393" xr:uid="{601B295C-14A6-4067-907A-79FEB4521FA6}"/>
    <cellStyle name="Obično 3 2 5 3 2 5 2" xfId="29235" xr:uid="{8B95AA4A-A966-4CD2-904F-DCBBF0507E18}"/>
    <cellStyle name="Obično 3 2 5 3 2 6" xfId="22093" xr:uid="{7666C929-1E3A-49B4-B7FE-B95A8A4E22CF}"/>
    <cellStyle name="Obično 3 2 5 3 3" xfId="7596" xr:uid="{A0CF3AB1-FB10-492B-A9D0-79DB73E6F152}"/>
    <cellStyle name="Obično 3 2 5 3 3 2" xfId="9271" xr:uid="{A496A13F-6BA7-4AFB-8EFC-125327FC8E69}"/>
    <cellStyle name="Obično 3 2 5 3 3 2 2" xfId="15310" xr:uid="{4F31ECC1-FE67-41FF-AD42-4A89F0ADD524}"/>
    <cellStyle name="Obično 3 2 5 3 3 2 2 2" xfId="26025" xr:uid="{9C24EE34-22B0-4121-8C16-17B5B90DE11D}"/>
    <cellStyle name="Obično 3 2 5 3 3 2 3" xfId="12943" xr:uid="{B63B4AD8-042D-4705-88D3-19AD2B69FADA}"/>
    <cellStyle name="Obično 3 2 5 3 3 2 3 2" xfId="30708" xr:uid="{0D3C76C4-293D-4822-B013-AE4F831830C5}"/>
    <cellStyle name="Obično 3 2 5 3 3 2 4" xfId="23658" xr:uid="{19033E26-EB8D-4AEF-9B2A-CBADC79324A3}"/>
    <cellStyle name="Obično 3 2 5 3 3 3" xfId="10463" xr:uid="{28F2C76D-D5B2-4F51-A70F-1D534D5B18F9}"/>
    <cellStyle name="Obično 3 2 5 3 3 3 2" xfId="14127" xr:uid="{5AF95337-A19D-4566-BEFF-D477001F4642}"/>
    <cellStyle name="Obično 3 2 5 3 3 3 2 2" xfId="31892" xr:uid="{D75782BB-E1CF-4D78-AA6D-8B47B1A470C0}"/>
    <cellStyle name="Obično 3 2 5 3 3 3 3" xfId="24842" xr:uid="{9F281BA1-1069-4961-B5B5-0E66FE4A14CF}"/>
    <cellStyle name="Obično 3 2 5 3 3 4" xfId="11703" xr:uid="{AD95CAD1-6C75-403A-90F3-7AF5B10B4C84}"/>
    <cellStyle name="Obično 3 2 5 3 3 4 2" xfId="29525" xr:uid="{4B2D38B4-F68B-4A5B-B411-DCD91B40C56C}"/>
    <cellStyle name="Obično 3 2 5 3 3 5" xfId="22418" xr:uid="{13A2BC17-396A-4990-AB24-672B88DA69C7}"/>
    <cellStyle name="Obično 3 2 5 3 4" xfId="8696" xr:uid="{56B256F2-3DB4-4E19-99F8-EC9940832BBD}"/>
    <cellStyle name="Obično 3 2 5 3 4 2" xfId="14755" xr:uid="{A248E256-EE57-47AE-A992-30B59B173D1D}"/>
    <cellStyle name="Obično 3 2 5 3 4 2 2" xfId="25470" xr:uid="{E99AC88F-9620-494D-8E0D-E3DFA2409D6A}"/>
    <cellStyle name="Obično 3 2 5 3 4 3" xfId="12368" xr:uid="{30427D6F-6491-4E67-BB12-DE272756B506}"/>
    <cellStyle name="Obično 3 2 5 3 4 3 2" xfId="30153" xr:uid="{BF1BDC47-5F9F-4529-8988-016FBD75BE13}"/>
    <cellStyle name="Obično 3 2 5 3 4 4" xfId="23083" xr:uid="{E2F37C43-632A-4045-9045-4F77C81F527F}"/>
    <cellStyle name="Obično 3 2 5 3 5" xfId="9908" xr:uid="{0242A848-9385-4240-A124-14205D929CAE}"/>
    <cellStyle name="Obično 3 2 5 3 5 2" xfId="13572" xr:uid="{609D39E1-5116-4213-8F32-4726B17AC83F}"/>
    <cellStyle name="Obično 3 2 5 3 5 2 2" xfId="31337" xr:uid="{EE0C036F-F73C-4123-A1CA-2CC67CF87F68}"/>
    <cellStyle name="Obično 3 2 5 3 5 3" xfId="24287" xr:uid="{11491B1D-A4A0-4659-8410-64B8BA17CC39}"/>
    <cellStyle name="Obično 3 2 5 3 6" xfId="11128" xr:uid="{4958FBDB-5442-4F4C-8CD5-7BCB872AB9BD}"/>
    <cellStyle name="Obično 3 2 5 3 6 2" xfId="28970" xr:uid="{66B0E30C-E792-4707-BC6C-09FF062D8CC5}"/>
    <cellStyle name="Obično 3 2 5 3 7" xfId="21828" xr:uid="{382D517D-4AAD-44B0-9B7E-B2B291234C7B}"/>
    <cellStyle name="Obično 3 2 5 4" xfId="6435" xr:uid="{FD9A0603-74B8-4C61-B9C1-BA6965E4786D}"/>
    <cellStyle name="Obično 3 2 5 4 2" xfId="8045" xr:uid="{2148E28F-8BDE-458C-9057-FA7026AD6134}"/>
    <cellStyle name="Obično 3 2 5 4 2 2" xfId="9418" xr:uid="{B492AE94-DEB0-46A7-84A9-E90B8D514691}"/>
    <cellStyle name="Obično 3 2 5 4 2 2 2" xfId="15457" xr:uid="{05A6A13E-20BA-47A0-B8A7-B4E02D5317D4}"/>
    <cellStyle name="Obično 3 2 5 4 2 2 2 2" xfId="26172" xr:uid="{B0811E9C-4212-44B5-BC2B-ECDA485E65DC}"/>
    <cellStyle name="Obično 3 2 5 4 2 2 3" xfId="13090" xr:uid="{5E2FF36D-0904-438D-B9F3-5DAC9B130A8C}"/>
    <cellStyle name="Obično 3 2 5 4 2 2 3 2" xfId="30855" xr:uid="{4FBE6D16-6DD2-46CD-9CC9-914C0DF1BDC2}"/>
    <cellStyle name="Obično 3 2 5 4 2 2 4" xfId="23805" xr:uid="{6FE56876-31F4-431D-93D0-D7CF28DB1EFD}"/>
    <cellStyle name="Obično 3 2 5 4 2 3" xfId="10610" xr:uid="{43C0FB22-FB5C-49D8-B29A-497FFCF7511B}"/>
    <cellStyle name="Obično 3 2 5 4 2 3 2" xfId="14274" xr:uid="{1FBD47A6-74E3-4DC1-AFA4-C840D014E631}"/>
    <cellStyle name="Obično 3 2 5 4 2 3 2 2" xfId="32039" xr:uid="{915DE966-3350-412D-B0FE-CDBA7219FD7F}"/>
    <cellStyle name="Obično 3 2 5 4 2 3 3" xfId="24989" xr:uid="{2FC1EB7B-BFB5-424D-A0BD-D258BEECF283}"/>
    <cellStyle name="Obično 3 2 5 4 2 4" xfId="11850" xr:uid="{62C8D7EF-FAC9-44EC-B4FD-9077CB0B3BF8}"/>
    <cellStyle name="Obično 3 2 5 4 2 4 2" xfId="29672" xr:uid="{712823E6-8AF8-4A21-AD1B-C5469DF9E65E}"/>
    <cellStyle name="Obično 3 2 5 4 2 5" xfId="22565" xr:uid="{A015C5AD-D054-4C03-BF0E-8B372C6E7B21}"/>
    <cellStyle name="Obično 3 2 5 4 3" xfId="8831" xr:uid="{FC0AAC14-B8B3-42F5-B54E-B27B47952A13}"/>
    <cellStyle name="Obično 3 2 5 4 3 2" xfId="14890" xr:uid="{2B832174-8E01-46B1-B71F-FA446DD0BB07}"/>
    <cellStyle name="Obično 3 2 5 4 3 2 2" xfId="25605" xr:uid="{BD0E0978-7A3C-4885-AF46-F5224C9A8D19}"/>
    <cellStyle name="Obično 3 2 5 4 3 3" xfId="12503" xr:uid="{06413095-29D2-4002-8623-212F61627771}"/>
    <cellStyle name="Obično 3 2 5 4 3 3 2" xfId="30288" xr:uid="{7662C465-2294-41CE-90D4-63741A9F209E}"/>
    <cellStyle name="Obično 3 2 5 4 3 4" xfId="23218" xr:uid="{BE9E5D05-BB20-4A0F-99DE-C26C93AB1E04}"/>
    <cellStyle name="Obično 3 2 5 4 4" xfId="10043" xr:uid="{8765097A-368E-42E1-A9BC-7BCC0D7399F1}"/>
    <cellStyle name="Obično 3 2 5 4 4 2" xfId="13707" xr:uid="{771C4999-EFC6-4DB1-8DA5-564E9DBE6C81}"/>
    <cellStyle name="Obično 3 2 5 4 4 2 2" xfId="31472" xr:uid="{42BA4BF3-F939-456E-9BE4-6F5B5D78054D}"/>
    <cellStyle name="Obično 3 2 5 4 4 3" xfId="24422" xr:uid="{0E4428FA-853C-4ED2-9BE1-EE8732B76BA1}"/>
    <cellStyle name="Obično 3 2 5 4 5" xfId="11263" xr:uid="{4DFEBCC0-3B90-453E-8D28-74E2E66E9FE1}"/>
    <cellStyle name="Obično 3 2 5 4 5 2" xfId="29105" xr:uid="{3AC3CAF1-96CC-43EC-8A0A-4FCCF9888696}"/>
    <cellStyle name="Obično 3 2 5 4 6" xfId="21963" xr:uid="{B2D4F1CF-0F8A-4327-B3FB-54BF5C442B07}"/>
    <cellStyle name="Obično 3 2 5 5" xfId="7403" xr:uid="{235D8119-2CA6-4A3C-A07A-4D45865DC17B}"/>
    <cellStyle name="Obično 3 2 5 5 2" xfId="9141" xr:uid="{E1C820C3-9DD4-475B-9061-95D6651C0D7D}"/>
    <cellStyle name="Obično 3 2 5 5 2 2" xfId="15180" xr:uid="{48ECBAC9-FEFE-4414-BB19-4C3A2090603C}"/>
    <cellStyle name="Obično 3 2 5 5 2 2 2" xfId="25895" xr:uid="{76724813-A971-4371-98D6-3B357655DB68}"/>
    <cellStyle name="Obično 3 2 5 5 2 3" xfId="12813" xr:uid="{30B8B49A-B1C0-46AF-9DF7-A0866A88E289}"/>
    <cellStyle name="Obično 3 2 5 5 2 3 2" xfId="30578" xr:uid="{9CCB3A87-4DBA-40E1-9453-0FEE30850B08}"/>
    <cellStyle name="Obično 3 2 5 5 2 4" xfId="23528" xr:uid="{57CD64CA-B31E-4D5E-BD6B-1412A3982A84}"/>
    <cellStyle name="Obično 3 2 5 5 3" xfId="10333" xr:uid="{999101F7-4800-429F-A351-86667F086770}"/>
    <cellStyle name="Obično 3 2 5 5 3 2" xfId="13997" xr:uid="{0925DFFE-A491-4AB9-80A9-9D296884F5C9}"/>
    <cellStyle name="Obično 3 2 5 5 3 2 2" xfId="31762" xr:uid="{916741A6-B6ED-4F62-8E34-D9E075909119}"/>
    <cellStyle name="Obično 3 2 5 5 3 3" xfId="24712" xr:uid="{F09BFBC0-F52A-4711-932D-D5BB175C7B93}"/>
    <cellStyle name="Obično 3 2 5 5 4" xfId="11573" xr:uid="{5F322728-5A18-46A7-8E66-281AFF8B9810}"/>
    <cellStyle name="Obično 3 2 5 5 4 2" xfId="29395" xr:uid="{6237FD22-BADF-46F0-9971-728B55A311C6}"/>
    <cellStyle name="Obično 3 2 5 5 5" xfId="22288" xr:uid="{56596B97-0A6B-4AB4-91BF-9ECF4C80F43E}"/>
    <cellStyle name="Obično 3 2 5 6" xfId="8320" xr:uid="{7F29AFCC-7577-46B8-BED7-8979FA31B2BE}"/>
    <cellStyle name="Obično 3 2 5 6 2" xfId="9625" xr:uid="{CB6E07F8-7088-4376-8DBF-4E1037B18182}"/>
    <cellStyle name="Obično 3 2 5 6 2 2" xfId="15664" xr:uid="{9C95719F-25BF-4744-A4D3-2E210ECA1E5B}"/>
    <cellStyle name="Obično 3 2 5 6 2 2 2" xfId="26379" xr:uid="{EDF6A95D-A959-4FDB-8DED-2547AE02D0CE}"/>
    <cellStyle name="Obično 3 2 5 6 2 3" xfId="13297" xr:uid="{2A560140-2362-4B01-92A4-4B53D3C444C3}"/>
    <cellStyle name="Obično 3 2 5 6 2 3 2" xfId="31062" xr:uid="{88A241F5-5060-4461-AFF1-BEA36900C327}"/>
    <cellStyle name="Obično 3 2 5 6 2 4" xfId="24012" xr:uid="{B48FD418-0C07-40FF-801A-69B655ABABB2}"/>
    <cellStyle name="Obično 3 2 5 6 3" xfId="10817" xr:uid="{A95F892A-059C-4480-9D80-68416CD5E4CE}"/>
    <cellStyle name="Obično 3 2 5 6 3 2" xfId="14481" xr:uid="{B720562A-B583-47B2-8C59-925C4E5C6ABA}"/>
    <cellStyle name="Obično 3 2 5 6 3 2 2" xfId="32246" xr:uid="{8F1AC211-498E-4647-A036-1D1E42EE5D6B}"/>
    <cellStyle name="Obično 3 2 5 6 3 3" xfId="25196" xr:uid="{2A3F5892-E511-44D9-952B-2798017CCE20}"/>
    <cellStyle name="Obično 3 2 5 6 4" xfId="12057" xr:uid="{7F9708F2-6114-4652-BF03-108A364C846C}"/>
    <cellStyle name="Obično 3 2 5 6 4 2" xfId="29879" xr:uid="{CBDF4948-1F88-4982-A3C3-152E71BC8C6F}"/>
    <cellStyle name="Obično 3 2 5 6 5" xfId="22772" xr:uid="{E177C987-3099-4F06-A788-62BB3B6EDD64}"/>
    <cellStyle name="Obično 3 2 5 7" xfId="8566" xr:uid="{BAC211B4-C484-4C71-BF90-85D2D837E584}"/>
    <cellStyle name="Obično 3 2 5 7 2" xfId="14625" xr:uid="{A7855617-3A9D-4B66-9ADB-3CF90F629C90}"/>
    <cellStyle name="Obično 3 2 5 7 2 2" xfId="25340" xr:uid="{4BDC1413-2027-411D-B214-5FE4FFC04E06}"/>
    <cellStyle name="Obično 3 2 5 7 3" xfId="12238" xr:uid="{1D2B7819-C5D3-4BEC-9118-8B4236DE5F94}"/>
    <cellStyle name="Obično 3 2 5 7 3 2" xfId="30023" xr:uid="{9F575CA7-79F2-4358-983C-3DDBD218117A}"/>
    <cellStyle name="Obično 3 2 5 7 4" xfId="22953" xr:uid="{6A92F4BD-C4AC-4BE7-AC3F-2CEB8302E065}"/>
    <cellStyle name="Obično 3 2 5 8" xfId="9776" xr:uid="{72504197-6892-4F84-B505-AB1ED9AE3120}"/>
    <cellStyle name="Obično 3 2 5 8 2" xfId="13442" xr:uid="{15EEA093-8C22-4CB6-AF67-E42E41974257}"/>
    <cellStyle name="Obično 3 2 5 8 2 2" xfId="31207" xr:uid="{E1F5619D-B8F4-4E72-9A44-C3601F6C272E}"/>
    <cellStyle name="Obično 3 2 5 8 3" xfId="24157" xr:uid="{287CA8A4-45EE-422D-BA95-019407CAD637}"/>
    <cellStyle name="Obično 3 2 5 9" xfId="10998" xr:uid="{6D67DB8C-448C-4ADA-B271-65AF1066BC37}"/>
    <cellStyle name="Obično 3 2 5 9 2" xfId="28840" xr:uid="{285A6061-AC15-46CB-A565-53348ECB807E}"/>
    <cellStyle name="Obično 3 2 6" xfId="5205" xr:uid="{38739FA5-CDC6-4A6E-A596-2B5AD715F03D}"/>
    <cellStyle name="Obično 3 2 6 2" xfId="6001" xr:uid="{8CBF1FB8-4EB3-4D5D-A856-F7A0208A7E84}"/>
    <cellStyle name="Obično 3 2 6 2 2" xfId="6630" xr:uid="{358BC3C6-8879-4852-AD9E-61C733AE5606}"/>
    <cellStyle name="Obično 3 2 6 2 2 2" xfId="8240" xr:uid="{35631099-B7AB-4FDC-94E5-F1C922881F19}"/>
    <cellStyle name="Obično 3 2 6 2 2 2 2" xfId="9550" xr:uid="{FA3B3420-8AB6-46CD-9275-31F22F8FF7FA}"/>
    <cellStyle name="Obično 3 2 6 2 2 2 2 2" xfId="15589" xr:uid="{B72998EF-95FE-473F-9FB3-6F76DEEEFCDC}"/>
    <cellStyle name="Obično 3 2 6 2 2 2 2 2 2" xfId="26304" xr:uid="{848D3BB8-5C52-4931-8B7A-A40423ACAF79}"/>
    <cellStyle name="Obično 3 2 6 2 2 2 2 3" xfId="13222" xr:uid="{2570015F-7E23-4D7C-B5C8-43FC931279C5}"/>
    <cellStyle name="Obično 3 2 6 2 2 2 2 3 2" xfId="30987" xr:uid="{6800034D-4CDF-4D5D-AB5A-8360005F1237}"/>
    <cellStyle name="Obično 3 2 6 2 2 2 2 4" xfId="23937" xr:uid="{32AF7067-3ADA-408E-A667-E9F7BB459AD5}"/>
    <cellStyle name="Obično 3 2 6 2 2 2 3" xfId="10742" xr:uid="{BAA49218-0F75-487F-B8E7-D26ADA06034D}"/>
    <cellStyle name="Obično 3 2 6 2 2 2 3 2" xfId="14406" xr:uid="{ABBB9675-8FEF-4773-BAD0-BC4ED57EDA61}"/>
    <cellStyle name="Obično 3 2 6 2 2 2 3 2 2" xfId="32171" xr:uid="{675FCAA2-4A8E-4C75-AE68-0638B5C16C2A}"/>
    <cellStyle name="Obično 3 2 6 2 2 2 3 3" xfId="25121" xr:uid="{B5DD6617-B564-44E0-A4C9-6B5032A2E7F3}"/>
    <cellStyle name="Obično 3 2 6 2 2 2 4" xfId="11982" xr:uid="{60DCBDB3-0A5F-4BBF-9405-FAEDBC11E429}"/>
    <cellStyle name="Obično 3 2 6 2 2 2 4 2" xfId="29804" xr:uid="{0D0B847F-E1B0-4BCD-8CF9-3EC462D8F7AA}"/>
    <cellStyle name="Obično 3 2 6 2 2 2 5" xfId="22697" xr:uid="{7431B921-84B3-4AA6-9C0D-2DBA59FD98A2}"/>
    <cellStyle name="Obično 3 2 6 2 2 3" xfId="8963" xr:uid="{A33667A5-4874-4BEA-A401-193E3582CD66}"/>
    <cellStyle name="Obično 3 2 6 2 2 3 2" xfId="15022" xr:uid="{B5458EB8-D3B4-4E4B-8A60-639F441152B3}"/>
    <cellStyle name="Obično 3 2 6 2 2 3 2 2" xfId="25737" xr:uid="{34CC4B82-2F1F-41BC-A321-FE6CDEC68299}"/>
    <cellStyle name="Obično 3 2 6 2 2 3 3" xfId="12635" xr:uid="{120AE80A-BA04-4CC9-A8CE-1FFCA64936CA}"/>
    <cellStyle name="Obično 3 2 6 2 2 3 3 2" xfId="30420" xr:uid="{7AA664E8-4259-43F1-9531-BB0C2B134B72}"/>
    <cellStyle name="Obično 3 2 6 2 2 3 4" xfId="23350" xr:uid="{6C1CB335-D3DF-4089-8215-F2A06217A0C0}"/>
    <cellStyle name="Obično 3 2 6 2 2 4" xfId="10175" xr:uid="{7B359BD3-4A06-431D-875C-686E2339FABD}"/>
    <cellStyle name="Obično 3 2 6 2 2 4 2" xfId="13839" xr:uid="{565C9387-45E7-4B3B-933F-3397E6D12F6D}"/>
    <cellStyle name="Obično 3 2 6 2 2 4 2 2" xfId="31604" xr:uid="{CE452C39-6B6F-41DC-8E57-1653BE6EEBBA}"/>
    <cellStyle name="Obično 3 2 6 2 2 4 3" xfId="24554" xr:uid="{6FC309FC-4859-4B62-9AE3-FA3AE265DBB5}"/>
    <cellStyle name="Obično 3 2 6 2 2 5" xfId="11395" xr:uid="{5C29FD56-B530-4543-867B-7BE3C7E0C840}"/>
    <cellStyle name="Obično 3 2 6 2 2 5 2" xfId="29237" xr:uid="{BC8DDB52-AC50-4473-AE1F-E288322A8C9E}"/>
    <cellStyle name="Obično 3 2 6 2 2 6" xfId="22095" xr:uid="{5BD2DEE7-C250-4DC0-88EF-BCD8F27429EF}"/>
    <cellStyle name="Obično 3 2 6 2 3" xfId="7598" xr:uid="{4D1FAC89-A120-4DF7-973F-39ED05BFF2FC}"/>
    <cellStyle name="Obično 3 2 6 2 3 2" xfId="9273" xr:uid="{1406ABD0-074E-401D-82DA-A681F88693A3}"/>
    <cellStyle name="Obično 3 2 6 2 3 2 2" xfId="15312" xr:uid="{C79CF5DC-CB2E-4790-8F70-6914286FDB97}"/>
    <cellStyle name="Obično 3 2 6 2 3 2 2 2" xfId="26027" xr:uid="{95793326-EC49-4E16-8C0C-6095E43F3ADE}"/>
    <cellStyle name="Obično 3 2 6 2 3 2 3" xfId="12945" xr:uid="{394DE512-7CCA-41A5-A933-1C6485D96142}"/>
    <cellStyle name="Obično 3 2 6 2 3 2 3 2" xfId="30710" xr:uid="{212E8E9E-4382-4BD0-A203-96C52278C507}"/>
    <cellStyle name="Obično 3 2 6 2 3 2 4" xfId="23660" xr:uid="{350E6991-F37F-444E-A499-998171A0CBA0}"/>
    <cellStyle name="Obično 3 2 6 2 3 3" xfId="10465" xr:uid="{4A8DC9DE-BAF9-4C21-A212-BEF89E11313C}"/>
    <cellStyle name="Obično 3 2 6 2 3 3 2" xfId="14129" xr:uid="{EEDE2377-7F0A-4F07-9635-447FACA97AD6}"/>
    <cellStyle name="Obično 3 2 6 2 3 3 2 2" xfId="31894" xr:uid="{6896E739-8B24-4DBA-A4CE-B9E069EB3119}"/>
    <cellStyle name="Obično 3 2 6 2 3 3 3" xfId="24844" xr:uid="{32C68579-7AA9-4E02-9403-2553CE341EBF}"/>
    <cellStyle name="Obično 3 2 6 2 3 4" xfId="11705" xr:uid="{10598A81-2F60-4A12-B08D-F21F1FEA6838}"/>
    <cellStyle name="Obično 3 2 6 2 3 4 2" xfId="29527" xr:uid="{3E370D9F-6A2C-4833-A402-0349340DA11A}"/>
    <cellStyle name="Obično 3 2 6 2 3 5" xfId="22420" xr:uid="{5AE1DEE1-FC9C-473C-A904-00B27EA1F7FB}"/>
    <cellStyle name="Obično 3 2 6 2 4" xfId="8698" xr:uid="{311169F2-ED65-4004-9CAD-4BD7C9C70C24}"/>
    <cellStyle name="Obično 3 2 6 2 4 2" xfId="14757" xr:uid="{12BF5490-EBF6-497C-A66D-CF11A848BD10}"/>
    <cellStyle name="Obično 3 2 6 2 4 2 2" xfId="25472" xr:uid="{0789BF60-3151-4109-A9EA-9C29334AB741}"/>
    <cellStyle name="Obično 3 2 6 2 4 3" xfId="12370" xr:uid="{706CEF61-753A-4E93-8D35-7427068BB721}"/>
    <cellStyle name="Obično 3 2 6 2 4 3 2" xfId="30155" xr:uid="{0A216006-B0BD-444D-82D0-F351839E3444}"/>
    <cellStyle name="Obično 3 2 6 2 4 4" xfId="23085" xr:uid="{6FF9D460-CCF7-49C2-9B63-C77E7C7EC82F}"/>
    <cellStyle name="Obično 3 2 6 2 5" xfId="9910" xr:uid="{D1F95498-D73D-462B-9F38-24EAA111E0A4}"/>
    <cellStyle name="Obično 3 2 6 2 5 2" xfId="13574" xr:uid="{62DF65FD-0439-4A71-AE84-E2571972CBB7}"/>
    <cellStyle name="Obično 3 2 6 2 5 2 2" xfId="31339" xr:uid="{81A5C24B-D124-4DDE-995F-C8BE2FAD45CB}"/>
    <cellStyle name="Obično 3 2 6 2 5 3" xfId="24289" xr:uid="{0372ECA4-A9EE-46CB-AAC8-BA9F133F4C6A}"/>
    <cellStyle name="Obično 3 2 6 2 6" xfId="11130" xr:uid="{CDDC2E2E-75DB-4666-9CBB-66FDAA25CF47}"/>
    <cellStyle name="Obično 3 2 6 2 6 2" xfId="28972" xr:uid="{9E080EC6-350A-4690-A9BF-C294F938DEEE}"/>
    <cellStyle name="Obično 3 2 6 2 7" xfId="21830" xr:uid="{FECD8805-4FD4-431B-80BB-1EBB2AD912EB}"/>
    <cellStyle name="Obično 3 2 6 3" xfId="6437" xr:uid="{88B5AE12-8CA1-4DB2-88F7-22E76AF935A2}"/>
    <cellStyle name="Obično 3 2 6 3 2" xfId="8047" xr:uid="{7D7A7981-4EAD-4F27-9FD7-A629DBA2E361}"/>
    <cellStyle name="Obično 3 2 6 3 2 2" xfId="9420" xr:uid="{F4440CC7-5245-4FE6-BE0E-B91FCF685338}"/>
    <cellStyle name="Obično 3 2 6 3 2 2 2" xfId="15459" xr:uid="{00B914B9-84F6-401A-96CD-9F418359A87D}"/>
    <cellStyle name="Obično 3 2 6 3 2 2 2 2" xfId="26174" xr:uid="{2728D1FB-4D20-4120-B442-644F4CE43280}"/>
    <cellStyle name="Obično 3 2 6 3 2 2 3" xfId="13092" xr:uid="{5CCEB21B-C5DA-4A24-9F35-6B0041D633C8}"/>
    <cellStyle name="Obično 3 2 6 3 2 2 3 2" xfId="30857" xr:uid="{B1FC70CB-BB76-4A61-99F3-4BE1643B5599}"/>
    <cellStyle name="Obično 3 2 6 3 2 2 4" xfId="23807" xr:uid="{7D2E5F59-6FEC-4D85-9375-88BBEDA610CC}"/>
    <cellStyle name="Obično 3 2 6 3 2 3" xfId="10612" xr:uid="{22ED557B-CC20-4D06-B5B6-895DC56A0D7D}"/>
    <cellStyle name="Obično 3 2 6 3 2 3 2" xfId="14276" xr:uid="{F7AE8D4F-8ADD-46C4-92F1-CA16ED3AD705}"/>
    <cellStyle name="Obično 3 2 6 3 2 3 2 2" xfId="32041" xr:uid="{BDB4E838-F838-46BD-867C-5466C3874C2F}"/>
    <cellStyle name="Obično 3 2 6 3 2 3 3" xfId="24991" xr:uid="{0EC3976B-C0FE-4E90-B67A-AB7B4F9DCC4F}"/>
    <cellStyle name="Obično 3 2 6 3 2 4" xfId="11852" xr:uid="{9A34A215-D6E5-4CBB-A817-B095FD0A3CF4}"/>
    <cellStyle name="Obično 3 2 6 3 2 4 2" xfId="29674" xr:uid="{F1220434-CA4E-4F76-935F-13AB686B56B1}"/>
    <cellStyle name="Obično 3 2 6 3 2 5" xfId="22567" xr:uid="{FE9B9FE2-75E6-412C-904E-992EB37AD73E}"/>
    <cellStyle name="Obično 3 2 6 3 3" xfId="8833" xr:uid="{AA5A7DD5-FB76-433C-9180-D21EC58E29A0}"/>
    <cellStyle name="Obično 3 2 6 3 3 2" xfId="14892" xr:uid="{98ACC8B6-833B-42BD-BA6E-C4FF547497EE}"/>
    <cellStyle name="Obično 3 2 6 3 3 2 2" xfId="25607" xr:uid="{48220F12-A3A2-4B02-BE9D-DB05C834A054}"/>
    <cellStyle name="Obično 3 2 6 3 3 3" xfId="12505" xr:uid="{EDDB68CD-111B-49BE-B8C4-CD46DCE6F11D}"/>
    <cellStyle name="Obično 3 2 6 3 3 3 2" xfId="30290" xr:uid="{64520617-A222-4E1A-B224-BCABB42336FC}"/>
    <cellStyle name="Obično 3 2 6 3 3 4" xfId="23220" xr:uid="{BEA60045-3ED7-4C97-AC96-5CF8C13230B6}"/>
    <cellStyle name="Obično 3 2 6 3 4" xfId="10045" xr:uid="{91F96E69-666F-4271-8627-535A2E0E8BB6}"/>
    <cellStyle name="Obično 3 2 6 3 4 2" xfId="13709" xr:uid="{ABDF3C56-DC3A-42F1-AEA7-D2F06D5E2548}"/>
    <cellStyle name="Obično 3 2 6 3 4 2 2" xfId="31474" xr:uid="{0F593071-50F8-4909-8FDD-B5398AF59FE9}"/>
    <cellStyle name="Obično 3 2 6 3 4 3" xfId="24424" xr:uid="{67B15B68-C85B-475E-8E64-1529F3A6B0BC}"/>
    <cellStyle name="Obično 3 2 6 3 5" xfId="11265" xr:uid="{28D14360-AAAA-49D0-97C3-F6928B6A366B}"/>
    <cellStyle name="Obično 3 2 6 3 5 2" xfId="29107" xr:uid="{4B78E2E8-E54B-4943-BBB0-532E4AAFCFBF}"/>
    <cellStyle name="Obično 3 2 6 3 6" xfId="21965" xr:uid="{5B174BF4-3AE9-4AB5-876F-D76C8C8688D8}"/>
    <cellStyle name="Obično 3 2 6 4" xfId="7405" xr:uid="{436BE818-C0CD-48BD-A7D8-9D827441AB55}"/>
    <cellStyle name="Obično 3 2 6 4 2" xfId="9143" xr:uid="{A7FB6CB2-F67B-479A-8133-206B09C192DC}"/>
    <cellStyle name="Obično 3 2 6 4 2 2" xfId="15182" xr:uid="{30CFF4F9-6159-45BB-8977-64B26C7C8185}"/>
    <cellStyle name="Obično 3 2 6 4 2 2 2" xfId="25897" xr:uid="{7CC41D52-F3C5-430F-BC7A-C87DBFE5A7B9}"/>
    <cellStyle name="Obično 3 2 6 4 2 3" xfId="12815" xr:uid="{0B083746-AC6A-4D0B-81D6-049FD0A0FBD8}"/>
    <cellStyle name="Obično 3 2 6 4 2 3 2" xfId="30580" xr:uid="{10E984C2-A7E7-469E-A28E-774C2D21A871}"/>
    <cellStyle name="Obično 3 2 6 4 2 4" xfId="23530" xr:uid="{356FABD9-FDB3-47FF-BA11-1C2D81B2F069}"/>
    <cellStyle name="Obično 3 2 6 4 3" xfId="10335" xr:uid="{5FA31A27-02BA-4C4F-AAA8-D55CF66996A2}"/>
    <cellStyle name="Obično 3 2 6 4 3 2" xfId="13999" xr:uid="{648CC427-669A-44FE-A06B-56DE4F29D4EA}"/>
    <cellStyle name="Obično 3 2 6 4 3 2 2" xfId="31764" xr:uid="{AC9AFC75-B2B9-4492-9858-404AF43A3FAC}"/>
    <cellStyle name="Obično 3 2 6 4 3 3" xfId="24714" xr:uid="{FA703DAA-94A9-4551-8AB9-A0105B894627}"/>
    <cellStyle name="Obično 3 2 6 4 4" xfId="11575" xr:uid="{D8BC727A-70AC-488C-903B-2959099CD3EB}"/>
    <cellStyle name="Obično 3 2 6 4 4 2" xfId="29397" xr:uid="{9F597664-6A45-4401-BBD3-613B31E84196}"/>
    <cellStyle name="Obično 3 2 6 4 5" xfId="22290" xr:uid="{1143B4F7-3FDB-4169-86C6-11D84C47A369}"/>
    <cellStyle name="Obično 3 2 6 5" xfId="8322" xr:uid="{8EF842FB-AA88-48AB-8D74-28A3024AE731}"/>
    <cellStyle name="Obično 3 2 6 5 2" xfId="9627" xr:uid="{D7627BDA-66A0-47D3-B984-D60DC2B19214}"/>
    <cellStyle name="Obično 3 2 6 5 2 2" xfId="15666" xr:uid="{576456C8-B53B-4D57-8F2B-B2F02C51AA11}"/>
    <cellStyle name="Obično 3 2 6 5 2 2 2" xfId="26381" xr:uid="{CFC5F1B7-1C0C-481F-A1C6-A90E056A04CF}"/>
    <cellStyle name="Obično 3 2 6 5 2 3" xfId="13299" xr:uid="{3E6D959B-3713-4EFF-896A-F55D3FBF428B}"/>
    <cellStyle name="Obično 3 2 6 5 2 3 2" xfId="31064" xr:uid="{DAE9FF06-F28A-4016-8825-9949D8F322FE}"/>
    <cellStyle name="Obično 3 2 6 5 2 4" xfId="24014" xr:uid="{E06E8311-7CD8-4853-9BA1-55EF098A9A58}"/>
    <cellStyle name="Obično 3 2 6 5 3" xfId="10819" xr:uid="{17FCAF3D-AB6F-47EA-8B70-D021E82F254A}"/>
    <cellStyle name="Obično 3 2 6 5 3 2" xfId="14483" xr:uid="{AF61B651-A590-452B-B034-094B20CC0C4F}"/>
    <cellStyle name="Obično 3 2 6 5 3 2 2" xfId="32248" xr:uid="{5F6731BF-F297-498A-AA92-68D5E198A989}"/>
    <cellStyle name="Obično 3 2 6 5 3 3" xfId="25198" xr:uid="{2248AC80-5521-43C6-AAF5-3FEBC451009B}"/>
    <cellStyle name="Obično 3 2 6 5 4" xfId="12059" xr:uid="{BBE4BC3B-7329-4BF9-9C6F-5D9517F4319A}"/>
    <cellStyle name="Obično 3 2 6 5 4 2" xfId="29881" xr:uid="{D786BA94-EA89-41DD-8193-50B3177A93C3}"/>
    <cellStyle name="Obično 3 2 6 5 5" xfId="22774" xr:uid="{BCAABBCD-DAD3-4E5B-8DA3-CF186CFB7D46}"/>
    <cellStyle name="Obično 3 2 6 6" xfId="8568" xr:uid="{FCD0ECA7-22E5-46FB-98F0-B9DE991DEA1C}"/>
    <cellStyle name="Obično 3 2 6 6 2" xfId="14627" xr:uid="{8981DB18-8B93-41CF-A436-4FFCD5C3F2D4}"/>
    <cellStyle name="Obično 3 2 6 6 2 2" xfId="25342" xr:uid="{6FFF66C5-EA53-4E1D-98D4-AF87ADA694ED}"/>
    <cellStyle name="Obično 3 2 6 6 3" xfId="12240" xr:uid="{3115329F-7AD2-4939-BED6-E701C2A8B336}"/>
    <cellStyle name="Obično 3 2 6 6 3 2" xfId="30025" xr:uid="{545B6689-F964-4601-89A1-876FED5FB9B8}"/>
    <cellStyle name="Obično 3 2 6 6 4" xfId="22955" xr:uid="{765F8241-A541-4581-A44B-1C3239D5DD1F}"/>
    <cellStyle name="Obično 3 2 6 7" xfId="9778" xr:uid="{23932AAB-47E6-47E1-A1FA-2AE4AF33C140}"/>
    <cellStyle name="Obično 3 2 6 7 2" xfId="13444" xr:uid="{E0EE2770-38B9-40BC-8D07-CC83DB28FACE}"/>
    <cellStyle name="Obično 3 2 6 7 2 2" xfId="31209" xr:uid="{04FC5E5A-A175-467A-8D08-01B3B76AC49C}"/>
    <cellStyle name="Obično 3 2 6 7 3" xfId="24159" xr:uid="{4926A76E-D4E8-4B58-AE71-1FEB8868B2AF}"/>
    <cellStyle name="Obično 3 2 6 8" xfId="11000" xr:uid="{1449A318-55C8-4635-A19A-7EE08BB4F94B}"/>
    <cellStyle name="Obično 3 2 6 8 2" xfId="28842" xr:uid="{A1A3D945-B2E0-4447-A839-F09E7CB0B9C5}"/>
    <cellStyle name="Obično 3 2 6 9" xfId="21686" xr:uid="{EC9EBF9D-5DCA-484B-BAE7-3B3DD3FCE763}"/>
    <cellStyle name="Obično 3 2 7" xfId="5206" xr:uid="{B8A20CC9-59E1-47EF-AF22-EC2171A21707}"/>
    <cellStyle name="Obično 3 2 7 2" xfId="6002" xr:uid="{C4FF9D5F-344A-4E66-881E-D98BEE27B0F0}"/>
    <cellStyle name="Obično 3 2 7 2 2" xfId="6631" xr:uid="{ACD24BFA-77DA-43AF-9D5A-41FDCA8B5826}"/>
    <cellStyle name="Obično 3 2 7 2 2 2" xfId="8241" xr:uid="{C52B7624-54AF-4B47-988D-95DC35513022}"/>
    <cellStyle name="Obično 3 2 7 2 2 2 2" xfId="9551" xr:uid="{F5FE39FD-72D9-4761-9D3E-F74EF03038E3}"/>
    <cellStyle name="Obično 3 2 7 2 2 2 2 2" xfId="15590" xr:uid="{03931C57-DAD8-4E58-B333-439DA9255EC3}"/>
    <cellStyle name="Obično 3 2 7 2 2 2 2 2 2" xfId="26305" xr:uid="{1DC327CD-785B-45B5-A2E5-38C7C3867224}"/>
    <cellStyle name="Obično 3 2 7 2 2 2 2 3" xfId="13223" xr:uid="{8177E0C6-5B25-4745-B10C-85149F44DB6B}"/>
    <cellStyle name="Obično 3 2 7 2 2 2 2 3 2" xfId="30988" xr:uid="{AFA45128-D1BB-4633-8C5D-CEE747F2FDFC}"/>
    <cellStyle name="Obično 3 2 7 2 2 2 2 4" xfId="23938" xr:uid="{F9290363-D15F-464F-B80D-427C832BA000}"/>
    <cellStyle name="Obično 3 2 7 2 2 2 3" xfId="10743" xr:uid="{B52DADB9-0984-4001-8A2B-FFCE54CDD184}"/>
    <cellStyle name="Obično 3 2 7 2 2 2 3 2" xfId="14407" xr:uid="{50D4CD20-57EA-4717-90D3-A1CE2015EB4B}"/>
    <cellStyle name="Obično 3 2 7 2 2 2 3 2 2" xfId="32172" xr:uid="{FDCB6838-2771-4A57-A32F-26DC2DC85230}"/>
    <cellStyle name="Obično 3 2 7 2 2 2 3 3" xfId="25122" xr:uid="{66903036-990D-4877-B106-78ABA5776436}"/>
    <cellStyle name="Obično 3 2 7 2 2 2 4" xfId="11983" xr:uid="{0F3B969F-4CB0-4662-B6C4-FDEB0E81EF4C}"/>
    <cellStyle name="Obično 3 2 7 2 2 2 4 2" xfId="29805" xr:uid="{19164104-931B-4100-8367-666B387647D5}"/>
    <cellStyle name="Obično 3 2 7 2 2 2 5" xfId="22698" xr:uid="{7A2CF5C0-EAE8-49E6-A7C0-27D64ABAF7D2}"/>
    <cellStyle name="Obično 3 2 7 2 2 3" xfId="8964" xr:uid="{681775EF-92A1-4AF5-BB90-E6602D1EE569}"/>
    <cellStyle name="Obično 3 2 7 2 2 3 2" xfId="15023" xr:uid="{B5022F04-5FC5-411F-839E-40A98E1AA5C5}"/>
    <cellStyle name="Obično 3 2 7 2 2 3 2 2" xfId="25738" xr:uid="{8A3C712B-E157-4FDF-90B7-8B4EEA420BF1}"/>
    <cellStyle name="Obično 3 2 7 2 2 3 3" xfId="12636" xr:uid="{DC67E2E2-6499-4CDD-8250-9B49D153E409}"/>
    <cellStyle name="Obično 3 2 7 2 2 3 3 2" xfId="30421" xr:uid="{3ED765EE-516F-45E4-B2FF-051323CAACD5}"/>
    <cellStyle name="Obično 3 2 7 2 2 3 4" xfId="23351" xr:uid="{1097875D-B6E2-438F-9F32-1C65117414DE}"/>
    <cellStyle name="Obično 3 2 7 2 2 4" xfId="10176" xr:uid="{E881FBE2-A8FE-4D8F-8341-D99A652F2D57}"/>
    <cellStyle name="Obično 3 2 7 2 2 4 2" xfId="13840" xr:uid="{31180D07-4F84-4322-9DE2-178BE5857935}"/>
    <cellStyle name="Obično 3 2 7 2 2 4 2 2" xfId="31605" xr:uid="{9C6AF5D9-045F-464F-B2D3-A0CC3D2A657F}"/>
    <cellStyle name="Obično 3 2 7 2 2 4 3" xfId="24555" xr:uid="{21A7FD6F-5A34-438A-9934-BDD3A8E8E725}"/>
    <cellStyle name="Obično 3 2 7 2 2 5" xfId="11396" xr:uid="{2F1574BA-8429-4B9C-B689-E05AF8F9F9F5}"/>
    <cellStyle name="Obično 3 2 7 2 2 5 2" xfId="29238" xr:uid="{5C245A37-AAAB-4907-BBE1-226AEEB938B2}"/>
    <cellStyle name="Obično 3 2 7 2 2 6" xfId="22096" xr:uid="{DC830874-6622-4392-A00A-AAF352D20D9B}"/>
    <cellStyle name="Obično 3 2 7 2 3" xfId="7599" xr:uid="{F6927085-6CF2-457D-9CE1-B0ACEED98354}"/>
    <cellStyle name="Obično 3 2 7 2 3 2" xfId="9274" xr:uid="{363BA9FA-E580-46E2-BB44-2268A029AF87}"/>
    <cellStyle name="Obično 3 2 7 2 3 2 2" xfId="15313" xr:uid="{E4BEC75E-578F-4A23-BE36-BF7EC5E90A8C}"/>
    <cellStyle name="Obično 3 2 7 2 3 2 2 2" xfId="26028" xr:uid="{75358B33-9A5C-47B4-AD87-C2CFCF446FE7}"/>
    <cellStyle name="Obično 3 2 7 2 3 2 3" xfId="12946" xr:uid="{1C5AFD8E-0745-457A-B08F-072CAB6AF2BA}"/>
    <cellStyle name="Obično 3 2 7 2 3 2 3 2" xfId="30711" xr:uid="{B6D4A9E4-0328-4559-AE09-CD62D507F6FA}"/>
    <cellStyle name="Obično 3 2 7 2 3 2 4" xfId="23661" xr:uid="{B65BB347-A710-4CC2-9351-4A60914453A6}"/>
    <cellStyle name="Obično 3 2 7 2 3 3" xfId="10466" xr:uid="{CDB12932-0A46-4A85-9F19-CFC40ABD912E}"/>
    <cellStyle name="Obično 3 2 7 2 3 3 2" xfId="14130" xr:uid="{065224E4-9740-44E8-99C0-E123FFD26662}"/>
    <cellStyle name="Obično 3 2 7 2 3 3 2 2" xfId="31895" xr:uid="{54BDAA24-08F4-4059-BDF6-81A4955DFCF0}"/>
    <cellStyle name="Obično 3 2 7 2 3 3 3" xfId="24845" xr:uid="{D73FC759-7589-41EB-B175-24E7E96B6D74}"/>
    <cellStyle name="Obično 3 2 7 2 3 4" xfId="11706" xr:uid="{E5E8C2AA-17D0-4D37-A66C-A9A918EBFBBE}"/>
    <cellStyle name="Obično 3 2 7 2 3 4 2" xfId="29528" xr:uid="{25AF51B7-916A-4D54-B44B-7BA2BD6E246B}"/>
    <cellStyle name="Obično 3 2 7 2 3 5" xfId="22421" xr:uid="{EC0D1BA8-7D1F-4B29-9240-E47CC6DB7942}"/>
    <cellStyle name="Obično 3 2 7 2 4" xfId="8699" xr:uid="{18B0FAC3-5CC8-44A8-9B8F-27EC5594E55F}"/>
    <cellStyle name="Obično 3 2 7 2 4 2" xfId="14758" xr:uid="{5C872A8C-8386-49CC-84A6-567BA0392ABB}"/>
    <cellStyle name="Obično 3 2 7 2 4 2 2" xfId="25473" xr:uid="{F486C120-8B36-4738-8D74-996E48325713}"/>
    <cellStyle name="Obično 3 2 7 2 4 3" xfId="12371" xr:uid="{B94736AE-EDEB-4122-834B-E9E86C21526C}"/>
    <cellStyle name="Obično 3 2 7 2 4 3 2" xfId="30156" xr:uid="{21ECA1B6-83F8-4973-8C0F-4C7D1DA57201}"/>
    <cellStyle name="Obično 3 2 7 2 4 4" xfId="23086" xr:uid="{77B36D9B-D0A9-468F-AB70-128D2081B051}"/>
    <cellStyle name="Obično 3 2 7 2 5" xfId="9911" xr:uid="{66BBF4B6-04C8-4404-8CAF-96CBE539951D}"/>
    <cellStyle name="Obično 3 2 7 2 5 2" xfId="13575" xr:uid="{7788BDA2-2341-4B10-A383-B017F4B903D1}"/>
    <cellStyle name="Obično 3 2 7 2 5 2 2" xfId="31340" xr:uid="{AB2CC6B5-C66C-4A5E-BE18-34F7133D1774}"/>
    <cellStyle name="Obično 3 2 7 2 5 3" xfId="24290" xr:uid="{844772DF-75E4-4BED-B097-1D12EE8DD70B}"/>
    <cellStyle name="Obično 3 2 7 2 6" xfId="11131" xr:uid="{A8F85846-2BE3-4314-AE5F-155EFE1497D1}"/>
    <cellStyle name="Obično 3 2 7 2 6 2" xfId="28973" xr:uid="{FD6C31CE-8A41-4E18-A1DE-F004F9EF12FE}"/>
    <cellStyle name="Obično 3 2 7 2 7" xfId="21831" xr:uid="{083AED6D-DF9B-460C-8C78-E5E15D0F78FE}"/>
    <cellStyle name="Obično 3 2 7 3" xfId="6438" xr:uid="{28F89814-6DFE-43C0-A52A-3E58BC3E4949}"/>
    <cellStyle name="Obično 3 2 7 3 2" xfId="8048" xr:uid="{1D7F31A5-B00C-4212-BC07-71ECF6E1FFB4}"/>
    <cellStyle name="Obično 3 2 7 3 2 2" xfId="9421" xr:uid="{B7918939-4E0F-4E2C-8A01-E79ED930EE91}"/>
    <cellStyle name="Obično 3 2 7 3 2 2 2" xfId="15460" xr:uid="{AE74E1EC-7EAA-4B98-B5E6-5757C172112E}"/>
    <cellStyle name="Obično 3 2 7 3 2 2 2 2" xfId="26175" xr:uid="{4925BF06-188E-4317-857A-325BD7408670}"/>
    <cellStyle name="Obično 3 2 7 3 2 2 3" xfId="13093" xr:uid="{2D2407DC-F161-4E07-9195-E9007BA7BC90}"/>
    <cellStyle name="Obično 3 2 7 3 2 2 3 2" xfId="30858" xr:uid="{368607FB-883F-4CD7-9023-B991BF471415}"/>
    <cellStyle name="Obično 3 2 7 3 2 2 4" xfId="23808" xr:uid="{91C1827D-C5DD-40D0-BE89-CA054BFA910B}"/>
    <cellStyle name="Obično 3 2 7 3 2 3" xfId="10613" xr:uid="{18BD9581-97DA-48F2-857C-A1EECF1E1E4C}"/>
    <cellStyle name="Obično 3 2 7 3 2 3 2" xfId="14277" xr:uid="{C575EBA2-23AC-4865-8926-A5D2F135A573}"/>
    <cellStyle name="Obično 3 2 7 3 2 3 2 2" xfId="32042" xr:uid="{EF5FE29E-5E8F-44D1-9A16-83947CC47DAC}"/>
    <cellStyle name="Obično 3 2 7 3 2 3 3" xfId="24992" xr:uid="{C05BB8EC-67B4-493B-9294-1946FD9F4E90}"/>
    <cellStyle name="Obično 3 2 7 3 2 4" xfId="11853" xr:uid="{EDC14A2A-EAB0-4BDE-A9B2-B65131C5AB17}"/>
    <cellStyle name="Obično 3 2 7 3 2 4 2" xfId="29675" xr:uid="{97223128-9AFF-4CF4-BE87-C9BCD93FBC97}"/>
    <cellStyle name="Obično 3 2 7 3 2 5" xfId="22568" xr:uid="{254761D4-C040-46C7-A4CB-65FABD848BA7}"/>
    <cellStyle name="Obično 3 2 7 3 3" xfId="8834" xr:uid="{063D9CCE-CFC1-48BC-B643-DB0FC638F5A3}"/>
    <cellStyle name="Obično 3 2 7 3 3 2" xfId="14893" xr:uid="{8E127E70-1BB6-47A2-93D8-E2DB143748F2}"/>
    <cellStyle name="Obično 3 2 7 3 3 2 2" xfId="25608" xr:uid="{1A6A0652-00AB-46DF-A889-F4CD485057FE}"/>
    <cellStyle name="Obično 3 2 7 3 3 3" xfId="12506" xr:uid="{BF37DDA1-FDE5-4FA8-AE6F-962A774ABC93}"/>
    <cellStyle name="Obično 3 2 7 3 3 3 2" xfId="30291" xr:uid="{4A5AB53D-E6F3-419B-8822-5272E95F7294}"/>
    <cellStyle name="Obično 3 2 7 3 3 4" xfId="23221" xr:uid="{E9300036-1815-43AD-807F-E74BEAC9A563}"/>
    <cellStyle name="Obično 3 2 7 3 4" xfId="10046" xr:uid="{49D6950C-DBDD-4D4B-B9B1-9F6EF26AA17D}"/>
    <cellStyle name="Obično 3 2 7 3 4 2" xfId="13710" xr:uid="{B0CDFF9B-1473-4A9C-B7CC-6E351714A4A8}"/>
    <cellStyle name="Obično 3 2 7 3 4 2 2" xfId="31475" xr:uid="{D2253B7D-D3A6-4311-8CA5-04D3E563CB8C}"/>
    <cellStyle name="Obično 3 2 7 3 4 3" xfId="24425" xr:uid="{F71F3484-9BA7-4EB5-A5A7-A754EB866C56}"/>
    <cellStyle name="Obično 3 2 7 3 5" xfId="11266" xr:uid="{2652F1DB-9EBF-4150-88CF-BB2EB2E6BD88}"/>
    <cellStyle name="Obično 3 2 7 3 5 2" xfId="29108" xr:uid="{3D3FFDC2-B74C-4375-96DB-9E0764177BBF}"/>
    <cellStyle name="Obično 3 2 7 3 6" xfId="21966" xr:uid="{4E74A29A-976D-44C5-8CF7-19DE915A1534}"/>
    <cellStyle name="Obično 3 2 7 4" xfId="7406" xr:uid="{016CA237-9195-494D-985B-684719652B28}"/>
    <cellStyle name="Obično 3 2 7 4 2" xfId="9144" xr:uid="{315C5268-AEBA-4824-B5EF-B952FD20EF94}"/>
    <cellStyle name="Obično 3 2 7 4 2 2" xfId="15183" xr:uid="{DB7ADCC3-8EFA-4730-BA84-9AF8749E1B90}"/>
    <cellStyle name="Obično 3 2 7 4 2 2 2" xfId="25898" xr:uid="{5FCDC417-F7C8-42C3-9701-7F7763E85248}"/>
    <cellStyle name="Obično 3 2 7 4 2 3" xfId="12816" xr:uid="{F663BA97-5710-4D1C-8C72-F9692CC49387}"/>
    <cellStyle name="Obično 3 2 7 4 2 3 2" xfId="30581" xr:uid="{D7C51664-DA64-401F-8698-70D68A97BA8E}"/>
    <cellStyle name="Obično 3 2 7 4 2 4" xfId="23531" xr:uid="{5DC26C8D-F2A6-495A-B200-39F373D0898E}"/>
    <cellStyle name="Obično 3 2 7 4 3" xfId="10336" xr:uid="{71609FD0-E539-44EB-8BD5-153335DD48DD}"/>
    <cellStyle name="Obično 3 2 7 4 3 2" xfId="14000" xr:uid="{73FE3957-837D-496A-8E49-39401288B276}"/>
    <cellStyle name="Obično 3 2 7 4 3 2 2" xfId="31765" xr:uid="{6E4EB2E0-EBFE-4981-9671-B43EE7758302}"/>
    <cellStyle name="Obično 3 2 7 4 3 3" xfId="24715" xr:uid="{6B43EC8C-6EC1-46F2-AFDB-BEBD751EB9C9}"/>
    <cellStyle name="Obično 3 2 7 4 4" xfId="11576" xr:uid="{7607922C-09DD-4CC1-AB71-85A31214E5C5}"/>
    <cellStyle name="Obično 3 2 7 4 4 2" xfId="29398" xr:uid="{73C9E756-242C-4099-8448-423B07087140}"/>
    <cellStyle name="Obično 3 2 7 4 5" xfId="22291" xr:uid="{9F158077-4ADD-412F-BD35-F1C64B81A987}"/>
    <cellStyle name="Obično 3 2 7 5" xfId="8323" xr:uid="{40D3CA1C-D398-4F8E-8051-1E5810029F4D}"/>
    <cellStyle name="Obično 3 2 7 5 2" xfId="9628" xr:uid="{F505BE7C-2018-4E27-B296-E576AEF2E759}"/>
    <cellStyle name="Obično 3 2 7 5 2 2" xfId="15667" xr:uid="{7AA41A08-F990-4162-8ED4-472A44AFB05F}"/>
    <cellStyle name="Obično 3 2 7 5 2 2 2" xfId="26382" xr:uid="{C5F33F15-5A8A-48CA-BB33-E5142039E4A5}"/>
    <cellStyle name="Obično 3 2 7 5 2 3" xfId="13300" xr:uid="{41E47C90-684F-42EC-81D5-393EC23426A0}"/>
    <cellStyle name="Obično 3 2 7 5 2 3 2" xfId="31065" xr:uid="{A91DAEBC-52F3-49DB-8DBA-2AB90C093331}"/>
    <cellStyle name="Obično 3 2 7 5 2 4" xfId="24015" xr:uid="{7CF828A1-90A9-4C77-9CBF-FA04DF82A551}"/>
    <cellStyle name="Obično 3 2 7 5 3" xfId="10820" xr:uid="{1A8AD6E9-3E95-4AD1-BCEC-36BF3AFB2F85}"/>
    <cellStyle name="Obično 3 2 7 5 3 2" xfId="14484" xr:uid="{F93B21D6-56E7-47B6-B86A-0FD43790CF43}"/>
    <cellStyle name="Obično 3 2 7 5 3 2 2" xfId="32249" xr:uid="{A5E88E79-46B1-434A-951E-56BE2FBBB1E1}"/>
    <cellStyle name="Obično 3 2 7 5 3 3" xfId="25199" xr:uid="{D75B4DF7-873D-4674-9925-A155418BE515}"/>
    <cellStyle name="Obično 3 2 7 5 4" xfId="12060" xr:uid="{88E1FE14-AE13-4FD4-8935-8C05EBBE0F58}"/>
    <cellStyle name="Obično 3 2 7 5 4 2" xfId="29882" xr:uid="{8193BDC2-6EA2-47FF-B1EB-F7035B48ED07}"/>
    <cellStyle name="Obično 3 2 7 5 5" xfId="22775" xr:uid="{458F627C-44AB-44C0-9D5B-099B52F802BC}"/>
    <cellStyle name="Obično 3 2 7 6" xfId="8569" xr:uid="{A53A2442-7CDF-446D-A700-6E52D2953092}"/>
    <cellStyle name="Obično 3 2 7 6 2" xfId="14628" xr:uid="{C9626B6B-CF21-4FF5-8E0A-7F8B328984C0}"/>
    <cellStyle name="Obično 3 2 7 6 2 2" xfId="25343" xr:uid="{749CD247-99DE-489D-82BB-CB30A5FCB9E4}"/>
    <cellStyle name="Obično 3 2 7 6 3" xfId="12241" xr:uid="{F3EC0334-6D7E-497F-B5F7-1351C55C5E70}"/>
    <cellStyle name="Obično 3 2 7 6 3 2" xfId="30026" xr:uid="{82A045AC-2DA2-439E-A599-1456F24621F9}"/>
    <cellStyle name="Obično 3 2 7 6 4" xfId="22956" xr:uid="{42AC6FD1-706C-48F3-AAC1-9B11C8DF8AF0}"/>
    <cellStyle name="Obično 3 2 7 7" xfId="9779" xr:uid="{B5F48F56-C114-4E9A-AEF0-ACD9E84DAFF1}"/>
    <cellStyle name="Obično 3 2 7 7 2" xfId="13445" xr:uid="{73219503-4648-445B-A8A4-66E7548903EC}"/>
    <cellStyle name="Obično 3 2 7 7 2 2" xfId="31210" xr:uid="{11AD4CC8-ACBB-409D-A135-B1785D3B2E62}"/>
    <cellStyle name="Obično 3 2 7 7 3" xfId="24160" xr:uid="{8B354B36-7AB6-49AD-B285-073882E456E7}"/>
    <cellStyle name="Obično 3 2 7 8" xfId="11001" xr:uid="{2A1553ED-3BA6-4A96-A245-00F3FD766C89}"/>
    <cellStyle name="Obično 3 2 7 8 2" xfId="28843" xr:uid="{5907CAF3-B343-435F-A0B7-9C62961F528D}"/>
    <cellStyle name="Obično 3 2 7 9" xfId="21687" xr:uid="{5591A074-3A99-489B-906F-A1A2D6ABE03B}"/>
    <cellStyle name="Obično 3 2 8" xfId="5976" xr:uid="{68F48EFC-414D-4EA9-AC93-08D2F3C80C36}"/>
    <cellStyle name="Obično 3 2 8 2" xfId="6605" xr:uid="{21419107-636D-4348-8BA4-BB82BEE4AAF8}"/>
    <cellStyle name="Obično 3 2 8 2 2" xfId="8215" xr:uid="{1B66F179-69BF-487B-BA2F-DBB835EE2050}"/>
    <cellStyle name="Obično 3 2 8 2 2 2" xfId="9525" xr:uid="{C34E28EB-82FE-456B-898A-B07CA45070EA}"/>
    <cellStyle name="Obično 3 2 8 2 2 2 2" xfId="15564" xr:uid="{5C37C2EB-6A61-4F42-9073-75E885CE7889}"/>
    <cellStyle name="Obično 3 2 8 2 2 2 2 2" xfId="26279" xr:uid="{245EE9EA-846E-4833-9013-A3A07EBED8C5}"/>
    <cellStyle name="Obično 3 2 8 2 2 2 3" xfId="13197" xr:uid="{122D3632-E351-4165-92C3-57D8ADC1A56E}"/>
    <cellStyle name="Obično 3 2 8 2 2 2 3 2" xfId="30962" xr:uid="{F0341D26-E46D-4121-86D3-57ADD86A804D}"/>
    <cellStyle name="Obično 3 2 8 2 2 2 4" xfId="23912" xr:uid="{FB54CC5E-C341-4B13-9172-EB8E8173269D}"/>
    <cellStyle name="Obično 3 2 8 2 2 3" xfId="10717" xr:uid="{1664ED5D-269C-4AE4-9CEB-3BB9600F87CB}"/>
    <cellStyle name="Obično 3 2 8 2 2 3 2" xfId="14381" xr:uid="{D8BCA413-50B8-4416-BF14-98D6EE928371}"/>
    <cellStyle name="Obično 3 2 8 2 2 3 2 2" xfId="32146" xr:uid="{07869611-7B6C-46C4-8963-0967818FCA50}"/>
    <cellStyle name="Obično 3 2 8 2 2 3 3" xfId="25096" xr:uid="{03CFA4AD-1DB0-405C-8AE9-7FF089823ACF}"/>
    <cellStyle name="Obično 3 2 8 2 2 4" xfId="11957" xr:uid="{7B36F7B2-DCF2-4911-B9A4-3EA16EB40F24}"/>
    <cellStyle name="Obično 3 2 8 2 2 4 2" xfId="29779" xr:uid="{D95E1338-F58A-43CB-8530-7CE65DB879F7}"/>
    <cellStyle name="Obično 3 2 8 2 2 5" xfId="22672" xr:uid="{179E39DC-CC4F-4E37-ABD6-BDAE1A406FC6}"/>
    <cellStyle name="Obično 3 2 8 2 3" xfId="8938" xr:uid="{5EE17E46-28B1-4A94-A122-EEF94A1D7EE8}"/>
    <cellStyle name="Obično 3 2 8 2 3 2" xfId="14997" xr:uid="{091882BD-F6C4-450F-B4BE-C49A11C0EF17}"/>
    <cellStyle name="Obično 3 2 8 2 3 2 2" xfId="25712" xr:uid="{E0AF0F89-EFC9-4D7C-94E0-93E34F78C656}"/>
    <cellStyle name="Obično 3 2 8 2 3 3" xfId="12610" xr:uid="{492ECAEC-517F-4902-A72A-D2704391F085}"/>
    <cellStyle name="Obično 3 2 8 2 3 3 2" xfId="30395" xr:uid="{2732D4D8-EDE8-4FE5-8509-F7AF714E1B3A}"/>
    <cellStyle name="Obično 3 2 8 2 3 4" xfId="23325" xr:uid="{311BF16C-2D3B-4360-9DC2-78FDFF75A81B}"/>
    <cellStyle name="Obično 3 2 8 2 4" xfId="10150" xr:uid="{0935E35A-F82C-4E63-8514-1F932677D4F5}"/>
    <cellStyle name="Obično 3 2 8 2 4 2" xfId="13814" xr:uid="{0887518B-DF20-4BDE-9A5F-926EF764E86B}"/>
    <cellStyle name="Obično 3 2 8 2 4 2 2" xfId="31579" xr:uid="{5B1BC306-300A-4B5B-9392-E6BD755D5356}"/>
    <cellStyle name="Obično 3 2 8 2 4 3" xfId="24529" xr:uid="{30982EBF-57C6-4269-90E7-C5298959E82A}"/>
    <cellStyle name="Obično 3 2 8 2 5" xfId="11370" xr:uid="{413CA7DF-2400-483D-8834-E6A0782D6351}"/>
    <cellStyle name="Obično 3 2 8 2 5 2" xfId="29212" xr:uid="{530260E2-1507-469B-BBE3-F2F9AA6DD635}"/>
    <cellStyle name="Obično 3 2 8 2 6" xfId="22070" xr:uid="{1FC2FB56-2022-4D35-B226-49BF8AAB567D}"/>
    <cellStyle name="Obično 3 2 8 3" xfId="7573" xr:uid="{70B7B996-AAA1-49B5-9893-7EB4D3F844B0}"/>
    <cellStyle name="Obično 3 2 8 3 2" xfId="9248" xr:uid="{D5BC7B01-9045-439E-9630-61013FB197D0}"/>
    <cellStyle name="Obično 3 2 8 3 2 2" xfId="15287" xr:uid="{51704FF6-0BC9-48AA-947D-A6D61BABEFD3}"/>
    <cellStyle name="Obično 3 2 8 3 2 2 2" xfId="26002" xr:uid="{9E9BFB4C-2AF1-4CBF-9FE2-CC9F6C4CDAA5}"/>
    <cellStyle name="Obično 3 2 8 3 2 3" xfId="12920" xr:uid="{157B627B-88AE-4C67-A17C-46005309AAB3}"/>
    <cellStyle name="Obično 3 2 8 3 2 3 2" xfId="30685" xr:uid="{539343B8-A034-46C7-86E5-32EDC062C9B5}"/>
    <cellStyle name="Obično 3 2 8 3 2 4" xfId="23635" xr:uid="{9B4837F2-8CDF-4132-9187-82C04160BA76}"/>
    <cellStyle name="Obično 3 2 8 3 3" xfId="10440" xr:uid="{C58E5ED2-95B3-4721-9977-BF71C2EB3C61}"/>
    <cellStyle name="Obično 3 2 8 3 3 2" xfId="14104" xr:uid="{B9D3D433-8E30-4647-A463-616A9155CF4A}"/>
    <cellStyle name="Obično 3 2 8 3 3 2 2" xfId="31869" xr:uid="{211A67B1-45B8-498B-9F83-2924ACA36F53}"/>
    <cellStyle name="Obično 3 2 8 3 3 3" xfId="24819" xr:uid="{3A20D51A-9DCB-4181-B525-FEE15E1AE520}"/>
    <cellStyle name="Obično 3 2 8 3 4" xfId="11680" xr:uid="{3109D2BF-AB9A-482B-96D4-15343B17FD40}"/>
    <cellStyle name="Obično 3 2 8 3 4 2" xfId="29502" xr:uid="{FF3D7576-848B-4890-9719-17785CFF836A}"/>
    <cellStyle name="Obično 3 2 8 3 5" xfId="22395" xr:uid="{6CEE997D-6F62-4E6C-8E71-70E715A0F3B4}"/>
    <cellStyle name="Obično 3 2 8 4" xfId="8673" xr:uid="{35F7D082-9087-4711-93B4-80BBE5C0D68A}"/>
    <cellStyle name="Obično 3 2 8 4 2" xfId="14732" xr:uid="{F612F332-0D70-4A9B-AA67-37117BCEF1E6}"/>
    <cellStyle name="Obično 3 2 8 4 2 2" xfId="25447" xr:uid="{2E84B042-6878-486D-A630-9F7C76A40EAF}"/>
    <cellStyle name="Obično 3 2 8 4 3" xfId="12345" xr:uid="{24389A5D-7FAB-4512-A3F3-795BAFE9C529}"/>
    <cellStyle name="Obično 3 2 8 4 3 2" xfId="30130" xr:uid="{C4B65E08-7B8E-4533-B506-5A1265BB504C}"/>
    <cellStyle name="Obično 3 2 8 4 4" xfId="23060" xr:uid="{EE83A3EF-4E6D-4711-842A-3CA7769B57E0}"/>
    <cellStyle name="Obično 3 2 8 5" xfId="9885" xr:uid="{7C016E8E-FC1C-47F3-BBE8-FB33A848D811}"/>
    <cellStyle name="Obično 3 2 8 5 2" xfId="13549" xr:uid="{59E65E42-92C1-471C-8438-06970B721543}"/>
    <cellStyle name="Obično 3 2 8 5 2 2" xfId="31314" xr:uid="{1B1D251C-E234-458A-B865-F757EFDE222A}"/>
    <cellStyle name="Obično 3 2 8 5 3" xfId="24264" xr:uid="{9818A4B2-767F-47FF-880D-3F3663458C8E}"/>
    <cellStyle name="Obično 3 2 8 6" xfId="11105" xr:uid="{C82DD3B0-1A2F-4AC3-B7A5-A41E4A54B976}"/>
    <cellStyle name="Obično 3 2 8 6 2" xfId="28947" xr:uid="{AF4B6FE9-C736-45E4-8C7D-4C228CED8B9C}"/>
    <cellStyle name="Obično 3 2 8 7" xfId="21805" xr:uid="{16CD5F1A-C549-493F-8DC1-C8ADCB56F38D}"/>
    <cellStyle name="Obično 3 2 9" xfId="6412" xr:uid="{E6ACAF02-3182-4006-A62C-4226068EEF23}"/>
    <cellStyle name="Obično 3 2 9 2" xfId="8022" xr:uid="{1F17E67B-2E4E-4A4D-B9C1-19B9F140B549}"/>
    <cellStyle name="Obično 3 2 9 2 2" xfId="9395" xr:uid="{1B732E73-D0C7-4085-91C8-19ABD13070D7}"/>
    <cellStyle name="Obično 3 2 9 2 2 2" xfId="15434" xr:uid="{4BD0CAE2-D5DA-4D3C-B150-8CEBC00DD62C}"/>
    <cellStyle name="Obično 3 2 9 2 2 2 2" xfId="26149" xr:uid="{7B92EC4B-FA73-4DEE-A0EF-342B24FD4F25}"/>
    <cellStyle name="Obično 3 2 9 2 2 3" xfId="13067" xr:uid="{D1FAC92A-F5E0-4B3E-814A-B246FC97C2E6}"/>
    <cellStyle name="Obično 3 2 9 2 2 3 2" xfId="30832" xr:uid="{DDCEA5DB-78CE-4283-8C3C-48C0F170ED06}"/>
    <cellStyle name="Obično 3 2 9 2 2 4" xfId="23782" xr:uid="{919D40AA-B3C2-438B-9046-FA0018E84BB4}"/>
    <cellStyle name="Obično 3 2 9 2 3" xfId="10587" xr:uid="{656A79D5-6E3F-43DA-91AD-BED558821847}"/>
    <cellStyle name="Obično 3 2 9 2 3 2" xfId="14251" xr:uid="{4489B318-3B70-4C5B-B73C-700077177CCD}"/>
    <cellStyle name="Obično 3 2 9 2 3 2 2" xfId="32016" xr:uid="{251E2BFB-1E6D-47DF-9FBD-FFF80DF3DB2C}"/>
    <cellStyle name="Obično 3 2 9 2 3 3" xfId="24966" xr:uid="{5156C54F-4A27-4BDA-B423-A7FDBBDA473D}"/>
    <cellStyle name="Obično 3 2 9 2 4" xfId="11827" xr:uid="{1933BF37-1BE9-45C6-B8C2-2FBED241C64D}"/>
    <cellStyle name="Obično 3 2 9 2 4 2" xfId="29649" xr:uid="{EC0FF46A-88D2-4155-B963-F794BA1DE09E}"/>
    <cellStyle name="Obično 3 2 9 2 5" xfId="22542" xr:uid="{B0B4D015-EE71-4EA4-A3A3-530161E45F24}"/>
    <cellStyle name="Obično 3 2 9 3" xfId="8808" xr:uid="{8C45DD28-0F30-4B83-BE21-BA333317ACA8}"/>
    <cellStyle name="Obično 3 2 9 3 2" xfId="14867" xr:uid="{8FE63823-A54E-4F30-B518-061DC376CA7F}"/>
    <cellStyle name="Obično 3 2 9 3 2 2" xfId="25582" xr:uid="{95E1A3E2-17CC-4280-9325-C7C1F00C95E9}"/>
    <cellStyle name="Obično 3 2 9 3 3" xfId="12480" xr:uid="{114C1E72-EA76-4532-ABA8-40989F99B982}"/>
    <cellStyle name="Obično 3 2 9 3 3 2" xfId="30265" xr:uid="{5A394F82-0F7F-4670-98DF-9FAC6753F44D}"/>
    <cellStyle name="Obično 3 2 9 3 4" xfId="23195" xr:uid="{AA2D5B14-8556-4DAF-95EF-6BEE069C700F}"/>
    <cellStyle name="Obično 3 2 9 4" xfId="10020" xr:uid="{9A68E524-97F1-43C4-B43E-79424C52DAEA}"/>
    <cellStyle name="Obično 3 2 9 4 2" xfId="13684" xr:uid="{167897E1-12F0-44CF-8C54-DF6C28FD0EEE}"/>
    <cellStyle name="Obično 3 2 9 4 2 2" xfId="31449" xr:uid="{1614DB19-A45B-447D-A581-80AB343D51FF}"/>
    <cellStyle name="Obično 3 2 9 4 3" xfId="24399" xr:uid="{25ED4DB8-AF28-46F7-94C0-EB56CCA41A29}"/>
    <cellStyle name="Obično 3 2 9 5" xfId="11240" xr:uid="{1C5A69C7-BB0D-47CB-9A33-6053EE9A724F}"/>
    <cellStyle name="Obično 3 2 9 5 2" xfId="29082" xr:uid="{6B129503-AB35-4D65-9A5E-64E5FAF67B5C}"/>
    <cellStyle name="Obično 3 2 9 6" xfId="21940" xr:uid="{10C3EC08-4841-4B37-BEC7-CD59D78EC1CE}"/>
    <cellStyle name="Obično 3 3" xfId="1170" xr:uid="{21529507-AD72-4F4A-90E5-4D290A0BA972}"/>
    <cellStyle name="Obično 3 3 10" xfId="6003" xr:uid="{0E351206-CB25-4914-9480-D78090943E1C}"/>
    <cellStyle name="Obično 3 3 10 2" xfId="6632" xr:uid="{CD17986E-A898-40F2-94B8-BDC166DF1E60}"/>
    <cellStyle name="Obično 3 3 10 2 2" xfId="8242" xr:uid="{2F2C623E-753A-42AC-9C26-9B858E4E1D7B}"/>
    <cellStyle name="Obično 3 3 10 2 2 2" xfId="9552" xr:uid="{47BB49AC-C283-4C8A-99B8-FB958332FF07}"/>
    <cellStyle name="Obično 3 3 10 2 2 2 2" xfId="15591" xr:uid="{7AC5963A-2070-4C74-BCBF-4DCB39EA5489}"/>
    <cellStyle name="Obično 3 3 10 2 2 2 2 2" xfId="26306" xr:uid="{6476988F-7B98-4A80-8F3B-972A381D3194}"/>
    <cellStyle name="Obično 3 3 10 2 2 2 3" xfId="13224" xr:uid="{5174FF2B-A892-45EF-87C2-19CB025D51A2}"/>
    <cellStyle name="Obično 3 3 10 2 2 2 3 2" xfId="30989" xr:uid="{74812533-CCED-46AB-A415-65AEF716617B}"/>
    <cellStyle name="Obično 3 3 10 2 2 2 4" xfId="23939" xr:uid="{CB2DB24B-D7E9-43F9-A4CE-19419214CE3E}"/>
    <cellStyle name="Obično 3 3 10 2 2 3" xfId="10744" xr:uid="{1701D695-93C8-49FB-9418-02A0F6DA7278}"/>
    <cellStyle name="Obično 3 3 10 2 2 3 2" xfId="14408" xr:uid="{7383A3C0-40A8-4A25-A44C-0C1F0914A700}"/>
    <cellStyle name="Obično 3 3 10 2 2 3 2 2" xfId="32173" xr:uid="{C2803012-6B30-45C8-8685-728CDA2FA020}"/>
    <cellStyle name="Obično 3 3 10 2 2 3 3" xfId="25123" xr:uid="{3C7E11B3-A7EB-4B00-8085-9A806E98D183}"/>
    <cellStyle name="Obično 3 3 10 2 2 4" xfId="11984" xr:uid="{0B7F1DB3-0159-4C2B-9F90-A209273BFBC1}"/>
    <cellStyle name="Obično 3 3 10 2 2 4 2" xfId="29806" xr:uid="{2EAC3F00-2FED-4F60-B778-E3E04F4339B6}"/>
    <cellStyle name="Obično 3 3 10 2 2 5" xfId="22699" xr:uid="{39AC05D2-C09D-4007-B6B1-032271DFEF12}"/>
    <cellStyle name="Obično 3 3 10 2 3" xfId="8965" xr:uid="{75F4349D-A12D-485E-83BD-B3AD33DA4A46}"/>
    <cellStyle name="Obično 3 3 10 2 3 2" xfId="15024" xr:uid="{97179FEC-03F8-4823-88E9-36A346A2C43F}"/>
    <cellStyle name="Obično 3 3 10 2 3 2 2" xfId="25739" xr:uid="{E23A6041-69F7-4B70-9965-E65274C344DF}"/>
    <cellStyle name="Obično 3 3 10 2 3 3" xfId="12637" xr:uid="{18EADE93-7002-41C9-B80A-0A35B98AF742}"/>
    <cellStyle name="Obično 3 3 10 2 3 3 2" xfId="30422" xr:uid="{0995DC16-A7BB-4994-8105-4A064947C6BC}"/>
    <cellStyle name="Obično 3 3 10 2 3 4" xfId="23352" xr:uid="{887708BF-C31F-4948-9A6C-4C31AE2EE3A0}"/>
    <cellStyle name="Obično 3 3 10 2 4" xfId="10177" xr:uid="{9B0D6AE9-B2E1-4E5E-809D-8472CDA6C7A7}"/>
    <cellStyle name="Obično 3 3 10 2 4 2" xfId="13841" xr:uid="{6D002B38-6FA8-4BA6-999F-B24AEDAF9946}"/>
    <cellStyle name="Obično 3 3 10 2 4 2 2" xfId="31606" xr:uid="{D6943199-B457-4F12-B26E-C7D2A014098F}"/>
    <cellStyle name="Obično 3 3 10 2 4 3" xfId="24556" xr:uid="{960C8299-115C-47EC-9CF0-F525C349E0DE}"/>
    <cellStyle name="Obično 3 3 10 2 5" xfId="11397" xr:uid="{500EFA69-B090-46C0-AE71-1ABF40CF8869}"/>
    <cellStyle name="Obično 3 3 10 2 5 2" xfId="29239" xr:uid="{5041872F-790B-4ED7-A3A4-12CF50981398}"/>
    <cellStyle name="Obično 3 3 10 2 6" xfId="22097" xr:uid="{3D73D218-41AF-4503-B00A-DE8B5C5AF4B7}"/>
    <cellStyle name="Obično 3 3 10 3" xfId="7600" xr:uid="{38EA850E-B57D-43CB-B722-5168E5323A1B}"/>
    <cellStyle name="Obično 3 3 10 3 2" xfId="9275" xr:uid="{AC2A7D7C-5845-4BA1-80E8-AFEB905A84BD}"/>
    <cellStyle name="Obično 3 3 10 3 2 2" xfId="15314" xr:uid="{4D9F1355-F7D4-4FA6-9AEB-C6D7183C51E9}"/>
    <cellStyle name="Obično 3 3 10 3 2 2 2" xfId="26029" xr:uid="{2B600BBA-C934-47DE-8DF8-50239755B3D1}"/>
    <cellStyle name="Obično 3 3 10 3 2 3" xfId="12947" xr:uid="{52CCF62E-896E-42B6-B98F-302100DC1B8E}"/>
    <cellStyle name="Obično 3 3 10 3 2 3 2" xfId="30712" xr:uid="{8C1AB33F-4B30-40F4-9C29-5ED5C88164EA}"/>
    <cellStyle name="Obično 3 3 10 3 2 4" xfId="23662" xr:uid="{90EE097F-29F5-417C-B370-8B423FB39BA8}"/>
    <cellStyle name="Obično 3 3 10 3 3" xfId="10467" xr:uid="{973E4AFB-4779-4011-B4FA-915B03A7330E}"/>
    <cellStyle name="Obično 3 3 10 3 3 2" xfId="14131" xr:uid="{C1B2FB13-338D-4BC7-9D6D-1791DF39511A}"/>
    <cellStyle name="Obično 3 3 10 3 3 2 2" xfId="31896" xr:uid="{0422FD3F-21AA-4260-A627-64FA80D2C57A}"/>
    <cellStyle name="Obično 3 3 10 3 3 3" xfId="24846" xr:uid="{D61DD056-94A2-4F27-A618-E3B0A9D293B3}"/>
    <cellStyle name="Obično 3 3 10 3 4" xfId="11707" xr:uid="{84CD64DC-16E3-448C-BC55-542F4B8F1591}"/>
    <cellStyle name="Obično 3 3 10 3 4 2" xfId="29529" xr:uid="{D65E8475-D566-496D-B915-AB88D60CEE28}"/>
    <cellStyle name="Obično 3 3 10 3 5" xfId="22422" xr:uid="{E4CA3DDA-9977-40BE-B809-39D5A8FF6263}"/>
    <cellStyle name="Obično 3 3 10 4" xfId="8700" xr:uid="{D80AFD00-F850-46E8-9004-82154C8C12C1}"/>
    <cellStyle name="Obično 3 3 10 4 2" xfId="14759" xr:uid="{3B59A931-FE15-4BFC-B5D3-466278116AD2}"/>
    <cellStyle name="Obično 3 3 10 4 2 2" xfId="25474" xr:uid="{1555AA23-79C8-4007-BED7-9A038DC32434}"/>
    <cellStyle name="Obično 3 3 10 4 3" xfId="12372" xr:uid="{41C3CE6D-47EA-4DF4-A4A4-C1F7141C49CC}"/>
    <cellStyle name="Obično 3 3 10 4 3 2" xfId="30157" xr:uid="{CBFFC2CB-011D-4545-BB50-364F1BEC6563}"/>
    <cellStyle name="Obično 3 3 10 4 4" xfId="23087" xr:uid="{BDA0CF01-8166-4723-8C60-53BC2B0D320A}"/>
    <cellStyle name="Obično 3 3 10 5" xfId="9912" xr:uid="{D414FAD9-9C1D-46F7-B54B-7124CE213E33}"/>
    <cellStyle name="Obično 3 3 10 5 2" xfId="13576" xr:uid="{76E9B786-7EA3-4C67-BF25-0D541A094E97}"/>
    <cellStyle name="Obično 3 3 10 5 2 2" xfId="31341" xr:uid="{F1F68959-E8B1-4475-BFBF-CF695B55CAB8}"/>
    <cellStyle name="Obično 3 3 10 5 3" xfId="24291" xr:uid="{09D43F6E-C20E-4A92-9CA8-425DC9FD4860}"/>
    <cellStyle name="Obično 3 3 10 6" xfId="11132" xr:uid="{5E74D796-5C1D-4E2C-B6A8-2A979BC918C7}"/>
    <cellStyle name="Obično 3 3 10 6 2" xfId="28974" xr:uid="{EC44F6FA-8806-4817-9566-9AA8520B08D1}"/>
    <cellStyle name="Obično 3 3 10 7" xfId="21832" xr:uid="{E9173ADF-ECFA-4ADE-9BA4-518F84438FFE}"/>
    <cellStyle name="Obično 3 3 11" xfId="6439" xr:uid="{4CA77A39-F38E-485A-8B55-F77A78CF3ED3}"/>
    <cellStyle name="Obično 3 3 11 2" xfId="8049" xr:uid="{13D42D21-A728-468D-B7C4-67D48413C9C0}"/>
    <cellStyle name="Obično 3 3 11 2 2" xfId="9422" xr:uid="{93A20C04-48EC-4616-969F-4D90AD087536}"/>
    <cellStyle name="Obično 3 3 11 2 2 2" xfId="15461" xr:uid="{47FBB62B-F55C-4844-B467-A7262E165E28}"/>
    <cellStyle name="Obično 3 3 11 2 2 2 2" xfId="26176" xr:uid="{8E214041-C3BD-4366-9411-9EBA6D83E76E}"/>
    <cellStyle name="Obično 3 3 11 2 2 3" xfId="13094" xr:uid="{52526AC6-3B67-488D-AD1D-16364ECF4DC9}"/>
    <cellStyle name="Obično 3 3 11 2 2 3 2" xfId="30859" xr:uid="{EFBD5086-B594-4FCA-8F56-5989333613B4}"/>
    <cellStyle name="Obično 3 3 11 2 2 4" xfId="23809" xr:uid="{7A18D3C4-6186-457E-8F16-ECDEB0478624}"/>
    <cellStyle name="Obično 3 3 11 2 3" xfId="10614" xr:uid="{87AB48C1-0442-45C5-B49D-AEB968ED6BA0}"/>
    <cellStyle name="Obično 3 3 11 2 3 2" xfId="14278" xr:uid="{5BF23486-61E1-4761-AE71-0D49A4C0242F}"/>
    <cellStyle name="Obično 3 3 11 2 3 2 2" xfId="32043" xr:uid="{F0D9D3D6-2CEB-471C-AAEE-72FC5D8A96D1}"/>
    <cellStyle name="Obično 3 3 11 2 3 3" xfId="24993" xr:uid="{83B31FF3-3B67-4DEB-95AA-365AE72B5AF4}"/>
    <cellStyle name="Obično 3 3 11 2 4" xfId="11854" xr:uid="{60D2D07F-44F6-4F38-94D8-EEFE43847CDF}"/>
    <cellStyle name="Obično 3 3 11 2 4 2" xfId="29676" xr:uid="{2310C491-E5DA-4B05-86F0-0FCEB8567D36}"/>
    <cellStyle name="Obično 3 3 11 2 5" xfId="22569" xr:uid="{B18F0054-2BA5-41DD-B38C-F9D95AFE0400}"/>
    <cellStyle name="Obično 3 3 11 3" xfId="8835" xr:uid="{1B4DC308-5BA8-4255-94AF-CA20E9D046F0}"/>
    <cellStyle name="Obično 3 3 11 3 2" xfId="14894" xr:uid="{08B48E2B-D7DB-492A-968F-FE9457F5BA0B}"/>
    <cellStyle name="Obično 3 3 11 3 2 2" xfId="25609" xr:uid="{8F9303DD-A17F-4BA0-B3A8-CE8F3543D241}"/>
    <cellStyle name="Obično 3 3 11 3 3" xfId="12507" xr:uid="{4CA05CB0-386D-4E44-94DB-7016E8FC259E}"/>
    <cellStyle name="Obično 3 3 11 3 3 2" xfId="30292" xr:uid="{2C85F757-DDB3-4A34-B1C8-CD2EC1DD550C}"/>
    <cellStyle name="Obično 3 3 11 3 4" xfId="23222" xr:uid="{68F0A5E3-8AB4-44CF-89C0-D645A6B0AC47}"/>
    <cellStyle name="Obično 3 3 11 4" xfId="10047" xr:uid="{29EAE587-93FC-4440-8B76-5FC5B59657FB}"/>
    <cellStyle name="Obično 3 3 11 4 2" xfId="13711" xr:uid="{49DCA2A0-5074-4B87-8845-F6AA0C0807CA}"/>
    <cellStyle name="Obično 3 3 11 4 2 2" xfId="31476" xr:uid="{B861853F-80C5-401E-8F65-4A8EC62283C8}"/>
    <cellStyle name="Obično 3 3 11 4 3" xfId="24426" xr:uid="{3F0AFA28-16EB-4D5F-A4D2-FC5F605A4D99}"/>
    <cellStyle name="Obično 3 3 11 5" xfId="11267" xr:uid="{FC3752C9-E272-4F74-B5EA-F67AE5268BA3}"/>
    <cellStyle name="Obično 3 3 11 5 2" xfId="29109" xr:uid="{54AC0E00-6F0F-4528-AA96-4B786611F8E0}"/>
    <cellStyle name="Obično 3 3 11 6" xfId="21967" xr:uid="{CF5448E6-5F55-4FEC-BF14-B16D0E385AD3}"/>
    <cellStyle name="Obično 3 3 12" xfId="7407" xr:uid="{6690700F-320E-43CF-B3C5-8ED74B15CAF8}"/>
    <cellStyle name="Obično 3 3 12 2" xfId="9145" xr:uid="{196FC1BC-0052-462D-80DB-65FDF8BC2A37}"/>
    <cellStyle name="Obično 3 3 12 2 2" xfId="15184" xr:uid="{FCA022C5-1227-4754-B370-AD666031831C}"/>
    <cellStyle name="Obično 3 3 12 2 2 2" xfId="25899" xr:uid="{FE9090F9-3225-419A-B3A0-CDCD2C9DCEE9}"/>
    <cellStyle name="Obično 3 3 12 2 3" xfId="12817" xr:uid="{06E35730-118F-4A60-AAF2-6843CA3765F1}"/>
    <cellStyle name="Obično 3 3 12 2 3 2" xfId="30582" xr:uid="{E37732A9-DDF3-4D1B-9E5E-B5910F6DE7A7}"/>
    <cellStyle name="Obično 3 3 12 2 4" xfId="23532" xr:uid="{97AD46D3-46D6-488D-BAD5-B90C68AEC24A}"/>
    <cellStyle name="Obično 3 3 12 3" xfId="10337" xr:uid="{E01AAAA4-555A-4C5C-906B-E7EF9F94C58A}"/>
    <cellStyle name="Obično 3 3 12 3 2" xfId="14001" xr:uid="{DD57A792-3B3A-4A65-8518-08B70B75BC5A}"/>
    <cellStyle name="Obično 3 3 12 3 2 2" xfId="31766" xr:uid="{958740D0-8E57-4571-A2D0-3F465A105F9C}"/>
    <cellStyle name="Obično 3 3 12 3 3" xfId="24716" xr:uid="{1F05C707-499C-4104-94B0-24E8B70B6D70}"/>
    <cellStyle name="Obično 3 3 12 4" xfId="11577" xr:uid="{654B04DF-D7D5-4B0B-800E-144C16AA9FDD}"/>
    <cellStyle name="Obično 3 3 12 4 2" xfId="29399" xr:uid="{9340A662-A523-4838-941C-FF30889D7D86}"/>
    <cellStyle name="Obično 3 3 12 5" xfId="22292" xr:uid="{D9501918-EB32-4DE4-896E-62ABEA81EDD6}"/>
    <cellStyle name="Obično 3 3 13" xfId="8324" xr:uid="{68D42E49-B00D-4857-84E3-C0D10E21E9E7}"/>
    <cellStyle name="Obično 3 3 13 2" xfId="9629" xr:uid="{9C16F27E-86F1-4123-9F81-8EE68EDDC62D}"/>
    <cellStyle name="Obično 3 3 13 2 2" xfId="15668" xr:uid="{A138D6B8-CFE2-45D8-A2D9-78CFC67C17E6}"/>
    <cellStyle name="Obično 3 3 13 2 2 2" xfId="26383" xr:uid="{23906184-7195-4016-9E3D-98906D711EA1}"/>
    <cellStyle name="Obično 3 3 13 2 3" xfId="13301" xr:uid="{B7083FFA-EB3F-4344-AC40-0451E877B895}"/>
    <cellStyle name="Obično 3 3 13 2 3 2" xfId="31066" xr:uid="{4620CFBB-F1D9-42BD-98F0-FCF411ED355C}"/>
    <cellStyle name="Obično 3 3 13 2 4" xfId="24016" xr:uid="{7BCB9524-8C70-4902-9BC9-BAF5CF0915B4}"/>
    <cellStyle name="Obično 3 3 13 3" xfId="10821" xr:uid="{1143EBD0-F56E-4A7D-96CD-17BB6B8513F3}"/>
    <cellStyle name="Obično 3 3 13 3 2" xfId="14485" xr:uid="{DCB71E5A-1EEC-407C-B718-920F5E883A19}"/>
    <cellStyle name="Obično 3 3 13 3 2 2" xfId="32250" xr:uid="{6D03EBDA-663C-450A-8015-C07FB12676B0}"/>
    <cellStyle name="Obično 3 3 13 3 3" xfId="25200" xr:uid="{5451F912-A37C-4AAA-9718-C557574C40CA}"/>
    <cellStyle name="Obično 3 3 13 4" xfId="12061" xr:uid="{DEABF943-3211-4497-BC54-666127879FCC}"/>
    <cellStyle name="Obično 3 3 13 4 2" xfId="29883" xr:uid="{C3A980EA-5E3E-4E25-A13E-F9516D7BC99E}"/>
    <cellStyle name="Obično 3 3 13 5" xfId="22776" xr:uid="{DDA1617A-F7B1-45C0-B12A-EF654D3A7A42}"/>
    <cellStyle name="Obično 3 3 14" xfId="8570" xr:uid="{3005CC29-FD40-46AA-9E52-413B2D95258F}"/>
    <cellStyle name="Obično 3 3 14 2" xfId="14629" xr:uid="{652F233C-A0B3-4919-8840-673F51D8A2F3}"/>
    <cellStyle name="Obično 3 3 14 2 2" xfId="25344" xr:uid="{A5C8ECB2-5BEE-43FE-B5BC-082F81F0A5DC}"/>
    <cellStyle name="Obično 3 3 14 3" xfId="12242" xr:uid="{7B3D18D6-0327-4B05-9097-21B15F485311}"/>
    <cellStyle name="Obično 3 3 14 3 2" xfId="30027" xr:uid="{19614A8B-9F17-4A8A-BF93-B87ECCDE10DD}"/>
    <cellStyle name="Obično 3 3 14 4" xfId="22957" xr:uid="{15E3EF4E-90D6-4307-8558-F16E7E7081C4}"/>
    <cellStyle name="Obično 3 3 15" xfId="9780" xr:uid="{5D1D593B-0ADA-40EC-A272-126EA38D47BE}"/>
    <cellStyle name="Obično 3 3 15 2" xfId="13446" xr:uid="{777F8D3E-E593-40A0-83D2-CE61B332B42D}"/>
    <cellStyle name="Obično 3 3 15 2 2" xfId="31211" xr:uid="{7323C1EB-6942-43CC-94BF-2A68F9F904CD}"/>
    <cellStyle name="Obično 3 3 15 3" xfId="24161" xr:uid="{B2CFCFD5-F184-4A04-80D4-34E3D0F7730F}"/>
    <cellStyle name="Obično 3 3 16" xfId="11002" xr:uid="{6A1350DA-0A29-4245-8DDD-3794EF9DBA0A}"/>
    <cellStyle name="Obično 3 3 16 2" xfId="28844" xr:uid="{A4F8E1A0-5C51-4A4F-AF95-DD16E5981B15}"/>
    <cellStyle name="Obično 3 3 17" xfId="21688" xr:uid="{6A651678-E07B-4DD5-BE7A-0F3F2D115823}"/>
    <cellStyle name="Obično 3 3 18" xfId="5207" xr:uid="{80EFDCEF-6AFB-4567-A5D9-674BA56BE60F}"/>
    <cellStyle name="Obično 3 3 2" xfId="5208" xr:uid="{54C0DD3D-786D-401F-B470-F212C3EDC1BE}"/>
    <cellStyle name="Obično 3 3 2 10" xfId="7408" xr:uid="{B8AF5367-B1EF-4F90-AE84-D10904550758}"/>
    <cellStyle name="Obično 3 3 2 10 2" xfId="9146" xr:uid="{65D43411-86C2-4E35-A6BA-511AF6F890C0}"/>
    <cellStyle name="Obično 3 3 2 10 2 2" xfId="15185" xr:uid="{1159E417-7DDE-4DEB-809B-DC73B7B77E4D}"/>
    <cellStyle name="Obično 3 3 2 10 2 2 2" xfId="25900" xr:uid="{2EAC7B49-CAA7-4BFB-8E23-761C6C55CF15}"/>
    <cellStyle name="Obično 3 3 2 10 2 3" xfId="12818" xr:uid="{B830289E-AE43-41C3-986C-6A0B8E642BB7}"/>
    <cellStyle name="Obično 3 3 2 10 2 3 2" xfId="30583" xr:uid="{677772F0-310F-4135-A7BF-01BBF7B34AC2}"/>
    <cellStyle name="Obično 3 3 2 10 2 4" xfId="23533" xr:uid="{5835D46E-A03F-4695-9FDE-D014D923F7FC}"/>
    <cellStyle name="Obično 3 3 2 10 3" xfId="10338" xr:uid="{AF8BD465-A956-4CD3-8C8A-43E4794913A9}"/>
    <cellStyle name="Obično 3 3 2 10 3 2" xfId="14002" xr:uid="{D9B59CB4-059B-43E1-8932-0B0CFDC4AC41}"/>
    <cellStyle name="Obično 3 3 2 10 3 2 2" xfId="31767" xr:uid="{1BA619CF-95B0-4BAB-B7D0-49FB1106F2B0}"/>
    <cellStyle name="Obično 3 3 2 10 3 3" xfId="24717" xr:uid="{BC159B6E-A719-4087-8959-A7F3179DDF62}"/>
    <cellStyle name="Obično 3 3 2 10 4" xfId="11578" xr:uid="{27C98197-9ED6-444B-90D3-FBC329D3E347}"/>
    <cellStyle name="Obično 3 3 2 10 4 2" xfId="29400" xr:uid="{F0B38924-2B02-4A5B-B94E-9D7AEB42CAF8}"/>
    <cellStyle name="Obično 3 3 2 10 5" xfId="22293" xr:uid="{EC67C823-7041-416F-8167-2161893BA1EE}"/>
    <cellStyle name="Obično 3 3 2 11" xfId="8325" xr:uid="{506C85FF-C70A-471A-88EB-241E4EA904C1}"/>
    <cellStyle name="Obično 3 3 2 11 2" xfId="9630" xr:uid="{7A879E3F-C6B6-4FC9-8FAD-D7C0469CC458}"/>
    <cellStyle name="Obično 3 3 2 11 2 2" xfId="15669" xr:uid="{F6A0A2A1-27A1-4E33-8A34-5CC038C89E4B}"/>
    <cellStyle name="Obično 3 3 2 11 2 2 2" xfId="26384" xr:uid="{C96F6FA5-9F05-4FC1-9162-F33EA321FB1D}"/>
    <cellStyle name="Obično 3 3 2 11 2 3" xfId="13302" xr:uid="{074056ED-1CAD-4A07-A6A2-75FAA7952836}"/>
    <cellStyle name="Obično 3 3 2 11 2 3 2" xfId="31067" xr:uid="{2B53A736-595E-47A6-BF57-8B22E858F7AB}"/>
    <cellStyle name="Obično 3 3 2 11 2 4" xfId="24017" xr:uid="{839B5FD7-E1F1-4BFE-8746-8207760194B8}"/>
    <cellStyle name="Obično 3 3 2 11 3" xfId="10822" xr:uid="{546C41B6-1271-4320-AAA5-788770AB086E}"/>
    <cellStyle name="Obično 3 3 2 11 3 2" xfId="14486" xr:uid="{901C4F4C-5D74-4746-A840-8583FB703F7B}"/>
    <cellStyle name="Obično 3 3 2 11 3 2 2" xfId="32251" xr:uid="{170E0D8E-597F-4DAC-AF23-A7B3E1501715}"/>
    <cellStyle name="Obično 3 3 2 11 3 3" xfId="25201" xr:uid="{C54D676B-4333-473B-B8CD-2C50B2971172}"/>
    <cellStyle name="Obično 3 3 2 11 4" xfId="12062" xr:uid="{6C6D8F95-5727-49E8-9B51-09D01FB97A9E}"/>
    <cellStyle name="Obično 3 3 2 11 4 2" xfId="29884" xr:uid="{FBAC6445-6E7F-446E-860D-A3F9384A2F98}"/>
    <cellStyle name="Obično 3 3 2 11 5" xfId="22777" xr:uid="{202945D6-B0F4-4E85-917F-6305B4652510}"/>
    <cellStyle name="Obično 3 3 2 12" xfId="8571" xr:uid="{79DAC994-7586-4DF4-B978-D5F4AC653215}"/>
    <cellStyle name="Obično 3 3 2 12 2" xfId="14630" xr:uid="{7D535CB2-2E29-4F95-BD1E-6C96344D4DF1}"/>
    <cellStyle name="Obično 3 3 2 12 2 2" xfId="25345" xr:uid="{D69F0053-CEBE-47A6-BB5E-B10D01639013}"/>
    <cellStyle name="Obično 3 3 2 12 3" xfId="12243" xr:uid="{AB271138-5D94-4E8E-9B9F-0404B73472F9}"/>
    <cellStyle name="Obično 3 3 2 12 3 2" xfId="30028" xr:uid="{F4261B4B-9C72-4064-A3D1-EECBDFBC19B1}"/>
    <cellStyle name="Obično 3 3 2 12 4" xfId="22958" xr:uid="{154E3ED6-2AC1-4E74-A778-4105F9D3DB43}"/>
    <cellStyle name="Obično 3 3 2 13" xfId="9781" xr:uid="{59C1C476-7E9E-4C21-80D5-3C025FD8B255}"/>
    <cellStyle name="Obično 3 3 2 13 2" xfId="13447" xr:uid="{D15ACBC4-C7DA-4549-9F7E-EC7D7E101D2D}"/>
    <cellStyle name="Obično 3 3 2 13 2 2" xfId="31212" xr:uid="{E7B1F4B9-9918-41F4-9C07-44FA63A27F82}"/>
    <cellStyle name="Obično 3 3 2 13 3" xfId="24162" xr:uid="{65F0AC2B-DE03-4A3D-82A2-06DC61A2A23E}"/>
    <cellStyle name="Obično 3 3 2 14" xfId="11003" xr:uid="{B79412D2-F5F6-4799-83DB-0A81FAEA9825}"/>
    <cellStyle name="Obično 3 3 2 14 2" xfId="28845" xr:uid="{F8160E04-0E41-4B80-91E6-EAE7E81012F6}"/>
    <cellStyle name="Obično 3 3 2 15" xfId="21689" xr:uid="{A6AC982D-E46E-40A6-BDF4-FD44E396AD3D}"/>
    <cellStyle name="Obično 3 3 2 2" xfId="5209" xr:uid="{B5441293-DEDD-4C57-A3CB-DF2E74FFB1A0}"/>
    <cellStyle name="Obično 3 3 2 2 10" xfId="11004" xr:uid="{F12969B8-6EBA-4119-BBC5-1E879F07189E}"/>
    <cellStyle name="Obično 3 3 2 2 10 2" xfId="28846" xr:uid="{5CAB4B8B-3AD0-4402-80B4-021C2585A20B}"/>
    <cellStyle name="Obično 3 3 2 2 11" xfId="21690" xr:uid="{E37D6ADC-B31A-4E7A-9B55-F64E58861581}"/>
    <cellStyle name="Obično 3 3 2 2 2" xfId="5210" xr:uid="{AD716D8D-8D67-43DB-A229-2A0EAD506000}"/>
    <cellStyle name="Obično 3 3 2 2 2 2" xfId="6006" xr:uid="{A22DE9FA-F3AA-4B48-B46C-D79B77D4E1BF}"/>
    <cellStyle name="Obično 3 3 2 2 2 2 2" xfId="6635" xr:uid="{BC4F2407-054B-4B59-8038-5A605B38110C}"/>
    <cellStyle name="Obično 3 3 2 2 2 2 2 2" xfId="8245" xr:uid="{5512517B-BFD3-45B0-AFA3-72B89A7A2266}"/>
    <cellStyle name="Obično 3 3 2 2 2 2 2 2 2" xfId="9555" xr:uid="{90935D5D-B34E-457F-BA07-C8F0E0F48884}"/>
    <cellStyle name="Obično 3 3 2 2 2 2 2 2 2 2" xfId="15594" xr:uid="{83941214-4E24-423A-98D9-728F7923274A}"/>
    <cellStyle name="Obično 3 3 2 2 2 2 2 2 2 2 2" xfId="26309" xr:uid="{687A4AFF-C4A4-4CB9-A4CF-A7B067FDCE4D}"/>
    <cellStyle name="Obično 3 3 2 2 2 2 2 2 2 3" xfId="13227" xr:uid="{D3779702-8252-4782-95C3-563319E8FADA}"/>
    <cellStyle name="Obično 3 3 2 2 2 2 2 2 2 3 2" xfId="30992" xr:uid="{FCB94D63-DDAB-46E6-A3D2-1E155082CF58}"/>
    <cellStyle name="Obično 3 3 2 2 2 2 2 2 2 4" xfId="23942" xr:uid="{B73CD4AC-E68E-4158-9C37-8304FFFB2285}"/>
    <cellStyle name="Obično 3 3 2 2 2 2 2 2 3" xfId="10747" xr:uid="{162EB11A-358E-4D15-A263-C439E73F394C}"/>
    <cellStyle name="Obično 3 3 2 2 2 2 2 2 3 2" xfId="14411" xr:uid="{14D04342-4FFC-4386-973F-9E5011CE24E7}"/>
    <cellStyle name="Obično 3 3 2 2 2 2 2 2 3 2 2" xfId="32176" xr:uid="{BD72FAE0-2C0B-40D2-A4B8-9964A55C992A}"/>
    <cellStyle name="Obično 3 3 2 2 2 2 2 2 3 3" xfId="25126" xr:uid="{7A9CADFC-8DB0-475C-91F5-CF350C879263}"/>
    <cellStyle name="Obično 3 3 2 2 2 2 2 2 4" xfId="11987" xr:uid="{31EEDAA7-9510-4252-A063-4D88B8E3F7F5}"/>
    <cellStyle name="Obično 3 3 2 2 2 2 2 2 4 2" xfId="29809" xr:uid="{53569CF9-6C52-4C34-AC5D-F75C1F77CA0B}"/>
    <cellStyle name="Obično 3 3 2 2 2 2 2 2 5" xfId="22702" xr:uid="{C1E7C20E-6FB3-43CB-A7B1-E6E8C4A19DAD}"/>
    <cellStyle name="Obično 3 3 2 2 2 2 2 3" xfId="8968" xr:uid="{D849CBD6-2C41-4378-8711-EADF0FA85BB8}"/>
    <cellStyle name="Obično 3 3 2 2 2 2 2 3 2" xfId="15027" xr:uid="{0BAAD3FC-D13B-435A-9BC1-A63AC010FC3A}"/>
    <cellStyle name="Obično 3 3 2 2 2 2 2 3 2 2" xfId="25742" xr:uid="{CF1A87FE-6002-41FB-83D5-CC973ED10361}"/>
    <cellStyle name="Obično 3 3 2 2 2 2 2 3 3" xfId="12640" xr:uid="{5C98A241-F3D9-46D8-B2B0-334A66441C1A}"/>
    <cellStyle name="Obično 3 3 2 2 2 2 2 3 3 2" xfId="30425" xr:uid="{5B963E53-09CC-4E1B-95ED-535676FB916B}"/>
    <cellStyle name="Obično 3 3 2 2 2 2 2 3 4" xfId="23355" xr:uid="{69C22D9F-73B4-48C0-B969-615F5B96FDB4}"/>
    <cellStyle name="Obično 3 3 2 2 2 2 2 4" xfId="10180" xr:uid="{E7D68E95-E7F2-49A0-811E-EF8954BD873A}"/>
    <cellStyle name="Obično 3 3 2 2 2 2 2 4 2" xfId="13844" xr:uid="{BC8CF786-FE4D-4941-9CD6-D5DB4E6114A1}"/>
    <cellStyle name="Obično 3 3 2 2 2 2 2 4 2 2" xfId="31609" xr:uid="{1E8F33CD-B223-4FCD-9C6E-78E7F3BE9040}"/>
    <cellStyle name="Obično 3 3 2 2 2 2 2 4 3" xfId="24559" xr:uid="{80E352ED-403D-4E02-B030-B2FB5D8B87A9}"/>
    <cellStyle name="Obično 3 3 2 2 2 2 2 5" xfId="11400" xr:uid="{45C55BAA-E453-4110-8413-F4A06EEEC4E3}"/>
    <cellStyle name="Obično 3 3 2 2 2 2 2 5 2" xfId="29242" xr:uid="{5503DC03-966E-4297-8E0E-2F168193DC2D}"/>
    <cellStyle name="Obično 3 3 2 2 2 2 2 6" xfId="22100" xr:uid="{89BD1869-985F-4089-A89A-2DF371A0F11E}"/>
    <cellStyle name="Obično 3 3 2 2 2 2 3" xfId="7603" xr:uid="{3C8B82F5-39EC-452C-80D1-8D75088FA854}"/>
    <cellStyle name="Obično 3 3 2 2 2 2 3 2" xfId="9278" xr:uid="{8ADDCF58-F39F-49A2-A997-5CE8ABB27E5C}"/>
    <cellStyle name="Obično 3 3 2 2 2 2 3 2 2" xfId="15317" xr:uid="{9CA4EECA-FB79-4914-9086-FB8F625E6407}"/>
    <cellStyle name="Obično 3 3 2 2 2 2 3 2 2 2" xfId="26032" xr:uid="{73D29D08-9D4F-4655-B6A5-2814FCD94823}"/>
    <cellStyle name="Obično 3 3 2 2 2 2 3 2 3" xfId="12950" xr:uid="{77E994EE-63FF-4AA9-AC2D-1686D9B5462A}"/>
    <cellStyle name="Obično 3 3 2 2 2 2 3 2 3 2" xfId="30715" xr:uid="{ED93C735-5996-488F-9741-0EBFC7C88EF5}"/>
    <cellStyle name="Obično 3 3 2 2 2 2 3 2 4" xfId="23665" xr:uid="{6A624126-6AF9-4483-BB3A-AC0391DA8E78}"/>
    <cellStyle name="Obično 3 3 2 2 2 2 3 3" xfId="10470" xr:uid="{D7CA8CFD-B4CE-457B-8E13-F010585322F0}"/>
    <cellStyle name="Obično 3 3 2 2 2 2 3 3 2" xfId="14134" xr:uid="{760A1503-C2F4-46B5-ABDF-95C8BDC7BD8D}"/>
    <cellStyle name="Obično 3 3 2 2 2 2 3 3 2 2" xfId="31899" xr:uid="{D1E4A6AE-703E-4CB8-95F4-5950C2886B5E}"/>
    <cellStyle name="Obično 3 3 2 2 2 2 3 3 3" xfId="24849" xr:uid="{D07E9C4A-7F14-4671-AB15-27458F039FB5}"/>
    <cellStyle name="Obično 3 3 2 2 2 2 3 4" xfId="11710" xr:uid="{6C7058F6-215C-4C65-BFB4-E4E7EB4A4844}"/>
    <cellStyle name="Obično 3 3 2 2 2 2 3 4 2" xfId="29532" xr:uid="{82A36DDB-D6BC-440C-9CCD-7A6F2A1C7F41}"/>
    <cellStyle name="Obično 3 3 2 2 2 2 3 5" xfId="22425" xr:uid="{8CCF7B6E-0E69-458D-972B-A670734CFCCA}"/>
    <cellStyle name="Obično 3 3 2 2 2 2 4" xfId="8703" xr:uid="{9D3E995A-B3B6-4ED2-B1D6-55B13C9E4DA5}"/>
    <cellStyle name="Obično 3 3 2 2 2 2 4 2" xfId="14762" xr:uid="{C046E056-EBF4-45A1-8A38-708EBB3B2062}"/>
    <cellStyle name="Obično 3 3 2 2 2 2 4 2 2" xfId="25477" xr:uid="{FC93DADE-BE1F-4C63-BCCE-4982EB98BE54}"/>
    <cellStyle name="Obično 3 3 2 2 2 2 4 3" xfId="12375" xr:uid="{79D3DE18-4726-4ED7-A3E5-F43113AECF3C}"/>
    <cellStyle name="Obično 3 3 2 2 2 2 4 3 2" xfId="30160" xr:uid="{2659EDE7-A8DE-4D9E-A0AA-C3B6E1A39D66}"/>
    <cellStyle name="Obično 3 3 2 2 2 2 4 4" xfId="23090" xr:uid="{A71462F6-6543-4899-A2CE-7C23C4C91191}"/>
    <cellStyle name="Obično 3 3 2 2 2 2 5" xfId="9915" xr:uid="{C1B83D55-A95E-4B1D-B5C8-5048953DB936}"/>
    <cellStyle name="Obično 3 3 2 2 2 2 5 2" xfId="13579" xr:uid="{055E1C6F-5C21-434C-9B01-4E781B232DFB}"/>
    <cellStyle name="Obično 3 3 2 2 2 2 5 2 2" xfId="31344" xr:uid="{9A5BE1FE-16B5-4A48-9405-AE057707C3AA}"/>
    <cellStyle name="Obično 3 3 2 2 2 2 5 3" xfId="24294" xr:uid="{E0F0EFCF-8D7C-475C-A97D-5AA77037133B}"/>
    <cellStyle name="Obično 3 3 2 2 2 2 6" xfId="11135" xr:uid="{F5BF3088-CE65-4C75-BF60-7A3A2B4AAC15}"/>
    <cellStyle name="Obično 3 3 2 2 2 2 6 2" xfId="28977" xr:uid="{6F10A103-616A-41F4-BA70-B0846FBB1CFD}"/>
    <cellStyle name="Obično 3 3 2 2 2 2 7" xfId="21835" xr:uid="{62527977-2A25-403A-B26C-2E9E0E440C08}"/>
    <cellStyle name="Obično 3 3 2 2 2 3" xfId="6442" xr:uid="{510F1C27-B64A-4018-BF23-9221D40CC52A}"/>
    <cellStyle name="Obično 3 3 2 2 2 3 2" xfId="8052" xr:uid="{8C80E93B-3484-4636-AB30-2F48B6721982}"/>
    <cellStyle name="Obično 3 3 2 2 2 3 2 2" xfId="9425" xr:uid="{13086E38-1865-49D9-973E-E970C9C3D0A3}"/>
    <cellStyle name="Obično 3 3 2 2 2 3 2 2 2" xfId="15464" xr:uid="{86CDEE3D-9DBF-4BE0-B07B-44DB6D8DE993}"/>
    <cellStyle name="Obično 3 3 2 2 2 3 2 2 2 2" xfId="26179" xr:uid="{24F624A0-47BF-42C9-BE44-EA2E87F6199D}"/>
    <cellStyle name="Obično 3 3 2 2 2 3 2 2 3" xfId="13097" xr:uid="{EA8E1285-44E1-4C10-A383-4A9B6AC0F5C0}"/>
    <cellStyle name="Obično 3 3 2 2 2 3 2 2 3 2" xfId="30862" xr:uid="{1655DF70-472E-42B1-9450-8277A3AC1121}"/>
    <cellStyle name="Obično 3 3 2 2 2 3 2 2 4" xfId="23812" xr:uid="{4FFD2D21-5CE8-4B93-A490-02000E69F9AA}"/>
    <cellStyle name="Obično 3 3 2 2 2 3 2 3" xfId="10617" xr:uid="{C50FD06E-B0E6-4668-9A8C-CDCE2658E5F4}"/>
    <cellStyle name="Obično 3 3 2 2 2 3 2 3 2" xfId="14281" xr:uid="{0FC52904-2E38-4D36-821F-92737ACC6D17}"/>
    <cellStyle name="Obično 3 3 2 2 2 3 2 3 2 2" xfId="32046" xr:uid="{C4297ED8-07A2-4A90-BBBF-8C8693428639}"/>
    <cellStyle name="Obično 3 3 2 2 2 3 2 3 3" xfId="24996" xr:uid="{349352B5-501B-433A-97E7-3ADE365186B2}"/>
    <cellStyle name="Obično 3 3 2 2 2 3 2 4" xfId="11857" xr:uid="{A444214E-564D-4C84-8598-BD031C2FA9E3}"/>
    <cellStyle name="Obično 3 3 2 2 2 3 2 4 2" xfId="29679" xr:uid="{509DB4C0-7F50-4066-B292-E5C7162962F0}"/>
    <cellStyle name="Obično 3 3 2 2 2 3 2 5" xfId="22572" xr:uid="{4EDCF464-B459-491F-AE96-2E7B7529CB6B}"/>
    <cellStyle name="Obično 3 3 2 2 2 3 3" xfId="8838" xr:uid="{E2975B56-53EF-4762-A699-CDB125AD6353}"/>
    <cellStyle name="Obično 3 3 2 2 2 3 3 2" xfId="14897" xr:uid="{1AE956D1-53E8-4644-9B06-C05A53FC976A}"/>
    <cellStyle name="Obično 3 3 2 2 2 3 3 2 2" xfId="25612" xr:uid="{950CBD42-3FBF-43D6-AFE3-636D71DCE3F6}"/>
    <cellStyle name="Obično 3 3 2 2 2 3 3 3" xfId="12510" xr:uid="{9CAB0A0E-7712-481D-9F31-FAB88BC3CEB1}"/>
    <cellStyle name="Obično 3 3 2 2 2 3 3 3 2" xfId="30295" xr:uid="{E5AB8336-3B3B-4F3E-B8C7-CD0259FC1FE0}"/>
    <cellStyle name="Obično 3 3 2 2 2 3 3 4" xfId="23225" xr:uid="{DCBCD8CA-D7AE-4F9D-AAF6-279744592A44}"/>
    <cellStyle name="Obično 3 3 2 2 2 3 4" xfId="10050" xr:uid="{10B93D0B-26FD-40B3-AB51-14843283FB88}"/>
    <cellStyle name="Obično 3 3 2 2 2 3 4 2" xfId="13714" xr:uid="{5A0DF7B5-53CC-497D-A079-A3E13AEA8508}"/>
    <cellStyle name="Obično 3 3 2 2 2 3 4 2 2" xfId="31479" xr:uid="{D653ADDB-5C57-4979-9092-38864A374B46}"/>
    <cellStyle name="Obično 3 3 2 2 2 3 4 3" xfId="24429" xr:uid="{15DA2916-CAA2-40E3-94C7-B370A140EDCD}"/>
    <cellStyle name="Obično 3 3 2 2 2 3 5" xfId="11270" xr:uid="{BFC96B2F-8784-46C3-B926-437A0D782805}"/>
    <cellStyle name="Obično 3 3 2 2 2 3 5 2" xfId="29112" xr:uid="{B533DC97-C052-4F57-B3EB-EF0295FAD34A}"/>
    <cellStyle name="Obično 3 3 2 2 2 3 6" xfId="21970" xr:uid="{6DE47297-ED45-430C-AD05-6D1FDD539C90}"/>
    <cellStyle name="Obično 3 3 2 2 2 4" xfId="7410" xr:uid="{6C24CE89-E041-4114-8B96-F7E982593AE8}"/>
    <cellStyle name="Obično 3 3 2 2 2 4 2" xfId="9148" xr:uid="{3A049670-9397-4ABB-9745-BB1522D0A38F}"/>
    <cellStyle name="Obično 3 3 2 2 2 4 2 2" xfId="15187" xr:uid="{00ED1208-6C67-4C4E-925E-D39C1C36FF4A}"/>
    <cellStyle name="Obično 3 3 2 2 2 4 2 2 2" xfId="25902" xr:uid="{68603AD8-8C7C-46B5-8B18-A0A54031D079}"/>
    <cellStyle name="Obično 3 3 2 2 2 4 2 3" xfId="12820" xr:uid="{35118C2C-2F14-4EC6-BF4B-682DFD4AF504}"/>
    <cellStyle name="Obično 3 3 2 2 2 4 2 3 2" xfId="30585" xr:uid="{402F4753-A39F-48F0-8C88-0A66D7CC182F}"/>
    <cellStyle name="Obično 3 3 2 2 2 4 2 4" xfId="23535" xr:uid="{A451D4C9-9A08-49B4-9307-1AA2A9D5B9C4}"/>
    <cellStyle name="Obično 3 3 2 2 2 4 3" xfId="10340" xr:uid="{79A096A8-4720-4F5B-BD5F-7F5C763E6E2C}"/>
    <cellStyle name="Obično 3 3 2 2 2 4 3 2" xfId="14004" xr:uid="{C9D9BC7E-7512-4774-AB46-C66CA11DF7C3}"/>
    <cellStyle name="Obično 3 3 2 2 2 4 3 2 2" xfId="31769" xr:uid="{7449E0F0-E798-4CCF-B89F-878EA537DBA3}"/>
    <cellStyle name="Obično 3 3 2 2 2 4 3 3" xfId="24719" xr:uid="{F3851F16-7F14-40A4-9ED6-00F4E12464BE}"/>
    <cellStyle name="Obično 3 3 2 2 2 4 4" xfId="11580" xr:uid="{5A172F6E-5596-40F4-A8B8-942E733677E3}"/>
    <cellStyle name="Obično 3 3 2 2 2 4 4 2" xfId="29402" xr:uid="{56EF5A2A-2612-4498-B969-86B3EFA3CEC9}"/>
    <cellStyle name="Obično 3 3 2 2 2 4 5" xfId="22295" xr:uid="{EEE58886-998D-444C-9238-770E925DE4FA}"/>
    <cellStyle name="Obično 3 3 2 2 2 5" xfId="8327" xr:uid="{AB4045E5-56C0-4789-85A2-D1BE2D963DB6}"/>
    <cellStyle name="Obično 3 3 2 2 2 5 2" xfId="9632" xr:uid="{6A3BED37-4740-45FE-B0EC-FED911C5DCCD}"/>
    <cellStyle name="Obično 3 3 2 2 2 5 2 2" xfId="15671" xr:uid="{E5BEED83-8729-4474-923D-B38FB5347A14}"/>
    <cellStyle name="Obično 3 3 2 2 2 5 2 2 2" xfId="26386" xr:uid="{28814B19-9090-4955-A38C-13303E35F99B}"/>
    <cellStyle name="Obično 3 3 2 2 2 5 2 3" xfId="13304" xr:uid="{642678DC-80E9-4FA8-8C42-0C3729B00021}"/>
    <cellStyle name="Obično 3 3 2 2 2 5 2 3 2" xfId="31069" xr:uid="{6C0E3F3F-4D5F-4DDE-B88A-74E4FD5E2BEE}"/>
    <cellStyle name="Obično 3 3 2 2 2 5 2 4" xfId="24019" xr:uid="{24A42E75-411A-4670-881C-567570ABF874}"/>
    <cellStyle name="Obično 3 3 2 2 2 5 3" xfId="10824" xr:uid="{CD19BE7F-A385-4835-B7AD-87FDBE7D32D4}"/>
    <cellStyle name="Obično 3 3 2 2 2 5 3 2" xfId="14488" xr:uid="{B1CE43DF-3AA6-41DD-B011-5C80CE44F912}"/>
    <cellStyle name="Obično 3 3 2 2 2 5 3 2 2" xfId="32253" xr:uid="{293F8533-F3CF-414B-9C1A-FFF270FC9C2E}"/>
    <cellStyle name="Obično 3 3 2 2 2 5 3 3" xfId="25203" xr:uid="{F08873C0-E05E-4ADA-9831-B6CF4AF35CDF}"/>
    <cellStyle name="Obično 3 3 2 2 2 5 4" xfId="12064" xr:uid="{3D618375-628F-44E5-8524-02FDDF461B81}"/>
    <cellStyle name="Obično 3 3 2 2 2 5 4 2" xfId="29886" xr:uid="{A0C82228-84F1-4114-BC54-AF9657DF142F}"/>
    <cellStyle name="Obično 3 3 2 2 2 5 5" xfId="22779" xr:uid="{6CD0494A-8466-46FB-8B95-3BF364B29815}"/>
    <cellStyle name="Obično 3 3 2 2 2 6" xfId="8573" xr:uid="{81F7B155-422F-4B2C-9653-113F322774DF}"/>
    <cellStyle name="Obično 3 3 2 2 2 6 2" xfId="14632" xr:uid="{2DCCC019-41B0-4DFD-8D38-F2D2E89447B1}"/>
    <cellStyle name="Obično 3 3 2 2 2 6 2 2" xfId="25347" xr:uid="{11D44CC0-F9ED-4D45-8DD9-D3309BB2E59F}"/>
    <cellStyle name="Obično 3 3 2 2 2 6 3" xfId="12245" xr:uid="{AE1AD669-C9BB-4F68-87CE-415E9704ABBF}"/>
    <cellStyle name="Obično 3 3 2 2 2 6 3 2" xfId="30030" xr:uid="{14461FEC-9D3F-419B-A69E-304E0EEA7939}"/>
    <cellStyle name="Obično 3 3 2 2 2 6 4" xfId="22960" xr:uid="{1B752CB9-B135-4376-9880-67BEDAF3F21A}"/>
    <cellStyle name="Obično 3 3 2 2 2 7" xfId="9783" xr:uid="{EEC71916-F4F6-4C57-AA5D-48A22EC78E1C}"/>
    <cellStyle name="Obično 3 3 2 2 2 7 2" xfId="13449" xr:uid="{0F34C947-A820-48FD-9AC8-AA06F618FD8F}"/>
    <cellStyle name="Obično 3 3 2 2 2 7 2 2" xfId="31214" xr:uid="{213B38D4-11D1-4328-900C-A4C5AC676FC2}"/>
    <cellStyle name="Obično 3 3 2 2 2 7 3" xfId="24164" xr:uid="{F44648CA-3F73-4A29-9BB3-CD8A6A8DA0B4}"/>
    <cellStyle name="Obično 3 3 2 2 2 8" xfId="11005" xr:uid="{6FBCCC55-1850-4FF8-9073-456826DF1397}"/>
    <cellStyle name="Obično 3 3 2 2 2 8 2" xfId="28847" xr:uid="{DFE93934-4303-4DF8-B111-F5681F2E5425}"/>
    <cellStyle name="Obično 3 3 2 2 2 9" xfId="21691" xr:uid="{1670E576-4056-4F22-87A1-67F92E4320D7}"/>
    <cellStyle name="Obično 3 3 2 2 3" xfId="5211" xr:uid="{EDA8471E-AA67-45DD-ACE7-246FB30C77F2}"/>
    <cellStyle name="Obično 3 3 2 2 3 2" xfId="6007" xr:uid="{88689F81-C8AA-43C0-A47E-B0B15DF2EC32}"/>
    <cellStyle name="Obično 3 3 2 2 3 2 2" xfId="6636" xr:uid="{0F437ADA-A7C3-4BD1-B3A5-53C0B05D78BC}"/>
    <cellStyle name="Obično 3 3 2 2 3 2 2 2" xfId="8246" xr:uid="{C324DA71-98B2-4288-95A1-369CDFBC5F4D}"/>
    <cellStyle name="Obično 3 3 2 2 3 2 2 2 2" xfId="9556" xr:uid="{0B19E145-6FC5-4990-AA75-B73DA6B8AAB3}"/>
    <cellStyle name="Obično 3 3 2 2 3 2 2 2 2 2" xfId="15595" xr:uid="{F0F3870F-8BAD-4196-BE2A-307C6C9FF815}"/>
    <cellStyle name="Obično 3 3 2 2 3 2 2 2 2 2 2" xfId="26310" xr:uid="{8ADEA76A-483A-4937-90B3-79CA0F51384D}"/>
    <cellStyle name="Obično 3 3 2 2 3 2 2 2 2 3" xfId="13228" xr:uid="{EF6E73A2-76B5-452C-89BC-167F60F08D9D}"/>
    <cellStyle name="Obično 3 3 2 2 3 2 2 2 2 3 2" xfId="30993" xr:uid="{2074E92F-D4BC-441C-8340-8335141FB20B}"/>
    <cellStyle name="Obično 3 3 2 2 3 2 2 2 2 4" xfId="23943" xr:uid="{0B05E21D-B944-48E6-92C8-532721097EA5}"/>
    <cellStyle name="Obično 3 3 2 2 3 2 2 2 3" xfId="10748" xr:uid="{A1E46A27-BF00-4459-9B60-1A2BB1BCEB25}"/>
    <cellStyle name="Obično 3 3 2 2 3 2 2 2 3 2" xfId="14412" xr:uid="{6DCF83BA-6F6B-463B-A26A-A8C2CCEA8A25}"/>
    <cellStyle name="Obično 3 3 2 2 3 2 2 2 3 2 2" xfId="32177" xr:uid="{896C8B6E-FA99-4624-AFF1-5F1A40BF53B6}"/>
    <cellStyle name="Obično 3 3 2 2 3 2 2 2 3 3" xfId="25127" xr:uid="{4D9AEBAE-8120-4E3B-924E-437DFD67C341}"/>
    <cellStyle name="Obično 3 3 2 2 3 2 2 2 4" xfId="11988" xr:uid="{2873BB1F-A271-41BC-AC07-4AC3671FF6AF}"/>
    <cellStyle name="Obično 3 3 2 2 3 2 2 2 4 2" xfId="29810" xr:uid="{30A8F3D5-D9CE-463C-B7A5-FD33F7D718F6}"/>
    <cellStyle name="Obično 3 3 2 2 3 2 2 2 5" xfId="22703" xr:uid="{5D804F03-0082-4D5B-A7A8-4EE9EA7CE15B}"/>
    <cellStyle name="Obično 3 3 2 2 3 2 2 3" xfId="8969" xr:uid="{3906CA41-58CE-4F1E-BD4F-FAB9F6363B82}"/>
    <cellStyle name="Obično 3 3 2 2 3 2 2 3 2" xfId="15028" xr:uid="{BBAEDB04-BC1C-4423-A3D5-3CDCB3EF1F9D}"/>
    <cellStyle name="Obično 3 3 2 2 3 2 2 3 2 2" xfId="25743" xr:uid="{0F019835-CA82-4835-B5DA-58A9451AD8CB}"/>
    <cellStyle name="Obično 3 3 2 2 3 2 2 3 3" xfId="12641" xr:uid="{5C59A29D-3F0B-465D-9AFF-9C78F3ACF07E}"/>
    <cellStyle name="Obično 3 3 2 2 3 2 2 3 3 2" xfId="30426" xr:uid="{B1B8959B-A792-4C2C-B01E-1198C86C43C1}"/>
    <cellStyle name="Obično 3 3 2 2 3 2 2 3 4" xfId="23356" xr:uid="{92987E1D-256B-46B4-97D5-E0BD27145F24}"/>
    <cellStyle name="Obično 3 3 2 2 3 2 2 4" xfId="10181" xr:uid="{7685702C-1707-45AE-A483-C7EC0DC41C3B}"/>
    <cellStyle name="Obično 3 3 2 2 3 2 2 4 2" xfId="13845" xr:uid="{FAA4DB63-C290-4C24-BD80-FDB572C30A79}"/>
    <cellStyle name="Obično 3 3 2 2 3 2 2 4 2 2" xfId="31610" xr:uid="{D0B094AE-8433-45BB-A36F-280C7AFB1872}"/>
    <cellStyle name="Obično 3 3 2 2 3 2 2 4 3" xfId="24560" xr:uid="{287014C2-94AA-4D42-B329-C6703EAA845B}"/>
    <cellStyle name="Obično 3 3 2 2 3 2 2 5" xfId="11401" xr:uid="{D9A81328-C884-441E-B8A7-ADE761DAA6F7}"/>
    <cellStyle name="Obično 3 3 2 2 3 2 2 5 2" xfId="29243" xr:uid="{0FDDB4C7-F92C-42A7-A435-F6F4EA18F31F}"/>
    <cellStyle name="Obično 3 3 2 2 3 2 2 6" xfId="22101" xr:uid="{7FE25172-28BB-4B13-900B-5BB96B0183C6}"/>
    <cellStyle name="Obično 3 3 2 2 3 2 3" xfId="7604" xr:uid="{658013A0-5D88-4401-A0F7-305EE78D270E}"/>
    <cellStyle name="Obično 3 3 2 2 3 2 3 2" xfId="9279" xr:uid="{D5E25FB8-81D2-4E49-854D-43601052AD97}"/>
    <cellStyle name="Obično 3 3 2 2 3 2 3 2 2" xfId="15318" xr:uid="{FAB7FCEE-E53E-4404-B0F1-6B378E620F06}"/>
    <cellStyle name="Obično 3 3 2 2 3 2 3 2 2 2" xfId="26033" xr:uid="{99DCA61F-F02B-4E66-BDC2-E7E7DE38A250}"/>
    <cellStyle name="Obično 3 3 2 2 3 2 3 2 3" xfId="12951" xr:uid="{5D6B4992-C297-4FFE-AB1A-126F516735B4}"/>
    <cellStyle name="Obično 3 3 2 2 3 2 3 2 3 2" xfId="30716" xr:uid="{3A2B307B-B2C4-439B-AF7A-ED3A30C83DB8}"/>
    <cellStyle name="Obično 3 3 2 2 3 2 3 2 4" xfId="23666" xr:uid="{24BFF0CB-A5FA-4573-A871-E0244C3572C6}"/>
    <cellStyle name="Obično 3 3 2 2 3 2 3 3" xfId="10471" xr:uid="{101A580C-3CD5-40E8-BEE3-2D4F876248D9}"/>
    <cellStyle name="Obično 3 3 2 2 3 2 3 3 2" xfId="14135" xr:uid="{3B33C297-07E0-4047-8C6D-2D700C818146}"/>
    <cellStyle name="Obično 3 3 2 2 3 2 3 3 2 2" xfId="31900" xr:uid="{0CE84732-7E12-4DA8-A267-00A5DC2640A6}"/>
    <cellStyle name="Obično 3 3 2 2 3 2 3 3 3" xfId="24850" xr:uid="{F599AA6D-34B7-4EE1-AEF9-2908AEEE6F2B}"/>
    <cellStyle name="Obično 3 3 2 2 3 2 3 4" xfId="11711" xr:uid="{08FE95D4-C37F-440B-9E78-9554DA57E918}"/>
    <cellStyle name="Obično 3 3 2 2 3 2 3 4 2" xfId="29533" xr:uid="{40E19540-E5E8-49A0-84E8-D8F2F9513E4B}"/>
    <cellStyle name="Obično 3 3 2 2 3 2 3 5" xfId="22426" xr:uid="{EA954191-13A2-494B-8B0C-AA88BAEF00C5}"/>
    <cellStyle name="Obično 3 3 2 2 3 2 4" xfId="8704" xr:uid="{652EA2D4-D740-4C8D-AE89-981262A3A0FB}"/>
    <cellStyle name="Obično 3 3 2 2 3 2 4 2" xfId="14763" xr:uid="{7AFA3531-E9C0-4145-8F1C-D8CB9AD98EDD}"/>
    <cellStyle name="Obično 3 3 2 2 3 2 4 2 2" xfId="25478" xr:uid="{1135F9A4-D044-4970-902C-CEB84A925396}"/>
    <cellStyle name="Obično 3 3 2 2 3 2 4 3" xfId="12376" xr:uid="{4B9285A5-1B26-4214-8174-EBCEC03C0641}"/>
    <cellStyle name="Obično 3 3 2 2 3 2 4 3 2" xfId="30161" xr:uid="{8FBA1972-43E5-4BD3-B800-1DF579774CBC}"/>
    <cellStyle name="Obično 3 3 2 2 3 2 4 4" xfId="23091" xr:uid="{C48308ED-06F9-4CEF-A874-BEADE105940B}"/>
    <cellStyle name="Obično 3 3 2 2 3 2 5" xfId="9916" xr:uid="{568BEE76-8927-4983-A8FC-A75FCBAB38AA}"/>
    <cellStyle name="Obično 3 3 2 2 3 2 5 2" xfId="13580" xr:uid="{80C716D6-1EDC-4512-97EB-5438844A2DEB}"/>
    <cellStyle name="Obično 3 3 2 2 3 2 5 2 2" xfId="31345" xr:uid="{51BC42F2-A380-42E9-817F-449247A87CF8}"/>
    <cellStyle name="Obično 3 3 2 2 3 2 5 3" xfId="24295" xr:uid="{480349CD-D0B2-4CAB-A582-B84DB3819642}"/>
    <cellStyle name="Obično 3 3 2 2 3 2 6" xfId="11136" xr:uid="{0780D024-4CC5-4FCF-8506-94F8B3A53C61}"/>
    <cellStyle name="Obično 3 3 2 2 3 2 6 2" xfId="28978" xr:uid="{5145B701-2957-44C0-99CB-61ECB0972670}"/>
    <cellStyle name="Obično 3 3 2 2 3 2 7" xfId="21836" xr:uid="{00B0B56A-50B6-4E2D-96CF-94EEF8F6559A}"/>
    <cellStyle name="Obično 3 3 2 2 3 3" xfId="6443" xr:uid="{DFA07D1B-2D48-4C0D-B876-C3354229DC1A}"/>
    <cellStyle name="Obično 3 3 2 2 3 3 2" xfId="8053" xr:uid="{945134FB-CD9C-4A3F-9564-F08DC905C5AC}"/>
    <cellStyle name="Obično 3 3 2 2 3 3 2 2" xfId="9426" xr:uid="{589C02C0-CFB0-4BE3-BDDF-8856F68152D2}"/>
    <cellStyle name="Obično 3 3 2 2 3 3 2 2 2" xfId="15465" xr:uid="{754B82BA-E59E-419C-88C7-09C2F02A78C1}"/>
    <cellStyle name="Obično 3 3 2 2 3 3 2 2 2 2" xfId="26180" xr:uid="{80C6F13F-7396-42C8-B11F-9A415BCA6351}"/>
    <cellStyle name="Obično 3 3 2 2 3 3 2 2 3" xfId="13098" xr:uid="{C69B1A43-C446-430D-B587-EB4C8994900D}"/>
    <cellStyle name="Obično 3 3 2 2 3 3 2 2 3 2" xfId="30863" xr:uid="{6CB2C547-7582-40A2-8147-40D7B5932D3F}"/>
    <cellStyle name="Obično 3 3 2 2 3 3 2 2 4" xfId="23813" xr:uid="{B6296C83-FCBD-409A-A376-23E010985F28}"/>
    <cellStyle name="Obično 3 3 2 2 3 3 2 3" xfId="10618" xr:uid="{8D32FB42-28B6-470F-8840-44E0AE097088}"/>
    <cellStyle name="Obično 3 3 2 2 3 3 2 3 2" xfId="14282" xr:uid="{8D9AA155-2785-4BF8-A303-7E6B1F39C2B8}"/>
    <cellStyle name="Obično 3 3 2 2 3 3 2 3 2 2" xfId="32047" xr:uid="{0AB01E40-FC3A-49E7-B3A0-1FB81F2463AE}"/>
    <cellStyle name="Obično 3 3 2 2 3 3 2 3 3" xfId="24997" xr:uid="{71649306-C8ED-4600-A6B2-7F3CA4126106}"/>
    <cellStyle name="Obično 3 3 2 2 3 3 2 4" xfId="11858" xr:uid="{E74339E0-4C93-430E-A149-5C1EEDEBDF78}"/>
    <cellStyle name="Obično 3 3 2 2 3 3 2 4 2" xfId="29680" xr:uid="{05742900-6B86-47EE-9E07-002CC9A63777}"/>
    <cellStyle name="Obično 3 3 2 2 3 3 2 5" xfId="22573" xr:uid="{42F53240-517E-4DA7-8E68-060B102627BD}"/>
    <cellStyle name="Obično 3 3 2 2 3 3 3" xfId="8839" xr:uid="{19D9CF6A-6822-4E31-A6E7-9EE560FD4370}"/>
    <cellStyle name="Obično 3 3 2 2 3 3 3 2" xfId="14898" xr:uid="{0FE031D9-3385-46BA-8578-E95FDB4BF885}"/>
    <cellStyle name="Obično 3 3 2 2 3 3 3 2 2" xfId="25613" xr:uid="{028F3B92-7BD0-4B17-9573-8745C833DEC6}"/>
    <cellStyle name="Obično 3 3 2 2 3 3 3 3" xfId="12511" xr:uid="{A04CEDF9-BEDF-4204-8E83-60E1488A3613}"/>
    <cellStyle name="Obično 3 3 2 2 3 3 3 3 2" xfId="30296" xr:uid="{6B9E21CB-56F4-4523-91BB-5C58EA7E15EA}"/>
    <cellStyle name="Obično 3 3 2 2 3 3 3 4" xfId="23226" xr:uid="{251C9AB0-327B-467E-BFC4-3E48FBE2EFB3}"/>
    <cellStyle name="Obično 3 3 2 2 3 3 4" xfId="10051" xr:uid="{1345D359-E058-4682-BE84-1F1A952055F0}"/>
    <cellStyle name="Obično 3 3 2 2 3 3 4 2" xfId="13715" xr:uid="{68E5DCA1-8432-4F41-B96F-0FD7B89A4924}"/>
    <cellStyle name="Obično 3 3 2 2 3 3 4 2 2" xfId="31480" xr:uid="{DD0DE52B-E2BC-4789-A529-469A1FAA657C}"/>
    <cellStyle name="Obično 3 3 2 2 3 3 4 3" xfId="24430" xr:uid="{1157C787-B998-4453-AC5C-330C923344AA}"/>
    <cellStyle name="Obično 3 3 2 2 3 3 5" xfId="11271" xr:uid="{1F472753-C8A5-454C-9E4C-AAA782766678}"/>
    <cellStyle name="Obično 3 3 2 2 3 3 5 2" xfId="29113" xr:uid="{D42D3DB5-54C8-400A-A436-2AB3178DE433}"/>
    <cellStyle name="Obično 3 3 2 2 3 3 6" xfId="21971" xr:uid="{411F031B-6293-438E-967D-B7FD105EBE94}"/>
    <cellStyle name="Obično 3 3 2 2 3 4" xfId="7411" xr:uid="{B6156C6C-2FE4-448A-AFBA-EA23324AF8B4}"/>
    <cellStyle name="Obično 3 3 2 2 3 4 2" xfId="9149" xr:uid="{7498E8F9-3389-42E5-9F04-84B308A0A5D8}"/>
    <cellStyle name="Obično 3 3 2 2 3 4 2 2" xfId="15188" xr:uid="{DEE0CEE4-ED5E-48B6-8AF9-C42F2A4A0F1A}"/>
    <cellStyle name="Obično 3 3 2 2 3 4 2 2 2" xfId="25903" xr:uid="{C815A8CB-FC56-4F63-A167-81EC24D9DA23}"/>
    <cellStyle name="Obično 3 3 2 2 3 4 2 3" xfId="12821" xr:uid="{5FDBD935-47CC-478C-ABF0-46E842848DD1}"/>
    <cellStyle name="Obično 3 3 2 2 3 4 2 3 2" xfId="30586" xr:uid="{249A2BC5-C384-4043-A57C-675C6F4CCB77}"/>
    <cellStyle name="Obično 3 3 2 2 3 4 2 4" xfId="23536" xr:uid="{3892F53E-F464-4693-A18F-E1E50C3D0F21}"/>
    <cellStyle name="Obično 3 3 2 2 3 4 3" xfId="10341" xr:uid="{9422E795-FE9B-4815-BDF9-A26AC15A190E}"/>
    <cellStyle name="Obično 3 3 2 2 3 4 3 2" xfId="14005" xr:uid="{ACCCF0BF-CBDF-4B4E-A8A5-87294CD19186}"/>
    <cellStyle name="Obično 3 3 2 2 3 4 3 2 2" xfId="31770" xr:uid="{195EED53-D939-44F5-AF2E-28B17D977A4D}"/>
    <cellStyle name="Obično 3 3 2 2 3 4 3 3" xfId="24720" xr:uid="{0949E6C0-3B24-451E-938F-E250B7DFE611}"/>
    <cellStyle name="Obično 3 3 2 2 3 4 4" xfId="11581" xr:uid="{3CE8513D-6FD4-4B0E-9CA1-49F06A448A52}"/>
    <cellStyle name="Obično 3 3 2 2 3 4 4 2" xfId="29403" xr:uid="{CF16534B-F3C1-4AD1-B254-80348CDE1153}"/>
    <cellStyle name="Obično 3 3 2 2 3 4 5" xfId="22296" xr:uid="{2F3FE358-730D-4133-AD63-A922F285D414}"/>
    <cellStyle name="Obično 3 3 2 2 3 5" xfId="8328" xr:uid="{5B2FAD54-7FF3-43AB-8DA9-C201E93B26B2}"/>
    <cellStyle name="Obično 3 3 2 2 3 5 2" xfId="9633" xr:uid="{8835EE2F-8D93-4847-9908-A5518AE0B13A}"/>
    <cellStyle name="Obično 3 3 2 2 3 5 2 2" xfId="15672" xr:uid="{83788BDE-1346-487A-8496-DD1F046C99A6}"/>
    <cellStyle name="Obično 3 3 2 2 3 5 2 2 2" xfId="26387" xr:uid="{92391A8E-2028-4381-A733-3B534F2D5D56}"/>
    <cellStyle name="Obično 3 3 2 2 3 5 2 3" xfId="13305" xr:uid="{C7456343-8A2C-4A18-B13A-8B8542251311}"/>
    <cellStyle name="Obično 3 3 2 2 3 5 2 3 2" xfId="31070" xr:uid="{B7D0D598-459D-49D7-A8B8-12AE8ED90EDF}"/>
    <cellStyle name="Obično 3 3 2 2 3 5 2 4" xfId="24020" xr:uid="{FDC3CC37-660B-4D4D-92F0-4B81B4E1E6B1}"/>
    <cellStyle name="Obično 3 3 2 2 3 5 3" xfId="10825" xr:uid="{B1A51E43-3BD3-44FB-AFA6-B5BE37B49F22}"/>
    <cellStyle name="Obično 3 3 2 2 3 5 3 2" xfId="14489" xr:uid="{77FEE3A0-BCFF-4744-B941-AF8FA96982E8}"/>
    <cellStyle name="Obično 3 3 2 2 3 5 3 2 2" xfId="32254" xr:uid="{12EDE8B3-0E8E-48FC-B28A-317DC0E82E1F}"/>
    <cellStyle name="Obično 3 3 2 2 3 5 3 3" xfId="25204" xr:uid="{3E738E36-81BA-43D7-813B-09590AD5484E}"/>
    <cellStyle name="Obično 3 3 2 2 3 5 4" xfId="12065" xr:uid="{3EEE8A22-40C3-4969-807C-56D6A066166D}"/>
    <cellStyle name="Obično 3 3 2 2 3 5 4 2" xfId="29887" xr:uid="{E3906DC2-8FAB-41FB-AA72-A2D57DB551B4}"/>
    <cellStyle name="Obično 3 3 2 2 3 5 5" xfId="22780" xr:uid="{8E72BF42-BCCE-4554-BA57-9414457AAC6B}"/>
    <cellStyle name="Obično 3 3 2 2 3 6" xfId="8574" xr:uid="{B0AF8A3D-DC99-4642-BF13-3807CCF754DF}"/>
    <cellStyle name="Obično 3 3 2 2 3 6 2" xfId="14633" xr:uid="{C6E190B7-C4F9-401C-B4AD-FED38DC372DF}"/>
    <cellStyle name="Obično 3 3 2 2 3 6 2 2" xfId="25348" xr:uid="{BA0FD903-9D60-4E5F-B4D6-05C6184D208D}"/>
    <cellStyle name="Obično 3 3 2 2 3 6 3" xfId="12246" xr:uid="{B475C4A7-FFE0-47B7-A3C0-4DE58A7D517F}"/>
    <cellStyle name="Obično 3 3 2 2 3 6 3 2" xfId="30031" xr:uid="{DFD22D0A-26FD-4673-BE33-B5E24D766D77}"/>
    <cellStyle name="Obično 3 3 2 2 3 6 4" xfId="22961" xr:uid="{2777FF7C-E3C0-4FC8-A596-73C4D3D41A08}"/>
    <cellStyle name="Obično 3 3 2 2 3 7" xfId="9784" xr:uid="{96E6E92A-87C7-4B42-9EBB-4A4E59BF703A}"/>
    <cellStyle name="Obično 3 3 2 2 3 7 2" xfId="13450" xr:uid="{20FCF5E0-2D7A-4E45-B7E4-6DCC0074F341}"/>
    <cellStyle name="Obično 3 3 2 2 3 7 2 2" xfId="31215" xr:uid="{E66BC587-67FA-4DDE-8D1E-55A8670FFFB2}"/>
    <cellStyle name="Obično 3 3 2 2 3 7 3" xfId="24165" xr:uid="{7BD17389-5D46-462B-9E06-E979E6ECED1E}"/>
    <cellStyle name="Obično 3 3 2 2 3 8" xfId="11006" xr:uid="{48FCD3D2-B994-4B4B-9A6B-DCB3CF1D92F5}"/>
    <cellStyle name="Obično 3 3 2 2 3 8 2" xfId="28848" xr:uid="{8D1B5F84-A70E-4C05-B401-DB747B77731B}"/>
    <cellStyle name="Obično 3 3 2 2 3 9" xfId="21692" xr:uid="{2C9884B8-9C7C-403B-A32C-FDD74F06AA19}"/>
    <cellStyle name="Obično 3 3 2 2 4" xfId="6005" xr:uid="{C2B16EC7-A7BC-460D-AF59-1B5260736D72}"/>
    <cellStyle name="Obično 3 3 2 2 4 2" xfId="6634" xr:uid="{78775BFD-6EAF-452B-9935-7FEB8E15FEDE}"/>
    <cellStyle name="Obično 3 3 2 2 4 2 2" xfId="8244" xr:uid="{3BFA4CE4-3B9D-4FD2-80CF-E1ED700DC87C}"/>
    <cellStyle name="Obično 3 3 2 2 4 2 2 2" xfId="9554" xr:uid="{6A8C6605-FAA2-480D-B108-025395EE341A}"/>
    <cellStyle name="Obično 3 3 2 2 4 2 2 2 2" xfId="15593" xr:uid="{DE6B074A-0E26-4575-9F02-70F62ECA2808}"/>
    <cellStyle name="Obično 3 3 2 2 4 2 2 2 2 2" xfId="26308" xr:uid="{72584E48-3C29-42A8-B8B7-53006C90714A}"/>
    <cellStyle name="Obično 3 3 2 2 4 2 2 2 3" xfId="13226" xr:uid="{920256BC-82B9-48DF-984F-4646E79472C6}"/>
    <cellStyle name="Obično 3 3 2 2 4 2 2 2 3 2" xfId="30991" xr:uid="{D36EDBF5-4D3B-49E1-BA2E-834F8218C550}"/>
    <cellStyle name="Obično 3 3 2 2 4 2 2 2 4" xfId="23941" xr:uid="{44828337-6C7A-4458-9F8E-CC63E29E3750}"/>
    <cellStyle name="Obično 3 3 2 2 4 2 2 3" xfId="10746" xr:uid="{9A1D50CC-D279-4D3C-A02E-33001CBA7482}"/>
    <cellStyle name="Obično 3 3 2 2 4 2 2 3 2" xfId="14410" xr:uid="{265EAEA2-C6FC-4618-8361-FCFD8B173B79}"/>
    <cellStyle name="Obično 3 3 2 2 4 2 2 3 2 2" xfId="32175" xr:uid="{4987A9ED-C24C-405F-A6A7-282487C6B1F7}"/>
    <cellStyle name="Obično 3 3 2 2 4 2 2 3 3" xfId="25125" xr:uid="{C8056EFA-620F-42C0-A496-59149BDA75F4}"/>
    <cellStyle name="Obično 3 3 2 2 4 2 2 4" xfId="11986" xr:uid="{4632C907-F3F2-4DEA-ACB8-BA7FFAF20F60}"/>
    <cellStyle name="Obično 3 3 2 2 4 2 2 4 2" xfId="29808" xr:uid="{D30048C5-A16A-42FA-8E5E-6F182B7A01D6}"/>
    <cellStyle name="Obično 3 3 2 2 4 2 2 5" xfId="22701" xr:uid="{E2D08221-D7AC-48F7-8B6D-050081D2F33D}"/>
    <cellStyle name="Obično 3 3 2 2 4 2 3" xfId="8967" xr:uid="{6B718EBC-7011-4529-A71F-8FFD03C6FC4F}"/>
    <cellStyle name="Obično 3 3 2 2 4 2 3 2" xfId="15026" xr:uid="{80E6B348-57BC-4CF0-8BAA-E17CCCCFCFE0}"/>
    <cellStyle name="Obično 3 3 2 2 4 2 3 2 2" xfId="25741" xr:uid="{B622C557-156D-438F-B568-945C584A63A6}"/>
    <cellStyle name="Obično 3 3 2 2 4 2 3 3" xfId="12639" xr:uid="{A382B3FE-B865-47D3-80A9-3BFDCC1864C5}"/>
    <cellStyle name="Obično 3 3 2 2 4 2 3 3 2" xfId="30424" xr:uid="{FBC74D38-5859-4909-9DB5-28ACF17482B8}"/>
    <cellStyle name="Obično 3 3 2 2 4 2 3 4" xfId="23354" xr:uid="{D73152AD-E8CB-4164-9A15-2942547F3C8A}"/>
    <cellStyle name="Obično 3 3 2 2 4 2 4" xfId="10179" xr:uid="{9CCD9F55-F0E4-4979-B460-6E14B92FF73E}"/>
    <cellStyle name="Obično 3 3 2 2 4 2 4 2" xfId="13843" xr:uid="{55341577-6A54-4532-B0B2-58ABF5EEC764}"/>
    <cellStyle name="Obično 3 3 2 2 4 2 4 2 2" xfId="31608" xr:uid="{95222279-746E-44E3-BDF8-057BC11E05D8}"/>
    <cellStyle name="Obično 3 3 2 2 4 2 4 3" xfId="24558" xr:uid="{A4AB3E13-E8E5-4450-9291-2AE132DF16D7}"/>
    <cellStyle name="Obično 3 3 2 2 4 2 5" xfId="11399" xr:uid="{DD37D750-9A0C-4FD6-BEB6-662CED3BF320}"/>
    <cellStyle name="Obično 3 3 2 2 4 2 5 2" xfId="29241" xr:uid="{4DCAE95E-F74E-4ABA-9078-8D7B5FCDFA5A}"/>
    <cellStyle name="Obično 3 3 2 2 4 2 6" xfId="22099" xr:uid="{2CAF7CF1-434C-4B7C-AE9D-D7F75CDB8440}"/>
    <cellStyle name="Obično 3 3 2 2 4 3" xfId="7602" xr:uid="{34B377B0-AA07-4DB4-83C1-E5A334370D02}"/>
    <cellStyle name="Obično 3 3 2 2 4 3 2" xfId="9277" xr:uid="{EF49D249-6D74-4B06-B18A-20D61C2D5B2B}"/>
    <cellStyle name="Obično 3 3 2 2 4 3 2 2" xfId="15316" xr:uid="{2A5F3563-F1EA-4B05-ACA1-B4C168694E0B}"/>
    <cellStyle name="Obično 3 3 2 2 4 3 2 2 2" xfId="26031" xr:uid="{6CA3D9CF-7CFC-4948-B434-E7183BD2B74A}"/>
    <cellStyle name="Obično 3 3 2 2 4 3 2 3" xfId="12949" xr:uid="{2FF166A2-E598-4E78-929C-EAD17E17DD30}"/>
    <cellStyle name="Obično 3 3 2 2 4 3 2 3 2" xfId="30714" xr:uid="{3D281A12-824C-47AE-9F09-DE30BF924049}"/>
    <cellStyle name="Obično 3 3 2 2 4 3 2 4" xfId="23664" xr:uid="{17851EA3-BC31-4C16-BD39-39AC58BC2766}"/>
    <cellStyle name="Obično 3 3 2 2 4 3 3" xfId="10469" xr:uid="{06AB0F7E-C7E7-428E-8D1C-743706D782E2}"/>
    <cellStyle name="Obično 3 3 2 2 4 3 3 2" xfId="14133" xr:uid="{76D37F4E-F33E-4BEF-9B49-38758FDD6EFC}"/>
    <cellStyle name="Obično 3 3 2 2 4 3 3 2 2" xfId="31898" xr:uid="{0A68C139-9F7B-440B-AF7A-827A670A7C80}"/>
    <cellStyle name="Obično 3 3 2 2 4 3 3 3" xfId="24848" xr:uid="{42983EFD-3CFE-4633-B882-FC68A5985761}"/>
    <cellStyle name="Obično 3 3 2 2 4 3 4" xfId="11709" xr:uid="{38FF3804-64D2-4BCF-8DDE-E0DB5DC1CC62}"/>
    <cellStyle name="Obično 3 3 2 2 4 3 4 2" xfId="29531" xr:uid="{A7BD1BBD-EBA6-44DF-84A8-E04F1CE3D807}"/>
    <cellStyle name="Obično 3 3 2 2 4 3 5" xfId="22424" xr:uid="{5203980F-DA62-4786-B673-B0567323151B}"/>
    <cellStyle name="Obično 3 3 2 2 4 4" xfId="8702" xr:uid="{8E96CD9D-E15F-4EB8-A2FF-8B938FBA11E7}"/>
    <cellStyle name="Obično 3 3 2 2 4 4 2" xfId="14761" xr:uid="{E5B858BA-9FC4-48B3-B596-EFA13DD0BD85}"/>
    <cellStyle name="Obično 3 3 2 2 4 4 2 2" xfId="25476" xr:uid="{9B074920-BC94-46D4-811F-E4FDB52D11C1}"/>
    <cellStyle name="Obično 3 3 2 2 4 4 3" xfId="12374" xr:uid="{347B33EA-7826-42B3-9AA2-E80D7739A96F}"/>
    <cellStyle name="Obično 3 3 2 2 4 4 3 2" xfId="30159" xr:uid="{03B2D3DB-CE23-4F7B-ABB8-BAF1E3A9CBBD}"/>
    <cellStyle name="Obično 3 3 2 2 4 4 4" xfId="23089" xr:uid="{370B3AE9-CB40-4A44-BAF4-9EBC32A0BDE9}"/>
    <cellStyle name="Obično 3 3 2 2 4 5" xfId="9914" xr:uid="{92810BDF-9C0F-4E95-B998-3B73C0871D20}"/>
    <cellStyle name="Obično 3 3 2 2 4 5 2" xfId="13578" xr:uid="{286A577D-0572-4E15-B2CE-839132692CA4}"/>
    <cellStyle name="Obično 3 3 2 2 4 5 2 2" xfId="31343" xr:uid="{23EAC298-D12E-4DD8-B26E-40940127C99E}"/>
    <cellStyle name="Obično 3 3 2 2 4 5 3" xfId="24293" xr:uid="{83A5DD2E-7ED1-4748-AC07-576B09F39431}"/>
    <cellStyle name="Obično 3 3 2 2 4 6" xfId="11134" xr:uid="{76E36365-1210-4163-A26E-196A15A478CE}"/>
    <cellStyle name="Obično 3 3 2 2 4 6 2" xfId="28976" xr:uid="{65606CF5-9E23-4AF0-92AB-84BB44D509AD}"/>
    <cellStyle name="Obično 3 3 2 2 4 7" xfId="21834" xr:uid="{E8C53820-76F2-4C52-9656-CD276CDF461E}"/>
    <cellStyle name="Obično 3 3 2 2 5" xfId="6441" xr:uid="{96E44577-D9C3-4E6C-A3F5-7605A6075868}"/>
    <cellStyle name="Obično 3 3 2 2 5 2" xfId="8051" xr:uid="{F1BECE71-32D7-4884-BBBF-9815AE15A107}"/>
    <cellStyle name="Obično 3 3 2 2 5 2 2" xfId="9424" xr:uid="{982E889C-8C4C-4A00-91BD-C462BC3473C0}"/>
    <cellStyle name="Obično 3 3 2 2 5 2 2 2" xfId="15463" xr:uid="{CD2F3327-792D-425E-A893-9DF1D30AFE25}"/>
    <cellStyle name="Obično 3 3 2 2 5 2 2 2 2" xfId="26178" xr:uid="{9771D566-FDDF-406F-9BA7-9C027E03C3F2}"/>
    <cellStyle name="Obično 3 3 2 2 5 2 2 3" xfId="13096" xr:uid="{081B04D1-5334-4FBB-9F64-57001431D71C}"/>
    <cellStyle name="Obično 3 3 2 2 5 2 2 3 2" xfId="30861" xr:uid="{488C05E4-F0C3-4182-8AC1-55083BF4068A}"/>
    <cellStyle name="Obično 3 3 2 2 5 2 2 4" xfId="23811" xr:uid="{5D5C76C9-22D4-4236-A201-666A4514E959}"/>
    <cellStyle name="Obično 3 3 2 2 5 2 3" xfId="10616" xr:uid="{2B33AF3D-269D-4731-A03A-68AF826DABCF}"/>
    <cellStyle name="Obično 3 3 2 2 5 2 3 2" xfId="14280" xr:uid="{BC7FE944-A95B-4EDD-87AC-BF70F547CDCE}"/>
    <cellStyle name="Obično 3 3 2 2 5 2 3 2 2" xfId="32045" xr:uid="{1C668774-24F8-4F6B-A19A-03C57E855560}"/>
    <cellStyle name="Obično 3 3 2 2 5 2 3 3" xfId="24995" xr:uid="{CD067848-3884-4BA9-8FBE-2AA2A17C6A5B}"/>
    <cellStyle name="Obično 3 3 2 2 5 2 4" xfId="11856" xr:uid="{66E7DAEA-2F1A-4DCC-AA04-CD452C232C55}"/>
    <cellStyle name="Obično 3 3 2 2 5 2 4 2" xfId="29678" xr:uid="{FC033DFB-3D7C-458C-91C5-C7331D81BB23}"/>
    <cellStyle name="Obično 3 3 2 2 5 2 5" xfId="22571" xr:uid="{A4E8FEAF-5963-4A40-BD2F-1C95E835F43F}"/>
    <cellStyle name="Obično 3 3 2 2 5 3" xfId="8837" xr:uid="{2A4D7F3E-C02E-4CED-BCBC-DEAA1E228BC3}"/>
    <cellStyle name="Obično 3 3 2 2 5 3 2" xfId="14896" xr:uid="{4CAFD935-6571-4327-923C-77776DEF2011}"/>
    <cellStyle name="Obično 3 3 2 2 5 3 2 2" xfId="25611" xr:uid="{2FC15FA3-A2F6-408D-8C01-97E5B909077F}"/>
    <cellStyle name="Obično 3 3 2 2 5 3 3" xfId="12509" xr:uid="{28226A0F-1363-42CE-831E-0E34E5A5ED95}"/>
    <cellStyle name="Obično 3 3 2 2 5 3 3 2" xfId="30294" xr:uid="{F652AA05-0EC8-406F-AF43-02B32DC6D0CF}"/>
    <cellStyle name="Obično 3 3 2 2 5 3 4" xfId="23224" xr:uid="{2DBE1314-E0B5-4140-B3F4-561B4FF52BDD}"/>
    <cellStyle name="Obično 3 3 2 2 5 4" xfId="10049" xr:uid="{B76A708C-4F3D-4453-A30F-22DDDD216EC2}"/>
    <cellStyle name="Obično 3 3 2 2 5 4 2" xfId="13713" xr:uid="{C93801D1-CDFE-4092-8826-3D5CDCB26E5E}"/>
    <cellStyle name="Obično 3 3 2 2 5 4 2 2" xfId="31478" xr:uid="{D803E6D2-744A-4B78-8ABD-D149752D159B}"/>
    <cellStyle name="Obično 3 3 2 2 5 4 3" xfId="24428" xr:uid="{28D6692D-77E4-4BD8-8F1B-20E029432ECF}"/>
    <cellStyle name="Obično 3 3 2 2 5 5" xfId="11269" xr:uid="{A43F1FB9-A6F5-4375-9A36-178D7B71CFF6}"/>
    <cellStyle name="Obično 3 3 2 2 5 5 2" xfId="29111" xr:uid="{6536B3D7-BECD-4367-8572-2AEFB2462EF4}"/>
    <cellStyle name="Obično 3 3 2 2 5 6" xfId="21969" xr:uid="{EC4CF3DA-9761-43AD-A7BB-50D7AF6B68A3}"/>
    <cellStyle name="Obično 3 3 2 2 6" xfId="7409" xr:uid="{EF1A8BB5-C4C3-4B0A-89CE-5B1072E7E67D}"/>
    <cellStyle name="Obično 3 3 2 2 6 2" xfId="9147" xr:uid="{3FE25805-90D1-4679-B569-5019D7C45E80}"/>
    <cellStyle name="Obično 3 3 2 2 6 2 2" xfId="15186" xr:uid="{5A34753F-D8AD-45D8-9C97-A58AFA8E5E2D}"/>
    <cellStyle name="Obično 3 3 2 2 6 2 2 2" xfId="25901" xr:uid="{E83CAB8F-938F-45F2-ABB0-191AB9DB3A24}"/>
    <cellStyle name="Obično 3 3 2 2 6 2 3" xfId="12819" xr:uid="{B2FE761E-22DC-42E1-B4A2-14461570E841}"/>
    <cellStyle name="Obično 3 3 2 2 6 2 3 2" xfId="30584" xr:uid="{09D0AC78-4837-4A64-B541-80D9342EAD1E}"/>
    <cellStyle name="Obično 3 3 2 2 6 2 4" xfId="23534" xr:uid="{CBF5F1F5-BD23-4D73-8984-94AD4D167512}"/>
    <cellStyle name="Obično 3 3 2 2 6 3" xfId="10339" xr:uid="{2AEBE523-407C-492B-B340-9134A48D0A05}"/>
    <cellStyle name="Obično 3 3 2 2 6 3 2" xfId="14003" xr:uid="{00C02A27-B863-49B2-A27A-B1B454B825CE}"/>
    <cellStyle name="Obično 3 3 2 2 6 3 2 2" xfId="31768" xr:uid="{85D46B4E-02F8-48CB-BEC2-79158B9D1547}"/>
    <cellStyle name="Obično 3 3 2 2 6 3 3" xfId="24718" xr:uid="{0193BCDD-AD5F-40FF-B303-3C36EBA75E03}"/>
    <cellStyle name="Obično 3 3 2 2 6 4" xfId="11579" xr:uid="{EFCC1AD1-C955-4939-857B-F572BC960CE4}"/>
    <cellStyle name="Obično 3 3 2 2 6 4 2" xfId="29401" xr:uid="{356C4FC7-817A-4A15-A5DC-5C1E17725DDF}"/>
    <cellStyle name="Obično 3 3 2 2 6 5" xfId="22294" xr:uid="{9851B237-425F-4C20-B3B2-7813C31FDFE2}"/>
    <cellStyle name="Obično 3 3 2 2 7" xfId="8326" xr:uid="{9CA00C36-9EFD-4384-9F30-39113491584D}"/>
    <cellStyle name="Obično 3 3 2 2 7 2" xfId="9631" xr:uid="{FCCB58E3-2BC8-4E8F-AD8B-C91008ACC117}"/>
    <cellStyle name="Obično 3 3 2 2 7 2 2" xfId="15670" xr:uid="{FE547395-3C5B-473B-8F1D-AA2EBAD81810}"/>
    <cellStyle name="Obično 3 3 2 2 7 2 2 2" xfId="26385" xr:uid="{7BB18FD8-E9CE-4407-908C-023A21286130}"/>
    <cellStyle name="Obično 3 3 2 2 7 2 3" xfId="13303" xr:uid="{EF2960BD-E58D-4F5F-803E-B0E33024D19F}"/>
    <cellStyle name="Obično 3 3 2 2 7 2 3 2" xfId="31068" xr:uid="{3EF31B09-FD14-4DF5-86B3-76C803ACC32A}"/>
    <cellStyle name="Obično 3 3 2 2 7 2 4" xfId="24018" xr:uid="{DF1571FB-E9D1-4D6B-A509-36861FC061E3}"/>
    <cellStyle name="Obično 3 3 2 2 7 3" xfId="10823" xr:uid="{8E7EFFC6-E8DD-4297-ACE4-2B9A542B7FA5}"/>
    <cellStyle name="Obično 3 3 2 2 7 3 2" xfId="14487" xr:uid="{FF1CDB97-11E6-4FED-8E2F-25DF681D6310}"/>
    <cellStyle name="Obično 3 3 2 2 7 3 2 2" xfId="32252" xr:uid="{423CA05C-B967-41E5-B252-AE54D0C34258}"/>
    <cellStyle name="Obično 3 3 2 2 7 3 3" xfId="25202" xr:uid="{DB732B83-5C8A-4A8B-8FC6-03069D438DCE}"/>
    <cellStyle name="Obično 3 3 2 2 7 4" xfId="12063" xr:uid="{EBD961F1-896E-449D-AD53-FE0813445C92}"/>
    <cellStyle name="Obično 3 3 2 2 7 4 2" xfId="29885" xr:uid="{6066373C-7651-43E1-A88E-7C8C2873A4A9}"/>
    <cellStyle name="Obično 3 3 2 2 7 5" xfId="22778" xr:uid="{A8984D23-1CBF-4A19-B292-5C4B335DE1AB}"/>
    <cellStyle name="Obično 3 3 2 2 8" xfId="8572" xr:uid="{ECBD9BE4-C4B4-4E68-9EBD-16ED386DECE9}"/>
    <cellStyle name="Obično 3 3 2 2 8 2" xfId="14631" xr:uid="{8F8711D5-1A9E-45D1-B95F-CC46D93F2889}"/>
    <cellStyle name="Obično 3 3 2 2 8 2 2" xfId="25346" xr:uid="{3909454F-A089-40DB-A8EC-5490D98B1A46}"/>
    <cellStyle name="Obično 3 3 2 2 8 3" xfId="12244" xr:uid="{7B0B185D-C861-418A-8FF9-EEA340689D01}"/>
    <cellStyle name="Obično 3 3 2 2 8 3 2" xfId="30029" xr:uid="{8A6B3A44-9A04-441A-9AD1-CF2E55B18084}"/>
    <cellStyle name="Obično 3 3 2 2 8 4" xfId="22959" xr:uid="{7C6D3732-A730-480D-9533-139D9081F6DA}"/>
    <cellStyle name="Obično 3 3 2 2 9" xfId="9782" xr:uid="{CA730609-C87F-4753-8019-FECF257C47C3}"/>
    <cellStyle name="Obično 3 3 2 2 9 2" xfId="13448" xr:uid="{F94BDD2B-E744-4ED3-8D2C-633A3F44B9A4}"/>
    <cellStyle name="Obično 3 3 2 2 9 2 2" xfId="31213" xr:uid="{E8B4A8CB-B7F6-46BA-B92E-C11E9B2CC306}"/>
    <cellStyle name="Obično 3 3 2 2 9 3" xfId="24163" xr:uid="{7EFB4FF5-82B3-4CF0-8A94-EF482DB9742F}"/>
    <cellStyle name="Obično 3 3 2 3" xfId="5212" xr:uid="{E0458CBD-F422-4699-A19D-AD8C9ACEB59A}"/>
    <cellStyle name="Obično 3 3 2 3 10" xfId="11007" xr:uid="{A10AEE7A-68CB-4A4B-89EE-2D8E17BED63C}"/>
    <cellStyle name="Obično 3 3 2 3 10 2" xfId="28849" xr:uid="{8DEC09E2-6596-44DB-8E25-CEA3A92CC51C}"/>
    <cellStyle name="Obično 3 3 2 3 11" xfId="21693" xr:uid="{39A7DA97-CF32-467E-B121-A8D0C9611B3F}"/>
    <cellStyle name="Obično 3 3 2 3 2" xfId="5213" xr:uid="{A9BD2478-6703-4F11-A33C-259FB0370870}"/>
    <cellStyle name="Obično 3 3 2 3 2 2" xfId="6009" xr:uid="{435E7A34-CAE4-4526-96FE-DAF1CE5050EA}"/>
    <cellStyle name="Obično 3 3 2 3 2 2 2" xfId="6638" xr:uid="{3DEF1741-B047-456C-B058-2C5ECF9ECB63}"/>
    <cellStyle name="Obično 3 3 2 3 2 2 2 2" xfId="8248" xr:uid="{D08C4C20-88FE-4E4F-B8DD-12975D72A553}"/>
    <cellStyle name="Obično 3 3 2 3 2 2 2 2 2" xfId="9558" xr:uid="{1BEF8438-0FBA-4CC0-86C9-CFC67ADAC53D}"/>
    <cellStyle name="Obično 3 3 2 3 2 2 2 2 2 2" xfId="15597" xr:uid="{34481A5B-0303-4240-94BB-63578D605ABD}"/>
    <cellStyle name="Obično 3 3 2 3 2 2 2 2 2 2 2" xfId="26312" xr:uid="{98CCD83B-148B-4767-9CDA-AA8606A1D68F}"/>
    <cellStyle name="Obično 3 3 2 3 2 2 2 2 2 3" xfId="13230" xr:uid="{6ECD0564-C25B-4DA3-A6B1-D1B6BEDE94F9}"/>
    <cellStyle name="Obično 3 3 2 3 2 2 2 2 2 3 2" xfId="30995" xr:uid="{5E56B2CB-55FE-43CF-B44F-9EE7739B6979}"/>
    <cellStyle name="Obično 3 3 2 3 2 2 2 2 2 4" xfId="23945" xr:uid="{6F4B443F-577B-4D54-B5DC-79D7C40BDD07}"/>
    <cellStyle name="Obično 3 3 2 3 2 2 2 2 3" xfId="10750" xr:uid="{DBE85FCC-19F5-4196-BA6E-84C849280EA1}"/>
    <cellStyle name="Obično 3 3 2 3 2 2 2 2 3 2" xfId="14414" xr:uid="{585ED8DA-6622-443E-89EF-7335CFC991CD}"/>
    <cellStyle name="Obično 3 3 2 3 2 2 2 2 3 2 2" xfId="32179" xr:uid="{49CBA97A-2A1B-421F-A784-9B1A00D4452D}"/>
    <cellStyle name="Obično 3 3 2 3 2 2 2 2 3 3" xfId="25129" xr:uid="{7550E08A-74C1-48A5-95E6-23E3FC1F3C83}"/>
    <cellStyle name="Obično 3 3 2 3 2 2 2 2 4" xfId="11990" xr:uid="{D5553A22-FF4F-4275-94FF-F00A2FC8F7C6}"/>
    <cellStyle name="Obično 3 3 2 3 2 2 2 2 4 2" xfId="29812" xr:uid="{114F71DA-2C52-4CC3-BCCF-FE3225F8A62E}"/>
    <cellStyle name="Obično 3 3 2 3 2 2 2 2 5" xfId="22705" xr:uid="{55E4FC28-D187-44C7-AFC4-C579CBB6531C}"/>
    <cellStyle name="Obično 3 3 2 3 2 2 2 3" xfId="8971" xr:uid="{F2B28A17-3934-4099-AB40-D4E08CFAC968}"/>
    <cellStyle name="Obično 3 3 2 3 2 2 2 3 2" xfId="15030" xr:uid="{6C850C3F-E356-49F6-BA39-89040FB3FC67}"/>
    <cellStyle name="Obično 3 3 2 3 2 2 2 3 2 2" xfId="25745" xr:uid="{6DA732D9-8F7E-4F3D-A72F-FD18B284446F}"/>
    <cellStyle name="Obično 3 3 2 3 2 2 2 3 3" xfId="12643" xr:uid="{E6923E4C-287C-4309-9D3E-D1699C0C9C90}"/>
    <cellStyle name="Obično 3 3 2 3 2 2 2 3 3 2" xfId="30428" xr:uid="{0CA559AB-BCE4-46D9-AD4F-BF8218C5396A}"/>
    <cellStyle name="Obično 3 3 2 3 2 2 2 3 4" xfId="23358" xr:uid="{C652F31C-EFF2-4081-97C4-3FF145EDAFEC}"/>
    <cellStyle name="Obično 3 3 2 3 2 2 2 4" xfId="10183" xr:uid="{80CAC27A-CC2E-4DD2-9D65-7ED22015DB54}"/>
    <cellStyle name="Obično 3 3 2 3 2 2 2 4 2" xfId="13847" xr:uid="{7625EF93-FDC0-441E-A3FA-BB09DE5C5497}"/>
    <cellStyle name="Obično 3 3 2 3 2 2 2 4 2 2" xfId="31612" xr:uid="{3537ADFF-3820-4A68-91EB-D363A016669E}"/>
    <cellStyle name="Obično 3 3 2 3 2 2 2 4 3" xfId="24562" xr:uid="{C828F58B-78FE-485F-9332-5F54C5BBD225}"/>
    <cellStyle name="Obično 3 3 2 3 2 2 2 5" xfId="11403" xr:uid="{97FE75E0-70EA-4E1E-A59A-D2BA333E6401}"/>
    <cellStyle name="Obično 3 3 2 3 2 2 2 5 2" xfId="29245" xr:uid="{86704A09-9EEC-45A7-84DC-5BA6A88E1761}"/>
    <cellStyle name="Obično 3 3 2 3 2 2 2 6" xfId="22103" xr:uid="{B61FC88E-799F-4151-A7BC-49DB74057EA3}"/>
    <cellStyle name="Obično 3 3 2 3 2 2 3" xfId="7606" xr:uid="{E9D0D8B3-E5AA-4557-B4F7-F1295D650A09}"/>
    <cellStyle name="Obično 3 3 2 3 2 2 3 2" xfId="9281" xr:uid="{BF3CCA2D-4814-45A6-8732-B31E91F0CC15}"/>
    <cellStyle name="Obično 3 3 2 3 2 2 3 2 2" xfId="15320" xr:uid="{278498A0-5E3B-4168-983C-CEEA653AEB50}"/>
    <cellStyle name="Obično 3 3 2 3 2 2 3 2 2 2" xfId="26035" xr:uid="{0474B4A7-9E82-46E2-ABBD-47F1022ED562}"/>
    <cellStyle name="Obično 3 3 2 3 2 2 3 2 3" xfId="12953" xr:uid="{3A36E4BB-8C84-4A7A-BA19-9BCAD442D3A4}"/>
    <cellStyle name="Obično 3 3 2 3 2 2 3 2 3 2" xfId="30718" xr:uid="{ACA842E7-80BA-4FE8-B036-408B6579B343}"/>
    <cellStyle name="Obično 3 3 2 3 2 2 3 2 4" xfId="23668" xr:uid="{80642B65-3272-45D4-B207-4A6A88E41220}"/>
    <cellStyle name="Obično 3 3 2 3 2 2 3 3" xfId="10473" xr:uid="{760F9D4A-7265-4BE1-9877-464DEDE9A6A1}"/>
    <cellStyle name="Obično 3 3 2 3 2 2 3 3 2" xfId="14137" xr:uid="{B8F6E1BD-07C2-4E85-A100-644D01F325A7}"/>
    <cellStyle name="Obično 3 3 2 3 2 2 3 3 2 2" xfId="31902" xr:uid="{C626D8D6-B6E3-4388-82CB-BE840B21CB8F}"/>
    <cellStyle name="Obično 3 3 2 3 2 2 3 3 3" xfId="24852" xr:uid="{BE6D55E4-3CFF-4F52-8B45-6713C22A9916}"/>
    <cellStyle name="Obično 3 3 2 3 2 2 3 4" xfId="11713" xr:uid="{73FD6FA5-DE72-45EE-B07B-B977615B2DB8}"/>
    <cellStyle name="Obično 3 3 2 3 2 2 3 4 2" xfId="29535" xr:uid="{8CB364DE-E321-425A-8A8C-9B99B6651125}"/>
    <cellStyle name="Obično 3 3 2 3 2 2 3 5" xfId="22428" xr:uid="{B640E5A3-C980-4E6A-8145-5E488AA8A45A}"/>
    <cellStyle name="Obično 3 3 2 3 2 2 4" xfId="8706" xr:uid="{5BE1D439-AD8B-4AE6-98FB-BA1E3D92D3BD}"/>
    <cellStyle name="Obično 3 3 2 3 2 2 4 2" xfId="14765" xr:uid="{568FEA72-C920-4761-9BA4-6A00D5B38FFA}"/>
    <cellStyle name="Obično 3 3 2 3 2 2 4 2 2" xfId="25480" xr:uid="{91548C01-147A-4C16-A81A-FF06528AA53A}"/>
    <cellStyle name="Obično 3 3 2 3 2 2 4 3" xfId="12378" xr:uid="{C84B3933-88A0-4668-BDA8-6C5B3B848A42}"/>
    <cellStyle name="Obično 3 3 2 3 2 2 4 3 2" xfId="30163" xr:uid="{40AEFDCD-263E-49EB-BFCD-D17A768F6C40}"/>
    <cellStyle name="Obično 3 3 2 3 2 2 4 4" xfId="23093" xr:uid="{1D488272-D4DF-4633-8D47-628A715D50FF}"/>
    <cellStyle name="Obično 3 3 2 3 2 2 5" xfId="9918" xr:uid="{291481FF-289C-469E-8AA1-B9BE1D25F3C2}"/>
    <cellStyle name="Obično 3 3 2 3 2 2 5 2" xfId="13582" xr:uid="{1B3EE121-26A2-42FA-80B9-E4E2D61B34F5}"/>
    <cellStyle name="Obično 3 3 2 3 2 2 5 2 2" xfId="31347" xr:uid="{74FF599B-6E7E-4F01-B64F-118277018E01}"/>
    <cellStyle name="Obično 3 3 2 3 2 2 5 3" xfId="24297" xr:uid="{E961DD7B-3931-46F3-81A7-4C9D5156CB94}"/>
    <cellStyle name="Obično 3 3 2 3 2 2 6" xfId="11138" xr:uid="{0384A249-60B9-4084-87F4-C9B0FE1DE593}"/>
    <cellStyle name="Obično 3 3 2 3 2 2 6 2" xfId="28980" xr:uid="{D04C562C-A7C2-44F6-BE7D-6690C1B4B607}"/>
    <cellStyle name="Obično 3 3 2 3 2 2 7" xfId="21838" xr:uid="{68260434-59C1-4FF5-809B-BCFF655293AE}"/>
    <cellStyle name="Obično 3 3 2 3 2 3" xfId="6445" xr:uid="{33D6A97D-4B1D-44E2-9EA1-07366A2ACC14}"/>
    <cellStyle name="Obično 3 3 2 3 2 3 2" xfId="8055" xr:uid="{16698FF4-C498-48CA-963C-004F5CA11DAA}"/>
    <cellStyle name="Obično 3 3 2 3 2 3 2 2" xfId="9428" xr:uid="{06D2F19E-4659-4E56-9B33-CABE59B66B3A}"/>
    <cellStyle name="Obično 3 3 2 3 2 3 2 2 2" xfId="15467" xr:uid="{FE450073-65EC-4CE8-9E35-BEE7CEFFA67C}"/>
    <cellStyle name="Obično 3 3 2 3 2 3 2 2 2 2" xfId="26182" xr:uid="{3B83778E-2336-4C3A-A13F-E805573656CD}"/>
    <cellStyle name="Obično 3 3 2 3 2 3 2 2 3" xfId="13100" xr:uid="{A8386547-C3F5-4C93-BBD0-283613545ECF}"/>
    <cellStyle name="Obično 3 3 2 3 2 3 2 2 3 2" xfId="30865" xr:uid="{8335688C-B611-46A4-B27D-66BD146181E7}"/>
    <cellStyle name="Obično 3 3 2 3 2 3 2 2 4" xfId="23815" xr:uid="{C52741AA-1B38-459B-B7CF-E8A36B2F9A72}"/>
    <cellStyle name="Obično 3 3 2 3 2 3 2 3" xfId="10620" xr:uid="{38FD7E42-4627-4E3B-9AF6-6937D92280F4}"/>
    <cellStyle name="Obično 3 3 2 3 2 3 2 3 2" xfId="14284" xr:uid="{F126E37C-A226-4778-A2C4-5BCA4DFA4715}"/>
    <cellStyle name="Obično 3 3 2 3 2 3 2 3 2 2" xfId="32049" xr:uid="{63F60599-CACE-417E-999E-54BE4FC82846}"/>
    <cellStyle name="Obično 3 3 2 3 2 3 2 3 3" xfId="24999" xr:uid="{3B47A3C5-1F84-4242-A827-60BA59CF3A75}"/>
    <cellStyle name="Obično 3 3 2 3 2 3 2 4" xfId="11860" xr:uid="{7BCA1375-F060-4E7B-AA07-FDE94AFB7245}"/>
    <cellStyle name="Obično 3 3 2 3 2 3 2 4 2" xfId="29682" xr:uid="{7E006E49-54F2-434A-BA69-1B252070D1FF}"/>
    <cellStyle name="Obično 3 3 2 3 2 3 2 5" xfId="22575" xr:uid="{4E585183-1CC4-49B0-B017-8F1E5EB64732}"/>
    <cellStyle name="Obično 3 3 2 3 2 3 3" xfId="8841" xr:uid="{3352FD05-B9D1-4DC1-93F8-589A7CC6D6E2}"/>
    <cellStyle name="Obično 3 3 2 3 2 3 3 2" xfId="14900" xr:uid="{545DFEFF-CFC2-40C3-BD1D-F653E523B336}"/>
    <cellStyle name="Obično 3 3 2 3 2 3 3 2 2" xfId="25615" xr:uid="{19DB9D67-F9FA-453E-9BA8-19F208B0EEE8}"/>
    <cellStyle name="Obično 3 3 2 3 2 3 3 3" xfId="12513" xr:uid="{40A05651-CA33-4E12-AF28-96B75692B92C}"/>
    <cellStyle name="Obično 3 3 2 3 2 3 3 3 2" xfId="30298" xr:uid="{607B5612-B38D-4300-8032-EA44FDC753B0}"/>
    <cellStyle name="Obično 3 3 2 3 2 3 3 4" xfId="23228" xr:uid="{2C0C6FE7-8211-4233-9BC4-FF61380666A7}"/>
    <cellStyle name="Obično 3 3 2 3 2 3 4" xfId="10053" xr:uid="{D862DCFE-5A83-4DE7-AD44-E05520C8E99B}"/>
    <cellStyle name="Obično 3 3 2 3 2 3 4 2" xfId="13717" xr:uid="{0B322564-DCEF-4D00-94CB-1FD7AB6B5A25}"/>
    <cellStyle name="Obično 3 3 2 3 2 3 4 2 2" xfId="31482" xr:uid="{7E3F07B8-6710-4188-B37D-17BA7CF24BB2}"/>
    <cellStyle name="Obično 3 3 2 3 2 3 4 3" xfId="24432" xr:uid="{4D60D3BA-3492-48BD-9659-5B99BA0BBCF2}"/>
    <cellStyle name="Obično 3 3 2 3 2 3 5" xfId="11273" xr:uid="{174F111F-5E8B-465E-B28A-7965DFD93B01}"/>
    <cellStyle name="Obično 3 3 2 3 2 3 5 2" xfId="29115" xr:uid="{A28E70E3-8934-4D79-A45D-A81F6FF76331}"/>
    <cellStyle name="Obično 3 3 2 3 2 3 6" xfId="21973" xr:uid="{A5340E98-3613-4E90-8A94-D3DF6E789D9A}"/>
    <cellStyle name="Obično 3 3 2 3 2 4" xfId="7413" xr:uid="{3BB15CAE-AB27-4A5B-93BE-E7EA1AC24D92}"/>
    <cellStyle name="Obično 3 3 2 3 2 4 2" xfId="9151" xr:uid="{95E0E043-3480-42B4-9F46-D4B1876118AB}"/>
    <cellStyle name="Obično 3 3 2 3 2 4 2 2" xfId="15190" xr:uid="{980527A9-BC9A-40C5-B62B-EA10551784AA}"/>
    <cellStyle name="Obično 3 3 2 3 2 4 2 2 2" xfId="25905" xr:uid="{C6B2B332-A939-4E09-A7D2-114DFEB809D4}"/>
    <cellStyle name="Obično 3 3 2 3 2 4 2 3" xfId="12823" xr:uid="{9F20B99A-6B03-4DC8-AC33-310F895AC996}"/>
    <cellStyle name="Obično 3 3 2 3 2 4 2 3 2" xfId="30588" xr:uid="{2C039B1A-F4ED-476E-9705-C9919F23535D}"/>
    <cellStyle name="Obično 3 3 2 3 2 4 2 4" xfId="23538" xr:uid="{A4C66CC6-10A8-43F6-94F9-AB40CCFD38ED}"/>
    <cellStyle name="Obično 3 3 2 3 2 4 3" xfId="10343" xr:uid="{08329896-6B8D-4E3B-A1FF-BBDA35DBD293}"/>
    <cellStyle name="Obično 3 3 2 3 2 4 3 2" xfId="14007" xr:uid="{C209C7AB-FAEF-4CE4-A4E3-A4A6CFA15CDB}"/>
    <cellStyle name="Obično 3 3 2 3 2 4 3 2 2" xfId="31772" xr:uid="{815E84FB-FD8D-4C74-9974-3BCEA9FCEDE7}"/>
    <cellStyle name="Obično 3 3 2 3 2 4 3 3" xfId="24722" xr:uid="{4E151DC0-02F0-453F-B94D-70C558F97C31}"/>
    <cellStyle name="Obično 3 3 2 3 2 4 4" xfId="11583" xr:uid="{C656194B-9C87-40FC-9C9F-E6FAE729D312}"/>
    <cellStyle name="Obično 3 3 2 3 2 4 4 2" xfId="29405" xr:uid="{D09B6DE2-E916-4F4E-8AE8-BB34DA2828E3}"/>
    <cellStyle name="Obično 3 3 2 3 2 4 5" xfId="22298" xr:uid="{5D18CD2A-8A36-400B-B898-4A7B1F225889}"/>
    <cellStyle name="Obično 3 3 2 3 2 5" xfId="8330" xr:uid="{69B8B88F-8471-41BB-9E3A-B91EBFFEC808}"/>
    <cellStyle name="Obično 3 3 2 3 2 5 2" xfId="9635" xr:uid="{E5728C5D-9C67-4129-A9A6-FBD238DBF124}"/>
    <cellStyle name="Obično 3 3 2 3 2 5 2 2" xfId="15674" xr:uid="{F7CA16C9-66D5-4FC7-A086-0D4A78836BDB}"/>
    <cellStyle name="Obično 3 3 2 3 2 5 2 2 2" xfId="26389" xr:uid="{0962EA83-DAB7-4B7C-8185-47B0ED9E414F}"/>
    <cellStyle name="Obično 3 3 2 3 2 5 2 3" xfId="13307" xr:uid="{CCCD208F-00AB-4D79-AE81-3ABD618388FD}"/>
    <cellStyle name="Obično 3 3 2 3 2 5 2 3 2" xfId="31072" xr:uid="{92A77C18-1920-42F0-8AF9-444F6ACB02AC}"/>
    <cellStyle name="Obično 3 3 2 3 2 5 2 4" xfId="24022" xr:uid="{6B6D2683-AA92-4A39-BC71-D885C0E9FA5E}"/>
    <cellStyle name="Obično 3 3 2 3 2 5 3" xfId="10827" xr:uid="{BB5197B4-8BF9-4C42-9E91-9CED9A907208}"/>
    <cellStyle name="Obično 3 3 2 3 2 5 3 2" xfId="14491" xr:uid="{7D5D04B7-6050-4FF0-8C5F-FDFA0231AE3A}"/>
    <cellStyle name="Obično 3 3 2 3 2 5 3 2 2" xfId="32256" xr:uid="{2071660B-4356-4694-8291-A3A48FFF0688}"/>
    <cellStyle name="Obično 3 3 2 3 2 5 3 3" xfId="25206" xr:uid="{495F4F21-21FE-469E-B8F4-F50146636A54}"/>
    <cellStyle name="Obično 3 3 2 3 2 5 4" xfId="12067" xr:uid="{9D351843-E49B-4D61-8C67-F3F295AECB2F}"/>
    <cellStyle name="Obično 3 3 2 3 2 5 4 2" xfId="29889" xr:uid="{2D86E321-61C3-43B6-92FC-ED76141B731B}"/>
    <cellStyle name="Obično 3 3 2 3 2 5 5" xfId="22782" xr:uid="{70A31338-15FA-4C19-90B7-FC94AB2A7173}"/>
    <cellStyle name="Obično 3 3 2 3 2 6" xfId="8576" xr:uid="{1405E574-2024-4A8D-B1B6-8908DEF56F59}"/>
    <cellStyle name="Obično 3 3 2 3 2 6 2" xfId="14635" xr:uid="{10443071-16FE-43F6-96A4-EF1D1FD852EB}"/>
    <cellStyle name="Obično 3 3 2 3 2 6 2 2" xfId="25350" xr:uid="{D2ECDCB4-07C6-43A8-B364-A1333DA481CA}"/>
    <cellStyle name="Obično 3 3 2 3 2 6 3" xfId="12248" xr:uid="{EF2F1C0A-08A5-4EAD-8385-81093BF20841}"/>
    <cellStyle name="Obično 3 3 2 3 2 6 3 2" xfId="30033" xr:uid="{DD0CE6EA-8D3C-4572-A67F-14218766A6B1}"/>
    <cellStyle name="Obično 3 3 2 3 2 6 4" xfId="22963" xr:uid="{10D5B801-182E-4B77-AF2F-69F2CF05058D}"/>
    <cellStyle name="Obično 3 3 2 3 2 7" xfId="9786" xr:uid="{6B15A349-914E-430E-8AC7-A3DDB13CAB16}"/>
    <cellStyle name="Obično 3 3 2 3 2 7 2" xfId="13452" xr:uid="{50DE518A-968B-4542-B8CF-3DD9E1E27E2D}"/>
    <cellStyle name="Obično 3 3 2 3 2 7 2 2" xfId="31217" xr:uid="{D4C6E452-3EB6-4313-8E3B-D14733C78C34}"/>
    <cellStyle name="Obično 3 3 2 3 2 7 3" xfId="24167" xr:uid="{1F4B05A5-64F5-4464-AEF9-EC7C0426BD5C}"/>
    <cellStyle name="Obično 3 3 2 3 2 8" xfId="11008" xr:uid="{404BED56-9C10-4773-A88A-50542D34E2DD}"/>
    <cellStyle name="Obično 3 3 2 3 2 8 2" xfId="28850" xr:uid="{C0B92191-69D7-4FC0-9A05-C7F182058EAE}"/>
    <cellStyle name="Obično 3 3 2 3 2 9" xfId="21694" xr:uid="{232EFE96-22FB-4309-9BA1-68E9CAEE1386}"/>
    <cellStyle name="Obično 3 3 2 3 3" xfId="5214" xr:uid="{87123E45-CF87-4B9C-9793-B15C285F7B7F}"/>
    <cellStyle name="Obično 3 3 2 3 3 2" xfId="6010" xr:uid="{B74D8FD2-BAC8-477A-BEE2-ACC2DAA7E9A8}"/>
    <cellStyle name="Obično 3 3 2 3 3 2 2" xfId="6639" xr:uid="{77CDCA7A-6F32-4560-B19B-54445C9124FC}"/>
    <cellStyle name="Obično 3 3 2 3 3 2 2 2" xfId="8249" xr:uid="{E6FFF8FA-A8F1-405D-871C-5A3077196B68}"/>
    <cellStyle name="Obično 3 3 2 3 3 2 2 2 2" xfId="9559" xr:uid="{01A55C1F-3244-4722-9D9D-BFC486233DA5}"/>
    <cellStyle name="Obično 3 3 2 3 3 2 2 2 2 2" xfId="15598" xr:uid="{81EED5AC-C497-412B-8140-721A9D3FF32E}"/>
    <cellStyle name="Obično 3 3 2 3 3 2 2 2 2 2 2" xfId="26313" xr:uid="{FFD0DE0B-E335-4D8F-88FD-23E50EA0466B}"/>
    <cellStyle name="Obično 3 3 2 3 3 2 2 2 2 3" xfId="13231" xr:uid="{D462C457-154F-436F-A2E6-87780BF80FDD}"/>
    <cellStyle name="Obično 3 3 2 3 3 2 2 2 2 3 2" xfId="30996" xr:uid="{E6E31350-B851-4C2F-8298-AFE4661FA9ED}"/>
    <cellStyle name="Obično 3 3 2 3 3 2 2 2 2 4" xfId="23946" xr:uid="{BA28C8CD-C070-46E1-8B6D-E977B05E39DE}"/>
    <cellStyle name="Obično 3 3 2 3 3 2 2 2 3" xfId="10751" xr:uid="{4E3F3065-56C7-4140-B13F-2241BDE21310}"/>
    <cellStyle name="Obično 3 3 2 3 3 2 2 2 3 2" xfId="14415" xr:uid="{7CCE333E-01A6-4BFD-ACEC-CFBDB2AD3C97}"/>
    <cellStyle name="Obično 3 3 2 3 3 2 2 2 3 2 2" xfId="32180" xr:uid="{581BD3B0-E19D-4914-B161-153C831743E6}"/>
    <cellStyle name="Obično 3 3 2 3 3 2 2 2 3 3" xfId="25130" xr:uid="{2ED7E7F3-7D79-4DFB-AD44-15FBB6B29C72}"/>
    <cellStyle name="Obično 3 3 2 3 3 2 2 2 4" xfId="11991" xr:uid="{15A8C475-B35E-4B75-9318-641304D4D90F}"/>
    <cellStyle name="Obično 3 3 2 3 3 2 2 2 4 2" xfId="29813" xr:uid="{2D0373D7-99F4-41FF-9995-F3C56E7464DF}"/>
    <cellStyle name="Obično 3 3 2 3 3 2 2 2 5" xfId="22706" xr:uid="{8EEBD191-0341-4FB9-9422-A350247853BE}"/>
    <cellStyle name="Obično 3 3 2 3 3 2 2 3" xfId="8972" xr:uid="{C105BB85-532C-4F02-BE58-69A019AC8AF8}"/>
    <cellStyle name="Obično 3 3 2 3 3 2 2 3 2" xfId="15031" xr:uid="{0C1F175C-6F84-4996-AE2B-A206D3344E07}"/>
    <cellStyle name="Obično 3 3 2 3 3 2 2 3 2 2" xfId="25746" xr:uid="{A5BB476B-5B26-4D9C-822E-F5D8571AD80D}"/>
    <cellStyle name="Obično 3 3 2 3 3 2 2 3 3" xfId="12644" xr:uid="{41930820-5763-4CEA-9DF8-D464EF2F58CE}"/>
    <cellStyle name="Obično 3 3 2 3 3 2 2 3 3 2" xfId="30429" xr:uid="{02688C71-CECE-4924-8105-2DB15ABF0556}"/>
    <cellStyle name="Obično 3 3 2 3 3 2 2 3 4" xfId="23359" xr:uid="{A2B53F89-EC61-42D4-B732-803D52E2FDA5}"/>
    <cellStyle name="Obično 3 3 2 3 3 2 2 4" xfId="10184" xr:uid="{07B78443-7F35-48B1-B2D7-5C3569572ED0}"/>
    <cellStyle name="Obično 3 3 2 3 3 2 2 4 2" xfId="13848" xr:uid="{E29AA917-B7FC-47FE-B1AE-569A00A821F9}"/>
    <cellStyle name="Obično 3 3 2 3 3 2 2 4 2 2" xfId="31613" xr:uid="{29E5381F-B6D7-4D4C-8F30-698345CE6E2F}"/>
    <cellStyle name="Obično 3 3 2 3 3 2 2 4 3" xfId="24563" xr:uid="{742576D9-568C-4234-A945-B0DD63D2C6C1}"/>
    <cellStyle name="Obično 3 3 2 3 3 2 2 5" xfId="11404" xr:uid="{61757834-4C71-45A8-AA77-9F92FE8BEC74}"/>
    <cellStyle name="Obično 3 3 2 3 3 2 2 5 2" xfId="29246" xr:uid="{2C6CBE7A-BBB8-416A-B0DC-169EDEDEB135}"/>
    <cellStyle name="Obično 3 3 2 3 3 2 2 6" xfId="22104" xr:uid="{537A53EA-2F8A-4A0A-8B76-1CD8282853F5}"/>
    <cellStyle name="Obično 3 3 2 3 3 2 3" xfId="7607" xr:uid="{86C6772F-D928-4A4D-99C7-834FB198F3A4}"/>
    <cellStyle name="Obično 3 3 2 3 3 2 3 2" xfId="9282" xr:uid="{E9C0C86A-33BA-43B0-ACCE-77B405B41D9D}"/>
    <cellStyle name="Obično 3 3 2 3 3 2 3 2 2" xfId="15321" xr:uid="{84D1BEF3-A1C8-4E0E-8E78-B4B0F51DD940}"/>
    <cellStyle name="Obično 3 3 2 3 3 2 3 2 2 2" xfId="26036" xr:uid="{DED21567-2707-46BA-AC25-9E4B40B58C9A}"/>
    <cellStyle name="Obično 3 3 2 3 3 2 3 2 3" xfId="12954" xr:uid="{349F2C20-DE1C-4F3B-AEA8-558B1758B46D}"/>
    <cellStyle name="Obično 3 3 2 3 3 2 3 2 3 2" xfId="30719" xr:uid="{622649DA-A45F-45F7-B37B-459272754081}"/>
    <cellStyle name="Obično 3 3 2 3 3 2 3 2 4" xfId="23669" xr:uid="{2D2B33C0-11FD-4858-A453-AA17A9753F9A}"/>
    <cellStyle name="Obično 3 3 2 3 3 2 3 3" xfId="10474" xr:uid="{89CF2191-F9AE-41C1-B80B-E4B06649FD8B}"/>
    <cellStyle name="Obično 3 3 2 3 3 2 3 3 2" xfId="14138" xr:uid="{CDF7965A-E231-4A92-953C-5B1613DF4A61}"/>
    <cellStyle name="Obično 3 3 2 3 3 2 3 3 2 2" xfId="31903" xr:uid="{B27E8AB8-71DA-4B3B-8714-3756094C41C7}"/>
    <cellStyle name="Obično 3 3 2 3 3 2 3 3 3" xfId="24853" xr:uid="{8B3DD2DE-73EB-4BA6-8605-A1D507D9651C}"/>
    <cellStyle name="Obično 3 3 2 3 3 2 3 4" xfId="11714" xr:uid="{6CED38FE-6D2B-4A41-9E08-038473CBD54F}"/>
    <cellStyle name="Obično 3 3 2 3 3 2 3 4 2" xfId="29536" xr:uid="{064BA09F-16E6-46BA-82CA-64EDFB38EEBD}"/>
    <cellStyle name="Obično 3 3 2 3 3 2 3 5" xfId="22429" xr:uid="{A4FB5386-87FA-453E-8CF2-5897EDC9345C}"/>
    <cellStyle name="Obično 3 3 2 3 3 2 4" xfId="8707" xr:uid="{C008988D-8C74-4751-903D-586F973C9074}"/>
    <cellStyle name="Obično 3 3 2 3 3 2 4 2" xfId="14766" xr:uid="{38B03FC8-2FC2-4C62-B073-B55A7344D424}"/>
    <cellStyle name="Obično 3 3 2 3 3 2 4 2 2" xfId="25481" xr:uid="{C716FB41-C1CD-42AB-BCB6-F84937DA61B4}"/>
    <cellStyle name="Obično 3 3 2 3 3 2 4 3" xfId="12379" xr:uid="{0D4ECD6F-5447-4B6B-BCFE-695B1B038D63}"/>
    <cellStyle name="Obično 3 3 2 3 3 2 4 3 2" xfId="30164" xr:uid="{F310CB83-BC64-485C-86F6-26FA370D09F9}"/>
    <cellStyle name="Obično 3 3 2 3 3 2 4 4" xfId="23094" xr:uid="{80E18EC1-0E7D-44E6-9163-D3DD10EE0070}"/>
    <cellStyle name="Obično 3 3 2 3 3 2 5" xfId="9919" xr:uid="{9E76C166-5861-4A3C-BF20-964AC8923EB7}"/>
    <cellStyle name="Obično 3 3 2 3 3 2 5 2" xfId="13583" xr:uid="{1E2BE3E2-FF00-4ECC-A6CF-DA79B14C427E}"/>
    <cellStyle name="Obično 3 3 2 3 3 2 5 2 2" xfId="31348" xr:uid="{E2D256BD-2C56-4852-8023-1D94D1960BCE}"/>
    <cellStyle name="Obično 3 3 2 3 3 2 5 3" xfId="24298" xr:uid="{E5E677AD-A76C-4E4D-B080-4F32FEA23184}"/>
    <cellStyle name="Obično 3 3 2 3 3 2 6" xfId="11139" xr:uid="{792402EE-B96A-4D2D-A594-FE10AC0FA500}"/>
    <cellStyle name="Obično 3 3 2 3 3 2 6 2" xfId="28981" xr:uid="{4E0FFD6F-0747-4BA5-8FBC-0F2BD3111CA1}"/>
    <cellStyle name="Obično 3 3 2 3 3 2 7" xfId="21839" xr:uid="{C8A6005A-2259-4468-AB07-FBC3ABFAE7EF}"/>
    <cellStyle name="Obično 3 3 2 3 3 3" xfId="6446" xr:uid="{7799AB10-D6F7-4473-B69C-A490A5578863}"/>
    <cellStyle name="Obično 3 3 2 3 3 3 2" xfId="8056" xr:uid="{E60EE805-5A36-40B1-95FE-DF6E7191FB8E}"/>
    <cellStyle name="Obično 3 3 2 3 3 3 2 2" xfId="9429" xr:uid="{68CCFC44-0BC3-44D5-97C1-7711A05D8C1F}"/>
    <cellStyle name="Obično 3 3 2 3 3 3 2 2 2" xfId="15468" xr:uid="{C4C9928B-4303-4134-9F3B-5D65312BDD63}"/>
    <cellStyle name="Obično 3 3 2 3 3 3 2 2 2 2" xfId="26183" xr:uid="{BD83EED5-7BB2-44AF-8987-5541D08EC25D}"/>
    <cellStyle name="Obično 3 3 2 3 3 3 2 2 3" xfId="13101" xr:uid="{4E1CAE13-0C91-472C-9A85-EAAEC8588AD1}"/>
    <cellStyle name="Obično 3 3 2 3 3 3 2 2 3 2" xfId="30866" xr:uid="{C9B35B33-FFC2-47D5-A749-6E50D644021C}"/>
    <cellStyle name="Obično 3 3 2 3 3 3 2 2 4" xfId="23816" xr:uid="{3B33EC78-0E59-416A-A51C-4A1BE345D86C}"/>
    <cellStyle name="Obično 3 3 2 3 3 3 2 3" xfId="10621" xr:uid="{B7E70AB7-5BEC-45C3-83EE-21A40E5E8847}"/>
    <cellStyle name="Obično 3 3 2 3 3 3 2 3 2" xfId="14285" xr:uid="{47131ABE-CB6D-4A15-8F3E-D91FBE90507B}"/>
    <cellStyle name="Obično 3 3 2 3 3 3 2 3 2 2" xfId="32050" xr:uid="{81EA559C-2F75-4DD1-9096-B977727779E0}"/>
    <cellStyle name="Obično 3 3 2 3 3 3 2 3 3" xfId="25000" xr:uid="{4B558744-FA34-4191-A838-D8F955889D57}"/>
    <cellStyle name="Obično 3 3 2 3 3 3 2 4" xfId="11861" xr:uid="{053494D3-2257-485F-A7EF-C4EDF02AAF4F}"/>
    <cellStyle name="Obično 3 3 2 3 3 3 2 4 2" xfId="29683" xr:uid="{C3AC9B12-AB6A-4293-A975-23CBF1716D4C}"/>
    <cellStyle name="Obično 3 3 2 3 3 3 2 5" xfId="22576" xr:uid="{8EE309DD-D72D-4C6B-84B2-EE5975686013}"/>
    <cellStyle name="Obično 3 3 2 3 3 3 3" xfId="8842" xr:uid="{3E8221B2-CFF2-4B8D-AF44-01AC430D7814}"/>
    <cellStyle name="Obično 3 3 2 3 3 3 3 2" xfId="14901" xr:uid="{48FF6D3A-3BB3-41C1-B346-51DEA21B3D2A}"/>
    <cellStyle name="Obično 3 3 2 3 3 3 3 2 2" xfId="25616" xr:uid="{BC6B9C3B-F9C3-4ADE-9C3C-95F8DCDFEF08}"/>
    <cellStyle name="Obično 3 3 2 3 3 3 3 3" xfId="12514" xr:uid="{42475D16-E78B-40EC-BED6-E50B0F6F7168}"/>
    <cellStyle name="Obično 3 3 2 3 3 3 3 3 2" xfId="30299" xr:uid="{76639CE2-4BA2-4D85-B9E0-78568414DF73}"/>
    <cellStyle name="Obično 3 3 2 3 3 3 3 4" xfId="23229" xr:uid="{A575D1A5-ECBE-4D13-BBE8-C8CB49415CF8}"/>
    <cellStyle name="Obično 3 3 2 3 3 3 4" xfId="10054" xr:uid="{35458BFF-C53A-4214-9C86-11AE8B9869E1}"/>
    <cellStyle name="Obično 3 3 2 3 3 3 4 2" xfId="13718" xr:uid="{4B2CE492-4DD7-47CD-9DE6-BA8454FFCED0}"/>
    <cellStyle name="Obično 3 3 2 3 3 3 4 2 2" xfId="31483" xr:uid="{88809EAF-D665-4B91-8189-3B98FC7AA52E}"/>
    <cellStyle name="Obično 3 3 2 3 3 3 4 3" xfId="24433" xr:uid="{8A632E49-DD51-47CC-920E-62403D6C9F70}"/>
    <cellStyle name="Obično 3 3 2 3 3 3 5" xfId="11274" xr:uid="{BBA5B868-D231-43D1-BD78-A95C34A0171C}"/>
    <cellStyle name="Obično 3 3 2 3 3 3 5 2" xfId="29116" xr:uid="{211E610A-2EC4-4886-9474-DA2AB27408BA}"/>
    <cellStyle name="Obično 3 3 2 3 3 3 6" xfId="21974" xr:uid="{933635EF-4DE8-4EFF-9531-D042CB2D0FEA}"/>
    <cellStyle name="Obično 3 3 2 3 3 4" xfId="7414" xr:uid="{A8077769-7984-4837-AB87-6A2A0038BB02}"/>
    <cellStyle name="Obično 3 3 2 3 3 4 2" xfId="9152" xr:uid="{6EBA204C-A9E7-4871-A85B-F4C872228C1F}"/>
    <cellStyle name="Obično 3 3 2 3 3 4 2 2" xfId="15191" xr:uid="{D15AF6C5-8D2E-42AB-B789-54B44B1D729E}"/>
    <cellStyle name="Obično 3 3 2 3 3 4 2 2 2" xfId="25906" xr:uid="{4877C275-9543-4687-BF02-611ABEC02C87}"/>
    <cellStyle name="Obično 3 3 2 3 3 4 2 3" xfId="12824" xr:uid="{33679366-36E7-4B13-8830-6A95C55E9BA0}"/>
    <cellStyle name="Obično 3 3 2 3 3 4 2 3 2" xfId="30589" xr:uid="{62D007AC-CAF9-440B-9CD0-7E6F90F5ED04}"/>
    <cellStyle name="Obično 3 3 2 3 3 4 2 4" xfId="23539" xr:uid="{F0310A41-88BD-4090-BCA3-AF1013C9D15C}"/>
    <cellStyle name="Obično 3 3 2 3 3 4 3" xfId="10344" xr:uid="{61F94DE9-1A6C-4DBD-80F0-528CECA26D95}"/>
    <cellStyle name="Obično 3 3 2 3 3 4 3 2" xfId="14008" xr:uid="{1545FA49-B77A-4B3C-BD3D-347DB832C9CB}"/>
    <cellStyle name="Obično 3 3 2 3 3 4 3 2 2" xfId="31773" xr:uid="{F3EBD091-6A20-41D0-813A-D91115CA5B4D}"/>
    <cellStyle name="Obično 3 3 2 3 3 4 3 3" xfId="24723" xr:uid="{712B2C00-69AC-43F0-AC8A-C8974294A0EB}"/>
    <cellStyle name="Obično 3 3 2 3 3 4 4" xfId="11584" xr:uid="{5CB9819D-C682-4174-8A11-BD28233BF166}"/>
    <cellStyle name="Obično 3 3 2 3 3 4 4 2" xfId="29406" xr:uid="{AD71F4B0-D7D6-4E39-8DC7-17DF888B1690}"/>
    <cellStyle name="Obično 3 3 2 3 3 4 5" xfId="22299" xr:uid="{90C6B3CF-08B7-4C18-A1F0-D6C5F49CA4EB}"/>
    <cellStyle name="Obično 3 3 2 3 3 5" xfId="8331" xr:uid="{5F059B0B-FF1D-4224-BE4E-6999A7244410}"/>
    <cellStyle name="Obično 3 3 2 3 3 5 2" xfId="9636" xr:uid="{FC3B76F0-AE39-418D-A864-B4F290B06AC6}"/>
    <cellStyle name="Obično 3 3 2 3 3 5 2 2" xfId="15675" xr:uid="{284203B6-C88D-4C5D-AACA-A8D9F6DB627E}"/>
    <cellStyle name="Obično 3 3 2 3 3 5 2 2 2" xfId="26390" xr:uid="{47D16868-D84A-4EDF-AA2E-08480D770F57}"/>
    <cellStyle name="Obično 3 3 2 3 3 5 2 3" xfId="13308" xr:uid="{09F9FC5C-B712-4537-BAC9-EBC8AEE3C10B}"/>
    <cellStyle name="Obično 3 3 2 3 3 5 2 3 2" xfId="31073" xr:uid="{6A69750F-1668-4C26-92B1-D3A65DE89D6F}"/>
    <cellStyle name="Obično 3 3 2 3 3 5 2 4" xfId="24023" xr:uid="{73034383-5825-4BAF-A1EA-F3A4D37A9571}"/>
    <cellStyle name="Obično 3 3 2 3 3 5 3" xfId="10828" xr:uid="{8DBC7B27-617B-4274-BAD6-8F548414A7EF}"/>
    <cellStyle name="Obično 3 3 2 3 3 5 3 2" xfId="14492" xr:uid="{FABE4406-EC1B-403E-B299-CB9CE4BB73AA}"/>
    <cellStyle name="Obično 3 3 2 3 3 5 3 2 2" xfId="32257" xr:uid="{7B5C755D-191F-4C39-B862-433B1D67E868}"/>
    <cellStyle name="Obično 3 3 2 3 3 5 3 3" xfId="25207" xr:uid="{F673ACD0-6A08-4565-AD41-B71BA780A7E2}"/>
    <cellStyle name="Obično 3 3 2 3 3 5 4" xfId="12068" xr:uid="{AF902EA1-A594-4BB9-A8A6-9F9FE9A7D63D}"/>
    <cellStyle name="Obično 3 3 2 3 3 5 4 2" xfId="29890" xr:uid="{BB6A47B0-D714-464B-AA53-52B9937A088F}"/>
    <cellStyle name="Obično 3 3 2 3 3 5 5" xfId="22783" xr:uid="{555CEED6-79E5-4919-991A-40CC6EE8B75B}"/>
    <cellStyle name="Obično 3 3 2 3 3 6" xfId="8577" xr:uid="{940C4F38-9C26-4746-A5AD-5EFAD72EFE01}"/>
    <cellStyle name="Obično 3 3 2 3 3 6 2" xfId="14636" xr:uid="{8F5D8DF1-D78C-4DE2-8D10-74E52BE1A32A}"/>
    <cellStyle name="Obično 3 3 2 3 3 6 2 2" xfId="25351" xr:uid="{13AB89C7-3A66-4386-A4FE-05E6108976F3}"/>
    <cellStyle name="Obično 3 3 2 3 3 6 3" xfId="12249" xr:uid="{D7793AE5-7221-41FF-8783-CB3E63C08580}"/>
    <cellStyle name="Obično 3 3 2 3 3 6 3 2" xfId="30034" xr:uid="{6AF98694-A4DD-4E14-B0CC-A147BC992881}"/>
    <cellStyle name="Obično 3 3 2 3 3 6 4" xfId="22964" xr:uid="{72A4D9E2-89D8-4BD6-866E-16FE32604F51}"/>
    <cellStyle name="Obično 3 3 2 3 3 7" xfId="9787" xr:uid="{751331F1-4F8A-4F5F-BFD2-038A3C414288}"/>
    <cellStyle name="Obično 3 3 2 3 3 7 2" xfId="13453" xr:uid="{71F8B31B-72E7-4CD7-92BC-06202DCA68BA}"/>
    <cellStyle name="Obično 3 3 2 3 3 7 2 2" xfId="31218" xr:uid="{DDDFA9F2-620F-4769-9B83-3B3360B3B892}"/>
    <cellStyle name="Obično 3 3 2 3 3 7 3" xfId="24168" xr:uid="{B2440D6C-7A2E-4BD9-A799-AADC2116FBEE}"/>
    <cellStyle name="Obično 3 3 2 3 3 8" xfId="11009" xr:uid="{7D9E764F-7E1E-4E45-BA90-9E799FA675CC}"/>
    <cellStyle name="Obično 3 3 2 3 3 8 2" xfId="28851" xr:uid="{69E609F6-4B03-4801-86E8-D8673AEEE174}"/>
    <cellStyle name="Obično 3 3 2 3 3 9" xfId="21695" xr:uid="{6E697943-ED01-4B8E-9E1F-A0FDA7F32430}"/>
    <cellStyle name="Obično 3 3 2 3 4" xfId="6008" xr:uid="{22579EAE-1C98-450B-9375-34D10404741C}"/>
    <cellStyle name="Obično 3 3 2 3 4 2" xfId="6637" xr:uid="{CBACC319-6741-4061-A7E4-FD1C5E651D81}"/>
    <cellStyle name="Obično 3 3 2 3 4 2 2" xfId="8247" xr:uid="{0582EFAF-2FD5-4B3D-80F5-BB51A733958D}"/>
    <cellStyle name="Obično 3 3 2 3 4 2 2 2" xfId="9557" xr:uid="{6E43383E-49B8-4718-803F-A2B431896D5F}"/>
    <cellStyle name="Obično 3 3 2 3 4 2 2 2 2" xfId="15596" xr:uid="{0D4CCC6D-2139-454C-930E-8C15CDE1B1C0}"/>
    <cellStyle name="Obično 3 3 2 3 4 2 2 2 2 2" xfId="26311" xr:uid="{0392DFFD-C782-445C-BC68-F676221EC93F}"/>
    <cellStyle name="Obično 3 3 2 3 4 2 2 2 3" xfId="13229" xr:uid="{E4EFE3B2-941D-4DB5-90CA-A79A8A727880}"/>
    <cellStyle name="Obično 3 3 2 3 4 2 2 2 3 2" xfId="30994" xr:uid="{E8D5ED04-BFC1-44D9-906A-CBC97FE8A4A1}"/>
    <cellStyle name="Obično 3 3 2 3 4 2 2 2 4" xfId="23944" xr:uid="{318D1BB3-D2C9-4840-9900-3330FBAD6D39}"/>
    <cellStyle name="Obično 3 3 2 3 4 2 2 3" xfId="10749" xr:uid="{3CF8BCEA-D14F-4C2C-9C08-21BD63B90F6B}"/>
    <cellStyle name="Obično 3 3 2 3 4 2 2 3 2" xfId="14413" xr:uid="{DB5BA40E-5118-4E95-9862-DF37436934DE}"/>
    <cellStyle name="Obično 3 3 2 3 4 2 2 3 2 2" xfId="32178" xr:uid="{F0F3B3A4-6111-4DF2-AC9A-E80B8EA8CF5E}"/>
    <cellStyle name="Obično 3 3 2 3 4 2 2 3 3" xfId="25128" xr:uid="{6279264C-36A8-4412-A359-8532D2B99434}"/>
    <cellStyle name="Obično 3 3 2 3 4 2 2 4" xfId="11989" xr:uid="{1E7F2D7A-8651-4550-A657-74CFED7F046B}"/>
    <cellStyle name="Obično 3 3 2 3 4 2 2 4 2" xfId="29811" xr:uid="{678FB18C-29E4-4855-BCE3-B9089DE5583A}"/>
    <cellStyle name="Obično 3 3 2 3 4 2 2 5" xfId="22704" xr:uid="{067DE346-1C1F-4D86-A715-EC900D95EC3E}"/>
    <cellStyle name="Obično 3 3 2 3 4 2 3" xfId="8970" xr:uid="{51675C61-7CAF-4954-B155-36E7D9B23465}"/>
    <cellStyle name="Obično 3 3 2 3 4 2 3 2" xfId="15029" xr:uid="{2607DC90-433B-43CA-BA0A-4B495960F004}"/>
    <cellStyle name="Obično 3 3 2 3 4 2 3 2 2" xfId="25744" xr:uid="{F6FAAB8E-4E93-43DC-A0AE-DAA424F96AE1}"/>
    <cellStyle name="Obično 3 3 2 3 4 2 3 3" xfId="12642" xr:uid="{78A251E0-7307-4E19-9062-B5CBA2C5E6D3}"/>
    <cellStyle name="Obično 3 3 2 3 4 2 3 3 2" xfId="30427" xr:uid="{C8661423-8C82-45EB-9D4F-A390A721A0E9}"/>
    <cellStyle name="Obično 3 3 2 3 4 2 3 4" xfId="23357" xr:uid="{B879ECD8-BC3F-4E39-834D-21ACD6B99BF5}"/>
    <cellStyle name="Obično 3 3 2 3 4 2 4" xfId="10182" xr:uid="{C0126818-5B14-40CC-BFF1-14A0FFBA8D4B}"/>
    <cellStyle name="Obično 3 3 2 3 4 2 4 2" xfId="13846" xr:uid="{8995E0F4-E1D7-4FCA-8FDD-73F4A5E5B6D6}"/>
    <cellStyle name="Obično 3 3 2 3 4 2 4 2 2" xfId="31611" xr:uid="{F5514AFF-F650-4581-A0CA-FC8B3B2FC65D}"/>
    <cellStyle name="Obično 3 3 2 3 4 2 4 3" xfId="24561" xr:uid="{A02F42E4-CCF9-4533-9953-DCB551A7A00E}"/>
    <cellStyle name="Obično 3 3 2 3 4 2 5" xfId="11402" xr:uid="{ECA818FB-02A1-4B7D-9C1F-2E3C315EFED5}"/>
    <cellStyle name="Obično 3 3 2 3 4 2 5 2" xfId="29244" xr:uid="{ED77601E-F2D8-473A-AE98-BBE09F216026}"/>
    <cellStyle name="Obično 3 3 2 3 4 2 6" xfId="22102" xr:uid="{3A5B4D67-75BA-465C-85C6-09F0D28FB126}"/>
    <cellStyle name="Obično 3 3 2 3 4 3" xfId="7605" xr:uid="{62CE1C08-1AB7-47AE-B354-D356CE03C65F}"/>
    <cellStyle name="Obično 3 3 2 3 4 3 2" xfId="9280" xr:uid="{6C320881-FE16-40A3-9D35-03D531770F68}"/>
    <cellStyle name="Obično 3 3 2 3 4 3 2 2" xfId="15319" xr:uid="{12213B95-80CE-48B9-8333-E1E2F2956915}"/>
    <cellStyle name="Obično 3 3 2 3 4 3 2 2 2" xfId="26034" xr:uid="{CB7C4DCC-295B-4D0C-BB37-971D80DA4795}"/>
    <cellStyle name="Obično 3 3 2 3 4 3 2 3" xfId="12952" xr:uid="{FBFA34D9-981E-41EC-AF84-C6D44C4FA729}"/>
    <cellStyle name="Obično 3 3 2 3 4 3 2 3 2" xfId="30717" xr:uid="{B41A3668-2F8C-4DED-B7DB-5CC261A795E8}"/>
    <cellStyle name="Obično 3 3 2 3 4 3 2 4" xfId="23667" xr:uid="{4B16BA27-4824-4DBF-BA8C-0DCAF240B281}"/>
    <cellStyle name="Obično 3 3 2 3 4 3 3" xfId="10472" xr:uid="{70609486-9A0B-4E35-9530-848ED79F7569}"/>
    <cellStyle name="Obično 3 3 2 3 4 3 3 2" xfId="14136" xr:uid="{294AD5B7-C462-491D-B29E-4755DC891F93}"/>
    <cellStyle name="Obično 3 3 2 3 4 3 3 2 2" xfId="31901" xr:uid="{979357F2-5F76-499D-897B-90374D819851}"/>
    <cellStyle name="Obično 3 3 2 3 4 3 3 3" xfId="24851" xr:uid="{57CE2367-8622-4EFD-94F8-ADBD34D9F329}"/>
    <cellStyle name="Obično 3 3 2 3 4 3 4" xfId="11712" xr:uid="{C054EC8C-D618-4179-ABF8-4C568E461ABF}"/>
    <cellStyle name="Obično 3 3 2 3 4 3 4 2" xfId="29534" xr:uid="{C3C2E537-C11E-4165-ACF3-ED38B36BD347}"/>
    <cellStyle name="Obično 3 3 2 3 4 3 5" xfId="22427" xr:uid="{9A98B205-3B8B-447C-A153-9F4030DFEFED}"/>
    <cellStyle name="Obično 3 3 2 3 4 4" xfId="8705" xr:uid="{403C5B91-E46A-4B14-8B6B-4FE7E237E2E7}"/>
    <cellStyle name="Obično 3 3 2 3 4 4 2" xfId="14764" xr:uid="{B5A18C22-7706-4DFD-A207-017A0BC5DC7D}"/>
    <cellStyle name="Obično 3 3 2 3 4 4 2 2" xfId="25479" xr:uid="{5902CE8B-F2D7-4715-8780-644B5D79565D}"/>
    <cellStyle name="Obično 3 3 2 3 4 4 3" xfId="12377" xr:uid="{0CB422DD-ECE4-4DBA-9C4F-6D08AAA19A53}"/>
    <cellStyle name="Obično 3 3 2 3 4 4 3 2" xfId="30162" xr:uid="{525A4D2E-823E-499A-B1F5-29A42301FB16}"/>
    <cellStyle name="Obično 3 3 2 3 4 4 4" xfId="23092" xr:uid="{9F9E09C6-6356-4FBE-AE52-2A8078351B95}"/>
    <cellStyle name="Obično 3 3 2 3 4 5" xfId="9917" xr:uid="{22C1A002-BCEC-48E9-88E4-156B89A425DE}"/>
    <cellStyle name="Obično 3 3 2 3 4 5 2" xfId="13581" xr:uid="{1F583264-1192-4B5B-A6EB-CF4B98D0E105}"/>
    <cellStyle name="Obično 3 3 2 3 4 5 2 2" xfId="31346" xr:uid="{7AD5C4CC-1416-4624-86F5-2D4E1FDD8BCA}"/>
    <cellStyle name="Obično 3 3 2 3 4 5 3" xfId="24296" xr:uid="{40081D56-62BC-4093-9A72-ED9808796466}"/>
    <cellStyle name="Obično 3 3 2 3 4 6" xfId="11137" xr:uid="{573F9A5D-303C-42D9-89E1-1D8E5BC0467D}"/>
    <cellStyle name="Obično 3 3 2 3 4 6 2" xfId="28979" xr:uid="{78340714-E234-4E01-A34E-7B168FF5BB01}"/>
    <cellStyle name="Obično 3 3 2 3 4 7" xfId="21837" xr:uid="{61F30069-DDF7-4C92-AED4-43E3C31292A7}"/>
    <cellStyle name="Obično 3 3 2 3 5" xfId="6444" xr:uid="{B118ACEC-4E92-428C-A8BE-B133ABBB126B}"/>
    <cellStyle name="Obično 3 3 2 3 5 2" xfId="8054" xr:uid="{67EDB2F4-D238-4E15-A0AB-76DD0D080E49}"/>
    <cellStyle name="Obično 3 3 2 3 5 2 2" xfId="9427" xr:uid="{AADFF0EF-F835-49CA-A447-648376DF385E}"/>
    <cellStyle name="Obično 3 3 2 3 5 2 2 2" xfId="15466" xr:uid="{38CFAFAB-3B95-49D7-B02C-6436121CD002}"/>
    <cellStyle name="Obično 3 3 2 3 5 2 2 2 2" xfId="26181" xr:uid="{547264C3-0EAE-46B2-9C71-7C78069A8C18}"/>
    <cellStyle name="Obično 3 3 2 3 5 2 2 3" xfId="13099" xr:uid="{DC23BEAE-F79C-4834-8101-4F12384AC2D4}"/>
    <cellStyle name="Obično 3 3 2 3 5 2 2 3 2" xfId="30864" xr:uid="{31B0DA78-315B-4F65-94B0-914411995631}"/>
    <cellStyle name="Obično 3 3 2 3 5 2 2 4" xfId="23814" xr:uid="{AD31A2AB-8F5C-4665-9CC1-D6E07EA61507}"/>
    <cellStyle name="Obično 3 3 2 3 5 2 3" xfId="10619" xr:uid="{D57C368B-007C-4A22-B8EA-0D1EC2580AA8}"/>
    <cellStyle name="Obično 3 3 2 3 5 2 3 2" xfId="14283" xr:uid="{DB6B8F04-5F1F-4656-A958-9DBC563A5FDB}"/>
    <cellStyle name="Obično 3 3 2 3 5 2 3 2 2" xfId="32048" xr:uid="{8416FBCE-A1FD-4F8A-8CE2-C49B438DD01C}"/>
    <cellStyle name="Obično 3 3 2 3 5 2 3 3" xfId="24998" xr:uid="{E154C6B5-F6A6-4449-9E90-18C8417818C9}"/>
    <cellStyle name="Obično 3 3 2 3 5 2 4" xfId="11859" xr:uid="{B677CFD1-ADBD-48BF-A11A-6F61249DFB6F}"/>
    <cellStyle name="Obično 3 3 2 3 5 2 4 2" xfId="29681" xr:uid="{31EDAD40-B787-47FB-802E-4CB0511E7456}"/>
    <cellStyle name="Obično 3 3 2 3 5 2 5" xfId="22574" xr:uid="{B05B4B29-55D1-4A19-8F5B-6EB3D214EECC}"/>
    <cellStyle name="Obično 3 3 2 3 5 3" xfId="8840" xr:uid="{13A2EE97-5BC5-4E5E-8C1B-5AA887C25B59}"/>
    <cellStyle name="Obično 3 3 2 3 5 3 2" xfId="14899" xr:uid="{CF8F9B91-472C-4B03-B4FF-6B5839976023}"/>
    <cellStyle name="Obično 3 3 2 3 5 3 2 2" xfId="25614" xr:uid="{C3851197-089A-4292-827A-10ED0E8FAE89}"/>
    <cellStyle name="Obično 3 3 2 3 5 3 3" xfId="12512" xr:uid="{81D73A98-3BC9-4E43-9B88-EE197A823829}"/>
    <cellStyle name="Obično 3 3 2 3 5 3 3 2" xfId="30297" xr:uid="{44AD4A09-D3B5-48D8-9847-0D2E68ADF3EA}"/>
    <cellStyle name="Obično 3 3 2 3 5 3 4" xfId="23227" xr:uid="{91003512-1248-4C4D-905A-68D3A64EEE46}"/>
    <cellStyle name="Obično 3 3 2 3 5 4" xfId="10052" xr:uid="{35D74E45-AD6D-4214-94A4-CEA0F8476A47}"/>
    <cellStyle name="Obično 3 3 2 3 5 4 2" xfId="13716" xr:uid="{5CEA4719-8DA3-4695-BC4E-A0A35866DE2A}"/>
    <cellStyle name="Obično 3 3 2 3 5 4 2 2" xfId="31481" xr:uid="{D8714BF1-BAA1-4D9E-9A5B-DF7422AC19A5}"/>
    <cellStyle name="Obično 3 3 2 3 5 4 3" xfId="24431" xr:uid="{663EF621-7338-4159-8972-71B8517941A6}"/>
    <cellStyle name="Obično 3 3 2 3 5 5" xfId="11272" xr:uid="{D3038857-A2B9-4FA4-9D74-E79C5A0705D6}"/>
    <cellStyle name="Obično 3 3 2 3 5 5 2" xfId="29114" xr:uid="{45B2D08D-58B2-4858-80A9-B853917D0C00}"/>
    <cellStyle name="Obično 3 3 2 3 5 6" xfId="21972" xr:uid="{9153604D-7CDE-456B-9F5E-E2CB790B415A}"/>
    <cellStyle name="Obično 3 3 2 3 6" xfId="7412" xr:uid="{A3DCC07D-279D-498C-ADF2-B2B3A8B43D30}"/>
    <cellStyle name="Obično 3 3 2 3 6 2" xfId="9150" xr:uid="{6BEF74A7-F084-46B8-AEF9-FB5984A14842}"/>
    <cellStyle name="Obično 3 3 2 3 6 2 2" xfId="15189" xr:uid="{3835EE05-D5FC-485D-8B16-8D1BC4845685}"/>
    <cellStyle name="Obično 3 3 2 3 6 2 2 2" xfId="25904" xr:uid="{4F324177-6D54-49B0-9E33-D74B8057A94E}"/>
    <cellStyle name="Obično 3 3 2 3 6 2 3" xfId="12822" xr:uid="{51A2E611-A698-4318-91B6-6ED7EC0883D7}"/>
    <cellStyle name="Obično 3 3 2 3 6 2 3 2" xfId="30587" xr:uid="{8C7C4AA8-1C1D-4AC1-AB69-AC53927F05FD}"/>
    <cellStyle name="Obično 3 3 2 3 6 2 4" xfId="23537" xr:uid="{B6D5D8DD-036D-46D0-83CE-6880A1BAA37A}"/>
    <cellStyle name="Obično 3 3 2 3 6 3" xfId="10342" xr:uid="{210ED320-81C7-4DCF-B7F5-3EE670E5FEE9}"/>
    <cellStyle name="Obično 3 3 2 3 6 3 2" xfId="14006" xr:uid="{D4A75161-695C-4EBB-A2FB-976DFB079E02}"/>
    <cellStyle name="Obično 3 3 2 3 6 3 2 2" xfId="31771" xr:uid="{33934290-DA90-4766-8999-C6FF808F0249}"/>
    <cellStyle name="Obično 3 3 2 3 6 3 3" xfId="24721" xr:uid="{951E3F5B-DD90-4F60-924F-95CBB4A3A475}"/>
    <cellStyle name="Obično 3 3 2 3 6 4" xfId="11582" xr:uid="{2B09705C-1A3F-45F6-8D69-6F5C58146C12}"/>
    <cellStyle name="Obično 3 3 2 3 6 4 2" xfId="29404" xr:uid="{5803A5E8-3CAF-4999-B555-42F9D9EA9644}"/>
    <cellStyle name="Obično 3 3 2 3 6 5" xfId="22297" xr:uid="{D1D0507D-4B46-47B0-AA60-A7C5676C3C4D}"/>
    <cellStyle name="Obično 3 3 2 3 7" xfId="8329" xr:uid="{4F75FD92-5DBA-41EF-B2B9-293923FA7E8E}"/>
    <cellStyle name="Obično 3 3 2 3 7 2" xfId="9634" xr:uid="{CCC15475-78D0-4B18-AB99-9383F864F22F}"/>
    <cellStyle name="Obično 3 3 2 3 7 2 2" xfId="15673" xr:uid="{C1415119-13DE-43A4-8735-D70CC0563A3E}"/>
    <cellStyle name="Obično 3 3 2 3 7 2 2 2" xfId="26388" xr:uid="{26C06372-4DBE-41F0-B8CC-B51BC1B69A57}"/>
    <cellStyle name="Obično 3 3 2 3 7 2 3" xfId="13306" xr:uid="{F236CBB7-E65E-40E4-A8A7-BC8C1E920785}"/>
    <cellStyle name="Obično 3 3 2 3 7 2 3 2" xfId="31071" xr:uid="{0AE6B590-F28C-4010-A87C-EE04B307F33A}"/>
    <cellStyle name="Obično 3 3 2 3 7 2 4" xfId="24021" xr:uid="{2C0D9794-F6CD-45EA-9180-F0F355E6C23B}"/>
    <cellStyle name="Obično 3 3 2 3 7 3" xfId="10826" xr:uid="{0914CA9E-0D2F-47FE-8F17-AC74EDDBAF46}"/>
    <cellStyle name="Obično 3 3 2 3 7 3 2" xfId="14490" xr:uid="{57FC1DEF-B054-414C-8F4D-AA9E68EC5A21}"/>
    <cellStyle name="Obično 3 3 2 3 7 3 2 2" xfId="32255" xr:uid="{125A4636-83BC-4C46-8167-09C275C17E81}"/>
    <cellStyle name="Obično 3 3 2 3 7 3 3" xfId="25205" xr:uid="{0152A6B4-B182-43A6-B9B7-B22863CF5B7F}"/>
    <cellStyle name="Obično 3 3 2 3 7 4" xfId="12066" xr:uid="{EA036DB8-9A6C-4187-B969-8FDE51178321}"/>
    <cellStyle name="Obično 3 3 2 3 7 4 2" xfId="29888" xr:uid="{334FED91-55DC-4ADB-86F2-AC46646282FA}"/>
    <cellStyle name="Obično 3 3 2 3 7 5" xfId="22781" xr:uid="{6B0A4EF6-D0DD-4AEC-BAEF-7AFA3F2DF50F}"/>
    <cellStyle name="Obično 3 3 2 3 8" xfId="8575" xr:uid="{3828C2AC-91B1-4FBA-B03D-7ECF0BF1E711}"/>
    <cellStyle name="Obično 3 3 2 3 8 2" xfId="14634" xr:uid="{AE164EA0-0FE0-46E7-A12C-0249694E3ED9}"/>
    <cellStyle name="Obično 3 3 2 3 8 2 2" xfId="25349" xr:uid="{8E965319-E9FE-4523-8F99-B7F454FE20A6}"/>
    <cellStyle name="Obično 3 3 2 3 8 3" xfId="12247" xr:uid="{E2BB79A5-31BA-420B-83F2-59EC82A3AB37}"/>
    <cellStyle name="Obično 3 3 2 3 8 3 2" xfId="30032" xr:uid="{6F106629-42F8-484C-805B-DF9C4BE86D87}"/>
    <cellStyle name="Obično 3 3 2 3 8 4" xfId="22962" xr:uid="{45CF3F10-0455-4BC8-96A1-A6DD58B15C13}"/>
    <cellStyle name="Obično 3 3 2 3 9" xfId="9785" xr:uid="{5C77B805-3737-4A03-9D7D-8336D5309382}"/>
    <cellStyle name="Obično 3 3 2 3 9 2" xfId="13451" xr:uid="{DE880E84-6F1C-4761-99CC-7EB21A6A1D9E}"/>
    <cellStyle name="Obično 3 3 2 3 9 2 2" xfId="31216" xr:uid="{49E2871B-2402-457B-A804-CF4DB15F923C}"/>
    <cellStyle name="Obično 3 3 2 3 9 3" xfId="24166" xr:uid="{1ED69C66-E532-49ED-8284-8FE2EBE155A3}"/>
    <cellStyle name="Obično 3 3 2 4" xfId="5215" xr:uid="{EE6BB22E-E26E-4433-95E7-A65909739B4F}"/>
    <cellStyle name="Obično 3 3 2 4 10" xfId="21696" xr:uid="{42B9C34F-4388-4F33-8B8F-F758C010156E}"/>
    <cellStyle name="Obično 3 3 2 4 2" xfId="5216" xr:uid="{0B81B347-1F0F-45CB-893A-FBFC98AE89F6}"/>
    <cellStyle name="Obično 3 3 2 4 2 2" xfId="6012" xr:uid="{5675D41E-D488-4369-B1D9-880E066D322D}"/>
    <cellStyle name="Obično 3 3 2 4 2 2 2" xfId="6641" xr:uid="{4FC5258C-CC2B-4C1A-8685-A752CA8EB290}"/>
    <cellStyle name="Obično 3 3 2 4 2 2 2 2" xfId="8251" xr:uid="{522B41BB-5EA2-4DA3-AAB5-E8F8679717AD}"/>
    <cellStyle name="Obično 3 3 2 4 2 2 2 2 2" xfId="9561" xr:uid="{7FDA1CEB-7C6A-408E-9EAD-E7EF5ACC1494}"/>
    <cellStyle name="Obično 3 3 2 4 2 2 2 2 2 2" xfId="15600" xr:uid="{736977A1-19D5-4893-9F66-1BE20B11A1B5}"/>
    <cellStyle name="Obično 3 3 2 4 2 2 2 2 2 2 2" xfId="26315" xr:uid="{F2B88818-58F8-4223-B128-167525A38AC6}"/>
    <cellStyle name="Obično 3 3 2 4 2 2 2 2 2 3" xfId="13233" xr:uid="{FAA4AA6B-1CAC-4924-A54C-D31D8056D387}"/>
    <cellStyle name="Obično 3 3 2 4 2 2 2 2 2 3 2" xfId="30998" xr:uid="{78692EE0-7E69-4951-BD16-19B34003D6A9}"/>
    <cellStyle name="Obično 3 3 2 4 2 2 2 2 2 4" xfId="23948" xr:uid="{59A0C0CE-C54D-402A-877F-D9F5498B838B}"/>
    <cellStyle name="Obično 3 3 2 4 2 2 2 2 3" xfId="10753" xr:uid="{B7A91767-3557-40BE-9B20-6437674D13B6}"/>
    <cellStyle name="Obično 3 3 2 4 2 2 2 2 3 2" xfId="14417" xr:uid="{B2921DCD-33FA-49D9-A8AD-556E2ECAA764}"/>
    <cellStyle name="Obično 3 3 2 4 2 2 2 2 3 2 2" xfId="32182" xr:uid="{F0EC18A3-4B5E-4B8E-A9AC-32E834BE8FCF}"/>
    <cellStyle name="Obično 3 3 2 4 2 2 2 2 3 3" xfId="25132" xr:uid="{600A2A64-CA32-4295-8EB7-4C99CAD7A198}"/>
    <cellStyle name="Obično 3 3 2 4 2 2 2 2 4" xfId="11993" xr:uid="{77F7EC19-A9B8-403D-B500-A3922F41EA5E}"/>
    <cellStyle name="Obično 3 3 2 4 2 2 2 2 4 2" xfId="29815" xr:uid="{106DF8DE-CC65-47AA-8B70-F819FEA226B1}"/>
    <cellStyle name="Obično 3 3 2 4 2 2 2 2 5" xfId="22708" xr:uid="{E0888B73-A08C-4E97-8728-C9CA3190D3D7}"/>
    <cellStyle name="Obično 3 3 2 4 2 2 2 3" xfId="8974" xr:uid="{F430D100-3722-4FD1-B4EC-0A45BFBCB094}"/>
    <cellStyle name="Obično 3 3 2 4 2 2 2 3 2" xfId="15033" xr:uid="{554DE7AB-99F2-40A6-A647-6975343DCB57}"/>
    <cellStyle name="Obično 3 3 2 4 2 2 2 3 2 2" xfId="25748" xr:uid="{26B2620C-ECBF-4309-B0E9-9C4D66C50533}"/>
    <cellStyle name="Obično 3 3 2 4 2 2 2 3 3" xfId="12646" xr:uid="{5F818556-42E8-4F11-AF0D-AC97C809B963}"/>
    <cellStyle name="Obično 3 3 2 4 2 2 2 3 3 2" xfId="30431" xr:uid="{D7A7760E-C108-4351-9A95-01B3AD51D574}"/>
    <cellStyle name="Obično 3 3 2 4 2 2 2 3 4" xfId="23361" xr:uid="{4FA2AC44-4A37-4A05-9DAD-931246B82476}"/>
    <cellStyle name="Obično 3 3 2 4 2 2 2 4" xfId="10186" xr:uid="{EB4BCD01-FB1E-4A72-BFA1-BECBA99A3577}"/>
    <cellStyle name="Obično 3 3 2 4 2 2 2 4 2" xfId="13850" xr:uid="{AF394240-DF50-4AA3-B692-B7B6DC84C43F}"/>
    <cellStyle name="Obično 3 3 2 4 2 2 2 4 2 2" xfId="31615" xr:uid="{6F7045BE-BC0F-4020-9090-01F675E5E53D}"/>
    <cellStyle name="Obično 3 3 2 4 2 2 2 4 3" xfId="24565" xr:uid="{70D607B9-6E70-4A7B-9EE0-1A473FF8B68F}"/>
    <cellStyle name="Obično 3 3 2 4 2 2 2 5" xfId="11406" xr:uid="{E7428B96-C676-4A69-97DC-ED04E75C927C}"/>
    <cellStyle name="Obično 3 3 2 4 2 2 2 5 2" xfId="29248" xr:uid="{5B374084-AF7D-4A17-A99E-3AE92AE251B7}"/>
    <cellStyle name="Obično 3 3 2 4 2 2 2 6" xfId="22106" xr:uid="{1DF088F9-6C68-4E56-B1EC-A71416CBB764}"/>
    <cellStyle name="Obično 3 3 2 4 2 2 3" xfId="7609" xr:uid="{640C3A18-D909-4E7F-A12F-EE5638676587}"/>
    <cellStyle name="Obično 3 3 2 4 2 2 3 2" xfId="9284" xr:uid="{EDE26DA8-07EB-4760-8028-BD01A7BE921D}"/>
    <cellStyle name="Obično 3 3 2 4 2 2 3 2 2" xfId="15323" xr:uid="{E62F77E8-E305-4E16-AB20-62017D5BF978}"/>
    <cellStyle name="Obično 3 3 2 4 2 2 3 2 2 2" xfId="26038" xr:uid="{BA589967-7A6E-4E35-AC1A-E9A29F260A01}"/>
    <cellStyle name="Obično 3 3 2 4 2 2 3 2 3" xfId="12956" xr:uid="{A5E91858-D98D-452C-8B74-467B16921C59}"/>
    <cellStyle name="Obično 3 3 2 4 2 2 3 2 3 2" xfId="30721" xr:uid="{604669CD-EB25-4ED5-A93B-A86BA95D6172}"/>
    <cellStyle name="Obično 3 3 2 4 2 2 3 2 4" xfId="23671" xr:uid="{9708CA09-0387-475C-977A-86AC65134EA6}"/>
    <cellStyle name="Obično 3 3 2 4 2 2 3 3" xfId="10476" xr:uid="{330A3861-2A71-4527-8985-E520E51F24F8}"/>
    <cellStyle name="Obično 3 3 2 4 2 2 3 3 2" xfId="14140" xr:uid="{757B9A79-50DC-4B56-BEA5-ECFA59FC2071}"/>
    <cellStyle name="Obično 3 3 2 4 2 2 3 3 2 2" xfId="31905" xr:uid="{FAA3EE50-3CFD-41F2-A27F-2189ABCA2FC9}"/>
    <cellStyle name="Obično 3 3 2 4 2 2 3 3 3" xfId="24855" xr:uid="{33AFD171-452D-46D5-A4B8-EC8C4E9CB3D7}"/>
    <cellStyle name="Obično 3 3 2 4 2 2 3 4" xfId="11716" xr:uid="{5388972E-96CD-45FB-9D66-CA0E8F5A2073}"/>
    <cellStyle name="Obično 3 3 2 4 2 2 3 4 2" xfId="29538" xr:uid="{1E0BC401-3D16-4854-AC65-A5EA8B7FAC53}"/>
    <cellStyle name="Obično 3 3 2 4 2 2 3 5" xfId="22431" xr:uid="{84A85CC2-2964-4D9C-A7C7-64280EA4C624}"/>
    <cellStyle name="Obično 3 3 2 4 2 2 4" xfId="8709" xr:uid="{6867752F-62AE-426D-A10A-3D7CA6E6B0B7}"/>
    <cellStyle name="Obično 3 3 2 4 2 2 4 2" xfId="14768" xr:uid="{FC0F65E0-BBA7-48AE-ADCC-F29AED0569C7}"/>
    <cellStyle name="Obično 3 3 2 4 2 2 4 2 2" xfId="25483" xr:uid="{36E49F2C-8C71-4624-84C4-1C71F98AED0A}"/>
    <cellStyle name="Obično 3 3 2 4 2 2 4 3" xfId="12381" xr:uid="{0EC713D5-886A-4851-B717-F9D5FB24A453}"/>
    <cellStyle name="Obično 3 3 2 4 2 2 4 3 2" xfId="30166" xr:uid="{516695B1-8070-488F-98CD-81D1A6508244}"/>
    <cellStyle name="Obično 3 3 2 4 2 2 4 4" xfId="23096" xr:uid="{6B55E866-BA60-4149-9CE9-0006CB69301A}"/>
    <cellStyle name="Obično 3 3 2 4 2 2 5" xfId="9921" xr:uid="{0A9984FE-D854-497F-9C7B-1F644934A11E}"/>
    <cellStyle name="Obično 3 3 2 4 2 2 5 2" xfId="13585" xr:uid="{A6BFF86D-547F-49AD-ACD9-8BB7FAEE929D}"/>
    <cellStyle name="Obično 3 3 2 4 2 2 5 2 2" xfId="31350" xr:uid="{A34C5B79-3BAA-40C4-B767-A733D5608AB1}"/>
    <cellStyle name="Obično 3 3 2 4 2 2 5 3" xfId="24300" xr:uid="{9D3AF583-3BB8-46D3-AE01-FEA74C00FF0F}"/>
    <cellStyle name="Obično 3 3 2 4 2 2 6" xfId="11141" xr:uid="{937FDFD5-A4A6-420E-8F6D-9729B6D699AA}"/>
    <cellStyle name="Obično 3 3 2 4 2 2 6 2" xfId="28983" xr:uid="{5221DC5A-CDD5-48E4-A9E0-085558D39741}"/>
    <cellStyle name="Obično 3 3 2 4 2 2 7" xfId="21841" xr:uid="{2D8DB50A-F0AD-4A3D-BB25-BFB2E2459F1A}"/>
    <cellStyle name="Obično 3 3 2 4 2 3" xfId="6448" xr:uid="{E1004F8C-3B5E-4AFE-90E5-7F53B2A1E8EC}"/>
    <cellStyle name="Obično 3 3 2 4 2 3 2" xfId="8058" xr:uid="{861BB184-D740-4093-8161-F0E6082EF4E5}"/>
    <cellStyle name="Obično 3 3 2 4 2 3 2 2" xfId="9431" xr:uid="{DE176187-A4D3-48D3-B634-EBE5C2AA865B}"/>
    <cellStyle name="Obično 3 3 2 4 2 3 2 2 2" xfId="15470" xr:uid="{154848C9-CFAF-4FBC-9BF2-E157FD237AF5}"/>
    <cellStyle name="Obično 3 3 2 4 2 3 2 2 2 2" xfId="26185" xr:uid="{9086EF1B-FB0C-476C-B257-747210F45AC2}"/>
    <cellStyle name="Obično 3 3 2 4 2 3 2 2 3" xfId="13103" xr:uid="{3A8126EA-8778-493B-8CAE-A76F862D5CE0}"/>
    <cellStyle name="Obično 3 3 2 4 2 3 2 2 3 2" xfId="30868" xr:uid="{BCD070F7-A305-4677-86BE-2EA75973FD66}"/>
    <cellStyle name="Obično 3 3 2 4 2 3 2 2 4" xfId="23818" xr:uid="{65D0B768-5B40-4EC2-87CB-00C351271328}"/>
    <cellStyle name="Obično 3 3 2 4 2 3 2 3" xfId="10623" xr:uid="{F7326DC2-687D-48DF-88FC-6EE2272702FD}"/>
    <cellStyle name="Obično 3 3 2 4 2 3 2 3 2" xfId="14287" xr:uid="{E4905CFD-A2D0-467F-8665-E759485ABA2B}"/>
    <cellStyle name="Obično 3 3 2 4 2 3 2 3 2 2" xfId="32052" xr:uid="{430DAE52-93CB-4FA3-ADD1-34343634C891}"/>
    <cellStyle name="Obično 3 3 2 4 2 3 2 3 3" xfId="25002" xr:uid="{3E319A43-F1FF-427A-848F-99A45F97E781}"/>
    <cellStyle name="Obično 3 3 2 4 2 3 2 4" xfId="11863" xr:uid="{12FE93DC-EBCF-4BF8-BAF7-24E9DC3E13C7}"/>
    <cellStyle name="Obično 3 3 2 4 2 3 2 4 2" xfId="29685" xr:uid="{876699D5-4915-45E0-A89E-CDB152D2137E}"/>
    <cellStyle name="Obično 3 3 2 4 2 3 2 5" xfId="22578" xr:uid="{1C5F993D-D7CB-4481-9294-A7D513FC6377}"/>
    <cellStyle name="Obično 3 3 2 4 2 3 3" xfId="8844" xr:uid="{14B6171F-0E6C-40CB-8EE9-9E2185EBF3CE}"/>
    <cellStyle name="Obično 3 3 2 4 2 3 3 2" xfId="14903" xr:uid="{31FCD7D5-EF73-472A-8F7E-BABCC44AEF22}"/>
    <cellStyle name="Obično 3 3 2 4 2 3 3 2 2" xfId="25618" xr:uid="{9611B049-19C1-40AD-B74E-65A29A961F1D}"/>
    <cellStyle name="Obično 3 3 2 4 2 3 3 3" xfId="12516" xr:uid="{3977AA1A-C28E-4F23-BD38-11BF0E82FDDF}"/>
    <cellStyle name="Obično 3 3 2 4 2 3 3 3 2" xfId="30301" xr:uid="{16652ED8-29F7-4FE6-9F63-77F0852F5B47}"/>
    <cellStyle name="Obično 3 3 2 4 2 3 3 4" xfId="23231" xr:uid="{D74682DE-9BF9-46D8-ADB3-61CDDFF379D6}"/>
    <cellStyle name="Obično 3 3 2 4 2 3 4" xfId="10056" xr:uid="{1D61791B-DCE5-4543-80EE-7A029F6468B2}"/>
    <cellStyle name="Obično 3 3 2 4 2 3 4 2" xfId="13720" xr:uid="{2DD20476-E619-439A-9A87-067BAE20A3F0}"/>
    <cellStyle name="Obično 3 3 2 4 2 3 4 2 2" xfId="31485" xr:uid="{A92847CC-A9B7-4308-8CB5-ECB43291FDF6}"/>
    <cellStyle name="Obično 3 3 2 4 2 3 4 3" xfId="24435" xr:uid="{49E74B57-10F1-4567-BB1C-2FB128E3BD75}"/>
    <cellStyle name="Obično 3 3 2 4 2 3 5" xfId="11276" xr:uid="{6DAC7303-261D-4A7E-8A60-462637F072F3}"/>
    <cellStyle name="Obično 3 3 2 4 2 3 5 2" xfId="29118" xr:uid="{A5C9EA7D-757F-48B9-81DB-A4A5E6F8946B}"/>
    <cellStyle name="Obično 3 3 2 4 2 3 6" xfId="21976" xr:uid="{ED28A4D4-B24C-47DF-82F3-B4185F619C08}"/>
    <cellStyle name="Obično 3 3 2 4 2 4" xfId="7416" xr:uid="{80457AA8-4C26-4F22-8531-62408067F96E}"/>
    <cellStyle name="Obično 3 3 2 4 2 4 2" xfId="9154" xr:uid="{1B3E06CF-1A12-4E66-B722-F3D277C1E85B}"/>
    <cellStyle name="Obično 3 3 2 4 2 4 2 2" xfId="15193" xr:uid="{994D8B93-5E42-48BD-B695-6E465190809D}"/>
    <cellStyle name="Obično 3 3 2 4 2 4 2 2 2" xfId="25908" xr:uid="{0DAD1400-74B5-4F7B-9336-78834AF68914}"/>
    <cellStyle name="Obično 3 3 2 4 2 4 2 3" xfId="12826" xr:uid="{6F9D2815-54CF-4749-832B-AA62DEFE0608}"/>
    <cellStyle name="Obično 3 3 2 4 2 4 2 3 2" xfId="30591" xr:uid="{A2A570B9-2FB5-48D9-AB05-74538643056D}"/>
    <cellStyle name="Obično 3 3 2 4 2 4 2 4" xfId="23541" xr:uid="{F951CE67-9482-4D01-BA77-BF8289C6344D}"/>
    <cellStyle name="Obično 3 3 2 4 2 4 3" xfId="10346" xr:uid="{78B8B8F0-4AA7-47A7-A444-F1F57458D474}"/>
    <cellStyle name="Obično 3 3 2 4 2 4 3 2" xfId="14010" xr:uid="{580891DF-A425-4C82-84FC-769458C1E6EC}"/>
    <cellStyle name="Obično 3 3 2 4 2 4 3 2 2" xfId="31775" xr:uid="{2E5FDCD3-F1F6-4855-9B41-5A8C447DFB88}"/>
    <cellStyle name="Obično 3 3 2 4 2 4 3 3" xfId="24725" xr:uid="{C507D565-8A2E-4778-840D-B244CA728D71}"/>
    <cellStyle name="Obično 3 3 2 4 2 4 4" xfId="11586" xr:uid="{F8538285-3897-41A9-B706-21FD9426A6BA}"/>
    <cellStyle name="Obično 3 3 2 4 2 4 4 2" xfId="29408" xr:uid="{106EA648-015A-498C-83F9-AF038DFBA087}"/>
    <cellStyle name="Obično 3 3 2 4 2 4 5" xfId="22301" xr:uid="{2AECC9C3-9AE6-4AE5-B0E4-F1FEE5A42376}"/>
    <cellStyle name="Obično 3 3 2 4 2 5" xfId="8333" xr:uid="{3408E967-8E84-43CC-A722-D22AB78B0C93}"/>
    <cellStyle name="Obično 3 3 2 4 2 5 2" xfId="9638" xr:uid="{C1504A8E-A427-40B8-9439-57EC257CA78A}"/>
    <cellStyle name="Obično 3 3 2 4 2 5 2 2" xfId="15677" xr:uid="{E026CE81-F3CD-4103-BCE0-0E468A3F7618}"/>
    <cellStyle name="Obično 3 3 2 4 2 5 2 2 2" xfId="26392" xr:uid="{B3AF5CE2-E88A-4CA7-81FA-A5D0B184D1DB}"/>
    <cellStyle name="Obično 3 3 2 4 2 5 2 3" xfId="13310" xr:uid="{B920FA6C-DFA1-4E36-94ED-591C4312053B}"/>
    <cellStyle name="Obično 3 3 2 4 2 5 2 3 2" xfId="31075" xr:uid="{61869D81-0D8E-4D53-8E19-A0E0F9460DA4}"/>
    <cellStyle name="Obično 3 3 2 4 2 5 2 4" xfId="24025" xr:uid="{8AB803BD-91BE-4163-8815-0671E9DE8C1A}"/>
    <cellStyle name="Obično 3 3 2 4 2 5 3" xfId="10830" xr:uid="{39D7E745-191E-4A39-8AE0-2B3DC9F199C5}"/>
    <cellStyle name="Obično 3 3 2 4 2 5 3 2" xfId="14494" xr:uid="{88A100B7-A6ED-4660-AE20-5C27D8012C13}"/>
    <cellStyle name="Obično 3 3 2 4 2 5 3 2 2" xfId="32259" xr:uid="{D4770A6E-3EAF-4E21-A52E-FD99A1A015B9}"/>
    <cellStyle name="Obično 3 3 2 4 2 5 3 3" xfId="25209" xr:uid="{E46DB389-BA04-431E-B8EA-C6B281A3C2BD}"/>
    <cellStyle name="Obično 3 3 2 4 2 5 4" xfId="12070" xr:uid="{74D6DBBF-E617-4753-BB34-AFC81A7BC5DE}"/>
    <cellStyle name="Obično 3 3 2 4 2 5 4 2" xfId="29892" xr:uid="{871FA82D-9448-4305-A57F-48BF11C08EDD}"/>
    <cellStyle name="Obično 3 3 2 4 2 5 5" xfId="22785" xr:uid="{61E30124-48F6-450A-9BAE-416905CE35D4}"/>
    <cellStyle name="Obično 3 3 2 4 2 6" xfId="8579" xr:uid="{6F6FF993-9D0D-4002-84CD-19955415C644}"/>
    <cellStyle name="Obično 3 3 2 4 2 6 2" xfId="14638" xr:uid="{7D34E5C1-D944-417C-9D21-BC4B2B3E36FA}"/>
    <cellStyle name="Obično 3 3 2 4 2 6 2 2" xfId="25353" xr:uid="{139C6A19-2F13-419C-8469-95F164D9586F}"/>
    <cellStyle name="Obično 3 3 2 4 2 6 3" xfId="12251" xr:uid="{F56E8754-5D0F-4C13-8834-0CCBCE0783ED}"/>
    <cellStyle name="Obično 3 3 2 4 2 6 3 2" xfId="30036" xr:uid="{C15781F9-20BE-4FE3-9346-F1CA1159CF47}"/>
    <cellStyle name="Obično 3 3 2 4 2 6 4" xfId="22966" xr:uid="{3811A954-269A-42DE-BE7C-C0822839E72D}"/>
    <cellStyle name="Obično 3 3 2 4 2 7" xfId="9789" xr:uid="{32E3A17D-02A2-44B9-978F-CBF02BBC8EC6}"/>
    <cellStyle name="Obično 3 3 2 4 2 7 2" xfId="13455" xr:uid="{B6AAD0AD-8ED4-44DA-BCB9-5BA218F1FBCF}"/>
    <cellStyle name="Obično 3 3 2 4 2 7 2 2" xfId="31220" xr:uid="{9B385C9C-35B2-4190-ADB5-DFE6161FBA45}"/>
    <cellStyle name="Obično 3 3 2 4 2 7 3" xfId="24170" xr:uid="{844F0BBF-F80A-4742-99EF-F1063B93053B}"/>
    <cellStyle name="Obično 3 3 2 4 2 8" xfId="11011" xr:uid="{55FA98FF-094C-41B9-A2E2-7CE68F925C57}"/>
    <cellStyle name="Obično 3 3 2 4 2 8 2" xfId="28853" xr:uid="{A1799D18-19AD-4D6F-A0DF-E20574FE4CB9}"/>
    <cellStyle name="Obično 3 3 2 4 2 9" xfId="21697" xr:uid="{2872B0ED-94F4-409B-BED2-5529D2ACE902}"/>
    <cellStyle name="Obično 3 3 2 4 3" xfId="6011" xr:uid="{44C4FED0-26A5-49DE-A0B1-E19429B76338}"/>
    <cellStyle name="Obično 3 3 2 4 3 2" xfId="6640" xr:uid="{8B896A62-F8E3-4E90-B9A6-5BEE2E0738BA}"/>
    <cellStyle name="Obično 3 3 2 4 3 2 2" xfId="8250" xr:uid="{37D2E8FC-46B2-4AB9-946F-307071381715}"/>
    <cellStyle name="Obično 3 3 2 4 3 2 2 2" xfId="9560" xr:uid="{13E70182-26DA-4906-8872-7AF53E611D85}"/>
    <cellStyle name="Obično 3 3 2 4 3 2 2 2 2" xfId="15599" xr:uid="{E197396B-B376-41DB-90BB-548540652D13}"/>
    <cellStyle name="Obično 3 3 2 4 3 2 2 2 2 2" xfId="26314" xr:uid="{D4458D59-E0FA-47EE-9F69-EAC2667A13CD}"/>
    <cellStyle name="Obično 3 3 2 4 3 2 2 2 3" xfId="13232" xr:uid="{25A38075-280B-4E9F-B359-F1A51D44AC87}"/>
    <cellStyle name="Obično 3 3 2 4 3 2 2 2 3 2" xfId="30997" xr:uid="{C102B8E8-60B8-46BC-B6B4-2E49A9AE4CE2}"/>
    <cellStyle name="Obično 3 3 2 4 3 2 2 2 4" xfId="23947" xr:uid="{BFE8BB40-8871-4518-B8CC-55D6D41BE34D}"/>
    <cellStyle name="Obično 3 3 2 4 3 2 2 3" xfId="10752" xr:uid="{504B22B9-CC3C-48FA-A81C-1707FB818C95}"/>
    <cellStyle name="Obično 3 3 2 4 3 2 2 3 2" xfId="14416" xr:uid="{B9725132-3776-490E-8E86-C91DD3B68F80}"/>
    <cellStyle name="Obično 3 3 2 4 3 2 2 3 2 2" xfId="32181" xr:uid="{B36822E4-74A4-4CC9-ACEB-680FFB701167}"/>
    <cellStyle name="Obično 3 3 2 4 3 2 2 3 3" xfId="25131" xr:uid="{42A0D9D7-C6F6-4F94-8B16-EF2A630B3A90}"/>
    <cellStyle name="Obično 3 3 2 4 3 2 2 4" xfId="11992" xr:uid="{0CA17277-175F-4A32-AFE3-3FF5431B1622}"/>
    <cellStyle name="Obično 3 3 2 4 3 2 2 4 2" xfId="29814" xr:uid="{8F16D53A-7173-49BD-8B18-D1D76AB1EE85}"/>
    <cellStyle name="Obično 3 3 2 4 3 2 2 5" xfId="22707" xr:uid="{B1776B54-2D6C-4127-8DA5-C5EDE176CD13}"/>
    <cellStyle name="Obično 3 3 2 4 3 2 3" xfId="8973" xr:uid="{B6B11D3E-9836-4293-A48D-4A8ED5C01CC9}"/>
    <cellStyle name="Obično 3 3 2 4 3 2 3 2" xfId="15032" xr:uid="{A5B47F20-2627-4433-95F2-5C1F6F16E6A4}"/>
    <cellStyle name="Obično 3 3 2 4 3 2 3 2 2" xfId="25747" xr:uid="{D9B73B77-E65D-4373-BB3B-EF9BF9109668}"/>
    <cellStyle name="Obično 3 3 2 4 3 2 3 3" xfId="12645" xr:uid="{A94432D5-C27D-49AE-9233-7A81C6A8C572}"/>
    <cellStyle name="Obično 3 3 2 4 3 2 3 3 2" xfId="30430" xr:uid="{D049C759-6811-480F-9CE1-2D58372E77B6}"/>
    <cellStyle name="Obično 3 3 2 4 3 2 3 4" xfId="23360" xr:uid="{0363C5EB-5722-4877-B532-13CA1F333B6C}"/>
    <cellStyle name="Obično 3 3 2 4 3 2 4" xfId="10185" xr:uid="{1A63692B-250D-452C-8574-BE4279F9C7BC}"/>
    <cellStyle name="Obično 3 3 2 4 3 2 4 2" xfId="13849" xr:uid="{E8C7A715-A9A1-4580-8E59-0BB8F6FC4039}"/>
    <cellStyle name="Obično 3 3 2 4 3 2 4 2 2" xfId="31614" xr:uid="{ED18A66D-E689-4362-A36C-84F8E89D7228}"/>
    <cellStyle name="Obično 3 3 2 4 3 2 4 3" xfId="24564" xr:uid="{10AB7A3E-06F1-4725-BC22-F35973B84220}"/>
    <cellStyle name="Obično 3 3 2 4 3 2 5" xfId="11405" xr:uid="{F79A9086-2B23-4094-B980-38D193D40445}"/>
    <cellStyle name="Obično 3 3 2 4 3 2 5 2" xfId="29247" xr:uid="{1FE3AD59-4AEC-4F10-8BCF-913986B51A39}"/>
    <cellStyle name="Obično 3 3 2 4 3 2 6" xfId="22105" xr:uid="{2FC597A1-5CDE-4A6D-89B1-79AE84CB6D3A}"/>
    <cellStyle name="Obično 3 3 2 4 3 3" xfId="7608" xr:uid="{119C70D0-0264-4104-8679-6EF0816933AB}"/>
    <cellStyle name="Obično 3 3 2 4 3 3 2" xfId="9283" xr:uid="{7AE1C120-43B0-41ED-9ED5-B697BC24E676}"/>
    <cellStyle name="Obično 3 3 2 4 3 3 2 2" xfId="15322" xr:uid="{439C8C93-6894-46A5-AE4E-8A17083E3D7F}"/>
    <cellStyle name="Obično 3 3 2 4 3 3 2 2 2" xfId="26037" xr:uid="{A3C5A656-2B40-4FB6-89ED-39D1415D548F}"/>
    <cellStyle name="Obično 3 3 2 4 3 3 2 3" xfId="12955" xr:uid="{446AF453-C44C-43BC-A236-060AE435C239}"/>
    <cellStyle name="Obično 3 3 2 4 3 3 2 3 2" xfId="30720" xr:uid="{46BAB39D-0A99-4394-A49F-1CFE9D889D85}"/>
    <cellStyle name="Obično 3 3 2 4 3 3 2 4" xfId="23670" xr:uid="{1F868844-8ED5-4B83-B2BE-1A522DADD7BB}"/>
    <cellStyle name="Obično 3 3 2 4 3 3 3" xfId="10475" xr:uid="{278F9486-44F4-4EDB-9A37-BF5B7507696A}"/>
    <cellStyle name="Obično 3 3 2 4 3 3 3 2" xfId="14139" xr:uid="{A3078D3C-6128-4379-94F4-50A570D3005F}"/>
    <cellStyle name="Obično 3 3 2 4 3 3 3 2 2" xfId="31904" xr:uid="{8972B055-A1FD-41A6-B034-D8AB0DFC63F4}"/>
    <cellStyle name="Obično 3 3 2 4 3 3 3 3" xfId="24854" xr:uid="{AF5D7B2A-B583-4850-880A-FB8411F23E34}"/>
    <cellStyle name="Obično 3 3 2 4 3 3 4" xfId="11715" xr:uid="{F071F5CE-32EC-476F-8CBF-D7D5DD58849F}"/>
    <cellStyle name="Obično 3 3 2 4 3 3 4 2" xfId="29537" xr:uid="{1C638BB4-3FC3-425E-B45C-C239AA7C36EA}"/>
    <cellStyle name="Obično 3 3 2 4 3 3 5" xfId="22430" xr:uid="{5BEAB1E2-B10D-493D-B1F1-9822D2285BC2}"/>
    <cellStyle name="Obično 3 3 2 4 3 4" xfId="8708" xr:uid="{A2E264AB-EB20-4611-9FCD-23D84A63F298}"/>
    <cellStyle name="Obično 3 3 2 4 3 4 2" xfId="14767" xr:uid="{2A67404A-4D39-4C73-AB9E-3B883BD8AD55}"/>
    <cellStyle name="Obično 3 3 2 4 3 4 2 2" xfId="25482" xr:uid="{9317235B-B07B-4D8D-A337-B94E47C510F7}"/>
    <cellStyle name="Obično 3 3 2 4 3 4 3" xfId="12380" xr:uid="{1ADFBD7E-C93A-4413-B263-CB0793170F3E}"/>
    <cellStyle name="Obično 3 3 2 4 3 4 3 2" xfId="30165" xr:uid="{D69359A1-1721-443A-AB9D-AC9CC2E5BA45}"/>
    <cellStyle name="Obično 3 3 2 4 3 4 4" xfId="23095" xr:uid="{A416A3D2-1BFE-442C-9B8B-83A97AB00B98}"/>
    <cellStyle name="Obično 3 3 2 4 3 5" xfId="9920" xr:uid="{816510B7-838F-48C1-9C41-42824293B8EF}"/>
    <cellStyle name="Obično 3 3 2 4 3 5 2" xfId="13584" xr:uid="{E53B8178-087A-49DE-998E-28D78E301E2F}"/>
    <cellStyle name="Obično 3 3 2 4 3 5 2 2" xfId="31349" xr:uid="{C2AD02CF-C0E5-47D1-9A27-AE8C6C73E92D}"/>
    <cellStyle name="Obično 3 3 2 4 3 5 3" xfId="24299" xr:uid="{FF716121-5BD1-4FAF-B3A9-2B37D4A72600}"/>
    <cellStyle name="Obično 3 3 2 4 3 6" xfId="11140" xr:uid="{6EA0A124-7B84-4B7A-BFB9-43D442368AD8}"/>
    <cellStyle name="Obično 3 3 2 4 3 6 2" xfId="28982" xr:uid="{CC9A3F5C-FE9B-415B-B790-37F13A50392A}"/>
    <cellStyle name="Obično 3 3 2 4 3 7" xfId="21840" xr:uid="{1A4A8847-0ED1-4CDA-A8DD-EC6D1EC609A6}"/>
    <cellStyle name="Obično 3 3 2 4 4" xfId="6447" xr:uid="{BAEDB96F-D4D3-4A47-82B6-E2D0285F8D3C}"/>
    <cellStyle name="Obično 3 3 2 4 4 2" xfId="8057" xr:uid="{18144178-C909-4B78-82C2-45219DD4F6C8}"/>
    <cellStyle name="Obično 3 3 2 4 4 2 2" xfId="9430" xr:uid="{A84B2BC4-EB64-4BB4-8612-3743409A1FF4}"/>
    <cellStyle name="Obično 3 3 2 4 4 2 2 2" xfId="15469" xr:uid="{17C0AAD6-820F-4953-B284-18841682F60F}"/>
    <cellStyle name="Obično 3 3 2 4 4 2 2 2 2" xfId="26184" xr:uid="{3CDF96C8-186C-4900-8B24-D284C93F8188}"/>
    <cellStyle name="Obično 3 3 2 4 4 2 2 3" xfId="13102" xr:uid="{4182D6F0-6B8A-471C-872C-68029E11FCA8}"/>
    <cellStyle name="Obično 3 3 2 4 4 2 2 3 2" xfId="30867" xr:uid="{FA01618F-C270-4965-9216-7DA722934374}"/>
    <cellStyle name="Obično 3 3 2 4 4 2 2 4" xfId="23817" xr:uid="{E983BD0B-8EF1-46AA-86A5-B34338BE81A6}"/>
    <cellStyle name="Obično 3 3 2 4 4 2 3" xfId="10622" xr:uid="{89F865EE-4347-4C6C-B10E-D1E0C23960BE}"/>
    <cellStyle name="Obično 3 3 2 4 4 2 3 2" xfId="14286" xr:uid="{48171F58-5F05-417C-AB92-3BEC93043B47}"/>
    <cellStyle name="Obično 3 3 2 4 4 2 3 2 2" xfId="32051" xr:uid="{7C7B1C64-F012-4A94-95D5-42FEC2BF2DF1}"/>
    <cellStyle name="Obično 3 3 2 4 4 2 3 3" xfId="25001" xr:uid="{DC71C6FF-CCBA-473D-B4C3-7B9DD8A05515}"/>
    <cellStyle name="Obično 3 3 2 4 4 2 4" xfId="11862" xr:uid="{5D5E5732-8AB9-4E25-BFFF-B6DE6B73E444}"/>
    <cellStyle name="Obično 3 3 2 4 4 2 4 2" xfId="29684" xr:uid="{7410717F-CCF1-48DC-A145-5998AF4C94E0}"/>
    <cellStyle name="Obično 3 3 2 4 4 2 5" xfId="22577" xr:uid="{43663E71-A13D-472D-B718-BB7E24466251}"/>
    <cellStyle name="Obično 3 3 2 4 4 3" xfId="8843" xr:uid="{A9A43921-C645-4B8F-97CB-8AD15F6B553A}"/>
    <cellStyle name="Obično 3 3 2 4 4 3 2" xfId="14902" xr:uid="{57305ECF-808B-4C42-999A-03FF5CFD7638}"/>
    <cellStyle name="Obično 3 3 2 4 4 3 2 2" xfId="25617" xr:uid="{02D8F0F9-3265-4F22-BFD6-3C0522242C16}"/>
    <cellStyle name="Obično 3 3 2 4 4 3 3" xfId="12515" xr:uid="{E00DC0F2-B67C-4E4B-92C4-B15E7B48153C}"/>
    <cellStyle name="Obično 3 3 2 4 4 3 3 2" xfId="30300" xr:uid="{1435BDFA-4C8F-4A5A-B767-073C47790B8D}"/>
    <cellStyle name="Obično 3 3 2 4 4 3 4" xfId="23230" xr:uid="{BAC953E0-3B28-4C60-B6E2-BD9BE051853E}"/>
    <cellStyle name="Obično 3 3 2 4 4 4" xfId="10055" xr:uid="{5B8DA1A1-F832-4269-9F0F-CE6CB6DB5E3C}"/>
    <cellStyle name="Obično 3 3 2 4 4 4 2" xfId="13719" xr:uid="{2D4D997E-4133-4D5E-9721-ABEE0C881514}"/>
    <cellStyle name="Obično 3 3 2 4 4 4 2 2" xfId="31484" xr:uid="{1E6BBB11-5FED-4E1E-B881-206162D969DD}"/>
    <cellStyle name="Obično 3 3 2 4 4 4 3" xfId="24434" xr:uid="{E2C14A91-02F0-4DF9-AA7D-D4831C642B1B}"/>
    <cellStyle name="Obično 3 3 2 4 4 5" xfId="11275" xr:uid="{28550795-3E16-4C38-AA4C-81FC4DAA6966}"/>
    <cellStyle name="Obično 3 3 2 4 4 5 2" xfId="29117" xr:uid="{E78BD29A-D16E-4C78-BA06-5025D98929C3}"/>
    <cellStyle name="Obično 3 3 2 4 4 6" xfId="21975" xr:uid="{CB02EABC-CA65-4FAA-B2BA-7939F77D3416}"/>
    <cellStyle name="Obično 3 3 2 4 5" xfId="7415" xr:uid="{D45A18C9-964A-4BD4-9282-29E436CEC120}"/>
    <cellStyle name="Obično 3 3 2 4 5 2" xfId="9153" xr:uid="{53AB2B30-F3D3-4B4F-93B9-19E1AE5F76D8}"/>
    <cellStyle name="Obično 3 3 2 4 5 2 2" xfId="15192" xr:uid="{9C495A5A-19A6-49F5-B044-170F9D6C27C0}"/>
    <cellStyle name="Obično 3 3 2 4 5 2 2 2" xfId="25907" xr:uid="{EBA27AF5-C155-415B-83D5-67B89F80B7B1}"/>
    <cellStyle name="Obično 3 3 2 4 5 2 3" xfId="12825" xr:uid="{6C083F86-81FF-4046-B263-4E2F66604994}"/>
    <cellStyle name="Obično 3 3 2 4 5 2 3 2" xfId="30590" xr:uid="{3A46F869-86A6-499B-BB50-19D7329AAA27}"/>
    <cellStyle name="Obično 3 3 2 4 5 2 4" xfId="23540" xr:uid="{91DB7F34-C622-4698-AE57-C8CC03F77935}"/>
    <cellStyle name="Obično 3 3 2 4 5 3" xfId="10345" xr:uid="{16B3A0EA-852B-42FE-97F0-2D4E52DA6514}"/>
    <cellStyle name="Obično 3 3 2 4 5 3 2" xfId="14009" xr:uid="{E13854F5-C137-4788-A386-6FAB3AD8DA74}"/>
    <cellStyle name="Obično 3 3 2 4 5 3 2 2" xfId="31774" xr:uid="{34FF91DB-DD30-4B84-BB88-A379C224D5E3}"/>
    <cellStyle name="Obično 3 3 2 4 5 3 3" xfId="24724" xr:uid="{E14DE350-DA45-40BD-8CB1-6545D668653B}"/>
    <cellStyle name="Obično 3 3 2 4 5 4" xfId="11585" xr:uid="{EBD1AE96-23C4-454D-AE1C-16A3001077EB}"/>
    <cellStyle name="Obično 3 3 2 4 5 4 2" xfId="29407" xr:uid="{0D39B5CF-F38F-40B1-9E4B-8E273FF9256C}"/>
    <cellStyle name="Obično 3 3 2 4 5 5" xfId="22300" xr:uid="{C98F3570-8E10-48AD-AD5B-65771B9CCD37}"/>
    <cellStyle name="Obično 3 3 2 4 6" xfId="8332" xr:uid="{06381923-F7B5-4D17-8390-8986188618D2}"/>
    <cellStyle name="Obično 3 3 2 4 6 2" xfId="9637" xr:uid="{F514F03D-E8B8-4D4C-8FF0-339AFE7370E7}"/>
    <cellStyle name="Obično 3 3 2 4 6 2 2" xfId="15676" xr:uid="{01EAF354-3DE7-4428-8130-FF8EAACCFD7A}"/>
    <cellStyle name="Obično 3 3 2 4 6 2 2 2" xfId="26391" xr:uid="{8A86E01B-39EA-4609-A6A5-950C55BC8D58}"/>
    <cellStyle name="Obično 3 3 2 4 6 2 3" xfId="13309" xr:uid="{A31B14EF-A547-4A01-AF13-C8CCA220A902}"/>
    <cellStyle name="Obično 3 3 2 4 6 2 3 2" xfId="31074" xr:uid="{83326415-FF59-4DB0-BCA6-BB630419DE0D}"/>
    <cellStyle name="Obično 3 3 2 4 6 2 4" xfId="24024" xr:uid="{8121EF24-C758-487F-88E6-241C9A37FAC0}"/>
    <cellStyle name="Obično 3 3 2 4 6 3" xfId="10829" xr:uid="{08B74595-728B-435E-BE88-16F4611C62F5}"/>
    <cellStyle name="Obično 3 3 2 4 6 3 2" xfId="14493" xr:uid="{EB5D08A3-A372-44E1-87A5-244602FD056A}"/>
    <cellStyle name="Obično 3 3 2 4 6 3 2 2" xfId="32258" xr:uid="{C9A0F4B2-AB03-468A-8BDA-AB80A135E56B}"/>
    <cellStyle name="Obično 3 3 2 4 6 3 3" xfId="25208" xr:uid="{4FCF8382-A63E-49B6-AE3F-2267ED0A4EBA}"/>
    <cellStyle name="Obično 3 3 2 4 6 4" xfId="12069" xr:uid="{1EB67EB8-C7A6-4C8B-ADF7-16DB4EC70EC3}"/>
    <cellStyle name="Obično 3 3 2 4 6 4 2" xfId="29891" xr:uid="{6F890458-0B90-496F-983C-817CE63498B1}"/>
    <cellStyle name="Obično 3 3 2 4 6 5" xfId="22784" xr:uid="{C8681917-1E35-40E1-8587-029C2FD62C43}"/>
    <cellStyle name="Obično 3 3 2 4 7" xfId="8578" xr:uid="{EB020042-15B0-4BA7-8968-5550C7BF4182}"/>
    <cellStyle name="Obično 3 3 2 4 7 2" xfId="14637" xr:uid="{E078ADE6-4A22-4FEE-8105-93B622330663}"/>
    <cellStyle name="Obično 3 3 2 4 7 2 2" xfId="25352" xr:uid="{E43C6DE3-BC60-4376-8CA6-EBD990716A5C}"/>
    <cellStyle name="Obično 3 3 2 4 7 3" xfId="12250" xr:uid="{986AFBE5-447E-4D25-B54A-FC98852911E3}"/>
    <cellStyle name="Obično 3 3 2 4 7 3 2" xfId="30035" xr:uid="{B36301A0-18AA-45AD-8B34-FC8A5ADFD138}"/>
    <cellStyle name="Obično 3 3 2 4 7 4" xfId="22965" xr:uid="{6A14B725-90CC-4C71-8AA7-8C754267BB73}"/>
    <cellStyle name="Obično 3 3 2 4 8" xfId="9788" xr:uid="{06A87914-9ACF-49FF-9A09-A7541BC40923}"/>
    <cellStyle name="Obično 3 3 2 4 8 2" xfId="13454" xr:uid="{898E13DE-A9F3-4324-B7CD-F980E43DBA2B}"/>
    <cellStyle name="Obično 3 3 2 4 8 2 2" xfId="31219" xr:uid="{2459FD88-0C14-4A28-BF45-D414EA8CADE7}"/>
    <cellStyle name="Obično 3 3 2 4 8 3" xfId="24169" xr:uid="{689A50E4-3845-4C7D-A6C5-3DCF9410BBF6}"/>
    <cellStyle name="Obično 3 3 2 4 9" xfId="11010" xr:uid="{24B22456-7E95-4624-A11D-4CE9A755277B}"/>
    <cellStyle name="Obično 3 3 2 4 9 2" xfId="28852" xr:uid="{BACAEA48-EBF7-4ABB-A0CE-ADC46CB5089E}"/>
    <cellStyle name="Obično 3 3 2 5" xfId="5217" xr:uid="{776F3964-B58B-476F-B582-93ACD6EAAB6E}"/>
    <cellStyle name="Obično 3 3 2 5 2" xfId="6013" xr:uid="{AF29EBE8-C941-45B9-B6C2-683D3772F8F7}"/>
    <cellStyle name="Obično 3 3 2 5 2 2" xfId="6642" xr:uid="{6295AD76-4787-4327-94E0-970AE40A4BF3}"/>
    <cellStyle name="Obično 3 3 2 5 2 2 2" xfId="8252" xr:uid="{292CAC05-71DC-4370-A650-AD715A7E8493}"/>
    <cellStyle name="Obično 3 3 2 5 2 2 2 2" xfId="9562" xr:uid="{BCEA98EA-7489-4257-AB20-1A0276A6DEF2}"/>
    <cellStyle name="Obično 3 3 2 5 2 2 2 2 2" xfId="15601" xr:uid="{C577BC1E-F09C-4BA4-BA95-74FC58FE172C}"/>
    <cellStyle name="Obično 3 3 2 5 2 2 2 2 2 2" xfId="26316" xr:uid="{4289E250-A6ED-41E8-83B2-3613E40683E0}"/>
    <cellStyle name="Obično 3 3 2 5 2 2 2 2 3" xfId="13234" xr:uid="{8C7880DB-9D7C-4E4D-9F9B-8A2FC363E417}"/>
    <cellStyle name="Obično 3 3 2 5 2 2 2 2 3 2" xfId="30999" xr:uid="{71599C95-0BB6-4C6A-A696-4CA34930FFAD}"/>
    <cellStyle name="Obično 3 3 2 5 2 2 2 2 4" xfId="23949" xr:uid="{B7F080E7-061A-4C56-92EB-9D5DF34A2669}"/>
    <cellStyle name="Obično 3 3 2 5 2 2 2 3" xfId="10754" xr:uid="{C15D898D-5175-4C84-AC4A-FC5DBF60489B}"/>
    <cellStyle name="Obično 3 3 2 5 2 2 2 3 2" xfId="14418" xr:uid="{ED87A132-E789-4E51-942E-D632B560FDAB}"/>
    <cellStyle name="Obično 3 3 2 5 2 2 2 3 2 2" xfId="32183" xr:uid="{01F3978E-F040-4789-B5CF-522BCD3B0E7C}"/>
    <cellStyle name="Obično 3 3 2 5 2 2 2 3 3" xfId="25133" xr:uid="{F85BCE54-9DA2-44EC-B049-9CDE12C41714}"/>
    <cellStyle name="Obično 3 3 2 5 2 2 2 4" xfId="11994" xr:uid="{183FB926-B491-4EA7-BFF4-3147085C07E8}"/>
    <cellStyle name="Obično 3 3 2 5 2 2 2 4 2" xfId="29816" xr:uid="{9F6CC81B-A5E3-437D-B5BE-B2851C71238F}"/>
    <cellStyle name="Obično 3 3 2 5 2 2 2 5" xfId="22709" xr:uid="{EF590960-35DC-4F8B-B41D-FEA1C31791E0}"/>
    <cellStyle name="Obično 3 3 2 5 2 2 3" xfId="8975" xr:uid="{3A54F7A2-0207-48E1-8E4F-2E248D9E8581}"/>
    <cellStyle name="Obično 3 3 2 5 2 2 3 2" xfId="15034" xr:uid="{955779EE-F5E0-4017-A8B9-024519190FD9}"/>
    <cellStyle name="Obično 3 3 2 5 2 2 3 2 2" xfId="25749" xr:uid="{C7B5D5E8-B78F-4E15-A80F-DD5B19827D11}"/>
    <cellStyle name="Obično 3 3 2 5 2 2 3 3" xfId="12647" xr:uid="{74CB39D9-DBB6-4D3E-8ED3-7E880E395BEB}"/>
    <cellStyle name="Obično 3 3 2 5 2 2 3 3 2" xfId="30432" xr:uid="{95A43E7A-2BF9-4497-BA82-1EC87EA623C3}"/>
    <cellStyle name="Obično 3 3 2 5 2 2 3 4" xfId="23362" xr:uid="{F2873F27-F630-4843-BE63-DDA583D70A0C}"/>
    <cellStyle name="Obično 3 3 2 5 2 2 4" xfId="10187" xr:uid="{AAD1B6DD-B7AA-4671-BC66-4D04B9284EA7}"/>
    <cellStyle name="Obično 3 3 2 5 2 2 4 2" xfId="13851" xr:uid="{D0482D6C-7859-4462-8346-01725FDE1EE0}"/>
    <cellStyle name="Obično 3 3 2 5 2 2 4 2 2" xfId="31616" xr:uid="{D485B7A4-C7B9-49D5-8953-60D5CC50E059}"/>
    <cellStyle name="Obično 3 3 2 5 2 2 4 3" xfId="24566" xr:uid="{93B157F2-1435-450B-A05A-694F48C53AC5}"/>
    <cellStyle name="Obično 3 3 2 5 2 2 5" xfId="11407" xr:uid="{48856FE4-D817-4D4E-8C34-C801F9D5B4A2}"/>
    <cellStyle name="Obično 3 3 2 5 2 2 5 2" xfId="29249" xr:uid="{CA53B5C5-0234-42D9-9632-B1E9007F3EFD}"/>
    <cellStyle name="Obično 3 3 2 5 2 2 6" xfId="22107" xr:uid="{B50EF3B7-AAFE-421E-8751-A8EC2512AA6C}"/>
    <cellStyle name="Obično 3 3 2 5 2 3" xfId="7610" xr:uid="{398A3447-55DC-4117-AC40-57448A759F91}"/>
    <cellStyle name="Obično 3 3 2 5 2 3 2" xfId="9285" xr:uid="{B3C2D7F5-1860-4B97-B2EE-632E12276810}"/>
    <cellStyle name="Obično 3 3 2 5 2 3 2 2" xfId="15324" xr:uid="{A154A459-FF81-43CF-BD14-8D746318E360}"/>
    <cellStyle name="Obično 3 3 2 5 2 3 2 2 2" xfId="26039" xr:uid="{82C9158E-BF84-4B20-9FE0-A34DD2743510}"/>
    <cellStyle name="Obično 3 3 2 5 2 3 2 3" xfId="12957" xr:uid="{8D1197A7-A109-4E07-B0DC-E3820DB16AD0}"/>
    <cellStyle name="Obično 3 3 2 5 2 3 2 3 2" xfId="30722" xr:uid="{39B9A864-1A5A-4935-B2E1-363184BE701E}"/>
    <cellStyle name="Obično 3 3 2 5 2 3 2 4" xfId="23672" xr:uid="{0AF6A4EC-5C2B-4A62-960D-9D05E58D249C}"/>
    <cellStyle name="Obično 3 3 2 5 2 3 3" xfId="10477" xr:uid="{A7CDCD08-E8D8-44E2-9882-EE348CBF294B}"/>
    <cellStyle name="Obično 3 3 2 5 2 3 3 2" xfId="14141" xr:uid="{E44DB461-ADD2-4EA1-8D72-8D833F5F6317}"/>
    <cellStyle name="Obično 3 3 2 5 2 3 3 2 2" xfId="31906" xr:uid="{65EFB708-618F-4900-B4AE-B6DB49312C62}"/>
    <cellStyle name="Obično 3 3 2 5 2 3 3 3" xfId="24856" xr:uid="{376B2774-22A5-458B-B104-8E5CFC850A61}"/>
    <cellStyle name="Obično 3 3 2 5 2 3 4" xfId="11717" xr:uid="{5E054CA5-8BCA-4789-BA75-4186FADC8EC3}"/>
    <cellStyle name="Obično 3 3 2 5 2 3 4 2" xfId="29539" xr:uid="{0D976295-91D7-47EC-A535-AC0A8758E91C}"/>
    <cellStyle name="Obično 3 3 2 5 2 3 5" xfId="22432" xr:uid="{D7BD8DAF-F13F-499E-AC65-05CD359BAC31}"/>
    <cellStyle name="Obično 3 3 2 5 2 4" xfId="8710" xr:uid="{F52C4C1B-C9DF-4370-8399-FE0B673E4BEC}"/>
    <cellStyle name="Obično 3 3 2 5 2 4 2" xfId="14769" xr:uid="{BC0EAD93-EED0-4D86-9978-CBFB944F8B39}"/>
    <cellStyle name="Obično 3 3 2 5 2 4 2 2" xfId="25484" xr:uid="{021B9948-E325-4008-8E81-004122DEDFCA}"/>
    <cellStyle name="Obično 3 3 2 5 2 4 3" xfId="12382" xr:uid="{E33E678E-E32B-450B-9480-AA3FF6949182}"/>
    <cellStyle name="Obično 3 3 2 5 2 4 3 2" xfId="30167" xr:uid="{888A4B75-8DDC-4646-9C59-FA93869D6387}"/>
    <cellStyle name="Obično 3 3 2 5 2 4 4" xfId="23097" xr:uid="{6DB54262-6F28-41C7-841D-49DE4E1F5817}"/>
    <cellStyle name="Obično 3 3 2 5 2 5" xfId="9922" xr:uid="{389FEE75-C5DB-463D-B732-B82D8D1C223F}"/>
    <cellStyle name="Obično 3 3 2 5 2 5 2" xfId="13586" xr:uid="{4EE66D76-3A38-4C34-8568-92A9C197016E}"/>
    <cellStyle name="Obično 3 3 2 5 2 5 2 2" xfId="31351" xr:uid="{CC398EAF-01B2-4CCF-A021-5C867FD077BF}"/>
    <cellStyle name="Obično 3 3 2 5 2 5 3" xfId="24301" xr:uid="{086FEB9A-D555-4AF9-BDF5-32A0B75ED613}"/>
    <cellStyle name="Obično 3 3 2 5 2 6" xfId="11142" xr:uid="{4F0890F9-089A-4FAB-9E3B-FB3B1C6EBFFB}"/>
    <cellStyle name="Obično 3 3 2 5 2 6 2" xfId="28984" xr:uid="{7C83165E-EA86-46C7-BAD5-0CA4C5B3776E}"/>
    <cellStyle name="Obično 3 3 2 5 2 7" xfId="21842" xr:uid="{ECA749CD-93B3-4496-9143-8CAE80E880F8}"/>
    <cellStyle name="Obično 3 3 2 5 3" xfId="6449" xr:uid="{DEFD689A-2265-455D-80CA-0393B6D858F8}"/>
    <cellStyle name="Obično 3 3 2 5 3 2" xfId="8059" xr:uid="{3A01C591-C2A7-4B63-93CB-9308EADB9FE2}"/>
    <cellStyle name="Obično 3 3 2 5 3 2 2" xfId="9432" xr:uid="{D3FB000E-1966-49DE-B81B-76D4E27BC335}"/>
    <cellStyle name="Obično 3 3 2 5 3 2 2 2" xfId="15471" xr:uid="{FFCD4D7D-15C1-4081-B43C-4C676AE2E319}"/>
    <cellStyle name="Obično 3 3 2 5 3 2 2 2 2" xfId="26186" xr:uid="{98A9A7CE-31D3-4409-BA7E-A5F8228CE19C}"/>
    <cellStyle name="Obično 3 3 2 5 3 2 2 3" xfId="13104" xr:uid="{B63CB709-6CC2-4A1C-BB38-E52FA7047A14}"/>
    <cellStyle name="Obično 3 3 2 5 3 2 2 3 2" xfId="30869" xr:uid="{81BAB93C-C8F5-4A81-941E-D139F15E739F}"/>
    <cellStyle name="Obično 3 3 2 5 3 2 2 4" xfId="23819" xr:uid="{D14A4588-D542-42F8-8896-650261ADB6C9}"/>
    <cellStyle name="Obično 3 3 2 5 3 2 3" xfId="10624" xr:uid="{DB6893C7-FB81-4732-9DB5-5F48017978A1}"/>
    <cellStyle name="Obično 3 3 2 5 3 2 3 2" xfId="14288" xr:uid="{3FB4BE45-39AA-4959-9925-10ACF373E917}"/>
    <cellStyle name="Obično 3 3 2 5 3 2 3 2 2" xfId="32053" xr:uid="{7342B6F7-A4EF-465D-8A1A-1444CBA72F2F}"/>
    <cellStyle name="Obično 3 3 2 5 3 2 3 3" xfId="25003" xr:uid="{3300A3CA-71C2-4F3A-9459-C10882CE3C53}"/>
    <cellStyle name="Obično 3 3 2 5 3 2 4" xfId="11864" xr:uid="{850D6F5C-78DB-4A43-9A8C-7875DB9841ED}"/>
    <cellStyle name="Obično 3 3 2 5 3 2 4 2" xfId="29686" xr:uid="{51E2A93C-A7F9-4B96-9189-8FFA83437E0A}"/>
    <cellStyle name="Obično 3 3 2 5 3 2 5" xfId="22579" xr:uid="{09685CC8-56CE-4A44-8491-187880741701}"/>
    <cellStyle name="Obično 3 3 2 5 3 3" xfId="8845" xr:uid="{47B0FAF8-826D-4213-99A9-47D993C4C1E7}"/>
    <cellStyle name="Obično 3 3 2 5 3 3 2" xfId="14904" xr:uid="{A561499A-DE1B-4391-8D6E-BE3A031B6BAB}"/>
    <cellStyle name="Obično 3 3 2 5 3 3 2 2" xfId="25619" xr:uid="{CC02CA8B-1DDD-4FE5-9AB5-1F4E20E7171B}"/>
    <cellStyle name="Obično 3 3 2 5 3 3 3" xfId="12517" xr:uid="{F6BC1725-FA8F-4D9C-8104-EF04F1886049}"/>
    <cellStyle name="Obično 3 3 2 5 3 3 3 2" xfId="30302" xr:uid="{AC36455E-9735-47BC-B88E-EE65B0EA2066}"/>
    <cellStyle name="Obično 3 3 2 5 3 3 4" xfId="23232" xr:uid="{FAD825D8-B5E5-4774-85B9-EB425E170F10}"/>
    <cellStyle name="Obično 3 3 2 5 3 4" xfId="10057" xr:uid="{2BC6B903-4877-42B3-9088-C40C9B30BAFC}"/>
    <cellStyle name="Obično 3 3 2 5 3 4 2" xfId="13721" xr:uid="{B195BCF9-5078-4D6E-B720-3840C134FDB1}"/>
    <cellStyle name="Obično 3 3 2 5 3 4 2 2" xfId="31486" xr:uid="{D746D397-5F37-46B0-AC95-A2F13736045C}"/>
    <cellStyle name="Obično 3 3 2 5 3 4 3" xfId="24436" xr:uid="{AF3CD00E-2E78-420D-9515-A250CC7F32C1}"/>
    <cellStyle name="Obično 3 3 2 5 3 5" xfId="11277" xr:uid="{909B6F30-49D4-4BDD-BBE9-96E7BC5957C1}"/>
    <cellStyle name="Obično 3 3 2 5 3 5 2" xfId="29119" xr:uid="{42010FC5-D1C7-4179-B66C-242546B6BB67}"/>
    <cellStyle name="Obično 3 3 2 5 3 6" xfId="21977" xr:uid="{79E50F54-EC8E-402A-8927-79FD9204F1E3}"/>
    <cellStyle name="Obično 3 3 2 5 4" xfId="7417" xr:uid="{6754C032-804A-476E-B54C-513762978429}"/>
    <cellStyle name="Obično 3 3 2 5 4 2" xfId="9155" xr:uid="{D36F3F1B-B4E7-44EA-91D9-1A5BA0445B62}"/>
    <cellStyle name="Obično 3 3 2 5 4 2 2" xfId="15194" xr:uid="{26D805F4-2965-460F-98BD-BF18E9CD07DD}"/>
    <cellStyle name="Obično 3 3 2 5 4 2 2 2" xfId="25909" xr:uid="{31C130E8-BC70-43AD-A8CE-B6D2E60216C9}"/>
    <cellStyle name="Obično 3 3 2 5 4 2 3" xfId="12827" xr:uid="{AC8608B0-1925-4E61-894F-3AD4F6A370AD}"/>
    <cellStyle name="Obično 3 3 2 5 4 2 3 2" xfId="30592" xr:uid="{6011F7E8-923D-4AF0-9AA9-B185265DE56C}"/>
    <cellStyle name="Obično 3 3 2 5 4 2 4" xfId="23542" xr:uid="{AB18D6B4-05C6-42D4-B5AC-418EA96B4FEA}"/>
    <cellStyle name="Obično 3 3 2 5 4 3" xfId="10347" xr:uid="{17CBA33E-79CC-4DE3-BFFA-2C15F63EF9EB}"/>
    <cellStyle name="Obično 3 3 2 5 4 3 2" xfId="14011" xr:uid="{CC9BC064-F3DD-4527-941A-15286487618D}"/>
    <cellStyle name="Obično 3 3 2 5 4 3 2 2" xfId="31776" xr:uid="{E24F1DD6-7EFD-472C-B0B8-A6A94BB1C01E}"/>
    <cellStyle name="Obično 3 3 2 5 4 3 3" xfId="24726" xr:uid="{25B4E110-69AB-4F95-8ECD-C35DDF4EC652}"/>
    <cellStyle name="Obično 3 3 2 5 4 4" xfId="11587" xr:uid="{0F1BC32C-6694-48C6-A21C-0A03C46FE685}"/>
    <cellStyle name="Obično 3 3 2 5 4 4 2" xfId="29409" xr:uid="{BAEA76B2-1B5A-4EFB-9968-5223EC648E2A}"/>
    <cellStyle name="Obično 3 3 2 5 4 5" xfId="22302" xr:uid="{69C0C145-89A4-4ED0-97E0-73D7C0DFEBFC}"/>
    <cellStyle name="Obično 3 3 2 5 5" xfId="8334" xr:uid="{6E4C9D9D-6BCF-494C-AB52-FC9E1AA63ECE}"/>
    <cellStyle name="Obično 3 3 2 5 5 2" xfId="9639" xr:uid="{269B8258-2E1F-432B-A2F6-ADF5322FA35C}"/>
    <cellStyle name="Obično 3 3 2 5 5 2 2" xfId="15678" xr:uid="{9430045D-2B00-4C95-8F53-955C85EC4987}"/>
    <cellStyle name="Obično 3 3 2 5 5 2 2 2" xfId="26393" xr:uid="{B1B3DF82-A3C1-41F0-A38C-550F0A21E43A}"/>
    <cellStyle name="Obično 3 3 2 5 5 2 3" xfId="13311" xr:uid="{077B0D1E-E5DD-4DAF-B34A-6B43C430D8F4}"/>
    <cellStyle name="Obično 3 3 2 5 5 2 3 2" xfId="31076" xr:uid="{807AD29B-0314-452A-B464-59870E0246AB}"/>
    <cellStyle name="Obično 3 3 2 5 5 2 4" xfId="24026" xr:uid="{0D9BBB60-4EF3-494E-985F-012B5AFC868B}"/>
    <cellStyle name="Obično 3 3 2 5 5 3" xfId="10831" xr:uid="{62495573-152F-4962-8D7B-AD244A9FDEE8}"/>
    <cellStyle name="Obično 3 3 2 5 5 3 2" xfId="14495" xr:uid="{F913BFBD-3AFC-4CFD-B80F-EE1110593BEF}"/>
    <cellStyle name="Obično 3 3 2 5 5 3 2 2" xfId="32260" xr:uid="{D96568FB-42C9-48F5-94AB-84C9EE5DFF71}"/>
    <cellStyle name="Obično 3 3 2 5 5 3 3" xfId="25210" xr:uid="{AF081B33-C2C5-45D2-8745-00DE9DA3FE6A}"/>
    <cellStyle name="Obično 3 3 2 5 5 4" xfId="12071" xr:uid="{91FFCEBB-F728-4608-BFEB-127EE13CA163}"/>
    <cellStyle name="Obično 3 3 2 5 5 4 2" xfId="29893" xr:uid="{0C46128C-FA44-4921-9E2D-F34514C6DAC8}"/>
    <cellStyle name="Obično 3 3 2 5 5 5" xfId="22786" xr:uid="{B88F4085-F6D8-4A62-8D65-80EB3A194EDE}"/>
    <cellStyle name="Obično 3 3 2 5 6" xfId="8580" xr:uid="{35E87E2A-081D-4AF9-8EA8-26232EE1F744}"/>
    <cellStyle name="Obično 3 3 2 5 6 2" xfId="14639" xr:uid="{EB74AA49-8946-4DC4-8ACC-FA52EA084574}"/>
    <cellStyle name="Obično 3 3 2 5 6 2 2" xfId="25354" xr:uid="{C0A16DD1-E431-45F6-91AC-6F6FE33983F2}"/>
    <cellStyle name="Obično 3 3 2 5 6 3" xfId="12252" xr:uid="{CCA8049B-BB26-4B7C-9508-C393DF75EFEC}"/>
    <cellStyle name="Obično 3 3 2 5 6 3 2" xfId="30037" xr:uid="{BD80B0E2-7C8E-4F4E-AE18-CA4FFEBB3CC4}"/>
    <cellStyle name="Obično 3 3 2 5 6 4" xfId="22967" xr:uid="{87A8B525-1194-4A98-B158-8F59E8DDD3C9}"/>
    <cellStyle name="Obično 3 3 2 5 7" xfId="9790" xr:uid="{EEFE2D35-25AA-4A3F-B2E4-2DA28B576509}"/>
    <cellStyle name="Obično 3 3 2 5 7 2" xfId="13456" xr:uid="{B7001353-380C-4065-A77C-A9ADFB4C8FE2}"/>
    <cellStyle name="Obično 3 3 2 5 7 2 2" xfId="31221" xr:uid="{D8BE4B02-56C7-4407-9B56-347B79C6E312}"/>
    <cellStyle name="Obično 3 3 2 5 7 3" xfId="24171" xr:uid="{7BE672C0-36D4-49D3-9549-26CE152A9778}"/>
    <cellStyle name="Obično 3 3 2 5 8" xfId="11012" xr:uid="{849D7C8D-27E3-4B92-B9AC-9C1FB109E1B4}"/>
    <cellStyle name="Obično 3 3 2 5 8 2" xfId="28854" xr:uid="{81BFD70F-AEDF-497D-9C97-4AA3973A1309}"/>
    <cellStyle name="Obično 3 3 2 5 9" xfId="21698" xr:uid="{171FA0D2-C594-4E76-A20D-4162BC40B792}"/>
    <cellStyle name="Obično 3 3 2 6" xfId="5218" xr:uid="{C6F0A0D5-3D73-44B5-81D2-B99A704274A7}"/>
    <cellStyle name="Obično 3 3 2 6 2" xfId="6014" xr:uid="{6AECDAE0-1B22-412F-9A56-C05861436D17}"/>
    <cellStyle name="Obično 3 3 2 6 2 2" xfId="6643" xr:uid="{82020736-6D6B-49A8-BE38-A03CB41CB140}"/>
    <cellStyle name="Obično 3 3 2 6 2 2 2" xfId="8253" xr:uid="{4C178ACA-1747-455A-A33E-E81BE90C5B2C}"/>
    <cellStyle name="Obično 3 3 2 6 2 2 2 2" xfId="9563" xr:uid="{4500BC7D-C249-4323-956B-5FC9CFC03B4B}"/>
    <cellStyle name="Obično 3 3 2 6 2 2 2 2 2" xfId="15602" xr:uid="{C9A10006-6641-4AE5-8947-9E0D5291A4FC}"/>
    <cellStyle name="Obično 3 3 2 6 2 2 2 2 2 2" xfId="26317" xr:uid="{DE0078AE-5634-45BE-B755-FB6109B13AE9}"/>
    <cellStyle name="Obično 3 3 2 6 2 2 2 2 3" xfId="13235" xr:uid="{4D5FA41F-039D-48CE-B376-357708EA4C99}"/>
    <cellStyle name="Obično 3 3 2 6 2 2 2 2 3 2" xfId="31000" xr:uid="{C5E62FAD-0D90-4242-933E-E43FA29726CB}"/>
    <cellStyle name="Obično 3 3 2 6 2 2 2 2 4" xfId="23950" xr:uid="{A54D96A0-A052-4B10-8A4E-F1143D963B11}"/>
    <cellStyle name="Obično 3 3 2 6 2 2 2 3" xfId="10755" xr:uid="{1A41ECCD-70B1-4071-98F4-13557FE50EE1}"/>
    <cellStyle name="Obično 3 3 2 6 2 2 2 3 2" xfId="14419" xr:uid="{4C1FD65E-2F97-4063-87EE-6949CBA8AF57}"/>
    <cellStyle name="Obično 3 3 2 6 2 2 2 3 2 2" xfId="32184" xr:uid="{FCFD0BBA-682B-4F69-852E-DA17C2EE5B8B}"/>
    <cellStyle name="Obično 3 3 2 6 2 2 2 3 3" xfId="25134" xr:uid="{38DAEF49-8F74-429E-8596-4C316B1ECE1C}"/>
    <cellStyle name="Obično 3 3 2 6 2 2 2 4" xfId="11995" xr:uid="{89AAE02D-F5AE-4A2A-9A31-06BF582AD76F}"/>
    <cellStyle name="Obično 3 3 2 6 2 2 2 4 2" xfId="29817" xr:uid="{92EDC79E-2864-4E79-AF9D-9098084DE0C8}"/>
    <cellStyle name="Obično 3 3 2 6 2 2 2 5" xfId="22710" xr:uid="{CE81EFCE-0ACA-4552-AA6D-AD53C6B3CB4C}"/>
    <cellStyle name="Obično 3 3 2 6 2 2 3" xfId="8976" xr:uid="{DB0505F1-FFEC-4827-B648-B489FB550B80}"/>
    <cellStyle name="Obično 3 3 2 6 2 2 3 2" xfId="15035" xr:uid="{A94F2BA2-768C-43E2-8777-A660DE9A4CC4}"/>
    <cellStyle name="Obično 3 3 2 6 2 2 3 2 2" xfId="25750" xr:uid="{C143AAF5-7CA0-42A0-B948-482BDCC96A2E}"/>
    <cellStyle name="Obično 3 3 2 6 2 2 3 3" xfId="12648" xr:uid="{8F17BEA1-60B1-4F55-AFA8-AAE252DE0E97}"/>
    <cellStyle name="Obično 3 3 2 6 2 2 3 3 2" xfId="30433" xr:uid="{B2781927-04A0-490F-8258-E67F1A755C82}"/>
    <cellStyle name="Obično 3 3 2 6 2 2 3 4" xfId="23363" xr:uid="{4962B0DF-34EA-4BD7-8818-130113764A85}"/>
    <cellStyle name="Obično 3 3 2 6 2 2 4" xfId="10188" xr:uid="{E0B81884-ACC9-49DD-996C-C1325858B939}"/>
    <cellStyle name="Obično 3 3 2 6 2 2 4 2" xfId="13852" xr:uid="{3868682E-EC9D-4C79-A25D-06CA4949E417}"/>
    <cellStyle name="Obično 3 3 2 6 2 2 4 2 2" xfId="31617" xr:uid="{D715B111-209F-41DD-B598-618074FFA283}"/>
    <cellStyle name="Obično 3 3 2 6 2 2 4 3" xfId="24567" xr:uid="{51FB5B86-72C0-4363-A40E-32F043212166}"/>
    <cellStyle name="Obično 3 3 2 6 2 2 5" xfId="11408" xr:uid="{9CE6D7E9-B377-4363-9CB2-6A21CFA016FB}"/>
    <cellStyle name="Obično 3 3 2 6 2 2 5 2" xfId="29250" xr:uid="{5C8DF5E5-728C-4956-9263-4C09F7236A39}"/>
    <cellStyle name="Obično 3 3 2 6 2 2 6" xfId="22108" xr:uid="{CFEADF77-7FA2-4A76-AD1A-93617D0F3759}"/>
    <cellStyle name="Obično 3 3 2 6 2 3" xfId="7611" xr:uid="{F4D8C0F0-F0E9-456F-A67F-032C4592C354}"/>
    <cellStyle name="Obično 3 3 2 6 2 3 2" xfId="9286" xr:uid="{8E00BC3D-16A5-41B7-9E8B-F64F0958CA36}"/>
    <cellStyle name="Obično 3 3 2 6 2 3 2 2" xfId="15325" xr:uid="{D5E52DBF-E030-4347-ACB1-37EB5E6EAC94}"/>
    <cellStyle name="Obično 3 3 2 6 2 3 2 2 2" xfId="26040" xr:uid="{8CFBBFD4-0395-49AC-9A71-CA7C04B06EFE}"/>
    <cellStyle name="Obično 3 3 2 6 2 3 2 3" xfId="12958" xr:uid="{6ADB8E98-6A82-43AE-A618-33FBF5B4854D}"/>
    <cellStyle name="Obično 3 3 2 6 2 3 2 3 2" xfId="30723" xr:uid="{3F176EF2-0233-4623-8F4D-638C2DD989C9}"/>
    <cellStyle name="Obično 3 3 2 6 2 3 2 4" xfId="23673" xr:uid="{00AF6ADB-418A-4518-8862-376D62907872}"/>
    <cellStyle name="Obično 3 3 2 6 2 3 3" xfId="10478" xr:uid="{2E91B9F6-B748-4222-9B62-BD4CFBF287A2}"/>
    <cellStyle name="Obično 3 3 2 6 2 3 3 2" xfId="14142" xr:uid="{16B60240-F714-4801-963B-2AC7A221C996}"/>
    <cellStyle name="Obično 3 3 2 6 2 3 3 2 2" xfId="31907" xr:uid="{99DE704F-56EE-4FA3-B428-4BADEFD8F0E5}"/>
    <cellStyle name="Obično 3 3 2 6 2 3 3 3" xfId="24857" xr:uid="{B779F347-D262-4E29-AC0A-19CE951EB43B}"/>
    <cellStyle name="Obično 3 3 2 6 2 3 4" xfId="11718" xr:uid="{214A0238-C311-4991-A649-EA3A846EC28C}"/>
    <cellStyle name="Obično 3 3 2 6 2 3 4 2" xfId="29540" xr:uid="{CDC60955-58CF-4F3D-A71E-EFC4DACAEF05}"/>
    <cellStyle name="Obično 3 3 2 6 2 3 5" xfId="22433" xr:uid="{794AD5AC-BEC0-4DB4-A49C-317903E2C7D8}"/>
    <cellStyle name="Obično 3 3 2 6 2 4" xfId="8711" xr:uid="{30CF2CB7-8ABE-451D-A36A-B489015AFBB0}"/>
    <cellStyle name="Obično 3 3 2 6 2 4 2" xfId="14770" xr:uid="{047EB428-6174-4ECC-B0DC-2C0A614AA136}"/>
    <cellStyle name="Obično 3 3 2 6 2 4 2 2" xfId="25485" xr:uid="{667A56F1-4EB7-4C60-AA2C-EDE53F74E87F}"/>
    <cellStyle name="Obično 3 3 2 6 2 4 3" xfId="12383" xr:uid="{30865D3C-65AA-49AE-9B22-3969DCC7CE6B}"/>
    <cellStyle name="Obično 3 3 2 6 2 4 3 2" xfId="30168" xr:uid="{14A7DC4D-A3E5-45C6-8CF2-E19B502E111A}"/>
    <cellStyle name="Obično 3 3 2 6 2 4 4" xfId="23098" xr:uid="{F4DE09E6-3030-41FC-849F-50BF8BE84E04}"/>
    <cellStyle name="Obično 3 3 2 6 2 5" xfId="9923" xr:uid="{227DC37C-3D38-4DF7-A685-F548640615E4}"/>
    <cellStyle name="Obično 3 3 2 6 2 5 2" xfId="13587" xr:uid="{28C1F2F4-070C-4DF6-ABDF-2CDD7D38DD66}"/>
    <cellStyle name="Obično 3 3 2 6 2 5 2 2" xfId="31352" xr:uid="{22BA2B0B-A34F-4439-ADD3-C6ED7AFDC799}"/>
    <cellStyle name="Obično 3 3 2 6 2 5 3" xfId="24302" xr:uid="{7BA677C0-D74F-4227-AAE7-B843DAF4D125}"/>
    <cellStyle name="Obično 3 3 2 6 2 6" xfId="11143" xr:uid="{2CB1FB30-41D7-4244-AE38-B09203619B40}"/>
    <cellStyle name="Obično 3 3 2 6 2 6 2" xfId="28985" xr:uid="{11E44201-3BEA-493A-A5E2-D595BDECDD90}"/>
    <cellStyle name="Obično 3 3 2 6 2 7" xfId="21843" xr:uid="{18B42997-36AD-4FB5-9307-BDBA905E9FC3}"/>
    <cellStyle name="Obično 3 3 2 6 3" xfId="6450" xr:uid="{7552689F-B9DE-4F14-BD5D-6FBFCE0BF514}"/>
    <cellStyle name="Obično 3 3 2 6 3 2" xfId="8060" xr:uid="{EDDB8378-EFF8-4D9C-B40E-FC189DBB2A5B}"/>
    <cellStyle name="Obično 3 3 2 6 3 2 2" xfId="9433" xr:uid="{AF57D0B6-95BB-4980-8878-CAFC5BD43BBD}"/>
    <cellStyle name="Obično 3 3 2 6 3 2 2 2" xfId="15472" xr:uid="{D247905F-AF79-4912-9B4E-C86D35E172EF}"/>
    <cellStyle name="Obično 3 3 2 6 3 2 2 2 2" xfId="26187" xr:uid="{C9F20456-2EF4-4A97-B834-DBB5A6312CF9}"/>
    <cellStyle name="Obično 3 3 2 6 3 2 2 3" xfId="13105" xr:uid="{DEB3EBB9-75EF-4C45-BAD9-633D6247C087}"/>
    <cellStyle name="Obično 3 3 2 6 3 2 2 3 2" xfId="30870" xr:uid="{06E85EE7-26FA-45F2-91E7-3047965F85BC}"/>
    <cellStyle name="Obično 3 3 2 6 3 2 2 4" xfId="23820" xr:uid="{3C49BEC0-9CBB-4CF8-B605-59D07BE753EF}"/>
    <cellStyle name="Obično 3 3 2 6 3 2 3" xfId="10625" xr:uid="{30A57DF6-0EA3-4869-B14E-DE3A807B3D93}"/>
    <cellStyle name="Obično 3 3 2 6 3 2 3 2" xfId="14289" xr:uid="{235C0A1B-9C0D-49EF-A022-B51A04F8C509}"/>
    <cellStyle name="Obično 3 3 2 6 3 2 3 2 2" xfId="32054" xr:uid="{B0132B62-8DB8-456C-9E46-E418266367CE}"/>
    <cellStyle name="Obično 3 3 2 6 3 2 3 3" xfId="25004" xr:uid="{82C0C370-9CE4-4DAA-947B-EB789BA9D7D9}"/>
    <cellStyle name="Obično 3 3 2 6 3 2 4" xfId="11865" xr:uid="{316BF709-F405-43CB-97D3-0EA313AC00F2}"/>
    <cellStyle name="Obično 3 3 2 6 3 2 4 2" xfId="29687" xr:uid="{A8561938-2899-417B-AD51-1BFAB8D7FD08}"/>
    <cellStyle name="Obično 3 3 2 6 3 2 5" xfId="22580" xr:uid="{9C7C5DFC-C183-4669-B8D7-1F8709183853}"/>
    <cellStyle name="Obično 3 3 2 6 3 3" xfId="8846" xr:uid="{5EA7C96A-BDEB-4D17-AA86-2FD1724D5FC1}"/>
    <cellStyle name="Obično 3 3 2 6 3 3 2" xfId="14905" xr:uid="{38EBA375-1074-4970-A79F-A75B40C8D443}"/>
    <cellStyle name="Obično 3 3 2 6 3 3 2 2" xfId="25620" xr:uid="{87DAD2B3-8323-44A6-A085-1CB425F18ED0}"/>
    <cellStyle name="Obično 3 3 2 6 3 3 3" xfId="12518" xr:uid="{25E26C18-D651-448F-A3DF-DA053C64C5E3}"/>
    <cellStyle name="Obično 3 3 2 6 3 3 3 2" xfId="30303" xr:uid="{FE532C00-5BC5-410F-85C0-5E4F528D9168}"/>
    <cellStyle name="Obično 3 3 2 6 3 3 4" xfId="23233" xr:uid="{88007E09-6567-4CAA-A147-132FF6140853}"/>
    <cellStyle name="Obično 3 3 2 6 3 4" xfId="10058" xr:uid="{F22D3E5E-E563-4060-9824-7BCEA1FA3D63}"/>
    <cellStyle name="Obično 3 3 2 6 3 4 2" xfId="13722" xr:uid="{5438664E-F27E-4C7C-A5F4-9D56174BD2E7}"/>
    <cellStyle name="Obično 3 3 2 6 3 4 2 2" xfId="31487" xr:uid="{E3DE848F-81E3-44A2-BB03-531AF8F9FC70}"/>
    <cellStyle name="Obično 3 3 2 6 3 4 3" xfId="24437" xr:uid="{C65252F8-75D0-49B3-A3AF-E04E9BA72E1F}"/>
    <cellStyle name="Obično 3 3 2 6 3 5" xfId="11278" xr:uid="{47F4E1F4-91A0-4AC3-ADD7-5D18E0BF1F34}"/>
    <cellStyle name="Obično 3 3 2 6 3 5 2" xfId="29120" xr:uid="{5555656F-21DA-438C-BB15-2A63B2E34AAF}"/>
    <cellStyle name="Obično 3 3 2 6 3 6" xfId="21978" xr:uid="{408D6550-30FF-4172-8CC9-23F8E1B8CE56}"/>
    <cellStyle name="Obično 3 3 2 6 4" xfId="7418" xr:uid="{293350B0-1665-4C81-9E88-D415EFDCA93F}"/>
    <cellStyle name="Obično 3 3 2 6 4 2" xfId="9156" xr:uid="{7FF20002-5254-4C6A-A457-237285BB8085}"/>
    <cellStyle name="Obično 3 3 2 6 4 2 2" xfId="15195" xr:uid="{233CFDAF-21FE-400C-BAE1-F294DD04AEC4}"/>
    <cellStyle name="Obično 3 3 2 6 4 2 2 2" xfId="25910" xr:uid="{132E35AF-6B42-4105-8E65-1187B3699818}"/>
    <cellStyle name="Obično 3 3 2 6 4 2 3" xfId="12828" xr:uid="{D4A3F58C-B9F7-4084-B820-AC6B880EBB44}"/>
    <cellStyle name="Obično 3 3 2 6 4 2 3 2" xfId="30593" xr:uid="{0EBF5A0E-EE4C-4185-8367-1D51E35E39A7}"/>
    <cellStyle name="Obično 3 3 2 6 4 2 4" xfId="23543" xr:uid="{0DE97DC4-EB95-4BCD-9C4F-15C21080DBC1}"/>
    <cellStyle name="Obično 3 3 2 6 4 3" xfId="10348" xr:uid="{CFC7F9AC-A2AB-4E95-BCF3-6766D90A56AC}"/>
    <cellStyle name="Obično 3 3 2 6 4 3 2" xfId="14012" xr:uid="{E3241390-379C-4AC3-BB39-7AAAB9FBD8C7}"/>
    <cellStyle name="Obično 3 3 2 6 4 3 2 2" xfId="31777" xr:uid="{1D2996B6-35F9-4BD3-B4B9-75541DA29B22}"/>
    <cellStyle name="Obično 3 3 2 6 4 3 3" xfId="24727" xr:uid="{D827CEE4-C9A6-4602-B391-74D4B5753770}"/>
    <cellStyle name="Obično 3 3 2 6 4 4" xfId="11588" xr:uid="{C561BF65-CD82-4B0B-930F-5ED9F66C3515}"/>
    <cellStyle name="Obično 3 3 2 6 4 4 2" xfId="29410" xr:uid="{BA88001D-17CE-43FD-B488-724945E21E28}"/>
    <cellStyle name="Obično 3 3 2 6 4 5" xfId="22303" xr:uid="{66A93562-2E55-45B6-8631-037FDA36BD85}"/>
    <cellStyle name="Obično 3 3 2 6 5" xfId="8335" xr:uid="{D83E70CD-4FC1-41C5-8255-2106A3FB17A0}"/>
    <cellStyle name="Obično 3 3 2 6 5 2" xfId="9640" xr:uid="{482E622E-BCA4-4A96-98D9-A876853744AE}"/>
    <cellStyle name="Obično 3 3 2 6 5 2 2" xfId="15679" xr:uid="{EF3AA2EC-90AE-48B0-A43F-01FA50B897A5}"/>
    <cellStyle name="Obično 3 3 2 6 5 2 2 2" xfId="26394" xr:uid="{4585FE32-C1FD-455D-BD3F-7A65AFDCD078}"/>
    <cellStyle name="Obično 3 3 2 6 5 2 3" xfId="13312" xr:uid="{D9FE2DC0-3C98-44DE-9E31-2E3A79CADFD4}"/>
    <cellStyle name="Obično 3 3 2 6 5 2 3 2" xfId="31077" xr:uid="{15CA691C-975F-4C85-A39B-BA1DD15130FF}"/>
    <cellStyle name="Obično 3 3 2 6 5 2 4" xfId="24027" xr:uid="{9F78C36F-A08C-41AD-9B37-E80E49B178DA}"/>
    <cellStyle name="Obično 3 3 2 6 5 3" xfId="10832" xr:uid="{6893B673-6105-4272-9085-87CAB3E73955}"/>
    <cellStyle name="Obično 3 3 2 6 5 3 2" xfId="14496" xr:uid="{E12C2B8A-0F18-4A2D-B697-2D1D86840EB1}"/>
    <cellStyle name="Obično 3 3 2 6 5 3 2 2" xfId="32261" xr:uid="{50B1BC3E-189B-432F-BA89-2F446F1E6268}"/>
    <cellStyle name="Obično 3 3 2 6 5 3 3" xfId="25211" xr:uid="{BFDF6968-7255-4C95-89B3-FFCCB0878C00}"/>
    <cellStyle name="Obično 3 3 2 6 5 4" xfId="12072" xr:uid="{DB2CA975-7F6A-4133-B5DC-969A0CEA4CA7}"/>
    <cellStyle name="Obično 3 3 2 6 5 4 2" xfId="29894" xr:uid="{79AED44C-2C5D-4FF5-ADA0-B2806D60108E}"/>
    <cellStyle name="Obično 3 3 2 6 5 5" xfId="22787" xr:uid="{5E93D4EB-5F0C-4148-9F12-E72A15E3E867}"/>
    <cellStyle name="Obično 3 3 2 6 6" xfId="8581" xr:uid="{71855DE6-AAC0-4331-A950-8D0E4F32C764}"/>
    <cellStyle name="Obično 3 3 2 6 6 2" xfId="14640" xr:uid="{F867DF9C-8B89-406E-9970-0B982EF0E0E8}"/>
    <cellStyle name="Obično 3 3 2 6 6 2 2" xfId="25355" xr:uid="{852E9E22-7791-4236-85E3-028FEBFF0F63}"/>
    <cellStyle name="Obično 3 3 2 6 6 3" xfId="12253" xr:uid="{08A659BE-C3FF-41A4-91DA-D9380CB1C6B2}"/>
    <cellStyle name="Obično 3 3 2 6 6 3 2" xfId="30038" xr:uid="{767BD745-842B-4B77-88D7-F4345426384C}"/>
    <cellStyle name="Obično 3 3 2 6 6 4" xfId="22968" xr:uid="{6D8A8269-6A4D-46D2-84B3-05B4EB2F3795}"/>
    <cellStyle name="Obično 3 3 2 6 7" xfId="9791" xr:uid="{1EC8AF06-6379-400C-84FE-4ED7DEE63E0C}"/>
    <cellStyle name="Obično 3 3 2 6 7 2" xfId="13457" xr:uid="{1BD75F6C-702B-42FB-982D-9AE1534BEF6B}"/>
    <cellStyle name="Obično 3 3 2 6 7 2 2" xfId="31222" xr:uid="{F4E53321-67BC-4F77-B68C-286AAEB655A9}"/>
    <cellStyle name="Obično 3 3 2 6 7 3" xfId="24172" xr:uid="{6E061B01-9FDD-46C0-A4AB-EFB37867E3F5}"/>
    <cellStyle name="Obično 3 3 2 6 8" xfId="11013" xr:uid="{57024F9C-7F52-4642-B04D-E52B92E14EA5}"/>
    <cellStyle name="Obično 3 3 2 6 8 2" xfId="28855" xr:uid="{4A4C5CF8-4123-4462-9873-209C254ACFB0}"/>
    <cellStyle name="Obično 3 3 2 6 9" xfId="21699" xr:uid="{EC821006-7098-4DE6-9281-2D873917B91B}"/>
    <cellStyle name="Obično 3 3 2 7" xfId="6004" xr:uid="{981158CF-1155-4441-9FFD-2A8FB2BF0BE0}"/>
    <cellStyle name="Obično 3 3 2 7 2" xfId="6633" xr:uid="{9FFE5172-FC2B-447C-AC9E-FA4DF93A7879}"/>
    <cellStyle name="Obično 3 3 2 7 2 2" xfId="8243" xr:uid="{47B72028-8E82-4CB9-AC91-13564EE3D72C}"/>
    <cellStyle name="Obično 3 3 2 7 2 2 2" xfId="9553" xr:uid="{5EE80B0F-8A19-4A6A-87BA-E62D7FA0919F}"/>
    <cellStyle name="Obično 3 3 2 7 2 2 2 2" xfId="15592" xr:uid="{4BE807EB-CB30-4C20-A456-BF6B12C728D1}"/>
    <cellStyle name="Obično 3 3 2 7 2 2 2 2 2" xfId="26307" xr:uid="{9084A99C-B610-458C-AB50-EDD3F995D916}"/>
    <cellStyle name="Obično 3 3 2 7 2 2 2 3" xfId="13225" xr:uid="{7DF0B3A0-DEBB-4B47-AD57-287D41EA9A9B}"/>
    <cellStyle name="Obično 3 3 2 7 2 2 2 3 2" xfId="30990" xr:uid="{76E12943-DF1B-4250-8F40-8C1AA205B6CD}"/>
    <cellStyle name="Obično 3 3 2 7 2 2 2 4" xfId="23940" xr:uid="{84BD3AB7-7B02-4147-A972-DAE26F227921}"/>
    <cellStyle name="Obično 3 3 2 7 2 2 3" xfId="10745" xr:uid="{B1BB14F7-2C2A-463B-9093-551DC163CFB0}"/>
    <cellStyle name="Obično 3 3 2 7 2 2 3 2" xfId="14409" xr:uid="{ADAA2843-1B1F-4570-8CCA-C94B9293B6F1}"/>
    <cellStyle name="Obično 3 3 2 7 2 2 3 2 2" xfId="32174" xr:uid="{485542DB-FBEF-420B-AC3D-C5BD61BA001E}"/>
    <cellStyle name="Obično 3 3 2 7 2 2 3 3" xfId="25124" xr:uid="{9462BB3C-9191-46BD-B5C1-6275123CE25A}"/>
    <cellStyle name="Obično 3 3 2 7 2 2 4" xfId="11985" xr:uid="{568A20EC-424F-4609-8035-B6C90B4FE4D6}"/>
    <cellStyle name="Obično 3 3 2 7 2 2 4 2" xfId="29807" xr:uid="{F69A1ED5-89F8-4FA1-BE88-DD215DF12FFF}"/>
    <cellStyle name="Obično 3 3 2 7 2 2 5" xfId="22700" xr:uid="{6A02385A-1561-44ED-B87F-30A57EAC5941}"/>
    <cellStyle name="Obično 3 3 2 7 2 3" xfId="8966" xr:uid="{39D1CCFF-0904-453D-B936-CC3D9D40FE10}"/>
    <cellStyle name="Obično 3 3 2 7 2 3 2" xfId="15025" xr:uid="{A179DE33-0E5E-474F-BB81-EDC55A26CDC2}"/>
    <cellStyle name="Obično 3 3 2 7 2 3 2 2" xfId="25740" xr:uid="{76ABF37C-0FC4-45C3-9A4A-8E305ED1E870}"/>
    <cellStyle name="Obično 3 3 2 7 2 3 3" xfId="12638" xr:uid="{596A2A95-3EF0-457F-8E5B-2ACC88EE7060}"/>
    <cellStyle name="Obično 3 3 2 7 2 3 3 2" xfId="30423" xr:uid="{CD620C14-D1BD-4CE4-A8D0-CCE3CC84BF59}"/>
    <cellStyle name="Obično 3 3 2 7 2 3 4" xfId="23353" xr:uid="{A8155A71-4C06-464A-A7F5-3811AFEA6100}"/>
    <cellStyle name="Obično 3 3 2 7 2 4" xfId="10178" xr:uid="{8761205B-9882-4020-BC59-27DA6624F577}"/>
    <cellStyle name="Obično 3 3 2 7 2 4 2" xfId="13842" xr:uid="{CECFD0F4-1247-49F1-A6BE-83D991BD1B1E}"/>
    <cellStyle name="Obično 3 3 2 7 2 4 2 2" xfId="31607" xr:uid="{AFB0C93E-24CE-4CDB-9DA6-B9D40B657B21}"/>
    <cellStyle name="Obično 3 3 2 7 2 4 3" xfId="24557" xr:uid="{5DD4B228-8999-437B-BB62-8D76AC45957A}"/>
    <cellStyle name="Obično 3 3 2 7 2 5" xfId="11398" xr:uid="{C81FD5F2-41D1-4F7D-BBD3-1CA8309F68D1}"/>
    <cellStyle name="Obično 3 3 2 7 2 5 2" xfId="29240" xr:uid="{FFCAB769-B93B-4CE4-8739-D6CC816876EE}"/>
    <cellStyle name="Obično 3 3 2 7 2 6" xfId="22098" xr:uid="{37CB27E2-6BA1-41E4-AD65-A5AABB1AB4DA}"/>
    <cellStyle name="Obično 3 3 2 7 3" xfId="7601" xr:uid="{58FE6ED9-A879-4942-9D89-8E433F068355}"/>
    <cellStyle name="Obično 3 3 2 7 3 2" xfId="9276" xr:uid="{58BD1B5B-F6FA-4069-96C7-E219D121E381}"/>
    <cellStyle name="Obično 3 3 2 7 3 2 2" xfId="15315" xr:uid="{EA691051-7941-44E9-BD31-A07DC4B525E3}"/>
    <cellStyle name="Obično 3 3 2 7 3 2 2 2" xfId="26030" xr:uid="{FC4A9D8C-5707-41EE-90D7-029CC19DE934}"/>
    <cellStyle name="Obično 3 3 2 7 3 2 3" xfId="12948" xr:uid="{963C843A-9391-4355-8689-74AD3D073E0F}"/>
    <cellStyle name="Obično 3 3 2 7 3 2 3 2" xfId="30713" xr:uid="{8559942F-1399-4529-9D50-079DC41E302A}"/>
    <cellStyle name="Obično 3 3 2 7 3 2 4" xfId="23663" xr:uid="{D8C40FAE-8A7F-4557-ABFD-F4BD31A2D13B}"/>
    <cellStyle name="Obično 3 3 2 7 3 3" xfId="10468" xr:uid="{0C4E6A1D-1B30-49F2-81F5-C9DAE3A1C992}"/>
    <cellStyle name="Obično 3 3 2 7 3 3 2" xfId="14132" xr:uid="{0FDDBC74-8095-40E8-9C22-8B7C15447BB4}"/>
    <cellStyle name="Obično 3 3 2 7 3 3 2 2" xfId="31897" xr:uid="{51D97281-8550-4759-90E6-8517B5BFC7D3}"/>
    <cellStyle name="Obično 3 3 2 7 3 3 3" xfId="24847" xr:uid="{3292A2E8-2DE0-476D-B45E-74A301C6F890}"/>
    <cellStyle name="Obično 3 3 2 7 3 4" xfId="11708" xr:uid="{A13831E8-AF69-47F7-86D9-9F656909AA27}"/>
    <cellStyle name="Obično 3 3 2 7 3 4 2" xfId="29530" xr:uid="{05621413-E3DB-42F2-BFE0-91343EE29C7F}"/>
    <cellStyle name="Obično 3 3 2 7 3 5" xfId="22423" xr:uid="{483786D8-CA91-4E03-AC5D-05D4D22F7753}"/>
    <cellStyle name="Obično 3 3 2 7 4" xfId="8701" xr:uid="{18DC869D-42B4-4BA1-8F39-94F50749495F}"/>
    <cellStyle name="Obično 3 3 2 7 4 2" xfId="14760" xr:uid="{40D742F0-C843-41BB-AC75-3E3DC77C04B4}"/>
    <cellStyle name="Obično 3 3 2 7 4 2 2" xfId="25475" xr:uid="{952160C5-FC68-4002-B6E2-C843566BB5BC}"/>
    <cellStyle name="Obično 3 3 2 7 4 3" xfId="12373" xr:uid="{309F8583-869B-4EAA-9EA8-AA0FA7C7DA1D}"/>
    <cellStyle name="Obično 3 3 2 7 4 3 2" xfId="30158" xr:uid="{A952B531-44E1-481C-A217-E684E83E3B68}"/>
    <cellStyle name="Obično 3 3 2 7 4 4" xfId="23088" xr:uid="{2F8D4AE3-737C-4D6B-8136-2A9897D750EF}"/>
    <cellStyle name="Obično 3 3 2 7 5" xfId="9913" xr:uid="{5DD5810A-BD3E-45A2-B085-30ED453D8F63}"/>
    <cellStyle name="Obično 3 3 2 7 5 2" xfId="13577" xr:uid="{BC738248-8D9B-4522-B615-6043EF215371}"/>
    <cellStyle name="Obično 3 3 2 7 5 2 2" xfId="31342" xr:uid="{EAAC9D3E-E74D-4906-8780-B747F18F243B}"/>
    <cellStyle name="Obično 3 3 2 7 5 3" xfId="24292" xr:uid="{929A6005-681C-44AB-AEFC-F2F1652D22FC}"/>
    <cellStyle name="Obično 3 3 2 7 6" xfId="11133" xr:uid="{8182997F-E009-446F-9507-1BCAAC3997A7}"/>
    <cellStyle name="Obično 3 3 2 7 6 2" xfId="28975" xr:uid="{5C70FF01-D88C-4C2B-AF8D-78752B3B64BB}"/>
    <cellStyle name="Obično 3 3 2 7 7" xfId="21833" xr:uid="{50ADF0EE-CD9D-424A-AED9-1FBBCB555B03}"/>
    <cellStyle name="Obično 3 3 2 8" xfId="6440" xr:uid="{6CD7D5EE-A686-4A67-837D-C9C3B466A8A1}"/>
    <cellStyle name="Obično 3 3 2 8 2" xfId="8050" xr:uid="{A657E76D-21C5-4DAD-983B-8C2835C7D6FB}"/>
    <cellStyle name="Obično 3 3 2 8 2 2" xfId="9423" xr:uid="{6E2A3B16-0C1B-408B-AD82-44438D145002}"/>
    <cellStyle name="Obično 3 3 2 8 2 2 2" xfId="15462" xr:uid="{10757E11-C6D0-42C1-8CCF-FB54E1E3391B}"/>
    <cellStyle name="Obično 3 3 2 8 2 2 2 2" xfId="26177" xr:uid="{33BAC559-64A6-47E1-B7C0-FE71707FB3F2}"/>
    <cellStyle name="Obično 3 3 2 8 2 2 3" xfId="13095" xr:uid="{29A9393F-511F-4C59-B7BD-6BDD4107C11F}"/>
    <cellStyle name="Obično 3 3 2 8 2 2 3 2" xfId="30860" xr:uid="{45B79523-4F43-4CA8-803A-383B4DDAB147}"/>
    <cellStyle name="Obično 3 3 2 8 2 2 4" xfId="23810" xr:uid="{B4396144-732A-43E2-AC99-85AF344FC8D5}"/>
    <cellStyle name="Obično 3 3 2 8 2 3" xfId="10615" xr:uid="{1B8B0E67-5B07-4E4B-BAEF-323A3B3E1211}"/>
    <cellStyle name="Obično 3 3 2 8 2 3 2" xfId="14279" xr:uid="{3AC7384C-1440-43B1-8F5F-B26B1C8FF746}"/>
    <cellStyle name="Obično 3 3 2 8 2 3 2 2" xfId="32044" xr:uid="{7E2CB9EA-B625-43A1-8D5A-8B446AAF25DA}"/>
    <cellStyle name="Obično 3 3 2 8 2 3 3" xfId="24994" xr:uid="{7D60A7FE-A3EB-4D07-AA91-5D394F958667}"/>
    <cellStyle name="Obično 3 3 2 8 2 4" xfId="11855" xr:uid="{F88C79F0-F414-4910-93F6-47C804D41F43}"/>
    <cellStyle name="Obično 3 3 2 8 2 4 2" xfId="29677" xr:uid="{998DAE0A-2309-4490-873C-0A0D408E9717}"/>
    <cellStyle name="Obično 3 3 2 8 2 5" xfId="22570" xr:uid="{147A54CB-655C-4F4D-B569-52BAD154B989}"/>
    <cellStyle name="Obično 3 3 2 8 3" xfId="8836" xr:uid="{C4513942-C04F-4DF4-B6BC-6EDC27545F0C}"/>
    <cellStyle name="Obično 3 3 2 8 3 2" xfId="14895" xr:uid="{324884CA-9395-4B5F-B106-17C42F4089F9}"/>
    <cellStyle name="Obično 3 3 2 8 3 2 2" xfId="25610" xr:uid="{E935CEBA-C473-4D36-82FA-D315A334AFEC}"/>
    <cellStyle name="Obično 3 3 2 8 3 3" xfId="12508" xr:uid="{E5FBD8D5-0E5C-41E5-B9F5-13B6FB7D3313}"/>
    <cellStyle name="Obično 3 3 2 8 3 3 2" xfId="30293" xr:uid="{07ADDAF5-31CE-4759-8E58-8FAB11381F61}"/>
    <cellStyle name="Obično 3 3 2 8 3 4" xfId="23223" xr:uid="{F0182895-1D73-4422-BF35-B4406D58BC00}"/>
    <cellStyle name="Obično 3 3 2 8 4" xfId="10048" xr:uid="{15D3C93A-254B-4126-BD8D-11D4633432BF}"/>
    <cellStyle name="Obično 3 3 2 8 4 2" xfId="13712" xr:uid="{FABD01F1-F094-4A06-A054-3FC5D31F7FBD}"/>
    <cellStyle name="Obično 3 3 2 8 4 2 2" xfId="31477" xr:uid="{F359F8F1-79B8-49BD-B745-146FAA12F923}"/>
    <cellStyle name="Obično 3 3 2 8 4 3" xfId="24427" xr:uid="{5BA52EE0-571E-4A64-88C9-BD952BD98FDF}"/>
    <cellStyle name="Obično 3 3 2 8 5" xfId="11268" xr:uid="{53D7154E-6987-4C48-BC26-BE48850B3C9A}"/>
    <cellStyle name="Obično 3 3 2 8 5 2" xfId="29110" xr:uid="{A82E209C-6516-4697-A3CC-3561E743EBDC}"/>
    <cellStyle name="Obično 3 3 2 8 6" xfId="21968" xr:uid="{7ECF66F2-C7B4-4E5D-BDBD-C8664EAE9BF6}"/>
    <cellStyle name="Obično 3 3 2 9" xfId="7155" xr:uid="{65A2A011-E881-4EB0-B435-0DAA77204186}"/>
    <cellStyle name="Obično 3 3 3" xfId="5219" xr:uid="{97CAE143-8808-4B7C-83DB-5A5CF84D7BAA}"/>
    <cellStyle name="Obično 3 3 3 10" xfId="8582" xr:uid="{2F089EB7-16DD-41E5-A95D-57E502A5D420}"/>
    <cellStyle name="Obično 3 3 3 10 2" xfId="14641" xr:uid="{EEB78316-A74A-45A5-AC04-9BDF7AAE6A91}"/>
    <cellStyle name="Obično 3 3 3 10 2 2" xfId="25356" xr:uid="{6DEFBE74-76C2-4805-8CD8-ECFA1DD0EFE0}"/>
    <cellStyle name="Obično 3 3 3 10 3" xfId="12254" xr:uid="{89720024-1610-4416-8F72-3DCB94FB4743}"/>
    <cellStyle name="Obično 3 3 3 10 3 2" xfId="30039" xr:uid="{48B56819-A89B-4DFA-BB79-DB0A9DF1CE67}"/>
    <cellStyle name="Obično 3 3 3 10 4" xfId="22969" xr:uid="{C3C0A09B-D70D-47C7-8C99-EE9F767D2902}"/>
    <cellStyle name="Obično 3 3 3 11" xfId="9792" xr:uid="{36415278-748D-421D-A673-3BB11F198AAF}"/>
    <cellStyle name="Obično 3 3 3 11 2" xfId="13458" xr:uid="{9C854BBB-685A-49C0-9DDB-EB25356B9A0F}"/>
    <cellStyle name="Obično 3 3 3 11 2 2" xfId="31223" xr:uid="{722835CB-9DE1-4197-B24D-A8C2FBE948A1}"/>
    <cellStyle name="Obično 3 3 3 11 3" xfId="24173" xr:uid="{6F9CC4A7-BB86-4C99-8DCB-643F47ADFF0D}"/>
    <cellStyle name="Obično 3 3 3 12" xfId="11014" xr:uid="{66313D49-0384-4AF6-AEB9-17219C3E28AF}"/>
    <cellStyle name="Obično 3 3 3 12 2" xfId="28856" xr:uid="{FBF03422-C55A-4044-B70A-0ACC0F3F575C}"/>
    <cellStyle name="Obično 3 3 3 13" xfId="21700" xr:uid="{89FF626B-714A-4C8E-A680-444F1CD5BCEB}"/>
    <cellStyle name="Obično 3 3 3 2" xfId="5220" xr:uid="{0694619A-CF5C-45D4-A185-033CBC65E630}"/>
    <cellStyle name="Obično 3 3 3 2 10" xfId="11015" xr:uid="{3DB02348-00B6-4263-B0AC-4AE05B6FC238}"/>
    <cellStyle name="Obično 3 3 3 2 10 2" xfId="28857" xr:uid="{E7A7F085-9B0E-4A48-AFFE-0DBCB787D6B3}"/>
    <cellStyle name="Obično 3 3 3 2 11" xfId="21701" xr:uid="{BDD216A1-A48F-4DBA-9435-DE2E1E9F1A2D}"/>
    <cellStyle name="Obično 3 3 3 2 2" xfId="5221" xr:uid="{EDEE7C0E-3F22-4117-8F9C-507D1680AFB0}"/>
    <cellStyle name="Obično 3 3 3 2 2 2" xfId="6017" xr:uid="{F6D81255-BCDA-4528-BAB6-EE9FF4C0E1D6}"/>
    <cellStyle name="Obično 3 3 3 2 2 2 2" xfId="6646" xr:uid="{31905247-D8A1-4F51-A83A-24C6455B5AA4}"/>
    <cellStyle name="Obično 3 3 3 2 2 2 2 2" xfId="8256" xr:uid="{12F6867D-F777-490E-B782-F19648ECD99D}"/>
    <cellStyle name="Obično 3 3 3 2 2 2 2 2 2" xfId="9566" xr:uid="{D052C26B-A277-49BD-A7AA-C707AA3F2F71}"/>
    <cellStyle name="Obično 3 3 3 2 2 2 2 2 2 2" xfId="15605" xr:uid="{55DEC9B6-18DC-4BB2-B9A8-60B67560C9BC}"/>
    <cellStyle name="Obično 3 3 3 2 2 2 2 2 2 2 2" xfId="26320" xr:uid="{341CD447-719A-4C54-8D01-66A3C744A590}"/>
    <cellStyle name="Obično 3 3 3 2 2 2 2 2 2 3" xfId="13238" xr:uid="{BA253FB0-90BA-43A9-8181-C316659107FD}"/>
    <cellStyle name="Obično 3 3 3 2 2 2 2 2 2 3 2" xfId="31003" xr:uid="{3041B172-6DD5-45B1-99FF-66CB575E8EE8}"/>
    <cellStyle name="Obično 3 3 3 2 2 2 2 2 2 4" xfId="23953" xr:uid="{A65EFC4F-BAF6-4B53-96DE-7EB2A546AC55}"/>
    <cellStyle name="Obično 3 3 3 2 2 2 2 2 3" xfId="10758" xr:uid="{839180EB-DDCF-444D-B3DC-DF31BCBD166D}"/>
    <cellStyle name="Obično 3 3 3 2 2 2 2 2 3 2" xfId="14422" xr:uid="{2C02B642-24F5-4BDB-956F-D103482B27C2}"/>
    <cellStyle name="Obično 3 3 3 2 2 2 2 2 3 2 2" xfId="32187" xr:uid="{8EED4422-585A-4D7A-B1A4-07F05B10A768}"/>
    <cellStyle name="Obično 3 3 3 2 2 2 2 2 3 3" xfId="25137" xr:uid="{884142D9-FA4C-403D-941C-D95E4BCE3858}"/>
    <cellStyle name="Obično 3 3 3 2 2 2 2 2 4" xfId="11998" xr:uid="{6B7A7596-FA8E-4967-B08C-2156E25A2375}"/>
    <cellStyle name="Obično 3 3 3 2 2 2 2 2 4 2" xfId="29820" xr:uid="{F87BDDD8-4AE6-4008-901E-7CA9D659BF44}"/>
    <cellStyle name="Obično 3 3 3 2 2 2 2 2 5" xfId="22713" xr:uid="{8006E19E-C881-4A80-9438-DEF6C06CE00A}"/>
    <cellStyle name="Obično 3 3 3 2 2 2 2 3" xfId="8979" xr:uid="{EBEE26CA-6B24-4737-9CAA-654D069CA0C4}"/>
    <cellStyle name="Obično 3 3 3 2 2 2 2 3 2" xfId="15038" xr:uid="{EC45CF16-D47C-4E1B-A6FC-E1A6A3518B39}"/>
    <cellStyle name="Obično 3 3 3 2 2 2 2 3 2 2" xfId="25753" xr:uid="{D0B2DF79-F860-42EB-A2EA-77CCE66AED15}"/>
    <cellStyle name="Obično 3 3 3 2 2 2 2 3 3" xfId="12651" xr:uid="{7E7408A8-765E-4DDB-9E98-1BFEC77C256C}"/>
    <cellStyle name="Obično 3 3 3 2 2 2 2 3 3 2" xfId="30436" xr:uid="{A008437B-0190-41B5-A0C3-FDFA303A7BD2}"/>
    <cellStyle name="Obično 3 3 3 2 2 2 2 3 4" xfId="23366" xr:uid="{08753BF3-6F32-4B27-B57C-41AE88AF8E3B}"/>
    <cellStyle name="Obično 3 3 3 2 2 2 2 4" xfId="10191" xr:uid="{F4942186-C419-452F-BCAB-6C8A75F799ED}"/>
    <cellStyle name="Obično 3 3 3 2 2 2 2 4 2" xfId="13855" xr:uid="{AF7E1C79-BD60-4B66-8640-3B9B1268AED0}"/>
    <cellStyle name="Obično 3 3 3 2 2 2 2 4 2 2" xfId="31620" xr:uid="{B8441F47-7EE6-4EF8-9A88-A80C1E472B7B}"/>
    <cellStyle name="Obično 3 3 3 2 2 2 2 4 3" xfId="24570" xr:uid="{7EE0F3AE-4F6D-40F4-99CE-40048755C6C3}"/>
    <cellStyle name="Obično 3 3 3 2 2 2 2 5" xfId="11411" xr:uid="{A2B891BF-F799-4C5B-9A94-F8F02D708E51}"/>
    <cellStyle name="Obično 3 3 3 2 2 2 2 5 2" xfId="29253" xr:uid="{7E966CC1-185E-41AE-8EF1-033863FD0BDD}"/>
    <cellStyle name="Obično 3 3 3 2 2 2 2 6" xfId="22111" xr:uid="{14BCE941-F22C-4564-AE73-014593AC94D8}"/>
    <cellStyle name="Obično 3 3 3 2 2 2 3" xfId="7614" xr:uid="{1E7CAAC4-7747-45FA-B2ED-303F70EA537E}"/>
    <cellStyle name="Obično 3 3 3 2 2 2 3 2" xfId="9289" xr:uid="{E26C3442-6A1E-408A-9AB1-CDFEA0784BA4}"/>
    <cellStyle name="Obično 3 3 3 2 2 2 3 2 2" xfId="15328" xr:uid="{E0B228C8-DDE3-49FA-84F9-A2CB4B54A6C9}"/>
    <cellStyle name="Obično 3 3 3 2 2 2 3 2 2 2" xfId="26043" xr:uid="{F2F8E306-B071-4B0F-8BE8-BBCA9AC36353}"/>
    <cellStyle name="Obično 3 3 3 2 2 2 3 2 3" xfId="12961" xr:uid="{3041E092-5770-4B3B-8A72-6DC9333D6EBF}"/>
    <cellStyle name="Obično 3 3 3 2 2 2 3 2 3 2" xfId="30726" xr:uid="{EA0F7A36-518B-4297-AA0F-9C2CFF208D9A}"/>
    <cellStyle name="Obično 3 3 3 2 2 2 3 2 4" xfId="23676" xr:uid="{7AA1C734-5EBD-4B87-8416-085262513938}"/>
    <cellStyle name="Obično 3 3 3 2 2 2 3 3" xfId="10481" xr:uid="{A4080EE5-9F9D-4DF7-BD25-0B615E401441}"/>
    <cellStyle name="Obično 3 3 3 2 2 2 3 3 2" xfId="14145" xr:uid="{BDDC30CC-477C-450C-90BF-4D3DAB4145A3}"/>
    <cellStyle name="Obično 3 3 3 2 2 2 3 3 2 2" xfId="31910" xr:uid="{40D7116D-6F45-47A2-B939-B6A392F0643A}"/>
    <cellStyle name="Obično 3 3 3 2 2 2 3 3 3" xfId="24860" xr:uid="{58C0FE5E-946F-43CD-A7D4-94870098E14E}"/>
    <cellStyle name="Obično 3 3 3 2 2 2 3 4" xfId="11721" xr:uid="{88D9CDDE-90EB-4849-BF17-C4F8DAE91714}"/>
    <cellStyle name="Obično 3 3 3 2 2 2 3 4 2" xfId="29543" xr:uid="{269EC0AF-6C29-4FA3-AD30-06734A34ABE4}"/>
    <cellStyle name="Obično 3 3 3 2 2 2 3 5" xfId="22436" xr:uid="{3DE26261-820D-4DCB-9CA2-851AF3DEC16B}"/>
    <cellStyle name="Obično 3 3 3 2 2 2 4" xfId="8714" xr:uid="{25B0F4F0-C077-4D89-8630-F43D7DBC7B52}"/>
    <cellStyle name="Obično 3 3 3 2 2 2 4 2" xfId="14773" xr:uid="{DDA4F679-54AB-49BF-952F-E9DB2A816A30}"/>
    <cellStyle name="Obično 3 3 3 2 2 2 4 2 2" xfId="25488" xr:uid="{081E598D-4F08-4034-94E2-56292FCDEC81}"/>
    <cellStyle name="Obično 3 3 3 2 2 2 4 3" xfId="12386" xr:uid="{94E94B63-6ADD-4820-9FF3-122B05E070F0}"/>
    <cellStyle name="Obično 3 3 3 2 2 2 4 3 2" xfId="30171" xr:uid="{7C3D7B0A-AE23-43E1-8DC6-363F3CFCDC2C}"/>
    <cellStyle name="Obično 3 3 3 2 2 2 4 4" xfId="23101" xr:uid="{DADA1863-1F09-4B77-BD06-478AD77DB9C5}"/>
    <cellStyle name="Obično 3 3 3 2 2 2 5" xfId="9926" xr:uid="{660BB39D-947C-4518-9D86-83F1388A1FF9}"/>
    <cellStyle name="Obično 3 3 3 2 2 2 5 2" xfId="13590" xr:uid="{4456B7CC-253A-4C24-959C-4FC94F6E39EC}"/>
    <cellStyle name="Obično 3 3 3 2 2 2 5 2 2" xfId="31355" xr:uid="{1E8C70A9-7B74-4114-ADEF-9BBEB03B28C5}"/>
    <cellStyle name="Obično 3 3 3 2 2 2 5 3" xfId="24305" xr:uid="{56B0AB03-F4EE-4563-B68D-3B28C33A5D84}"/>
    <cellStyle name="Obično 3 3 3 2 2 2 6" xfId="11146" xr:uid="{0F54577B-FE85-4CB9-924B-110325D6A329}"/>
    <cellStyle name="Obično 3 3 3 2 2 2 6 2" xfId="28988" xr:uid="{084BC274-C529-432C-ABDD-23221A27DF77}"/>
    <cellStyle name="Obično 3 3 3 2 2 2 7" xfId="21846" xr:uid="{A8CC36AF-AEAC-4E27-B04C-BBC412683A6C}"/>
    <cellStyle name="Obično 3 3 3 2 2 3" xfId="6453" xr:uid="{C3293AE6-BDCF-4624-A40A-D1541C7768BF}"/>
    <cellStyle name="Obično 3 3 3 2 2 3 2" xfId="8063" xr:uid="{870975C8-3ACC-4697-9522-56224A0BD14A}"/>
    <cellStyle name="Obično 3 3 3 2 2 3 2 2" xfId="9436" xr:uid="{8BB9CB0A-FEAB-432B-9B71-B03F4D31421F}"/>
    <cellStyle name="Obično 3 3 3 2 2 3 2 2 2" xfId="15475" xr:uid="{141B3BF2-317A-4D73-9159-70000A721874}"/>
    <cellStyle name="Obično 3 3 3 2 2 3 2 2 2 2" xfId="26190" xr:uid="{57EB5A66-64BD-433B-A4D2-FF76727AC2DD}"/>
    <cellStyle name="Obično 3 3 3 2 2 3 2 2 3" xfId="13108" xr:uid="{835C2DE7-1CBB-4CA4-8514-67ACE0006D20}"/>
    <cellStyle name="Obično 3 3 3 2 2 3 2 2 3 2" xfId="30873" xr:uid="{103488AA-6E85-4075-BE6D-37D9C78F84F4}"/>
    <cellStyle name="Obično 3 3 3 2 2 3 2 2 4" xfId="23823" xr:uid="{6F8408E5-166B-409A-93FF-84E24DB301EF}"/>
    <cellStyle name="Obično 3 3 3 2 2 3 2 3" xfId="10628" xr:uid="{6A04C7E1-7D7E-4A86-A346-89BA3F44BAAC}"/>
    <cellStyle name="Obično 3 3 3 2 2 3 2 3 2" xfId="14292" xr:uid="{8E365744-90F5-4D35-A1D5-EFF6F02A4AE6}"/>
    <cellStyle name="Obično 3 3 3 2 2 3 2 3 2 2" xfId="32057" xr:uid="{F040A487-E6F3-4BFD-A367-FA4F91C4AF67}"/>
    <cellStyle name="Obično 3 3 3 2 2 3 2 3 3" xfId="25007" xr:uid="{0DC3724E-C028-4CB0-A2A5-B5644C795E3A}"/>
    <cellStyle name="Obično 3 3 3 2 2 3 2 4" xfId="11868" xr:uid="{3DB0FD02-7256-4513-8DBB-4F1C45294D8C}"/>
    <cellStyle name="Obično 3 3 3 2 2 3 2 4 2" xfId="29690" xr:uid="{F77E98E2-4EC2-4376-BEAB-8D973C7C1D77}"/>
    <cellStyle name="Obično 3 3 3 2 2 3 2 5" xfId="22583" xr:uid="{7B738E3C-AE41-43A8-9027-1E59DDD4B38B}"/>
    <cellStyle name="Obično 3 3 3 2 2 3 3" xfId="8849" xr:uid="{D4ED85BF-8A0D-492D-8F0F-393458F23ECB}"/>
    <cellStyle name="Obično 3 3 3 2 2 3 3 2" xfId="14908" xr:uid="{3F9B490E-64E6-4198-BB33-71DB9A29467C}"/>
    <cellStyle name="Obično 3 3 3 2 2 3 3 2 2" xfId="25623" xr:uid="{A512D36C-AD27-4251-A4BA-919AFD51A1EF}"/>
    <cellStyle name="Obično 3 3 3 2 2 3 3 3" xfId="12521" xr:uid="{C7423C93-1CF6-41F5-8E86-0C7E2506B568}"/>
    <cellStyle name="Obično 3 3 3 2 2 3 3 3 2" xfId="30306" xr:uid="{382658AC-F381-444D-A18E-5488173883BD}"/>
    <cellStyle name="Obično 3 3 3 2 2 3 3 4" xfId="23236" xr:uid="{A812A29F-3CBE-4C72-A4DE-AB783AA546C3}"/>
    <cellStyle name="Obično 3 3 3 2 2 3 4" xfId="10061" xr:uid="{10754BF1-23D1-46AB-AD21-CF50AC9DD87E}"/>
    <cellStyle name="Obično 3 3 3 2 2 3 4 2" xfId="13725" xr:uid="{47799DAB-5663-4CE4-804F-196C7DA07D22}"/>
    <cellStyle name="Obično 3 3 3 2 2 3 4 2 2" xfId="31490" xr:uid="{926C9BD1-B972-409C-98A9-485500C952F9}"/>
    <cellStyle name="Obično 3 3 3 2 2 3 4 3" xfId="24440" xr:uid="{A6409FA1-79CA-4A29-8F84-3257E953EB31}"/>
    <cellStyle name="Obično 3 3 3 2 2 3 5" xfId="11281" xr:uid="{2C0DFEB2-7D61-4195-B21F-46BA3278D03B}"/>
    <cellStyle name="Obično 3 3 3 2 2 3 5 2" xfId="29123" xr:uid="{5EB99F6C-5FA3-4959-A3B4-C068D0259661}"/>
    <cellStyle name="Obično 3 3 3 2 2 3 6" xfId="21981" xr:uid="{2C74138D-8382-4A64-AE26-B576330A9148}"/>
    <cellStyle name="Obično 3 3 3 2 2 4" xfId="7421" xr:uid="{19488B34-A19A-43D9-8CD6-93C766C90ADF}"/>
    <cellStyle name="Obično 3 3 3 2 2 4 2" xfId="9159" xr:uid="{66EDFCE8-2FC2-4F67-B76E-4383445F3047}"/>
    <cellStyle name="Obično 3 3 3 2 2 4 2 2" xfId="15198" xr:uid="{D5DEF15F-9856-43A9-ADCE-7C07BCCC32F5}"/>
    <cellStyle name="Obično 3 3 3 2 2 4 2 2 2" xfId="25913" xr:uid="{20A3F85E-0B57-446E-90F3-02DE5FA817F3}"/>
    <cellStyle name="Obično 3 3 3 2 2 4 2 3" xfId="12831" xr:uid="{EEEAF556-3F14-42B9-9BF3-C7AC14BD2FC6}"/>
    <cellStyle name="Obično 3 3 3 2 2 4 2 3 2" xfId="30596" xr:uid="{C7DBA2DC-1728-41E6-B0DB-F1DD5F0845F9}"/>
    <cellStyle name="Obično 3 3 3 2 2 4 2 4" xfId="23546" xr:uid="{4FD90DAB-B379-46A1-BB7E-9D2380888FFF}"/>
    <cellStyle name="Obično 3 3 3 2 2 4 3" xfId="10351" xr:uid="{377FEC2F-BE0B-455C-A0A3-D0D41123BF38}"/>
    <cellStyle name="Obično 3 3 3 2 2 4 3 2" xfId="14015" xr:uid="{940DFAC9-521A-468B-A184-5E3B315574CC}"/>
    <cellStyle name="Obično 3 3 3 2 2 4 3 2 2" xfId="31780" xr:uid="{8343A47E-CB4D-4765-BA43-CD69349C4A41}"/>
    <cellStyle name="Obično 3 3 3 2 2 4 3 3" xfId="24730" xr:uid="{1376324D-6F6C-430C-AD3E-A067D6CB0CC4}"/>
    <cellStyle name="Obično 3 3 3 2 2 4 4" xfId="11591" xr:uid="{0D93F089-57F7-4B61-BFA9-C505AE66DE76}"/>
    <cellStyle name="Obično 3 3 3 2 2 4 4 2" xfId="29413" xr:uid="{93D52FD5-0D4F-470B-B09D-48EE90B79EF9}"/>
    <cellStyle name="Obično 3 3 3 2 2 4 5" xfId="22306" xr:uid="{DAB4DBF5-3BDC-4CE1-8785-9A4C3552E623}"/>
    <cellStyle name="Obično 3 3 3 2 2 5" xfId="8338" xr:uid="{11143DA4-B6AA-4923-BCCA-BCD9B8392415}"/>
    <cellStyle name="Obično 3 3 3 2 2 5 2" xfId="9643" xr:uid="{99F883B4-D020-440D-8C45-53E5FD298FAA}"/>
    <cellStyle name="Obično 3 3 3 2 2 5 2 2" xfId="15682" xr:uid="{2A23757B-0507-4A62-AE67-EDC527C2D7B1}"/>
    <cellStyle name="Obično 3 3 3 2 2 5 2 2 2" xfId="26397" xr:uid="{22F1A149-B015-4B14-A860-E31243C6E868}"/>
    <cellStyle name="Obično 3 3 3 2 2 5 2 3" xfId="13315" xr:uid="{04B296E8-04BB-484E-ABC8-1A0A2AE4128C}"/>
    <cellStyle name="Obično 3 3 3 2 2 5 2 3 2" xfId="31080" xr:uid="{C8654FBA-5EB8-496D-AB2B-8F91C9DEE3E0}"/>
    <cellStyle name="Obično 3 3 3 2 2 5 2 4" xfId="24030" xr:uid="{58E68E27-597B-4929-AF68-B3F117FC83AC}"/>
    <cellStyle name="Obično 3 3 3 2 2 5 3" xfId="10835" xr:uid="{9EB312FF-F139-4FCA-ACB0-686E56336F91}"/>
    <cellStyle name="Obično 3 3 3 2 2 5 3 2" xfId="14499" xr:uid="{312DB4D8-37A1-4530-9ACE-C4A627896FB2}"/>
    <cellStyle name="Obično 3 3 3 2 2 5 3 2 2" xfId="32264" xr:uid="{65293E3E-3330-42B2-8927-1C8F232275E5}"/>
    <cellStyle name="Obično 3 3 3 2 2 5 3 3" xfId="25214" xr:uid="{EFC9E5F5-38AB-4192-A4CE-535CD6563E2C}"/>
    <cellStyle name="Obično 3 3 3 2 2 5 4" xfId="12075" xr:uid="{A0574394-564E-4B75-8BAF-3E764F9ACD30}"/>
    <cellStyle name="Obično 3 3 3 2 2 5 4 2" xfId="29897" xr:uid="{0BF1D291-9A5A-47F4-9246-FA00E39CD7F3}"/>
    <cellStyle name="Obično 3 3 3 2 2 5 5" xfId="22790" xr:uid="{5556B2E6-C128-4FC7-A255-B2592A38853A}"/>
    <cellStyle name="Obično 3 3 3 2 2 6" xfId="8584" xr:uid="{5AB2F3C5-6D1F-4CE0-A1C6-8A2B54537B60}"/>
    <cellStyle name="Obično 3 3 3 2 2 6 2" xfId="14643" xr:uid="{68951DB8-7235-4B81-804B-638029E5C095}"/>
    <cellStyle name="Obično 3 3 3 2 2 6 2 2" xfId="25358" xr:uid="{05E1B2F2-11E3-4EC7-B61C-22891C9752CB}"/>
    <cellStyle name="Obično 3 3 3 2 2 6 3" xfId="12256" xr:uid="{92518282-E7F5-470B-BEBB-05D98C7E0FD9}"/>
    <cellStyle name="Obično 3 3 3 2 2 6 3 2" xfId="30041" xr:uid="{7BE4F2B0-0FB4-4D68-8070-1CE5A4502BF5}"/>
    <cellStyle name="Obično 3 3 3 2 2 6 4" xfId="22971" xr:uid="{FC901B28-C517-4BE1-A48B-10FA25FDB432}"/>
    <cellStyle name="Obično 3 3 3 2 2 7" xfId="9794" xr:uid="{FAEF81A4-C017-4035-A708-A3C771CF4BE6}"/>
    <cellStyle name="Obično 3 3 3 2 2 7 2" xfId="13460" xr:uid="{D923CE96-41C6-4829-B437-B3D1AC473DBC}"/>
    <cellStyle name="Obično 3 3 3 2 2 7 2 2" xfId="31225" xr:uid="{279D29FF-3D22-430C-A825-6A37BFE83C1C}"/>
    <cellStyle name="Obično 3 3 3 2 2 7 3" xfId="24175" xr:uid="{87AF62C7-794C-4C45-A64A-98D218BA6E5D}"/>
    <cellStyle name="Obično 3 3 3 2 2 8" xfId="11016" xr:uid="{186B17A1-BAC3-4E91-8CF1-A0723038F6C8}"/>
    <cellStyle name="Obično 3 3 3 2 2 8 2" xfId="28858" xr:uid="{2DA68388-FE00-4065-83EB-648F0FD85904}"/>
    <cellStyle name="Obično 3 3 3 2 2 9" xfId="21702" xr:uid="{2D3C2849-FA89-4A85-AB25-E28C88E8333C}"/>
    <cellStyle name="Obično 3 3 3 2 3" xfId="5222" xr:uid="{3773E870-2D5B-4FD8-8DBD-A60C7AF13574}"/>
    <cellStyle name="Obično 3 3 3 2 3 2" xfId="6018" xr:uid="{697C9674-47D3-467C-A51F-7DFC3DE422CB}"/>
    <cellStyle name="Obično 3 3 3 2 3 2 2" xfId="6647" xr:uid="{C7A1F695-BCF1-4124-8459-C70185B638C8}"/>
    <cellStyle name="Obično 3 3 3 2 3 2 2 2" xfId="8257" xr:uid="{845454C3-8181-4AC1-9EE4-3FE604222719}"/>
    <cellStyle name="Obično 3 3 3 2 3 2 2 2 2" xfId="9567" xr:uid="{9C87EFBF-1DD1-462C-8872-452F91DC5B31}"/>
    <cellStyle name="Obično 3 3 3 2 3 2 2 2 2 2" xfId="15606" xr:uid="{6C5214EC-E417-4495-B947-1F57FDA05EAB}"/>
    <cellStyle name="Obično 3 3 3 2 3 2 2 2 2 2 2" xfId="26321" xr:uid="{13775D8C-2913-42BA-AE05-B5EFA18AB1BC}"/>
    <cellStyle name="Obično 3 3 3 2 3 2 2 2 2 3" xfId="13239" xr:uid="{3B354208-435C-47E5-BFBA-95CC614725CF}"/>
    <cellStyle name="Obično 3 3 3 2 3 2 2 2 2 3 2" xfId="31004" xr:uid="{AF228C1E-DCD2-47B0-8391-4DFD4D43ED38}"/>
    <cellStyle name="Obično 3 3 3 2 3 2 2 2 2 4" xfId="23954" xr:uid="{9B9DB730-ECB6-4074-890D-62CCD4A2B628}"/>
    <cellStyle name="Obično 3 3 3 2 3 2 2 2 3" xfId="10759" xr:uid="{1645FA30-9E86-42CB-A007-3DFDD385D95C}"/>
    <cellStyle name="Obično 3 3 3 2 3 2 2 2 3 2" xfId="14423" xr:uid="{ACD0EF01-295D-49A3-917B-94E4E3A19AE7}"/>
    <cellStyle name="Obično 3 3 3 2 3 2 2 2 3 2 2" xfId="32188" xr:uid="{6D4F96A3-6E7D-4A0C-A7A3-EEE294BEA9B6}"/>
    <cellStyle name="Obično 3 3 3 2 3 2 2 2 3 3" xfId="25138" xr:uid="{B30A3AB0-7918-4E83-8070-EE20286D829E}"/>
    <cellStyle name="Obično 3 3 3 2 3 2 2 2 4" xfId="11999" xr:uid="{DA8A29AE-28AE-43E5-B6BA-BE77B8F718D9}"/>
    <cellStyle name="Obično 3 3 3 2 3 2 2 2 4 2" xfId="29821" xr:uid="{62873398-BF88-4DD8-A260-4DB719B465C7}"/>
    <cellStyle name="Obično 3 3 3 2 3 2 2 2 5" xfId="22714" xr:uid="{8A7CA092-6CFE-481A-8910-4DDCEAA66282}"/>
    <cellStyle name="Obično 3 3 3 2 3 2 2 3" xfId="8980" xr:uid="{4755616F-3D39-4B66-B756-B7E3CA942C5A}"/>
    <cellStyle name="Obično 3 3 3 2 3 2 2 3 2" xfId="15039" xr:uid="{BDECA4D9-FCF8-4089-BF29-22B370ED4BC1}"/>
    <cellStyle name="Obično 3 3 3 2 3 2 2 3 2 2" xfId="25754" xr:uid="{54807BD5-621A-4C18-BF04-43142C6AF42D}"/>
    <cellStyle name="Obično 3 3 3 2 3 2 2 3 3" xfId="12652" xr:uid="{9A32F641-E476-4485-98D1-234E643FA908}"/>
    <cellStyle name="Obično 3 3 3 2 3 2 2 3 3 2" xfId="30437" xr:uid="{5F230975-C43B-48FA-96D3-3E76A585BB1D}"/>
    <cellStyle name="Obično 3 3 3 2 3 2 2 3 4" xfId="23367" xr:uid="{03EEB68E-47A8-4BE8-B2DD-1661930AD23B}"/>
    <cellStyle name="Obično 3 3 3 2 3 2 2 4" xfId="10192" xr:uid="{13C77CFB-BD97-4F30-BE5E-722203A78010}"/>
    <cellStyle name="Obično 3 3 3 2 3 2 2 4 2" xfId="13856" xr:uid="{2F0B035D-3F61-48B6-A691-83E3D1DDEE34}"/>
    <cellStyle name="Obično 3 3 3 2 3 2 2 4 2 2" xfId="31621" xr:uid="{17F75500-8060-4CAC-861B-6B8CC1CEB6B2}"/>
    <cellStyle name="Obično 3 3 3 2 3 2 2 4 3" xfId="24571" xr:uid="{72270088-D42E-4F3D-99AC-33A6ACB529FB}"/>
    <cellStyle name="Obično 3 3 3 2 3 2 2 5" xfId="11412" xr:uid="{9EE3E077-29FB-48C9-9BF9-846E2A9075FC}"/>
    <cellStyle name="Obično 3 3 3 2 3 2 2 5 2" xfId="29254" xr:uid="{9C40B182-D7F6-4A90-8EA0-0BE8D922DCF7}"/>
    <cellStyle name="Obično 3 3 3 2 3 2 2 6" xfId="22112" xr:uid="{9384CBD7-F703-4386-9D3B-805F13E44779}"/>
    <cellStyle name="Obično 3 3 3 2 3 2 3" xfId="7615" xr:uid="{9AA06175-B68B-487E-8F7D-1153D1A5E8AF}"/>
    <cellStyle name="Obično 3 3 3 2 3 2 3 2" xfId="9290" xr:uid="{E2EA1C17-CEF1-42E8-9F83-740FA1BEB5C0}"/>
    <cellStyle name="Obično 3 3 3 2 3 2 3 2 2" xfId="15329" xr:uid="{AAF774BE-1657-4839-8969-44F3042F53D4}"/>
    <cellStyle name="Obično 3 3 3 2 3 2 3 2 2 2" xfId="26044" xr:uid="{552B96E3-7AE6-4692-BF70-FA6CF8498366}"/>
    <cellStyle name="Obično 3 3 3 2 3 2 3 2 3" xfId="12962" xr:uid="{A2D2E0C1-9355-43B3-AEB6-9516A2D9F1A3}"/>
    <cellStyle name="Obično 3 3 3 2 3 2 3 2 3 2" xfId="30727" xr:uid="{B12F4FC0-15A6-4BD1-B962-7E3898166F0D}"/>
    <cellStyle name="Obično 3 3 3 2 3 2 3 2 4" xfId="23677" xr:uid="{F5396862-BFF7-47EC-845C-D03B30EF409B}"/>
    <cellStyle name="Obično 3 3 3 2 3 2 3 3" xfId="10482" xr:uid="{A1E56895-A67D-4F48-B3CA-0698EDDD53DB}"/>
    <cellStyle name="Obično 3 3 3 2 3 2 3 3 2" xfId="14146" xr:uid="{A819978D-A00C-4E5D-A18F-982F8A2764F9}"/>
    <cellStyle name="Obično 3 3 3 2 3 2 3 3 2 2" xfId="31911" xr:uid="{3FF287D8-BF23-4D55-91AA-4CCCEE726362}"/>
    <cellStyle name="Obično 3 3 3 2 3 2 3 3 3" xfId="24861" xr:uid="{27C3D393-E67F-47CD-8DBB-13D644965F4D}"/>
    <cellStyle name="Obično 3 3 3 2 3 2 3 4" xfId="11722" xr:uid="{E76357F8-D318-4F3C-A4C7-B33658D85F11}"/>
    <cellStyle name="Obično 3 3 3 2 3 2 3 4 2" xfId="29544" xr:uid="{4930C2FB-EA53-4642-A4E6-144A813EB06F}"/>
    <cellStyle name="Obično 3 3 3 2 3 2 3 5" xfId="22437" xr:uid="{2BB51968-C8AA-42F4-A4F2-46F137A49FB0}"/>
    <cellStyle name="Obično 3 3 3 2 3 2 4" xfId="8715" xr:uid="{34E90F4F-8F6C-4846-98D8-5A0D32C49B85}"/>
    <cellStyle name="Obično 3 3 3 2 3 2 4 2" xfId="14774" xr:uid="{C378FCB9-8D7C-4FD8-A9B6-17670899E834}"/>
    <cellStyle name="Obično 3 3 3 2 3 2 4 2 2" xfId="25489" xr:uid="{088A6FAB-B161-4ED8-BA94-4E4427DEBFDB}"/>
    <cellStyle name="Obično 3 3 3 2 3 2 4 3" xfId="12387" xr:uid="{F9318440-4110-4769-9659-2B086B7EF3A0}"/>
    <cellStyle name="Obično 3 3 3 2 3 2 4 3 2" xfId="30172" xr:uid="{4C1E3821-8EF2-4669-8949-05E3FC13F2B0}"/>
    <cellStyle name="Obično 3 3 3 2 3 2 4 4" xfId="23102" xr:uid="{495B913A-F49D-47EF-95A7-B6FAFD609DC8}"/>
    <cellStyle name="Obično 3 3 3 2 3 2 5" xfId="9927" xr:uid="{EDDF4B46-2E99-445E-97F7-A34E761F812F}"/>
    <cellStyle name="Obično 3 3 3 2 3 2 5 2" xfId="13591" xr:uid="{D5D52A19-288E-4477-B46F-F2D23D7410C2}"/>
    <cellStyle name="Obično 3 3 3 2 3 2 5 2 2" xfId="31356" xr:uid="{98689BFD-18FB-48D3-AF61-0DF26A6DC7BC}"/>
    <cellStyle name="Obično 3 3 3 2 3 2 5 3" xfId="24306" xr:uid="{9AF81EFE-250E-430B-8C33-18795FFE2AB0}"/>
    <cellStyle name="Obično 3 3 3 2 3 2 6" xfId="11147" xr:uid="{E01ED0D0-CF4B-436B-AD66-90C7F100CF7E}"/>
    <cellStyle name="Obično 3 3 3 2 3 2 6 2" xfId="28989" xr:uid="{E76B880C-C010-4078-AA10-E101496DDC1A}"/>
    <cellStyle name="Obično 3 3 3 2 3 2 7" xfId="21847" xr:uid="{FE250962-F2B9-459C-94FD-98CAE59D79B2}"/>
    <cellStyle name="Obično 3 3 3 2 3 3" xfId="6454" xr:uid="{9B551F0F-4A90-4A08-BCAE-CB85DC797455}"/>
    <cellStyle name="Obično 3 3 3 2 3 3 2" xfId="8064" xr:uid="{909C4C15-79CF-48E2-9C1F-38193603A1D4}"/>
    <cellStyle name="Obično 3 3 3 2 3 3 2 2" xfId="9437" xr:uid="{6ED565E5-A141-42FD-9666-EEAE28EA584F}"/>
    <cellStyle name="Obično 3 3 3 2 3 3 2 2 2" xfId="15476" xr:uid="{5D7605D4-B7A8-4B6D-9119-667DCAD53A68}"/>
    <cellStyle name="Obično 3 3 3 2 3 3 2 2 2 2" xfId="26191" xr:uid="{3C63FFA5-042B-495B-B79C-3B5E64B5A559}"/>
    <cellStyle name="Obično 3 3 3 2 3 3 2 2 3" xfId="13109" xr:uid="{C49CFE11-463C-448B-AC09-DB0121AC6A0A}"/>
    <cellStyle name="Obično 3 3 3 2 3 3 2 2 3 2" xfId="30874" xr:uid="{D61B89C4-B26C-4829-AAD3-4D5BF5E0AE5F}"/>
    <cellStyle name="Obično 3 3 3 2 3 3 2 2 4" xfId="23824" xr:uid="{69895FB3-060A-477A-88E0-98864032D032}"/>
    <cellStyle name="Obično 3 3 3 2 3 3 2 3" xfId="10629" xr:uid="{B0DD0CB5-C2C0-4F6B-B9CE-2107DF93BDF6}"/>
    <cellStyle name="Obično 3 3 3 2 3 3 2 3 2" xfId="14293" xr:uid="{5CC4BAE0-7BE8-4676-8636-8A6DAA1E9CB8}"/>
    <cellStyle name="Obično 3 3 3 2 3 3 2 3 2 2" xfId="32058" xr:uid="{6F393803-41B8-4EB3-AA77-56A7AB148D72}"/>
    <cellStyle name="Obično 3 3 3 2 3 3 2 3 3" xfId="25008" xr:uid="{CC13B689-1514-462A-9CF0-6E9FCA3BFF2E}"/>
    <cellStyle name="Obično 3 3 3 2 3 3 2 4" xfId="11869" xr:uid="{1C56968D-0D36-439D-BA49-8C76BAFFB93D}"/>
    <cellStyle name="Obično 3 3 3 2 3 3 2 4 2" xfId="29691" xr:uid="{51EA039C-5DB3-44AD-BF8F-F0EB3D47BB1D}"/>
    <cellStyle name="Obično 3 3 3 2 3 3 2 5" xfId="22584" xr:uid="{6C847FFE-51C5-42DE-9B2A-FD05D73ECEF7}"/>
    <cellStyle name="Obično 3 3 3 2 3 3 3" xfId="8850" xr:uid="{CAB1263D-488F-4918-B3AB-1B0B5BAE3B56}"/>
    <cellStyle name="Obično 3 3 3 2 3 3 3 2" xfId="14909" xr:uid="{822D3778-5987-4690-B984-4759310F9881}"/>
    <cellStyle name="Obično 3 3 3 2 3 3 3 2 2" xfId="25624" xr:uid="{AB161AFE-D771-40FB-9886-95932767F9E3}"/>
    <cellStyle name="Obično 3 3 3 2 3 3 3 3" xfId="12522" xr:uid="{426E9293-B93A-4CED-9824-E7B878A274DB}"/>
    <cellStyle name="Obično 3 3 3 2 3 3 3 3 2" xfId="30307" xr:uid="{08FC121F-F034-497C-9A9F-C97E39B2235D}"/>
    <cellStyle name="Obično 3 3 3 2 3 3 3 4" xfId="23237" xr:uid="{87B896B4-E645-45D3-8D37-1CEA662C2FB5}"/>
    <cellStyle name="Obično 3 3 3 2 3 3 4" xfId="10062" xr:uid="{AD89390B-CDF0-4747-8F32-6A1C576B5A11}"/>
    <cellStyle name="Obično 3 3 3 2 3 3 4 2" xfId="13726" xr:uid="{1AD3C510-D9F5-46ED-B6D9-2B1FA526A9E5}"/>
    <cellStyle name="Obično 3 3 3 2 3 3 4 2 2" xfId="31491" xr:uid="{28E3F1A7-E93A-4B04-800E-5384E5852AA6}"/>
    <cellStyle name="Obično 3 3 3 2 3 3 4 3" xfId="24441" xr:uid="{D2F1C52A-F091-44E5-8672-63860E978449}"/>
    <cellStyle name="Obično 3 3 3 2 3 3 5" xfId="11282" xr:uid="{61660260-9AEC-4A0F-A2D7-D32D259E4FCA}"/>
    <cellStyle name="Obično 3 3 3 2 3 3 5 2" xfId="29124" xr:uid="{17F53D66-1E02-48F2-8714-9C68A2BE71BB}"/>
    <cellStyle name="Obično 3 3 3 2 3 3 6" xfId="21982" xr:uid="{C85DAA6E-BEFA-42D0-B214-F06566D4678F}"/>
    <cellStyle name="Obično 3 3 3 2 3 4" xfId="7422" xr:uid="{31D7F487-E9AB-4597-8705-CC739A334126}"/>
    <cellStyle name="Obično 3 3 3 2 3 4 2" xfId="9160" xr:uid="{27832E1B-6235-4B9F-9066-AD4D417520BA}"/>
    <cellStyle name="Obično 3 3 3 2 3 4 2 2" xfId="15199" xr:uid="{5DD14E5D-919C-4F04-A0C5-35105D82AA86}"/>
    <cellStyle name="Obično 3 3 3 2 3 4 2 2 2" xfId="25914" xr:uid="{BC229892-0EF3-4E6E-89D3-45C1695EEE68}"/>
    <cellStyle name="Obično 3 3 3 2 3 4 2 3" xfId="12832" xr:uid="{983DB8C3-543C-40AF-B742-D00ADF2E71E7}"/>
    <cellStyle name="Obično 3 3 3 2 3 4 2 3 2" xfId="30597" xr:uid="{99001DB3-A629-47BA-B842-1C437AACCD68}"/>
    <cellStyle name="Obično 3 3 3 2 3 4 2 4" xfId="23547" xr:uid="{821CADC3-5603-4989-BCAA-413DCDEE4517}"/>
    <cellStyle name="Obično 3 3 3 2 3 4 3" xfId="10352" xr:uid="{CC6CAADB-3A6A-4C25-A162-11EE3C2AC21B}"/>
    <cellStyle name="Obično 3 3 3 2 3 4 3 2" xfId="14016" xr:uid="{B8FAF473-1E2F-4DED-9F4D-DDB78663E0D3}"/>
    <cellStyle name="Obično 3 3 3 2 3 4 3 2 2" xfId="31781" xr:uid="{513DB2F5-C90E-4864-A08A-4B99E575A97D}"/>
    <cellStyle name="Obično 3 3 3 2 3 4 3 3" xfId="24731" xr:uid="{51054723-BA4F-4D9D-8E2B-820F2ACA7EBF}"/>
    <cellStyle name="Obično 3 3 3 2 3 4 4" xfId="11592" xr:uid="{ED3D3144-E2DA-4415-9027-2144FBB869F7}"/>
    <cellStyle name="Obično 3 3 3 2 3 4 4 2" xfId="29414" xr:uid="{BDFC10ED-BF97-4188-BEDF-2A46785A931F}"/>
    <cellStyle name="Obično 3 3 3 2 3 4 5" xfId="22307" xr:uid="{64C0AA47-F75F-430E-BE26-1F6C13ADC8B2}"/>
    <cellStyle name="Obično 3 3 3 2 3 5" xfId="8339" xr:uid="{DEF0DB74-3DE6-4B7F-93E1-F8DBFECC8894}"/>
    <cellStyle name="Obično 3 3 3 2 3 5 2" xfId="9644" xr:uid="{D72BF814-8BB0-49F2-A97B-DF133A44FE26}"/>
    <cellStyle name="Obično 3 3 3 2 3 5 2 2" xfId="15683" xr:uid="{DA1CA878-E5F2-4ECD-8C3C-D0EC9A7453BD}"/>
    <cellStyle name="Obično 3 3 3 2 3 5 2 2 2" xfId="26398" xr:uid="{4E31D1DB-3890-43B7-AD0E-BCC5B603FB0A}"/>
    <cellStyle name="Obično 3 3 3 2 3 5 2 3" xfId="13316" xr:uid="{86C41D93-FAB6-4A96-B828-0D9B1D7729AA}"/>
    <cellStyle name="Obično 3 3 3 2 3 5 2 3 2" xfId="31081" xr:uid="{61E81EC2-02AD-4100-AFF1-F19084B447B9}"/>
    <cellStyle name="Obično 3 3 3 2 3 5 2 4" xfId="24031" xr:uid="{3B7565F8-5271-4619-BC03-39C53F19D386}"/>
    <cellStyle name="Obično 3 3 3 2 3 5 3" xfId="10836" xr:uid="{C742F65D-F435-4F46-9916-749D7F737F43}"/>
    <cellStyle name="Obično 3 3 3 2 3 5 3 2" xfId="14500" xr:uid="{DF79952E-520A-4CE9-9040-4F358A88600D}"/>
    <cellStyle name="Obično 3 3 3 2 3 5 3 2 2" xfId="32265" xr:uid="{B952FD1C-97DB-4D7F-9527-60852C1F265D}"/>
    <cellStyle name="Obično 3 3 3 2 3 5 3 3" xfId="25215" xr:uid="{2C4750E4-541F-4A1B-9022-AD41A74876D4}"/>
    <cellStyle name="Obično 3 3 3 2 3 5 4" xfId="12076" xr:uid="{36B23C1A-2EA4-4C63-90FC-0352FA8952AD}"/>
    <cellStyle name="Obično 3 3 3 2 3 5 4 2" xfId="29898" xr:uid="{50549D02-3989-420C-8B0B-CF96A842ED64}"/>
    <cellStyle name="Obično 3 3 3 2 3 5 5" xfId="22791" xr:uid="{CDEC0AE4-1EA3-41EC-9060-CBFDD1BB8671}"/>
    <cellStyle name="Obično 3 3 3 2 3 6" xfId="8585" xr:uid="{DAC9B707-A7F2-473E-9AC7-C91B049E392A}"/>
    <cellStyle name="Obično 3 3 3 2 3 6 2" xfId="14644" xr:uid="{1596276A-D56D-4507-ABA0-428044E391FA}"/>
    <cellStyle name="Obično 3 3 3 2 3 6 2 2" xfId="25359" xr:uid="{CF1C5DB8-E228-4593-8C19-80C1A6C0CF0D}"/>
    <cellStyle name="Obično 3 3 3 2 3 6 3" xfId="12257" xr:uid="{76841C2E-86F2-44EB-85A3-9E276797633A}"/>
    <cellStyle name="Obično 3 3 3 2 3 6 3 2" xfId="30042" xr:uid="{3E257A0B-FBAC-4AE0-A792-AB3475F95E10}"/>
    <cellStyle name="Obično 3 3 3 2 3 6 4" xfId="22972" xr:uid="{EEA43B2B-096C-415F-B38A-A0C6F40D76A2}"/>
    <cellStyle name="Obično 3 3 3 2 3 7" xfId="9795" xr:uid="{01B5E346-6478-4D8F-A24C-9B39553172B8}"/>
    <cellStyle name="Obično 3 3 3 2 3 7 2" xfId="13461" xr:uid="{6FBBBDC1-D7BB-4018-88F4-86EE17ABE49F}"/>
    <cellStyle name="Obično 3 3 3 2 3 7 2 2" xfId="31226" xr:uid="{607CDAF1-58A9-41CA-B6D7-B442B0BD9DBF}"/>
    <cellStyle name="Obično 3 3 3 2 3 7 3" xfId="24176" xr:uid="{771DEC48-3BF2-4603-B20A-68666087531F}"/>
    <cellStyle name="Obično 3 3 3 2 3 8" xfId="11017" xr:uid="{98E2031F-AAD2-4F8A-8E66-3A2F582FF5A8}"/>
    <cellStyle name="Obično 3 3 3 2 3 8 2" xfId="28859" xr:uid="{35DB7956-188A-4112-963B-64BF5C7919C4}"/>
    <cellStyle name="Obično 3 3 3 2 3 9" xfId="21703" xr:uid="{A8885090-BDC1-4B7E-9EEF-B7D30BB4F6A5}"/>
    <cellStyle name="Obično 3 3 3 2 4" xfId="6016" xr:uid="{C3D75F38-7D02-47CB-A005-162A28314313}"/>
    <cellStyle name="Obično 3 3 3 2 4 2" xfId="6645" xr:uid="{23F9A22E-70BC-49C9-B5CD-B90202197B3B}"/>
    <cellStyle name="Obično 3 3 3 2 4 2 2" xfId="8255" xr:uid="{01572586-109B-4A61-A627-E69B02E79737}"/>
    <cellStyle name="Obično 3 3 3 2 4 2 2 2" xfId="9565" xr:uid="{08A96D06-FBF2-4C46-BE9A-577168048FE1}"/>
    <cellStyle name="Obično 3 3 3 2 4 2 2 2 2" xfId="15604" xr:uid="{C78E3A1D-11E0-440B-97CA-BC663104E22D}"/>
    <cellStyle name="Obično 3 3 3 2 4 2 2 2 2 2" xfId="26319" xr:uid="{B63DFEA9-D350-4B35-9358-95A8F4484C93}"/>
    <cellStyle name="Obično 3 3 3 2 4 2 2 2 3" xfId="13237" xr:uid="{852AAF30-4906-4843-80A4-25255B4E9087}"/>
    <cellStyle name="Obično 3 3 3 2 4 2 2 2 3 2" xfId="31002" xr:uid="{964E1126-957E-469F-B53B-5D315CD25B9F}"/>
    <cellStyle name="Obično 3 3 3 2 4 2 2 2 4" xfId="23952" xr:uid="{E76778A4-562D-4FE2-B2BF-79874397D5AB}"/>
    <cellStyle name="Obično 3 3 3 2 4 2 2 3" xfId="10757" xr:uid="{699C21C5-5F54-47EC-B8B0-DCC67DD7A23C}"/>
    <cellStyle name="Obično 3 3 3 2 4 2 2 3 2" xfId="14421" xr:uid="{E0646EC8-AC50-4136-82DA-820026B76C4B}"/>
    <cellStyle name="Obično 3 3 3 2 4 2 2 3 2 2" xfId="32186" xr:uid="{7B19273B-70D0-44CE-864C-3B6D591356A7}"/>
    <cellStyle name="Obično 3 3 3 2 4 2 2 3 3" xfId="25136" xr:uid="{C2436C74-10A7-4440-A6A8-68D2261DFEF8}"/>
    <cellStyle name="Obično 3 3 3 2 4 2 2 4" xfId="11997" xr:uid="{805F2545-825F-4297-BDB5-23F3733B9D47}"/>
    <cellStyle name="Obično 3 3 3 2 4 2 2 4 2" xfId="29819" xr:uid="{265384CB-ADEE-434F-B433-E4783090016F}"/>
    <cellStyle name="Obično 3 3 3 2 4 2 2 5" xfId="22712" xr:uid="{13CE4D22-7FC5-476F-9CA7-7D00B70A6E05}"/>
    <cellStyle name="Obično 3 3 3 2 4 2 3" xfId="8978" xr:uid="{3E03473C-3BBF-400A-A5C6-77B8ABC12918}"/>
    <cellStyle name="Obično 3 3 3 2 4 2 3 2" xfId="15037" xr:uid="{657685FC-76C2-409C-9399-900C814C300D}"/>
    <cellStyle name="Obično 3 3 3 2 4 2 3 2 2" xfId="25752" xr:uid="{0729CA61-4C52-40C1-999C-CAC105968038}"/>
    <cellStyle name="Obično 3 3 3 2 4 2 3 3" xfId="12650" xr:uid="{152A048B-20A3-4DF0-9834-8B42838161EA}"/>
    <cellStyle name="Obično 3 3 3 2 4 2 3 3 2" xfId="30435" xr:uid="{104BEC86-773F-4EB3-BCD6-04DACC5EB162}"/>
    <cellStyle name="Obično 3 3 3 2 4 2 3 4" xfId="23365" xr:uid="{4C01F0D6-CA96-49AC-9831-7F9E147F4426}"/>
    <cellStyle name="Obično 3 3 3 2 4 2 4" xfId="10190" xr:uid="{016654E7-0788-497C-8D82-37686E3D4E60}"/>
    <cellStyle name="Obično 3 3 3 2 4 2 4 2" xfId="13854" xr:uid="{F0091FF1-937F-4173-B5EA-7ED5FDB20EF4}"/>
    <cellStyle name="Obično 3 3 3 2 4 2 4 2 2" xfId="31619" xr:uid="{33B5C3EE-AFF7-451C-971D-EBE88CB94BD3}"/>
    <cellStyle name="Obično 3 3 3 2 4 2 4 3" xfId="24569" xr:uid="{E9B07230-A504-4A91-B0D5-95584143C0B3}"/>
    <cellStyle name="Obično 3 3 3 2 4 2 5" xfId="11410" xr:uid="{6A8F34C4-BFD6-4504-BC67-5CCDE75382E4}"/>
    <cellStyle name="Obično 3 3 3 2 4 2 5 2" xfId="29252" xr:uid="{986D93A4-C813-4CC2-BA27-DB0585E824F9}"/>
    <cellStyle name="Obično 3 3 3 2 4 2 6" xfId="22110" xr:uid="{5F77D8CA-EE64-4D4C-AD6E-26E666A4C7AC}"/>
    <cellStyle name="Obično 3 3 3 2 4 3" xfId="7613" xr:uid="{1D43E57A-5AF5-491B-A660-46881C6EE21F}"/>
    <cellStyle name="Obično 3 3 3 2 4 3 2" xfId="9288" xr:uid="{DD64A9F2-4943-4723-A8BD-0F01C2876455}"/>
    <cellStyle name="Obično 3 3 3 2 4 3 2 2" xfId="15327" xr:uid="{BA8BAE7D-68C8-4B39-BC17-0BDFFF1F6474}"/>
    <cellStyle name="Obično 3 3 3 2 4 3 2 2 2" xfId="26042" xr:uid="{E9502237-88C7-4F72-89E8-E498D7ABC713}"/>
    <cellStyle name="Obično 3 3 3 2 4 3 2 3" xfId="12960" xr:uid="{FB58A749-BA0D-4665-BF00-122267188393}"/>
    <cellStyle name="Obično 3 3 3 2 4 3 2 3 2" xfId="30725" xr:uid="{91BD80CB-BF11-4B48-B54E-A2325D09A1A6}"/>
    <cellStyle name="Obično 3 3 3 2 4 3 2 4" xfId="23675" xr:uid="{52290A5C-43CE-4E75-B911-80C0A5A23F8A}"/>
    <cellStyle name="Obično 3 3 3 2 4 3 3" xfId="10480" xr:uid="{E1947656-1D09-4106-AAF0-E113B0CA82F4}"/>
    <cellStyle name="Obično 3 3 3 2 4 3 3 2" xfId="14144" xr:uid="{1831CDFB-3970-40EA-8D3F-577E25553D86}"/>
    <cellStyle name="Obično 3 3 3 2 4 3 3 2 2" xfId="31909" xr:uid="{ADB524B1-5CE6-4477-89BE-119CA61BC5E1}"/>
    <cellStyle name="Obično 3 3 3 2 4 3 3 3" xfId="24859" xr:uid="{59A280BB-7859-4C25-800C-1270D52BA28A}"/>
    <cellStyle name="Obično 3 3 3 2 4 3 4" xfId="11720" xr:uid="{9F98DEA5-4F59-48EB-96AE-245CBDD09EDC}"/>
    <cellStyle name="Obično 3 3 3 2 4 3 4 2" xfId="29542" xr:uid="{E33CCA40-D06B-4817-88E9-AF0EFB93221C}"/>
    <cellStyle name="Obično 3 3 3 2 4 3 5" xfId="22435" xr:uid="{061A4840-9A8A-480A-91BA-0B1006CB42AC}"/>
    <cellStyle name="Obično 3 3 3 2 4 4" xfId="8713" xr:uid="{22ECA326-C703-4A4C-B09C-A8781B0197A9}"/>
    <cellStyle name="Obično 3 3 3 2 4 4 2" xfId="14772" xr:uid="{0301850A-06C6-489D-AE18-ED7E173B95A7}"/>
    <cellStyle name="Obično 3 3 3 2 4 4 2 2" xfId="25487" xr:uid="{598E1D00-BD56-4EDD-B120-FA321CBE0AD4}"/>
    <cellStyle name="Obično 3 3 3 2 4 4 3" xfId="12385" xr:uid="{ACBCF54E-D580-4196-9FDB-7F87460BA7A4}"/>
    <cellStyle name="Obično 3 3 3 2 4 4 3 2" xfId="30170" xr:uid="{502A5B65-9987-4157-B479-8C1563FFB0E7}"/>
    <cellStyle name="Obično 3 3 3 2 4 4 4" xfId="23100" xr:uid="{E6A6EBCE-463A-4DD0-9983-0930712E3F16}"/>
    <cellStyle name="Obično 3 3 3 2 4 5" xfId="9925" xr:uid="{01316879-C5E9-4E72-B3EE-19142BA03179}"/>
    <cellStyle name="Obično 3 3 3 2 4 5 2" xfId="13589" xr:uid="{0793A1E3-9BBE-49B6-A8D0-BD33F7D02B98}"/>
    <cellStyle name="Obično 3 3 3 2 4 5 2 2" xfId="31354" xr:uid="{AE3CA6B9-FCA1-41ED-95F9-789F12313F24}"/>
    <cellStyle name="Obično 3 3 3 2 4 5 3" xfId="24304" xr:uid="{2644D1FA-584A-4B8B-ACD6-0BADCE3448CD}"/>
    <cellStyle name="Obično 3 3 3 2 4 6" xfId="11145" xr:uid="{92A7F9D6-2B2A-4F5F-B4EF-0FAECB6FD2B9}"/>
    <cellStyle name="Obično 3 3 3 2 4 6 2" xfId="28987" xr:uid="{60FD8FD2-2465-4639-9D65-21C197AFFA28}"/>
    <cellStyle name="Obično 3 3 3 2 4 7" xfId="21845" xr:uid="{2DC80C1C-2084-4F3C-A93E-D59542B91291}"/>
    <cellStyle name="Obično 3 3 3 2 5" xfId="6452" xr:uid="{EFE5A399-FE0D-4F74-B4C4-0AE047E91BD8}"/>
    <cellStyle name="Obično 3 3 3 2 5 2" xfId="8062" xr:uid="{49F9437D-C713-4D5E-BB71-CBB19E24E6BA}"/>
    <cellStyle name="Obično 3 3 3 2 5 2 2" xfId="9435" xr:uid="{731C9B27-F3B1-4C1B-A207-C6A294CFA80C}"/>
    <cellStyle name="Obično 3 3 3 2 5 2 2 2" xfId="15474" xr:uid="{9F54FF9F-A159-48A1-8FAF-87B63193B3A8}"/>
    <cellStyle name="Obično 3 3 3 2 5 2 2 2 2" xfId="26189" xr:uid="{9D168679-E04D-4D7F-A55A-10F6BE953986}"/>
    <cellStyle name="Obično 3 3 3 2 5 2 2 3" xfId="13107" xr:uid="{8834C99D-64AA-4CF1-B47E-BB4D1B198E6D}"/>
    <cellStyle name="Obično 3 3 3 2 5 2 2 3 2" xfId="30872" xr:uid="{02713163-B223-4237-94E1-2FF4749A943C}"/>
    <cellStyle name="Obično 3 3 3 2 5 2 2 4" xfId="23822" xr:uid="{59E8ECCB-15D4-4656-A88C-B625499FECBC}"/>
    <cellStyle name="Obično 3 3 3 2 5 2 3" xfId="10627" xr:uid="{D9AAAE77-E2CF-4885-A13F-38A88FBEA00F}"/>
    <cellStyle name="Obično 3 3 3 2 5 2 3 2" xfId="14291" xr:uid="{9093DC74-79D1-44A2-9BAF-729D1FF49C73}"/>
    <cellStyle name="Obično 3 3 3 2 5 2 3 2 2" xfId="32056" xr:uid="{19F296AD-E54E-4E65-8F7C-F4D3F8FDB0AA}"/>
    <cellStyle name="Obično 3 3 3 2 5 2 3 3" xfId="25006" xr:uid="{9D8D57A8-C54C-46FC-BA7A-88C4A464E976}"/>
    <cellStyle name="Obično 3 3 3 2 5 2 4" xfId="11867" xr:uid="{09BAFD2D-D167-4C98-A1C8-583650E7A35D}"/>
    <cellStyle name="Obično 3 3 3 2 5 2 4 2" xfId="29689" xr:uid="{0ED9A3CE-2906-49CF-9106-298708984A43}"/>
    <cellStyle name="Obično 3 3 3 2 5 2 5" xfId="22582" xr:uid="{26373808-30B7-4033-9D41-43CFE3FF5660}"/>
    <cellStyle name="Obično 3 3 3 2 5 3" xfId="8848" xr:uid="{F3912233-023C-4317-85CD-AA16DF8385C1}"/>
    <cellStyle name="Obično 3 3 3 2 5 3 2" xfId="14907" xr:uid="{4EACB070-C34D-45EC-AE7D-60FA729E2076}"/>
    <cellStyle name="Obično 3 3 3 2 5 3 2 2" xfId="25622" xr:uid="{2B7BCF44-A33C-476E-BACB-31F8E14597D2}"/>
    <cellStyle name="Obično 3 3 3 2 5 3 3" xfId="12520" xr:uid="{BA1F0A8C-C35A-46B0-9160-C208AB20A2B7}"/>
    <cellStyle name="Obično 3 3 3 2 5 3 3 2" xfId="30305" xr:uid="{144F7F32-3D84-4089-8121-FE99C96108E5}"/>
    <cellStyle name="Obično 3 3 3 2 5 3 4" xfId="23235" xr:uid="{BDB2A0E1-8BC4-4294-97C8-CB957F293EF0}"/>
    <cellStyle name="Obično 3 3 3 2 5 4" xfId="10060" xr:uid="{954752AE-98D4-485D-9F5D-564EC9A21DCB}"/>
    <cellStyle name="Obično 3 3 3 2 5 4 2" xfId="13724" xr:uid="{CCB5B968-A703-4B28-B72C-ED5B9779F38F}"/>
    <cellStyle name="Obično 3 3 3 2 5 4 2 2" xfId="31489" xr:uid="{EB63BB63-1521-4E04-B74C-77CC7E212AA1}"/>
    <cellStyle name="Obično 3 3 3 2 5 4 3" xfId="24439" xr:uid="{4F56089B-6C0A-4BA1-8E7B-FB3148D9C41B}"/>
    <cellStyle name="Obično 3 3 3 2 5 5" xfId="11280" xr:uid="{E8D69870-0D1A-499D-8C82-1942D4B9DA9D}"/>
    <cellStyle name="Obično 3 3 3 2 5 5 2" xfId="29122" xr:uid="{04CBBB36-34D6-4599-BBB5-7BFF1BC05BE2}"/>
    <cellStyle name="Obično 3 3 3 2 5 6" xfId="21980" xr:uid="{BA42DE3A-A3E4-4CF8-B915-48C7CB6CA7A0}"/>
    <cellStyle name="Obično 3 3 3 2 6" xfId="7420" xr:uid="{7BC99220-74C6-488D-96A2-A4B9BD354A13}"/>
    <cellStyle name="Obično 3 3 3 2 6 2" xfId="9158" xr:uid="{5828B287-A48A-4BA7-9CD8-D11059E8D1A2}"/>
    <cellStyle name="Obično 3 3 3 2 6 2 2" xfId="15197" xr:uid="{79EF2A87-91BD-48C3-AEDF-2CC87663785A}"/>
    <cellStyle name="Obično 3 3 3 2 6 2 2 2" xfId="25912" xr:uid="{07D8E442-A87C-48DC-88F6-A7255AEAEAFC}"/>
    <cellStyle name="Obično 3 3 3 2 6 2 3" xfId="12830" xr:uid="{B1B61B00-568B-4C42-B9FC-FC6D353BD5B2}"/>
    <cellStyle name="Obično 3 3 3 2 6 2 3 2" xfId="30595" xr:uid="{C1EE64CF-71E0-45AE-A09E-25E9176E9073}"/>
    <cellStyle name="Obično 3 3 3 2 6 2 4" xfId="23545" xr:uid="{5FB41C69-314A-4694-8F9B-C3B9A9E3283B}"/>
    <cellStyle name="Obično 3 3 3 2 6 3" xfId="10350" xr:uid="{CCEC0FB2-672E-4445-B161-92AFB244F552}"/>
    <cellStyle name="Obično 3 3 3 2 6 3 2" xfId="14014" xr:uid="{07102C33-B617-4F0A-ADA2-3097123DDA56}"/>
    <cellStyle name="Obično 3 3 3 2 6 3 2 2" xfId="31779" xr:uid="{2C86E817-00C7-47A4-B01B-F426597B2888}"/>
    <cellStyle name="Obično 3 3 3 2 6 3 3" xfId="24729" xr:uid="{84B74EFA-AEFC-4A8A-96E5-1C5387710B24}"/>
    <cellStyle name="Obično 3 3 3 2 6 4" xfId="11590" xr:uid="{20F4276F-6B60-48D4-841B-D12495C91044}"/>
    <cellStyle name="Obično 3 3 3 2 6 4 2" xfId="29412" xr:uid="{A17A4B0A-6062-49C4-BB69-7D4054312D8B}"/>
    <cellStyle name="Obično 3 3 3 2 6 5" xfId="22305" xr:uid="{04F20C9E-AF0E-4069-9D49-534A95ADB998}"/>
    <cellStyle name="Obično 3 3 3 2 7" xfId="8337" xr:uid="{C996623E-6ED7-4607-B9B9-D6DFCD4F0042}"/>
    <cellStyle name="Obično 3 3 3 2 7 2" xfId="9642" xr:uid="{A8A95632-0C37-4646-8B39-9FE894BDD382}"/>
    <cellStyle name="Obično 3 3 3 2 7 2 2" xfId="15681" xr:uid="{419948F5-820D-4C53-8A02-18540E40C282}"/>
    <cellStyle name="Obično 3 3 3 2 7 2 2 2" xfId="26396" xr:uid="{9A69E25F-F2D6-49D3-81E5-FB52FDD4A6BD}"/>
    <cellStyle name="Obično 3 3 3 2 7 2 3" xfId="13314" xr:uid="{C8CE5C2E-F8D6-418D-B8EA-1C81945468F4}"/>
    <cellStyle name="Obično 3 3 3 2 7 2 3 2" xfId="31079" xr:uid="{802340C3-0664-48B6-85C0-9FDC33FEDB65}"/>
    <cellStyle name="Obično 3 3 3 2 7 2 4" xfId="24029" xr:uid="{1307A82C-2D0F-4022-A682-DC660242DB51}"/>
    <cellStyle name="Obično 3 3 3 2 7 3" xfId="10834" xr:uid="{24D9C6E7-691E-4F35-8BF9-C09F19C465F4}"/>
    <cellStyle name="Obično 3 3 3 2 7 3 2" xfId="14498" xr:uid="{AF8005D0-FC2A-42BD-B10E-CD6C79DA192A}"/>
    <cellStyle name="Obično 3 3 3 2 7 3 2 2" xfId="32263" xr:uid="{5535EFEC-6D26-4C53-A02D-94C7E04CFF6C}"/>
    <cellStyle name="Obično 3 3 3 2 7 3 3" xfId="25213" xr:uid="{5D833483-2D3F-43FE-A941-4E1853885C78}"/>
    <cellStyle name="Obično 3 3 3 2 7 4" xfId="12074" xr:uid="{F4FD1372-3E9E-4DE3-8D1F-7CF2D3CBB9B7}"/>
    <cellStyle name="Obično 3 3 3 2 7 4 2" xfId="29896" xr:uid="{0A855AE9-BF87-4383-AFF4-B8834D8E2158}"/>
    <cellStyle name="Obično 3 3 3 2 7 5" xfId="22789" xr:uid="{CFFD74FD-CC5A-49B6-9593-165A998140EF}"/>
    <cellStyle name="Obično 3 3 3 2 8" xfId="8583" xr:uid="{198AEB32-F661-4114-9936-2C9B10F3FEDF}"/>
    <cellStyle name="Obično 3 3 3 2 8 2" xfId="14642" xr:uid="{F2FF3ADA-D0F5-4D2A-A86F-C6BEC1F1D7E1}"/>
    <cellStyle name="Obično 3 3 3 2 8 2 2" xfId="25357" xr:uid="{E1F28438-FBDE-448A-9E08-5FBA28200519}"/>
    <cellStyle name="Obično 3 3 3 2 8 3" xfId="12255" xr:uid="{8D15A1BD-A3AE-4C33-A0F5-518198F035FC}"/>
    <cellStyle name="Obično 3 3 3 2 8 3 2" xfId="30040" xr:uid="{0565382C-B4C4-4629-872D-EF0420715A34}"/>
    <cellStyle name="Obično 3 3 3 2 8 4" xfId="22970" xr:uid="{348FD759-DCF7-424D-A553-FBE28B49FD2B}"/>
    <cellStyle name="Obično 3 3 3 2 9" xfId="9793" xr:uid="{4CE606DD-27D2-4453-857B-A6AB71B9A3E1}"/>
    <cellStyle name="Obično 3 3 3 2 9 2" xfId="13459" xr:uid="{2454C235-E6ED-466D-BE34-9BFB40340DFD}"/>
    <cellStyle name="Obično 3 3 3 2 9 2 2" xfId="31224" xr:uid="{7FEE81CE-29FE-4A24-B7C2-1781041DC9CA}"/>
    <cellStyle name="Obično 3 3 3 2 9 3" xfId="24174" xr:uid="{DA4B35BC-2155-4341-A95C-56BEAFA992E0}"/>
    <cellStyle name="Obično 3 3 3 3" xfId="5223" xr:uid="{2FAC72BD-17EA-4E23-9DF6-FD1EC09C27B2}"/>
    <cellStyle name="Obično 3 3 3 3 10" xfId="21704" xr:uid="{1FF45FB7-8037-40F3-A719-DEBE09EBCB0E}"/>
    <cellStyle name="Obično 3 3 3 3 2" xfId="5224" xr:uid="{ABFA855F-9F3B-4B84-AED6-8E37599F05D1}"/>
    <cellStyle name="Obično 3 3 3 3 2 2" xfId="6020" xr:uid="{E1DB7DBF-1352-4D6A-8B27-5687713DD218}"/>
    <cellStyle name="Obično 3 3 3 3 2 2 2" xfId="6649" xr:uid="{20197A31-04B1-476A-97DA-4B5602CDB46E}"/>
    <cellStyle name="Obično 3 3 3 3 2 2 2 2" xfId="8259" xr:uid="{AEEA5470-F77C-410A-9C51-5E97A4159F67}"/>
    <cellStyle name="Obično 3 3 3 3 2 2 2 2 2" xfId="9569" xr:uid="{DB6C2864-FF7D-4D4A-9A9E-CC1C4CAC85D2}"/>
    <cellStyle name="Obično 3 3 3 3 2 2 2 2 2 2" xfId="15608" xr:uid="{FA5FD51D-C21F-467A-A787-C19360A555CF}"/>
    <cellStyle name="Obično 3 3 3 3 2 2 2 2 2 2 2" xfId="26323" xr:uid="{DE303E01-0175-4CBA-939E-8943DFF46D88}"/>
    <cellStyle name="Obično 3 3 3 3 2 2 2 2 2 3" xfId="13241" xr:uid="{A1DF5DF9-3503-4C09-AD1E-BCED741BB62D}"/>
    <cellStyle name="Obično 3 3 3 3 2 2 2 2 2 3 2" xfId="31006" xr:uid="{614A00AD-E6C7-4712-BBD6-7F78C9C1E120}"/>
    <cellStyle name="Obično 3 3 3 3 2 2 2 2 2 4" xfId="23956" xr:uid="{501201A8-E171-426E-B905-DF6EE74A6B3B}"/>
    <cellStyle name="Obično 3 3 3 3 2 2 2 2 3" xfId="10761" xr:uid="{1C77DDD8-E224-4B37-941E-AB6A50C5891E}"/>
    <cellStyle name="Obično 3 3 3 3 2 2 2 2 3 2" xfId="14425" xr:uid="{4310FA79-5E6A-4C70-BC7F-C39D2BD92795}"/>
    <cellStyle name="Obično 3 3 3 3 2 2 2 2 3 2 2" xfId="32190" xr:uid="{C3066278-9FA9-456D-87AF-AC95899E6263}"/>
    <cellStyle name="Obično 3 3 3 3 2 2 2 2 3 3" xfId="25140" xr:uid="{622A1D43-9333-484D-A6D7-E093C5F1A13F}"/>
    <cellStyle name="Obično 3 3 3 3 2 2 2 2 4" xfId="12001" xr:uid="{288BCD91-EDFC-4AE5-9431-CE90C887C031}"/>
    <cellStyle name="Obično 3 3 3 3 2 2 2 2 4 2" xfId="29823" xr:uid="{D1C311F6-96B9-4557-9480-BD529BED171B}"/>
    <cellStyle name="Obično 3 3 3 3 2 2 2 2 5" xfId="22716" xr:uid="{7A148859-414C-4FFC-B8D1-F2DDB50C37C1}"/>
    <cellStyle name="Obično 3 3 3 3 2 2 2 3" xfId="8982" xr:uid="{4A552E58-177C-4D42-A4EF-15EE0299EEB3}"/>
    <cellStyle name="Obično 3 3 3 3 2 2 2 3 2" xfId="15041" xr:uid="{1578EAE9-BC80-4549-AE52-AEDE77AB9570}"/>
    <cellStyle name="Obično 3 3 3 3 2 2 2 3 2 2" xfId="25756" xr:uid="{D0E50CC6-260A-4C01-8DCB-2FA5AD96C9FB}"/>
    <cellStyle name="Obično 3 3 3 3 2 2 2 3 3" xfId="12654" xr:uid="{3BDFB9D9-346A-4249-A719-F1DE00923C8E}"/>
    <cellStyle name="Obično 3 3 3 3 2 2 2 3 3 2" xfId="30439" xr:uid="{F4A5F2F7-B39A-467F-8C5D-5D33FC480324}"/>
    <cellStyle name="Obično 3 3 3 3 2 2 2 3 4" xfId="23369" xr:uid="{9910FA66-D0C8-4568-AC4B-39CC7E7D1BCF}"/>
    <cellStyle name="Obično 3 3 3 3 2 2 2 4" xfId="10194" xr:uid="{FB893E76-EE43-423F-A72C-D6430F173D0C}"/>
    <cellStyle name="Obično 3 3 3 3 2 2 2 4 2" xfId="13858" xr:uid="{85FAEB1B-B349-46BD-AC06-B7880F0720EA}"/>
    <cellStyle name="Obično 3 3 3 3 2 2 2 4 2 2" xfId="31623" xr:uid="{FAE8369A-CDD3-4684-9437-555579EDBB03}"/>
    <cellStyle name="Obično 3 3 3 3 2 2 2 4 3" xfId="24573" xr:uid="{F17E7282-D9DB-44F9-86C2-B7054240FF4D}"/>
    <cellStyle name="Obično 3 3 3 3 2 2 2 5" xfId="11414" xr:uid="{11997C69-5A39-4E4F-95C6-82A5321D63AE}"/>
    <cellStyle name="Obično 3 3 3 3 2 2 2 5 2" xfId="29256" xr:uid="{3053A642-1717-488B-8628-007AA2C42574}"/>
    <cellStyle name="Obično 3 3 3 3 2 2 2 6" xfId="22114" xr:uid="{7ED1BB2C-4D70-4BC3-8B52-0993E208358A}"/>
    <cellStyle name="Obično 3 3 3 3 2 2 3" xfId="7617" xr:uid="{24109A71-8591-42D3-BEC3-17CC56FB86F9}"/>
    <cellStyle name="Obično 3 3 3 3 2 2 3 2" xfId="9292" xr:uid="{1BF0D43C-4903-4DD4-8AF9-8FFB6A72458B}"/>
    <cellStyle name="Obično 3 3 3 3 2 2 3 2 2" xfId="15331" xr:uid="{120A74E5-A13E-42C4-BEC1-982DB8D2694A}"/>
    <cellStyle name="Obično 3 3 3 3 2 2 3 2 2 2" xfId="26046" xr:uid="{20FFA88D-BB20-4341-B698-A4472ED97F9A}"/>
    <cellStyle name="Obično 3 3 3 3 2 2 3 2 3" xfId="12964" xr:uid="{E7D888EC-8843-4BC3-AF3E-367D6C35BB4E}"/>
    <cellStyle name="Obično 3 3 3 3 2 2 3 2 3 2" xfId="30729" xr:uid="{72D6B5E2-DD11-4722-9A84-8CD2FB41DD5E}"/>
    <cellStyle name="Obično 3 3 3 3 2 2 3 2 4" xfId="23679" xr:uid="{6DCFE7B7-649B-4E80-9A07-C92578D4B31E}"/>
    <cellStyle name="Obično 3 3 3 3 2 2 3 3" xfId="10484" xr:uid="{215AFB5E-422B-4497-AB97-0E287D2994E9}"/>
    <cellStyle name="Obično 3 3 3 3 2 2 3 3 2" xfId="14148" xr:uid="{5AA0DE96-1E6B-497E-9A6A-D6D0E6401BD7}"/>
    <cellStyle name="Obično 3 3 3 3 2 2 3 3 2 2" xfId="31913" xr:uid="{20ED34C0-9401-44A2-AB3D-86F72FF6A68B}"/>
    <cellStyle name="Obično 3 3 3 3 2 2 3 3 3" xfId="24863" xr:uid="{31B45248-AA2F-4A4D-9BC2-7A5DBDD5F605}"/>
    <cellStyle name="Obično 3 3 3 3 2 2 3 4" xfId="11724" xr:uid="{3CF00985-8E7B-45C1-88EC-B49E83F8CC28}"/>
    <cellStyle name="Obično 3 3 3 3 2 2 3 4 2" xfId="29546" xr:uid="{726D922E-057A-474F-908A-078BD4ED8655}"/>
    <cellStyle name="Obično 3 3 3 3 2 2 3 5" xfId="22439" xr:uid="{61E9282F-F74E-467F-8B53-63EA1B7D4B84}"/>
    <cellStyle name="Obično 3 3 3 3 2 2 4" xfId="8717" xr:uid="{2D9C4D0D-1E5B-48EB-8430-87C8E8BF4F5C}"/>
    <cellStyle name="Obično 3 3 3 3 2 2 4 2" xfId="14776" xr:uid="{D30A9ACA-00F3-423A-B0C6-B43FE64F2D87}"/>
    <cellStyle name="Obično 3 3 3 3 2 2 4 2 2" xfId="25491" xr:uid="{FA654042-4D4A-4289-8698-D9105E716AED}"/>
    <cellStyle name="Obično 3 3 3 3 2 2 4 3" xfId="12389" xr:uid="{A5DF4036-5232-4515-9AAC-A80C50B69A01}"/>
    <cellStyle name="Obično 3 3 3 3 2 2 4 3 2" xfId="30174" xr:uid="{4018D602-A833-4CB2-8267-D75789D545AD}"/>
    <cellStyle name="Obično 3 3 3 3 2 2 4 4" xfId="23104" xr:uid="{EFEECF44-B8D8-437E-8FC4-FEDCFDCACE1A}"/>
    <cellStyle name="Obično 3 3 3 3 2 2 5" xfId="9929" xr:uid="{C1AC4A00-6D21-45F6-98FF-64E48F0ED355}"/>
    <cellStyle name="Obično 3 3 3 3 2 2 5 2" xfId="13593" xr:uid="{06307C4A-1389-41BA-9720-62B9E244845D}"/>
    <cellStyle name="Obično 3 3 3 3 2 2 5 2 2" xfId="31358" xr:uid="{80D3B9EC-D5FC-4A44-913B-417434D250B8}"/>
    <cellStyle name="Obično 3 3 3 3 2 2 5 3" xfId="24308" xr:uid="{EE4C9D7C-542A-4AFF-8800-A4F3C3B5B5FD}"/>
    <cellStyle name="Obično 3 3 3 3 2 2 6" xfId="11149" xr:uid="{FCE15CFE-D563-4CCC-8939-7DF84A94C1B9}"/>
    <cellStyle name="Obično 3 3 3 3 2 2 6 2" xfId="28991" xr:uid="{C546986E-DBB1-4CF8-925B-347534C0AD4A}"/>
    <cellStyle name="Obično 3 3 3 3 2 2 7" xfId="21849" xr:uid="{DF7976F4-1EFE-4FE7-B9B3-027687473C5D}"/>
    <cellStyle name="Obično 3 3 3 3 2 3" xfId="6456" xr:uid="{44D050BE-19B9-42A1-A764-BBEAD866DC73}"/>
    <cellStyle name="Obično 3 3 3 3 2 3 2" xfId="8066" xr:uid="{2CECEF2C-7A44-4B3C-BD69-B1FDCAE465BB}"/>
    <cellStyle name="Obično 3 3 3 3 2 3 2 2" xfId="9439" xr:uid="{842A65DC-EC2E-409E-BD08-3C3905A24374}"/>
    <cellStyle name="Obično 3 3 3 3 2 3 2 2 2" xfId="15478" xr:uid="{372BCEE2-2000-461C-9167-F9C561C49E71}"/>
    <cellStyle name="Obično 3 3 3 3 2 3 2 2 2 2" xfId="26193" xr:uid="{929B40F6-BFE4-499A-8829-DEF19DFB225D}"/>
    <cellStyle name="Obično 3 3 3 3 2 3 2 2 3" xfId="13111" xr:uid="{765B85A9-E2CF-43C4-AE27-96C852FE2504}"/>
    <cellStyle name="Obično 3 3 3 3 2 3 2 2 3 2" xfId="30876" xr:uid="{CD614FD3-D991-4976-9583-1A770D7BDB1F}"/>
    <cellStyle name="Obično 3 3 3 3 2 3 2 2 4" xfId="23826" xr:uid="{72B61FE6-250A-4447-B295-43D15A14F7AF}"/>
    <cellStyle name="Obično 3 3 3 3 2 3 2 3" xfId="10631" xr:uid="{264ABDF5-3482-4063-B8F7-4909287B6B81}"/>
    <cellStyle name="Obično 3 3 3 3 2 3 2 3 2" xfId="14295" xr:uid="{66BC52E1-3405-4F9B-80C4-4E2092CEC217}"/>
    <cellStyle name="Obično 3 3 3 3 2 3 2 3 2 2" xfId="32060" xr:uid="{4C9848C5-A6B0-4CE9-9304-6B229457BAEB}"/>
    <cellStyle name="Obično 3 3 3 3 2 3 2 3 3" xfId="25010" xr:uid="{6A5C8974-C107-401E-B761-E73BE8575FFF}"/>
    <cellStyle name="Obično 3 3 3 3 2 3 2 4" xfId="11871" xr:uid="{CC8991D4-F536-4414-A96B-E5B955B446D5}"/>
    <cellStyle name="Obično 3 3 3 3 2 3 2 4 2" xfId="29693" xr:uid="{3C40A50E-0E92-428A-96FB-CBEA90948298}"/>
    <cellStyle name="Obično 3 3 3 3 2 3 2 5" xfId="22586" xr:uid="{9E00FE5E-6BFD-4332-811A-4AE9DACCD8C1}"/>
    <cellStyle name="Obično 3 3 3 3 2 3 3" xfId="8852" xr:uid="{DFB329BB-40B9-440E-A123-C12CAA3F1EDE}"/>
    <cellStyle name="Obično 3 3 3 3 2 3 3 2" xfId="14911" xr:uid="{DC4B80E5-B5FB-4E29-A4DE-3A4FF6FC9AD0}"/>
    <cellStyle name="Obično 3 3 3 3 2 3 3 2 2" xfId="25626" xr:uid="{FA519E77-10FE-4429-A9BF-D7E986C7C20F}"/>
    <cellStyle name="Obično 3 3 3 3 2 3 3 3" xfId="12524" xr:uid="{F4093D33-8DCA-428C-820C-26A09E2502D1}"/>
    <cellStyle name="Obično 3 3 3 3 2 3 3 3 2" xfId="30309" xr:uid="{B95EE337-D9F3-4E10-AEDA-EAF3879F2303}"/>
    <cellStyle name="Obično 3 3 3 3 2 3 3 4" xfId="23239" xr:uid="{6CD24B6E-AEA2-40FC-B7D9-152B16BD5634}"/>
    <cellStyle name="Obično 3 3 3 3 2 3 4" xfId="10064" xr:uid="{9C736F96-7EDF-4A3E-99E7-D172E6F9AA8D}"/>
    <cellStyle name="Obično 3 3 3 3 2 3 4 2" xfId="13728" xr:uid="{0C506F92-BC6A-4CF2-BC46-1CC91CD1EED4}"/>
    <cellStyle name="Obično 3 3 3 3 2 3 4 2 2" xfId="31493" xr:uid="{3CC7547E-FAF5-4C40-949E-9E8B05D3812B}"/>
    <cellStyle name="Obično 3 3 3 3 2 3 4 3" xfId="24443" xr:uid="{A977E3B1-EACF-4FE8-9876-97CC20EEDA6E}"/>
    <cellStyle name="Obično 3 3 3 3 2 3 5" xfId="11284" xr:uid="{F4BA5C98-9722-4E95-B908-2F88D5739514}"/>
    <cellStyle name="Obično 3 3 3 3 2 3 5 2" xfId="29126" xr:uid="{1E532594-1755-4945-838A-290202B6CAA4}"/>
    <cellStyle name="Obično 3 3 3 3 2 3 6" xfId="21984" xr:uid="{1022EAB2-B38E-4284-87B3-C32DF4332570}"/>
    <cellStyle name="Obično 3 3 3 3 2 4" xfId="7424" xr:uid="{9954DB52-3392-4F77-A269-50F695DC1DBC}"/>
    <cellStyle name="Obično 3 3 3 3 2 4 2" xfId="9162" xr:uid="{6C02E9CF-455B-43C4-8A08-9E3337B68D0C}"/>
    <cellStyle name="Obično 3 3 3 3 2 4 2 2" xfId="15201" xr:uid="{56097A2C-3728-4BDC-8DAC-834CC00B2184}"/>
    <cellStyle name="Obično 3 3 3 3 2 4 2 2 2" xfId="25916" xr:uid="{BBD64DD8-0EB2-4BAC-9CFD-DD61C89E8939}"/>
    <cellStyle name="Obično 3 3 3 3 2 4 2 3" xfId="12834" xr:uid="{8D390021-F883-410C-89CF-3DF37EBCD4E9}"/>
    <cellStyle name="Obično 3 3 3 3 2 4 2 3 2" xfId="30599" xr:uid="{49FA08C9-B553-4726-BB8B-3AE13BEBA8A5}"/>
    <cellStyle name="Obično 3 3 3 3 2 4 2 4" xfId="23549" xr:uid="{5D839EDE-9A6E-43CC-8268-6AB5064EF1AF}"/>
    <cellStyle name="Obično 3 3 3 3 2 4 3" xfId="10354" xr:uid="{76DB6F94-AF50-42C0-AF68-20D1CE12CB27}"/>
    <cellStyle name="Obično 3 3 3 3 2 4 3 2" xfId="14018" xr:uid="{2C37DCB8-A0E0-4CAF-AC8E-C0A43CC9828A}"/>
    <cellStyle name="Obično 3 3 3 3 2 4 3 2 2" xfId="31783" xr:uid="{2EB3EEC6-533F-4893-B405-AA6A00E0FDC7}"/>
    <cellStyle name="Obično 3 3 3 3 2 4 3 3" xfId="24733" xr:uid="{62907013-F616-48F6-B825-A9C056DB0EF7}"/>
    <cellStyle name="Obično 3 3 3 3 2 4 4" xfId="11594" xr:uid="{C6ABBCF6-F4BD-49A1-BE7A-9754270370CA}"/>
    <cellStyle name="Obično 3 3 3 3 2 4 4 2" xfId="29416" xr:uid="{C68203F3-C7D9-4A10-B838-398176D0CFC6}"/>
    <cellStyle name="Obično 3 3 3 3 2 4 5" xfId="22309" xr:uid="{E92A9A18-E942-44ED-91F5-585FF8FD7774}"/>
    <cellStyle name="Obično 3 3 3 3 2 5" xfId="8341" xr:uid="{B3187569-3967-4101-9982-50001F2BA141}"/>
    <cellStyle name="Obično 3 3 3 3 2 5 2" xfId="9646" xr:uid="{8425D87B-AC72-45B4-ADD5-623EE4236D14}"/>
    <cellStyle name="Obično 3 3 3 3 2 5 2 2" xfId="15685" xr:uid="{7FD160BC-6EF8-4E5E-9332-58C920F018EA}"/>
    <cellStyle name="Obično 3 3 3 3 2 5 2 2 2" xfId="26400" xr:uid="{1DAEE78F-466F-44B2-A283-4F8454DF5C6E}"/>
    <cellStyle name="Obično 3 3 3 3 2 5 2 3" xfId="13318" xr:uid="{EBC453A7-64BC-4F89-A53E-27C55043C34E}"/>
    <cellStyle name="Obično 3 3 3 3 2 5 2 3 2" xfId="31083" xr:uid="{0BA091F6-6A35-4B31-88B1-01402D01FD45}"/>
    <cellStyle name="Obično 3 3 3 3 2 5 2 4" xfId="24033" xr:uid="{382201B0-9C85-4D76-B5D2-943A4735C51E}"/>
    <cellStyle name="Obično 3 3 3 3 2 5 3" xfId="10838" xr:uid="{1D35E80E-06D2-4783-B616-1D3C58CBD464}"/>
    <cellStyle name="Obično 3 3 3 3 2 5 3 2" xfId="14502" xr:uid="{5D796C24-53FA-451D-878B-C07C5CD09897}"/>
    <cellStyle name="Obično 3 3 3 3 2 5 3 2 2" xfId="32267" xr:uid="{6450B89E-0167-4E04-91C1-13478A8926ED}"/>
    <cellStyle name="Obično 3 3 3 3 2 5 3 3" xfId="25217" xr:uid="{17FEFD82-FE24-440C-9E96-F528EDCCCA1D}"/>
    <cellStyle name="Obično 3 3 3 3 2 5 4" xfId="12078" xr:uid="{978A369E-AC51-43C6-AB15-D83997905997}"/>
    <cellStyle name="Obično 3 3 3 3 2 5 4 2" xfId="29900" xr:uid="{FFEAC169-52CD-49CA-8323-D9759C0C9274}"/>
    <cellStyle name="Obično 3 3 3 3 2 5 5" xfId="22793" xr:uid="{2C3A282C-37FE-4A1F-8F1F-49916A0A7595}"/>
    <cellStyle name="Obično 3 3 3 3 2 6" xfId="8587" xr:uid="{3FA77681-5FB6-47CF-B92B-067366626B38}"/>
    <cellStyle name="Obično 3 3 3 3 2 6 2" xfId="14646" xr:uid="{72F51843-BE1D-47DF-8AB5-28775111BCCC}"/>
    <cellStyle name="Obično 3 3 3 3 2 6 2 2" xfId="25361" xr:uid="{869E86F9-EEF2-4915-8648-0265C0F810A9}"/>
    <cellStyle name="Obično 3 3 3 3 2 6 3" xfId="12259" xr:uid="{53A26354-3BCB-438F-98F4-DB06E27BBDDA}"/>
    <cellStyle name="Obično 3 3 3 3 2 6 3 2" xfId="30044" xr:uid="{F0955F1F-256C-4327-9630-5991C9EC8E44}"/>
    <cellStyle name="Obično 3 3 3 3 2 6 4" xfId="22974" xr:uid="{B4E208B6-4525-4E5A-AEE8-E56A572B060E}"/>
    <cellStyle name="Obično 3 3 3 3 2 7" xfId="9797" xr:uid="{567F6E20-F019-4E92-9505-0487AFF4A41C}"/>
    <cellStyle name="Obično 3 3 3 3 2 7 2" xfId="13463" xr:uid="{3E3C6DBF-2140-4169-BB39-5162A43E7952}"/>
    <cellStyle name="Obično 3 3 3 3 2 7 2 2" xfId="31228" xr:uid="{A91FDBD8-886C-47BB-9B34-BA0708E090F3}"/>
    <cellStyle name="Obično 3 3 3 3 2 7 3" xfId="24178" xr:uid="{5C4FA7B8-935A-4110-AA47-6AD448D2B9CD}"/>
    <cellStyle name="Obično 3 3 3 3 2 8" xfId="11019" xr:uid="{E2F68452-069D-40DF-87AE-AA2885380068}"/>
    <cellStyle name="Obično 3 3 3 3 2 8 2" xfId="28861" xr:uid="{9CB5523B-75E1-4799-A7C2-F4922460AD2C}"/>
    <cellStyle name="Obično 3 3 3 3 2 9" xfId="21705" xr:uid="{204EF6FB-14BA-4A9F-8EDE-71FF2F068D21}"/>
    <cellStyle name="Obično 3 3 3 3 3" xfId="6019" xr:uid="{183CCCF4-4461-4F67-87F3-2F3771B2EE5D}"/>
    <cellStyle name="Obično 3 3 3 3 3 2" xfId="6648" xr:uid="{7FDFFC1F-C03C-48F3-A8D8-2B42F0332786}"/>
    <cellStyle name="Obično 3 3 3 3 3 2 2" xfId="8258" xr:uid="{9CDE8D59-357C-4FEF-B37B-8731DA376645}"/>
    <cellStyle name="Obično 3 3 3 3 3 2 2 2" xfId="9568" xr:uid="{DF4DEF03-DCC4-4494-B37A-20E8814EBBBB}"/>
    <cellStyle name="Obično 3 3 3 3 3 2 2 2 2" xfId="15607" xr:uid="{F8C64B7D-D0F8-4C73-8D2A-9DCCE4290844}"/>
    <cellStyle name="Obično 3 3 3 3 3 2 2 2 2 2" xfId="26322" xr:uid="{63BA70A7-A3D7-47BD-A4DD-9E7158C69AF4}"/>
    <cellStyle name="Obično 3 3 3 3 3 2 2 2 3" xfId="13240" xr:uid="{29DD296D-25EB-4731-998A-71AAD9E31DA8}"/>
    <cellStyle name="Obično 3 3 3 3 3 2 2 2 3 2" xfId="31005" xr:uid="{5D537FE9-4A14-41C9-B131-50F97B406EFF}"/>
    <cellStyle name="Obično 3 3 3 3 3 2 2 2 4" xfId="23955" xr:uid="{BA5FF374-4C28-4A58-B7B2-789B628CDFBE}"/>
    <cellStyle name="Obično 3 3 3 3 3 2 2 3" xfId="10760" xr:uid="{F5F4D9C1-FCD2-4CA3-BA30-C23531C5AA17}"/>
    <cellStyle name="Obično 3 3 3 3 3 2 2 3 2" xfId="14424" xr:uid="{FC5D0D08-2FE1-43C9-AAB9-3766FACB0FA0}"/>
    <cellStyle name="Obično 3 3 3 3 3 2 2 3 2 2" xfId="32189" xr:uid="{25EF5277-9172-487D-AA2C-255F1AE775D1}"/>
    <cellStyle name="Obično 3 3 3 3 3 2 2 3 3" xfId="25139" xr:uid="{58DDC53F-CA80-49EE-99AF-F1CABB54EB7F}"/>
    <cellStyle name="Obično 3 3 3 3 3 2 2 4" xfId="12000" xr:uid="{2D2E223E-40C2-4467-8E46-B38E67B05F8B}"/>
    <cellStyle name="Obično 3 3 3 3 3 2 2 4 2" xfId="29822" xr:uid="{33814A49-4998-4E47-B283-1CBE4A339F25}"/>
    <cellStyle name="Obično 3 3 3 3 3 2 2 5" xfId="22715" xr:uid="{78F95703-47B2-40F0-AE32-B955B6D23CD7}"/>
    <cellStyle name="Obično 3 3 3 3 3 2 3" xfId="8981" xr:uid="{B2D2F4A7-E06E-4912-AA91-0340CD29ACA1}"/>
    <cellStyle name="Obično 3 3 3 3 3 2 3 2" xfId="15040" xr:uid="{FA662E17-58AC-436F-9BD9-902EE4B89833}"/>
    <cellStyle name="Obično 3 3 3 3 3 2 3 2 2" xfId="25755" xr:uid="{A8261860-93A7-4D9C-830F-254F41096CC7}"/>
    <cellStyle name="Obično 3 3 3 3 3 2 3 3" xfId="12653" xr:uid="{74B287AA-6ABA-412E-A2B7-47A43DD50F4C}"/>
    <cellStyle name="Obično 3 3 3 3 3 2 3 3 2" xfId="30438" xr:uid="{572C1CDB-7DDE-40AD-91C3-38540644C429}"/>
    <cellStyle name="Obično 3 3 3 3 3 2 3 4" xfId="23368" xr:uid="{C6BFCF87-F613-4235-AB47-89638261A3CE}"/>
    <cellStyle name="Obično 3 3 3 3 3 2 4" xfId="10193" xr:uid="{A867F775-7DB7-4F86-A2CD-2F8E598503BF}"/>
    <cellStyle name="Obično 3 3 3 3 3 2 4 2" xfId="13857" xr:uid="{CEE116F4-4901-4ECB-814B-4E28F4A9FECA}"/>
    <cellStyle name="Obično 3 3 3 3 3 2 4 2 2" xfId="31622" xr:uid="{D0888B88-985E-491D-8914-A6928A69C96E}"/>
    <cellStyle name="Obično 3 3 3 3 3 2 4 3" xfId="24572" xr:uid="{AE4DFD43-4B24-407B-9BBC-D6EFBBC7DFDD}"/>
    <cellStyle name="Obično 3 3 3 3 3 2 5" xfId="11413" xr:uid="{5A5146F6-4676-40C2-A237-FD217A52D486}"/>
    <cellStyle name="Obično 3 3 3 3 3 2 5 2" xfId="29255" xr:uid="{E31CAA1D-71EB-4B82-AE3F-7BD11F6E7985}"/>
    <cellStyle name="Obično 3 3 3 3 3 2 6" xfId="22113" xr:uid="{2A165B66-3162-461F-9A00-75A262FFD6B2}"/>
    <cellStyle name="Obično 3 3 3 3 3 3" xfId="7616" xr:uid="{A54E7300-E394-4C4D-9701-BEF102ABC741}"/>
    <cellStyle name="Obično 3 3 3 3 3 3 2" xfId="9291" xr:uid="{91C8AF99-66E7-44E6-96DB-512172A54779}"/>
    <cellStyle name="Obično 3 3 3 3 3 3 2 2" xfId="15330" xr:uid="{5864DF2B-A634-4DE6-BFA2-A651DBC5F605}"/>
    <cellStyle name="Obično 3 3 3 3 3 3 2 2 2" xfId="26045" xr:uid="{6A2581A7-77C9-436A-9FDF-48912390597D}"/>
    <cellStyle name="Obično 3 3 3 3 3 3 2 3" xfId="12963" xr:uid="{4C171B2E-12E9-43DD-9750-7602F7B2B191}"/>
    <cellStyle name="Obično 3 3 3 3 3 3 2 3 2" xfId="30728" xr:uid="{7F95909E-935E-4281-8D8C-FC74D15A4879}"/>
    <cellStyle name="Obično 3 3 3 3 3 3 2 4" xfId="23678" xr:uid="{6F199C6B-6036-480C-A416-CDB5D43A9152}"/>
    <cellStyle name="Obično 3 3 3 3 3 3 3" xfId="10483" xr:uid="{BDE5D5A1-77A4-49F1-8E7D-4A6A27293E94}"/>
    <cellStyle name="Obično 3 3 3 3 3 3 3 2" xfId="14147" xr:uid="{31A8704E-C203-44B2-9F32-6BB8E5EE85F3}"/>
    <cellStyle name="Obično 3 3 3 3 3 3 3 2 2" xfId="31912" xr:uid="{E3F74EE2-8D56-4748-BF6E-BD7E2082071B}"/>
    <cellStyle name="Obično 3 3 3 3 3 3 3 3" xfId="24862" xr:uid="{D6A35798-BCAD-4359-B1F7-3F8A666B03D7}"/>
    <cellStyle name="Obično 3 3 3 3 3 3 4" xfId="11723" xr:uid="{56FDAE52-EBB0-467A-A175-98EEB3814D7B}"/>
    <cellStyle name="Obično 3 3 3 3 3 3 4 2" xfId="29545" xr:uid="{B3529089-2DF7-4556-BFFC-79287CA14C1C}"/>
    <cellStyle name="Obično 3 3 3 3 3 3 5" xfId="22438" xr:uid="{E677712F-2083-41B2-BBE5-6EBDEE94A380}"/>
    <cellStyle name="Obično 3 3 3 3 3 4" xfId="8716" xr:uid="{987C2979-4C05-4D7E-9DE1-B1E9591CB8D3}"/>
    <cellStyle name="Obično 3 3 3 3 3 4 2" xfId="14775" xr:uid="{CDCCB867-8D10-41C7-8393-97B3EF1C1E87}"/>
    <cellStyle name="Obično 3 3 3 3 3 4 2 2" xfId="25490" xr:uid="{3BBA8BC2-1988-47C2-A665-5DE9A2CD9F29}"/>
    <cellStyle name="Obično 3 3 3 3 3 4 3" xfId="12388" xr:uid="{3BC895D6-DA1C-4D65-98DB-68EC0EEBD4DC}"/>
    <cellStyle name="Obično 3 3 3 3 3 4 3 2" xfId="30173" xr:uid="{0B9FB7A1-B4EE-443E-AA58-7A4DA959FB3E}"/>
    <cellStyle name="Obično 3 3 3 3 3 4 4" xfId="23103" xr:uid="{43831CE6-4C61-4483-8E8A-EF11A8E48693}"/>
    <cellStyle name="Obično 3 3 3 3 3 5" xfId="9928" xr:uid="{C32870EF-2091-4A64-B6AC-06DC24B81E85}"/>
    <cellStyle name="Obično 3 3 3 3 3 5 2" xfId="13592" xr:uid="{5F759981-284C-4C67-9BC3-6AD33E981E8F}"/>
    <cellStyle name="Obično 3 3 3 3 3 5 2 2" xfId="31357" xr:uid="{61575E38-7EFC-450C-B0AD-614EEF31C4B4}"/>
    <cellStyle name="Obično 3 3 3 3 3 5 3" xfId="24307" xr:uid="{BA906E11-2BA8-4063-96BF-E8C193EB91E6}"/>
    <cellStyle name="Obično 3 3 3 3 3 6" xfId="11148" xr:uid="{7C1EF1B1-7499-48A3-A3B7-5B003C5480E1}"/>
    <cellStyle name="Obično 3 3 3 3 3 6 2" xfId="28990" xr:uid="{8B774797-427B-4235-85A5-35B1EA8E768B}"/>
    <cellStyle name="Obično 3 3 3 3 3 7" xfId="21848" xr:uid="{B2884A22-CAB8-4105-9589-29389E128FD2}"/>
    <cellStyle name="Obično 3 3 3 3 4" xfId="6455" xr:uid="{E9E59A55-0F30-47F8-A694-5E70326B3ECA}"/>
    <cellStyle name="Obično 3 3 3 3 4 2" xfId="8065" xr:uid="{9F6AA184-56DC-4AB5-8BE5-9E470F7EB493}"/>
    <cellStyle name="Obično 3 3 3 3 4 2 2" xfId="9438" xr:uid="{DD8D73EB-6E0B-487F-8DFF-5B9C13D569BB}"/>
    <cellStyle name="Obično 3 3 3 3 4 2 2 2" xfId="15477" xr:uid="{DE563E7B-8A38-40FA-B026-ACD1B78B8EAF}"/>
    <cellStyle name="Obično 3 3 3 3 4 2 2 2 2" xfId="26192" xr:uid="{42BF28E5-F3C8-49D5-B30A-7773F2923B4E}"/>
    <cellStyle name="Obično 3 3 3 3 4 2 2 3" xfId="13110" xr:uid="{9C0E6CCF-89C6-4B41-860C-DDC95EF01E95}"/>
    <cellStyle name="Obično 3 3 3 3 4 2 2 3 2" xfId="30875" xr:uid="{4B6A527B-72E1-44D7-93EB-EE32DD157385}"/>
    <cellStyle name="Obično 3 3 3 3 4 2 2 4" xfId="23825" xr:uid="{7B6C36E0-2D1F-49AE-BF98-2F146194F6CF}"/>
    <cellStyle name="Obično 3 3 3 3 4 2 3" xfId="10630" xr:uid="{7AC41EC3-27B3-4B58-9883-F889118A2654}"/>
    <cellStyle name="Obično 3 3 3 3 4 2 3 2" xfId="14294" xr:uid="{0DC2AC49-65EF-4958-A72C-020C7BC59D4C}"/>
    <cellStyle name="Obično 3 3 3 3 4 2 3 2 2" xfId="32059" xr:uid="{0123693B-F6B2-4704-A45C-6B9A0B010595}"/>
    <cellStyle name="Obično 3 3 3 3 4 2 3 3" xfId="25009" xr:uid="{5BECC856-BE89-41FE-935E-4FD3A167766D}"/>
    <cellStyle name="Obično 3 3 3 3 4 2 4" xfId="11870" xr:uid="{44374391-6A92-4113-B5C2-611BC23605FC}"/>
    <cellStyle name="Obično 3 3 3 3 4 2 4 2" xfId="29692" xr:uid="{F829F1FA-B080-40C6-8D76-D4A90620F1F6}"/>
    <cellStyle name="Obično 3 3 3 3 4 2 5" xfId="22585" xr:uid="{9543D11E-46E0-453D-B418-54253AB37C04}"/>
    <cellStyle name="Obično 3 3 3 3 4 3" xfId="8851" xr:uid="{F52674B5-F3D1-432F-965B-7907A0E0876F}"/>
    <cellStyle name="Obično 3 3 3 3 4 3 2" xfId="14910" xr:uid="{9C13D5B4-EF9A-465B-A5AC-18E0D9A5ECDC}"/>
    <cellStyle name="Obično 3 3 3 3 4 3 2 2" xfId="25625" xr:uid="{559DD70F-632E-4C52-AC9D-59C6346B1744}"/>
    <cellStyle name="Obično 3 3 3 3 4 3 3" xfId="12523" xr:uid="{D2D1C879-AE95-4286-AE05-8BB1ACD5D2D0}"/>
    <cellStyle name="Obično 3 3 3 3 4 3 3 2" xfId="30308" xr:uid="{43609461-0769-461F-A23A-1B94004A229F}"/>
    <cellStyle name="Obično 3 3 3 3 4 3 4" xfId="23238" xr:uid="{C8F18F30-C46C-4A12-B64F-1A1CFE2F920B}"/>
    <cellStyle name="Obično 3 3 3 3 4 4" xfId="10063" xr:uid="{AC390644-6C13-47E7-A920-A529BED2EF4C}"/>
    <cellStyle name="Obično 3 3 3 3 4 4 2" xfId="13727" xr:uid="{CB276C47-8E3D-4127-AF0A-009EEEA41C54}"/>
    <cellStyle name="Obično 3 3 3 3 4 4 2 2" xfId="31492" xr:uid="{1A41D3CF-42C4-4242-B654-8E3D0BDF2CD9}"/>
    <cellStyle name="Obično 3 3 3 3 4 4 3" xfId="24442" xr:uid="{C97E9C71-4BAD-4786-8A0E-3FB82E26AF71}"/>
    <cellStyle name="Obično 3 3 3 3 4 5" xfId="11283" xr:uid="{BB10BFDB-7BE6-46E0-A0B4-EBED12D818F4}"/>
    <cellStyle name="Obično 3 3 3 3 4 5 2" xfId="29125" xr:uid="{C8F7D527-623B-432E-98B1-96EC45188716}"/>
    <cellStyle name="Obično 3 3 3 3 4 6" xfId="21983" xr:uid="{F589832A-B4E5-405A-85C9-7C550C4C19C5}"/>
    <cellStyle name="Obično 3 3 3 3 5" xfId="7423" xr:uid="{27BD5C06-6EDA-41EC-B914-8F3AFF07F3F0}"/>
    <cellStyle name="Obično 3 3 3 3 5 2" xfId="9161" xr:uid="{F512E7F3-2580-4AFE-8193-DB6B3C9CF95B}"/>
    <cellStyle name="Obično 3 3 3 3 5 2 2" xfId="15200" xr:uid="{1B076D96-5F6B-404E-8DF1-294C0A77B532}"/>
    <cellStyle name="Obično 3 3 3 3 5 2 2 2" xfId="25915" xr:uid="{9FE5BF8A-505B-45C6-905B-27FBB443C824}"/>
    <cellStyle name="Obično 3 3 3 3 5 2 3" xfId="12833" xr:uid="{CE57608C-44EC-4EE8-A34E-8F4D8D098412}"/>
    <cellStyle name="Obično 3 3 3 3 5 2 3 2" xfId="30598" xr:uid="{472D341F-2A10-4BDF-944A-138FF5A3770D}"/>
    <cellStyle name="Obično 3 3 3 3 5 2 4" xfId="23548" xr:uid="{48E03870-16E7-4D99-8228-581A25A813E2}"/>
    <cellStyle name="Obično 3 3 3 3 5 3" xfId="10353" xr:uid="{9E0EE739-9AC7-4180-BBDE-C57FB4B576AC}"/>
    <cellStyle name="Obično 3 3 3 3 5 3 2" xfId="14017" xr:uid="{95CDC3F2-A1F4-4FA5-8B22-1F2FCCAF4D6E}"/>
    <cellStyle name="Obično 3 3 3 3 5 3 2 2" xfId="31782" xr:uid="{1A20955B-2CF7-4F3B-BF98-5DDB704FF647}"/>
    <cellStyle name="Obično 3 3 3 3 5 3 3" xfId="24732" xr:uid="{7564275A-F36C-47E6-A685-FD90C5415C87}"/>
    <cellStyle name="Obično 3 3 3 3 5 4" xfId="11593" xr:uid="{66C4EC9F-477B-4E45-97C7-D7A60CB56F73}"/>
    <cellStyle name="Obično 3 3 3 3 5 4 2" xfId="29415" xr:uid="{C4CBBFE5-D5C0-48D4-952D-6C4ADD156F5D}"/>
    <cellStyle name="Obično 3 3 3 3 5 5" xfId="22308" xr:uid="{1996B68D-4E4C-4711-8A53-B2D654041427}"/>
    <cellStyle name="Obično 3 3 3 3 6" xfId="8340" xr:uid="{73601A87-217D-4796-938D-E0E8A0615062}"/>
    <cellStyle name="Obično 3 3 3 3 6 2" xfId="9645" xr:uid="{3C2606BB-44F9-48F0-8AF5-BCA0AC42E807}"/>
    <cellStyle name="Obično 3 3 3 3 6 2 2" xfId="15684" xr:uid="{8175F96B-AA34-44DF-BDA0-0B9DC8803794}"/>
    <cellStyle name="Obično 3 3 3 3 6 2 2 2" xfId="26399" xr:uid="{EC98145D-DE52-473C-98E3-89506298E1C0}"/>
    <cellStyle name="Obično 3 3 3 3 6 2 3" xfId="13317" xr:uid="{4F7CF915-599A-48C9-8D7C-85409C6024EB}"/>
    <cellStyle name="Obično 3 3 3 3 6 2 3 2" xfId="31082" xr:uid="{0B8F371B-691B-498D-8C4E-A27C48944C8A}"/>
    <cellStyle name="Obično 3 3 3 3 6 2 4" xfId="24032" xr:uid="{C50B99A1-24F9-4FA9-A49F-2E787441B733}"/>
    <cellStyle name="Obično 3 3 3 3 6 3" xfId="10837" xr:uid="{648B28A7-E133-4B2D-960E-1261BF37DB89}"/>
    <cellStyle name="Obično 3 3 3 3 6 3 2" xfId="14501" xr:uid="{CF4215DA-3245-488C-BB26-F564DE3D5C4D}"/>
    <cellStyle name="Obično 3 3 3 3 6 3 2 2" xfId="32266" xr:uid="{D9E00A91-7037-4C5F-B82A-CE6DEF447E74}"/>
    <cellStyle name="Obično 3 3 3 3 6 3 3" xfId="25216" xr:uid="{1A0F1BF3-B3C7-4633-B7E3-C649BF13E9F1}"/>
    <cellStyle name="Obično 3 3 3 3 6 4" xfId="12077" xr:uid="{DE3E0E66-7BA8-41B8-8FC3-8D1238EBBBA4}"/>
    <cellStyle name="Obično 3 3 3 3 6 4 2" xfId="29899" xr:uid="{BA8AA0FA-0E9A-4070-97E1-35F35F8E6C51}"/>
    <cellStyle name="Obično 3 3 3 3 6 5" xfId="22792" xr:uid="{9C51E86D-243B-49D2-BE0D-FB8436C4FDC9}"/>
    <cellStyle name="Obično 3 3 3 3 7" xfId="8586" xr:uid="{19A833C3-4920-4467-B185-5B0968683D01}"/>
    <cellStyle name="Obično 3 3 3 3 7 2" xfId="14645" xr:uid="{8531E527-F110-480F-8BB5-922FC44E5A66}"/>
    <cellStyle name="Obično 3 3 3 3 7 2 2" xfId="25360" xr:uid="{A607BA69-7379-4C1F-B1AC-2EDF65DF662A}"/>
    <cellStyle name="Obično 3 3 3 3 7 3" xfId="12258" xr:uid="{D985CEC5-1BAE-4E80-838D-2A9CA23D87B5}"/>
    <cellStyle name="Obično 3 3 3 3 7 3 2" xfId="30043" xr:uid="{77DA3AE3-D6AB-4D06-8FE4-EA6C63011D2D}"/>
    <cellStyle name="Obično 3 3 3 3 7 4" xfId="22973" xr:uid="{3E7B22DC-D1AF-4504-BBDE-88C69171106E}"/>
    <cellStyle name="Obično 3 3 3 3 8" xfId="9796" xr:uid="{2E4AC5A3-A67A-4A2C-8974-79100B618C81}"/>
    <cellStyle name="Obično 3 3 3 3 8 2" xfId="13462" xr:uid="{387D38D8-FEDC-4A88-A3AF-C2A280AF337A}"/>
    <cellStyle name="Obično 3 3 3 3 8 2 2" xfId="31227" xr:uid="{E59C83F5-3EF0-40BD-85E1-08230BBCF1C6}"/>
    <cellStyle name="Obično 3 3 3 3 8 3" xfId="24177" xr:uid="{CB034361-B887-45A4-B84D-390C1E97868D}"/>
    <cellStyle name="Obično 3 3 3 3 9" xfId="11018" xr:uid="{D243525A-DC2E-4FA5-9092-DAA21B96BB88}"/>
    <cellStyle name="Obično 3 3 3 3 9 2" xfId="28860" xr:uid="{BCC4592C-1302-4BBD-9302-AEF96A017C82}"/>
    <cellStyle name="Obično 3 3 3 4" xfId="5225" xr:uid="{3CA769BD-B15A-4A16-ADCB-A08BE5F4579B}"/>
    <cellStyle name="Obično 3 3 3 4 2" xfId="6021" xr:uid="{823FD4E3-11DE-4BC5-ABBC-B58F07EE2DC3}"/>
    <cellStyle name="Obično 3 3 3 4 2 2" xfId="6650" xr:uid="{E6A51067-999D-4F56-9CA2-1DA79D38672A}"/>
    <cellStyle name="Obično 3 3 3 4 2 2 2" xfId="8260" xr:uid="{12E47ADE-7ED7-452E-AAD8-1E807A37A52F}"/>
    <cellStyle name="Obično 3 3 3 4 2 2 2 2" xfId="9570" xr:uid="{C415E62B-48E2-47D8-9C4E-FA541C16B0E2}"/>
    <cellStyle name="Obično 3 3 3 4 2 2 2 2 2" xfId="15609" xr:uid="{00AFF14F-1FA6-4175-B261-7AAB6779793B}"/>
    <cellStyle name="Obično 3 3 3 4 2 2 2 2 2 2" xfId="26324" xr:uid="{273CD2A5-1123-415E-91DE-16CF53F7A7D4}"/>
    <cellStyle name="Obično 3 3 3 4 2 2 2 2 3" xfId="13242" xr:uid="{7A2DC0C8-6D90-4A3C-AF06-32E084BEB626}"/>
    <cellStyle name="Obično 3 3 3 4 2 2 2 2 3 2" xfId="31007" xr:uid="{4D2B70D5-DFF9-47F8-BDA5-487AC6B32384}"/>
    <cellStyle name="Obično 3 3 3 4 2 2 2 2 4" xfId="23957" xr:uid="{958C40BF-E55C-4D21-96B6-EB0F8B7CA59D}"/>
    <cellStyle name="Obično 3 3 3 4 2 2 2 3" xfId="10762" xr:uid="{43AB6E79-4221-43A0-B483-3EF347B8EE94}"/>
    <cellStyle name="Obično 3 3 3 4 2 2 2 3 2" xfId="14426" xr:uid="{BF6616A1-9C9C-4C48-A551-DFA032712EB3}"/>
    <cellStyle name="Obično 3 3 3 4 2 2 2 3 2 2" xfId="32191" xr:uid="{77C18DB5-20F8-4C00-B6D2-763D3B306F9D}"/>
    <cellStyle name="Obično 3 3 3 4 2 2 2 3 3" xfId="25141" xr:uid="{D208A6ED-8FF3-4CB4-8AFC-7E083BB30881}"/>
    <cellStyle name="Obično 3 3 3 4 2 2 2 4" xfId="12002" xr:uid="{7279268B-05AC-45A9-A9E9-FED115FD5717}"/>
    <cellStyle name="Obično 3 3 3 4 2 2 2 4 2" xfId="29824" xr:uid="{80F345AD-03A9-4CE0-B775-DABB3EB90E27}"/>
    <cellStyle name="Obično 3 3 3 4 2 2 2 5" xfId="22717" xr:uid="{91832C66-ADC2-4541-9AF5-D94011C2CBCA}"/>
    <cellStyle name="Obično 3 3 3 4 2 2 3" xfId="8983" xr:uid="{B1D21811-ED5D-4C34-B569-52BE8303F430}"/>
    <cellStyle name="Obično 3 3 3 4 2 2 3 2" xfId="15042" xr:uid="{2EF79961-20CE-45F5-BF3F-7830A6D5ED1B}"/>
    <cellStyle name="Obično 3 3 3 4 2 2 3 2 2" xfId="25757" xr:uid="{02F9684C-47AA-4CFB-8DFF-82FBA30CC471}"/>
    <cellStyle name="Obično 3 3 3 4 2 2 3 3" xfId="12655" xr:uid="{8B705FBD-43C8-4E9D-908F-4FC79F5FC342}"/>
    <cellStyle name="Obično 3 3 3 4 2 2 3 3 2" xfId="30440" xr:uid="{1E69F2AB-EF0F-462A-B4D6-42F6B82A5439}"/>
    <cellStyle name="Obično 3 3 3 4 2 2 3 4" xfId="23370" xr:uid="{A612015E-8FDE-47CE-8CF1-E1C16F302EFC}"/>
    <cellStyle name="Obično 3 3 3 4 2 2 4" xfId="10195" xr:uid="{41EED2CF-489E-4645-A86B-EC963D06A486}"/>
    <cellStyle name="Obično 3 3 3 4 2 2 4 2" xfId="13859" xr:uid="{ED5D4765-7346-4056-9551-8A319BEC689A}"/>
    <cellStyle name="Obično 3 3 3 4 2 2 4 2 2" xfId="31624" xr:uid="{836CF14A-316B-4FDB-8FFB-459FD3D07FF2}"/>
    <cellStyle name="Obično 3 3 3 4 2 2 4 3" xfId="24574" xr:uid="{B9BC259C-7D84-4355-ACA6-3DD0A7D9C8B0}"/>
    <cellStyle name="Obično 3 3 3 4 2 2 5" xfId="11415" xr:uid="{DF53B7E7-EB9D-4633-82C2-E8D0658B4821}"/>
    <cellStyle name="Obično 3 3 3 4 2 2 5 2" xfId="29257" xr:uid="{EE661F5A-0153-4F92-8221-A7301999ADE9}"/>
    <cellStyle name="Obično 3 3 3 4 2 2 6" xfId="22115" xr:uid="{045AA294-3980-4542-9E91-31394042CBCE}"/>
    <cellStyle name="Obično 3 3 3 4 2 3" xfId="7618" xr:uid="{327080FF-F6BC-4011-A884-BD6C87EAC18D}"/>
    <cellStyle name="Obično 3 3 3 4 2 3 2" xfId="9293" xr:uid="{D4E79B30-BBF7-4F1B-B155-9931E489446F}"/>
    <cellStyle name="Obično 3 3 3 4 2 3 2 2" xfId="15332" xr:uid="{1816E2BB-E343-4838-B0D7-791AA5322E36}"/>
    <cellStyle name="Obično 3 3 3 4 2 3 2 2 2" xfId="26047" xr:uid="{7AE5E3C7-9EAF-441D-ACD0-017ED533DCB7}"/>
    <cellStyle name="Obično 3 3 3 4 2 3 2 3" xfId="12965" xr:uid="{98F628C6-A42B-4FBF-8DCD-CAE84131B122}"/>
    <cellStyle name="Obično 3 3 3 4 2 3 2 3 2" xfId="30730" xr:uid="{4951E1A5-FD91-4096-9415-02321BB1E45F}"/>
    <cellStyle name="Obično 3 3 3 4 2 3 2 4" xfId="23680" xr:uid="{9F1A190E-308B-4C7F-8DFA-1467E74EC6C4}"/>
    <cellStyle name="Obično 3 3 3 4 2 3 3" xfId="10485" xr:uid="{B583A9E0-3984-4479-A09A-26581317D22C}"/>
    <cellStyle name="Obično 3 3 3 4 2 3 3 2" xfId="14149" xr:uid="{4E43F900-98C6-4DE7-8FE1-295C95DEAC21}"/>
    <cellStyle name="Obično 3 3 3 4 2 3 3 2 2" xfId="31914" xr:uid="{FE0B2853-6C18-4307-8A31-76FD41F56416}"/>
    <cellStyle name="Obično 3 3 3 4 2 3 3 3" xfId="24864" xr:uid="{C120514B-DD55-4F64-AC70-17E144CEA275}"/>
    <cellStyle name="Obično 3 3 3 4 2 3 4" xfId="11725" xr:uid="{8123CD6B-B4D5-4279-A06D-0433535E7D64}"/>
    <cellStyle name="Obično 3 3 3 4 2 3 4 2" xfId="29547" xr:uid="{60D3DEBB-6E7F-4656-AA56-1870658C67BC}"/>
    <cellStyle name="Obično 3 3 3 4 2 3 5" xfId="22440" xr:uid="{63EA5057-43B0-4A82-A20B-E84888D3D515}"/>
    <cellStyle name="Obično 3 3 3 4 2 4" xfId="8718" xr:uid="{96F99431-2A5C-4BED-8E90-E32F9DAFD9DE}"/>
    <cellStyle name="Obično 3 3 3 4 2 4 2" xfId="14777" xr:uid="{339BDC7D-B162-412A-93A6-5A1711627478}"/>
    <cellStyle name="Obično 3 3 3 4 2 4 2 2" xfId="25492" xr:uid="{B8F6DA21-8EDE-43EF-BDA6-017680C0B4F5}"/>
    <cellStyle name="Obično 3 3 3 4 2 4 3" xfId="12390" xr:uid="{CF6DA50C-29F8-4EFD-81AF-A1E4B9B855B7}"/>
    <cellStyle name="Obično 3 3 3 4 2 4 3 2" xfId="30175" xr:uid="{5A0B259B-392A-420F-8D37-29C11E3B0C35}"/>
    <cellStyle name="Obično 3 3 3 4 2 4 4" xfId="23105" xr:uid="{AB905EAA-2808-42B2-8C38-7B513FC05AC9}"/>
    <cellStyle name="Obično 3 3 3 4 2 5" xfId="9930" xr:uid="{D3EE2028-E261-49F5-A964-D9DA31F55E51}"/>
    <cellStyle name="Obično 3 3 3 4 2 5 2" xfId="13594" xr:uid="{31B200F0-8702-4CD4-8811-2C1028301136}"/>
    <cellStyle name="Obično 3 3 3 4 2 5 2 2" xfId="31359" xr:uid="{5A778446-B195-4892-AE88-55B57AF75F01}"/>
    <cellStyle name="Obično 3 3 3 4 2 5 3" xfId="24309" xr:uid="{3E211E95-D2A3-4EBE-A659-A95CEA609923}"/>
    <cellStyle name="Obično 3 3 3 4 2 6" xfId="11150" xr:uid="{EF34C70E-E437-42EF-8DAE-1CBA43B67301}"/>
    <cellStyle name="Obično 3 3 3 4 2 6 2" xfId="28992" xr:uid="{7CF8F073-048A-4067-A807-79109A75D175}"/>
    <cellStyle name="Obično 3 3 3 4 2 7" xfId="21850" xr:uid="{CF81C909-0B3B-49CF-B08E-65C208217E08}"/>
    <cellStyle name="Obično 3 3 3 4 3" xfId="6457" xr:uid="{56C2C2DE-0EDF-46DD-84AB-00E7FCBC21A6}"/>
    <cellStyle name="Obično 3 3 3 4 3 2" xfId="8067" xr:uid="{9DE10230-A001-4D8D-9188-C2524FC27001}"/>
    <cellStyle name="Obično 3 3 3 4 3 2 2" xfId="9440" xr:uid="{0DFAB54B-B307-48D9-8827-7DF34FD62F1F}"/>
    <cellStyle name="Obično 3 3 3 4 3 2 2 2" xfId="15479" xr:uid="{74C3F4CC-F069-49C8-80FE-7E0B14091F20}"/>
    <cellStyle name="Obično 3 3 3 4 3 2 2 2 2" xfId="26194" xr:uid="{EAC37B66-162B-4F37-817C-C212FBAC5365}"/>
    <cellStyle name="Obično 3 3 3 4 3 2 2 3" xfId="13112" xr:uid="{B9D958F3-5E13-47A8-BA5D-11A655410E9A}"/>
    <cellStyle name="Obično 3 3 3 4 3 2 2 3 2" xfId="30877" xr:uid="{69F8E881-1681-4239-A6C1-F10FA6723F3D}"/>
    <cellStyle name="Obično 3 3 3 4 3 2 2 4" xfId="23827" xr:uid="{7C1D6404-EAD3-4DE7-9F85-926099C69649}"/>
    <cellStyle name="Obično 3 3 3 4 3 2 3" xfId="10632" xr:uid="{ABE8E543-E31C-4CFF-8147-A5A6B2A3E9A4}"/>
    <cellStyle name="Obično 3 3 3 4 3 2 3 2" xfId="14296" xr:uid="{3A6B98B8-F955-41EE-8E15-20FFF28F42AE}"/>
    <cellStyle name="Obično 3 3 3 4 3 2 3 2 2" xfId="32061" xr:uid="{72845262-777C-41E0-9E8F-B85109993DFA}"/>
    <cellStyle name="Obično 3 3 3 4 3 2 3 3" xfId="25011" xr:uid="{70737466-13F5-4283-9EAE-1D9ACDCA4FA0}"/>
    <cellStyle name="Obično 3 3 3 4 3 2 4" xfId="11872" xr:uid="{2C5F5DDE-489B-4D13-AA16-679EF0AEE94E}"/>
    <cellStyle name="Obično 3 3 3 4 3 2 4 2" xfId="29694" xr:uid="{9FB82093-5019-49FF-B121-0B641C4F23DC}"/>
    <cellStyle name="Obično 3 3 3 4 3 2 5" xfId="22587" xr:uid="{49BF3D47-8472-407F-8791-1579CBBDE999}"/>
    <cellStyle name="Obično 3 3 3 4 3 3" xfId="8853" xr:uid="{9F386300-2592-4873-8078-6FB058BA4C94}"/>
    <cellStyle name="Obično 3 3 3 4 3 3 2" xfId="14912" xr:uid="{5C67608B-8FFB-41C1-8C09-37BDF14FB79D}"/>
    <cellStyle name="Obično 3 3 3 4 3 3 2 2" xfId="25627" xr:uid="{567A4833-5A51-487E-9DC6-2EA28A323BF6}"/>
    <cellStyle name="Obično 3 3 3 4 3 3 3" xfId="12525" xr:uid="{30560A40-2F79-47FD-A8E3-7F8C3AA52B02}"/>
    <cellStyle name="Obično 3 3 3 4 3 3 3 2" xfId="30310" xr:uid="{37C37E49-9EE0-4356-8924-03717DDFAE04}"/>
    <cellStyle name="Obično 3 3 3 4 3 3 4" xfId="23240" xr:uid="{CB3AFE0F-DC2D-42F3-A079-39DC3B92F6C8}"/>
    <cellStyle name="Obično 3 3 3 4 3 4" xfId="10065" xr:uid="{96E82DBC-56D0-4FEA-8582-C13B39495A0F}"/>
    <cellStyle name="Obično 3 3 3 4 3 4 2" xfId="13729" xr:uid="{137A55BE-C600-403D-90FE-D3A68BFEBDBA}"/>
    <cellStyle name="Obično 3 3 3 4 3 4 2 2" xfId="31494" xr:uid="{17F5B0EE-1586-4C5F-8CB0-8013E6F8DC78}"/>
    <cellStyle name="Obično 3 3 3 4 3 4 3" xfId="24444" xr:uid="{FFFC6C53-CCB9-4A59-AE5F-072D81521A3F}"/>
    <cellStyle name="Obično 3 3 3 4 3 5" xfId="11285" xr:uid="{C9D3280C-9A30-4B3A-8529-CBEF3FDAAD5C}"/>
    <cellStyle name="Obično 3 3 3 4 3 5 2" xfId="29127" xr:uid="{8362A219-1A35-40B4-AF5C-7F5D8AC9511B}"/>
    <cellStyle name="Obično 3 3 3 4 3 6" xfId="21985" xr:uid="{6FCE788D-0B99-46EE-8FC0-05D932CF08DD}"/>
    <cellStyle name="Obično 3 3 3 4 4" xfId="7425" xr:uid="{C801F6B1-2527-4039-B950-CDC80DECD53F}"/>
    <cellStyle name="Obično 3 3 3 4 4 2" xfId="9163" xr:uid="{F167D71E-7437-4403-A1C2-89C601ADE81B}"/>
    <cellStyle name="Obično 3 3 3 4 4 2 2" xfId="15202" xr:uid="{1C7DAA1F-1C4F-4429-A7D9-34C6132C0CB7}"/>
    <cellStyle name="Obično 3 3 3 4 4 2 2 2" xfId="25917" xr:uid="{B185093F-DA57-4EA5-99B3-F97A7BB413A7}"/>
    <cellStyle name="Obično 3 3 3 4 4 2 3" xfId="12835" xr:uid="{249849FA-DA1B-4694-A959-C544AC377AE2}"/>
    <cellStyle name="Obično 3 3 3 4 4 2 3 2" xfId="30600" xr:uid="{F0128EA9-7F23-4C9C-B283-0846B192295D}"/>
    <cellStyle name="Obično 3 3 3 4 4 2 4" xfId="23550" xr:uid="{F3A825A1-D3D0-462D-8B5F-B21D4E6863B6}"/>
    <cellStyle name="Obično 3 3 3 4 4 3" xfId="10355" xr:uid="{A2DA398C-EFF5-46D5-ADA3-0CB73D58573C}"/>
    <cellStyle name="Obično 3 3 3 4 4 3 2" xfId="14019" xr:uid="{A3D1B0CC-12F4-4080-B5D9-AE5FCC4064AF}"/>
    <cellStyle name="Obično 3 3 3 4 4 3 2 2" xfId="31784" xr:uid="{3DD03139-F532-4AF9-B9F7-2D306E099B02}"/>
    <cellStyle name="Obično 3 3 3 4 4 3 3" xfId="24734" xr:uid="{44DFCEF1-AC99-49E0-8EAB-709BBF6F27B3}"/>
    <cellStyle name="Obično 3 3 3 4 4 4" xfId="11595" xr:uid="{76F21064-3433-4A18-8202-EE1372295581}"/>
    <cellStyle name="Obično 3 3 3 4 4 4 2" xfId="29417" xr:uid="{5A5A887E-CC1E-48DE-9881-5CAF86DC19C9}"/>
    <cellStyle name="Obično 3 3 3 4 4 5" xfId="22310" xr:uid="{F2B48350-CE61-43DE-957A-491384382DE4}"/>
    <cellStyle name="Obično 3 3 3 4 5" xfId="8342" xr:uid="{2B178181-2369-46E0-BE1B-952581538A83}"/>
    <cellStyle name="Obično 3 3 3 4 5 2" xfId="9647" xr:uid="{21BDFFBD-CA03-4DCC-9A70-0CE70FF77451}"/>
    <cellStyle name="Obično 3 3 3 4 5 2 2" xfId="15686" xr:uid="{83C8409B-12DC-46F3-8608-5453E266B1AF}"/>
    <cellStyle name="Obično 3 3 3 4 5 2 2 2" xfId="26401" xr:uid="{026C01A1-E5A6-459F-BA07-5EB7BB733AC4}"/>
    <cellStyle name="Obično 3 3 3 4 5 2 3" xfId="13319" xr:uid="{E0B29A03-E282-469B-B090-A7C32249E24B}"/>
    <cellStyle name="Obično 3 3 3 4 5 2 3 2" xfId="31084" xr:uid="{C857EC40-F491-48CE-A84D-4681DBE44ADD}"/>
    <cellStyle name="Obično 3 3 3 4 5 2 4" xfId="24034" xr:uid="{B382331F-FA6E-41D7-B9E3-74CA67B402C9}"/>
    <cellStyle name="Obično 3 3 3 4 5 3" xfId="10839" xr:uid="{2A95480C-7C6E-4C87-9BE3-D4252C8AAB61}"/>
    <cellStyle name="Obično 3 3 3 4 5 3 2" xfId="14503" xr:uid="{67F75324-00F9-48EC-A18B-A0463D4B1850}"/>
    <cellStyle name="Obično 3 3 3 4 5 3 2 2" xfId="32268" xr:uid="{84CA0576-A0F8-4514-B0A0-C1A59C3AE33F}"/>
    <cellStyle name="Obično 3 3 3 4 5 3 3" xfId="25218" xr:uid="{F08C3F0D-8F96-4940-AAB9-6BB1FB517DDE}"/>
    <cellStyle name="Obično 3 3 3 4 5 4" xfId="12079" xr:uid="{002D8371-27C3-4EA5-85DF-530DAA66C042}"/>
    <cellStyle name="Obično 3 3 3 4 5 4 2" xfId="29901" xr:uid="{D434B099-46B0-4519-B7E7-84349F20AFAC}"/>
    <cellStyle name="Obično 3 3 3 4 5 5" xfId="22794" xr:uid="{EC4AAABB-39D5-4DA8-B8CA-76891E655B5D}"/>
    <cellStyle name="Obično 3 3 3 4 6" xfId="8588" xr:uid="{BF7FF9A5-00D8-44C1-9033-4D89211D0794}"/>
    <cellStyle name="Obično 3 3 3 4 6 2" xfId="14647" xr:uid="{143545E6-B750-4335-AE91-4BEA849C37FE}"/>
    <cellStyle name="Obično 3 3 3 4 6 2 2" xfId="25362" xr:uid="{26DCB139-4CB3-4CD4-96C9-5DAF7253A854}"/>
    <cellStyle name="Obično 3 3 3 4 6 3" xfId="12260" xr:uid="{7ACE7C3B-8675-43DE-B698-33ABB1454516}"/>
    <cellStyle name="Obično 3 3 3 4 6 3 2" xfId="30045" xr:uid="{8132CB7B-3278-4655-A68E-56FA145E4EC1}"/>
    <cellStyle name="Obično 3 3 3 4 6 4" xfId="22975" xr:uid="{EDC968A8-1E9A-458E-973D-24A245EEF7F8}"/>
    <cellStyle name="Obično 3 3 3 4 7" xfId="9798" xr:uid="{772C1E92-92B4-44CB-AB5A-813CBEAE918E}"/>
    <cellStyle name="Obično 3 3 3 4 7 2" xfId="13464" xr:uid="{06CEA0BF-2979-4003-8536-A79492FC5605}"/>
    <cellStyle name="Obično 3 3 3 4 7 2 2" xfId="31229" xr:uid="{2F425367-20B8-4F17-9C71-C6FF4304CA51}"/>
    <cellStyle name="Obično 3 3 3 4 7 3" xfId="24179" xr:uid="{46E820FD-63CC-4864-871A-59D73B154FF7}"/>
    <cellStyle name="Obično 3 3 3 4 8" xfId="11020" xr:uid="{21768C9F-1167-44C5-88ED-D45C80A954FA}"/>
    <cellStyle name="Obično 3 3 3 4 8 2" xfId="28862" xr:uid="{D5FA0A18-0026-4AAE-8BBB-32B9C9CF31DD}"/>
    <cellStyle name="Obično 3 3 3 4 9" xfId="21706" xr:uid="{DAA043D7-F831-4C87-86F8-790B70C38222}"/>
    <cellStyle name="Obično 3 3 3 5" xfId="5226" xr:uid="{9727CA61-9D53-48C5-A184-3121EFE47DDA}"/>
    <cellStyle name="Obično 3 3 3 5 2" xfId="6022" xr:uid="{E3498B2A-4395-48DF-8815-118076B15093}"/>
    <cellStyle name="Obično 3 3 3 5 2 2" xfId="6651" xr:uid="{04463BE1-4613-4DFE-B98D-D652148BE6CC}"/>
    <cellStyle name="Obično 3 3 3 5 2 2 2" xfId="8261" xr:uid="{0B99EB22-8898-4E93-AE54-D33D8D24F201}"/>
    <cellStyle name="Obično 3 3 3 5 2 2 2 2" xfId="9571" xr:uid="{61A00BFD-B078-4255-99E4-9F4CE4D834B3}"/>
    <cellStyle name="Obično 3 3 3 5 2 2 2 2 2" xfId="15610" xr:uid="{F60729B5-5F64-4B54-89BF-B3E50786CECC}"/>
    <cellStyle name="Obično 3 3 3 5 2 2 2 2 2 2" xfId="26325" xr:uid="{317D11FC-4594-4F7E-9EE3-87CDBE95298E}"/>
    <cellStyle name="Obično 3 3 3 5 2 2 2 2 3" xfId="13243" xr:uid="{5B7106B2-B92D-4C4E-8BAB-6661DCD72269}"/>
    <cellStyle name="Obično 3 3 3 5 2 2 2 2 3 2" xfId="31008" xr:uid="{A799F164-19AD-4235-B65B-092581D0FB95}"/>
    <cellStyle name="Obično 3 3 3 5 2 2 2 2 4" xfId="23958" xr:uid="{B2323483-6BEF-4F12-AC70-65D8860806AC}"/>
    <cellStyle name="Obično 3 3 3 5 2 2 2 3" xfId="10763" xr:uid="{BEC516D7-7DE9-4453-ADD1-C7EA133522FE}"/>
    <cellStyle name="Obično 3 3 3 5 2 2 2 3 2" xfId="14427" xr:uid="{16C0562F-3E50-41D9-B73F-7EC5C77AFE6E}"/>
    <cellStyle name="Obično 3 3 3 5 2 2 2 3 2 2" xfId="32192" xr:uid="{FB22B2B9-E6F1-4245-A838-D350F2DD9477}"/>
    <cellStyle name="Obično 3 3 3 5 2 2 2 3 3" xfId="25142" xr:uid="{28ECDB2E-E0F3-4EDA-83C5-5A2AFD783FA1}"/>
    <cellStyle name="Obično 3 3 3 5 2 2 2 4" xfId="12003" xr:uid="{F5A5A52E-4713-4974-A044-05DE92C6EAE0}"/>
    <cellStyle name="Obično 3 3 3 5 2 2 2 4 2" xfId="29825" xr:uid="{B8CB11A8-EFE1-4E59-ADEA-480618DE1E25}"/>
    <cellStyle name="Obično 3 3 3 5 2 2 2 5" xfId="22718" xr:uid="{7EFBA7A4-2F2C-4357-AD2B-C66B16030EC5}"/>
    <cellStyle name="Obično 3 3 3 5 2 2 3" xfId="8984" xr:uid="{5F12E262-380B-4342-A1B8-069E870E9B2B}"/>
    <cellStyle name="Obično 3 3 3 5 2 2 3 2" xfId="15043" xr:uid="{0D1D4AC7-798C-4B6C-A73B-57BD6EF61D78}"/>
    <cellStyle name="Obično 3 3 3 5 2 2 3 2 2" xfId="25758" xr:uid="{3E2DF819-3E18-4FD9-8AE6-CF21DCF610C7}"/>
    <cellStyle name="Obično 3 3 3 5 2 2 3 3" xfId="12656" xr:uid="{1C5A7D5F-601C-466F-9C62-7875B3E8B396}"/>
    <cellStyle name="Obično 3 3 3 5 2 2 3 3 2" xfId="30441" xr:uid="{A2CD74CD-B937-47C6-AA4F-E83070D960B3}"/>
    <cellStyle name="Obično 3 3 3 5 2 2 3 4" xfId="23371" xr:uid="{E2D0CA04-15CB-4FC9-A9E1-6D0F26D952FC}"/>
    <cellStyle name="Obično 3 3 3 5 2 2 4" xfId="10196" xr:uid="{B6FE3319-3111-4D0B-81EB-1A3F422C78E2}"/>
    <cellStyle name="Obično 3 3 3 5 2 2 4 2" xfId="13860" xr:uid="{ECA115FD-D2BD-443C-A0E6-19778E43A57D}"/>
    <cellStyle name="Obično 3 3 3 5 2 2 4 2 2" xfId="31625" xr:uid="{9070302B-8B5A-4F0A-99D3-E8B22E839697}"/>
    <cellStyle name="Obično 3 3 3 5 2 2 4 3" xfId="24575" xr:uid="{5F1FF29E-064A-46D3-8DED-94D4622B8DE5}"/>
    <cellStyle name="Obično 3 3 3 5 2 2 5" xfId="11416" xr:uid="{3612C327-217C-4E50-94C8-BAE313051A04}"/>
    <cellStyle name="Obično 3 3 3 5 2 2 5 2" xfId="29258" xr:uid="{B75DFDD8-688F-4538-B941-B6C51D18B03A}"/>
    <cellStyle name="Obično 3 3 3 5 2 2 6" xfId="22116" xr:uid="{D15CB4F6-A0AC-456F-B4EB-51A1F440FAB3}"/>
    <cellStyle name="Obično 3 3 3 5 2 3" xfId="7619" xr:uid="{CD4A499E-6A2D-42B8-9FF3-C3931B473DED}"/>
    <cellStyle name="Obično 3 3 3 5 2 3 2" xfId="9294" xr:uid="{2A0B8925-5E95-44B7-958E-1463104586F8}"/>
    <cellStyle name="Obično 3 3 3 5 2 3 2 2" xfId="15333" xr:uid="{2A1AB279-C8CD-4858-B012-7794533A4A8A}"/>
    <cellStyle name="Obično 3 3 3 5 2 3 2 2 2" xfId="26048" xr:uid="{79D05CEC-36C5-4904-9EB9-879AC7BEBD8E}"/>
    <cellStyle name="Obično 3 3 3 5 2 3 2 3" xfId="12966" xr:uid="{0D851A3B-31BB-4EE7-87BB-1BD02D96AC88}"/>
    <cellStyle name="Obično 3 3 3 5 2 3 2 3 2" xfId="30731" xr:uid="{7FEA05CC-4AE5-4941-A5C9-3ECD42E6A75F}"/>
    <cellStyle name="Obično 3 3 3 5 2 3 2 4" xfId="23681" xr:uid="{FD55307A-47B2-4BE7-A0AC-64E8299A362C}"/>
    <cellStyle name="Obično 3 3 3 5 2 3 3" xfId="10486" xr:uid="{B00BAF7B-1244-4071-B1FB-AE1DA6248C07}"/>
    <cellStyle name="Obično 3 3 3 5 2 3 3 2" xfId="14150" xr:uid="{9823E55E-DD9E-4373-B8C7-8ED2BBAFC9EC}"/>
    <cellStyle name="Obično 3 3 3 5 2 3 3 2 2" xfId="31915" xr:uid="{ED3839F5-DFFF-4FCD-A27E-88C04AD95EC2}"/>
    <cellStyle name="Obično 3 3 3 5 2 3 3 3" xfId="24865" xr:uid="{5F385D2D-64E8-47AD-B982-554564F12D9E}"/>
    <cellStyle name="Obično 3 3 3 5 2 3 4" xfId="11726" xr:uid="{484E0374-9B08-49E1-9452-0A122A546735}"/>
    <cellStyle name="Obično 3 3 3 5 2 3 4 2" xfId="29548" xr:uid="{B7881521-6406-47C0-88EE-B472403E7EBB}"/>
    <cellStyle name="Obično 3 3 3 5 2 3 5" xfId="22441" xr:uid="{97535A45-C059-4921-9C5E-28E667B4977C}"/>
    <cellStyle name="Obično 3 3 3 5 2 4" xfId="8719" xr:uid="{5225A530-BF73-4298-88C8-E8BD4473DA08}"/>
    <cellStyle name="Obično 3 3 3 5 2 4 2" xfId="14778" xr:uid="{7A8B4FCA-B4E2-430D-B79C-EE172381B1F2}"/>
    <cellStyle name="Obično 3 3 3 5 2 4 2 2" xfId="25493" xr:uid="{5F7737A3-8449-449F-BC83-B3E561C6A961}"/>
    <cellStyle name="Obično 3 3 3 5 2 4 3" xfId="12391" xr:uid="{2F2B58C5-BA60-47E0-9110-A00F172C0032}"/>
    <cellStyle name="Obično 3 3 3 5 2 4 3 2" xfId="30176" xr:uid="{B00F2938-929A-4283-B7AF-295E8A15B1DB}"/>
    <cellStyle name="Obično 3 3 3 5 2 4 4" xfId="23106" xr:uid="{76D14E91-F721-47B4-ACE5-E309088C943F}"/>
    <cellStyle name="Obično 3 3 3 5 2 5" xfId="9931" xr:uid="{7A2D80CF-1D0F-40DE-ABAD-61CF20F2D831}"/>
    <cellStyle name="Obično 3 3 3 5 2 5 2" xfId="13595" xr:uid="{C9428101-0D99-4560-9E77-C56236ABA6AE}"/>
    <cellStyle name="Obično 3 3 3 5 2 5 2 2" xfId="31360" xr:uid="{8B1B04D9-1F7E-40C0-93F6-2B6E95561406}"/>
    <cellStyle name="Obično 3 3 3 5 2 5 3" xfId="24310" xr:uid="{7C9B3D75-483F-4BDF-B2BD-A2A31993AE31}"/>
    <cellStyle name="Obično 3 3 3 5 2 6" xfId="11151" xr:uid="{DA665521-7173-4F5F-A9FB-640375F91018}"/>
    <cellStyle name="Obično 3 3 3 5 2 6 2" xfId="28993" xr:uid="{7A0BB8BD-395D-41CA-BCDC-6BC85A4FF6B6}"/>
    <cellStyle name="Obično 3 3 3 5 2 7" xfId="21851" xr:uid="{4E87FB79-B196-4DAB-8A66-F0734FDF8536}"/>
    <cellStyle name="Obično 3 3 3 5 3" xfId="6458" xr:uid="{5C22E621-27FF-4845-BB03-5ED9577763E6}"/>
    <cellStyle name="Obično 3 3 3 5 3 2" xfId="8068" xr:uid="{FC168E2C-EBD8-4A0C-824B-8593AB75E044}"/>
    <cellStyle name="Obično 3 3 3 5 3 2 2" xfId="9441" xr:uid="{ECA7C4EE-3A90-403D-B6ED-911502AD4E62}"/>
    <cellStyle name="Obično 3 3 3 5 3 2 2 2" xfId="15480" xr:uid="{51B10FDA-7DF1-4CF5-AE0C-4DFA087AEABD}"/>
    <cellStyle name="Obično 3 3 3 5 3 2 2 2 2" xfId="26195" xr:uid="{94E532FD-37E2-46F4-A035-5ABB6C0337FA}"/>
    <cellStyle name="Obično 3 3 3 5 3 2 2 3" xfId="13113" xr:uid="{ABCD45EE-4DA3-4614-B609-1AC68802C34C}"/>
    <cellStyle name="Obično 3 3 3 5 3 2 2 3 2" xfId="30878" xr:uid="{23B8A2B7-4A47-4BD3-BC7C-26A28A213F68}"/>
    <cellStyle name="Obično 3 3 3 5 3 2 2 4" xfId="23828" xr:uid="{0C7036BB-E165-4EE8-B7AE-CA9DA7D9017E}"/>
    <cellStyle name="Obično 3 3 3 5 3 2 3" xfId="10633" xr:uid="{078D4C41-209F-4A4C-9A0F-A2D32671A9D7}"/>
    <cellStyle name="Obično 3 3 3 5 3 2 3 2" xfId="14297" xr:uid="{212C4BF8-1D32-41A4-A598-F820C9FA47F2}"/>
    <cellStyle name="Obično 3 3 3 5 3 2 3 2 2" xfId="32062" xr:uid="{1B0256B5-5856-4B85-BF10-E050B221F04D}"/>
    <cellStyle name="Obično 3 3 3 5 3 2 3 3" xfId="25012" xr:uid="{4CEFF618-EA5A-4B99-9B51-6369106D0625}"/>
    <cellStyle name="Obično 3 3 3 5 3 2 4" xfId="11873" xr:uid="{02B686D2-CB7B-42D1-9725-5F06B80EB4C4}"/>
    <cellStyle name="Obično 3 3 3 5 3 2 4 2" xfId="29695" xr:uid="{B1A96073-0AB6-4F4A-9CCF-BF0149E24407}"/>
    <cellStyle name="Obično 3 3 3 5 3 2 5" xfId="22588" xr:uid="{6E98ABD6-6092-4139-AB0A-E60B65A4B4FE}"/>
    <cellStyle name="Obično 3 3 3 5 3 3" xfId="8854" xr:uid="{1E357F92-AC30-4D32-9FA3-40B50DE9D2E3}"/>
    <cellStyle name="Obično 3 3 3 5 3 3 2" xfId="14913" xr:uid="{31107B4B-6217-4036-8A22-A9A58512955F}"/>
    <cellStyle name="Obično 3 3 3 5 3 3 2 2" xfId="25628" xr:uid="{7AE87E46-16B0-4F95-A9CD-189AE89F2C13}"/>
    <cellStyle name="Obično 3 3 3 5 3 3 3" xfId="12526" xr:uid="{FAE25498-FCAA-4DB6-9101-4F26EB18BB0C}"/>
    <cellStyle name="Obično 3 3 3 5 3 3 3 2" xfId="30311" xr:uid="{5B902747-C317-4B27-995F-C32DA791BAAF}"/>
    <cellStyle name="Obično 3 3 3 5 3 3 4" xfId="23241" xr:uid="{8D907534-1669-4F40-96CE-271FA0BB32D1}"/>
    <cellStyle name="Obično 3 3 3 5 3 4" xfId="10066" xr:uid="{6A408352-8963-4402-9D4F-5B47178BCDE2}"/>
    <cellStyle name="Obično 3 3 3 5 3 4 2" xfId="13730" xr:uid="{8ABD7AD0-8869-469F-936B-FD7E1D0F08C3}"/>
    <cellStyle name="Obično 3 3 3 5 3 4 2 2" xfId="31495" xr:uid="{F810BDC8-5473-4003-82E0-EFA31E957D3F}"/>
    <cellStyle name="Obično 3 3 3 5 3 4 3" xfId="24445" xr:uid="{CE7F8720-15B8-4714-864C-D13DF97C8ED9}"/>
    <cellStyle name="Obično 3 3 3 5 3 5" xfId="11286" xr:uid="{C584554D-CD96-455D-8B35-4474CC752FE5}"/>
    <cellStyle name="Obično 3 3 3 5 3 5 2" xfId="29128" xr:uid="{FB597FAC-1C7C-4C5C-8C7F-56EE12047128}"/>
    <cellStyle name="Obično 3 3 3 5 3 6" xfId="21986" xr:uid="{0685C0AA-0B04-4016-9D8E-DDA5D7C0C78C}"/>
    <cellStyle name="Obično 3 3 3 5 4" xfId="7426" xr:uid="{26D84B6B-7580-4D7D-B568-F376ECD6A375}"/>
    <cellStyle name="Obično 3 3 3 5 4 2" xfId="9164" xr:uid="{5AA16A98-3ED9-40DC-8BFC-12F797B1D6D3}"/>
    <cellStyle name="Obično 3 3 3 5 4 2 2" xfId="15203" xr:uid="{2D42800B-EBA0-4855-BF70-00D09432186C}"/>
    <cellStyle name="Obično 3 3 3 5 4 2 2 2" xfId="25918" xr:uid="{CFB50A29-5C69-419F-8044-6B14C077B2C0}"/>
    <cellStyle name="Obično 3 3 3 5 4 2 3" xfId="12836" xr:uid="{43E28ED4-99A2-4378-B234-7C630C0DD3D8}"/>
    <cellStyle name="Obično 3 3 3 5 4 2 3 2" xfId="30601" xr:uid="{8A438005-D587-49E1-B226-A51CA828CACF}"/>
    <cellStyle name="Obično 3 3 3 5 4 2 4" xfId="23551" xr:uid="{78B3A054-C8B0-45FB-B478-6FD5E7EDD520}"/>
    <cellStyle name="Obično 3 3 3 5 4 3" xfId="10356" xr:uid="{0BD64EA2-4676-403D-9CD8-E1F9DFC2EB3A}"/>
    <cellStyle name="Obično 3 3 3 5 4 3 2" xfId="14020" xr:uid="{4D7FC34B-F12F-475D-8B64-7B75110F18F4}"/>
    <cellStyle name="Obično 3 3 3 5 4 3 2 2" xfId="31785" xr:uid="{C096C105-C23B-45F9-B2CD-D4DB47942348}"/>
    <cellStyle name="Obično 3 3 3 5 4 3 3" xfId="24735" xr:uid="{0938B224-0392-4CC6-9E52-52FE0907B8D9}"/>
    <cellStyle name="Obično 3 3 3 5 4 4" xfId="11596" xr:uid="{BC981846-FD21-43DC-B3FE-029D7627BD4E}"/>
    <cellStyle name="Obično 3 3 3 5 4 4 2" xfId="29418" xr:uid="{86B88D5A-F8EA-4F1A-9BB9-08A56D1E3A1E}"/>
    <cellStyle name="Obično 3 3 3 5 4 5" xfId="22311" xr:uid="{ECDC7D09-7663-4C28-A8D6-0BBED558BE73}"/>
    <cellStyle name="Obično 3 3 3 5 5" xfId="8343" xr:uid="{4E995F2A-F918-4AAE-882C-29398B0A746F}"/>
    <cellStyle name="Obično 3 3 3 5 5 2" xfId="9648" xr:uid="{D5F87F4A-195B-49B6-B6D7-EA1C3D6124AD}"/>
    <cellStyle name="Obično 3 3 3 5 5 2 2" xfId="15687" xr:uid="{C31212CA-F2F3-4A7A-846D-E7E5866AD740}"/>
    <cellStyle name="Obično 3 3 3 5 5 2 2 2" xfId="26402" xr:uid="{B9362236-EA49-4B61-BE9D-58657CA33DD2}"/>
    <cellStyle name="Obično 3 3 3 5 5 2 3" xfId="13320" xr:uid="{20B6E9BC-DB37-4B1F-8A03-93C1787D02A5}"/>
    <cellStyle name="Obično 3 3 3 5 5 2 3 2" xfId="31085" xr:uid="{E81367F5-1715-460A-B648-FB98E1B2A7B7}"/>
    <cellStyle name="Obično 3 3 3 5 5 2 4" xfId="24035" xr:uid="{6E386E76-8C6C-4734-98F5-BEE51D8EE0FA}"/>
    <cellStyle name="Obično 3 3 3 5 5 3" xfId="10840" xr:uid="{429F102F-F91D-4D0B-954D-F8F004E1AFFC}"/>
    <cellStyle name="Obično 3 3 3 5 5 3 2" xfId="14504" xr:uid="{8D4E1A5C-8046-43C3-A620-B5793FBA297B}"/>
    <cellStyle name="Obično 3 3 3 5 5 3 2 2" xfId="32269" xr:uid="{BFFC24DA-81FA-44DD-B893-ADDE0C385E31}"/>
    <cellStyle name="Obično 3 3 3 5 5 3 3" xfId="25219" xr:uid="{1579335B-741A-484C-9C1F-C41715043AA3}"/>
    <cellStyle name="Obično 3 3 3 5 5 4" xfId="12080" xr:uid="{EE5BF0F8-EDC2-4668-B915-D48171F15C0A}"/>
    <cellStyle name="Obično 3 3 3 5 5 4 2" xfId="29902" xr:uid="{245D7742-7997-4EF1-B262-217C6FD7FC60}"/>
    <cellStyle name="Obično 3 3 3 5 5 5" xfId="22795" xr:uid="{1D773374-B961-4378-A5A6-2525B5DA80BE}"/>
    <cellStyle name="Obično 3 3 3 5 6" xfId="8589" xr:uid="{BA43BF2E-8475-4B09-8CCB-EDD83950035B}"/>
    <cellStyle name="Obično 3 3 3 5 6 2" xfId="14648" xr:uid="{D0BC0348-1139-4C58-866E-0C875C126C6A}"/>
    <cellStyle name="Obično 3 3 3 5 6 2 2" xfId="25363" xr:uid="{33225D08-5423-4349-8563-A31549825085}"/>
    <cellStyle name="Obično 3 3 3 5 6 3" xfId="12261" xr:uid="{74DFC18F-A81F-45B0-BFAB-766E2C1327A7}"/>
    <cellStyle name="Obično 3 3 3 5 6 3 2" xfId="30046" xr:uid="{640233A1-DE8B-409E-9402-AB2E2604637E}"/>
    <cellStyle name="Obično 3 3 3 5 6 4" xfId="22976" xr:uid="{AD806FED-40F9-4BB6-9208-D0328947E7D1}"/>
    <cellStyle name="Obično 3 3 3 5 7" xfId="9799" xr:uid="{0FF1C10B-0AEA-46EC-A0A4-95AC746AB533}"/>
    <cellStyle name="Obično 3 3 3 5 7 2" xfId="13465" xr:uid="{6839A112-C5D6-4CAC-8D0F-923B1A8C9E69}"/>
    <cellStyle name="Obično 3 3 3 5 7 2 2" xfId="31230" xr:uid="{392E6068-56DB-40F9-83BE-57B90CD1FB28}"/>
    <cellStyle name="Obično 3 3 3 5 7 3" xfId="24180" xr:uid="{08D4FEE7-E5BF-45F3-9580-C44CC94B8663}"/>
    <cellStyle name="Obično 3 3 3 5 8" xfId="11021" xr:uid="{D5275301-3CC3-44EB-9F9B-E88AD3F35B23}"/>
    <cellStyle name="Obično 3 3 3 5 8 2" xfId="28863" xr:uid="{97DC4F82-2DD5-4E52-A731-5CD09752CE47}"/>
    <cellStyle name="Obično 3 3 3 5 9" xfId="21707" xr:uid="{1F3EBD66-3765-48AF-93BA-9FAEA85A310C}"/>
    <cellStyle name="Obično 3 3 3 6" xfId="6015" xr:uid="{1CA1C8AC-36BB-46E0-93D9-B6B32FDBFC68}"/>
    <cellStyle name="Obično 3 3 3 6 2" xfId="6644" xr:uid="{1FE84FCF-9A75-486B-AA69-9E66AB37A557}"/>
    <cellStyle name="Obično 3 3 3 6 2 2" xfId="8254" xr:uid="{8539C046-444B-4C95-BF0E-42725EAC48C7}"/>
    <cellStyle name="Obično 3 3 3 6 2 2 2" xfId="9564" xr:uid="{36E84974-2B9A-498B-B6E2-67416F003082}"/>
    <cellStyle name="Obično 3 3 3 6 2 2 2 2" xfId="15603" xr:uid="{9FA5D153-DD33-46AD-9BEA-AA0BA36CE039}"/>
    <cellStyle name="Obično 3 3 3 6 2 2 2 2 2" xfId="26318" xr:uid="{4234C8C4-8605-4DFE-BDD9-E270E105C048}"/>
    <cellStyle name="Obično 3 3 3 6 2 2 2 3" xfId="13236" xr:uid="{21070ECD-8464-4DC8-8F1F-CC0C75EE0326}"/>
    <cellStyle name="Obično 3 3 3 6 2 2 2 3 2" xfId="31001" xr:uid="{69E7AA86-0D4E-457C-967C-516F7DB79B85}"/>
    <cellStyle name="Obično 3 3 3 6 2 2 2 4" xfId="23951" xr:uid="{CEAAE319-E90D-4E08-97F8-549ECD1C6B71}"/>
    <cellStyle name="Obično 3 3 3 6 2 2 3" xfId="10756" xr:uid="{E6E90C4D-665D-41C3-AFCA-A0707448D28B}"/>
    <cellStyle name="Obično 3 3 3 6 2 2 3 2" xfId="14420" xr:uid="{6F1AE2DB-116D-4F62-B40B-239DABB0D38E}"/>
    <cellStyle name="Obično 3 3 3 6 2 2 3 2 2" xfId="32185" xr:uid="{0E163A8A-94B9-445B-A9C2-E2963C34CC26}"/>
    <cellStyle name="Obično 3 3 3 6 2 2 3 3" xfId="25135" xr:uid="{27BCF546-9F05-47E7-8BA0-9326AE3C6454}"/>
    <cellStyle name="Obično 3 3 3 6 2 2 4" xfId="11996" xr:uid="{BC942475-3D84-4BBA-B9BA-3BEBB12C006B}"/>
    <cellStyle name="Obično 3 3 3 6 2 2 4 2" xfId="29818" xr:uid="{F7A73B9A-7EBF-4066-BF6F-EEFFB2D41F5D}"/>
    <cellStyle name="Obično 3 3 3 6 2 2 5" xfId="22711" xr:uid="{64852C6F-D8A7-4B7B-B908-AAB3A6522003}"/>
    <cellStyle name="Obično 3 3 3 6 2 3" xfId="8977" xr:uid="{5D92B4E7-2D9A-4C0C-B24F-278333FD67DC}"/>
    <cellStyle name="Obično 3 3 3 6 2 3 2" xfId="15036" xr:uid="{065AE27B-893C-4326-A5F7-93B310629DB7}"/>
    <cellStyle name="Obično 3 3 3 6 2 3 2 2" xfId="25751" xr:uid="{FAA67CF4-7708-4324-BF4E-8AC6AB07AD8F}"/>
    <cellStyle name="Obično 3 3 3 6 2 3 3" xfId="12649" xr:uid="{01D30EE9-BB09-41D3-A769-A5ACF8FEF148}"/>
    <cellStyle name="Obično 3 3 3 6 2 3 3 2" xfId="30434" xr:uid="{4B49C60E-4DEF-4D9B-AC53-ACCDC2F1A3E2}"/>
    <cellStyle name="Obično 3 3 3 6 2 3 4" xfId="23364" xr:uid="{DE5DE848-B65D-43E1-992D-FCBF85E8BE88}"/>
    <cellStyle name="Obično 3 3 3 6 2 4" xfId="10189" xr:uid="{6F3F4A22-BF88-4515-8ADD-889A75570D3F}"/>
    <cellStyle name="Obično 3 3 3 6 2 4 2" xfId="13853" xr:uid="{563BDB52-FBB9-4413-B43D-5904D6E560D7}"/>
    <cellStyle name="Obično 3 3 3 6 2 4 2 2" xfId="31618" xr:uid="{0D7752AC-2742-4465-B0E3-DB0738DC2F70}"/>
    <cellStyle name="Obično 3 3 3 6 2 4 3" xfId="24568" xr:uid="{BBFF0099-C2FA-4D92-89D1-D6D0D272099C}"/>
    <cellStyle name="Obično 3 3 3 6 2 5" xfId="11409" xr:uid="{89BDD00F-E886-4F7B-8190-26CA9E459016}"/>
    <cellStyle name="Obično 3 3 3 6 2 5 2" xfId="29251" xr:uid="{D4880BFA-83AF-478A-8E82-A743606C2DED}"/>
    <cellStyle name="Obično 3 3 3 6 2 6" xfId="22109" xr:uid="{EFFB3E5B-5EC4-483C-B18E-FB6A84740331}"/>
    <cellStyle name="Obično 3 3 3 6 3" xfId="7612" xr:uid="{AE63DEC6-DA37-4BA7-9DAC-B40A2D2508E6}"/>
    <cellStyle name="Obično 3 3 3 6 3 2" xfId="9287" xr:uid="{A2816D49-2A51-40E3-A93A-B7D4D749CB75}"/>
    <cellStyle name="Obično 3 3 3 6 3 2 2" xfId="15326" xr:uid="{A2BC111C-AF7A-4F50-9AE1-BAEB3D1B652F}"/>
    <cellStyle name="Obično 3 3 3 6 3 2 2 2" xfId="26041" xr:uid="{86ED3E16-2901-4F5F-9495-20D712CF5573}"/>
    <cellStyle name="Obično 3 3 3 6 3 2 3" xfId="12959" xr:uid="{69BC50A6-DB45-4DD4-A4B7-E66AD331B433}"/>
    <cellStyle name="Obično 3 3 3 6 3 2 3 2" xfId="30724" xr:uid="{A701DD2C-38F8-4C13-8FE3-85034DF0F0C1}"/>
    <cellStyle name="Obično 3 3 3 6 3 2 4" xfId="23674" xr:uid="{CA328EF1-5284-4F2B-8573-605AC5B3676E}"/>
    <cellStyle name="Obično 3 3 3 6 3 3" xfId="10479" xr:uid="{3566D588-A5BB-4D65-8E81-5E6EA08808E0}"/>
    <cellStyle name="Obično 3 3 3 6 3 3 2" xfId="14143" xr:uid="{1389D01D-18F4-4855-B2EC-553EE2F9F7F7}"/>
    <cellStyle name="Obično 3 3 3 6 3 3 2 2" xfId="31908" xr:uid="{7FC97657-C8F5-426F-9E05-B896CAF7E6B8}"/>
    <cellStyle name="Obično 3 3 3 6 3 3 3" xfId="24858" xr:uid="{E9B30270-AF4A-4FC7-8875-D8A86342CB16}"/>
    <cellStyle name="Obično 3 3 3 6 3 4" xfId="11719" xr:uid="{51DFE557-F96F-41C1-9385-832F238C0E87}"/>
    <cellStyle name="Obično 3 3 3 6 3 4 2" xfId="29541" xr:uid="{632B7F5D-1D48-478E-8293-4F996D73F7F8}"/>
    <cellStyle name="Obično 3 3 3 6 3 5" xfId="22434" xr:uid="{B7E45AF7-21C2-45B4-B0A0-92B5F32AE9FD}"/>
    <cellStyle name="Obično 3 3 3 6 4" xfId="8712" xr:uid="{77BE7061-7447-4CD4-B4C0-5D795F96B1E4}"/>
    <cellStyle name="Obično 3 3 3 6 4 2" xfId="14771" xr:uid="{BAD0D938-97B5-4FDB-93F6-269441317F5A}"/>
    <cellStyle name="Obično 3 3 3 6 4 2 2" xfId="25486" xr:uid="{41F163CE-8FCB-4BAE-B3A3-A1EDC8504F59}"/>
    <cellStyle name="Obično 3 3 3 6 4 3" xfId="12384" xr:uid="{A9CC57A6-48E4-432B-82DF-48E253F107A3}"/>
    <cellStyle name="Obično 3 3 3 6 4 3 2" xfId="30169" xr:uid="{EBF87D03-C5FC-480A-A320-E6DB04124E16}"/>
    <cellStyle name="Obično 3 3 3 6 4 4" xfId="23099" xr:uid="{BB1B4EE2-F75B-4E79-A210-530986067046}"/>
    <cellStyle name="Obično 3 3 3 6 5" xfId="9924" xr:uid="{5E709348-5404-456B-9107-79BC4703C5A4}"/>
    <cellStyle name="Obično 3 3 3 6 5 2" xfId="13588" xr:uid="{D5FD83EF-E019-4845-BF03-314B5EBE4A04}"/>
    <cellStyle name="Obično 3 3 3 6 5 2 2" xfId="31353" xr:uid="{987FE597-7D0F-42F2-ACFF-3C505DE7C5B5}"/>
    <cellStyle name="Obično 3 3 3 6 5 3" xfId="24303" xr:uid="{0BF37789-BE51-4D40-A5F3-F7991F1E8D1B}"/>
    <cellStyle name="Obično 3 3 3 6 6" xfId="11144" xr:uid="{6E5EDB68-CCFB-424A-9E28-FF7051E51D86}"/>
    <cellStyle name="Obično 3 3 3 6 6 2" xfId="28986" xr:uid="{B6EB47DD-CC4A-41A6-AD75-9235ABA4E3C1}"/>
    <cellStyle name="Obično 3 3 3 6 7" xfId="21844" xr:uid="{51B2F55E-CBFD-4948-A503-6C2D8A115274}"/>
    <cellStyle name="Obično 3 3 3 7" xfId="6451" xr:uid="{07229482-97EC-4B6D-928E-2652A4488AEC}"/>
    <cellStyle name="Obično 3 3 3 7 2" xfId="8061" xr:uid="{972D8DDE-7FF1-4FE4-B931-4A0734ABBEF0}"/>
    <cellStyle name="Obično 3 3 3 7 2 2" xfId="9434" xr:uid="{2762376F-7BD0-4EFC-AE88-AC915FEFC4DB}"/>
    <cellStyle name="Obično 3 3 3 7 2 2 2" xfId="15473" xr:uid="{A6F5DD36-E8AD-4DF1-A3FF-466699955023}"/>
    <cellStyle name="Obično 3 3 3 7 2 2 2 2" xfId="26188" xr:uid="{FDD091A4-3F42-487C-B20F-33A3572A2720}"/>
    <cellStyle name="Obično 3 3 3 7 2 2 3" xfId="13106" xr:uid="{C6C1D23F-F46F-411B-A13C-8E878E360949}"/>
    <cellStyle name="Obično 3 3 3 7 2 2 3 2" xfId="30871" xr:uid="{6B85F02E-6839-466E-891B-F89EDFDF1E37}"/>
    <cellStyle name="Obično 3 3 3 7 2 2 4" xfId="23821" xr:uid="{0B8A5AC2-04A2-4F12-86A8-179A839ED198}"/>
    <cellStyle name="Obično 3 3 3 7 2 3" xfId="10626" xr:uid="{343CFFC3-849C-4EC3-BAB1-8D018B51603A}"/>
    <cellStyle name="Obično 3 3 3 7 2 3 2" xfId="14290" xr:uid="{15187778-7987-4D1D-9F3E-34CFAAB83B3F}"/>
    <cellStyle name="Obično 3 3 3 7 2 3 2 2" xfId="32055" xr:uid="{69C07C55-6692-4C90-9489-B8B1E79EFF33}"/>
    <cellStyle name="Obično 3 3 3 7 2 3 3" xfId="25005" xr:uid="{B3AB770D-1368-4A49-8901-9C82C7964917}"/>
    <cellStyle name="Obično 3 3 3 7 2 4" xfId="11866" xr:uid="{0A81B5D6-71E3-4D08-8F01-51A0F03390D5}"/>
    <cellStyle name="Obično 3 3 3 7 2 4 2" xfId="29688" xr:uid="{3B375291-E8BF-44A9-A0FA-363C8C4BB878}"/>
    <cellStyle name="Obično 3 3 3 7 2 5" xfId="22581" xr:uid="{2D627AA5-C6A1-478D-9E0C-9D4069E32DF5}"/>
    <cellStyle name="Obično 3 3 3 7 3" xfId="8847" xr:uid="{4265165A-0D37-4D2E-BCD4-A8DBBBFC3B83}"/>
    <cellStyle name="Obično 3 3 3 7 3 2" xfId="14906" xr:uid="{806E1FA5-A11C-475A-BA3E-C961F3DE999A}"/>
    <cellStyle name="Obično 3 3 3 7 3 2 2" xfId="25621" xr:uid="{F7C47269-A081-4E98-BFCD-C1484E1ABBB3}"/>
    <cellStyle name="Obično 3 3 3 7 3 3" xfId="12519" xr:uid="{6C6DC73F-2485-4B91-96F5-3C8CB56F3173}"/>
    <cellStyle name="Obično 3 3 3 7 3 3 2" xfId="30304" xr:uid="{1FDB4D5C-60FF-4D5F-89C9-4D2991EA22E2}"/>
    <cellStyle name="Obično 3 3 3 7 3 4" xfId="23234" xr:uid="{D0A8EE85-19C7-4B59-AC29-5CEC74695B2D}"/>
    <cellStyle name="Obično 3 3 3 7 4" xfId="10059" xr:uid="{448D3195-F4F8-417B-99B5-187844CA8676}"/>
    <cellStyle name="Obično 3 3 3 7 4 2" xfId="13723" xr:uid="{4BA1663F-6096-4A6E-9F51-B467EE792CA0}"/>
    <cellStyle name="Obično 3 3 3 7 4 2 2" xfId="31488" xr:uid="{0C1FFBF1-D24D-4BDA-960B-0A7D863AD283}"/>
    <cellStyle name="Obično 3 3 3 7 4 3" xfId="24438" xr:uid="{2404CEF8-12C9-436E-81A1-38F5CC2DC0E3}"/>
    <cellStyle name="Obično 3 3 3 7 5" xfId="11279" xr:uid="{E62F0AE4-B416-48CA-AA38-F903404952DC}"/>
    <cellStyle name="Obično 3 3 3 7 5 2" xfId="29121" xr:uid="{49FD0C6F-7E4D-472F-8CB4-C2E9084A8844}"/>
    <cellStyle name="Obično 3 3 3 7 6" xfId="21979" xr:uid="{1DE9E469-6356-45C4-95F7-F5DB7435CDD2}"/>
    <cellStyle name="Obično 3 3 3 8" xfId="7419" xr:uid="{8E534CFA-8BAC-4D39-BB70-B41FDCA94300}"/>
    <cellStyle name="Obično 3 3 3 8 2" xfId="9157" xr:uid="{D1D18344-14BF-41A3-85D3-9C93AAC0351C}"/>
    <cellStyle name="Obično 3 3 3 8 2 2" xfId="15196" xr:uid="{84F1A8D9-6863-427F-88B9-7566A8093F3B}"/>
    <cellStyle name="Obično 3 3 3 8 2 2 2" xfId="25911" xr:uid="{84E1A441-2EE2-4156-B8D0-890C396FA889}"/>
    <cellStyle name="Obično 3 3 3 8 2 3" xfId="12829" xr:uid="{D0D90251-0200-492A-BDE0-C4AB3D20D2F6}"/>
    <cellStyle name="Obično 3 3 3 8 2 3 2" xfId="30594" xr:uid="{8559C389-1387-4298-BFBD-E694D47B3832}"/>
    <cellStyle name="Obično 3 3 3 8 2 4" xfId="23544" xr:uid="{6F80D143-8A1E-40E2-9844-7D9C60BA70F1}"/>
    <cellStyle name="Obično 3 3 3 8 3" xfId="10349" xr:uid="{CA57A036-47B7-43AC-9009-F773E54880B5}"/>
    <cellStyle name="Obično 3 3 3 8 3 2" xfId="14013" xr:uid="{EC5E1512-C244-40E2-9857-B2615A44F685}"/>
    <cellStyle name="Obično 3 3 3 8 3 2 2" xfId="31778" xr:uid="{C8913C0D-DB23-4B96-BCD5-8E5A7E1DAD29}"/>
    <cellStyle name="Obično 3 3 3 8 3 3" xfId="24728" xr:uid="{F5CF625E-C616-4CE3-B250-7581D271D92B}"/>
    <cellStyle name="Obično 3 3 3 8 4" xfId="11589" xr:uid="{5596DCA0-CA36-4360-9D79-749CAFED498F}"/>
    <cellStyle name="Obično 3 3 3 8 4 2" xfId="29411" xr:uid="{2BF7F1A5-21EE-440D-ACF7-A55EA0C5B57A}"/>
    <cellStyle name="Obično 3 3 3 8 5" xfId="22304" xr:uid="{7EAA4FE0-F132-4529-B5BF-26BCCD67E52E}"/>
    <cellStyle name="Obično 3 3 3 9" xfId="8336" xr:uid="{D031ACD0-0BA3-4252-B5BC-0F896C490312}"/>
    <cellStyle name="Obično 3 3 3 9 2" xfId="9641" xr:uid="{6BA59779-99E9-403B-9491-6BE9758E0474}"/>
    <cellStyle name="Obično 3 3 3 9 2 2" xfId="15680" xr:uid="{637A296E-24D7-493D-B5F2-17DB2C43DF68}"/>
    <cellStyle name="Obično 3 3 3 9 2 2 2" xfId="26395" xr:uid="{4773A890-DAE5-46BC-BB3B-4C8FD38DD685}"/>
    <cellStyle name="Obično 3 3 3 9 2 3" xfId="13313" xr:uid="{F740C5F4-71A9-4B25-8A84-BFF6FBE9F4AC}"/>
    <cellStyle name="Obično 3 3 3 9 2 3 2" xfId="31078" xr:uid="{3A6DF9D4-748A-4D44-8DF0-6DD1CEC872EF}"/>
    <cellStyle name="Obično 3 3 3 9 2 4" xfId="24028" xr:uid="{C274E7E0-A597-4918-8A42-5E5B5777B460}"/>
    <cellStyle name="Obično 3 3 3 9 3" xfId="10833" xr:uid="{F1501F00-F218-4854-8579-F908CD1D42DE}"/>
    <cellStyle name="Obično 3 3 3 9 3 2" xfId="14497" xr:uid="{F6936315-1A8D-48E3-8255-09D4DD4CC307}"/>
    <cellStyle name="Obično 3 3 3 9 3 2 2" xfId="32262" xr:uid="{C1285F89-A625-4D14-A4B9-87CDE39A6DDE}"/>
    <cellStyle name="Obično 3 3 3 9 3 3" xfId="25212" xr:uid="{9EA75263-0E36-4A46-A530-8F71B5F9FD9F}"/>
    <cellStyle name="Obično 3 3 3 9 4" xfId="12073" xr:uid="{F655DF1A-34DB-434A-B1A8-5E18D1909775}"/>
    <cellStyle name="Obično 3 3 3 9 4 2" xfId="29895" xr:uid="{9980BA63-E55A-43DA-A32D-60E192AE1F0F}"/>
    <cellStyle name="Obično 3 3 3 9 5" xfId="22788" xr:uid="{C539B12B-584E-4257-AE4D-AB06E59AE95F}"/>
    <cellStyle name="Obično 3 3 4" xfId="5227" xr:uid="{6DC94406-59E8-4853-98B3-6DF1B08293CE}"/>
    <cellStyle name="Obično 3 3 4 10" xfId="11022" xr:uid="{7574ECD5-C464-4B0C-89FC-05DC277FBDDC}"/>
    <cellStyle name="Obično 3 3 4 10 2" xfId="28864" xr:uid="{462681F7-F9F8-463B-B8ED-EAFE6D083D09}"/>
    <cellStyle name="Obično 3 3 4 11" xfId="21708" xr:uid="{51C464CE-86DC-4EDC-BC02-395FC5CD578B}"/>
    <cellStyle name="Obično 3 3 4 2" xfId="5228" xr:uid="{C49116AE-C603-4451-ADB6-D615FE28713C}"/>
    <cellStyle name="Obično 3 3 4 2 2" xfId="6024" xr:uid="{EE597010-8D44-49EE-BE72-9E117BACBD36}"/>
    <cellStyle name="Obično 3 3 4 2 2 2" xfId="6653" xr:uid="{BD5470E3-4DE0-430D-9749-B93AD045FD0E}"/>
    <cellStyle name="Obično 3 3 4 2 2 2 2" xfId="8263" xr:uid="{F1C568F6-015C-4EC7-B264-B1FA2F3CA4D0}"/>
    <cellStyle name="Obično 3 3 4 2 2 2 2 2" xfId="9573" xr:uid="{E264805A-9759-4F79-8974-EBCF28EE28A8}"/>
    <cellStyle name="Obično 3 3 4 2 2 2 2 2 2" xfId="15612" xr:uid="{9416BBAC-9D91-4559-A3BF-48BE01F2A83B}"/>
    <cellStyle name="Obično 3 3 4 2 2 2 2 2 2 2" xfId="26327" xr:uid="{EFDEFA0E-9B09-42BB-811A-804B34CB93C2}"/>
    <cellStyle name="Obično 3 3 4 2 2 2 2 2 3" xfId="13245" xr:uid="{058D536A-AE5F-4DE2-AD26-3685E741F8D8}"/>
    <cellStyle name="Obično 3 3 4 2 2 2 2 2 3 2" xfId="31010" xr:uid="{E86937AD-029A-489F-992A-B87CFA5B5DD5}"/>
    <cellStyle name="Obično 3 3 4 2 2 2 2 2 4" xfId="23960" xr:uid="{827E589A-0613-4B45-A6E8-C2F662060272}"/>
    <cellStyle name="Obično 3 3 4 2 2 2 2 3" xfId="10765" xr:uid="{B84F311E-C024-4BD2-B67E-B9F2B7449A80}"/>
    <cellStyle name="Obično 3 3 4 2 2 2 2 3 2" xfId="14429" xr:uid="{714F6DD1-EE65-4376-A654-7CB42FAFAC7E}"/>
    <cellStyle name="Obično 3 3 4 2 2 2 2 3 2 2" xfId="32194" xr:uid="{17A21483-D67E-4CAA-9FF6-0242DEA7BAEB}"/>
    <cellStyle name="Obično 3 3 4 2 2 2 2 3 3" xfId="25144" xr:uid="{E8905CD5-A0E1-44D7-932E-3369A98286E6}"/>
    <cellStyle name="Obično 3 3 4 2 2 2 2 4" xfId="12005" xr:uid="{4DAC47D9-3188-423E-8EB1-FBC5FF3CE9A1}"/>
    <cellStyle name="Obično 3 3 4 2 2 2 2 4 2" xfId="29827" xr:uid="{E1BF1035-66D8-4FCC-AB7B-5F1FEE71EB99}"/>
    <cellStyle name="Obično 3 3 4 2 2 2 2 5" xfId="22720" xr:uid="{723EBC6D-57A7-452B-98A3-F9849249C28A}"/>
    <cellStyle name="Obično 3 3 4 2 2 2 3" xfId="8986" xr:uid="{0E37EC8D-F931-4551-8E5F-C198449CB385}"/>
    <cellStyle name="Obično 3 3 4 2 2 2 3 2" xfId="15045" xr:uid="{A6FCB3F9-6486-4237-8EDA-0CE41783882A}"/>
    <cellStyle name="Obično 3 3 4 2 2 2 3 2 2" xfId="25760" xr:uid="{81EA2A71-A94B-434E-A5EB-60C5CFDB20E4}"/>
    <cellStyle name="Obično 3 3 4 2 2 2 3 3" xfId="12658" xr:uid="{C2ABD4D7-0207-4B1E-ABDC-2B778F55037F}"/>
    <cellStyle name="Obično 3 3 4 2 2 2 3 3 2" xfId="30443" xr:uid="{566241D9-39B1-41A8-9DAA-D7350F4AD13F}"/>
    <cellStyle name="Obično 3 3 4 2 2 2 3 4" xfId="23373" xr:uid="{614D12F9-82EB-4B95-A680-E1A5D844CF65}"/>
    <cellStyle name="Obično 3 3 4 2 2 2 4" xfId="10198" xr:uid="{A80B08CF-6CA5-4417-AF20-54DC0CCF156C}"/>
    <cellStyle name="Obično 3 3 4 2 2 2 4 2" xfId="13862" xr:uid="{954711EB-B1F9-4EEA-8DC3-67559A3BE2BB}"/>
    <cellStyle name="Obično 3 3 4 2 2 2 4 2 2" xfId="31627" xr:uid="{65C053A4-839D-4540-A42D-6B459057B50C}"/>
    <cellStyle name="Obično 3 3 4 2 2 2 4 3" xfId="24577" xr:uid="{E7CE612A-4C4F-4AF7-BC76-BA639A50633F}"/>
    <cellStyle name="Obično 3 3 4 2 2 2 5" xfId="11418" xr:uid="{1920CB5E-A739-4566-9358-183842D7B503}"/>
    <cellStyle name="Obično 3 3 4 2 2 2 5 2" xfId="29260" xr:uid="{C4380764-A84E-4F65-819F-17BB69E3E624}"/>
    <cellStyle name="Obično 3 3 4 2 2 2 6" xfId="22118" xr:uid="{97121235-C46D-4A82-A4B9-3A71A6174355}"/>
    <cellStyle name="Obično 3 3 4 2 2 3" xfId="7621" xr:uid="{777F9F78-8031-4883-A06D-2096577D8FB0}"/>
    <cellStyle name="Obično 3 3 4 2 2 3 2" xfId="9296" xr:uid="{6710AA42-935F-4EB3-997E-D06488DD5BE9}"/>
    <cellStyle name="Obično 3 3 4 2 2 3 2 2" xfId="15335" xr:uid="{3692F1D6-9466-439B-AE71-AFD7DB0F03FE}"/>
    <cellStyle name="Obično 3 3 4 2 2 3 2 2 2" xfId="26050" xr:uid="{63B57BED-91A6-464A-8E89-31A660854BD1}"/>
    <cellStyle name="Obično 3 3 4 2 2 3 2 3" xfId="12968" xr:uid="{E4053128-7D3F-4248-8456-523F514EB50A}"/>
    <cellStyle name="Obično 3 3 4 2 2 3 2 3 2" xfId="30733" xr:uid="{D4C3A71A-7512-4893-B2B2-6010CD5B6537}"/>
    <cellStyle name="Obično 3 3 4 2 2 3 2 4" xfId="23683" xr:uid="{B43EDA59-9EEC-4B7D-BA00-43F9E2B70B3D}"/>
    <cellStyle name="Obično 3 3 4 2 2 3 3" xfId="10488" xr:uid="{74EC60EF-F551-4DD5-8B7D-04EA55DB91CE}"/>
    <cellStyle name="Obično 3 3 4 2 2 3 3 2" xfId="14152" xr:uid="{806C8AAF-F5F7-4B1B-ADBF-B5E9FDA171C0}"/>
    <cellStyle name="Obično 3 3 4 2 2 3 3 2 2" xfId="31917" xr:uid="{1E7CB4E3-CF08-4124-86A9-47ACCD4FD044}"/>
    <cellStyle name="Obično 3 3 4 2 2 3 3 3" xfId="24867" xr:uid="{33EB40F0-980F-4F16-A05B-242CC02152FE}"/>
    <cellStyle name="Obično 3 3 4 2 2 3 4" xfId="11728" xr:uid="{7AD7C35C-46D9-4FCA-B068-ED753D6BA90C}"/>
    <cellStyle name="Obično 3 3 4 2 2 3 4 2" xfId="29550" xr:uid="{8ADFFEF1-1776-419F-90A4-E0D9DACE792A}"/>
    <cellStyle name="Obično 3 3 4 2 2 3 5" xfId="22443" xr:uid="{E2628C5C-07A3-4FD4-8E29-A586D3F5AA98}"/>
    <cellStyle name="Obično 3 3 4 2 2 4" xfId="8721" xr:uid="{64CD0E4A-1A6C-4DF9-A36F-0EAF6FFD09EC}"/>
    <cellStyle name="Obično 3 3 4 2 2 4 2" xfId="14780" xr:uid="{A3EBFE62-A82C-4D49-B1BA-1B6A749341CD}"/>
    <cellStyle name="Obično 3 3 4 2 2 4 2 2" xfId="25495" xr:uid="{ED8DE130-787B-4F84-9830-824B3C1BE99B}"/>
    <cellStyle name="Obično 3 3 4 2 2 4 3" xfId="12393" xr:uid="{946CF84E-311D-47F3-8941-660C08714E3B}"/>
    <cellStyle name="Obično 3 3 4 2 2 4 3 2" xfId="30178" xr:uid="{D2D8BDA1-7A6B-43CA-B578-26A6A733650E}"/>
    <cellStyle name="Obično 3 3 4 2 2 4 4" xfId="23108" xr:uid="{572C80F6-3E35-4D21-B182-E34141203008}"/>
    <cellStyle name="Obično 3 3 4 2 2 5" xfId="9933" xr:uid="{5485CAA9-746B-47F9-8A40-4A40A498F05A}"/>
    <cellStyle name="Obično 3 3 4 2 2 5 2" xfId="13597" xr:uid="{92010935-76BA-4EDF-9093-9C3FFB0F1350}"/>
    <cellStyle name="Obično 3 3 4 2 2 5 2 2" xfId="31362" xr:uid="{5C12AF49-54FB-454D-B43B-C396F62A426F}"/>
    <cellStyle name="Obično 3 3 4 2 2 5 3" xfId="24312" xr:uid="{9D5E2388-B45E-416E-B1C1-9B78B330135D}"/>
    <cellStyle name="Obično 3 3 4 2 2 6" xfId="11153" xr:uid="{A182B08D-253B-4778-A0E7-8BB5B5FA1C92}"/>
    <cellStyle name="Obično 3 3 4 2 2 6 2" xfId="28995" xr:uid="{FDE51DA0-6F9F-4257-94DB-3170008ED526}"/>
    <cellStyle name="Obično 3 3 4 2 2 7" xfId="21853" xr:uid="{7D543D3A-BB03-4F03-A091-A5892EACA62C}"/>
    <cellStyle name="Obično 3 3 4 2 3" xfId="6460" xr:uid="{D31F8E6A-7F9F-4D4B-8025-D56E0146F900}"/>
    <cellStyle name="Obično 3 3 4 2 3 2" xfId="8070" xr:uid="{4AE6F58F-102B-42DA-A810-470238615A92}"/>
    <cellStyle name="Obično 3 3 4 2 3 2 2" xfId="9443" xr:uid="{6D6DAE53-B990-4782-AB32-F1D40FEB2C1C}"/>
    <cellStyle name="Obično 3 3 4 2 3 2 2 2" xfId="15482" xr:uid="{7A18D001-317F-40EC-B8FB-3AC03CCA2171}"/>
    <cellStyle name="Obično 3 3 4 2 3 2 2 2 2" xfId="26197" xr:uid="{2CB26E7F-3DE1-42B2-9F36-B83980124FDD}"/>
    <cellStyle name="Obično 3 3 4 2 3 2 2 3" xfId="13115" xr:uid="{016CBDCB-0F7B-49D7-B8CD-2ECBBB7397F0}"/>
    <cellStyle name="Obično 3 3 4 2 3 2 2 3 2" xfId="30880" xr:uid="{BDDFFBD7-72DE-452F-9837-0E5804343AD9}"/>
    <cellStyle name="Obično 3 3 4 2 3 2 2 4" xfId="23830" xr:uid="{9DBE7212-BBC3-4EFF-A8D6-98213B8D2A0E}"/>
    <cellStyle name="Obično 3 3 4 2 3 2 3" xfId="10635" xr:uid="{7091EB0C-5CD6-4B48-BF91-96A4C0A65F5A}"/>
    <cellStyle name="Obično 3 3 4 2 3 2 3 2" xfId="14299" xr:uid="{FADAEC34-7C72-4CB9-9C83-3D5A575892E8}"/>
    <cellStyle name="Obično 3 3 4 2 3 2 3 2 2" xfId="32064" xr:uid="{7ACA1875-D180-4CF5-9B4B-55A95F41BE57}"/>
    <cellStyle name="Obično 3 3 4 2 3 2 3 3" xfId="25014" xr:uid="{29126C76-0305-4C07-8342-38A75381F088}"/>
    <cellStyle name="Obično 3 3 4 2 3 2 4" xfId="11875" xr:uid="{5C07EE51-CC20-4078-A64D-9BAA11173014}"/>
    <cellStyle name="Obično 3 3 4 2 3 2 4 2" xfId="29697" xr:uid="{7EB86665-932D-4737-9B17-7D1FE55B2AF7}"/>
    <cellStyle name="Obično 3 3 4 2 3 2 5" xfId="22590" xr:uid="{CFDB7233-65B9-4B71-9E61-EC281FD7FB73}"/>
    <cellStyle name="Obično 3 3 4 2 3 3" xfId="8856" xr:uid="{D40EA4F1-C9D3-415F-BB43-09B8E9179E05}"/>
    <cellStyle name="Obično 3 3 4 2 3 3 2" xfId="14915" xr:uid="{D8D2D977-6A72-49B3-A1A6-B1D895205373}"/>
    <cellStyle name="Obično 3 3 4 2 3 3 2 2" xfId="25630" xr:uid="{54F1EB81-4649-43A2-AE74-4CD90F08D176}"/>
    <cellStyle name="Obično 3 3 4 2 3 3 3" xfId="12528" xr:uid="{21D0107A-FACE-4A30-9A58-A949A9B7CBA0}"/>
    <cellStyle name="Obično 3 3 4 2 3 3 3 2" xfId="30313" xr:uid="{AE133686-705F-40F9-B378-25FD2F4F0EFF}"/>
    <cellStyle name="Obično 3 3 4 2 3 3 4" xfId="23243" xr:uid="{A3F4BEBD-1FF0-4CB5-82CA-15F187BB9829}"/>
    <cellStyle name="Obično 3 3 4 2 3 4" xfId="10068" xr:uid="{AD58AA41-F3B5-408C-A38D-4BA911185EDC}"/>
    <cellStyle name="Obično 3 3 4 2 3 4 2" xfId="13732" xr:uid="{735215D0-E007-4738-8BA5-09410F1E993C}"/>
    <cellStyle name="Obično 3 3 4 2 3 4 2 2" xfId="31497" xr:uid="{04D7CF57-84F7-4DF3-A5B9-A169EC05613A}"/>
    <cellStyle name="Obično 3 3 4 2 3 4 3" xfId="24447" xr:uid="{57756AA7-D462-4E35-A320-6C49692AEECA}"/>
    <cellStyle name="Obično 3 3 4 2 3 5" xfId="11288" xr:uid="{33712BA1-8E02-4F76-BFE5-51061BA31ECA}"/>
    <cellStyle name="Obično 3 3 4 2 3 5 2" xfId="29130" xr:uid="{5A9377AB-E2B8-4A72-AF70-DC8D78C68AE0}"/>
    <cellStyle name="Obično 3 3 4 2 3 6" xfId="21988" xr:uid="{9458D7EB-D084-48AB-84FF-DD0FAAAF116A}"/>
    <cellStyle name="Obično 3 3 4 2 4" xfId="7428" xr:uid="{ABF6700A-2908-46F4-ACAB-A230E610F9CF}"/>
    <cellStyle name="Obično 3 3 4 2 4 2" xfId="9166" xr:uid="{D01151B7-C797-4D35-AE59-74A16E56AB04}"/>
    <cellStyle name="Obično 3 3 4 2 4 2 2" xfId="15205" xr:uid="{0C904672-7A9C-4598-99B2-687EA8FAC1DC}"/>
    <cellStyle name="Obično 3 3 4 2 4 2 2 2" xfId="25920" xr:uid="{422405F8-944D-4D52-B033-1164F08A96A0}"/>
    <cellStyle name="Obično 3 3 4 2 4 2 3" xfId="12838" xr:uid="{6F3577B7-12F2-4E83-9494-9E71BFF99753}"/>
    <cellStyle name="Obično 3 3 4 2 4 2 3 2" xfId="30603" xr:uid="{FF894F0F-B56C-4571-9B77-4234D6862AD3}"/>
    <cellStyle name="Obično 3 3 4 2 4 2 4" xfId="23553" xr:uid="{6362C0E0-AAC5-4C96-B94F-647FE6F131CC}"/>
    <cellStyle name="Obično 3 3 4 2 4 3" xfId="10358" xr:uid="{9694A17A-7F86-472C-B29A-2D9EEF17B6F2}"/>
    <cellStyle name="Obično 3 3 4 2 4 3 2" xfId="14022" xr:uid="{6F993661-2B1A-4B1C-9DD1-4FDA6649F92C}"/>
    <cellStyle name="Obično 3 3 4 2 4 3 2 2" xfId="31787" xr:uid="{33B61EEA-A11F-4520-ABD0-60E7F93ACAC0}"/>
    <cellStyle name="Obično 3 3 4 2 4 3 3" xfId="24737" xr:uid="{CA700AFD-8600-4984-A740-D69405CAC3A7}"/>
    <cellStyle name="Obično 3 3 4 2 4 4" xfId="11598" xr:uid="{79AF0A90-A72A-4EC1-B495-6773F4A7A69A}"/>
    <cellStyle name="Obično 3 3 4 2 4 4 2" xfId="29420" xr:uid="{81BCC66E-E909-4868-8E42-E1798A3802BE}"/>
    <cellStyle name="Obično 3 3 4 2 4 5" xfId="22313" xr:uid="{701E6559-AF80-497A-B5CE-21F202FE9171}"/>
    <cellStyle name="Obično 3 3 4 2 5" xfId="8345" xr:uid="{F340358E-5898-4427-9AD8-3D726CFD18CF}"/>
    <cellStyle name="Obično 3 3 4 2 5 2" xfId="9650" xr:uid="{06ADA61A-55E5-4409-B6FF-00EEBCE10A92}"/>
    <cellStyle name="Obično 3 3 4 2 5 2 2" xfId="15689" xr:uid="{294E580A-354E-42AA-86F0-D398C606533F}"/>
    <cellStyle name="Obično 3 3 4 2 5 2 2 2" xfId="26404" xr:uid="{05DCDF77-34FF-46AB-B589-0FE8710314DF}"/>
    <cellStyle name="Obično 3 3 4 2 5 2 3" xfId="13322" xr:uid="{2CAC2FF7-E2B7-4211-AC54-27E789EF173B}"/>
    <cellStyle name="Obično 3 3 4 2 5 2 3 2" xfId="31087" xr:uid="{DC4F3F41-4EA4-47F3-B155-F08A9DD24D8A}"/>
    <cellStyle name="Obično 3 3 4 2 5 2 4" xfId="24037" xr:uid="{35532951-A290-4305-B2CB-ECE33E278FAE}"/>
    <cellStyle name="Obično 3 3 4 2 5 3" xfId="10842" xr:uid="{40985267-8781-4F6D-81B1-505DFFE22DDC}"/>
    <cellStyle name="Obično 3 3 4 2 5 3 2" xfId="14506" xr:uid="{ADC77BB8-215D-448E-97B8-E3A5683A3073}"/>
    <cellStyle name="Obično 3 3 4 2 5 3 2 2" xfId="32271" xr:uid="{386E1B89-6119-4E37-A89D-0807744B9AA5}"/>
    <cellStyle name="Obično 3 3 4 2 5 3 3" xfId="25221" xr:uid="{3049B083-3A4B-4E9E-BD03-DE6DFADE6942}"/>
    <cellStyle name="Obično 3 3 4 2 5 4" xfId="12082" xr:uid="{309C9A51-F6EE-4930-9555-AECECAFDC1C5}"/>
    <cellStyle name="Obično 3 3 4 2 5 4 2" xfId="29904" xr:uid="{A2294034-DF44-4229-BFDC-E961D9A7445A}"/>
    <cellStyle name="Obično 3 3 4 2 5 5" xfId="22797" xr:uid="{7AA6EFA3-B0F4-4002-887E-3358F0153F20}"/>
    <cellStyle name="Obično 3 3 4 2 6" xfId="8591" xr:uid="{270B433E-FB4A-4D81-93DA-8FF16DBBB431}"/>
    <cellStyle name="Obično 3 3 4 2 6 2" xfId="14650" xr:uid="{AB853B1F-BCCE-46E6-962B-335F881DA463}"/>
    <cellStyle name="Obično 3 3 4 2 6 2 2" xfId="25365" xr:uid="{AF63B711-188F-45FA-884C-6AA69D87F5B4}"/>
    <cellStyle name="Obično 3 3 4 2 6 3" xfId="12263" xr:uid="{DF7F7C31-FFDA-48ED-9366-EA891CDD374B}"/>
    <cellStyle name="Obično 3 3 4 2 6 3 2" xfId="30048" xr:uid="{3DE43948-BAC7-461A-90C3-3C890CDF1CD7}"/>
    <cellStyle name="Obično 3 3 4 2 6 4" xfId="22978" xr:uid="{374F0D30-B8E6-4093-87A2-FFABADA8B188}"/>
    <cellStyle name="Obično 3 3 4 2 7" xfId="9801" xr:uid="{A834DA74-CA5D-43C7-93E0-F40A3D3BDDBF}"/>
    <cellStyle name="Obično 3 3 4 2 7 2" xfId="13467" xr:uid="{794F4F27-3BA4-4D1C-8E71-9AF96C876FB7}"/>
    <cellStyle name="Obično 3 3 4 2 7 2 2" xfId="31232" xr:uid="{5B570CC4-4D00-454F-BEC2-288DEE567BE8}"/>
    <cellStyle name="Obično 3 3 4 2 7 3" xfId="24182" xr:uid="{08B08B6F-5A4E-40A5-8588-88FAD6E18DE8}"/>
    <cellStyle name="Obično 3 3 4 2 8" xfId="11023" xr:uid="{BCD07CF0-7D20-49A6-802A-765D95AD5DF1}"/>
    <cellStyle name="Obično 3 3 4 2 8 2" xfId="28865" xr:uid="{6FFC9C70-053B-4559-98BD-0E9522AC7DC0}"/>
    <cellStyle name="Obično 3 3 4 2 9" xfId="21709" xr:uid="{1277F43E-7C8F-470B-AAC6-F7F8D58D21B5}"/>
    <cellStyle name="Obično 3 3 4 3" xfId="5229" xr:uid="{364D14C6-D2FB-47BE-A3AB-431C286BF0E8}"/>
    <cellStyle name="Obično 3 3 4 3 2" xfId="6025" xr:uid="{189489D9-5063-4463-8B15-45407165B2FE}"/>
    <cellStyle name="Obično 3 3 4 3 2 2" xfId="6654" xr:uid="{9D2641B6-0B8D-4D3E-B42A-87DB93B0AD08}"/>
    <cellStyle name="Obično 3 3 4 3 2 2 2" xfId="8264" xr:uid="{2F0E01E5-3304-47D1-BF76-B3F8A82DD48F}"/>
    <cellStyle name="Obično 3 3 4 3 2 2 2 2" xfId="9574" xr:uid="{0EBB29DD-E428-4831-BC57-AE72ABFD181F}"/>
    <cellStyle name="Obično 3 3 4 3 2 2 2 2 2" xfId="15613" xr:uid="{FE026F9D-8606-4069-B4B8-92254587528A}"/>
    <cellStyle name="Obično 3 3 4 3 2 2 2 2 2 2" xfId="26328" xr:uid="{3886B9FE-5306-47A8-90C8-85E4F3ED49BF}"/>
    <cellStyle name="Obično 3 3 4 3 2 2 2 2 3" xfId="13246" xr:uid="{A5C7BFEF-62A7-44C7-A31E-49A61CA431A9}"/>
    <cellStyle name="Obično 3 3 4 3 2 2 2 2 3 2" xfId="31011" xr:uid="{246C0A0C-4ED7-49C7-A7F9-16C2CAEEECED}"/>
    <cellStyle name="Obično 3 3 4 3 2 2 2 2 4" xfId="23961" xr:uid="{1435072C-0F8C-43B0-92DA-3217699E134A}"/>
    <cellStyle name="Obično 3 3 4 3 2 2 2 3" xfId="10766" xr:uid="{AFEEA1C4-B95D-449D-84B1-A1128CA4C4C0}"/>
    <cellStyle name="Obično 3 3 4 3 2 2 2 3 2" xfId="14430" xr:uid="{D89893AF-487C-40EA-A52A-A6D3615495D3}"/>
    <cellStyle name="Obično 3 3 4 3 2 2 2 3 2 2" xfId="32195" xr:uid="{B45CF036-4713-4EC1-9773-D662C14357C9}"/>
    <cellStyle name="Obično 3 3 4 3 2 2 2 3 3" xfId="25145" xr:uid="{AE270536-C0F8-4421-97BF-D3EC4DD534AC}"/>
    <cellStyle name="Obično 3 3 4 3 2 2 2 4" xfId="12006" xr:uid="{B2617E0E-4952-4456-AFB3-B9E5A39FB73E}"/>
    <cellStyle name="Obično 3 3 4 3 2 2 2 4 2" xfId="29828" xr:uid="{1145089C-56C8-4C87-9127-3CD7F9AC7B47}"/>
    <cellStyle name="Obično 3 3 4 3 2 2 2 5" xfId="22721" xr:uid="{F28600A6-4544-4370-A64F-75832800083A}"/>
    <cellStyle name="Obično 3 3 4 3 2 2 3" xfId="8987" xr:uid="{4E67F4AF-2D8E-43CA-B83A-7F62B2D0EB1F}"/>
    <cellStyle name="Obično 3 3 4 3 2 2 3 2" xfId="15046" xr:uid="{D3A358FE-2318-4049-9DE3-6D93E610F51D}"/>
    <cellStyle name="Obično 3 3 4 3 2 2 3 2 2" xfId="25761" xr:uid="{274ACEC1-7A84-4AA4-8C6E-D154D2F69B1C}"/>
    <cellStyle name="Obično 3 3 4 3 2 2 3 3" xfId="12659" xr:uid="{479FA8DB-0A57-42AE-87FE-8F796AC33B64}"/>
    <cellStyle name="Obično 3 3 4 3 2 2 3 3 2" xfId="30444" xr:uid="{DF7448D1-2244-47D9-9686-96C0277367A2}"/>
    <cellStyle name="Obično 3 3 4 3 2 2 3 4" xfId="23374" xr:uid="{01E6E686-2E71-4A59-8B6B-9C28B7D56770}"/>
    <cellStyle name="Obično 3 3 4 3 2 2 4" xfId="10199" xr:uid="{69A5C755-DAD6-4803-9420-892A1C15056E}"/>
    <cellStyle name="Obično 3 3 4 3 2 2 4 2" xfId="13863" xr:uid="{2C75E61D-14A6-4262-940A-9FFFD52E2207}"/>
    <cellStyle name="Obično 3 3 4 3 2 2 4 2 2" xfId="31628" xr:uid="{4FB3F2A0-B15C-495A-A919-EDEF7CE46347}"/>
    <cellStyle name="Obično 3 3 4 3 2 2 4 3" xfId="24578" xr:uid="{31F299E6-7B24-47FD-A7F4-323C073E0DBF}"/>
    <cellStyle name="Obično 3 3 4 3 2 2 5" xfId="11419" xr:uid="{F1E31354-923D-4CD8-9D07-0A97883BCF52}"/>
    <cellStyle name="Obično 3 3 4 3 2 2 5 2" xfId="29261" xr:uid="{258BD1CA-7C2F-4A4B-8FA7-9BAE982C67D9}"/>
    <cellStyle name="Obično 3 3 4 3 2 2 6" xfId="22119" xr:uid="{086B87E1-9654-4C83-8D5C-8E68DA9BBFFB}"/>
    <cellStyle name="Obično 3 3 4 3 2 3" xfId="7622" xr:uid="{4B1C692D-6C0F-4BD5-8BAE-CFD7785C6FDF}"/>
    <cellStyle name="Obično 3 3 4 3 2 3 2" xfId="9297" xr:uid="{3A0BBEAE-B5D6-47AF-B0EA-6DEEFAFAE073}"/>
    <cellStyle name="Obično 3 3 4 3 2 3 2 2" xfId="15336" xr:uid="{7C2D645E-153C-4458-8DF9-D511FFA49AAC}"/>
    <cellStyle name="Obično 3 3 4 3 2 3 2 2 2" xfId="26051" xr:uid="{AE6159FE-3464-4FFF-AA4F-A24DD404A066}"/>
    <cellStyle name="Obično 3 3 4 3 2 3 2 3" xfId="12969" xr:uid="{D37088F8-E582-43B9-A287-6C3BF87B13C7}"/>
    <cellStyle name="Obično 3 3 4 3 2 3 2 3 2" xfId="30734" xr:uid="{10824A4C-BEED-489C-A652-74200F4D23E1}"/>
    <cellStyle name="Obično 3 3 4 3 2 3 2 4" xfId="23684" xr:uid="{58B676C9-E817-4A99-B569-34BDD846AB54}"/>
    <cellStyle name="Obično 3 3 4 3 2 3 3" xfId="10489" xr:uid="{4CA50D11-30A9-4E0F-BCD9-18FB4C11D3C2}"/>
    <cellStyle name="Obično 3 3 4 3 2 3 3 2" xfId="14153" xr:uid="{471AAB9B-EA85-4B7B-9885-F1ECF95ADCB6}"/>
    <cellStyle name="Obično 3 3 4 3 2 3 3 2 2" xfId="31918" xr:uid="{400E9D50-9669-451F-AADB-14B0DB924068}"/>
    <cellStyle name="Obično 3 3 4 3 2 3 3 3" xfId="24868" xr:uid="{C6EE4637-93A7-45FA-8210-D05D5BA495E0}"/>
    <cellStyle name="Obično 3 3 4 3 2 3 4" xfId="11729" xr:uid="{4B40DE62-8943-4D2F-9643-AE29709DDBA2}"/>
    <cellStyle name="Obično 3 3 4 3 2 3 4 2" xfId="29551" xr:uid="{18DBDC09-CABB-4C85-A62F-09E22F30AF92}"/>
    <cellStyle name="Obično 3 3 4 3 2 3 5" xfId="22444" xr:uid="{D3AFAABC-65E4-40FE-BF20-C9A7D8A22D08}"/>
    <cellStyle name="Obično 3 3 4 3 2 4" xfId="8722" xr:uid="{CAFDE7FF-8088-4BF0-BD20-DD681D8FA3A3}"/>
    <cellStyle name="Obično 3 3 4 3 2 4 2" xfId="14781" xr:uid="{D959EE53-8E03-4972-9A0C-E16C4C045142}"/>
    <cellStyle name="Obično 3 3 4 3 2 4 2 2" xfId="25496" xr:uid="{09435A4B-141C-4054-9582-AD6DC7326EDC}"/>
    <cellStyle name="Obično 3 3 4 3 2 4 3" xfId="12394" xr:uid="{8DB2C6FE-4A98-4CB3-A34E-4A96896DB2ED}"/>
    <cellStyle name="Obično 3 3 4 3 2 4 3 2" xfId="30179" xr:uid="{B858E9FB-60BD-42E4-8F1D-E576F2946AF8}"/>
    <cellStyle name="Obično 3 3 4 3 2 4 4" xfId="23109" xr:uid="{49510C51-1CD8-48B6-9FBC-F9A5352FEF52}"/>
    <cellStyle name="Obično 3 3 4 3 2 5" xfId="9934" xr:uid="{E332FDA0-9F02-48C2-9107-A5D42DAEFB99}"/>
    <cellStyle name="Obično 3 3 4 3 2 5 2" xfId="13598" xr:uid="{2CFBFD6A-A87E-4939-81D5-F0A908044900}"/>
    <cellStyle name="Obično 3 3 4 3 2 5 2 2" xfId="31363" xr:uid="{C8762EDE-76D7-4430-901F-B92074B521B4}"/>
    <cellStyle name="Obično 3 3 4 3 2 5 3" xfId="24313" xr:uid="{9437E9C8-6703-4085-A477-87CBD69859BE}"/>
    <cellStyle name="Obično 3 3 4 3 2 6" xfId="11154" xr:uid="{85848D10-465F-417C-93B1-D9B8F80650D3}"/>
    <cellStyle name="Obično 3 3 4 3 2 6 2" xfId="28996" xr:uid="{8618FBE4-C6EA-44D7-9A7C-060A2B3B963A}"/>
    <cellStyle name="Obično 3 3 4 3 2 7" xfId="21854" xr:uid="{899B30E2-0EAB-47AC-9D4D-8C056A6373CF}"/>
    <cellStyle name="Obično 3 3 4 3 3" xfId="6461" xr:uid="{F4A19918-29D8-4820-894A-CB317AD83107}"/>
    <cellStyle name="Obično 3 3 4 3 3 2" xfId="8071" xr:uid="{D335AA9A-1930-4017-BAF0-9EB49C4E2466}"/>
    <cellStyle name="Obično 3 3 4 3 3 2 2" xfId="9444" xr:uid="{ABE4028E-D4A9-4927-BE59-CE746AB1D01B}"/>
    <cellStyle name="Obično 3 3 4 3 3 2 2 2" xfId="15483" xr:uid="{12ACE637-C328-47DA-ADA9-3862C7BDC0FC}"/>
    <cellStyle name="Obično 3 3 4 3 3 2 2 2 2" xfId="26198" xr:uid="{AE530509-3A0B-4BA6-B90E-5E865E45D1E3}"/>
    <cellStyle name="Obično 3 3 4 3 3 2 2 3" xfId="13116" xr:uid="{B06EF12D-888A-4191-A6D4-7566F2C13D28}"/>
    <cellStyle name="Obično 3 3 4 3 3 2 2 3 2" xfId="30881" xr:uid="{85279C6D-EE8D-46FE-A542-7148ACD152CB}"/>
    <cellStyle name="Obično 3 3 4 3 3 2 2 4" xfId="23831" xr:uid="{C7DC595A-3B2E-40EB-90C9-0A1BB8FE2851}"/>
    <cellStyle name="Obično 3 3 4 3 3 2 3" xfId="10636" xr:uid="{4671D31D-2000-4647-9A8C-37292F1F5136}"/>
    <cellStyle name="Obično 3 3 4 3 3 2 3 2" xfId="14300" xr:uid="{8AD22F05-E36C-448F-BAA2-EDC2F57A82DE}"/>
    <cellStyle name="Obično 3 3 4 3 3 2 3 2 2" xfId="32065" xr:uid="{4B0974FA-B62C-4B1A-B94C-898CEF0D4479}"/>
    <cellStyle name="Obično 3 3 4 3 3 2 3 3" xfId="25015" xr:uid="{7A6EBEF9-BB0B-42D6-A03D-9C518984C3DE}"/>
    <cellStyle name="Obično 3 3 4 3 3 2 4" xfId="11876" xr:uid="{984D08F6-9CE8-48E2-AD7A-41DC1D95C6EC}"/>
    <cellStyle name="Obično 3 3 4 3 3 2 4 2" xfId="29698" xr:uid="{EB7B7A8E-EBEE-4D61-B5CA-223854849647}"/>
    <cellStyle name="Obično 3 3 4 3 3 2 5" xfId="22591" xr:uid="{B0AD0A8E-7234-45CE-98E9-66B735D47265}"/>
    <cellStyle name="Obično 3 3 4 3 3 3" xfId="8857" xr:uid="{03F3F458-65DF-4A94-B982-907683A43535}"/>
    <cellStyle name="Obično 3 3 4 3 3 3 2" xfId="14916" xr:uid="{8463C5EA-0BBA-40F9-9AD1-CAA84A1363BE}"/>
    <cellStyle name="Obično 3 3 4 3 3 3 2 2" xfId="25631" xr:uid="{686D590F-0D90-4E55-B374-E735296DC1E0}"/>
    <cellStyle name="Obično 3 3 4 3 3 3 3" xfId="12529" xr:uid="{CC0960D4-B346-4108-92EC-E4F9565BED59}"/>
    <cellStyle name="Obično 3 3 4 3 3 3 3 2" xfId="30314" xr:uid="{7ADC13B2-7505-4F7E-A8E6-8BE711B6AF49}"/>
    <cellStyle name="Obično 3 3 4 3 3 3 4" xfId="23244" xr:uid="{1E41A5A2-D8B5-4B6B-96B0-DB24BB78A878}"/>
    <cellStyle name="Obično 3 3 4 3 3 4" xfId="10069" xr:uid="{29D8FD92-01DF-4015-9304-159F2007AA6E}"/>
    <cellStyle name="Obično 3 3 4 3 3 4 2" xfId="13733" xr:uid="{64D668F3-F0C1-44C3-866F-3C93D1B50BEB}"/>
    <cellStyle name="Obično 3 3 4 3 3 4 2 2" xfId="31498" xr:uid="{170B5FBD-76C9-42FD-950E-4CA7924633BD}"/>
    <cellStyle name="Obično 3 3 4 3 3 4 3" xfId="24448" xr:uid="{691CEEFA-FA59-42AB-A47D-7BE2E6B80D6E}"/>
    <cellStyle name="Obično 3 3 4 3 3 5" xfId="11289" xr:uid="{63DA5515-B3B1-427D-85E7-EF47EC9D314E}"/>
    <cellStyle name="Obično 3 3 4 3 3 5 2" xfId="29131" xr:uid="{E7E3282F-2084-4F14-A8E6-271DD85DD1D5}"/>
    <cellStyle name="Obično 3 3 4 3 3 6" xfId="21989" xr:uid="{25C4BF42-662D-4543-BEB2-654DB8BB01D7}"/>
    <cellStyle name="Obično 3 3 4 3 4" xfId="7429" xr:uid="{AD8A97FC-2D8B-4921-B0BF-ABF5C39DD79F}"/>
    <cellStyle name="Obično 3 3 4 3 4 2" xfId="9167" xr:uid="{AE55B5AB-2F86-4F6B-82A0-B7363D102E45}"/>
    <cellStyle name="Obično 3 3 4 3 4 2 2" xfId="15206" xr:uid="{410AFCC5-935D-44CE-AF50-462514503EBC}"/>
    <cellStyle name="Obično 3 3 4 3 4 2 2 2" xfId="25921" xr:uid="{05FEF4E1-8895-4DD3-AD5E-02AC900E518B}"/>
    <cellStyle name="Obično 3 3 4 3 4 2 3" xfId="12839" xr:uid="{21E82033-71BC-47D8-AD7B-13AA5AF758CA}"/>
    <cellStyle name="Obično 3 3 4 3 4 2 3 2" xfId="30604" xr:uid="{D1F567C9-488A-4489-8878-8581739674B2}"/>
    <cellStyle name="Obično 3 3 4 3 4 2 4" xfId="23554" xr:uid="{15F95EF7-334D-45D8-AC50-7F49C98637FD}"/>
    <cellStyle name="Obično 3 3 4 3 4 3" xfId="10359" xr:uid="{8D85A53A-EAAB-4D3C-AC9E-52BE32303EB4}"/>
    <cellStyle name="Obično 3 3 4 3 4 3 2" xfId="14023" xr:uid="{93A8F0B9-0990-4DDE-9E23-3DECA4C537CF}"/>
    <cellStyle name="Obično 3 3 4 3 4 3 2 2" xfId="31788" xr:uid="{0DC00894-D4D5-4E9F-B8F7-072CA591F6C2}"/>
    <cellStyle name="Obično 3 3 4 3 4 3 3" xfId="24738" xr:uid="{8891CAE9-7B56-4DD9-9463-6A59E870B38F}"/>
    <cellStyle name="Obično 3 3 4 3 4 4" xfId="11599" xr:uid="{20C44453-D9EA-4EBE-A202-846301D76328}"/>
    <cellStyle name="Obično 3 3 4 3 4 4 2" xfId="29421" xr:uid="{E6546160-4AAB-44E5-AB55-A21DDFCA82D5}"/>
    <cellStyle name="Obično 3 3 4 3 4 5" xfId="22314" xr:uid="{48B4B806-FED2-45FA-8391-A108FE2D2388}"/>
    <cellStyle name="Obično 3 3 4 3 5" xfId="8346" xr:uid="{186B8E9D-BA03-45CE-A24B-5218758A18CB}"/>
    <cellStyle name="Obično 3 3 4 3 5 2" xfId="9651" xr:uid="{8E9919E0-735D-4472-8EBF-CF76AF41D034}"/>
    <cellStyle name="Obično 3 3 4 3 5 2 2" xfId="15690" xr:uid="{0D12581C-1004-42AC-ABD8-8A27383C6127}"/>
    <cellStyle name="Obično 3 3 4 3 5 2 2 2" xfId="26405" xr:uid="{79CBE368-3A46-4D65-BFEB-12B77BB02E50}"/>
    <cellStyle name="Obično 3 3 4 3 5 2 3" xfId="13323" xr:uid="{53695F66-25C1-4C69-A04A-5F56DB0B0269}"/>
    <cellStyle name="Obično 3 3 4 3 5 2 3 2" xfId="31088" xr:uid="{C96444FD-27E8-41E3-A570-D26281EA83D0}"/>
    <cellStyle name="Obično 3 3 4 3 5 2 4" xfId="24038" xr:uid="{763C8FFF-7B0C-4125-B557-32240CAE0E50}"/>
    <cellStyle name="Obično 3 3 4 3 5 3" xfId="10843" xr:uid="{0097EEB8-6CB9-4A6D-ADCA-1CA8B1160A8F}"/>
    <cellStyle name="Obično 3 3 4 3 5 3 2" xfId="14507" xr:uid="{575867CE-8786-4111-9087-81047B602888}"/>
    <cellStyle name="Obično 3 3 4 3 5 3 2 2" xfId="32272" xr:uid="{A8E848C8-BD4C-4417-9F78-561438F753BF}"/>
    <cellStyle name="Obično 3 3 4 3 5 3 3" xfId="25222" xr:uid="{4B671A02-E300-4E27-A078-19E09E7780CB}"/>
    <cellStyle name="Obično 3 3 4 3 5 4" xfId="12083" xr:uid="{1CEE014C-F9BD-4C93-A335-B3B22C0C6863}"/>
    <cellStyle name="Obično 3 3 4 3 5 4 2" xfId="29905" xr:uid="{8942FD18-7659-425C-A02C-F90C0D39F23A}"/>
    <cellStyle name="Obično 3 3 4 3 5 5" xfId="22798" xr:uid="{1723467B-5047-483E-AC3C-83DB26B503B1}"/>
    <cellStyle name="Obično 3 3 4 3 6" xfId="8592" xr:uid="{46E1A14C-C536-4861-8909-DCD9CE14E7D1}"/>
    <cellStyle name="Obično 3 3 4 3 6 2" xfId="14651" xr:uid="{C0773334-0DE2-4A7A-A809-2F9D1C9FEE0C}"/>
    <cellStyle name="Obično 3 3 4 3 6 2 2" xfId="25366" xr:uid="{A338652D-CA26-4A1E-A37C-B7C984D3C875}"/>
    <cellStyle name="Obično 3 3 4 3 6 3" xfId="12264" xr:uid="{00B97BD9-CE7D-4F56-A412-0FEF0A2BB588}"/>
    <cellStyle name="Obično 3 3 4 3 6 3 2" xfId="30049" xr:uid="{F2E355FD-5A24-4C49-A9F8-8AF196F73DE4}"/>
    <cellStyle name="Obično 3 3 4 3 6 4" xfId="22979" xr:uid="{323B7CC8-E4EF-4BBF-B2A6-8E7723B49A7E}"/>
    <cellStyle name="Obično 3 3 4 3 7" xfId="9802" xr:uid="{F982648F-4683-401C-B43E-C61C214F4B9C}"/>
    <cellStyle name="Obično 3 3 4 3 7 2" xfId="13468" xr:uid="{27E5BDE2-A556-4072-842D-627321A87279}"/>
    <cellStyle name="Obično 3 3 4 3 7 2 2" xfId="31233" xr:uid="{FCCD14C7-B533-479E-A074-AB8D9EED61E0}"/>
    <cellStyle name="Obično 3 3 4 3 7 3" xfId="24183" xr:uid="{B2C8E87F-ABAF-4F82-965D-247D60733E2B}"/>
    <cellStyle name="Obično 3 3 4 3 8" xfId="11024" xr:uid="{97AC1CD0-7EB8-474E-8C52-FAC1FF4722FD}"/>
    <cellStyle name="Obično 3 3 4 3 8 2" xfId="28866" xr:uid="{F106673E-22AA-4DB4-BEDF-0B8F1601557C}"/>
    <cellStyle name="Obično 3 3 4 3 9" xfId="21710" xr:uid="{87324D55-2531-4156-A6D2-351DD7888AE7}"/>
    <cellStyle name="Obično 3 3 4 4" xfId="6023" xr:uid="{FE228D36-1666-4E4E-809B-DEFDE78AF738}"/>
    <cellStyle name="Obično 3 3 4 4 2" xfId="6652" xr:uid="{4AAD2C45-99F3-47FD-8AAC-67C45B42F3EE}"/>
    <cellStyle name="Obično 3 3 4 4 2 2" xfId="8262" xr:uid="{FF4909FB-1FC0-4339-A331-53F22AB60ACF}"/>
    <cellStyle name="Obično 3 3 4 4 2 2 2" xfId="9572" xr:uid="{3CF1398C-D71C-4575-BDC9-07E083A59E20}"/>
    <cellStyle name="Obično 3 3 4 4 2 2 2 2" xfId="15611" xr:uid="{092D15CF-182A-4732-8847-56402B51FB08}"/>
    <cellStyle name="Obično 3 3 4 4 2 2 2 2 2" xfId="26326" xr:uid="{70B399E4-1CB9-4276-84B0-86A157FEA304}"/>
    <cellStyle name="Obično 3 3 4 4 2 2 2 3" xfId="13244" xr:uid="{1233C72E-53F6-4556-A3AE-F1F53940C40C}"/>
    <cellStyle name="Obično 3 3 4 4 2 2 2 3 2" xfId="31009" xr:uid="{6C1387E3-E789-4BAC-9E77-3A3A4A5FE28A}"/>
    <cellStyle name="Obično 3 3 4 4 2 2 2 4" xfId="23959" xr:uid="{C6B40445-3087-43BE-B6AB-720B71156374}"/>
    <cellStyle name="Obično 3 3 4 4 2 2 3" xfId="10764" xr:uid="{27D9C455-26D6-4C86-B3BC-E42261484DF5}"/>
    <cellStyle name="Obično 3 3 4 4 2 2 3 2" xfId="14428" xr:uid="{351C1FE6-D84E-4357-B382-B2618CEAA97D}"/>
    <cellStyle name="Obično 3 3 4 4 2 2 3 2 2" xfId="32193" xr:uid="{FA8498CB-B598-4222-B125-4E7B87884722}"/>
    <cellStyle name="Obično 3 3 4 4 2 2 3 3" xfId="25143" xr:uid="{DFA12C64-28C9-4DC0-9181-BF4DE35F5048}"/>
    <cellStyle name="Obično 3 3 4 4 2 2 4" xfId="12004" xr:uid="{464068CF-CF87-4B8F-9913-00F460555338}"/>
    <cellStyle name="Obično 3 3 4 4 2 2 4 2" xfId="29826" xr:uid="{2CF3E9A2-DCB6-4BB6-B1CC-34D28BF12C4D}"/>
    <cellStyle name="Obično 3 3 4 4 2 2 5" xfId="22719" xr:uid="{AA300BE6-668A-48C4-BBDC-81DE0F930041}"/>
    <cellStyle name="Obično 3 3 4 4 2 3" xfId="8985" xr:uid="{7FB85493-BD1B-4118-AB67-3B9F0C668B55}"/>
    <cellStyle name="Obično 3 3 4 4 2 3 2" xfId="15044" xr:uid="{F3C84286-A54F-4604-BD56-52803DDAA63D}"/>
    <cellStyle name="Obično 3 3 4 4 2 3 2 2" xfId="25759" xr:uid="{E1E4E757-EECD-450C-94AE-0425EAE6E2EB}"/>
    <cellStyle name="Obično 3 3 4 4 2 3 3" xfId="12657" xr:uid="{4B53B8C9-411C-4083-A808-1709E7DE7FC8}"/>
    <cellStyle name="Obično 3 3 4 4 2 3 3 2" xfId="30442" xr:uid="{785FFAD1-A2EB-4558-84DB-A797D96612EF}"/>
    <cellStyle name="Obično 3 3 4 4 2 3 4" xfId="23372" xr:uid="{2243435A-BA6A-497F-9CD5-7EBF6CD3F732}"/>
    <cellStyle name="Obično 3 3 4 4 2 4" xfId="10197" xr:uid="{596489C1-4B8D-4043-AF93-FFB8AF85258F}"/>
    <cellStyle name="Obično 3 3 4 4 2 4 2" xfId="13861" xr:uid="{5A81A350-303B-4B60-B8E5-83311A183FFF}"/>
    <cellStyle name="Obično 3 3 4 4 2 4 2 2" xfId="31626" xr:uid="{8A8AE506-7FF0-4704-A488-DCFB26E18156}"/>
    <cellStyle name="Obično 3 3 4 4 2 4 3" xfId="24576" xr:uid="{48EACDE9-26E7-4870-BA9C-B57294C599D8}"/>
    <cellStyle name="Obično 3 3 4 4 2 5" xfId="11417" xr:uid="{A248F76A-5C02-4FD9-9B41-077273C910D2}"/>
    <cellStyle name="Obično 3 3 4 4 2 5 2" xfId="29259" xr:uid="{F4F3CF0E-0EC7-43DA-80F4-7CA03C5D3B28}"/>
    <cellStyle name="Obično 3 3 4 4 2 6" xfId="22117" xr:uid="{85AACD03-D447-4B18-AAC4-3F926C6F64EF}"/>
    <cellStyle name="Obično 3 3 4 4 3" xfId="7620" xr:uid="{DF8DBD81-3735-4FFD-970D-DB75F46495F1}"/>
    <cellStyle name="Obično 3 3 4 4 3 2" xfId="9295" xr:uid="{F02D60B9-CFDF-410E-8838-45A23387DB52}"/>
    <cellStyle name="Obično 3 3 4 4 3 2 2" xfId="15334" xr:uid="{A45373B8-0DDA-4EF5-969C-7EA6FC917766}"/>
    <cellStyle name="Obično 3 3 4 4 3 2 2 2" xfId="26049" xr:uid="{78392508-9F35-49F2-84F5-228612DA4129}"/>
    <cellStyle name="Obično 3 3 4 4 3 2 3" xfId="12967" xr:uid="{4C687ABD-A9FA-452E-9552-1788354FB64A}"/>
    <cellStyle name="Obično 3 3 4 4 3 2 3 2" xfId="30732" xr:uid="{4D79BB3A-34C2-468E-AF32-878FD344945A}"/>
    <cellStyle name="Obično 3 3 4 4 3 2 4" xfId="23682" xr:uid="{3CBEE1BF-4F7E-49C3-B1AA-4CCF96E8D81E}"/>
    <cellStyle name="Obično 3 3 4 4 3 3" xfId="10487" xr:uid="{7DAED052-DA4B-4FC1-9977-CBD472C35AF5}"/>
    <cellStyle name="Obično 3 3 4 4 3 3 2" xfId="14151" xr:uid="{BB0029EF-0434-4517-B03D-E471ECED234D}"/>
    <cellStyle name="Obično 3 3 4 4 3 3 2 2" xfId="31916" xr:uid="{67A6D4E3-F676-44DC-9E19-E5113D14ED6D}"/>
    <cellStyle name="Obično 3 3 4 4 3 3 3" xfId="24866" xr:uid="{BB14F8C9-3739-4A18-95AE-DBB5381F891D}"/>
    <cellStyle name="Obično 3 3 4 4 3 4" xfId="11727" xr:uid="{CF37C1B7-7E3D-4CD4-90AA-40989CBE3C0D}"/>
    <cellStyle name="Obično 3 3 4 4 3 4 2" xfId="29549" xr:uid="{688023B2-C3E6-49C9-A0FC-D654A638CEFE}"/>
    <cellStyle name="Obično 3 3 4 4 3 5" xfId="22442" xr:uid="{5FCA4507-C7D5-482B-A8CB-F50034F1FC42}"/>
    <cellStyle name="Obično 3 3 4 4 4" xfId="8720" xr:uid="{E0F589DD-A02B-4123-BACA-FE0751C7B574}"/>
    <cellStyle name="Obično 3 3 4 4 4 2" xfId="14779" xr:uid="{8FE53CB6-B754-4D8B-9B77-6BDC2526D9BC}"/>
    <cellStyle name="Obično 3 3 4 4 4 2 2" xfId="25494" xr:uid="{E4F5C351-3D0D-4D69-B7A3-8CD0F0401602}"/>
    <cellStyle name="Obično 3 3 4 4 4 3" xfId="12392" xr:uid="{2421E8B2-2F7E-4E71-8AF4-0E8DAA06295E}"/>
    <cellStyle name="Obično 3 3 4 4 4 3 2" xfId="30177" xr:uid="{377F77E3-2407-4BDE-B1C7-44688C627BCE}"/>
    <cellStyle name="Obično 3 3 4 4 4 4" xfId="23107" xr:uid="{99DDC97F-1E20-4E52-B105-C3F917B4BE9B}"/>
    <cellStyle name="Obično 3 3 4 4 5" xfId="9932" xr:uid="{AE0768A7-9EDB-488B-A38A-5CE8C520F18F}"/>
    <cellStyle name="Obično 3 3 4 4 5 2" xfId="13596" xr:uid="{3F94A304-5C18-4094-844E-115315BF59D6}"/>
    <cellStyle name="Obično 3 3 4 4 5 2 2" xfId="31361" xr:uid="{F58C74AC-F8FD-4A19-9B88-8A85946262C1}"/>
    <cellStyle name="Obično 3 3 4 4 5 3" xfId="24311" xr:uid="{AC188F0F-5DBF-4A6E-8A4F-D06C5C4FCE37}"/>
    <cellStyle name="Obično 3 3 4 4 6" xfId="11152" xr:uid="{CA825ED9-1DD1-479A-8858-99ED8A342ADC}"/>
    <cellStyle name="Obično 3 3 4 4 6 2" xfId="28994" xr:uid="{854EE6AC-25AA-4F58-B656-B12F6EF5A659}"/>
    <cellStyle name="Obično 3 3 4 4 7" xfId="21852" xr:uid="{6B49FA1A-6E50-4023-85DA-DEA9C85A6AF5}"/>
    <cellStyle name="Obično 3 3 4 5" xfId="6459" xr:uid="{049DED09-AE02-47F4-9C0A-5ABC3B7C3362}"/>
    <cellStyle name="Obično 3 3 4 5 2" xfId="8069" xr:uid="{C5478881-9D24-4C50-80FF-4F8BF850AEA7}"/>
    <cellStyle name="Obično 3 3 4 5 2 2" xfId="9442" xr:uid="{406D3DB5-1722-472F-AB74-151820BED9BD}"/>
    <cellStyle name="Obično 3 3 4 5 2 2 2" xfId="15481" xr:uid="{261E85B1-54E6-4712-9D36-EB42663814F4}"/>
    <cellStyle name="Obično 3 3 4 5 2 2 2 2" xfId="26196" xr:uid="{D59CA692-9D6B-443B-B3A0-E3992127D496}"/>
    <cellStyle name="Obično 3 3 4 5 2 2 3" xfId="13114" xr:uid="{634E0D8D-0183-4186-A92A-FF73906FEF77}"/>
    <cellStyle name="Obično 3 3 4 5 2 2 3 2" xfId="30879" xr:uid="{C85C9041-6BDD-48BA-A27E-F05759183A1D}"/>
    <cellStyle name="Obično 3 3 4 5 2 2 4" xfId="23829" xr:uid="{69C97516-56F9-43D4-BBC2-84E10AF3810C}"/>
    <cellStyle name="Obično 3 3 4 5 2 3" xfId="10634" xr:uid="{BC393E18-5C9D-4975-9988-DE7C01E6578E}"/>
    <cellStyle name="Obično 3 3 4 5 2 3 2" xfId="14298" xr:uid="{815189D8-2233-4C86-924A-1748D494D4B4}"/>
    <cellStyle name="Obično 3 3 4 5 2 3 2 2" xfId="32063" xr:uid="{58F064FE-5F7E-4C2B-BE35-DDBA7C5CFA45}"/>
    <cellStyle name="Obično 3 3 4 5 2 3 3" xfId="25013" xr:uid="{2F7BD5E5-E920-4A36-BA02-7F37982DC82A}"/>
    <cellStyle name="Obično 3 3 4 5 2 4" xfId="11874" xr:uid="{6BD50581-0E81-4C3A-AF09-4A5D12FFD1D3}"/>
    <cellStyle name="Obično 3 3 4 5 2 4 2" xfId="29696" xr:uid="{4DAE9CA9-0ACD-4F87-9568-C2CC711A19B6}"/>
    <cellStyle name="Obično 3 3 4 5 2 5" xfId="22589" xr:uid="{A97F695A-8D70-42EB-AE2D-B10E001AE0CA}"/>
    <cellStyle name="Obično 3 3 4 5 3" xfId="8855" xr:uid="{97EFB9DA-5AE1-4B73-B1AD-8D12AC74E914}"/>
    <cellStyle name="Obično 3 3 4 5 3 2" xfId="14914" xr:uid="{28D6CEEE-04BE-4435-8D44-6ED330D8C89D}"/>
    <cellStyle name="Obično 3 3 4 5 3 2 2" xfId="25629" xr:uid="{825D8511-13BA-46F3-8158-24F2B466ED45}"/>
    <cellStyle name="Obično 3 3 4 5 3 3" xfId="12527" xr:uid="{6F902A4E-FB64-4428-881E-0A4B154E0055}"/>
    <cellStyle name="Obično 3 3 4 5 3 3 2" xfId="30312" xr:uid="{2414A482-C35B-4F79-B4FF-751D0927D388}"/>
    <cellStyle name="Obično 3 3 4 5 3 4" xfId="23242" xr:uid="{00943457-7D07-4791-A869-585F70120E7F}"/>
    <cellStyle name="Obično 3 3 4 5 4" xfId="10067" xr:uid="{59CDD9F7-6095-4831-A9D9-E1702BF2B894}"/>
    <cellStyle name="Obično 3 3 4 5 4 2" xfId="13731" xr:uid="{6AA5936F-5A38-46AD-BF17-BCB2519D2E77}"/>
    <cellStyle name="Obično 3 3 4 5 4 2 2" xfId="31496" xr:uid="{3D962AEC-D8D4-4817-9184-26374BE803BE}"/>
    <cellStyle name="Obično 3 3 4 5 4 3" xfId="24446" xr:uid="{B83B4064-AF8A-44DE-9D9E-9F7F65068888}"/>
    <cellStyle name="Obično 3 3 4 5 5" xfId="11287" xr:uid="{CA3B62C8-CA77-4656-969F-145F5F1E19C3}"/>
    <cellStyle name="Obično 3 3 4 5 5 2" xfId="29129" xr:uid="{DAE60422-46E6-4AAB-B18D-58D13CD22DEC}"/>
    <cellStyle name="Obično 3 3 4 5 6" xfId="21987" xr:uid="{FF0BEB79-3114-446E-8CC1-AEE899DBA636}"/>
    <cellStyle name="Obično 3 3 4 6" xfId="7427" xr:uid="{8F26DC07-A425-4F49-96D1-5C0071D364DF}"/>
    <cellStyle name="Obično 3 3 4 6 2" xfId="9165" xr:uid="{DB27B37C-F605-46D8-8905-2F0E38B5D89D}"/>
    <cellStyle name="Obično 3 3 4 6 2 2" xfId="15204" xr:uid="{9FF36993-C02D-45E4-B05A-5B10E6D7037D}"/>
    <cellStyle name="Obično 3 3 4 6 2 2 2" xfId="25919" xr:uid="{83FDCF78-E76F-4B9E-A895-D0C930178256}"/>
    <cellStyle name="Obično 3 3 4 6 2 3" xfId="12837" xr:uid="{4917522E-A495-4B8E-A966-53B599C2796B}"/>
    <cellStyle name="Obično 3 3 4 6 2 3 2" xfId="30602" xr:uid="{D699BFE6-2E82-4776-B356-F6FCD2EF85E4}"/>
    <cellStyle name="Obično 3 3 4 6 2 4" xfId="23552" xr:uid="{BCC41A45-9368-4166-937C-3136D855EFCB}"/>
    <cellStyle name="Obično 3 3 4 6 3" xfId="10357" xr:uid="{6B6E9E89-3E96-4A30-849E-8C26301FE91C}"/>
    <cellStyle name="Obično 3 3 4 6 3 2" xfId="14021" xr:uid="{A9E749FD-3852-42AF-9374-963397BF7AA0}"/>
    <cellStyle name="Obično 3 3 4 6 3 2 2" xfId="31786" xr:uid="{EB15DC74-F2E1-4EDD-9796-41139FFC5F16}"/>
    <cellStyle name="Obično 3 3 4 6 3 3" xfId="24736" xr:uid="{4D55703C-D5BC-486D-A92F-860D6AD015E5}"/>
    <cellStyle name="Obično 3 3 4 6 4" xfId="11597" xr:uid="{241E168B-557F-4DCF-85F4-F42DC09D4751}"/>
    <cellStyle name="Obično 3 3 4 6 4 2" xfId="29419" xr:uid="{3EBEF9C4-6798-4DAC-8D90-78491D6C4513}"/>
    <cellStyle name="Obično 3 3 4 6 5" xfId="22312" xr:uid="{04EC2FE5-C1E3-4C1E-91A9-AD4316F2F8A2}"/>
    <cellStyle name="Obično 3 3 4 7" xfId="8344" xr:uid="{D84AD514-7457-4D4D-8D5A-ADE07A75AACF}"/>
    <cellStyle name="Obično 3 3 4 7 2" xfId="9649" xr:uid="{11DA1CC6-5FB9-49D0-B5B1-A684583001A2}"/>
    <cellStyle name="Obično 3 3 4 7 2 2" xfId="15688" xr:uid="{64B2ABEA-EFF0-4361-A0D2-BA06BF80062B}"/>
    <cellStyle name="Obično 3 3 4 7 2 2 2" xfId="26403" xr:uid="{DAD169FC-4D69-4EEC-A8A7-34EF5E856400}"/>
    <cellStyle name="Obično 3 3 4 7 2 3" xfId="13321" xr:uid="{0EC449AD-04A2-44A9-ADE8-E50C7E7BC484}"/>
    <cellStyle name="Obično 3 3 4 7 2 3 2" xfId="31086" xr:uid="{47A0D9AD-73EE-4DA4-900A-2E8A5C33B016}"/>
    <cellStyle name="Obično 3 3 4 7 2 4" xfId="24036" xr:uid="{A77732E1-4B98-4FD7-ABF1-54758BE83005}"/>
    <cellStyle name="Obično 3 3 4 7 3" xfId="10841" xr:uid="{1250DB88-EB86-4C61-8338-E5AEB5DCFCCC}"/>
    <cellStyle name="Obično 3 3 4 7 3 2" xfId="14505" xr:uid="{4231DFEB-5D91-405B-B371-BE25F71AE0F5}"/>
    <cellStyle name="Obično 3 3 4 7 3 2 2" xfId="32270" xr:uid="{E2465ACA-D9AD-4E5B-9534-B77242B6062C}"/>
    <cellStyle name="Obično 3 3 4 7 3 3" xfId="25220" xr:uid="{7D9F84F0-4F68-4A73-927D-EE0C512446F3}"/>
    <cellStyle name="Obično 3 3 4 7 4" xfId="12081" xr:uid="{87D12B84-B028-4093-8C69-350993732ECA}"/>
    <cellStyle name="Obično 3 3 4 7 4 2" xfId="29903" xr:uid="{FBD6ABC1-511E-4E5D-8A5A-ECA3B15F215E}"/>
    <cellStyle name="Obično 3 3 4 7 5" xfId="22796" xr:uid="{121DCAB7-E55D-4838-8408-1FB287608211}"/>
    <cellStyle name="Obično 3 3 4 8" xfId="8590" xr:uid="{719653A4-E45B-49C8-AADB-38C0F538ECB7}"/>
    <cellStyle name="Obično 3 3 4 8 2" xfId="14649" xr:uid="{798C610C-1C0F-4850-B136-B1096A722797}"/>
    <cellStyle name="Obično 3 3 4 8 2 2" xfId="25364" xr:uid="{1A147C38-FBE6-448A-B9DD-2142CAEF3C85}"/>
    <cellStyle name="Obično 3 3 4 8 3" xfId="12262" xr:uid="{043280CD-1300-41E3-A817-44B6872683D0}"/>
    <cellStyle name="Obično 3 3 4 8 3 2" xfId="30047" xr:uid="{BFD11317-24A4-4EC6-A1DC-3B1ACADDFA4F}"/>
    <cellStyle name="Obično 3 3 4 8 4" xfId="22977" xr:uid="{B7C5EA29-8524-46E0-9C41-CF45C898959A}"/>
    <cellStyle name="Obično 3 3 4 9" xfId="9800" xr:uid="{82E120B4-F61A-4CDF-BBEE-898F08ABF5C6}"/>
    <cellStyle name="Obično 3 3 4 9 2" xfId="13466" xr:uid="{C7C225ED-0D5A-4D8D-9B2B-E7B933B3B1AC}"/>
    <cellStyle name="Obično 3 3 4 9 2 2" xfId="31231" xr:uid="{BD8A3074-2DE4-4E0D-9A9A-D36CA8424009}"/>
    <cellStyle name="Obično 3 3 4 9 3" xfId="24181" xr:uid="{B4221098-9E48-4934-85A5-B8797566807E}"/>
    <cellStyle name="Obično 3 3 5" xfId="5230" xr:uid="{94671B59-D513-4289-89D1-B68DD7186ABF}"/>
    <cellStyle name="Obično 3 3 5 10" xfId="21711" xr:uid="{AD532248-7E82-4517-8D3E-78F48CCFD93B}"/>
    <cellStyle name="Obično 3 3 5 2" xfId="5231" xr:uid="{43403F76-1826-4C42-A224-E1E8A6650AE3}"/>
    <cellStyle name="Obično 3 3 5 2 2" xfId="6027" xr:uid="{680115FD-8FA0-4CC9-9547-1BB57753CF74}"/>
    <cellStyle name="Obično 3 3 5 2 2 2" xfId="6656" xr:uid="{0FC7D3F0-9DF6-4DF0-9AC8-96C80D10E1DA}"/>
    <cellStyle name="Obično 3 3 5 2 2 2 2" xfId="8266" xr:uid="{1CD5806F-4595-4F4E-A263-AB1A6E61073F}"/>
    <cellStyle name="Obično 3 3 5 2 2 2 2 2" xfId="9576" xr:uid="{6CD904B7-9D37-45ED-AD4C-F70304DE79AC}"/>
    <cellStyle name="Obično 3 3 5 2 2 2 2 2 2" xfId="15615" xr:uid="{DD1F4F95-657C-4CDC-B4BD-1860FCA80090}"/>
    <cellStyle name="Obično 3 3 5 2 2 2 2 2 2 2" xfId="26330" xr:uid="{AE35FC25-AFED-4C37-9FC0-B0644D6EEDE3}"/>
    <cellStyle name="Obično 3 3 5 2 2 2 2 2 3" xfId="13248" xr:uid="{368A1021-5384-4F49-9C30-14F98E6FA91A}"/>
    <cellStyle name="Obično 3 3 5 2 2 2 2 2 3 2" xfId="31013" xr:uid="{3F12F1F4-D54E-4EC2-B0BA-E964AFE74A11}"/>
    <cellStyle name="Obično 3 3 5 2 2 2 2 2 4" xfId="23963" xr:uid="{AC83BEC6-E7B4-42EB-9A0E-61D0B8E234CB}"/>
    <cellStyle name="Obično 3 3 5 2 2 2 2 3" xfId="10768" xr:uid="{267FC6E1-494A-494D-B826-9D4FD0E4E6B6}"/>
    <cellStyle name="Obično 3 3 5 2 2 2 2 3 2" xfId="14432" xr:uid="{4CAF615F-9BC5-4DFD-8AA3-BB74BFC4C376}"/>
    <cellStyle name="Obično 3 3 5 2 2 2 2 3 2 2" xfId="32197" xr:uid="{D9901D30-21DE-421B-9AF7-7B96BAA0FB6D}"/>
    <cellStyle name="Obično 3 3 5 2 2 2 2 3 3" xfId="25147" xr:uid="{F59C5F2E-8203-49A7-A75C-7C917988564E}"/>
    <cellStyle name="Obično 3 3 5 2 2 2 2 4" xfId="12008" xr:uid="{342E175B-3318-49EC-85BC-5430226890C4}"/>
    <cellStyle name="Obično 3 3 5 2 2 2 2 4 2" xfId="29830" xr:uid="{791330FD-29F2-4F97-973F-43A31FA2F078}"/>
    <cellStyle name="Obično 3 3 5 2 2 2 2 5" xfId="22723" xr:uid="{6EFA67B5-870E-4CBE-A2A2-6103DA339532}"/>
    <cellStyle name="Obično 3 3 5 2 2 2 3" xfId="8989" xr:uid="{56C6868D-5209-4CC9-AE62-D4C0A16E2FC8}"/>
    <cellStyle name="Obično 3 3 5 2 2 2 3 2" xfId="15048" xr:uid="{27CAE114-55B4-4B36-900D-B88A41A6B9F1}"/>
    <cellStyle name="Obično 3 3 5 2 2 2 3 2 2" xfId="25763" xr:uid="{09009264-EFDE-417C-9038-5DF4361C84FF}"/>
    <cellStyle name="Obično 3 3 5 2 2 2 3 3" xfId="12661" xr:uid="{73D6996E-A97A-4789-96FE-B9E63A714017}"/>
    <cellStyle name="Obično 3 3 5 2 2 2 3 3 2" xfId="30446" xr:uid="{422ADC61-2937-4433-9D72-5D68D908DD22}"/>
    <cellStyle name="Obično 3 3 5 2 2 2 3 4" xfId="23376" xr:uid="{0D1BD26C-7359-4DDD-A8A2-1D0117D97B77}"/>
    <cellStyle name="Obično 3 3 5 2 2 2 4" xfId="10201" xr:uid="{A45804FE-AE5E-455C-A941-43C00E02A84E}"/>
    <cellStyle name="Obično 3 3 5 2 2 2 4 2" xfId="13865" xr:uid="{DF8F462A-5BC0-4ABD-8FC5-12B9DAF60B62}"/>
    <cellStyle name="Obično 3 3 5 2 2 2 4 2 2" xfId="31630" xr:uid="{7F4BE157-9362-4A50-96FC-50F5ADF75DC5}"/>
    <cellStyle name="Obično 3 3 5 2 2 2 4 3" xfId="24580" xr:uid="{75FF9AC7-EAFD-4595-BB63-C5EB4E349420}"/>
    <cellStyle name="Obično 3 3 5 2 2 2 5" xfId="11421" xr:uid="{E63E2181-E87C-4CC6-AC5C-ACF12796C2BC}"/>
    <cellStyle name="Obično 3 3 5 2 2 2 5 2" xfId="29263" xr:uid="{7DBDD183-6016-4D7E-9243-07F61E1BF59C}"/>
    <cellStyle name="Obično 3 3 5 2 2 2 6" xfId="22121" xr:uid="{DB3E9FEF-893E-403F-87C8-32BD89B48B1C}"/>
    <cellStyle name="Obično 3 3 5 2 2 3" xfId="7624" xr:uid="{50BE8289-CD57-44EF-B0AB-6B59A4735AD0}"/>
    <cellStyle name="Obično 3 3 5 2 2 3 2" xfId="9299" xr:uid="{90D37705-E952-4704-8D31-0EA3E24A5F1D}"/>
    <cellStyle name="Obično 3 3 5 2 2 3 2 2" xfId="15338" xr:uid="{95F248CC-C56E-4F0D-BBD6-6C39ED61425E}"/>
    <cellStyle name="Obično 3 3 5 2 2 3 2 2 2" xfId="26053" xr:uid="{BCF25B50-BEBD-440D-A64A-58384D622551}"/>
    <cellStyle name="Obično 3 3 5 2 2 3 2 3" xfId="12971" xr:uid="{B14706FD-A749-427E-80A4-6CAD8562FE30}"/>
    <cellStyle name="Obično 3 3 5 2 2 3 2 3 2" xfId="30736" xr:uid="{6AF58314-2020-433E-8E39-6A0A9A87AA4D}"/>
    <cellStyle name="Obično 3 3 5 2 2 3 2 4" xfId="23686" xr:uid="{77C478D0-DA93-4AF4-9737-F795B5318834}"/>
    <cellStyle name="Obično 3 3 5 2 2 3 3" xfId="10491" xr:uid="{6A499F40-EC6A-4767-8D3C-FEF113CF8AE9}"/>
    <cellStyle name="Obično 3 3 5 2 2 3 3 2" xfId="14155" xr:uid="{E7D35EFE-E91F-425F-84B4-A6CFABB69DF7}"/>
    <cellStyle name="Obično 3 3 5 2 2 3 3 2 2" xfId="31920" xr:uid="{43F2E7F7-9284-4937-9D50-323D862EF153}"/>
    <cellStyle name="Obično 3 3 5 2 2 3 3 3" xfId="24870" xr:uid="{49CCD6BD-ECB6-4FC7-83C7-41E92506EFC3}"/>
    <cellStyle name="Obično 3 3 5 2 2 3 4" xfId="11731" xr:uid="{FA237C40-55BA-4C5A-8DCE-4ADC43386DEC}"/>
    <cellStyle name="Obično 3 3 5 2 2 3 4 2" xfId="29553" xr:uid="{0DCADE8F-A494-495E-9DDF-A30C801A2802}"/>
    <cellStyle name="Obično 3 3 5 2 2 3 5" xfId="22446" xr:uid="{0928EEB9-B5F9-44A2-B55A-5E6E62235240}"/>
    <cellStyle name="Obično 3 3 5 2 2 4" xfId="8724" xr:uid="{679A7CE6-D055-4DEA-9944-87E9A447C9E6}"/>
    <cellStyle name="Obično 3 3 5 2 2 4 2" xfId="14783" xr:uid="{5325109D-1785-4692-A3D9-CF67B03E0CC5}"/>
    <cellStyle name="Obično 3 3 5 2 2 4 2 2" xfId="25498" xr:uid="{D0BED895-D9E3-41DD-AB71-2A23C7FD496F}"/>
    <cellStyle name="Obično 3 3 5 2 2 4 3" xfId="12396" xr:uid="{0179E05F-BB6C-4C23-ABBE-87BBEEC401A2}"/>
    <cellStyle name="Obično 3 3 5 2 2 4 3 2" xfId="30181" xr:uid="{62D141FE-1B07-4E6E-BDBA-63638F432BD2}"/>
    <cellStyle name="Obično 3 3 5 2 2 4 4" xfId="23111" xr:uid="{CE293078-FA9A-4C53-8827-C812A9598185}"/>
    <cellStyle name="Obično 3 3 5 2 2 5" xfId="9936" xr:uid="{075FF06C-00A2-4396-B88C-A396ECEF2EBF}"/>
    <cellStyle name="Obično 3 3 5 2 2 5 2" xfId="13600" xr:uid="{66BD25C5-63D9-4B5B-B72E-AC23B50D772A}"/>
    <cellStyle name="Obično 3 3 5 2 2 5 2 2" xfId="31365" xr:uid="{625584C2-4714-4F81-AA1D-42040CB251E7}"/>
    <cellStyle name="Obično 3 3 5 2 2 5 3" xfId="24315" xr:uid="{6D184DAA-3260-42A1-AFA7-3FBEE5E375F2}"/>
    <cellStyle name="Obično 3 3 5 2 2 6" xfId="11156" xr:uid="{126B48F0-5383-49B0-91A7-28D758DC251A}"/>
    <cellStyle name="Obično 3 3 5 2 2 6 2" xfId="28998" xr:uid="{37B728F6-10ED-470C-A124-6456A0DD2600}"/>
    <cellStyle name="Obično 3 3 5 2 2 7" xfId="21856" xr:uid="{284004CE-CE99-4BA7-BE8A-A25D27CA5532}"/>
    <cellStyle name="Obično 3 3 5 2 3" xfId="6463" xr:uid="{7837F39C-07A7-480F-95C3-9DF3C9F1C539}"/>
    <cellStyle name="Obično 3 3 5 2 3 2" xfId="8073" xr:uid="{78618E2F-77A0-4FAF-A997-83D659493FC7}"/>
    <cellStyle name="Obično 3 3 5 2 3 2 2" xfId="9446" xr:uid="{FED8396B-9073-4CBE-A6DD-978E1EB024B9}"/>
    <cellStyle name="Obično 3 3 5 2 3 2 2 2" xfId="15485" xr:uid="{3CFB2A49-37A6-4701-8134-9A88A2DD26E6}"/>
    <cellStyle name="Obično 3 3 5 2 3 2 2 2 2" xfId="26200" xr:uid="{4C12EB25-B251-4F1E-8095-B12FAADB6CFC}"/>
    <cellStyle name="Obično 3 3 5 2 3 2 2 3" xfId="13118" xr:uid="{19B83837-DDAF-4910-935F-91EB79BE3173}"/>
    <cellStyle name="Obično 3 3 5 2 3 2 2 3 2" xfId="30883" xr:uid="{F4F605E7-9A89-4116-BC51-01C60787C0EA}"/>
    <cellStyle name="Obično 3 3 5 2 3 2 2 4" xfId="23833" xr:uid="{6B2D9FCC-3C3A-418B-8DFF-9045C89226DE}"/>
    <cellStyle name="Obično 3 3 5 2 3 2 3" xfId="10638" xr:uid="{E9E4600B-9F22-4C94-BF77-AF118DD59154}"/>
    <cellStyle name="Obično 3 3 5 2 3 2 3 2" xfId="14302" xr:uid="{B9CA94A1-C516-45B0-9A09-981CAE756D70}"/>
    <cellStyle name="Obično 3 3 5 2 3 2 3 2 2" xfId="32067" xr:uid="{B9016C37-39E3-49D9-BC4B-0459853EBE66}"/>
    <cellStyle name="Obično 3 3 5 2 3 2 3 3" xfId="25017" xr:uid="{DA1A93C5-68FE-40B9-B61A-DCD91FAA7022}"/>
    <cellStyle name="Obično 3 3 5 2 3 2 4" xfId="11878" xr:uid="{C2B5B0B3-542C-4C72-905A-F0AE03DAA74A}"/>
    <cellStyle name="Obično 3 3 5 2 3 2 4 2" xfId="29700" xr:uid="{58B6E842-31A7-418B-B6FE-653351001374}"/>
    <cellStyle name="Obično 3 3 5 2 3 2 5" xfId="22593" xr:uid="{C7A8CD02-22EE-483F-879A-1A9B752B81EA}"/>
    <cellStyle name="Obično 3 3 5 2 3 3" xfId="8859" xr:uid="{3351E77C-FA72-4134-85E2-41471AE5B4E7}"/>
    <cellStyle name="Obično 3 3 5 2 3 3 2" xfId="14918" xr:uid="{A0810A75-7048-4C91-BFD0-371A369BF6B1}"/>
    <cellStyle name="Obično 3 3 5 2 3 3 2 2" xfId="25633" xr:uid="{1C48A463-07F7-47A5-A6F9-70EC13D72BDB}"/>
    <cellStyle name="Obično 3 3 5 2 3 3 3" xfId="12531" xr:uid="{C53B4C9A-10A4-40FB-BD5E-68F009739897}"/>
    <cellStyle name="Obično 3 3 5 2 3 3 3 2" xfId="30316" xr:uid="{62CB2303-3E36-4556-8B85-EC50A318EC6C}"/>
    <cellStyle name="Obično 3 3 5 2 3 3 4" xfId="23246" xr:uid="{BABD6031-D066-40D0-9CCB-9BCF976BBDF8}"/>
    <cellStyle name="Obično 3 3 5 2 3 4" xfId="10071" xr:uid="{808F4EAF-F5A1-4EB4-A87C-F546A3534BBA}"/>
    <cellStyle name="Obično 3 3 5 2 3 4 2" xfId="13735" xr:uid="{290EECB8-16BB-43F4-A0D5-4F1B834717A6}"/>
    <cellStyle name="Obično 3 3 5 2 3 4 2 2" xfId="31500" xr:uid="{791A04C4-9C62-4B50-AA0D-15FB0AA31E47}"/>
    <cellStyle name="Obično 3 3 5 2 3 4 3" xfId="24450" xr:uid="{13625426-B086-42D2-BBAE-A405901A0323}"/>
    <cellStyle name="Obično 3 3 5 2 3 5" xfId="11291" xr:uid="{E4E55755-18D5-4689-9572-458C33DB0674}"/>
    <cellStyle name="Obično 3 3 5 2 3 5 2" xfId="29133" xr:uid="{DD6F9702-1B0B-4BC4-B37B-541C567C1174}"/>
    <cellStyle name="Obično 3 3 5 2 3 6" xfId="21991" xr:uid="{F7803F9A-10FD-43FE-A2AC-3F82E5AC79A0}"/>
    <cellStyle name="Obično 3 3 5 2 4" xfId="7431" xr:uid="{5253B0DD-8EF7-4A3B-970D-BCC522A34C2D}"/>
    <cellStyle name="Obično 3 3 5 2 4 2" xfId="9169" xr:uid="{C2B69C3E-9575-4AC7-86A8-9B47FD18D778}"/>
    <cellStyle name="Obično 3 3 5 2 4 2 2" xfId="15208" xr:uid="{8D042559-B6E7-4E18-A2B3-CAF426CB2DC8}"/>
    <cellStyle name="Obično 3 3 5 2 4 2 2 2" xfId="25923" xr:uid="{26EE5CC6-13DF-4A89-BDCB-8C756F4BE1EB}"/>
    <cellStyle name="Obično 3 3 5 2 4 2 3" xfId="12841" xr:uid="{EC33B201-8E65-44F3-9A3E-B212B0804CE7}"/>
    <cellStyle name="Obično 3 3 5 2 4 2 3 2" xfId="30606" xr:uid="{788425BF-A327-4CDE-8287-C240AF93A72C}"/>
    <cellStyle name="Obično 3 3 5 2 4 2 4" xfId="23556" xr:uid="{7BCDD85C-6251-4C86-8313-16E70469471E}"/>
    <cellStyle name="Obično 3 3 5 2 4 3" xfId="10361" xr:uid="{AE63671F-0AE4-47EC-8E1B-54FBEE44D046}"/>
    <cellStyle name="Obično 3 3 5 2 4 3 2" xfId="14025" xr:uid="{4CD62D3C-2AB4-48F4-BE39-9643C136A228}"/>
    <cellStyle name="Obično 3 3 5 2 4 3 2 2" xfId="31790" xr:uid="{51111A5C-3AEC-4C3B-A418-85CFFC71B468}"/>
    <cellStyle name="Obično 3 3 5 2 4 3 3" xfId="24740" xr:uid="{1AACF2EB-DD62-45F9-B5E7-434C992FAE12}"/>
    <cellStyle name="Obično 3 3 5 2 4 4" xfId="11601" xr:uid="{6D02F9FF-38B9-45DC-AC01-40E38269D19F}"/>
    <cellStyle name="Obično 3 3 5 2 4 4 2" xfId="29423" xr:uid="{514013AC-7F46-49DA-A8E8-B72106E2A32F}"/>
    <cellStyle name="Obično 3 3 5 2 4 5" xfId="22316" xr:uid="{8949BF12-32A1-4466-850F-ABD10C322216}"/>
    <cellStyle name="Obično 3 3 5 2 5" xfId="8348" xr:uid="{7AA2233A-EDC7-4711-9E30-AD3A2D732672}"/>
    <cellStyle name="Obično 3 3 5 2 5 2" xfId="9653" xr:uid="{A45EDA58-C0C4-4E47-B3A0-A315C0D6C184}"/>
    <cellStyle name="Obično 3 3 5 2 5 2 2" xfId="15692" xr:uid="{4AD00926-2378-4028-AF5F-751DEDEBCB19}"/>
    <cellStyle name="Obično 3 3 5 2 5 2 2 2" xfId="26407" xr:uid="{1C666B76-94EB-4214-8BBC-9A723EAC9147}"/>
    <cellStyle name="Obično 3 3 5 2 5 2 3" xfId="13325" xr:uid="{3E6C6D2C-41F6-4C0D-806D-60D8B78A02EA}"/>
    <cellStyle name="Obično 3 3 5 2 5 2 3 2" xfId="31090" xr:uid="{D9631489-0E2F-4707-A890-D20897B7A8DF}"/>
    <cellStyle name="Obično 3 3 5 2 5 2 4" xfId="24040" xr:uid="{3A0B697E-1294-477B-8225-565F3C6CFDB8}"/>
    <cellStyle name="Obično 3 3 5 2 5 3" xfId="10845" xr:uid="{B6DCC052-6F94-4C1B-96A9-C9122CA8712C}"/>
    <cellStyle name="Obično 3 3 5 2 5 3 2" xfId="14509" xr:uid="{D67AB27D-8188-4A7E-B827-43FEDB08EED9}"/>
    <cellStyle name="Obično 3 3 5 2 5 3 2 2" xfId="32274" xr:uid="{9DA65797-1273-4DA2-B296-749B418FA13C}"/>
    <cellStyle name="Obično 3 3 5 2 5 3 3" xfId="25224" xr:uid="{B872DDEF-B448-40F1-9222-B006635E36E5}"/>
    <cellStyle name="Obično 3 3 5 2 5 4" xfId="12085" xr:uid="{84D74D50-5E18-40FC-8BF3-5D8C4BD23424}"/>
    <cellStyle name="Obično 3 3 5 2 5 4 2" xfId="29907" xr:uid="{0420733B-0DCE-4903-B1E6-3872F9F13A29}"/>
    <cellStyle name="Obično 3 3 5 2 5 5" xfId="22800" xr:uid="{C3E1721D-A126-4A44-8167-4E4ECA24F349}"/>
    <cellStyle name="Obično 3 3 5 2 6" xfId="8594" xr:uid="{1778756E-58D9-40B0-B307-B4378ECE4062}"/>
    <cellStyle name="Obično 3 3 5 2 6 2" xfId="14653" xr:uid="{C37024CF-FE74-4704-B7E0-7F6C1316C6B5}"/>
    <cellStyle name="Obično 3 3 5 2 6 2 2" xfId="25368" xr:uid="{5D17E70A-8880-4A31-AACE-55A4E0801139}"/>
    <cellStyle name="Obično 3 3 5 2 6 3" xfId="12266" xr:uid="{F801BD61-87D6-4C3F-A56B-CE7248322044}"/>
    <cellStyle name="Obično 3 3 5 2 6 3 2" xfId="30051" xr:uid="{78C3E89B-1CFA-4FFB-B23A-EA03EF5C618B}"/>
    <cellStyle name="Obično 3 3 5 2 6 4" xfId="22981" xr:uid="{42219A93-F408-466F-B1E8-622C9ACA8EC7}"/>
    <cellStyle name="Obično 3 3 5 2 7" xfId="9804" xr:uid="{FA45D159-3666-42B2-A82A-EE7579899697}"/>
    <cellStyle name="Obično 3 3 5 2 7 2" xfId="13470" xr:uid="{D0B6A59F-869D-449E-A82E-BBB3A0170682}"/>
    <cellStyle name="Obično 3 3 5 2 7 2 2" xfId="31235" xr:uid="{B3E4600A-113E-452F-BC7A-37B750ED6F0D}"/>
    <cellStyle name="Obično 3 3 5 2 7 3" xfId="24185" xr:uid="{4EFF8EB9-6240-4577-B000-15365D458208}"/>
    <cellStyle name="Obično 3 3 5 2 8" xfId="11026" xr:uid="{4A4C1D0A-60E5-4BCC-8688-DA0ED9AC0F2C}"/>
    <cellStyle name="Obično 3 3 5 2 8 2" xfId="28868" xr:uid="{C7C49A54-B423-415F-BCDF-62A8D309D7E7}"/>
    <cellStyle name="Obično 3 3 5 2 9" xfId="21712" xr:uid="{5B6866B6-D608-4DF5-BAAA-177BC755EB6A}"/>
    <cellStyle name="Obično 3 3 5 3" xfId="6026" xr:uid="{0449386D-02BE-4F64-923C-F5C74C485101}"/>
    <cellStyle name="Obično 3 3 5 3 2" xfId="6655" xr:uid="{68A621B0-A3C8-4E18-BDB6-23673C5E76DE}"/>
    <cellStyle name="Obično 3 3 5 3 2 2" xfId="8265" xr:uid="{44A45F89-E5CA-4DD0-BBB9-5F3118988982}"/>
    <cellStyle name="Obično 3 3 5 3 2 2 2" xfId="9575" xr:uid="{60EC1304-959C-40B6-B6FB-6EC27ED2C97F}"/>
    <cellStyle name="Obično 3 3 5 3 2 2 2 2" xfId="15614" xr:uid="{5E55428B-FED6-4D47-9085-D158CD638FC1}"/>
    <cellStyle name="Obično 3 3 5 3 2 2 2 2 2" xfId="26329" xr:uid="{CC9AC21F-BFEF-4172-B7B3-467CB670C154}"/>
    <cellStyle name="Obično 3 3 5 3 2 2 2 3" xfId="13247" xr:uid="{A93235F2-03B9-473E-BBF7-D90526B9D57E}"/>
    <cellStyle name="Obično 3 3 5 3 2 2 2 3 2" xfId="31012" xr:uid="{65B1382E-68FD-4AF8-9C6E-DA2B247B2C7D}"/>
    <cellStyle name="Obično 3 3 5 3 2 2 2 4" xfId="23962" xr:uid="{D557BB13-88E0-4C36-AF1F-A1195A80C1DF}"/>
    <cellStyle name="Obično 3 3 5 3 2 2 3" xfId="10767" xr:uid="{1FBCC55C-57B3-417C-A2AE-5E29B261942E}"/>
    <cellStyle name="Obično 3 3 5 3 2 2 3 2" xfId="14431" xr:uid="{E3481CAE-EC44-4EAA-8E3E-531F809C3ACB}"/>
    <cellStyle name="Obično 3 3 5 3 2 2 3 2 2" xfId="32196" xr:uid="{639C0E8E-8718-4ECE-B35E-E432A753A5AF}"/>
    <cellStyle name="Obično 3 3 5 3 2 2 3 3" xfId="25146" xr:uid="{A0F10D77-0A76-46F3-A10F-E72D800BD2BB}"/>
    <cellStyle name="Obično 3 3 5 3 2 2 4" xfId="12007" xr:uid="{3FFA00D9-7D63-4EB9-854C-8852A6D27E07}"/>
    <cellStyle name="Obično 3 3 5 3 2 2 4 2" xfId="29829" xr:uid="{6E65EA15-91B2-4756-BB4B-9FB439C74E68}"/>
    <cellStyle name="Obično 3 3 5 3 2 2 5" xfId="22722" xr:uid="{005D3CF9-020E-4E60-ACFF-17789609056E}"/>
    <cellStyle name="Obično 3 3 5 3 2 3" xfId="8988" xr:uid="{2EA06896-4937-4576-B1CC-028D899ED20E}"/>
    <cellStyle name="Obično 3 3 5 3 2 3 2" xfId="15047" xr:uid="{515AC6A5-7389-4ED2-8921-8B735418522C}"/>
    <cellStyle name="Obično 3 3 5 3 2 3 2 2" xfId="25762" xr:uid="{58404691-A672-4C79-BB91-273F7E302052}"/>
    <cellStyle name="Obično 3 3 5 3 2 3 3" xfId="12660" xr:uid="{CF006ECE-AE08-44AC-917A-18857FD3E622}"/>
    <cellStyle name="Obično 3 3 5 3 2 3 3 2" xfId="30445" xr:uid="{C2E0BE10-BD98-4CE7-BDCF-71D2FD0264F8}"/>
    <cellStyle name="Obično 3 3 5 3 2 3 4" xfId="23375" xr:uid="{9A4BA8A1-0187-4448-AA4C-EE64BB41958E}"/>
    <cellStyle name="Obično 3 3 5 3 2 4" xfId="10200" xr:uid="{0907520A-83B4-4719-8186-5B6EA762547C}"/>
    <cellStyle name="Obično 3 3 5 3 2 4 2" xfId="13864" xr:uid="{8E6312AD-FCCF-476A-985F-24271B2ADE6F}"/>
    <cellStyle name="Obično 3 3 5 3 2 4 2 2" xfId="31629" xr:uid="{35AA5E03-2405-44EB-A2F2-41DD89F54792}"/>
    <cellStyle name="Obično 3 3 5 3 2 4 3" xfId="24579" xr:uid="{59DCCA07-3C12-4F13-AE76-8ABE4CE89779}"/>
    <cellStyle name="Obično 3 3 5 3 2 5" xfId="11420" xr:uid="{D424A7C9-36C7-4D31-B9BE-D7ED5AE3C824}"/>
    <cellStyle name="Obično 3 3 5 3 2 5 2" xfId="29262" xr:uid="{1CDDA5F6-0DB9-4330-A44D-BDB27137F7DC}"/>
    <cellStyle name="Obično 3 3 5 3 2 6" xfId="22120" xr:uid="{C8A5620C-2E86-4963-B345-AEA67D80241D}"/>
    <cellStyle name="Obično 3 3 5 3 3" xfId="7623" xr:uid="{F6969A40-DD1B-4310-9F08-8EDD3006AE33}"/>
    <cellStyle name="Obično 3 3 5 3 3 2" xfId="9298" xr:uid="{8210C410-4169-4443-8368-6385F2E8D001}"/>
    <cellStyle name="Obično 3 3 5 3 3 2 2" xfId="15337" xr:uid="{E961AAAD-017D-4BFB-B7E8-57AE8AFE137C}"/>
    <cellStyle name="Obično 3 3 5 3 3 2 2 2" xfId="26052" xr:uid="{844A00D4-DFDF-4D2D-9C97-CFEFD4B395C0}"/>
    <cellStyle name="Obično 3 3 5 3 3 2 3" xfId="12970" xr:uid="{A87DAE0B-A5C5-4BA8-89B1-72D57E20F116}"/>
    <cellStyle name="Obično 3 3 5 3 3 2 3 2" xfId="30735" xr:uid="{9EB9F334-6CDA-4FC1-83F3-154928190BAB}"/>
    <cellStyle name="Obično 3 3 5 3 3 2 4" xfId="23685" xr:uid="{9C73C1EA-666A-4473-80C1-90213FE90FCD}"/>
    <cellStyle name="Obično 3 3 5 3 3 3" xfId="10490" xr:uid="{02A8C3B0-9382-48B8-92EE-AE4E26F35C03}"/>
    <cellStyle name="Obično 3 3 5 3 3 3 2" xfId="14154" xr:uid="{F3CDB459-8C9E-4884-A3B4-E9A9D5501EAD}"/>
    <cellStyle name="Obično 3 3 5 3 3 3 2 2" xfId="31919" xr:uid="{69DDFF5E-60E4-4D2A-AFDC-F622DEBE491A}"/>
    <cellStyle name="Obično 3 3 5 3 3 3 3" xfId="24869" xr:uid="{495E3227-6728-4A6F-8764-044A887C3DA8}"/>
    <cellStyle name="Obično 3 3 5 3 3 4" xfId="11730" xr:uid="{1313BEF4-A2AC-4EF8-805E-B0BFECA4E250}"/>
    <cellStyle name="Obično 3 3 5 3 3 4 2" xfId="29552" xr:uid="{619FC661-783B-43FF-8A1B-3E7D57A55FE6}"/>
    <cellStyle name="Obično 3 3 5 3 3 5" xfId="22445" xr:uid="{CB165030-A0D0-4A00-B824-8815833CEACF}"/>
    <cellStyle name="Obično 3 3 5 3 4" xfId="8723" xr:uid="{E6710224-6E25-4EE8-977B-A70CD58A4210}"/>
    <cellStyle name="Obično 3 3 5 3 4 2" xfId="14782" xr:uid="{65D76D62-B243-4594-AA57-9C97F1AD031A}"/>
    <cellStyle name="Obično 3 3 5 3 4 2 2" xfId="25497" xr:uid="{8F810239-256A-47F8-BC82-C4A3A1041427}"/>
    <cellStyle name="Obično 3 3 5 3 4 3" xfId="12395" xr:uid="{42246C20-B54D-4A2C-86F5-C2420A8B80ED}"/>
    <cellStyle name="Obično 3 3 5 3 4 3 2" xfId="30180" xr:uid="{937230C1-D6F7-4F4B-86AB-604AA133E672}"/>
    <cellStyle name="Obično 3 3 5 3 4 4" xfId="23110" xr:uid="{00DAA267-1DEF-4BDE-A963-4288ECD7B8C6}"/>
    <cellStyle name="Obično 3 3 5 3 5" xfId="9935" xr:uid="{7F844E3A-FA0E-447D-94EC-A694E2C32BA1}"/>
    <cellStyle name="Obično 3 3 5 3 5 2" xfId="13599" xr:uid="{921376A1-A650-466C-8A96-B03A0F3055FA}"/>
    <cellStyle name="Obično 3 3 5 3 5 2 2" xfId="31364" xr:uid="{655A69E0-D36F-44B1-AD25-E16815FC691F}"/>
    <cellStyle name="Obično 3 3 5 3 5 3" xfId="24314" xr:uid="{D3C875F3-B36E-4C84-BD6C-EAC51F9A6278}"/>
    <cellStyle name="Obično 3 3 5 3 6" xfId="11155" xr:uid="{A94439D5-762A-4691-B0FC-5DF825387F59}"/>
    <cellStyle name="Obično 3 3 5 3 6 2" xfId="28997" xr:uid="{F19761CB-3F77-4C09-8BA7-635151C338AA}"/>
    <cellStyle name="Obično 3 3 5 3 7" xfId="21855" xr:uid="{E7FE4692-E9FF-417B-A59B-4A30CDCD54B4}"/>
    <cellStyle name="Obično 3 3 5 4" xfId="6462" xr:uid="{64034B7C-9115-4B6C-9604-0E7C49656B95}"/>
    <cellStyle name="Obično 3 3 5 4 2" xfId="8072" xr:uid="{54A1E06B-A03C-4DAE-83EA-2F1761783DEC}"/>
    <cellStyle name="Obično 3 3 5 4 2 2" xfId="9445" xr:uid="{451FF348-5E1E-4DE9-A027-8F4588597BC1}"/>
    <cellStyle name="Obično 3 3 5 4 2 2 2" xfId="15484" xr:uid="{5C39E4A7-58F5-4EC1-89EF-700E88FAA67B}"/>
    <cellStyle name="Obično 3 3 5 4 2 2 2 2" xfId="26199" xr:uid="{928964A8-9467-459D-B69B-85BB95403D3F}"/>
    <cellStyle name="Obično 3 3 5 4 2 2 3" xfId="13117" xr:uid="{72E019E7-14BA-4EF6-BEBB-6708640DCA12}"/>
    <cellStyle name="Obično 3 3 5 4 2 2 3 2" xfId="30882" xr:uid="{4DA22D80-961B-4148-A32E-6E1C284916CE}"/>
    <cellStyle name="Obično 3 3 5 4 2 2 4" xfId="23832" xr:uid="{27462C28-7AD0-4A88-A68A-E9BD3772E273}"/>
    <cellStyle name="Obično 3 3 5 4 2 3" xfId="10637" xr:uid="{C58FB509-B485-4A11-8FF0-633C140D0722}"/>
    <cellStyle name="Obično 3 3 5 4 2 3 2" xfId="14301" xr:uid="{7A7FD268-38B7-4C3B-80DB-07F2E0CBC304}"/>
    <cellStyle name="Obično 3 3 5 4 2 3 2 2" xfId="32066" xr:uid="{1AC8A7DB-EE3E-4F46-9FC5-7D33D9BF64DD}"/>
    <cellStyle name="Obično 3 3 5 4 2 3 3" xfId="25016" xr:uid="{2A27BBE2-BCF0-4D9C-9092-BC3712697DB1}"/>
    <cellStyle name="Obično 3 3 5 4 2 4" xfId="11877" xr:uid="{854705DD-F965-49C6-A89D-3391F7BE39AF}"/>
    <cellStyle name="Obično 3 3 5 4 2 4 2" xfId="29699" xr:uid="{ED972E05-9DCC-49E2-8392-5E68C100CC07}"/>
    <cellStyle name="Obično 3 3 5 4 2 5" xfId="22592" xr:uid="{AAB4D7D3-DC78-4B8B-A3AF-85405C28D16D}"/>
    <cellStyle name="Obično 3 3 5 4 3" xfId="8858" xr:uid="{BB504E07-FB4F-4A34-AAF5-EB1B5E38DE03}"/>
    <cellStyle name="Obično 3 3 5 4 3 2" xfId="14917" xr:uid="{555BB9F6-E534-46F2-A433-984526172335}"/>
    <cellStyle name="Obično 3 3 5 4 3 2 2" xfId="25632" xr:uid="{57EB57F6-9127-4A29-82F9-44AC50BAD7E2}"/>
    <cellStyle name="Obično 3 3 5 4 3 3" xfId="12530" xr:uid="{5437AA70-F212-47B9-8B9A-04B1CD4A330C}"/>
    <cellStyle name="Obično 3 3 5 4 3 3 2" xfId="30315" xr:uid="{D4569164-5109-4414-9F20-152FBB1969AB}"/>
    <cellStyle name="Obično 3 3 5 4 3 4" xfId="23245" xr:uid="{2C4B32CD-A43A-4E2C-926D-5721B957FA8B}"/>
    <cellStyle name="Obično 3 3 5 4 4" xfId="10070" xr:uid="{07AD5807-65FA-44A7-9E1A-A7B5FF83493C}"/>
    <cellStyle name="Obično 3 3 5 4 4 2" xfId="13734" xr:uid="{3F235BC6-F1F8-4D36-BD5A-E221C4A3655D}"/>
    <cellStyle name="Obično 3 3 5 4 4 2 2" xfId="31499" xr:uid="{55EE0509-BB53-4BEA-8CDC-CEEB437FF972}"/>
    <cellStyle name="Obično 3 3 5 4 4 3" xfId="24449" xr:uid="{E0046F00-5E8A-4136-92E9-727BF1ADE1BB}"/>
    <cellStyle name="Obično 3 3 5 4 5" xfId="11290" xr:uid="{B0763D20-E269-4637-8902-4153DD4F486C}"/>
    <cellStyle name="Obično 3 3 5 4 5 2" xfId="29132" xr:uid="{F6891231-1B74-4E30-BAAF-A2FCFEED2236}"/>
    <cellStyle name="Obično 3 3 5 4 6" xfId="21990" xr:uid="{B47D9FFA-9740-4CDB-9CD8-CFFAC300ABEB}"/>
    <cellStyle name="Obično 3 3 5 5" xfId="7430" xr:uid="{FB9D8FED-2462-4ED6-9B9B-BEE0AECF6919}"/>
    <cellStyle name="Obično 3 3 5 5 2" xfId="9168" xr:uid="{A9309244-3E4F-402B-9A19-8F2D34A5A205}"/>
    <cellStyle name="Obično 3 3 5 5 2 2" xfId="15207" xr:uid="{BAFDC3C6-ABA6-4525-8249-B94A837A516D}"/>
    <cellStyle name="Obično 3 3 5 5 2 2 2" xfId="25922" xr:uid="{0EAAD5ED-1B4D-446A-8D48-0E5C450C2171}"/>
    <cellStyle name="Obično 3 3 5 5 2 3" xfId="12840" xr:uid="{85449EA7-A002-4BA4-8ABE-6DF9277DFD18}"/>
    <cellStyle name="Obično 3 3 5 5 2 3 2" xfId="30605" xr:uid="{AF8B7D71-7A1B-49A7-9AE5-E970489D9D2D}"/>
    <cellStyle name="Obično 3 3 5 5 2 4" xfId="23555" xr:uid="{A716E849-731E-4DF7-A320-4156A30E1B9F}"/>
    <cellStyle name="Obično 3 3 5 5 3" xfId="10360" xr:uid="{E8C75ABC-8AB7-4D47-9EF0-55A5595078EF}"/>
    <cellStyle name="Obično 3 3 5 5 3 2" xfId="14024" xr:uid="{A8E9B775-1B6D-4145-92C1-03FD12A2B9EB}"/>
    <cellStyle name="Obično 3 3 5 5 3 2 2" xfId="31789" xr:uid="{EB40ACE5-E281-4EF8-8EDB-2A1127684336}"/>
    <cellStyle name="Obično 3 3 5 5 3 3" xfId="24739" xr:uid="{587C4CF0-E3F0-4CA2-973F-92D342BCA806}"/>
    <cellStyle name="Obično 3 3 5 5 4" xfId="11600" xr:uid="{CE35E34E-8718-4A47-8679-159AAAC24A92}"/>
    <cellStyle name="Obično 3 3 5 5 4 2" xfId="29422" xr:uid="{909F43E6-534F-4E22-AE0E-43740C42D20F}"/>
    <cellStyle name="Obično 3 3 5 5 5" xfId="22315" xr:uid="{86917442-0677-4D7C-BA7F-61D066ACD4DA}"/>
    <cellStyle name="Obično 3 3 5 6" xfId="8347" xr:uid="{AF07CF1A-1B45-470A-99A5-A94AE0A1DB7A}"/>
    <cellStyle name="Obično 3 3 5 6 2" xfId="9652" xr:uid="{96935B65-B8D7-4219-970F-468807966FD8}"/>
    <cellStyle name="Obično 3 3 5 6 2 2" xfId="15691" xr:uid="{DBBE1EC9-D946-4E85-8707-52646E186762}"/>
    <cellStyle name="Obično 3 3 5 6 2 2 2" xfId="26406" xr:uid="{F0CE68EF-7AF8-45EF-B3BD-E8A35066BF0B}"/>
    <cellStyle name="Obično 3 3 5 6 2 3" xfId="13324" xr:uid="{B2A129C5-8EDC-49A3-9789-1FDA371C9991}"/>
    <cellStyle name="Obično 3 3 5 6 2 3 2" xfId="31089" xr:uid="{43558136-27F4-4FF6-92E4-9A356E7A73CE}"/>
    <cellStyle name="Obično 3 3 5 6 2 4" xfId="24039" xr:uid="{AEA41758-BAA1-4032-8FD9-04545176BA23}"/>
    <cellStyle name="Obično 3 3 5 6 3" xfId="10844" xr:uid="{A05CB2CD-C7AF-49F0-8D4E-3144504505FC}"/>
    <cellStyle name="Obično 3 3 5 6 3 2" xfId="14508" xr:uid="{6266A3D5-9C22-4233-AE0D-D1EECDCAB649}"/>
    <cellStyle name="Obično 3 3 5 6 3 2 2" xfId="32273" xr:uid="{A3380BDD-FC09-498C-BAC0-6F7E7A28F533}"/>
    <cellStyle name="Obično 3 3 5 6 3 3" xfId="25223" xr:uid="{FCD6FB5E-7AC8-4544-BEF6-7C210E34D238}"/>
    <cellStyle name="Obično 3 3 5 6 4" xfId="12084" xr:uid="{319AEF22-743F-4461-86A9-863E34311C20}"/>
    <cellStyle name="Obično 3 3 5 6 4 2" xfId="29906" xr:uid="{455C05D4-5B2B-421B-AD09-16D99F529B63}"/>
    <cellStyle name="Obično 3 3 5 6 5" xfId="22799" xr:uid="{F8BD3E4A-701F-4F03-B5BC-6DEBFF35E6F2}"/>
    <cellStyle name="Obično 3 3 5 7" xfId="8593" xr:uid="{89E9E917-2C8A-4AA2-ABBF-9F6FFA5610B7}"/>
    <cellStyle name="Obično 3 3 5 7 2" xfId="14652" xr:uid="{6082E59F-AF18-4D3E-9A13-893E256E3093}"/>
    <cellStyle name="Obično 3 3 5 7 2 2" xfId="25367" xr:uid="{E36A3E6B-C07A-4C91-B1DC-6C53F47EF317}"/>
    <cellStyle name="Obično 3 3 5 7 3" xfId="12265" xr:uid="{221DAAA9-3B99-4800-B005-298BFAB64C15}"/>
    <cellStyle name="Obično 3 3 5 7 3 2" xfId="30050" xr:uid="{C7042E77-26AD-403E-B6D7-9B8851E4EC14}"/>
    <cellStyle name="Obično 3 3 5 7 4" xfId="22980" xr:uid="{C7CDA51F-6F58-49CE-8320-9DDE0A98699A}"/>
    <cellStyle name="Obično 3 3 5 8" xfId="9803" xr:uid="{BF754DB4-8AAD-468F-8C39-2D9117880009}"/>
    <cellStyle name="Obično 3 3 5 8 2" xfId="13469" xr:uid="{F91B7467-A816-4935-96AB-00AE50C580EE}"/>
    <cellStyle name="Obično 3 3 5 8 2 2" xfId="31234" xr:uid="{17C13C6C-499F-4651-8718-AA99360E8B6C}"/>
    <cellStyle name="Obično 3 3 5 8 3" xfId="24184" xr:uid="{DDB3B489-3488-4810-BF31-A921C6DFD0CC}"/>
    <cellStyle name="Obično 3 3 5 9" xfId="11025" xr:uid="{9AEC1AAC-F151-40D1-A636-D78F100EEAAB}"/>
    <cellStyle name="Obično 3 3 5 9 2" xfId="28867" xr:uid="{2A8CCB7B-FD90-4A7A-BEAD-AEE4EB984024}"/>
    <cellStyle name="Obično 3 3 6" xfId="5232" xr:uid="{62ED7CCB-B2AF-40C1-9838-E30141388E99}"/>
    <cellStyle name="Obično 3 3 6 2" xfId="6028" xr:uid="{4C958DE2-8AAC-4061-9DE3-3B066CF6CD18}"/>
    <cellStyle name="Obično 3 3 6 2 2" xfId="6657" xr:uid="{37F4D66A-23FE-4B79-AD61-ACBFED88CC8A}"/>
    <cellStyle name="Obično 3 3 6 2 2 2" xfId="8267" xr:uid="{347BA6D7-8228-4C54-A0D2-50C472AC979D}"/>
    <cellStyle name="Obično 3 3 6 2 2 2 2" xfId="9577" xr:uid="{9EC89DE5-0959-4828-9A76-94022BBD47C6}"/>
    <cellStyle name="Obično 3 3 6 2 2 2 2 2" xfId="15616" xr:uid="{5FCB4EDD-3662-4DEE-985C-DC309B9BDFDC}"/>
    <cellStyle name="Obično 3 3 6 2 2 2 2 2 2" xfId="26331" xr:uid="{6874F4F4-AC05-472A-8107-6E82A5E153D2}"/>
    <cellStyle name="Obično 3 3 6 2 2 2 2 3" xfId="13249" xr:uid="{6CBC7787-F93F-49C0-BB35-7B52E4A25878}"/>
    <cellStyle name="Obično 3 3 6 2 2 2 2 3 2" xfId="31014" xr:uid="{473BD267-891E-42DA-A8F9-632EC1285153}"/>
    <cellStyle name="Obično 3 3 6 2 2 2 2 4" xfId="23964" xr:uid="{9613EAA5-2201-4744-A601-B01F2402DD89}"/>
    <cellStyle name="Obično 3 3 6 2 2 2 3" xfId="10769" xr:uid="{E20DD6AE-7AF9-4971-9296-D7D0D9F0F5DA}"/>
    <cellStyle name="Obično 3 3 6 2 2 2 3 2" xfId="14433" xr:uid="{92FA99CF-5F9E-41FA-B6FD-326FC42D2AA3}"/>
    <cellStyle name="Obično 3 3 6 2 2 2 3 2 2" xfId="32198" xr:uid="{7BEE5FCE-FC04-4275-BDAA-52B90F5DBC9F}"/>
    <cellStyle name="Obično 3 3 6 2 2 2 3 3" xfId="25148" xr:uid="{262E4631-4540-4658-BF4F-38B41C112254}"/>
    <cellStyle name="Obično 3 3 6 2 2 2 4" xfId="12009" xr:uid="{FB658DAF-AC50-46C6-87B9-A53D0F488C18}"/>
    <cellStyle name="Obično 3 3 6 2 2 2 4 2" xfId="29831" xr:uid="{3D580566-C320-47B3-9E80-488A33F9562A}"/>
    <cellStyle name="Obično 3 3 6 2 2 2 5" xfId="22724" xr:uid="{D697E65F-1FB1-4CD9-8CE7-AB3FCE2CE858}"/>
    <cellStyle name="Obično 3 3 6 2 2 3" xfId="8990" xr:uid="{C2E4277D-611E-4130-9030-06C11B28321C}"/>
    <cellStyle name="Obično 3 3 6 2 2 3 2" xfId="15049" xr:uid="{0E5A1B34-B6C0-4FC6-9269-94900203EE03}"/>
    <cellStyle name="Obično 3 3 6 2 2 3 2 2" xfId="25764" xr:uid="{DC995E67-D9D6-4374-8187-D07D99251D90}"/>
    <cellStyle name="Obično 3 3 6 2 2 3 3" xfId="12662" xr:uid="{03C36BA4-27C8-4924-BE76-D474F6605E5D}"/>
    <cellStyle name="Obično 3 3 6 2 2 3 3 2" xfId="30447" xr:uid="{95D1C83E-EF4A-48B1-AACB-E05E0FDB5535}"/>
    <cellStyle name="Obično 3 3 6 2 2 3 4" xfId="23377" xr:uid="{CAB9C51A-4610-4C4B-9B65-925172EF0F3D}"/>
    <cellStyle name="Obično 3 3 6 2 2 4" xfId="10202" xr:uid="{85DF20F2-3A3B-4EF8-A46C-10C200EFD919}"/>
    <cellStyle name="Obično 3 3 6 2 2 4 2" xfId="13866" xr:uid="{4207CBE8-1C6B-46C2-89AA-9053C66F53ED}"/>
    <cellStyle name="Obično 3 3 6 2 2 4 2 2" xfId="31631" xr:uid="{8FBB1AA7-583C-43E3-9419-172B352DDC8D}"/>
    <cellStyle name="Obično 3 3 6 2 2 4 3" xfId="24581" xr:uid="{AD48B03A-CF78-4F0E-B580-861D8B07DA21}"/>
    <cellStyle name="Obično 3 3 6 2 2 5" xfId="11422" xr:uid="{120D8E5A-F690-4A92-8544-EBCD124B4C2E}"/>
    <cellStyle name="Obično 3 3 6 2 2 5 2" xfId="29264" xr:uid="{4098E2E0-4E30-432C-B8DE-BE0ADA7A29A4}"/>
    <cellStyle name="Obično 3 3 6 2 2 6" xfId="22122" xr:uid="{4F636B3D-C20F-42C7-8E51-F0AA3F00A5A5}"/>
    <cellStyle name="Obično 3 3 6 2 3" xfId="7625" xr:uid="{3D6E1449-667A-4A51-842E-7091DC6C46B0}"/>
    <cellStyle name="Obično 3 3 6 2 3 2" xfId="9300" xr:uid="{2E6B11FA-F4F4-4440-A627-0FBD67AC6919}"/>
    <cellStyle name="Obično 3 3 6 2 3 2 2" xfId="15339" xr:uid="{64AE365C-910F-4696-9CEF-22D4C9DE72FA}"/>
    <cellStyle name="Obično 3 3 6 2 3 2 2 2" xfId="26054" xr:uid="{86D0671A-956A-4FA2-A2D9-6474DEB2B8A0}"/>
    <cellStyle name="Obično 3 3 6 2 3 2 3" xfId="12972" xr:uid="{E5624DAA-8F18-4939-8BA5-820BFB51B6C9}"/>
    <cellStyle name="Obično 3 3 6 2 3 2 3 2" xfId="30737" xr:uid="{A32EB9F3-98A8-4C79-982A-D303867D545B}"/>
    <cellStyle name="Obično 3 3 6 2 3 2 4" xfId="23687" xr:uid="{FBCC70AA-D838-4B74-A285-9036D3CB97E1}"/>
    <cellStyle name="Obično 3 3 6 2 3 3" xfId="10492" xr:uid="{7E73332F-7BFB-41A3-A245-97B4BCF5E08B}"/>
    <cellStyle name="Obično 3 3 6 2 3 3 2" xfId="14156" xr:uid="{AB52E200-B025-4B7E-8ADB-A3374FF9EF94}"/>
    <cellStyle name="Obično 3 3 6 2 3 3 2 2" xfId="31921" xr:uid="{97D7C34D-5A75-460F-AF51-DA4E676FBDD1}"/>
    <cellStyle name="Obično 3 3 6 2 3 3 3" xfId="24871" xr:uid="{56E8DB57-278F-4E07-B39A-D950AACBDB06}"/>
    <cellStyle name="Obično 3 3 6 2 3 4" xfId="11732" xr:uid="{311DC041-FF67-4ED0-8CC1-7DFEE6480070}"/>
    <cellStyle name="Obično 3 3 6 2 3 4 2" xfId="29554" xr:uid="{53230485-9A26-4810-A736-ABC7EF9BA51A}"/>
    <cellStyle name="Obično 3 3 6 2 3 5" xfId="22447" xr:uid="{8AF32CF4-16E0-4A50-8D5A-7968CFA336B3}"/>
    <cellStyle name="Obično 3 3 6 2 4" xfId="8725" xr:uid="{9572AA68-CC73-4576-A593-B150F0E06E59}"/>
    <cellStyle name="Obično 3 3 6 2 4 2" xfId="14784" xr:uid="{2E95193C-93DB-4D3B-821F-EB39180C5327}"/>
    <cellStyle name="Obično 3 3 6 2 4 2 2" xfId="25499" xr:uid="{7057EF48-C1A7-4A00-824F-8683855F2F1B}"/>
    <cellStyle name="Obično 3 3 6 2 4 3" xfId="12397" xr:uid="{9429723A-0B0F-4BAE-ABAC-21D8B586F2D3}"/>
    <cellStyle name="Obično 3 3 6 2 4 3 2" xfId="30182" xr:uid="{D382E419-7E19-4DAB-A077-76840F852C9F}"/>
    <cellStyle name="Obično 3 3 6 2 4 4" xfId="23112" xr:uid="{5DCD3836-2417-4762-A4C2-78B742E9BD30}"/>
    <cellStyle name="Obično 3 3 6 2 5" xfId="9937" xr:uid="{F1FB6A31-1AAC-4A77-9D44-8F03FAF86FE1}"/>
    <cellStyle name="Obično 3 3 6 2 5 2" xfId="13601" xr:uid="{C2DCBB5F-237A-481A-AC4A-D65DAD611575}"/>
    <cellStyle name="Obično 3 3 6 2 5 2 2" xfId="31366" xr:uid="{65565FCF-4F37-4275-A2AA-549B6DE29DA9}"/>
    <cellStyle name="Obično 3 3 6 2 5 3" xfId="24316" xr:uid="{6F7150DD-F6EA-4010-A85A-D8B3769D9280}"/>
    <cellStyle name="Obično 3 3 6 2 6" xfId="11157" xr:uid="{16805B85-58F8-4EC6-8553-118E1E47231C}"/>
    <cellStyle name="Obično 3 3 6 2 6 2" xfId="28999" xr:uid="{C84900B3-7415-462D-93EA-B48E0390B09F}"/>
    <cellStyle name="Obično 3 3 6 2 7" xfId="21857" xr:uid="{A07351CC-76ED-4550-B1F3-1CA8799FDC1F}"/>
    <cellStyle name="Obično 3 3 6 3" xfId="6464" xr:uid="{08992A27-3925-42AF-88DC-FBB48F4C2CE5}"/>
    <cellStyle name="Obično 3 3 6 3 2" xfId="8074" xr:uid="{0ADB8F4F-0974-47E3-AF36-88DC6F1BEC86}"/>
    <cellStyle name="Obično 3 3 6 3 2 2" xfId="9447" xr:uid="{9A112803-1369-45A5-8B09-FD888A1907AB}"/>
    <cellStyle name="Obično 3 3 6 3 2 2 2" xfId="15486" xr:uid="{330EC819-9B9E-4DAF-BF8E-86AC4B5F614C}"/>
    <cellStyle name="Obično 3 3 6 3 2 2 2 2" xfId="26201" xr:uid="{EEFBE306-CC94-4AB3-8CF5-A9DE601772CA}"/>
    <cellStyle name="Obično 3 3 6 3 2 2 3" xfId="13119" xr:uid="{F776C99D-AFE2-47F4-A9E9-D6189B2142E0}"/>
    <cellStyle name="Obično 3 3 6 3 2 2 3 2" xfId="30884" xr:uid="{9BE16762-834B-4D48-B490-285C8329B9BB}"/>
    <cellStyle name="Obično 3 3 6 3 2 2 4" xfId="23834" xr:uid="{0E09FF4D-0992-45D3-AA46-31C81F07BB9C}"/>
    <cellStyle name="Obično 3 3 6 3 2 3" xfId="10639" xr:uid="{C1BBE5D1-9678-4550-A790-8E8921CF6A7D}"/>
    <cellStyle name="Obično 3 3 6 3 2 3 2" xfId="14303" xr:uid="{4EEEB354-5E7B-4A1E-A882-FA1B42F7C75B}"/>
    <cellStyle name="Obično 3 3 6 3 2 3 2 2" xfId="32068" xr:uid="{7AEB1CD8-0A0F-4C7B-A915-C6F2A54480EF}"/>
    <cellStyle name="Obično 3 3 6 3 2 3 3" xfId="25018" xr:uid="{158F2CD3-8ED7-407F-8F6D-F09000F3CD66}"/>
    <cellStyle name="Obično 3 3 6 3 2 4" xfId="11879" xr:uid="{C3C4F6C9-7520-4469-825C-D9A961BB0562}"/>
    <cellStyle name="Obično 3 3 6 3 2 4 2" xfId="29701" xr:uid="{0B37700C-A2A5-409D-A08C-A2467944018C}"/>
    <cellStyle name="Obično 3 3 6 3 2 5" xfId="22594" xr:uid="{44202083-9E87-41CB-A875-CEDE3B75163D}"/>
    <cellStyle name="Obično 3 3 6 3 3" xfId="8860" xr:uid="{45B12B26-0D2E-4523-A501-1FE1A3713C52}"/>
    <cellStyle name="Obično 3 3 6 3 3 2" xfId="14919" xr:uid="{BCBE759A-D133-40C9-B3A8-66F39D6E8A63}"/>
    <cellStyle name="Obično 3 3 6 3 3 2 2" xfId="25634" xr:uid="{6BC108FD-455A-4B3B-8671-A62BB9E45CDC}"/>
    <cellStyle name="Obično 3 3 6 3 3 3" xfId="12532" xr:uid="{EC6DCD56-0EC9-4CF1-92EC-41F9295458FD}"/>
    <cellStyle name="Obično 3 3 6 3 3 3 2" xfId="30317" xr:uid="{B196AA94-B673-4E2A-BD00-6835CC2B72B9}"/>
    <cellStyle name="Obično 3 3 6 3 3 4" xfId="23247" xr:uid="{9BB48D37-0EFC-42E2-8A2D-252D01911C48}"/>
    <cellStyle name="Obično 3 3 6 3 4" xfId="10072" xr:uid="{71241A3E-18CA-4EEB-B7A9-F9ED1F97C4BD}"/>
    <cellStyle name="Obično 3 3 6 3 4 2" xfId="13736" xr:uid="{9AB732EF-CF07-4923-BD27-29BCB8D99E4F}"/>
    <cellStyle name="Obično 3 3 6 3 4 2 2" xfId="31501" xr:uid="{27209F15-36F1-45AD-BD48-0DEA59439576}"/>
    <cellStyle name="Obično 3 3 6 3 4 3" xfId="24451" xr:uid="{A68AD648-19BD-4C95-B26D-966F8E1259CD}"/>
    <cellStyle name="Obično 3 3 6 3 5" xfId="11292" xr:uid="{B3DB6565-4BA0-471D-AD2D-4CB6E495DCFB}"/>
    <cellStyle name="Obično 3 3 6 3 5 2" xfId="29134" xr:uid="{1F2FDB5D-8220-4874-AE70-8684AAF4A5DD}"/>
    <cellStyle name="Obično 3 3 6 3 6" xfId="21992" xr:uid="{8B88DEFD-7A17-43C3-B83F-DEF17D8EFEA7}"/>
    <cellStyle name="Obično 3 3 6 4" xfId="7432" xr:uid="{0D7F6FBF-0D0D-4FD6-93E9-0830C6C98066}"/>
    <cellStyle name="Obično 3 3 6 4 2" xfId="9170" xr:uid="{4A36EE4D-F2AC-4721-A081-B6E4854293F1}"/>
    <cellStyle name="Obično 3 3 6 4 2 2" xfId="15209" xr:uid="{8BFAAA0E-E305-4BA8-AC67-A6110060EFA9}"/>
    <cellStyle name="Obično 3 3 6 4 2 2 2" xfId="25924" xr:uid="{BFB33BBB-722E-4EF4-974C-7E880C002B96}"/>
    <cellStyle name="Obično 3 3 6 4 2 3" xfId="12842" xr:uid="{1ABA32B5-4994-4FC6-B5FB-647171485CF7}"/>
    <cellStyle name="Obično 3 3 6 4 2 3 2" xfId="30607" xr:uid="{61399B0C-423F-437F-9AD6-91FAC2136488}"/>
    <cellStyle name="Obično 3 3 6 4 2 4" xfId="23557" xr:uid="{2DE7D2F0-1525-4368-B243-EF08B169337B}"/>
    <cellStyle name="Obično 3 3 6 4 3" xfId="10362" xr:uid="{5F108295-4802-4E7A-AD5C-173FC4876F93}"/>
    <cellStyle name="Obično 3 3 6 4 3 2" xfId="14026" xr:uid="{988458A3-1EF6-40CF-8FF2-9C265613BEA3}"/>
    <cellStyle name="Obično 3 3 6 4 3 2 2" xfId="31791" xr:uid="{0B8DCED8-90B8-43EB-AEDB-E202DD4266EB}"/>
    <cellStyle name="Obično 3 3 6 4 3 3" xfId="24741" xr:uid="{80CA59D1-27DC-467B-BA5B-64B2D768474C}"/>
    <cellStyle name="Obično 3 3 6 4 4" xfId="11602" xr:uid="{064BEF89-25A5-478E-B1DE-14BFF0E34E9D}"/>
    <cellStyle name="Obično 3 3 6 4 4 2" xfId="29424" xr:uid="{8F68F5A9-7C80-4404-9506-FCC25D1AA6E5}"/>
    <cellStyle name="Obično 3 3 6 4 5" xfId="22317" xr:uid="{DB9A1D1A-88EE-447A-A2D2-3D63856B375B}"/>
    <cellStyle name="Obično 3 3 6 5" xfId="8349" xr:uid="{BAC08D0D-1690-4147-A88B-B8A54D74FE48}"/>
    <cellStyle name="Obično 3 3 6 5 2" xfId="9654" xr:uid="{D3C21C04-E370-4CAC-B8CF-1F65CD413E03}"/>
    <cellStyle name="Obično 3 3 6 5 2 2" xfId="15693" xr:uid="{82CAB35C-E0B6-499C-AE26-D326283135C6}"/>
    <cellStyle name="Obično 3 3 6 5 2 2 2" xfId="26408" xr:uid="{F4A05E39-FCDF-4216-AFBF-D2F139F0969A}"/>
    <cellStyle name="Obično 3 3 6 5 2 3" xfId="13326" xr:uid="{E6CE3557-08C2-4019-8FDC-4DAEE66D9AF1}"/>
    <cellStyle name="Obično 3 3 6 5 2 3 2" xfId="31091" xr:uid="{3B1B7CD5-08A5-44E0-91DF-E531AE8F7E8D}"/>
    <cellStyle name="Obično 3 3 6 5 2 4" xfId="24041" xr:uid="{F392F2A6-20DA-482E-9493-895417743DCD}"/>
    <cellStyle name="Obično 3 3 6 5 3" xfId="10846" xr:uid="{E5FB3651-EE87-405C-BE9B-B9653FFA98E9}"/>
    <cellStyle name="Obično 3 3 6 5 3 2" xfId="14510" xr:uid="{8321569D-580F-4671-ADC2-A680832F32BB}"/>
    <cellStyle name="Obično 3 3 6 5 3 2 2" xfId="32275" xr:uid="{DA14061C-87A5-46AC-8562-1BEFB13D06C9}"/>
    <cellStyle name="Obično 3 3 6 5 3 3" xfId="25225" xr:uid="{F4D3808F-6843-42DE-97CC-B0D2BCCD5B0B}"/>
    <cellStyle name="Obično 3 3 6 5 4" xfId="12086" xr:uid="{C1663F8B-6281-4BC9-ABCE-5798E9EA9885}"/>
    <cellStyle name="Obično 3 3 6 5 4 2" xfId="29908" xr:uid="{27155416-9176-4A5F-856A-E6821A67B86D}"/>
    <cellStyle name="Obično 3 3 6 5 5" xfId="22801" xr:uid="{F0B4D140-96C4-4468-8F82-2A15569B8BB8}"/>
    <cellStyle name="Obično 3 3 6 6" xfId="8595" xr:uid="{AEB8FD16-1DA5-4381-AFE2-22678F31CDE5}"/>
    <cellStyle name="Obično 3 3 6 6 2" xfId="14654" xr:uid="{155A41F0-81AB-463B-A80A-8F1F21B2C36E}"/>
    <cellStyle name="Obično 3 3 6 6 2 2" xfId="25369" xr:uid="{370C0AD8-C1E6-4DCC-A958-360061C7C322}"/>
    <cellStyle name="Obično 3 3 6 6 3" xfId="12267" xr:uid="{E45CF116-C38D-4AF0-BDF0-72A48EA9E750}"/>
    <cellStyle name="Obično 3 3 6 6 3 2" xfId="30052" xr:uid="{16A95447-CB5F-4A5F-AA1E-683E9D4A222B}"/>
    <cellStyle name="Obično 3 3 6 6 4" xfId="22982" xr:uid="{4CAAF7AB-398D-4600-B753-006380482D8F}"/>
    <cellStyle name="Obično 3 3 6 7" xfId="9805" xr:uid="{03E1B384-222C-403F-8293-C164481B2CE0}"/>
    <cellStyle name="Obično 3 3 6 7 2" xfId="13471" xr:uid="{A4B0F4D2-1150-4880-AE0C-B67481834988}"/>
    <cellStyle name="Obično 3 3 6 7 2 2" xfId="31236" xr:uid="{6C38458D-7EF9-4A8F-862B-06538A1BFA2E}"/>
    <cellStyle name="Obično 3 3 6 7 3" xfId="24186" xr:uid="{0E8FC9A8-0B32-4F26-9F73-65B0E2DDF127}"/>
    <cellStyle name="Obično 3 3 6 8" xfId="11027" xr:uid="{9DCCD433-BDB6-460F-A3FB-D6D195E444F1}"/>
    <cellStyle name="Obično 3 3 6 8 2" xfId="28869" xr:uid="{47E07A21-1F57-42DB-BB68-4363EF3D19C8}"/>
    <cellStyle name="Obično 3 3 6 9" xfId="21713" xr:uid="{B172364F-E74F-4F99-A9CE-8BD02A6376EE}"/>
    <cellStyle name="Obično 3 3 7" xfId="5233" xr:uid="{E28E80A5-A342-4AC9-A6C2-4D415138C58B}"/>
    <cellStyle name="Obično 3 3 7 2" xfId="6029" xr:uid="{8B6DE7BD-544F-491D-B177-039992CB44AC}"/>
    <cellStyle name="Obično 3 3 7 2 2" xfId="6658" xr:uid="{5415EF3E-7AFE-48CC-B7EB-888BB8614A14}"/>
    <cellStyle name="Obično 3 3 7 2 2 2" xfId="8268" xr:uid="{51EEFAD1-FAB0-4DE4-A75B-456CFFA4830B}"/>
    <cellStyle name="Obično 3 3 7 2 2 2 2" xfId="9578" xr:uid="{8D405467-1D56-4374-A4E4-944488C78FD8}"/>
    <cellStyle name="Obično 3 3 7 2 2 2 2 2" xfId="15617" xr:uid="{7D72AC3F-31CD-42C2-8465-C475F61732AA}"/>
    <cellStyle name="Obično 3 3 7 2 2 2 2 2 2" xfId="26332" xr:uid="{ABF71388-E591-486F-A5F1-A4ACE66EEF33}"/>
    <cellStyle name="Obično 3 3 7 2 2 2 2 3" xfId="13250" xr:uid="{6795BC2C-4F7E-478C-90FA-0D2F269FD3B4}"/>
    <cellStyle name="Obično 3 3 7 2 2 2 2 3 2" xfId="31015" xr:uid="{2335C914-85D5-46B1-85DA-7C8AADEF26FC}"/>
    <cellStyle name="Obično 3 3 7 2 2 2 2 4" xfId="23965" xr:uid="{58B41F30-72D6-4998-AA18-62351E6D3593}"/>
    <cellStyle name="Obično 3 3 7 2 2 2 3" xfId="10770" xr:uid="{0E4E9D66-92C5-4EE1-BC99-071D98A6A0E1}"/>
    <cellStyle name="Obično 3 3 7 2 2 2 3 2" xfId="14434" xr:uid="{E5B820B5-E022-4225-A32E-EB728509A664}"/>
    <cellStyle name="Obično 3 3 7 2 2 2 3 2 2" xfId="32199" xr:uid="{D0A6DC7F-16B2-47EA-B10F-551D5941C6FA}"/>
    <cellStyle name="Obično 3 3 7 2 2 2 3 3" xfId="25149" xr:uid="{6605D575-C162-40DD-B91D-17BCB999258B}"/>
    <cellStyle name="Obično 3 3 7 2 2 2 4" xfId="12010" xr:uid="{2F83E080-B1E3-4511-84E3-FA8979619087}"/>
    <cellStyle name="Obično 3 3 7 2 2 2 4 2" xfId="29832" xr:uid="{57ADCFD0-3E0E-45B9-A007-8858220C3D70}"/>
    <cellStyle name="Obično 3 3 7 2 2 2 5" xfId="22725" xr:uid="{A37EE154-70DC-4383-A7C2-9C3001A4598C}"/>
    <cellStyle name="Obično 3 3 7 2 2 3" xfId="8991" xr:uid="{226ABC97-E281-4D55-B236-7E1199AEBCC8}"/>
    <cellStyle name="Obično 3 3 7 2 2 3 2" xfId="15050" xr:uid="{F0C9AA84-1DBD-4EC7-8479-F385175E0C3D}"/>
    <cellStyle name="Obično 3 3 7 2 2 3 2 2" xfId="25765" xr:uid="{2799F9EF-08DA-4756-AF70-A678EED7D3BD}"/>
    <cellStyle name="Obično 3 3 7 2 2 3 3" xfId="12663" xr:uid="{B585BE52-2EB1-4199-9C8A-4A21393025C9}"/>
    <cellStyle name="Obično 3 3 7 2 2 3 3 2" xfId="30448" xr:uid="{2FB918DA-0F55-48E6-801B-7EE2A5E59057}"/>
    <cellStyle name="Obično 3 3 7 2 2 3 4" xfId="23378" xr:uid="{0CD0B2B7-CE75-4C53-A7CA-3646BE4FA42F}"/>
    <cellStyle name="Obično 3 3 7 2 2 4" xfId="10203" xr:uid="{1D556620-B229-4137-ADE4-21491179EF79}"/>
    <cellStyle name="Obično 3 3 7 2 2 4 2" xfId="13867" xr:uid="{CBB9962A-DE4E-4E0C-A0A3-DF5F2D6CB2FC}"/>
    <cellStyle name="Obično 3 3 7 2 2 4 2 2" xfId="31632" xr:uid="{743B5BB5-C8D2-42CB-97AD-4BA558964BB9}"/>
    <cellStyle name="Obično 3 3 7 2 2 4 3" xfId="24582" xr:uid="{A36232F0-2F98-4162-87D4-0E08D302B73A}"/>
    <cellStyle name="Obično 3 3 7 2 2 5" xfId="11423" xr:uid="{EF1955F4-5936-4225-B6B7-C6DBEDAFD920}"/>
    <cellStyle name="Obično 3 3 7 2 2 5 2" xfId="29265" xr:uid="{2C25B69F-94B6-4C73-8A45-0167523E459E}"/>
    <cellStyle name="Obično 3 3 7 2 2 6" xfId="22123" xr:uid="{7214962D-1543-49D5-8553-E8E88D77DF7D}"/>
    <cellStyle name="Obično 3 3 7 2 3" xfId="7626" xr:uid="{991EA297-858B-4AFD-B712-034180D73CE9}"/>
    <cellStyle name="Obično 3 3 7 2 3 2" xfId="9301" xr:uid="{272B6709-0520-4187-A5E8-6EF662373657}"/>
    <cellStyle name="Obično 3 3 7 2 3 2 2" xfId="15340" xr:uid="{F65775B9-BB71-458C-AE62-12F7335C9A0C}"/>
    <cellStyle name="Obično 3 3 7 2 3 2 2 2" xfId="26055" xr:uid="{7D31AEBB-3D61-4DE9-A8C0-6364911E3971}"/>
    <cellStyle name="Obično 3 3 7 2 3 2 3" xfId="12973" xr:uid="{9DE444C4-CA1D-4DD0-879E-01572B2F26FC}"/>
    <cellStyle name="Obično 3 3 7 2 3 2 3 2" xfId="30738" xr:uid="{03A192F3-7837-4605-8792-92191121B52C}"/>
    <cellStyle name="Obično 3 3 7 2 3 2 4" xfId="23688" xr:uid="{114F26AC-F4D1-432C-957F-5AD5A8EE3679}"/>
    <cellStyle name="Obično 3 3 7 2 3 3" xfId="10493" xr:uid="{7C98EDBB-1BE8-4447-B597-259C56C0A6C7}"/>
    <cellStyle name="Obično 3 3 7 2 3 3 2" xfId="14157" xr:uid="{76A38737-13BC-4E61-A8CF-A2F31F9366E7}"/>
    <cellStyle name="Obično 3 3 7 2 3 3 2 2" xfId="31922" xr:uid="{867335EA-9E94-48EF-A1DA-5718EF79FFC7}"/>
    <cellStyle name="Obično 3 3 7 2 3 3 3" xfId="24872" xr:uid="{05C027AD-2D8D-40D3-BAA2-1563142E2330}"/>
    <cellStyle name="Obično 3 3 7 2 3 4" xfId="11733" xr:uid="{32BEF043-592B-4D22-89BE-45D29EC07357}"/>
    <cellStyle name="Obično 3 3 7 2 3 4 2" xfId="29555" xr:uid="{E72F4E58-DEA2-42C8-A896-0E59FEFE957C}"/>
    <cellStyle name="Obično 3 3 7 2 3 5" xfId="22448" xr:uid="{AD825A4C-9438-43A1-9DC3-437986DD238B}"/>
    <cellStyle name="Obično 3 3 7 2 4" xfId="8726" xr:uid="{63F2AE6C-340E-4825-A06C-CD8542D683F0}"/>
    <cellStyle name="Obično 3 3 7 2 4 2" xfId="14785" xr:uid="{27073422-247E-43B9-B576-ED4A05C25621}"/>
    <cellStyle name="Obično 3 3 7 2 4 2 2" xfId="25500" xr:uid="{5461A08C-820E-427A-8B65-1FBFF594DE90}"/>
    <cellStyle name="Obično 3 3 7 2 4 3" xfId="12398" xr:uid="{D5FB1F5B-F71B-4480-93E7-AB570BFB0B5B}"/>
    <cellStyle name="Obično 3 3 7 2 4 3 2" xfId="30183" xr:uid="{896DFD87-493F-4054-8801-D71A05E74031}"/>
    <cellStyle name="Obično 3 3 7 2 4 4" xfId="23113" xr:uid="{A7A57EE1-BF84-4A9F-ACE5-A569A070A1BF}"/>
    <cellStyle name="Obično 3 3 7 2 5" xfId="9938" xr:uid="{044F337B-3954-41B4-8764-8B5D30BA9041}"/>
    <cellStyle name="Obično 3 3 7 2 5 2" xfId="13602" xr:uid="{5DA6C2D5-AA0D-4A35-9E47-FA4CB581C8B3}"/>
    <cellStyle name="Obično 3 3 7 2 5 2 2" xfId="31367" xr:uid="{687FA95D-05BC-43A1-BCFC-EBC70AFF7B52}"/>
    <cellStyle name="Obično 3 3 7 2 5 3" xfId="24317" xr:uid="{69A9473B-C832-4411-BD53-35C89249C158}"/>
    <cellStyle name="Obično 3 3 7 2 6" xfId="11158" xr:uid="{982DC311-ABEA-4AFC-B910-45E6D18EB484}"/>
    <cellStyle name="Obično 3 3 7 2 6 2" xfId="29000" xr:uid="{1252EAC7-2F52-4829-BFE4-7FB671C83B0F}"/>
    <cellStyle name="Obično 3 3 7 2 7" xfId="21858" xr:uid="{1543ECD2-B09A-4127-9BE8-AA79B82C7526}"/>
    <cellStyle name="Obično 3 3 7 3" xfId="6465" xr:uid="{9489AA1D-86F5-4676-B75E-74BA879C870A}"/>
    <cellStyle name="Obično 3 3 7 3 2" xfId="8075" xr:uid="{EC3F4203-8183-4443-A4CA-D1956BCC1854}"/>
    <cellStyle name="Obično 3 3 7 3 2 2" xfId="9448" xr:uid="{BDF29AA1-B0A7-42A9-B992-A4CDCC5D7B51}"/>
    <cellStyle name="Obično 3 3 7 3 2 2 2" xfId="15487" xr:uid="{D6E754B3-D13D-44D6-9844-8D114BF66CD3}"/>
    <cellStyle name="Obično 3 3 7 3 2 2 2 2" xfId="26202" xr:uid="{A502BBCD-C058-49B1-9C05-D5A32CD25E77}"/>
    <cellStyle name="Obično 3 3 7 3 2 2 3" xfId="13120" xr:uid="{BC00F122-4781-4C3E-92F5-97F8574ED42A}"/>
    <cellStyle name="Obično 3 3 7 3 2 2 3 2" xfId="30885" xr:uid="{3542CA6D-BD7A-4049-AF4D-67EA32BF4642}"/>
    <cellStyle name="Obično 3 3 7 3 2 2 4" xfId="23835" xr:uid="{03E8B1FE-55AC-4548-823E-EB4B2702C1F0}"/>
    <cellStyle name="Obično 3 3 7 3 2 3" xfId="10640" xr:uid="{18E65976-9B6C-4568-8ECC-A840E227EA5A}"/>
    <cellStyle name="Obično 3 3 7 3 2 3 2" xfId="14304" xr:uid="{B149D406-9471-49FB-9F0E-5CAD802487D8}"/>
    <cellStyle name="Obično 3 3 7 3 2 3 2 2" xfId="32069" xr:uid="{7D0EDCC4-BDC7-4289-98DF-7242B84EE547}"/>
    <cellStyle name="Obično 3 3 7 3 2 3 3" xfId="25019" xr:uid="{D66033E8-E038-481B-95D4-F5C84D96A406}"/>
    <cellStyle name="Obično 3 3 7 3 2 4" xfId="11880" xr:uid="{28D5F23A-A149-433A-86B3-3C240B015D8E}"/>
    <cellStyle name="Obično 3 3 7 3 2 4 2" xfId="29702" xr:uid="{0BC29D54-385F-4A3B-95E3-1633B12B82FD}"/>
    <cellStyle name="Obično 3 3 7 3 2 5" xfId="22595" xr:uid="{318C3572-5480-468D-AC4D-BB404C5025D8}"/>
    <cellStyle name="Obično 3 3 7 3 3" xfId="8861" xr:uid="{4B255D83-4F29-4017-A806-272D20A90C52}"/>
    <cellStyle name="Obično 3 3 7 3 3 2" xfId="14920" xr:uid="{E0CC4B47-0206-4C86-A87B-9DE9F240E10F}"/>
    <cellStyle name="Obično 3 3 7 3 3 2 2" xfId="25635" xr:uid="{6958679F-A185-45D2-A84D-1D55EE7394D1}"/>
    <cellStyle name="Obično 3 3 7 3 3 3" xfId="12533" xr:uid="{F68CAC58-DD3A-477E-8269-7C0C8AF2893E}"/>
    <cellStyle name="Obično 3 3 7 3 3 3 2" xfId="30318" xr:uid="{DD1D9A22-A4E7-4170-AF97-2D85708DA2CE}"/>
    <cellStyle name="Obično 3 3 7 3 3 4" xfId="23248" xr:uid="{C088416F-8FF9-40FF-BD5E-AC56D3B1FA01}"/>
    <cellStyle name="Obično 3 3 7 3 4" xfId="10073" xr:uid="{E78AAA28-0222-49B3-AD50-9F8A969E461F}"/>
    <cellStyle name="Obično 3 3 7 3 4 2" xfId="13737" xr:uid="{CD81E56A-3153-4314-AFF8-71454ED13964}"/>
    <cellStyle name="Obično 3 3 7 3 4 2 2" xfId="31502" xr:uid="{3B5E45C5-18D9-4B7A-AC83-87A7BFA9CE89}"/>
    <cellStyle name="Obično 3 3 7 3 4 3" xfId="24452" xr:uid="{78E2AB04-25D6-4DA2-80C8-D47B71C7021A}"/>
    <cellStyle name="Obično 3 3 7 3 5" xfId="11293" xr:uid="{6DE25FB2-467D-452E-93FA-0A7431EB2588}"/>
    <cellStyle name="Obično 3 3 7 3 5 2" xfId="29135" xr:uid="{9E23B5DA-C066-42D1-95BB-490C707A7137}"/>
    <cellStyle name="Obično 3 3 7 3 6" xfId="21993" xr:uid="{0A46583E-978E-4762-BD70-18BEFC0D4A79}"/>
    <cellStyle name="Obično 3 3 7 4" xfId="7433" xr:uid="{07BA8529-C8C3-4FFC-B438-67EEAC304D9F}"/>
    <cellStyle name="Obično 3 3 7 4 2" xfId="9171" xr:uid="{10E838A4-AF31-4D79-958C-B4C53A89FAB4}"/>
    <cellStyle name="Obično 3 3 7 4 2 2" xfId="15210" xr:uid="{59EF0894-9E12-46A3-A927-A0BAFF9AB270}"/>
    <cellStyle name="Obično 3 3 7 4 2 2 2" xfId="25925" xr:uid="{9AEF81DF-658D-415A-9CD9-C6CEC70512BE}"/>
    <cellStyle name="Obično 3 3 7 4 2 3" xfId="12843" xr:uid="{22C1B70D-8D85-4F60-843E-E8F4B9C6DE34}"/>
    <cellStyle name="Obično 3 3 7 4 2 3 2" xfId="30608" xr:uid="{B1FD4984-735D-49DD-9FE2-CF4022F5FBAC}"/>
    <cellStyle name="Obično 3 3 7 4 2 4" xfId="23558" xr:uid="{E7AB5CB6-B668-4A6E-B637-DD85795505B9}"/>
    <cellStyle name="Obično 3 3 7 4 3" xfId="10363" xr:uid="{A9E12102-BF68-4E8C-B8FB-B1EDC7DB313F}"/>
    <cellStyle name="Obično 3 3 7 4 3 2" xfId="14027" xr:uid="{F2649DD3-DC47-417C-B44E-1AB6FD42FB44}"/>
    <cellStyle name="Obično 3 3 7 4 3 2 2" xfId="31792" xr:uid="{0C89BB65-7AD7-4526-ABCD-EFE8D93DCD63}"/>
    <cellStyle name="Obično 3 3 7 4 3 3" xfId="24742" xr:uid="{13CB74F2-FEAB-4E09-AA45-17DE43480C44}"/>
    <cellStyle name="Obično 3 3 7 4 4" xfId="11603" xr:uid="{32A45C11-180E-4542-A304-B08B55F9557F}"/>
    <cellStyle name="Obično 3 3 7 4 4 2" xfId="29425" xr:uid="{FE80B1C1-FBCE-4B31-91F0-BF8F2A0DCF37}"/>
    <cellStyle name="Obično 3 3 7 4 5" xfId="22318" xr:uid="{5FC6D98B-B192-4629-BB25-E8F8F0E325D6}"/>
    <cellStyle name="Obično 3 3 7 5" xfId="8350" xr:uid="{BDDD2D18-A8CA-4CD4-90CB-48CBB4305A4D}"/>
    <cellStyle name="Obično 3 3 7 5 2" xfId="9655" xr:uid="{EB5C11E2-8F6A-4DC1-A3D7-430A3B331C94}"/>
    <cellStyle name="Obično 3 3 7 5 2 2" xfId="15694" xr:uid="{82DFE696-BE41-4218-9ACE-E7F9BA9451E0}"/>
    <cellStyle name="Obično 3 3 7 5 2 2 2" xfId="26409" xr:uid="{6AA58DC5-B56C-4952-A91E-24DD9C70C097}"/>
    <cellStyle name="Obično 3 3 7 5 2 3" xfId="13327" xr:uid="{E923C5BE-F8E4-4ADA-B33F-771F50CDA111}"/>
    <cellStyle name="Obično 3 3 7 5 2 3 2" xfId="31092" xr:uid="{4E5C3DBB-9004-45FF-9810-BAE647C5C9F9}"/>
    <cellStyle name="Obično 3 3 7 5 2 4" xfId="24042" xr:uid="{877800A3-73BC-4745-BFD6-0DBA9312A4B7}"/>
    <cellStyle name="Obično 3 3 7 5 3" xfId="10847" xr:uid="{C3074FC1-3E34-4947-BEC6-8D4B16D65679}"/>
    <cellStyle name="Obično 3 3 7 5 3 2" xfId="14511" xr:uid="{F8450E5F-021F-4EE2-9040-C2869813A2AE}"/>
    <cellStyle name="Obično 3 3 7 5 3 2 2" xfId="32276" xr:uid="{804144F0-1B05-4DD0-8A0B-39672DAC79D6}"/>
    <cellStyle name="Obično 3 3 7 5 3 3" xfId="25226" xr:uid="{22E28EF4-9037-4277-B2F4-292EDE77ABB7}"/>
    <cellStyle name="Obično 3 3 7 5 4" xfId="12087" xr:uid="{3B2CDC17-A6C3-4AB7-A92D-634836291E54}"/>
    <cellStyle name="Obično 3 3 7 5 4 2" xfId="29909" xr:uid="{9839D4DA-267C-46E5-BF8A-AFB3A3386688}"/>
    <cellStyle name="Obično 3 3 7 5 5" xfId="22802" xr:uid="{6F3434BC-9ACA-4B1F-96E7-EDBD502E55A5}"/>
    <cellStyle name="Obično 3 3 7 6" xfId="8596" xr:uid="{E1ACF203-349C-4EB8-A6BE-DD319A01EEB2}"/>
    <cellStyle name="Obično 3 3 7 6 2" xfId="14655" xr:uid="{FA924FBF-636B-4DAE-990A-25E55CF0FBC9}"/>
    <cellStyle name="Obično 3 3 7 6 2 2" xfId="25370" xr:uid="{197D3CEB-1FF7-43F9-B889-C5F3FD0D9E24}"/>
    <cellStyle name="Obično 3 3 7 6 3" xfId="12268" xr:uid="{CA856BA5-0FBF-47B8-88D7-B2F8E46D2B1D}"/>
    <cellStyle name="Obično 3 3 7 6 3 2" xfId="30053" xr:uid="{3365EAE8-E23D-4D55-AC79-70D461556CFA}"/>
    <cellStyle name="Obično 3 3 7 6 4" xfId="22983" xr:uid="{C36E2171-CA85-4E2D-9737-A8C678BF9E6F}"/>
    <cellStyle name="Obično 3 3 7 7" xfId="9806" xr:uid="{1BE0D8DB-F6CF-4467-838F-C10504BFAC97}"/>
    <cellStyle name="Obično 3 3 7 7 2" xfId="13472" xr:uid="{CB3B9DCB-44CF-4A78-8BBC-4B695F33B21C}"/>
    <cellStyle name="Obično 3 3 7 7 2 2" xfId="31237" xr:uid="{0E52834F-68AC-45A8-B7A3-1783CE4E3C06}"/>
    <cellStyle name="Obično 3 3 7 7 3" xfId="24187" xr:uid="{E4B298A5-1069-42D4-A603-5EB4BED0D93D}"/>
    <cellStyle name="Obično 3 3 7 8" xfId="11028" xr:uid="{8DA9676C-C90F-43C9-BFFA-6F187CFFF100}"/>
    <cellStyle name="Obično 3 3 7 8 2" xfId="28870" xr:uid="{1E9A948A-EB54-4DB2-9668-47C3EE189D24}"/>
    <cellStyle name="Obično 3 3 7 9" xfId="21714" xr:uid="{E2F11F96-7481-489E-AC05-B2D717AAC81D}"/>
    <cellStyle name="Obično 3 3 8" xfId="5234" xr:uid="{143E209B-DE94-4E33-B3EF-34F3CF5D993E}"/>
    <cellStyle name="Obično 3 3 8 2" xfId="6030" xr:uid="{7DBA65DB-024D-4801-A5D5-3111194631B2}"/>
    <cellStyle name="Obično 3 3 8 2 2" xfId="6659" xr:uid="{B1A6AD62-F4AC-4B82-8F16-A1E4BCEF3820}"/>
    <cellStyle name="Obično 3 3 8 2 2 2" xfId="8269" xr:uid="{0FC334B7-D055-48FC-9AA8-B54655A98280}"/>
    <cellStyle name="Obično 3 3 8 2 2 2 2" xfId="9579" xr:uid="{2B65EC0E-85FC-4B38-A754-A954E3719A58}"/>
    <cellStyle name="Obično 3 3 8 2 2 2 2 2" xfId="15618" xr:uid="{F40A2B0E-D27B-4302-BEF9-41C6314E567B}"/>
    <cellStyle name="Obično 3 3 8 2 2 2 2 2 2" xfId="26333" xr:uid="{08769AB6-DDC0-4075-AD63-86DF1EFE1A5A}"/>
    <cellStyle name="Obično 3 3 8 2 2 2 2 3" xfId="13251" xr:uid="{C533444B-4876-4C24-8014-E4A95FFA74B6}"/>
    <cellStyle name="Obično 3 3 8 2 2 2 2 3 2" xfId="31016" xr:uid="{81D4D6F5-53F6-464D-9AB4-3CFC3F81F026}"/>
    <cellStyle name="Obično 3 3 8 2 2 2 2 4" xfId="23966" xr:uid="{B256E4D9-58E4-4F23-B4C8-CD06973E62CE}"/>
    <cellStyle name="Obično 3 3 8 2 2 2 3" xfId="10771" xr:uid="{744DC01A-5661-479C-8C89-31DD3C66B6DE}"/>
    <cellStyle name="Obično 3 3 8 2 2 2 3 2" xfId="14435" xr:uid="{20D4B39A-604E-4F95-B616-4AD6FCA57B19}"/>
    <cellStyle name="Obično 3 3 8 2 2 2 3 2 2" xfId="32200" xr:uid="{1118616D-E703-4A41-A64C-F8EBF629135B}"/>
    <cellStyle name="Obično 3 3 8 2 2 2 3 3" xfId="25150" xr:uid="{A0ED7F50-D477-43E3-A2BB-798A8095BDF6}"/>
    <cellStyle name="Obično 3 3 8 2 2 2 4" xfId="12011" xr:uid="{42C9D1DA-F060-4F38-80D3-BE6FEE747F79}"/>
    <cellStyle name="Obično 3 3 8 2 2 2 4 2" xfId="29833" xr:uid="{A56C4677-E6C4-424B-BF74-26BE463D8466}"/>
    <cellStyle name="Obično 3 3 8 2 2 2 5" xfId="22726" xr:uid="{D627BD51-B743-4882-8720-0A0471B79463}"/>
    <cellStyle name="Obično 3 3 8 2 2 3" xfId="8992" xr:uid="{04C65BA1-3522-4A83-AF5A-C459152846F4}"/>
    <cellStyle name="Obično 3 3 8 2 2 3 2" xfId="15051" xr:uid="{6A837AFD-8092-4D4F-893D-3C3831625AB4}"/>
    <cellStyle name="Obično 3 3 8 2 2 3 2 2" xfId="25766" xr:uid="{790805BD-3135-4835-983D-C5F329E65060}"/>
    <cellStyle name="Obično 3 3 8 2 2 3 3" xfId="12664" xr:uid="{4F0F23C3-594D-4860-9241-131913C696CF}"/>
    <cellStyle name="Obično 3 3 8 2 2 3 3 2" xfId="30449" xr:uid="{00FE98D4-C77E-40F3-A9DA-D93C13C546A1}"/>
    <cellStyle name="Obično 3 3 8 2 2 3 4" xfId="23379" xr:uid="{DE1D90B1-C361-4B6E-BAB8-E0B5BD6E03D7}"/>
    <cellStyle name="Obično 3 3 8 2 2 4" xfId="10204" xr:uid="{7E1CCBB5-1E22-4C51-9A31-43E89BB7E631}"/>
    <cellStyle name="Obično 3 3 8 2 2 4 2" xfId="13868" xr:uid="{A3F74A0E-9995-47FF-9DA7-40C020564CF8}"/>
    <cellStyle name="Obično 3 3 8 2 2 4 2 2" xfId="31633" xr:uid="{F95FE8E4-C7BE-4E94-8972-B0CDDE2CA793}"/>
    <cellStyle name="Obično 3 3 8 2 2 4 3" xfId="24583" xr:uid="{B93A67F3-1ED1-4DE0-924B-E2EF23F026F1}"/>
    <cellStyle name="Obično 3 3 8 2 2 5" xfId="11424" xr:uid="{B59EB4FC-EB12-4490-A92D-F68507ECFDBC}"/>
    <cellStyle name="Obično 3 3 8 2 2 5 2" xfId="29266" xr:uid="{C823E265-2710-4A03-9A53-20ED605FACA1}"/>
    <cellStyle name="Obično 3 3 8 2 2 6" xfId="22124" xr:uid="{BAE2993A-673F-4FBF-B7D2-3F05F1EA946B}"/>
    <cellStyle name="Obično 3 3 8 2 3" xfId="7627" xr:uid="{3647E52A-5205-4FDB-AD50-7C41FFC17D3E}"/>
    <cellStyle name="Obično 3 3 8 2 3 2" xfId="9302" xr:uid="{CA2DCF87-30F8-431A-9884-66B3D6802264}"/>
    <cellStyle name="Obično 3 3 8 2 3 2 2" xfId="15341" xr:uid="{B33D21EB-315E-484B-BD91-A54A90DCC10E}"/>
    <cellStyle name="Obično 3 3 8 2 3 2 2 2" xfId="26056" xr:uid="{FD44134B-83BB-493F-BFB3-4BCF164FAAFE}"/>
    <cellStyle name="Obično 3 3 8 2 3 2 3" xfId="12974" xr:uid="{A181B7D4-F1A8-4AB7-9028-68F85DC829C3}"/>
    <cellStyle name="Obično 3 3 8 2 3 2 3 2" xfId="30739" xr:uid="{4580EE59-F281-49EE-A8C1-6545758A7CA3}"/>
    <cellStyle name="Obično 3 3 8 2 3 2 4" xfId="23689" xr:uid="{058B811C-B94D-4A44-9468-3DA93B982883}"/>
    <cellStyle name="Obično 3 3 8 2 3 3" xfId="10494" xr:uid="{69339D3B-900B-41D8-9017-7D5CECA090AA}"/>
    <cellStyle name="Obično 3 3 8 2 3 3 2" xfId="14158" xr:uid="{938D3304-2F1E-4B24-8ACE-8D39B7001CE8}"/>
    <cellStyle name="Obično 3 3 8 2 3 3 2 2" xfId="31923" xr:uid="{A64F590B-F8DC-4951-A5F5-205B4B6FE760}"/>
    <cellStyle name="Obično 3 3 8 2 3 3 3" xfId="24873" xr:uid="{FA882A62-96A0-46B0-8016-A6678CABE68A}"/>
    <cellStyle name="Obično 3 3 8 2 3 4" xfId="11734" xr:uid="{380FFF11-D067-4465-8E22-F3C27F7C093C}"/>
    <cellStyle name="Obično 3 3 8 2 3 4 2" xfId="29556" xr:uid="{4846559D-A2DF-4853-9087-850BA4BF7DA3}"/>
    <cellStyle name="Obično 3 3 8 2 3 5" xfId="22449" xr:uid="{D2ACD8E6-5193-4589-B079-0F28C2DA35E5}"/>
    <cellStyle name="Obično 3 3 8 2 4" xfId="8727" xr:uid="{6FDB9E5F-3CA0-4FF0-A361-77E685245411}"/>
    <cellStyle name="Obično 3 3 8 2 4 2" xfId="14786" xr:uid="{B7B75A9E-CC62-4D06-A79D-9EFF8CFD41F4}"/>
    <cellStyle name="Obično 3 3 8 2 4 2 2" xfId="25501" xr:uid="{537F7127-051E-44CE-AF93-A9C79159898A}"/>
    <cellStyle name="Obično 3 3 8 2 4 3" xfId="12399" xr:uid="{0905DB51-7DE5-4772-9F2A-5EDD0675CF85}"/>
    <cellStyle name="Obično 3 3 8 2 4 3 2" xfId="30184" xr:uid="{61A0BBBE-3883-4975-A632-CEA5E9C81948}"/>
    <cellStyle name="Obično 3 3 8 2 4 4" xfId="23114" xr:uid="{FC4B225C-CDA7-4178-B5A2-09470C169348}"/>
    <cellStyle name="Obično 3 3 8 2 5" xfId="9939" xr:uid="{7C3DE4F0-1715-4387-8DBD-DBDD53F267E4}"/>
    <cellStyle name="Obično 3 3 8 2 5 2" xfId="13603" xr:uid="{1F88F7D3-5DE9-4192-A5D4-F46BD71E58CD}"/>
    <cellStyle name="Obično 3 3 8 2 5 2 2" xfId="31368" xr:uid="{63BB47DB-A624-4E03-B8D2-A3D928893271}"/>
    <cellStyle name="Obično 3 3 8 2 5 3" xfId="24318" xr:uid="{C6D34D8C-0A31-4A87-B5F0-FB85BB062097}"/>
    <cellStyle name="Obično 3 3 8 2 6" xfId="11159" xr:uid="{D5F8FF1C-3DB9-44FE-8DCF-274192E1E051}"/>
    <cellStyle name="Obično 3 3 8 2 6 2" xfId="29001" xr:uid="{5BC538C7-FAB7-4704-9166-E58917360767}"/>
    <cellStyle name="Obično 3 3 8 2 7" xfId="21859" xr:uid="{46E29D58-C091-4C7A-83E2-AAAB0226DA66}"/>
    <cellStyle name="Obično 3 3 8 3" xfId="6466" xr:uid="{78B438A1-80AC-4B11-9FC0-A2CD42BAD2A2}"/>
    <cellStyle name="Obično 3 3 8 3 2" xfId="8076" xr:uid="{B1D842D1-9582-4A45-98B9-992925BC1B35}"/>
    <cellStyle name="Obično 3 3 8 3 2 2" xfId="9449" xr:uid="{4460FFCC-3990-456A-BBA5-CEFB452787FA}"/>
    <cellStyle name="Obično 3 3 8 3 2 2 2" xfId="15488" xr:uid="{2F37DA0D-C0D5-4BF0-ACAF-B657B503D2A6}"/>
    <cellStyle name="Obično 3 3 8 3 2 2 2 2" xfId="26203" xr:uid="{68C24183-39AE-4063-8065-AD941245986B}"/>
    <cellStyle name="Obično 3 3 8 3 2 2 3" xfId="13121" xr:uid="{B551A47F-7313-40BF-BFCC-2C8DB5F4531B}"/>
    <cellStyle name="Obično 3 3 8 3 2 2 3 2" xfId="30886" xr:uid="{C771706E-6EEE-4B93-9B01-BD06EC6EBCF2}"/>
    <cellStyle name="Obično 3 3 8 3 2 2 4" xfId="23836" xr:uid="{6BB7A50F-9B5D-471D-89F3-28122AB6FA5F}"/>
    <cellStyle name="Obično 3 3 8 3 2 3" xfId="10641" xr:uid="{4AF5D562-82B5-473A-AC1F-305FE399918E}"/>
    <cellStyle name="Obično 3 3 8 3 2 3 2" xfId="14305" xr:uid="{CBAB24CD-5AE1-4D7D-9B5F-6FF51BD7AFA2}"/>
    <cellStyle name="Obično 3 3 8 3 2 3 2 2" xfId="32070" xr:uid="{4082EC00-E4B2-4635-9EFB-34B1D90D31A9}"/>
    <cellStyle name="Obično 3 3 8 3 2 3 3" xfId="25020" xr:uid="{4AB194F0-8F0D-4061-B94A-045ED8B54717}"/>
    <cellStyle name="Obično 3 3 8 3 2 4" xfId="11881" xr:uid="{A1D21E81-89CA-4BE1-ABCC-4F2BE5CA27B2}"/>
    <cellStyle name="Obično 3 3 8 3 2 4 2" xfId="29703" xr:uid="{5826B7D1-785A-42DF-BF04-83459C9D4143}"/>
    <cellStyle name="Obično 3 3 8 3 2 5" xfId="22596" xr:uid="{46E5ECA0-AC9A-4540-B870-7C0AF02D1896}"/>
    <cellStyle name="Obično 3 3 8 3 3" xfId="8862" xr:uid="{8A616DFA-BBBE-4A39-9CE9-0896476D71B7}"/>
    <cellStyle name="Obično 3 3 8 3 3 2" xfId="14921" xr:uid="{B82B5A32-5865-41FC-B6BF-E45613DEABBB}"/>
    <cellStyle name="Obično 3 3 8 3 3 2 2" xfId="25636" xr:uid="{A33D0C3F-4DD3-4663-B786-FC4B86BE864B}"/>
    <cellStyle name="Obično 3 3 8 3 3 3" xfId="12534" xr:uid="{6BDC321C-A0DC-4837-A253-4ACA784CA7FD}"/>
    <cellStyle name="Obično 3 3 8 3 3 3 2" xfId="30319" xr:uid="{A727E6CF-FDCF-44AA-A138-5BA334ED5D93}"/>
    <cellStyle name="Obično 3 3 8 3 3 4" xfId="23249" xr:uid="{EA81912C-987C-4D38-9449-65EE67B232F7}"/>
    <cellStyle name="Obično 3 3 8 3 4" xfId="10074" xr:uid="{E346E796-BCC1-4A49-8B65-8076347F2E87}"/>
    <cellStyle name="Obično 3 3 8 3 4 2" xfId="13738" xr:uid="{880E566D-CFCC-403D-AB1C-F23139A3BB83}"/>
    <cellStyle name="Obično 3 3 8 3 4 2 2" xfId="31503" xr:uid="{4FC9FC75-A85B-48BA-B369-DC28DDA0B7FB}"/>
    <cellStyle name="Obično 3 3 8 3 4 3" xfId="24453" xr:uid="{1AB5D05E-FB0C-425C-AB01-858680E7AD43}"/>
    <cellStyle name="Obično 3 3 8 3 5" xfId="11294" xr:uid="{A262F36B-9607-4CFD-8BE1-5098858793AD}"/>
    <cellStyle name="Obično 3 3 8 3 5 2" xfId="29136" xr:uid="{DAC92762-DEBF-490D-874C-61BD559EADC5}"/>
    <cellStyle name="Obično 3 3 8 3 6" xfId="21994" xr:uid="{D5628606-63C9-4AA1-B6CC-7093A6F9C1BF}"/>
    <cellStyle name="Obično 3 3 8 4" xfId="7434" xr:uid="{7C0DD589-198A-4BCB-94B5-461A1FDE5E42}"/>
    <cellStyle name="Obično 3 3 8 4 2" xfId="9172" xr:uid="{FEED282A-48DE-4851-8C1E-76718371CFC2}"/>
    <cellStyle name="Obično 3 3 8 4 2 2" xfId="15211" xr:uid="{2BE836FE-11C3-47FC-BC0A-8694F82A49FF}"/>
    <cellStyle name="Obično 3 3 8 4 2 2 2" xfId="25926" xr:uid="{DC50FF80-CD77-40A2-8FF4-D1982096920C}"/>
    <cellStyle name="Obično 3 3 8 4 2 3" xfId="12844" xr:uid="{3A9702B0-F18A-4FB5-8A2C-E266383BDD3C}"/>
    <cellStyle name="Obično 3 3 8 4 2 3 2" xfId="30609" xr:uid="{C108FE19-7A64-4989-A24F-ECBBD53D7F1E}"/>
    <cellStyle name="Obično 3 3 8 4 2 4" xfId="23559" xr:uid="{D24CB920-F006-47B0-B040-5490B158781D}"/>
    <cellStyle name="Obično 3 3 8 4 3" xfId="10364" xr:uid="{016CA112-1186-4A72-A3B0-028100B3F18D}"/>
    <cellStyle name="Obično 3 3 8 4 3 2" xfId="14028" xr:uid="{FEF58940-D36E-45CF-B372-04DCD9E14E2F}"/>
    <cellStyle name="Obično 3 3 8 4 3 2 2" xfId="31793" xr:uid="{6A70116C-092D-4EFD-B34F-1C8F7DC98F35}"/>
    <cellStyle name="Obično 3 3 8 4 3 3" xfId="24743" xr:uid="{E9282E61-B728-4203-9664-D329F38227DF}"/>
    <cellStyle name="Obično 3 3 8 4 4" xfId="11604" xr:uid="{3A2043B7-731B-4265-941E-6C6D1067617D}"/>
    <cellStyle name="Obično 3 3 8 4 4 2" xfId="29426" xr:uid="{0B3E4A2A-BDCD-4503-B651-29A24EDCEB56}"/>
    <cellStyle name="Obično 3 3 8 4 5" xfId="22319" xr:uid="{3A9EBD42-613F-4A9D-8E14-106688101686}"/>
    <cellStyle name="Obično 3 3 8 5" xfId="8597" xr:uid="{8EAFA236-7F24-43C5-9EF4-5AE8EF53F4B1}"/>
    <cellStyle name="Obično 3 3 8 5 2" xfId="14656" xr:uid="{09A76076-6D1C-4A59-8341-ABD10EE14BC9}"/>
    <cellStyle name="Obično 3 3 8 5 2 2" xfId="25371" xr:uid="{94C07DA3-1CF7-44A4-87E6-9EBD3349E8E5}"/>
    <cellStyle name="Obično 3 3 8 5 3" xfId="12269" xr:uid="{4CBC9397-09D6-4C81-B9AA-616EFA37DE8B}"/>
    <cellStyle name="Obično 3 3 8 5 3 2" xfId="30054" xr:uid="{EED08B71-999B-46B0-AFE1-D62736A0FD90}"/>
    <cellStyle name="Obično 3 3 8 5 4" xfId="22984" xr:uid="{34BCA0A5-D3B3-4178-9FCD-150C79340614}"/>
    <cellStyle name="Obično 3 3 8 6" xfId="9807" xr:uid="{872E5713-F342-4C0F-B835-E4EAB66EF4E5}"/>
    <cellStyle name="Obično 3 3 8 6 2" xfId="13473" xr:uid="{305464C5-C4CA-4577-9EB5-DD36C48FC3F8}"/>
    <cellStyle name="Obično 3 3 8 6 2 2" xfId="31238" xr:uid="{93B6BB8F-0756-4693-8122-00A13C200CFB}"/>
    <cellStyle name="Obično 3 3 8 6 3" xfId="24188" xr:uid="{FA66E5A8-60EE-4309-B0DF-C336F4FFB534}"/>
    <cellStyle name="Obično 3 3 8 7" xfId="11029" xr:uid="{E9E6496C-01ED-480F-99B9-77F2C4091167}"/>
    <cellStyle name="Obično 3 3 8 7 2" xfId="28871" xr:uid="{B069773F-6FE3-4145-9B07-49CE8D286130}"/>
    <cellStyle name="Obično 3 3 8 8" xfId="21715" xr:uid="{E73A56AB-7D17-46BB-9AE5-15F59FDD8CCB}"/>
    <cellStyle name="Obično 3 3 9" xfId="5235" xr:uid="{824BD850-0A0E-42B9-9041-B10ECFB0F205}"/>
    <cellStyle name="Obično 3 3 9 10" xfId="39055" xr:uid="{3D0418A4-9956-4D98-8A8C-C47EC53549D5}"/>
    <cellStyle name="Obično 3 3 9 11" xfId="28673" xr:uid="{6D771C5D-03F9-4F6E-844D-905C9E30305B}"/>
    <cellStyle name="Obično 3 3 9 2" xfId="9808" xr:uid="{A4EA7387-6B9B-42A6-82DE-17918819AE28}"/>
    <cellStyle name="Obično 3 3 9 2 2" xfId="15711" xr:uid="{78C45DB0-ED5B-4ABE-80A8-0F365BD682B6}"/>
    <cellStyle name="Obično 3 3 9 2 2 2" xfId="15830" xr:uid="{8F01A355-2C61-4043-BDE9-96C9885A4816}"/>
    <cellStyle name="Obično 3 3 9 2 2 2 2" xfId="19333" xr:uid="{42FDB623-4910-4AC2-BD20-CE3F9192864C}"/>
    <cellStyle name="Obično 3 3 9 2 2 2 2 2" xfId="34628" xr:uid="{1582B5BA-0273-467E-AE04-109D502BA4DE}"/>
    <cellStyle name="Obično 3 3 9 2 2 2 3" xfId="39173" xr:uid="{E9BCFAE5-73ED-4FE2-B2E4-D31F286EB382}"/>
    <cellStyle name="Obično 3 3 9 2 2 2 4" xfId="32342" xr:uid="{1B3EC234-E957-403E-9619-36259F47F1C8}"/>
    <cellStyle name="Obično 3 3 9 2 2 3" xfId="19180" xr:uid="{FFB6F06C-E8E1-4402-BA79-C3D9F4AC693A}"/>
    <cellStyle name="Obično 3 3 9 2 2 3 2" xfId="21515" xr:uid="{6DAD4279-0456-42AE-A445-45CD808CDC01}"/>
    <cellStyle name="Obično 3 3 9 2 2 3 2 2" xfId="36810" xr:uid="{23A1AF65-5AB1-4910-B40E-A3BC19B7E805}"/>
    <cellStyle name="Obično 3 3 9 2 2 3 3" xfId="41320" xr:uid="{34874409-6EC3-4AA7-A332-5D8C3AC29905}"/>
    <cellStyle name="Obično 3 3 9 2 2 3 4" xfId="34489" xr:uid="{A1A40431-9B1D-4BD7-97EC-BCB5C8CF8C5C}"/>
    <cellStyle name="Obično 3 3 9 2 2 4" xfId="19284" xr:uid="{08E1D6E1-1F04-4D20-B0F0-6A60A87AD2A0}"/>
    <cellStyle name="Obično 3 3 9 2 2 4 2" xfId="34580" xr:uid="{C4CB0C3E-D6B3-42F0-A020-3488C41FFB15}"/>
    <cellStyle name="Obično 3 3 9 2 2 5" xfId="39125" xr:uid="{F035666D-8D75-448F-867D-7F4ABCC7E0ED}"/>
    <cellStyle name="Obično 3 3 9 2 2 6" xfId="32294" xr:uid="{E8D2F240-1770-4253-9821-45E703BC9232}"/>
    <cellStyle name="Obično 3 3 9 2 3" xfId="15777" xr:uid="{7977FCB4-C506-467F-B1C2-51D452B5156E}"/>
    <cellStyle name="Obično 3 3 9 2 3 2" xfId="19208" xr:uid="{406A1693-220B-4E3C-AB8D-F9006222B129}"/>
    <cellStyle name="Obično 3 3 9 2 3 2 2" xfId="21531" xr:uid="{043D324C-C3F1-47FD-9676-D164E4839068}"/>
    <cellStyle name="Obično 3 3 9 2 3 2 2 2" xfId="36826" xr:uid="{472D03C8-ACB0-4B1B-A7BE-313B6A7E78BA}"/>
    <cellStyle name="Obično 3 3 9 2 3 2 3" xfId="41336" xr:uid="{1916B6DA-A10B-475C-AACD-F8D1907B82A8}"/>
    <cellStyle name="Obično 3 3 9 2 3 2 4" xfId="34505" xr:uid="{8EE90827-AB14-4FC4-8AD5-84A6C7594183}"/>
    <cellStyle name="Obično 3 3 9 2 3 3" xfId="19301" xr:uid="{0993B2BF-AB90-479D-B30D-2AE5BCE68CD2}"/>
    <cellStyle name="Obično 3 3 9 2 3 3 2" xfId="34596" xr:uid="{95512627-2202-42FB-9FB7-5721AAA4C9D8}"/>
    <cellStyle name="Obično 3 3 9 2 3 4" xfId="39141" xr:uid="{27BF814B-7101-4AA7-99E9-375A2DED204A}"/>
    <cellStyle name="Obično 3 3 9 2 3 5" xfId="32310" xr:uid="{9CB4127E-D0EC-4B1D-AC81-F9545AD67455}"/>
    <cellStyle name="Obično 3 3 9 2 4" xfId="19022" xr:uid="{4C6CB4FB-B7EC-49A5-8D4C-0D1A3395B4D5}"/>
    <cellStyle name="Obično 3 3 9 2 4 2" xfId="21360" xr:uid="{EB29EFA5-EB91-48D5-A898-390B7113BE6C}"/>
    <cellStyle name="Obično 3 3 9 2 4 2 2" xfId="36655" xr:uid="{4D923BA3-BA84-4469-BE0E-EBD03357B861}"/>
    <cellStyle name="Obično 3 3 9 2 4 3" xfId="41165" xr:uid="{3380BFC6-8E34-4136-847E-D8183E66DA7F}"/>
    <cellStyle name="Obično 3 3 9 2 4 4" xfId="34334" xr:uid="{7BE6CF96-10E3-4C04-976A-7CC27C4E1337}"/>
    <cellStyle name="Obično 3 3 9 2 5" xfId="19268" xr:uid="{11F2123A-814D-4EBF-B6AD-C86D12525C38}"/>
    <cellStyle name="Obično 3 3 9 2 5 2" xfId="34564" xr:uid="{942B6A73-2FA5-417D-938B-8FE4621871F6}"/>
    <cellStyle name="Obično 3 3 9 2 6" xfId="39109" xr:uid="{F3D5C65F-497D-417E-B888-732E5A756D2F}"/>
    <cellStyle name="Obično 3 3 9 2 7" xfId="28727" xr:uid="{C798BE37-695B-4913-A5B0-98541D004BF7}"/>
    <cellStyle name="Obično 3 3 9 3" xfId="15703" xr:uid="{71B3E8BD-812E-457A-A8E8-30154EB83C11}"/>
    <cellStyle name="Obično 3 3 9 3 2" xfId="15804" xr:uid="{05AC8BD8-4109-4E37-96AB-10B5B98F1AC6}"/>
    <cellStyle name="Obično 3 3 9 3 2 2" xfId="19309" xr:uid="{DF21E6E7-93B2-4813-A2C3-A8612C43DFF9}"/>
    <cellStyle name="Obično 3 3 9 3 2 2 2" xfId="34604" xr:uid="{3A6B9D11-1C43-4978-8FB1-BA6BCD18BAFE}"/>
    <cellStyle name="Obično 3 3 9 3 2 3" xfId="39149" xr:uid="{288D8A0C-1EE2-4E38-9FD2-7DAE613B33D4}"/>
    <cellStyle name="Obično 3 3 9 3 2 4" xfId="32318" xr:uid="{DD9F4891-06E4-4E12-8614-2C7E9B9FB725}"/>
    <cellStyle name="Obično 3 3 9 3 3" xfId="19172" xr:uid="{ED510DEF-F1F1-48DD-9953-FD7A90E058E6}"/>
    <cellStyle name="Obično 3 3 9 3 3 2" xfId="21507" xr:uid="{4B19ADB8-59E2-4326-96D6-E79E1F1EE6FA}"/>
    <cellStyle name="Obično 3 3 9 3 3 2 2" xfId="36802" xr:uid="{06FF16A8-0F8B-4ADE-9E7F-BDBB23143A00}"/>
    <cellStyle name="Obično 3 3 9 3 3 3" xfId="41312" xr:uid="{C5151A19-24F7-42D7-83ED-60EA9A7D2578}"/>
    <cellStyle name="Obično 3 3 9 3 3 4" xfId="34481" xr:uid="{1199A043-2C4F-445B-B139-8D19C46B3631}"/>
    <cellStyle name="Obično 3 3 9 3 4" xfId="19276" xr:uid="{D014EAEF-B261-4B24-8C06-F912A2225816}"/>
    <cellStyle name="Obično 3 3 9 3 4 2" xfId="34572" xr:uid="{A53F2F9E-6F4C-4A50-A945-73138BA6054D}"/>
    <cellStyle name="Obično 3 3 9 3 5" xfId="39117" xr:uid="{C7D69D1B-61B1-4C7B-925A-49C7F647E26A}"/>
    <cellStyle name="Obično 3 3 9 3 6" xfId="32286" xr:uid="{BD86D179-0766-4F3A-ACC1-189BE3CD6950}"/>
    <cellStyle name="Obično 3 3 9 4" xfId="15814" xr:uid="{373D7BF9-D185-4FDB-8C5F-7145A52A1BC0}"/>
    <cellStyle name="Obično 3 3 9 4 2" xfId="19200" xr:uid="{BCCCFB89-0112-4E7A-90C8-17B389D30E4C}"/>
    <cellStyle name="Obično 3 3 9 4 2 2" xfId="21523" xr:uid="{BF716BED-8DB5-488B-BAAA-0667875368FE}"/>
    <cellStyle name="Obično 3 3 9 4 2 2 2" xfId="36818" xr:uid="{4BD0F75C-84A2-478E-B784-52F2BEF72D3C}"/>
    <cellStyle name="Obično 3 3 9 4 2 3" xfId="41328" xr:uid="{EFFFFDD4-9F97-4003-A4A1-C6855D75313D}"/>
    <cellStyle name="Obično 3 3 9 4 2 4" xfId="34497" xr:uid="{EA5C8E67-6B11-426A-A4DB-89E8859215D2}"/>
    <cellStyle name="Obično 3 3 9 4 3" xfId="19317" xr:uid="{7C2C7631-F00B-4C05-9F06-63251F913073}"/>
    <cellStyle name="Obično 3 3 9 4 3 2" xfId="34612" xr:uid="{2BDF7214-7254-41A7-B587-1FE65CD0232B}"/>
    <cellStyle name="Obično 3 3 9 4 4" xfId="39157" xr:uid="{D1241466-42FE-481F-B043-12FFA5B1AE37}"/>
    <cellStyle name="Obično 3 3 9 4 5" xfId="32326" xr:uid="{8C0116C8-01C6-4F17-AA8F-20A4D7EF6DB9}"/>
    <cellStyle name="Obično 3 3 9 5" xfId="15822" xr:uid="{06B33C5D-B39A-4701-B629-DCFB63AFB358}"/>
    <cellStyle name="Obično 3 3 9 5 2" xfId="19325" xr:uid="{560B3321-211B-427A-81D6-2DB542485034}"/>
    <cellStyle name="Obično 3 3 9 5 2 2" xfId="34620" xr:uid="{C4118F03-6EFD-4B66-AA1B-C882E1E412E0}"/>
    <cellStyle name="Obično 3 3 9 5 3" xfId="39165" xr:uid="{F3E447D1-BCD1-4A6E-843D-86E5FD3F671B}"/>
    <cellStyle name="Obično 3 3 9 5 4" xfId="32334" xr:uid="{B3365601-145C-4B24-A8D7-39733C702E59}"/>
    <cellStyle name="Obično 3 3 9 6" xfId="15761" xr:uid="{1DD8F583-040B-4D12-9A51-272D8EC22A44}"/>
    <cellStyle name="Obično 3 3 9 6 2" xfId="19293" xr:uid="{82EF8845-F9F7-4C6A-9177-450AD198527C}"/>
    <cellStyle name="Obično 3 3 9 6 2 2" xfId="34588" xr:uid="{40B1F0F7-8434-44A5-B85C-9CFC59DF10E1}"/>
    <cellStyle name="Obično 3 3 9 6 3" xfId="39133" xr:uid="{2BBF6BED-9DC5-444C-A091-EF492EC8EB48}"/>
    <cellStyle name="Obično 3 3 9 6 4" xfId="32302" xr:uid="{BC2A42B9-6ACB-41CC-A6E7-F0E81897F0ED}"/>
    <cellStyle name="Obično 3 3 9 7" xfId="15839" xr:uid="{9E0BFA18-7074-4584-8E3D-245794270A4D}"/>
    <cellStyle name="Obično 3 3 9 7 2" xfId="19341" xr:uid="{BFB74005-5A03-4862-9755-28B198C4428B}"/>
    <cellStyle name="Obično 3 3 9 7 2 2" xfId="34636" xr:uid="{B5E489C2-B364-405B-A78A-DE2A7E93B26F}"/>
    <cellStyle name="Obično 3 3 9 7 3" xfId="39181" xr:uid="{BAE63E40-29F1-45EE-AFBE-7A064F94DED4}"/>
    <cellStyle name="Obično 3 3 9 7 4" xfId="32350" xr:uid="{DCFA4D32-A97E-43CA-A135-490823700A31}"/>
    <cellStyle name="Obično 3 3 9 8" xfId="19218" xr:uid="{E8333A1C-708B-4AFF-9C43-75D55F76CE88}"/>
    <cellStyle name="Obično 3 3 9 8 2" xfId="34514" xr:uid="{819B2590-B5BC-4062-9638-102BCE7D62FD}"/>
    <cellStyle name="Obično 3 3 9 9" xfId="19231" xr:uid="{A84314B9-C07F-45E6-A02E-B597EA859ACA}"/>
    <cellStyle name="Obično 3 3 9 9 2" xfId="34527" xr:uid="{E1D89C1B-F007-4FE6-A0EA-060AC3A15CB2}"/>
    <cellStyle name="Obično 3 4" xfId="1168" xr:uid="{490EFBCA-EB4B-4267-AAE1-2C1638358F25}"/>
    <cellStyle name="Obično 3 4 2" xfId="5237" xr:uid="{9485C5E9-3EFA-4727-958C-FE9125695A10}"/>
    <cellStyle name="Obično 3 4 3" xfId="5238" xr:uid="{47D22C7B-9F0A-4830-8562-1683E53DBF2B}"/>
    <cellStyle name="Obično 3 4 4" xfId="7156" xr:uid="{433243F8-80D7-48BB-93D3-CD651772AF12}"/>
    <cellStyle name="Obično 3 4 5" xfId="5236" xr:uid="{D436F1FC-2751-4FF5-8B9B-D73D68037814}"/>
    <cellStyle name="Obično 3 5" xfId="5239" xr:uid="{EAE4465A-0FB0-4AF5-AB6E-90A62515FFAD}"/>
    <cellStyle name="Obično 3 6" xfId="5240" xr:uid="{A9C4E77C-E3EF-4DE0-98E1-69EE5E4232D2}"/>
    <cellStyle name="Obično 3 7" xfId="5241" xr:uid="{E98A3737-E65F-4909-994C-2CEC5DDC080B}"/>
    <cellStyle name="Obično 3 8" xfId="5242" xr:uid="{A8D9AA4D-61F0-4C4E-B8EB-4F13B5C5A67D}"/>
    <cellStyle name="Obično 3 8 10" xfId="39056" xr:uid="{4914EAB4-9D52-4213-B40F-69F13019EE8E}"/>
    <cellStyle name="Obično 3 8 11" xfId="28674" xr:uid="{5C7C7E2D-0EE2-4638-8336-79427F0DABF8}"/>
    <cellStyle name="Obično 3 8 2" xfId="9809" xr:uid="{A41D48E9-558B-41E0-B8F4-978E9CF63F4D}"/>
    <cellStyle name="Obično 3 8 2 2" xfId="15712" xr:uid="{36F9195E-7F9B-4CB5-952A-CDFEBFEA276F}"/>
    <cellStyle name="Obično 3 8 2 2 2" xfId="15831" xr:uid="{EDA1A0E3-08B2-4111-9FF7-043D1067D02D}"/>
    <cellStyle name="Obično 3 8 2 2 2 2" xfId="19334" xr:uid="{FF225F9F-DF79-45E8-A646-778A49F501AC}"/>
    <cellStyle name="Obično 3 8 2 2 2 2 2" xfId="34629" xr:uid="{46BF360D-EF6A-40AB-98E8-0FDE070F0280}"/>
    <cellStyle name="Obično 3 8 2 2 2 3" xfId="39174" xr:uid="{EBB31D3C-C808-464E-B408-E4026F0C50A6}"/>
    <cellStyle name="Obično 3 8 2 2 2 4" xfId="32343" xr:uid="{EF9E6D29-C216-415D-AC01-0B434680AFE6}"/>
    <cellStyle name="Obično 3 8 2 2 3" xfId="19181" xr:uid="{F7932400-A357-42D4-8817-879D2D847BCC}"/>
    <cellStyle name="Obično 3 8 2 2 3 2" xfId="21516" xr:uid="{FDA7250F-D791-42F9-B7D3-4DDCEFAEEF1C}"/>
    <cellStyle name="Obično 3 8 2 2 3 2 2" xfId="36811" xr:uid="{A4E832BC-55B0-480E-96F2-D4D9476AFE8A}"/>
    <cellStyle name="Obično 3 8 2 2 3 3" xfId="41321" xr:uid="{F8550769-75CB-4B80-904A-DAB7FD0983CA}"/>
    <cellStyle name="Obično 3 8 2 2 3 4" xfId="34490" xr:uid="{22D65471-393D-4F0F-BCB2-3825C28FF9C9}"/>
    <cellStyle name="Obično 3 8 2 2 4" xfId="19285" xr:uid="{D8393D6F-EAAE-4439-B675-FDE312B11A3E}"/>
    <cellStyle name="Obično 3 8 2 2 4 2" xfId="34581" xr:uid="{0C5C1A8A-7E8F-4D42-86FF-C95C8CD569AD}"/>
    <cellStyle name="Obično 3 8 2 2 5" xfId="39126" xr:uid="{79E3E706-7A59-49F8-9275-04CE26EC7137}"/>
    <cellStyle name="Obično 3 8 2 2 6" xfId="32295" xr:uid="{CE6F1F34-4BF3-438C-9BB9-9FF7B435B6BE}"/>
    <cellStyle name="Obično 3 8 2 3" xfId="15778" xr:uid="{BBD690A7-96A0-4B30-AE12-524D36AC9CC9}"/>
    <cellStyle name="Obično 3 8 2 3 2" xfId="19209" xr:uid="{78CCBCE5-D565-4AD8-B297-DF3454D0CB99}"/>
    <cellStyle name="Obično 3 8 2 3 2 2" xfId="21532" xr:uid="{221D5823-996B-4150-9558-3EF7807737AD}"/>
    <cellStyle name="Obično 3 8 2 3 2 2 2" xfId="36827" xr:uid="{B09D1831-E08F-47A2-A7DD-08E185E16E23}"/>
    <cellStyle name="Obično 3 8 2 3 2 3" xfId="41337" xr:uid="{1A930C2A-3870-44BA-B6D5-9A7517494CCC}"/>
    <cellStyle name="Obično 3 8 2 3 2 4" xfId="34506" xr:uid="{18024C37-F4F5-4840-9A53-657096D4119C}"/>
    <cellStyle name="Obično 3 8 2 3 3" xfId="19302" xr:uid="{77A30D10-E613-4831-B40D-DEE9B58019E4}"/>
    <cellStyle name="Obično 3 8 2 3 3 2" xfId="34597" xr:uid="{FC19D623-59FE-45E9-B7E3-DA7DA4E8FD10}"/>
    <cellStyle name="Obično 3 8 2 3 4" xfId="39142" xr:uid="{11E48F8A-246B-4803-A997-84301B228B83}"/>
    <cellStyle name="Obično 3 8 2 3 5" xfId="32311" xr:uid="{4D3D7F0D-ECE8-4103-B06F-9C5419EA76F8}"/>
    <cellStyle name="Obično 3 8 2 4" xfId="19023" xr:uid="{EEF2418A-2251-4A49-9798-81DCDE695215}"/>
    <cellStyle name="Obično 3 8 2 4 2" xfId="21361" xr:uid="{88A7BB2F-84C6-4730-8870-37D5D532FCBF}"/>
    <cellStyle name="Obično 3 8 2 4 2 2" xfId="36656" xr:uid="{82DAAEE2-4BCE-4CD8-9D45-8D0A2A9155C0}"/>
    <cellStyle name="Obično 3 8 2 4 3" xfId="41166" xr:uid="{274E298D-78B4-48C1-A7E5-3809F7B5B8B1}"/>
    <cellStyle name="Obično 3 8 2 4 4" xfId="34335" xr:uid="{173D265B-8BB2-4DEE-9794-88828A9D14A7}"/>
    <cellStyle name="Obično 3 8 2 5" xfId="19269" xr:uid="{401B1358-1C2C-4660-854E-4BAD8166BB2D}"/>
    <cellStyle name="Obično 3 8 2 5 2" xfId="34565" xr:uid="{89CB7DA6-3164-433C-83E4-69CBEC6A319A}"/>
    <cellStyle name="Obično 3 8 2 6" xfId="39110" xr:uid="{E1EC7560-5938-43A0-A996-DB7DC3E6594F}"/>
    <cellStyle name="Obično 3 8 2 7" xfId="28728" xr:uid="{E8B1579C-5DE2-4E6A-9C4B-E1DCF642877C}"/>
    <cellStyle name="Obično 3 8 3" xfId="15704" xr:uid="{83985EDE-48EB-4577-B57C-9C9C2BC8C46A}"/>
    <cellStyle name="Obično 3 8 3 2" xfId="15805" xr:uid="{60FAF293-E8EB-48D5-B6B7-A3FF79B082E0}"/>
    <cellStyle name="Obično 3 8 3 2 2" xfId="19310" xr:uid="{5A0A7133-6060-4BD3-90EE-07652E266635}"/>
    <cellStyle name="Obično 3 8 3 2 2 2" xfId="34605" xr:uid="{DD7D73E9-0918-4B70-95F5-3EB36284C6EB}"/>
    <cellStyle name="Obično 3 8 3 2 3" xfId="39150" xr:uid="{8CE2F43E-8773-4869-AF9F-613FF3EB6E99}"/>
    <cellStyle name="Obično 3 8 3 2 4" xfId="32319" xr:uid="{3D9BC117-0DB4-4F86-B681-EDF1E8AEDE9B}"/>
    <cellStyle name="Obično 3 8 3 3" xfId="19173" xr:uid="{D6121B8B-38B8-41AF-8889-B9A7FD21A9D2}"/>
    <cellStyle name="Obično 3 8 3 3 2" xfId="21508" xr:uid="{6F538C8A-A96B-48B7-9A76-282F59BA6BCF}"/>
    <cellStyle name="Obično 3 8 3 3 2 2" xfId="36803" xr:uid="{5A4A6D62-7974-461E-9882-548C6D18DD6A}"/>
    <cellStyle name="Obično 3 8 3 3 3" xfId="41313" xr:uid="{ADEDF319-2D38-46B1-9926-F700C2834189}"/>
    <cellStyle name="Obično 3 8 3 3 4" xfId="34482" xr:uid="{643AB8D4-ADB1-43BE-94A6-3D90A03FCBEC}"/>
    <cellStyle name="Obično 3 8 3 4" xfId="19277" xr:uid="{A267BCC2-C106-4644-8D0B-2ED3AAB66AEA}"/>
    <cellStyle name="Obično 3 8 3 4 2" xfId="34573" xr:uid="{A3D85EA8-B884-4A3C-B847-CF4F120594B5}"/>
    <cellStyle name="Obično 3 8 3 5" xfId="39118" xr:uid="{06155236-8F06-4059-A824-73E40F6A6AE4}"/>
    <cellStyle name="Obično 3 8 3 6" xfId="32287" xr:uid="{A98E8670-4377-40D9-9D0F-91A7D027998C}"/>
    <cellStyle name="Obično 3 8 4" xfId="15815" xr:uid="{A2D544FC-BB42-4028-96F8-DEFF9478A8EC}"/>
    <cellStyle name="Obično 3 8 4 2" xfId="19201" xr:uid="{4DD30CDA-5E5C-4731-A9AF-7C578D9D9655}"/>
    <cellStyle name="Obično 3 8 4 2 2" xfId="21524" xr:uid="{405227F0-DDF5-4198-A7AF-5CBDBBE2EEC2}"/>
    <cellStyle name="Obično 3 8 4 2 2 2" xfId="36819" xr:uid="{27C1A517-CE1C-40F6-8A0C-22FA2764DE1C}"/>
    <cellStyle name="Obično 3 8 4 2 3" xfId="41329" xr:uid="{7685CAD8-C141-4D24-883F-C744192EB1C5}"/>
    <cellStyle name="Obično 3 8 4 2 4" xfId="34498" xr:uid="{9118A016-EBD7-43A6-8241-209F36DE7D0D}"/>
    <cellStyle name="Obično 3 8 4 3" xfId="19318" xr:uid="{7496B80B-E3ED-4561-B78A-F4CEBA3CA160}"/>
    <cellStyle name="Obično 3 8 4 3 2" xfId="34613" xr:uid="{7B68993D-1AA5-4C10-85DB-44C8EF92B605}"/>
    <cellStyle name="Obično 3 8 4 4" xfId="39158" xr:uid="{7D23066A-2D78-4A89-B445-A22CF37DB588}"/>
    <cellStyle name="Obično 3 8 4 5" xfId="32327" xr:uid="{37F7A6B8-3825-4CA3-BE35-E7D31B7191EC}"/>
    <cellStyle name="Obično 3 8 5" xfId="15823" xr:uid="{9CEC07FB-E953-44E9-ADA0-F3911B7CF93A}"/>
    <cellStyle name="Obično 3 8 5 2" xfId="19326" xr:uid="{A15628CF-14EF-44B5-BEAE-9E9DB10C3C32}"/>
    <cellStyle name="Obično 3 8 5 2 2" xfId="34621" xr:uid="{5677EB8B-1B0B-4D4B-805C-52F3D95B0C0C}"/>
    <cellStyle name="Obično 3 8 5 3" xfId="39166" xr:uid="{F38D5A7C-CB22-43BD-BB29-8FF714E880E5}"/>
    <cellStyle name="Obično 3 8 5 4" xfId="32335" xr:uid="{57859547-1076-45B2-A7D3-4532C7FEEDA4}"/>
    <cellStyle name="Obično 3 8 6" xfId="15762" xr:uid="{3728DE7D-C0B6-4561-AA0F-EE2C1F58B6B3}"/>
    <cellStyle name="Obično 3 8 6 2" xfId="19294" xr:uid="{8EDFF861-AAA8-445A-8852-68CA3F7E13E1}"/>
    <cellStyle name="Obično 3 8 6 2 2" xfId="34589" xr:uid="{6FB25CCC-31E0-4054-9CF9-372D7ACEEEB8}"/>
    <cellStyle name="Obično 3 8 6 3" xfId="39134" xr:uid="{9CB06E5B-B862-4FB7-9B3B-8964A2C10261}"/>
    <cellStyle name="Obično 3 8 6 4" xfId="32303" xr:uid="{2F4AC3B6-7A56-48EF-BCA3-7FD4E619A3AF}"/>
    <cellStyle name="Obično 3 8 7" xfId="15840" xr:uid="{705B07BD-4130-452F-A9A2-E1B9BA233017}"/>
    <cellStyle name="Obično 3 8 7 2" xfId="19342" xr:uid="{7E9BE051-9F3B-4787-A33A-A53B9B309A61}"/>
    <cellStyle name="Obično 3 8 7 2 2" xfId="34637" xr:uid="{4F83A121-5A2A-46DE-A2E3-452A78835E74}"/>
    <cellStyle name="Obično 3 8 7 3" xfId="39182" xr:uid="{A9405DB7-B653-40E2-80C4-6EED43550110}"/>
    <cellStyle name="Obično 3 8 7 4" xfId="32351" xr:uid="{61B21169-4616-46C6-BDC8-1F592DBD8009}"/>
    <cellStyle name="Obično 3 8 8" xfId="19219" xr:uid="{8219A7F0-D522-4230-B524-A24096629BBF}"/>
    <cellStyle name="Obično 3 8 8 2" xfId="34515" xr:uid="{41F2BA89-D372-4068-8C50-B4F2FB4FFA84}"/>
    <cellStyle name="Obično 3 8 9" xfId="19232" xr:uid="{561E4CCF-17F5-4BED-AFD8-A694EA78C49C}"/>
    <cellStyle name="Obično 3 8 9 2" xfId="34528" xr:uid="{B99F9AD6-CCC3-4DB0-A16C-C6CA56288F4E}"/>
    <cellStyle name="Obično 3 9" xfId="2212" xr:uid="{90C03063-5202-4CA9-9EA7-63DA47C84136}"/>
    <cellStyle name="Obično 3_ELEKTRO" xfId="7157" xr:uid="{2CCF0B01-AC4B-4AB9-8AAC-D0273F06D6D9}"/>
    <cellStyle name="Obično 31" xfId="7158" xr:uid="{6BD63583-6DBC-4E87-A36F-2438BC4EF5F6}"/>
    <cellStyle name="Obično 32" xfId="1171" xr:uid="{1B676BAC-6C5D-4DE6-9959-43E986F35D46}"/>
    <cellStyle name="Obično 32 2" xfId="41424" xr:uid="{FF965722-06DB-4164-8D82-8E46E6A3732B}"/>
    <cellStyle name="Obično 33" xfId="7159" xr:uid="{E6901533-19F7-495D-92A0-74AB04DAD249}"/>
    <cellStyle name="Obično 35" xfId="118" xr:uid="{00000000-0005-0000-0000-0000B0000000}"/>
    <cellStyle name="Obično 35 2" xfId="41425" xr:uid="{E062B857-9E42-41EE-9E1B-703E335C52DD}"/>
    <cellStyle name="Obično 37" xfId="7160" xr:uid="{CB89BF89-1BDA-4044-8119-D7534423B615}"/>
    <cellStyle name="Obično 38" xfId="1172" xr:uid="{35B39E13-8E18-4883-A4A2-F42A3EB19350}"/>
    <cellStyle name="Obično 38 2" xfId="7161" xr:uid="{F20C3182-E253-4C8D-99E7-6D430BF454A3}"/>
    <cellStyle name="Obično 39" xfId="1173" xr:uid="{D6B35D5E-E673-4328-8801-3102E1999825}"/>
    <cellStyle name="Obično 39 2" xfId="7162" xr:uid="{98005266-8482-4841-A2D1-66D30AC2B6FE}"/>
    <cellStyle name="Obično 39 3" xfId="41426" xr:uid="{104BB411-A49A-495C-BEEB-8E2DC81BC08A}"/>
    <cellStyle name="Obično 4" xfId="1174" xr:uid="{80A207CF-471A-4EC8-A023-2D9FC70B194C}"/>
    <cellStyle name="Obično 4 10" xfId="9672" xr:uid="{822BAFD1-8E71-47F7-A630-1DC0AC389DBC}"/>
    <cellStyle name="Obično 4 10 2" xfId="13344" xr:uid="{67EF3563-3C0F-4C68-A13E-7D2CBD7BCF50}"/>
    <cellStyle name="Obično 4 10 2 2" xfId="31109" xr:uid="{BBCC2583-9C97-41DD-B484-7590B55C14F5}"/>
    <cellStyle name="Obično 4 10 3" xfId="24059" xr:uid="{6402A67F-A473-4574-8688-C55564630EB1}"/>
    <cellStyle name="Obično 4 11" xfId="10863" xr:uid="{2AA6F563-1032-4E7F-85AA-68C7CD443982}"/>
    <cellStyle name="Obično 4 11 2" xfId="28742" xr:uid="{ABC826F4-B37E-46A8-8508-F593D2EB18E6}"/>
    <cellStyle name="Obično 4 12" xfId="21546" xr:uid="{A7919DF8-F314-44D8-AB55-2C6D391BC5A3}"/>
    <cellStyle name="Obično 4 13" xfId="2213" xr:uid="{D0396A03-5B7E-4904-917B-213A9E67E898}"/>
    <cellStyle name="Obično 4 2" xfId="1175" xr:uid="{7C1F7C9D-0698-45AE-AFE3-BDD79EBCEC9B}"/>
    <cellStyle name="Obično 4 2 2" xfId="5244" xr:uid="{1D8DB31F-43D1-4633-B79B-22ED2AF3BE72}"/>
    <cellStyle name="Obično 4 2 3" xfId="5245" xr:uid="{4F9738F4-82FC-4876-8302-FAA170697047}"/>
    <cellStyle name="Obično 4 2 4" xfId="5243" xr:uid="{8C7E130B-4B17-4258-8BBA-EE25204B3EBA}"/>
    <cellStyle name="Obično 4 2 5" xfId="2214" xr:uid="{31B6F359-22F2-46C4-83B1-FA18A56A68BA}"/>
    <cellStyle name="Obično 4 3" xfId="1176" xr:uid="{06099198-B46A-4827-8C19-80A897629A66}"/>
    <cellStyle name="Obično 4 3 2" xfId="5247" xr:uid="{3B762FD9-E089-435F-BEEC-2480DB935795}"/>
    <cellStyle name="Obično 4 3 3" xfId="5248" xr:uid="{4C4DA06D-4DAF-4638-9FF3-6F4F5882B1CD}"/>
    <cellStyle name="Obično 4 3 4" xfId="5249" xr:uid="{75E3F0F5-5EF5-498D-AA07-F24E255AC67C}"/>
    <cellStyle name="Obično 4 3 5" xfId="15788" xr:uid="{887EAC0A-3FCE-4983-94F3-7593C4C0C328}"/>
    <cellStyle name="Obično 4 3 6" xfId="5246" xr:uid="{4EE31406-B733-4345-8321-7F17CF7BC5A5}"/>
    <cellStyle name="Obično 4 4" xfId="1177" xr:uid="{BD3AA4B4-B0FD-4117-8150-4DF08FBC1A55}"/>
    <cellStyle name="Obično 4 4 2" xfId="7164" xr:uid="{75EEE614-46FE-4406-A970-69401D1B08DE}"/>
    <cellStyle name="Obično 4 4 3" xfId="5250" xr:uid="{67438863-CB3C-4F74-BA96-AD6ED4B69B30}"/>
    <cellStyle name="Obično 4 5" xfId="6031" xr:uid="{FE9B5468-A2A0-4CB8-ABAF-22C042B974CA}"/>
    <cellStyle name="Obično 4 5 2" xfId="6660" xr:uid="{B32DD609-7C7B-4BC9-A49E-7D08E57C5DAA}"/>
    <cellStyle name="Obično 4 5 2 2" xfId="8270" xr:uid="{DE3650F1-5AD5-44D4-9EE1-3B5003A65983}"/>
    <cellStyle name="Obično 4 5 2 2 2" xfId="9580" xr:uid="{6A2A8B4F-8059-436F-A692-6539213EF226}"/>
    <cellStyle name="Obično 4 5 2 2 2 2" xfId="15619" xr:uid="{74F99D4E-B702-41EA-B971-4B304C94A970}"/>
    <cellStyle name="Obično 4 5 2 2 2 2 2" xfId="26334" xr:uid="{98808134-6FB4-432C-9D29-B90A3D1E86B3}"/>
    <cellStyle name="Obično 4 5 2 2 2 3" xfId="13252" xr:uid="{FF0FBDC2-9CBA-4CFE-968C-C8C63E474A5F}"/>
    <cellStyle name="Obično 4 5 2 2 2 3 2" xfId="31017" xr:uid="{60C48A88-7D5A-4989-B987-8933BFFB7030}"/>
    <cellStyle name="Obično 4 5 2 2 2 4" xfId="23967" xr:uid="{80527707-B417-4EB6-B818-8E3667DAD244}"/>
    <cellStyle name="Obično 4 5 2 2 3" xfId="10772" xr:uid="{77C9C66C-4CE3-46A9-92A6-5A42DB36845A}"/>
    <cellStyle name="Obično 4 5 2 2 3 2" xfId="14436" xr:uid="{6EDE4F2F-71B0-4392-9120-85EF241A3A84}"/>
    <cellStyle name="Obično 4 5 2 2 3 2 2" xfId="32201" xr:uid="{9939E649-CC9C-4C8F-8C08-DB8D78273AA9}"/>
    <cellStyle name="Obično 4 5 2 2 3 3" xfId="25151" xr:uid="{DF415F8F-95BB-48A2-A7B2-D409682F90FB}"/>
    <cellStyle name="Obično 4 5 2 2 4" xfId="12012" xr:uid="{4FA10454-2EA9-4886-96DA-1F6A9C885019}"/>
    <cellStyle name="Obično 4 5 2 2 4 2" xfId="29834" xr:uid="{79058E87-B266-4D3A-B724-724B553DEA26}"/>
    <cellStyle name="Obično 4 5 2 2 5" xfId="22727" xr:uid="{795BC53D-AACF-4EAA-9056-38597EF8C4D4}"/>
    <cellStyle name="Obično 4 5 2 3" xfId="8993" xr:uid="{36750E32-B601-4958-B590-43759C23E2AB}"/>
    <cellStyle name="Obično 4 5 2 3 2" xfId="15052" xr:uid="{AD90A285-CCD6-433D-AA4A-BA939467C786}"/>
    <cellStyle name="Obično 4 5 2 3 2 2" xfId="25767" xr:uid="{7B9BD757-DEAD-482B-8E69-56BA517DD87D}"/>
    <cellStyle name="Obično 4 5 2 3 3" xfId="12665" xr:uid="{307BE60F-F112-4DEC-8125-D440385D5A13}"/>
    <cellStyle name="Obično 4 5 2 3 3 2" xfId="30450" xr:uid="{8D47B592-5F49-4336-BB17-54377462EEC9}"/>
    <cellStyle name="Obično 4 5 2 3 4" xfId="23380" xr:uid="{118F636B-9652-408F-89AC-C0505E25E047}"/>
    <cellStyle name="Obično 4 5 2 4" xfId="10205" xr:uid="{0EF123D9-F4C6-40C4-9807-512D51ECAC5E}"/>
    <cellStyle name="Obično 4 5 2 4 2" xfId="13869" xr:uid="{D0D000F3-164D-4CB9-B6F1-E7E7F279CA03}"/>
    <cellStyle name="Obično 4 5 2 4 2 2" xfId="31634" xr:uid="{6BBFAE0D-3717-4BB4-8CA3-0DA9E8FCD141}"/>
    <cellStyle name="Obično 4 5 2 4 3" xfId="24584" xr:uid="{03AC0E4F-6565-44B6-A2A0-150AB474ECAA}"/>
    <cellStyle name="Obično 4 5 2 5" xfId="11425" xr:uid="{4C93751C-8E44-44F8-AABF-DDF8B5207E0B}"/>
    <cellStyle name="Obično 4 5 2 5 2" xfId="29267" xr:uid="{545D9420-B5D8-4428-92F4-C397FA68FD0B}"/>
    <cellStyle name="Obično 4 5 2 6" xfId="22125" xr:uid="{981E3624-9FD5-4284-9D9D-3F89E90A9EC3}"/>
    <cellStyle name="Obično 4 5 3" xfId="7628" xr:uid="{D5640DB6-06B6-450B-9308-646207E7980F}"/>
    <cellStyle name="Obično 4 5 3 2" xfId="9303" xr:uid="{5B5582CD-DA90-4B80-989B-5157BFC551A0}"/>
    <cellStyle name="Obično 4 5 3 2 2" xfId="15342" xr:uid="{C84EB8C4-7B92-4768-9881-C2030EF64ACB}"/>
    <cellStyle name="Obično 4 5 3 2 2 2" xfId="26057" xr:uid="{B1901F78-4350-4840-A047-F8FDABF8CC35}"/>
    <cellStyle name="Obično 4 5 3 2 3" xfId="12975" xr:uid="{AB40F9CA-6D9B-4E3E-A323-699C3BB6B1DD}"/>
    <cellStyle name="Obično 4 5 3 2 3 2" xfId="30740" xr:uid="{05407832-7821-4080-943A-3207B60D09F6}"/>
    <cellStyle name="Obično 4 5 3 2 4" xfId="23690" xr:uid="{1F6343EB-1ECA-467D-8D38-E2F9BC125B10}"/>
    <cellStyle name="Obično 4 5 3 3" xfId="10495" xr:uid="{9A1A708E-84C8-4693-800A-E603D03D2738}"/>
    <cellStyle name="Obično 4 5 3 3 2" xfId="14159" xr:uid="{E299976D-7C07-484D-BEA5-96E5596637DB}"/>
    <cellStyle name="Obično 4 5 3 3 2 2" xfId="31924" xr:uid="{091C80D9-B034-4EDE-8EC4-2E5A6F5E7380}"/>
    <cellStyle name="Obično 4 5 3 3 3" xfId="24874" xr:uid="{66E91376-275E-4FB5-A794-75D0C8C0B61E}"/>
    <cellStyle name="Obično 4 5 3 4" xfId="11735" xr:uid="{34BBA7CB-0D7F-4219-B7FC-5D058AAB8137}"/>
    <cellStyle name="Obično 4 5 3 4 2" xfId="29557" xr:uid="{19069469-B477-4C2E-9890-6BD6F83DE35B}"/>
    <cellStyle name="Obično 4 5 3 5" xfId="22450" xr:uid="{957F4FF1-5EB6-430D-AEC1-B3BD4D909ADB}"/>
    <cellStyle name="Obično 4 5 4" xfId="8728" xr:uid="{1465FFFB-E903-400D-9B5E-61163A3AAC54}"/>
    <cellStyle name="Obično 4 5 4 2" xfId="14787" xr:uid="{B816BBA1-6864-4986-8453-CC487EA83367}"/>
    <cellStyle name="Obično 4 5 4 2 2" xfId="25502" xr:uid="{C2124821-4178-4C79-BF34-87E4EF1495EA}"/>
    <cellStyle name="Obično 4 5 4 3" xfId="12400" xr:uid="{D6A095D0-6C71-4A82-8F30-79C00B17291A}"/>
    <cellStyle name="Obično 4 5 4 3 2" xfId="30185" xr:uid="{560A9E72-CA11-4720-AD61-F642462672F2}"/>
    <cellStyle name="Obično 4 5 4 4" xfId="23115" xr:uid="{67F3F2A2-3B78-4D0C-B909-78DB0ACC949B}"/>
    <cellStyle name="Obično 4 5 5" xfId="9940" xr:uid="{B20E6DAB-75F9-466B-848D-F8DCE6E0AE56}"/>
    <cellStyle name="Obično 4 5 5 2" xfId="13604" xr:uid="{173AD7F4-DA77-4F5D-813F-9ED565C5EBD6}"/>
    <cellStyle name="Obično 4 5 5 2 2" xfId="31369" xr:uid="{E0CF4457-3819-4302-B886-2E76C5E83E0A}"/>
    <cellStyle name="Obično 4 5 5 3" xfId="24319" xr:uid="{EA0D9766-5F91-4F13-99F8-B592BEDD3EF1}"/>
    <cellStyle name="Obično 4 5 6" xfId="11160" xr:uid="{AEC67A39-1A8D-4DF3-961D-32154A70EEEC}"/>
    <cellStyle name="Obično 4 5 6 2" xfId="29002" xr:uid="{B4828A6C-84B8-4642-8F93-EF91BFC39CE4}"/>
    <cellStyle name="Obično 4 5 7" xfId="21860" xr:uid="{3196132A-6EB3-4AF7-8CD9-9CDD36535104}"/>
    <cellStyle name="Obično 4 6" xfId="6338" xr:uid="{183310CE-7D2A-4F4E-B97F-682AF455C71A}"/>
    <cellStyle name="Obično 4 6 2" xfId="7947" xr:uid="{8F16E39E-A61E-406E-BE79-2D2318A9D4DA}"/>
    <cellStyle name="Obično 4 6 2 2" xfId="9320" xr:uid="{58468272-A7FA-4307-8AB1-840A926274EC}"/>
    <cellStyle name="Obično 4 6 2 2 2" xfId="15359" xr:uid="{0B3A2602-21C0-41A0-B251-29D3FA983160}"/>
    <cellStyle name="Obično 4 6 2 2 2 2" xfId="26074" xr:uid="{DA7BCACB-AE1D-4DCC-8607-EB36DF214F82}"/>
    <cellStyle name="Obično 4 6 2 2 3" xfId="12992" xr:uid="{AA9BDB47-9B27-4A6A-AFAB-00A44A02F190}"/>
    <cellStyle name="Obično 4 6 2 2 3 2" xfId="30757" xr:uid="{E88F8DCA-2CBA-43C2-8F1D-7AFB4A8FCDAD}"/>
    <cellStyle name="Obično 4 6 2 2 4" xfId="23707" xr:uid="{10B186C6-37F6-4596-AF05-26BC60028AA3}"/>
    <cellStyle name="Obično 4 6 2 3" xfId="10512" xr:uid="{6469E77D-21AD-40A5-B390-C2D03EB77DB0}"/>
    <cellStyle name="Obično 4 6 2 3 2" xfId="14176" xr:uid="{3237C6E3-48FA-43EE-A9EB-86665506107D}"/>
    <cellStyle name="Obično 4 6 2 3 2 2" xfId="31941" xr:uid="{9A8C1AA1-C270-40C5-B4D5-C7454F92959E}"/>
    <cellStyle name="Obično 4 6 2 3 3" xfId="24891" xr:uid="{C4B82B33-AE43-47AB-88DC-02095DC50AC8}"/>
    <cellStyle name="Obično 4 6 2 4" xfId="11752" xr:uid="{68C96747-977B-44DB-AE17-F86AC2AD7C11}"/>
    <cellStyle name="Obično 4 6 2 4 2" xfId="29574" xr:uid="{4848AF69-8599-422E-B48C-7E3BBFFA4F11}"/>
    <cellStyle name="Obično 4 6 2 5" xfId="22467" xr:uid="{B1C4F061-C8A3-475C-83C8-35E8E8282479}"/>
    <cellStyle name="Obično 4 6 3" xfId="8733" xr:uid="{E4AC6B47-5207-4770-8E3E-FF13BF15EA28}"/>
    <cellStyle name="Obično 4 6 3 2" xfId="14792" xr:uid="{6BD96C0F-144F-4896-8D14-D84004C220AD}"/>
    <cellStyle name="Obično 4 6 3 2 2" xfId="25507" xr:uid="{52F743FD-4471-490C-BD47-B5BECB511E27}"/>
    <cellStyle name="Obično 4 6 3 3" xfId="12405" xr:uid="{554BCBB1-FE87-4CF8-B155-AE093FD253CC}"/>
    <cellStyle name="Obično 4 6 3 3 2" xfId="30190" xr:uid="{570EC87D-1C7D-4C98-91F1-7CFE400E2E6F}"/>
    <cellStyle name="Obično 4 6 3 4" xfId="23120" xr:uid="{EC1E1CC3-E27C-495B-8472-D0144A4BDD38}"/>
    <cellStyle name="Obično 4 6 4" xfId="9945" xr:uid="{8F5C7731-D634-45C3-A7DC-F36A8ADE0F91}"/>
    <cellStyle name="Obično 4 6 4 2" xfId="13609" xr:uid="{3C934D6D-15E0-4F38-B012-51BD5E5A31DB}"/>
    <cellStyle name="Obično 4 6 4 2 2" xfId="31374" xr:uid="{C8114D6F-74E4-4C98-951C-0CC058ADDC9C}"/>
    <cellStyle name="Obično 4 6 4 3" xfId="24324" xr:uid="{B657CA25-5DD0-49C4-AADB-04A48542DBF1}"/>
    <cellStyle name="Obično 4 6 5" xfId="11165" xr:uid="{540ED1F6-A55C-4632-A1E8-937903B5A9FA}"/>
    <cellStyle name="Obično 4 6 5 2" xfId="29007" xr:uid="{EE6BD6ED-0999-4DF7-8646-6D0877E4CBE0}"/>
    <cellStyle name="Obično 4 6 6" xfId="21865" xr:uid="{B86EED91-D58F-4475-8B8A-EBDBDBB7DA86}"/>
    <cellStyle name="Obično 4 7" xfId="7163" xr:uid="{552F174D-7E8E-47B5-858D-421534DA57BE}"/>
    <cellStyle name="Obično 4 7 2" xfId="9032" xr:uid="{3964D70F-9D97-4FC7-B9D9-2E25725F8243}"/>
    <cellStyle name="Obično 4 7 2 2" xfId="15078" xr:uid="{D75BFA12-2979-4262-9C7A-C3348BC4392A}"/>
    <cellStyle name="Obično 4 7 2 2 2" xfId="25793" xr:uid="{6A77A207-9F07-4323-87D7-6831798B0FA3}"/>
    <cellStyle name="Obično 4 7 2 3" xfId="12704" xr:uid="{D09D2E2B-6853-4270-AAE5-002713BEABCC}"/>
    <cellStyle name="Obično 4 7 2 3 2" xfId="30476" xr:uid="{6D8FABB5-D51A-45D0-90E9-97EF00F518FD}"/>
    <cellStyle name="Obično 4 7 2 4" xfId="23419" xr:uid="{3CE39602-7C58-4C56-94DE-4F681277F084}"/>
    <cellStyle name="Obično 4 7 3" xfId="10231" xr:uid="{29EF0F2C-EDFC-4559-BED1-DFAE240F5957}"/>
    <cellStyle name="Obično 4 7 3 2" xfId="13895" xr:uid="{1276127D-135B-4B48-AD79-0439E6EE2E12}"/>
    <cellStyle name="Obično 4 7 3 2 2" xfId="31660" xr:uid="{A8569F78-D803-4A6B-9896-B84F43BD5487}"/>
    <cellStyle name="Obično 4 7 3 3" xfId="24610" xr:uid="{544FD29D-A7CF-4C36-8AAE-21028D8C58C5}"/>
    <cellStyle name="Obično 4 7 4" xfId="11464" xr:uid="{6D0E71F9-4498-4316-AA09-B5287C13D485}"/>
    <cellStyle name="Obično 4 7 4 2" xfId="29293" xr:uid="{0261C3BE-044D-4800-9081-BBE25E7F3DED}"/>
    <cellStyle name="Obično 4 7 5" xfId="22166" xr:uid="{13F7CE7B-ED0C-429F-86CA-E7CBF6835101}"/>
    <cellStyle name="Obično 4 8" xfId="7305" xr:uid="{E693C233-B382-4E06-8A49-78D4C1789F1F}"/>
    <cellStyle name="Obično 4 8 2" xfId="9043" xr:uid="{E6CA1BFC-6543-4347-9EA4-9D705193903D}"/>
    <cellStyle name="Obično 4 8 2 2" xfId="15082" xr:uid="{78ADD280-9156-47F2-BDB4-8814C4B9A63B}"/>
    <cellStyle name="Obično 4 8 2 2 2" xfId="25797" xr:uid="{F4A8AEAC-F29A-4870-ACB7-A9E8DBEEFB50}"/>
    <cellStyle name="Obično 4 8 2 3" xfId="12715" xr:uid="{E0553449-412D-49A3-9C9B-97A3C8DF493B}"/>
    <cellStyle name="Obično 4 8 2 3 2" xfId="30480" xr:uid="{9F32A039-D887-4D1C-87E1-44D9D97B9B7A}"/>
    <cellStyle name="Obično 4 8 2 4" xfId="23430" xr:uid="{19B0AB59-977C-4B88-AFC5-C490EBAFA7D7}"/>
    <cellStyle name="Obično 4 8 3" xfId="10235" xr:uid="{D9281F16-01C1-427B-93F4-7490872DE756}"/>
    <cellStyle name="Obično 4 8 3 2" xfId="13899" xr:uid="{E675F128-D2C7-40D3-8B50-168CB837E635}"/>
    <cellStyle name="Obično 4 8 3 2 2" xfId="31664" xr:uid="{871D2A26-1FF7-4937-B7A4-3019BD0B9383}"/>
    <cellStyle name="Obično 4 8 3 3" xfId="24614" xr:uid="{6CECA189-CB9D-4682-87C4-FAA736F438EB}"/>
    <cellStyle name="Obično 4 8 4" xfId="11475" xr:uid="{34778BCE-CC2E-4396-9A17-91EE54C7FF05}"/>
    <cellStyle name="Obično 4 8 4 2" xfId="29297" xr:uid="{A53F5E38-830E-4C0E-8C84-E7158CFCA158}"/>
    <cellStyle name="Obično 4 8 5" xfId="22190" xr:uid="{E2937A2C-137C-47E7-AA3E-62BDBF340BFF}"/>
    <cellStyle name="Obično 4 9" xfId="8431" xr:uid="{BEB4E857-E2B7-49AC-9F0F-1CDD82BF57B4}"/>
    <cellStyle name="Obično 4 9 2" xfId="14527" xr:uid="{22F4AFE0-B596-4ABD-97A2-A539ED5C2B29}"/>
    <cellStyle name="Obično 4 9 2 2" xfId="25242" xr:uid="{2AC3D077-1521-43C6-980D-0145F8670EEB}"/>
    <cellStyle name="Obično 4 9 3" xfId="12103" xr:uid="{5AE68301-234F-4B4D-9118-9AF49997ADAA}"/>
    <cellStyle name="Obično 4 9 3 2" xfId="29925" xr:uid="{7C09D7C2-750E-4127-BF8A-1B147EF063C7}"/>
    <cellStyle name="Obično 4 9 4" xfId="22818" xr:uid="{77FE4849-04D3-49DF-9A09-ACD01E95282C}"/>
    <cellStyle name="Obično 5" xfId="1178" xr:uid="{64AC5F3D-9878-4AF5-9DCD-E70764071539}"/>
    <cellStyle name="Obično 5 10" xfId="1179" xr:uid="{E17C2D0E-E70D-4EB6-8796-3B451A83D611}"/>
    <cellStyle name="Obično 5 2" xfId="1180" xr:uid="{93C5F357-4E44-4602-834E-7390445D1E50}"/>
    <cellStyle name="Obično 5 2 2" xfId="5251" xr:uid="{CED4781C-0A4D-4E14-9979-85B1DED3DC15}"/>
    <cellStyle name="Obično 5 3" xfId="1181" xr:uid="{FBDAFE17-09FD-4C5B-823F-0B01B67D2829}"/>
    <cellStyle name="Obično 5 3 2" xfId="5252" xr:uid="{26F606E0-5A05-4EC1-9B71-1D25A3BFE000}"/>
    <cellStyle name="Obično 5 4" xfId="5253" xr:uid="{5186A497-440F-4E48-A493-4A095DD1C29F}"/>
    <cellStyle name="Obično 5 4 2" xfId="7166" xr:uid="{DF243C26-CEEB-4AF3-9288-99174C1E148E}"/>
    <cellStyle name="Obično 5 5" xfId="7165" xr:uid="{BB068025-8A47-49B8-9EFD-548C038BF511}"/>
    <cellStyle name="Obično 5 6" xfId="19187" xr:uid="{5B62D180-DAFF-4617-8B5F-B194BBC50878}"/>
    <cellStyle name="Obično 5_ELEKTRO" xfId="7167" xr:uid="{73091D06-0C1D-4889-85F5-011317EEB5B6}"/>
    <cellStyle name="Obično 6" xfId="1182" xr:uid="{A3C74E75-5C41-408E-91F9-260DAEF52A58}"/>
    <cellStyle name="Obično 6 2" xfId="1183" xr:uid="{8001BC73-CEFD-4F9E-93D7-132947896FF6}"/>
    <cellStyle name="Obično 6 3" xfId="7168" xr:uid="{091F3FDF-14D1-462B-B65E-713BB7B28A36}"/>
    <cellStyle name="Obično 6 4" xfId="5254" xr:uid="{57DB9581-93D4-45E4-995E-0409FF3B97FF}"/>
    <cellStyle name="Obično 7" xfId="1184" xr:uid="{1F64F6CA-363A-4A50-86BE-C74C637064D5}"/>
    <cellStyle name="Obično 7 2" xfId="5256" xr:uid="{83A2A0D6-4E0D-44D1-8F4F-59DA953F7D21}"/>
    <cellStyle name="Obično 7 3" xfId="5257" xr:uid="{E9AD4823-E31C-471A-98CA-2BDEC0BEB0F4}"/>
    <cellStyle name="Obično 7 4" xfId="7169" xr:uid="{193E7A2B-7ED0-4538-A06F-636ECCE34833}"/>
    <cellStyle name="Obično 7 5" xfId="5255" xr:uid="{798A1907-20EB-43D2-A045-70758B03AFA7}"/>
    <cellStyle name="Obično 8" xfId="1185" xr:uid="{9529DE61-7F9F-4121-B937-24D452DA924B}"/>
    <cellStyle name="Obično 8 2" xfId="5259" xr:uid="{EFA56665-18C7-43AF-942D-A6787D33FAD7}"/>
    <cellStyle name="Obično 8 3" xfId="5260" xr:uid="{D5BA275F-F7B4-444C-B2E2-1ADC558F85AE}"/>
    <cellStyle name="Obično 8 4" xfId="5261" xr:uid="{792DA478-B7B3-4869-B036-4C9BBB79FB85}"/>
    <cellStyle name="Obično 8 5" xfId="7170" xr:uid="{12D8D16A-0C82-4CB6-B7B9-0DF89D47A72C}"/>
    <cellStyle name="Obično 8 6" xfId="5258" xr:uid="{BEB36561-B6B0-43C1-AD31-4750322050A3}"/>
    <cellStyle name="Obično 9" xfId="1186" xr:uid="{98C9502A-5FBE-4FB7-8527-AC96FA7F4A99}"/>
    <cellStyle name="Obično 9 2" xfId="7172" xr:uid="{0D925C05-EBB5-452A-A574-613DF2D71179}"/>
    <cellStyle name="Obično 9 3" xfId="7171" xr:uid="{9E5F688B-895E-4BC5-BBDE-9289EB3D1085}"/>
    <cellStyle name="Obično 9 4" xfId="5262" xr:uid="{95D20944-CFD2-4E5E-A974-6A03CB384654}"/>
    <cellStyle name="Obično 9_ELEKTRO" xfId="7173" xr:uid="{AC430028-EC34-4687-B808-DA39C1A00D9D}"/>
    <cellStyle name="Obično_077-tomaić commerce-sirana runolist-tro-bc" xfId="17064" xr:uid="{84274115-7C65-4547-AA7A-A3D16699D887}"/>
    <cellStyle name="Odstotek 2" xfId="2215" xr:uid="{A6E7DAA7-DB4F-447F-8930-3BDA4568A7CC}"/>
    <cellStyle name="Odstotek 3" xfId="2216" xr:uid="{75FAEA83-86C5-4DEA-A630-CA98CB2E3546}"/>
    <cellStyle name="Odwiedzone hiperłącze_Cennik_A" xfId="1187" xr:uid="{460EC1AB-17DF-44D1-8640-5EE0B9B244E5}"/>
    <cellStyle name="opis" xfId="1188" xr:uid="{F325E433-EC13-42FD-BCD4-97909C005B6D}"/>
    <cellStyle name="Opomba" xfId="7174" xr:uid="{F48BA95B-044E-4A61-AA06-25037A574D23}"/>
    <cellStyle name="Opomba 2" xfId="19131" xr:uid="{4851CBD4-3C68-4E39-943A-B443DAF2EF35}"/>
    <cellStyle name="Opomba 2 2" xfId="21466" xr:uid="{24557300-2757-48B8-8976-73D23BE4C862}"/>
    <cellStyle name="Opomba 2 2 2" xfId="36761" xr:uid="{75DF77F2-648C-4C80-B7C4-BEAEB2901E21}"/>
    <cellStyle name="Opomba 2 3" xfId="28576" xr:uid="{09987ABD-6FE5-467A-9EF3-EA5786D11ADA}"/>
    <cellStyle name="Opomba 2 3 2" xfId="38945" xr:uid="{1620A2FF-06AE-457F-B32E-360AF5305C8C}"/>
    <cellStyle name="Opomba 2 4" xfId="41271" xr:uid="{45D4EA65-4BBF-4F1C-BB26-6F229321B510}"/>
    <cellStyle name="Opomba 2 5" xfId="34440" xr:uid="{FF0C81B8-46B1-4439-B76D-ED445292A6BF}"/>
    <cellStyle name="Opozorilo" xfId="7175" xr:uid="{C9085CF2-086A-47E0-AFDA-A2DD0859126B}"/>
    <cellStyle name="Output 10" xfId="1189" xr:uid="{AD115713-613F-496D-ACE2-CBD42F937AE3}"/>
    <cellStyle name="Output 10 2" xfId="19132" xr:uid="{8982006A-E6DA-40EF-847F-FDDA58C8AE3B}"/>
    <cellStyle name="Output 10 2 2" xfId="21467" xr:uid="{FE2C3AD8-AC2B-4EC9-A575-5EAC7FB97074}"/>
    <cellStyle name="Output 10 2 2 2" xfId="36762" xr:uid="{036A0521-EF5A-468F-B39E-9B030029D36C}"/>
    <cellStyle name="Output 10 2 3" xfId="28577" xr:uid="{F317D9B4-0FDE-4246-A282-88A79987B48B}"/>
    <cellStyle name="Output 10 2 3 2" xfId="38946" xr:uid="{582E7036-6A1F-4683-9367-6C1A58A032DC}"/>
    <cellStyle name="Output 10 2 4" xfId="41272" xr:uid="{5A2E1E71-6D64-4947-A369-69D128745DC7}"/>
    <cellStyle name="Output 10 2 5" xfId="34441" xr:uid="{39A6564F-AB43-41F1-A6C1-26F52CFFCE8F}"/>
    <cellStyle name="Output 10 3" xfId="19249" xr:uid="{88FF5F34-0F67-4B31-9131-D1BB62BF288B}"/>
    <cellStyle name="Output 10 3 2" xfId="34545" xr:uid="{02FB4157-F71F-45FF-A01E-60B94D412CBA}"/>
    <cellStyle name="Output 10 4" xfId="22167" xr:uid="{CC82E30F-518C-4CEE-8D29-D534143CCE57}"/>
    <cellStyle name="Output 10 4 2" xfId="36847" xr:uid="{9C3F0385-2BE4-48E9-A269-82401A44DB80}"/>
    <cellStyle name="Output 11" xfId="1190" xr:uid="{2A58A1F0-2DAC-43FD-B411-664CDFA8776E}"/>
    <cellStyle name="Output 11 2" xfId="19133" xr:uid="{9123102D-D0CF-470D-B75B-369EAE8AF3B2}"/>
    <cellStyle name="Output 11 2 2" xfId="21468" xr:uid="{A1341515-7E37-4958-B82D-82318FA4E466}"/>
    <cellStyle name="Output 11 2 2 2" xfId="36763" xr:uid="{11297FE9-05DB-4486-B2D0-52DA0F626817}"/>
    <cellStyle name="Output 11 2 3" xfId="28578" xr:uid="{7468A457-92EA-43EF-A79B-B2B327FEF832}"/>
    <cellStyle name="Output 11 2 3 2" xfId="38947" xr:uid="{D5165EB1-48F3-404B-8D4D-D0BCC6ACFE21}"/>
    <cellStyle name="Output 11 2 4" xfId="41273" xr:uid="{227A5091-FFCA-400D-BFBB-02A8D6AA37B5}"/>
    <cellStyle name="Output 11 2 5" xfId="34442" xr:uid="{2B1DCB53-5480-488C-9DC5-6755EF1F65DF}"/>
    <cellStyle name="Output 11 3" xfId="19250" xr:uid="{F881F940-9443-47D7-A775-C490076EFABE}"/>
    <cellStyle name="Output 11 3 2" xfId="34546" xr:uid="{09BC8770-6910-4E33-834B-F620FFC9548E}"/>
    <cellStyle name="Output 11 4" xfId="22168" xr:uid="{D3E120C6-1506-4407-ADF5-B796F1C2B461}"/>
    <cellStyle name="Output 11 4 2" xfId="36848" xr:uid="{54D937CC-07EF-4FDB-AD0D-564C8EDF801C}"/>
    <cellStyle name="Output 12" xfId="1191" xr:uid="{1B7BD555-4515-4F20-A5A8-EF6BD61273E6}"/>
    <cellStyle name="Output 12 2" xfId="19134" xr:uid="{F658494C-D515-4A2E-9DE1-4F26304126D7}"/>
    <cellStyle name="Output 12 2 2" xfId="21469" xr:uid="{1D232B14-0DD0-4E42-BA28-24DAA408D60B}"/>
    <cellStyle name="Output 12 2 2 2" xfId="36764" xr:uid="{DF3904DA-BF3A-4A1B-A52C-A72A3791C455}"/>
    <cellStyle name="Output 12 2 3" xfId="28579" xr:uid="{2F164189-5BA7-4A51-8B03-2B44D285E269}"/>
    <cellStyle name="Output 12 2 3 2" xfId="38948" xr:uid="{C2F0F9AE-008D-41AE-B123-44E6F146CB17}"/>
    <cellStyle name="Output 12 2 4" xfId="41274" xr:uid="{572A5C43-FE86-461F-9261-AEB984CD1776}"/>
    <cellStyle name="Output 12 2 5" xfId="34443" xr:uid="{0D9439EF-4F37-46E3-B563-50C6D5907940}"/>
    <cellStyle name="Output 12 3" xfId="19251" xr:uid="{5FF6015D-C921-48C4-A061-AD9AF3C7E1A1}"/>
    <cellStyle name="Output 12 3 2" xfId="34547" xr:uid="{84446054-B670-4E1F-8312-43D2B61E8456}"/>
    <cellStyle name="Output 12 4" xfId="22169" xr:uid="{51D0076C-A454-4B32-9141-21346E6110B3}"/>
    <cellStyle name="Output 12 4 2" xfId="36849" xr:uid="{C5D4B625-9D56-40BF-8FC8-1B3827688831}"/>
    <cellStyle name="Output 13" xfId="1192" xr:uid="{E4CB1B41-329B-409A-AAD0-966D4A8744BB}"/>
    <cellStyle name="Output 13 2" xfId="19135" xr:uid="{1762AFCB-EC92-46ED-B598-262950F5D90E}"/>
    <cellStyle name="Output 13 2 2" xfId="21470" xr:uid="{2968CA63-4F24-4D73-8F2E-8F65C1FE545E}"/>
    <cellStyle name="Output 13 2 2 2" xfId="36765" xr:uid="{77A3C6AB-9DD5-4D6D-A306-8C9137A9DEBB}"/>
    <cellStyle name="Output 13 2 3" xfId="28580" xr:uid="{5933C229-FD57-4954-A4AC-72395E5555AB}"/>
    <cellStyle name="Output 13 2 3 2" xfId="38949" xr:uid="{0DF9C5F6-F596-4946-937E-A5DE2505EC42}"/>
    <cellStyle name="Output 13 2 4" xfId="41275" xr:uid="{062CE14B-692A-4ED5-9C0B-9CB3645AFD5F}"/>
    <cellStyle name="Output 13 2 5" xfId="34444" xr:uid="{AD53DF56-BCD4-4E84-8ADE-F21AF8081BE3}"/>
    <cellStyle name="Output 13 3" xfId="19252" xr:uid="{82C5FC27-BAE4-4FE9-A349-7862DCB80BF0}"/>
    <cellStyle name="Output 13 3 2" xfId="34548" xr:uid="{35B136A6-3077-4677-8B97-B9F99D1758ED}"/>
    <cellStyle name="Output 13 4" xfId="22170" xr:uid="{7E0E764A-2B00-4C26-8274-5514FEDEB4D5}"/>
    <cellStyle name="Output 13 4 2" xfId="36850" xr:uid="{1E62AD44-D96B-4D06-9BA4-D542B0FE6257}"/>
    <cellStyle name="Output 14" xfId="1193" xr:uid="{7DCC370A-B053-4352-A23F-529D97A927BA}"/>
    <cellStyle name="Output 14 2" xfId="19136" xr:uid="{076DE5B6-FC6D-4DF4-9F4B-1C59B8D7F47D}"/>
    <cellStyle name="Output 14 2 2" xfId="21471" xr:uid="{CA909073-0285-44A4-9525-49FA0A56DF18}"/>
    <cellStyle name="Output 14 2 2 2" xfId="36766" xr:uid="{3AF87051-ED7A-4C72-A2C1-B611DF58D482}"/>
    <cellStyle name="Output 14 2 3" xfId="28581" xr:uid="{663AB2A0-DBCF-4636-B57F-D31F40114677}"/>
    <cellStyle name="Output 14 2 3 2" xfId="38950" xr:uid="{3B9C6C6D-933D-4913-AB1B-12FA633108A2}"/>
    <cellStyle name="Output 14 2 4" xfId="41276" xr:uid="{DD2E4295-5522-436F-BEED-CE9A35E488E6}"/>
    <cellStyle name="Output 14 2 5" xfId="34445" xr:uid="{1F079687-6952-46BB-B648-71F045C849E8}"/>
    <cellStyle name="Output 14 3" xfId="19253" xr:uid="{CDCFAB69-6493-4414-AE27-F4F8552A99E2}"/>
    <cellStyle name="Output 14 3 2" xfId="34549" xr:uid="{49FCD98A-675B-4CE3-834A-883F36EDF260}"/>
    <cellStyle name="Output 14 4" xfId="22171" xr:uid="{71455477-80FA-4F0C-9B2D-45AEA5F7B919}"/>
    <cellStyle name="Output 14 4 2" xfId="36851" xr:uid="{EE90E7B6-EEB5-4CE8-A6D1-96636E280FCE}"/>
    <cellStyle name="Output 2" xfId="120" xr:uid="{00000000-0005-0000-0000-0000B2000000}"/>
    <cellStyle name="Output 2 2" xfId="1194" xr:uid="{AE16D663-E96F-47C1-97F3-92A2158DF4AB}"/>
    <cellStyle name="Output 2 2 2" xfId="19024" xr:uid="{4B0A217F-CACD-4930-9E09-694A9A346A54}"/>
    <cellStyle name="Output 2 2 2 2" xfId="21362" xr:uid="{1D36D31A-0F8F-449F-BBDE-B083C68F4A4D}"/>
    <cellStyle name="Output 2 2 2 2 2" xfId="36657" xr:uid="{1E15C636-902E-40F7-AEF4-054B561AA35D}"/>
    <cellStyle name="Output 2 2 2 3" xfId="28469" xr:uid="{D624F0AC-8B66-4882-AACF-171FEAA81F7C}"/>
    <cellStyle name="Output 2 2 2 3 2" xfId="38841" xr:uid="{243FE450-ACA1-41F9-B21A-CBFFFBF08B59}"/>
    <cellStyle name="Output 2 2 2 4" xfId="41167" xr:uid="{03CCA81B-E470-4C81-94A8-DCA4215FC21C}"/>
    <cellStyle name="Output 2 2 2 5" xfId="34336" xr:uid="{63F51423-B858-43D3-BBBB-9B240F616629}"/>
    <cellStyle name="Output 2 2 3" xfId="19233" xr:uid="{A60BCD06-8480-4A86-961A-DD1FD892A661}"/>
    <cellStyle name="Output 2 2 3 2" xfId="34529" xr:uid="{264F8F14-CBB9-4484-9623-75D648BB8F2B}"/>
    <cellStyle name="Output 2 2 4" xfId="21716" xr:uid="{5931755F-988C-4E45-8E2C-95FD529FEBD6}"/>
    <cellStyle name="Output 2 2 4 2" xfId="36831" xr:uid="{6BF92F3F-9AA7-464E-8857-56CA8C81108D}"/>
    <cellStyle name="Output 2 2 5" xfId="5263" xr:uid="{B9C55925-B6C8-49E2-8515-059409C966BD}"/>
    <cellStyle name="Output 2 2 6" xfId="41427" xr:uid="{DE375733-DCE6-401C-AA35-B823F252EEE3}"/>
    <cellStyle name="Output 2 3" xfId="7300" xr:uid="{25F63703-7727-4602-ACAE-CC351D22500F}"/>
    <cellStyle name="Output 2 3 2" xfId="19163" xr:uid="{B79187C1-CEB6-4573-8C7A-19B74E0BEF81}"/>
    <cellStyle name="Output 2 3 2 2" xfId="21498" xr:uid="{2A971E20-AF5E-43CE-B228-ADBC61A4B462}"/>
    <cellStyle name="Output 2 3 2 2 2" xfId="36793" xr:uid="{C74F83FE-EBAE-4B7C-AB99-C5FF01A3A542}"/>
    <cellStyle name="Output 2 3 2 3" xfId="28608" xr:uid="{186A30C5-017C-48DC-BEB1-56551A4598C2}"/>
    <cellStyle name="Output 2 3 2 3 2" xfId="38977" xr:uid="{BCB67422-FDFE-4415-BDBE-0EF3F1CC7130}"/>
    <cellStyle name="Output 2 3 2 4" xfId="41303" xr:uid="{039EE772-164A-4BAB-A599-D5BABE92E22D}"/>
    <cellStyle name="Output 2 3 2 5" xfId="34472" xr:uid="{BFDA3B1E-6965-4F43-B471-DDA2EFFCA36B}"/>
    <cellStyle name="Output 2 3 3" xfId="19261" xr:uid="{8E3E296F-4FC4-4AF7-A1D8-1920D47A0AB8}"/>
    <cellStyle name="Output 2 3 3 2" xfId="34557" xr:uid="{EB9E7BE2-6C06-4075-B436-912E6EE6B8AF}"/>
    <cellStyle name="Output 2 3 4" xfId="22188" xr:uid="{780AA63F-CB87-4B14-ADB5-4EB7D5CEC7FF}"/>
    <cellStyle name="Output 2 3 4 2" xfId="36859" xr:uid="{757FA9D1-4195-46E3-9BA8-3100E67B4E17}"/>
    <cellStyle name="Output 2 4" xfId="16828" xr:uid="{FA7ACC94-7BB2-4E76-901D-73A6E8078B64}"/>
    <cellStyle name="Output 2 4 2" xfId="19500" xr:uid="{CAF70376-538F-4D76-BEAC-6947600C9EA5}"/>
    <cellStyle name="Output 2 4 2 2" xfId="34795" xr:uid="{CE4FDB18-D552-4458-95CA-B54A1EAACFC0}"/>
    <cellStyle name="Output 2 4 3" xfId="26598" xr:uid="{85802CDE-0DD1-43E0-8BEE-631AC527739B}"/>
    <cellStyle name="Output 2 4 3 2" xfId="37015" xr:uid="{975D24BA-2013-4DE9-8D22-8CD2D5DAA7AD}"/>
    <cellStyle name="Output 2 4 4" xfId="39340" xr:uid="{6D6A9148-956D-4C1F-8FBE-D2FBBFEDAA88}"/>
    <cellStyle name="Output 2 4 5" xfId="32509" xr:uid="{BDFF56F0-0C4E-497B-875B-72B17B5BF29F}"/>
    <cellStyle name="Output 2 5" xfId="16103" xr:uid="{047FDBF9-C4F5-443C-99F5-708BAAB94196}"/>
    <cellStyle name="Output 2 5 2" xfId="19379" xr:uid="{0CE5C14F-6696-43B4-920E-258D7EA01BD9}"/>
    <cellStyle name="Output 2 5 2 2" xfId="34674" xr:uid="{ADED5631-A100-45B0-81D0-96A15ECF1C0B}"/>
    <cellStyle name="Output 2 5 3" xfId="26477" xr:uid="{FC40C537-3E39-4A0D-8CFE-C646062E567B}"/>
    <cellStyle name="Output 2 5 3 2" xfId="36894" xr:uid="{66FEBD8D-30CF-4D69-9182-6EADD6CF2401}"/>
    <cellStyle name="Output 2 5 4" xfId="39219" xr:uid="{CCE10863-0FCA-4F0D-91F7-6E289288AD29}"/>
    <cellStyle name="Output 2 5 5" xfId="32388" xr:uid="{32065D6E-0D07-4C90-893C-4E9E5C153FC0}"/>
    <cellStyle name="Output 2 6" xfId="2217" xr:uid="{B1AC24E3-DD42-4841-942E-2FFE81CF7F78}"/>
    <cellStyle name="Output 3" xfId="1195" xr:uid="{CF24F27D-8FCA-4FA2-B1F4-8B39C87824A7}"/>
    <cellStyle name="Output 3 10" xfId="2219" xr:uid="{39B5F3F2-B365-4C9D-81BB-4B0415922ACA}"/>
    <cellStyle name="Output 3 10 2" xfId="16830" xr:uid="{9E4B081F-2A42-4758-A7F5-8B9FAFF467DA}"/>
    <cellStyle name="Output 3 10 2 2" xfId="19502" xr:uid="{C1F2A510-0DD7-4FCC-BEC2-6E7BCC7F6E07}"/>
    <cellStyle name="Output 3 10 2 2 2" xfId="34797" xr:uid="{E95EEAB6-EDC5-4B9A-A0A3-2FBE7F839839}"/>
    <cellStyle name="Output 3 10 2 3" xfId="26600" xr:uid="{03FF20DC-6A9E-4D69-9989-4DEE2EB60833}"/>
    <cellStyle name="Output 3 10 2 3 2" xfId="37017" xr:uid="{F32ABCC7-5F3C-4B6C-8E63-B8903356BB9A}"/>
    <cellStyle name="Output 3 10 2 4" xfId="39342" xr:uid="{DFA5DF84-819F-487C-A1A9-D7E618FBAAA4}"/>
    <cellStyle name="Output 3 10 2 5" xfId="32511" xr:uid="{79DB444C-2D51-452C-A207-572331E0614E}"/>
    <cellStyle name="Output 3 10 3" xfId="16064" xr:uid="{F64CCE7C-D386-46FA-82D0-F647C236D040}"/>
    <cellStyle name="Output 3 10 3 2" xfId="19377" xr:uid="{D57E760D-10E6-4D41-A848-BC14C27248EF}"/>
    <cellStyle name="Output 3 10 3 2 2" xfId="34672" xr:uid="{7DB77180-0C44-4B53-A9E3-AADEB3658AF6}"/>
    <cellStyle name="Output 3 10 3 3" xfId="26475" xr:uid="{8E66B323-C95C-4A95-8466-035C4DB3CEA7}"/>
    <cellStyle name="Output 3 10 3 3 2" xfId="36892" xr:uid="{C6670AAE-007F-49F7-A326-BE8EE7FA3826}"/>
    <cellStyle name="Output 3 10 3 4" xfId="39217" xr:uid="{9D313039-F14D-4D35-AD81-2DE9199F0A08}"/>
    <cellStyle name="Output 3 10 3 5" xfId="32386" xr:uid="{EF6CDEC1-7A97-43F9-BF73-D88E9AAF547E}"/>
    <cellStyle name="Output 3 11" xfId="5264" xr:uid="{7CC28AEB-7E8B-4648-B814-3BC3BDE6EC64}"/>
    <cellStyle name="Output 3 11 2" xfId="7176" xr:uid="{68A2943A-C03E-4EB9-8E3B-9E772B0E1BC2}"/>
    <cellStyle name="Output 3 11 2 2" xfId="19137" xr:uid="{5351E3D2-6281-4B38-BD8F-3E51A3CE2CCC}"/>
    <cellStyle name="Output 3 11 2 2 2" xfId="21472" xr:uid="{F074D682-7E15-49B9-9D94-73345E16028C}"/>
    <cellStyle name="Output 3 11 2 2 2 2" xfId="36767" xr:uid="{00FA7090-5D6F-43B4-A2E6-DDBD39E192A7}"/>
    <cellStyle name="Output 3 11 2 2 3" xfId="28582" xr:uid="{224C4B7A-AA60-4E2E-AB0D-515F8D0FE056}"/>
    <cellStyle name="Output 3 11 2 2 3 2" xfId="38951" xr:uid="{2B9B3964-44B9-4E0F-B4D7-F7F002E21332}"/>
    <cellStyle name="Output 3 11 2 2 4" xfId="41277" xr:uid="{EE1F5F0D-251A-444F-B4CC-EC4F93381ED4}"/>
    <cellStyle name="Output 3 11 2 2 5" xfId="34446" xr:uid="{44407A85-17F4-44F8-9D25-67A055DFC657}"/>
    <cellStyle name="Output 3 11 2 3" xfId="19254" xr:uid="{91A90BB6-5DD5-4E50-81DE-9DA8A1526EC2}"/>
    <cellStyle name="Output 3 11 2 3 2" xfId="34550" xr:uid="{E8B27488-2F26-4AF7-BD5F-AD010572BA33}"/>
    <cellStyle name="Output 3 11 2 4" xfId="22172" xr:uid="{B3DE5CC7-EB72-4A85-A3EB-F4A89EB68061}"/>
    <cellStyle name="Output 3 11 2 4 2" xfId="36852" xr:uid="{D43FE9FE-6AC9-4C54-8E2E-28AC4042945A}"/>
    <cellStyle name="Output 3 11 3" xfId="16831" xr:uid="{06869878-6BB8-495A-A3E8-7ED07E970A0F}"/>
    <cellStyle name="Output 3 11 3 2" xfId="19503" xr:uid="{C32130C9-E941-4B5C-8395-8D23E77904D2}"/>
    <cellStyle name="Output 3 11 3 2 2" xfId="34798" xr:uid="{64C16079-7DA4-4664-B2A4-723E0EADA9F6}"/>
    <cellStyle name="Output 3 11 3 3" xfId="26601" xr:uid="{4A9DEC2E-5F4A-4516-98D4-1982440526DD}"/>
    <cellStyle name="Output 3 11 3 3 2" xfId="37018" xr:uid="{9C7C75FA-D129-4A2E-A9CD-2050F5CF9349}"/>
    <cellStyle name="Output 3 11 3 4" xfId="39343" xr:uid="{13B78138-D04A-4961-8CFF-AD1B0BBCCC7A}"/>
    <cellStyle name="Output 3 11 3 5" xfId="32512" xr:uid="{4057A3F5-50BA-4D9B-B2B6-00C19B69DE9C}"/>
    <cellStyle name="Output 3 11 4" xfId="19025" xr:uid="{66501783-CF98-4B9B-9E44-7FE02F5AEE4A}"/>
    <cellStyle name="Output 3 11 4 2" xfId="21363" xr:uid="{4A501F73-080E-4A2C-AD31-0B9D6413E47A}"/>
    <cellStyle name="Output 3 11 4 2 2" xfId="36658" xr:uid="{46F05A9B-BC9E-4DB2-BAE9-61B1EDE2B883}"/>
    <cellStyle name="Output 3 11 4 3" xfId="28470" xr:uid="{3CAE1359-D2F8-4C4A-B18E-AFFFF16A0709}"/>
    <cellStyle name="Output 3 11 4 3 2" xfId="38842" xr:uid="{76E46726-42C7-4EA9-9541-4F38A0CE147B}"/>
    <cellStyle name="Output 3 11 4 4" xfId="41168" xr:uid="{3367026F-3CC0-480D-95CA-4F7CD714CDE0}"/>
    <cellStyle name="Output 3 11 4 5" xfId="34337" xr:uid="{DC23DD66-1F0C-4AC3-BB54-949B2485FB80}"/>
    <cellStyle name="Output 3 12" xfId="5265" xr:uid="{E1A07639-39CF-465B-8885-22B99A857637}"/>
    <cellStyle name="Output 3 12 2" xfId="16832" xr:uid="{D34AEC61-D229-4679-942B-83E2FD1EB33C}"/>
    <cellStyle name="Output 3 12 2 2" xfId="19504" xr:uid="{C8132425-E80F-4296-AB34-8F3887F50F81}"/>
    <cellStyle name="Output 3 12 2 2 2" xfId="34799" xr:uid="{CB73F196-D5E7-4E56-879C-55C7CA34ADFC}"/>
    <cellStyle name="Output 3 12 2 3" xfId="26602" xr:uid="{5729B2D1-6A04-4D01-BAB6-955DFF4817FB}"/>
    <cellStyle name="Output 3 12 2 3 2" xfId="37019" xr:uid="{C6CC99FD-405C-4E66-B067-DBD98997B826}"/>
    <cellStyle name="Output 3 12 2 4" xfId="39344" xr:uid="{9FD68C14-213A-4034-9BE1-5119F8A675C4}"/>
    <cellStyle name="Output 3 12 2 5" xfId="32513" xr:uid="{48C90517-8E82-4A2C-98CC-4439940BEE90}"/>
    <cellStyle name="Output 3 12 3" xfId="19026" xr:uid="{A956AD2C-60C7-4DC6-908C-879AE9F394A4}"/>
    <cellStyle name="Output 3 12 3 2" xfId="21364" xr:uid="{A0F2D7FD-6C0A-40EC-A3A0-1DB93D087C83}"/>
    <cellStyle name="Output 3 12 3 2 2" xfId="36659" xr:uid="{3B8DB339-8122-4D7B-931A-3FF9F64775F6}"/>
    <cellStyle name="Output 3 12 3 3" xfId="28471" xr:uid="{FA2B18CA-C597-4C19-A59F-BE23B344B2D1}"/>
    <cellStyle name="Output 3 12 3 3 2" xfId="38843" xr:uid="{F907A83E-CFF3-4598-B690-3CAFD4C4E968}"/>
    <cellStyle name="Output 3 12 3 4" xfId="41169" xr:uid="{7D0843D7-AD37-421A-B7B3-83AF4351EE81}"/>
    <cellStyle name="Output 3 12 3 5" xfId="34338" xr:uid="{D3822213-160A-483F-B27B-8EA2EE8C4DA8}"/>
    <cellStyle name="Output 3 13" xfId="5266" xr:uid="{140207BA-D48A-4AA9-B18D-E83CBAF504F4}"/>
    <cellStyle name="Output 3 13 2" xfId="16833" xr:uid="{40C18FB3-1EEE-4EBB-9218-BEF07002E091}"/>
    <cellStyle name="Output 3 13 2 2" xfId="19505" xr:uid="{58571B06-9327-4609-8E12-CCDB1833328E}"/>
    <cellStyle name="Output 3 13 2 2 2" xfId="34800" xr:uid="{471A59C8-E0B4-45AA-AC30-6856560D2681}"/>
    <cellStyle name="Output 3 13 2 3" xfId="26603" xr:uid="{DDAB6B7C-F5CD-49A9-B265-4126F2BAB4FB}"/>
    <cellStyle name="Output 3 13 2 3 2" xfId="37020" xr:uid="{B6BAB814-E08D-4B09-8ECC-EDE84158A903}"/>
    <cellStyle name="Output 3 13 2 4" xfId="39345" xr:uid="{849E954B-ABB0-4CD5-9A62-F591F5F629EF}"/>
    <cellStyle name="Output 3 13 2 5" xfId="32514" xr:uid="{553A2DD4-F0EA-4BD5-9CB1-D4B42F2C154F}"/>
    <cellStyle name="Output 3 13 3" xfId="19027" xr:uid="{B3D2DCBA-6975-45A4-A4BC-6020529B9030}"/>
    <cellStyle name="Output 3 13 3 2" xfId="21365" xr:uid="{83F1A348-936F-4EFC-A449-339A46F692FC}"/>
    <cellStyle name="Output 3 13 3 2 2" xfId="36660" xr:uid="{BC4196E2-7FD8-41B0-87B2-124E2230FA9E}"/>
    <cellStyle name="Output 3 13 3 3" xfId="28472" xr:uid="{F43D751B-EB77-4759-9FE0-A952F37BA903}"/>
    <cellStyle name="Output 3 13 3 3 2" xfId="38844" xr:uid="{6B9BC882-94E6-439E-B33C-F0AE0AF43C94}"/>
    <cellStyle name="Output 3 13 3 4" xfId="41170" xr:uid="{A84E4C23-25EA-46B2-97EC-3B6A77F826BD}"/>
    <cellStyle name="Output 3 13 3 5" xfId="34339" xr:uid="{F0B9A73B-4B86-4321-9DAB-2D2622C0292F}"/>
    <cellStyle name="Output 3 14" xfId="5267" xr:uid="{54A7F872-3381-4F0E-A9E2-D2BA18E9E579}"/>
    <cellStyle name="Output 3 14 2" xfId="16834" xr:uid="{C8D0619D-1294-4F6B-9293-9E2FB5B9D2C3}"/>
    <cellStyle name="Output 3 14 2 2" xfId="19506" xr:uid="{4B898204-4A7E-4532-B14C-2815DD5F31C7}"/>
    <cellStyle name="Output 3 14 2 2 2" xfId="34801" xr:uid="{BD70E3D8-ED58-40C1-97D3-E0EAE1B5D376}"/>
    <cellStyle name="Output 3 14 2 3" xfId="26604" xr:uid="{401A057A-6654-418F-A8E3-C26C3B3774A0}"/>
    <cellStyle name="Output 3 14 2 3 2" xfId="37021" xr:uid="{0A9FA67D-01F8-44D6-B1FC-A2CD77C9FF6A}"/>
    <cellStyle name="Output 3 14 2 4" xfId="39346" xr:uid="{4B712C21-B581-49C3-ABAE-CF765CE3B60C}"/>
    <cellStyle name="Output 3 14 2 5" xfId="32515" xr:uid="{C2DF5F54-1EA0-4CF3-BB5C-CD9A095706ED}"/>
    <cellStyle name="Output 3 14 3" xfId="19028" xr:uid="{4DE54E99-BDE7-4423-BF1D-583C489DB4EE}"/>
    <cellStyle name="Output 3 14 3 2" xfId="21366" xr:uid="{1CA1FAE0-2DB2-4AA5-BD10-83162B6D352C}"/>
    <cellStyle name="Output 3 14 3 2 2" xfId="36661" xr:uid="{62FCD130-716F-4EA1-AA75-4B576ABD9427}"/>
    <cellStyle name="Output 3 14 3 3" xfId="28473" xr:uid="{F83E1C31-5BA2-49E0-8991-422EEB31429A}"/>
    <cellStyle name="Output 3 14 3 3 2" xfId="38845" xr:uid="{B79881FC-AAE8-428F-8A00-641F7BDA1558}"/>
    <cellStyle name="Output 3 14 3 4" xfId="41171" xr:uid="{B20DD8D8-0967-4C61-9252-BB0BFAC2E3AD}"/>
    <cellStyle name="Output 3 14 3 5" xfId="34340" xr:uid="{19CB58FE-2801-441B-AB49-5B60506A2997}"/>
    <cellStyle name="Output 3 15" xfId="5268" xr:uid="{D7577D06-37A1-4DCF-B184-489B90D5B67C}"/>
    <cellStyle name="Output 3 15 2" xfId="16835" xr:uid="{D840899C-A6D2-4417-9AA1-2B19CE60A2C6}"/>
    <cellStyle name="Output 3 15 2 2" xfId="19507" xr:uid="{EAF5F8E8-DE4F-4C29-9EBB-0A740FA02408}"/>
    <cellStyle name="Output 3 15 2 2 2" xfId="34802" xr:uid="{12A38398-711E-41A3-9912-A1E3581C43E9}"/>
    <cellStyle name="Output 3 15 2 3" xfId="26605" xr:uid="{BEEA6C25-AF4B-443B-9E36-D877889C9A15}"/>
    <cellStyle name="Output 3 15 2 3 2" xfId="37022" xr:uid="{DD7B558F-96AE-4175-B754-0EDDA8ECE761}"/>
    <cellStyle name="Output 3 15 2 4" xfId="39347" xr:uid="{AF7C81C9-322F-4EDF-B204-8C00334BDCC0}"/>
    <cellStyle name="Output 3 15 2 5" xfId="32516" xr:uid="{73CFB284-2882-4136-A6E4-A9EF0B3F3783}"/>
    <cellStyle name="Output 3 15 3" xfId="19029" xr:uid="{B2B37914-F35B-484C-A0DE-64ECE519FEFD}"/>
    <cellStyle name="Output 3 15 3 2" xfId="21367" xr:uid="{092D16CB-5577-4321-B55B-2E9005B55841}"/>
    <cellStyle name="Output 3 15 3 2 2" xfId="36662" xr:uid="{C8CD2029-06B3-41D0-BE0D-6AAC7E315E4B}"/>
    <cellStyle name="Output 3 15 3 3" xfId="28474" xr:uid="{08E235EA-2C7C-422C-9A94-E13EBA4CF23C}"/>
    <cellStyle name="Output 3 15 3 3 2" xfId="38846" xr:uid="{7D3CCBB2-0973-49FF-A8D9-649BD9F58664}"/>
    <cellStyle name="Output 3 15 3 4" xfId="41172" xr:uid="{4D014725-C053-40B7-8AA6-6273AEE25FA6}"/>
    <cellStyle name="Output 3 15 3 5" xfId="34341" xr:uid="{DBBC0D99-854C-4FCD-BD92-8F013C818568}"/>
    <cellStyle name="Output 3 16" xfId="5269" xr:uid="{D6F867F6-DFA3-4B7C-86E1-E407911F6807}"/>
    <cellStyle name="Output 3 16 2" xfId="16836" xr:uid="{592B06A6-15B3-4507-BABF-FF8F3FC1EC34}"/>
    <cellStyle name="Output 3 16 2 2" xfId="19508" xr:uid="{3E9B4FC1-10D1-4BBE-8EF4-12D9EBBDBC8E}"/>
    <cellStyle name="Output 3 16 2 2 2" xfId="34803" xr:uid="{A274DDDE-A245-417B-A52B-8A05D4DDCC45}"/>
    <cellStyle name="Output 3 16 2 3" xfId="26606" xr:uid="{1DD398C2-A30D-40F7-8690-DF874674CE00}"/>
    <cellStyle name="Output 3 16 2 3 2" xfId="37023" xr:uid="{796F13DE-E923-4F7B-9F61-05349EBCF7EF}"/>
    <cellStyle name="Output 3 16 2 4" xfId="39348" xr:uid="{B0D8EED6-BDE8-4938-9BCA-05C393D75644}"/>
    <cellStyle name="Output 3 16 2 5" xfId="32517" xr:uid="{8F4AA939-5F89-40AB-A32C-0EB360126166}"/>
    <cellStyle name="Output 3 16 3" xfId="19030" xr:uid="{295AC292-76CF-42FA-BB9E-41E7CD5ED190}"/>
    <cellStyle name="Output 3 16 3 2" xfId="21368" xr:uid="{435CE90B-C5C7-40FC-9DCA-F2FF878E7BC1}"/>
    <cellStyle name="Output 3 16 3 2 2" xfId="36663" xr:uid="{E1F9476E-2816-4B82-A4D7-987F6BBB0EF6}"/>
    <cellStyle name="Output 3 16 3 3" xfId="28475" xr:uid="{5C049557-1B36-4C88-B647-5B4C9FE851AF}"/>
    <cellStyle name="Output 3 16 3 3 2" xfId="38847" xr:uid="{09CBA9BD-E9AB-4BA2-AA2F-E0535CCE1128}"/>
    <cellStyle name="Output 3 16 3 4" xfId="41173" xr:uid="{CF73EA10-6084-46A2-B9F8-C39CEDE90F44}"/>
    <cellStyle name="Output 3 16 3 5" xfId="34342" xr:uid="{DA435824-D082-4343-9B70-664F77759936}"/>
    <cellStyle name="Output 3 17" xfId="5270" xr:uid="{6150ADFE-EECD-4C1C-A032-F0F97CF3E758}"/>
    <cellStyle name="Output 3 17 2" xfId="16837" xr:uid="{F23295EF-D6FA-494B-ADE5-EED61CC41096}"/>
    <cellStyle name="Output 3 17 2 2" xfId="19509" xr:uid="{6B0923FC-3660-41AE-BFA1-6573CA46EA9C}"/>
    <cellStyle name="Output 3 17 2 2 2" xfId="34804" xr:uid="{A6300E01-AD83-4333-A11A-38B51CBB3B26}"/>
    <cellStyle name="Output 3 17 2 3" xfId="26607" xr:uid="{77AF410A-B7C5-45A3-89F9-B62277942575}"/>
    <cellStyle name="Output 3 17 2 3 2" xfId="37024" xr:uid="{4786B7A6-54F2-4BF6-9EB4-7105DC06E6F9}"/>
    <cellStyle name="Output 3 17 2 4" xfId="39349" xr:uid="{572C4004-CE7F-4C2A-BB34-ACA81A18331A}"/>
    <cellStyle name="Output 3 17 2 5" xfId="32518" xr:uid="{8AAC596F-25F1-4919-817C-60F14DE554F9}"/>
    <cellStyle name="Output 3 17 3" xfId="19031" xr:uid="{3DF6C636-C0EF-44A4-B5E5-D552A23FEBFF}"/>
    <cellStyle name="Output 3 17 3 2" xfId="21369" xr:uid="{6EB4902C-2880-4A9D-8462-0792DD76A68B}"/>
    <cellStyle name="Output 3 17 3 2 2" xfId="36664" xr:uid="{4ED37DF2-5787-41DA-A205-FA7E637B1E17}"/>
    <cellStyle name="Output 3 17 3 3" xfId="28476" xr:uid="{1CBB429B-0514-4B24-A31F-4140FE67030D}"/>
    <cellStyle name="Output 3 17 3 3 2" xfId="38848" xr:uid="{F239C560-BCA8-4BFD-A5F1-13878F607C2E}"/>
    <cellStyle name="Output 3 17 3 4" xfId="41174" xr:uid="{4A04E802-31CC-47E4-9AB7-DA0144A2C85D}"/>
    <cellStyle name="Output 3 17 3 5" xfId="34343" xr:uid="{EE4B5B0F-7450-4AB0-B225-D636AB5E337C}"/>
    <cellStyle name="Output 3 18" xfId="5271" xr:uid="{1ADD6187-910A-4773-BD1D-3CDA3B89930F}"/>
    <cellStyle name="Output 3 18 2" xfId="16838" xr:uid="{D2FA4E6D-0E57-47DC-B723-E7E8F76A2E84}"/>
    <cellStyle name="Output 3 18 2 2" xfId="19510" xr:uid="{3B029472-C597-4630-82E4-0D9EEE80F1B6}"/>
    <cellStyle name="Output 3 18 2 2 2" xfId="34805" xr:uid="{1C455DE2-1A51-44AD-8F71-B70735248890}"/>
    <cellStyle name="Output 3 18 2 3" xfId="26608" xr:uid="{9E8919D4-A427-4680-84DB-136C114DB374}"/>
    <cellStyle name="Output 3 18 2 3 2" xfId="37025" xr:uid="{7C96FE86-F643-42A4-A0A3-75EDD2C65484}"/>
    <cellStyle name="Output 3 18 2 4" xfId="39350" xr:uid="{687CCF8C-8BA3-4EA8-9693-0AF01CB60A83}"/>
    <cellStyle name="Output 3 18 2 5" xfId="32519" xr:uid="{6E422F9D-9576-416D-A5C1-594F27D8617E}"/>
    <cellStyle name="Output 3 18 3" xfId="19032" xr:uid="{003F39F2-0FC3-4067-9043-1526BEA8B50A}"/>
    <cellStyle name="Output 3 18 3 2" xfId="21370" xr:uid="{1472544C-023A-4D79-91A2-A9CD57986748}"/>
    <cellStyle name="Output 3 18 3 2 2" xfId="36665" xr:uid="{814F23BE-350E-4A12-BBC3-DD3978C917E9}"/>
    <cellStyle name="Output 3 18 3 3" xfId="28477" xr:uid="{D90D0DEB-FC17-4EEC-90BC-78C507942ABD}"/>
    <cellStyle name="Output 3 18 3 3 2" xfId="38849" xr:uid="{25FAA192-D093-4550-B357-293C5ADACFD1}"/>
    <cellStyle name="Output 3 18 3 4" xfId="41175" xr:uid="{7F1552C3-9842-4026-BF2C-208A7E0DFB0B}"/>
    <cellStyle name="Output 3 18 3 5" xfId="34344" xr:uid="{CA97B344-EEE3-4CEA-A4F2-1534B825A0B4}"/>
    <cellStyle name="Output 3 19" xfId="5272" xr:uid="{A6C1A0E7-9FD2-4D2C-9690-A2ACC84CF106}"/>
    <cellStyle name="Output 3 19 2" xfId="16839" xr:uid="{304CF10B-819C-4E04-8DB1-A1FD575D34A8}"/>
    <cellStyle name="Output 3 19 2 2" xfId="19511" xr:uid="{D1839A70-FED7-47E3-92E5-5FE4A8EED3AE}"/>
    <cellStyle name="Output 3 19 2 2 2" xfId="34806" xr:uid="{ADB62913-A519-42D9-9677-0D809C482D49}"/>
    <cellStyle name="Output 3 19 2 3" xfId="26609" xr:uid="{242E65CD-D47A-48AF-8B72-444A7DED7DC0}"/>
    <cellStyle name="Output 3 19 2 3 2" xfId="37026" xr:uid="{50AB08C4-1F6E-44F5-B37E-36CF2D758BC5}"/>
    <cellStyle name="Output 3 19 2 4" xfId="39351" xr:uid="{CBF67249-2D27-4D55-B410-E1458E0D6B13}"/>
    <cellStyle name="Output 3 19 2 5" xfId="32520" xr:uid="{06681283-87D1-4F7A-967F-F27615CAE3A3}"/>
    <cellStyle name="Output 3 19 3" xfId="19033" xr:uid="{38B74C7C-7648-4CDD-8AFD-BC751F72B8A8}"/>
    <cellStyle name="Output 3 19 3 2" xfId="21371" xr:uid="{5BB7120D-F8D9-4CBA-820E-73BD273A1376}"/>
    <cellStyle name="Output 3 19 3 2 2" xfId="36666" xr:uid="{B272D1CA-7790-442B-AE1F-C85B4B49C8B9}"/>
    <cellStyle name="Output 3 19 3 3" xfId="28478" xr:uid="{C6251A0F-3D41-4FA4-B52E-D07AC63D84A3}"/>
    <cellStyle name="Output 3 19 3 3 2" xfId="38850" xr:uid="{853FBE1B-58E8-4875-857C-221B6AC3D70D}"/>
    <cellStyle name="Output 3 19 3 4" xfId="41176" xr:uid="{FCD77DDA-E5DE-4531-A5B8-D104309147B5}"/>
    <cellStyle name="Output 3 19 3 5" xfId="34345" xr:uid="{E4831317-34D6-40BB-B19C-ABB7CFF33B7D}"/>
    <cellStyle name="Output 3 2" xfId="2220" xr:uid="{0E75794B-037A-4C36-8638-246262103554}"/>
    <cellStyle name="Output 3 2 2" xfId="16840" xr:uid="{8DDB77C3-5B1D-4801-AED7-6236EC7B66F1}"/>
    <cellStyle name="Output 3 2 2 2" xfId="19512" xr:uid="{766044BF-6EE2-4771-92DF-5FB6FB467309}"/>
    <cellStyle name="Output 3 2 2 2 2" xfId="34807" xr:uid="{C1257825-C1FF-4923-9C82-040B6071FF31}"/>
    <cellStyle name="Output 3 2 2 3" xfId="26610" xr:uid="{E8C75C97-3A4F-4647-BE2B-77FBB73876F9}"/>
    <cellStyle name="Output 3 2 2 3 2" xfId="37027" xr:uid="{3069E63A-07C1-43A1-8A2C-85EAFE3456CB}"/>
    <cellStyle name="Output 3 2 2 4" xfId="39352" xr:uid="{F7E240A2-E86A-40A2-AA24-398388775758}"/>
    <cellStyle name="Output 3 2 2 5" xfId="32521" xr:uid="{B94D889F-A43D-4F33-8221-DE50A7AD5833}"/>
    <cellStyle name="Output 3 2 3" xfId="16062" xr:uid="{B3B056B4-78BA-4C85-A673-98C758B98983}"/>
    <cellStyle name="Output 3 2 3 2" xfId="19376" xr:uid="{83624841-6B90-4FD1-B073-691E0449D3D1}"/>
    <cellStyle name="Output 3 2 3 2 2" xfId="34671" xr:uid="{15886D91-F6CD-440B-8125-B0076BADD3AC}"/>
    <cellStyle name="Output 3 2 3 3" xfId="26474" xr:uid="{744FAB50-8080-44BC-B959-52BF316A2D83}"/>
    <cellStyle name="Output 3 2 3 3 2" xfId="36891" xr:uid="{8F3F3C52-53AE-4D83-BE0B-0A78E5F02328}"/>
    <cellStyle name="Output 3 2 3 4" xfId="39216" xr:uid="{2FB10026-6FE1-4158-936D-2D964D0633C8}"/>
    <cellStyle name="Output 3 2 3 5" xfId="32385" xr:uid="{04AA5C39-2C48-49FC-8D28-C0CD92C4286B}"/>
    <cellStyle name="Output 3 20" xfId="5273" xr:uid="{2C40605F-5322-483F-9295-7C0B3AB626FC}"/>
    <cellStyle name="Output 3 20 2" xfId="16841" xr:uid="{53A363DE-CA70-4269-8777-968B12592D71}"/>
    <cellStyle name="Output 3 20 2 2" xfId="19513" xr:uid="{15D29D4F-ACCE-4D46-83A1-74569AA856EE}"/>
    <cellStyle name="Output 3 20 2 2 2" xfId="34808" xr:uid="{CEEF5D60-403E-4FB6-967D-A807A0BBB8FD}"/>
    <cellStyle name="Output 3 20 2 3" xfId="26611" xr:uid="{075E3260-5016-4E05-8D74-ED38128BFE8B}"/>
    <cellStyle name="Output 3 20 2 3 2" xfId="37028" xr:uid="{0DB4CEF2-27F7-4AF4-A10E-6390DB168AA6}"/>
    <cellStyle name="Output 3 20 2 4" xfId="39353" xr:uid="{C81F4BBD-CB23-42F2-BCCC-313E1BCDFD26}"/>
    <cellStyle name="Output 3 20 2 5" xfId="32522" xr:uid="{D0E1E238-0D7A-4717-8470-F10EED2091A6}"/>
    <cellStyle name="Output 3 20 3" xfId="19034" xr:uid="{7B43754A-6D06-4793-A918-0E83FEE75725}"/>
    <cellStyle name="Output 3 20 3 2" xfId="21372" xr:uid="{2AEA1B4E-34AE-440A-8443-AF04BF8FB545}"/>
    <cellStyle name="Output 3 20 3 2 2" xfId="36667" xr:uid="{0FF8342E-D24B-4A73-A00C-CC5975F9E096}"/>
    <cellStyle name="Output 3 20 3 3" xfId="28479" xr:uid="{A986F7F9-060E-483D-93FB-CFAF46BFE3A5}"/>
    <cellStyle name="Output 3 20 3 3 2" xfId="38851" xr:uid="{9E97460A-2B38-43BF-8069-33F14E86BF0E}"/>
    <cellStyle name="Output 3 20 3 4" xfId="41177" xr:uid="{2CD4E9A0-4CD5-4470-B400-4B98F0369F9B}"/>
    <cellStyle name="Output 3 20 3 5" xfId="34346" xr:uid="{70E0900B-FA30-4F70-981F-651BA629B131}"/>
    <cellStyle name="Output 3 21" xfId="5274" xr:uid="{ED08A76C-EEB7-4AAD-A020-4F825F9A18E6}"/>
    <cellStyle name="Output 3 21 2" xfId="16842" xr:uid="{4F4EE917-9C3F-4BAB-9B5A-13F0639510DF}"/>
    <cellStyle name="Output 3 21 2 2" xfId="19514" xr:uid="{ABEBF55E-A604-4CCC-8361-95590308166C}"/>
    <cellStyle name="Output 3 21 2 2 2" xfId="34809" xr:uid="{A8F0ED55-C621-4FA5-A1EC-A23A28D22062}"/>
    <cellStyle name="Output 3 21 2 3" xfId="26612" xr:uid="{F02AC30F-B93B-4A39-9F0F-E73771AC9101}"/>
    <cellStyle name="Output 3 21 2 3 2" xfId="37029" xr:uid="{F90350D9-C310-431B-B14F-2CDC9E8952DF}"/>
    <cellStyle name="Output 3 21 2 4" xfId="39354" xr:uid="{9B1F3A7D-A48D-4E82-891C-CA36BC536C0F}"/>
    <cellStyle name="Output 3 21 2 5" xfId="32523" xr:uid="{FB4FDF46-7162-4AAB-B66A-B45D19F1CDC8}"/>
    <cellStyle name="Output 3 21 3" xfId="19035" xr:uid="{DB7DD641-E12A-4DB8-B724-DD8F95DB2E74}"/>
    <cellStyle name="Output 3 21 3 2" xfId="21373" xr:uid="{6AF731A5-101F-4FBA-BB75-A7263C7A9396}"/>
    <cellStyle name="Output 3 21 3 2 2" xfId="36668" xr:uid="{B122A318-5D41-4A16-90B7-1A974B26CF9D}"/>
    <cellStyle name="Output 3 21 3 3" xfId="28480" xr:uid="{6A6CF075-C2EB-492F-8712-506DB26DFDB2}"/>
    <cellStyle name="Output 3 21 3 3 2" xfId="38852" xr:uid="{C7E6FFEF-C194-4648-8623-FCA76EE8E862}"/>
    <cellStyle name="Output 3 21 3 4" xfId="41178" xr:uid="{3115B4DA-29A5-42D5-B702-0901C4608844}"/>
    <cellStyle name="Output 3 21 3 5" xfId="34347" xr:uid="{F3A82F26-3298-41A9-8AAB-5A25D2E98DC1}"/>
    <cellStyle name="Output 3 22" xfId="5275" xr:uid="{2FA75D68-C5D2-410C-A9A5-EEF34A4CE8CC}"/>
    <cellStyle name="Output 3 22 2" xfId="16843" xr:uid="{68B809C7-6B25-45E1-97A9-60711B5CA15B}"/>
    <cellStyle name="Output 3 22 2 2" xfId="19515" xr:uid="{0FB5B7AE-BA7B-41B2-8368-8ED90530BB93}"/>
    <cellStyle name="Output 3 22 2 2 2" xfId="34810" xr:uid="{1AD5DCDD-4737-442F-96B5-4A35234FE2E6}"/>
    <cellStyle name="Output 3 22 2 3" xfId="26613" xr:uid="{6E98E351-5A72-4509-B3CE-0F3A9DA42C55}"/>
    <cellStyle name="Output 3 22 2 3 2" xfId="37030" xr:uid="{120FEA8C-A409-4BF7-8F75-DEEB0700D95D}"/>
    <cellStyle name="Output 3 22 2 4" xfId="39355" xr:uid="{631BDFE3-F29F-48FA-9BE0-DDAFEED6A723}"/>
    <cellStyle name="Output 3 22 2 5" xfId="32524" xr:uid="{5216FB13-56EF-45D8-90BB-D8F7812790F0}"/>
    <cellStyle name="Output 3 22 3" xfId="19036" xr:uid="{E3370CC5-D23F-4EFD-BA2E-79CB9CD9C361}"/>
    <cellStyle name="Output 3 22 3 2" xfId="21374" xr:uid="{75D88F94-3D75-4F91-8B8A-CB5831136255}"/>
    <cellStyle name="Output 3 22 3 2 2" xfId="36669" xr:uid="{BB11C085-F1C5-4249-818D-38B7579C9D8D}"/>
    <cellStyle name="Output 3 22 3 3" xfId="28481" xr:uid="{A75C9D24-9E5C-4D43-B353-A72E1DD3F2AF}"/>
    <cellStyle name="Output 3 22 3 3 2" xfId="38853" xr:uid="{798C2700-1DCF-464A-B89D-4D2C594ADDCE}"/>
    <cellStyle name="Output 3 22 3 4" xfId="41179" xr:uid="{EB68A973-8DFF-49E8-A88D-2EF3CEE7D3AF}"/>
    <cellStyle name="Output 3 22 3 5" xfId="34348" xr:uid="{F0A873DC-5401-449F-9E14-71A75F1FAB18}"/>
    <cellStyle name="Output 3 23" xfId="5276" xr:uid="{BCA1AA56-17D2-4D02-8E69-16C3000BF328}"/>
    <cellStyle name="Output 3 23 2" xfId="16844" xr:uid="{5B5B4734-10AD-406C-B3A7-CA70C5068F55}"/>
    <cellStyle name="Output 3 23 2 2" xfId="19516" xr:uid="{14ECDF2B-BB1F-409C-AB31-03ECBF0D8AB7}"/>
    <cellStyle name="Output 3 23 2 2 2" xfId="34811" xr:uid="{F931BAE8-E72C-4AC1-AAB4-619B10482CE8}"/>
    <cellStyle name="Output 3 23 2 3" xfId="26614" xr:uid="{2A422A8E-3AD9-4490-BD9A-26F164474A6B}"/>
    <cellStyle name="Output 3 23 2 3 2" xfId="37031" xr:uid="{F509B18F-EE5E-4CA5-BB0F-67C9D80B2CDA}"/>
    <cellStyle name="Output 3 23 2 4" xfId="39356" xr:uid="{FCDE9984-2725-4192-B07F-9A9A94DF285E}"/>
    <cellStyle name="Output 3 23 2 5" xfId="32525" xr:uid="{4A467A56-5E55-4EDE-8CFD-1D1BE463149F}"/>
    <cellStyle name="Output 3 23 3" xfId="19037" xr:uid="{550DC5AA-B4BD-458F-9519-7D7F06BDA5A9}"/>
    <cellStyle name="Output 3 23 3 2" xfId="21375" xr:uid="{E1EE1550-9D42-498D-B39C-987D8604D0A2}"/>
    <cellStyle name="Output 3 23 3 2 2" xfId="36670" xr:uid="{EED16AF6-2C57-4589-8904-B6EF35832344}"/>
    <cellStyle name="Output 3 23 3 3" xfId="28482" xr:uid="{62FBB5C9-825D-483E-8969-41153FC92EF7}"/>
    <cellStyle name="Output 3 23 3 3 2" xfId="38854" xr:uid="{DE22D5AF-CB00-4C69-8259-78A4905AC02C}"/>
    <cellStyle name="Output 3 23 3 4" xfId="41180" xr:uid="{C6309CCA-A537-475E-9283-F600C10FF052}"/>
    <cellStyle name="Output 3 23 3 5" xfId="34349" xr:uid="{D9CE8E56-1DB1-4C45-BB90-4A27DAF648C2}"/>
    <cellStyle name="Output 3 24" xfId="5277" xr:uid="{607822BE-2DB3-4F59-98C4-9ABB620D8D64}"/>
    <cellStyle name="Output 3 24 2" xfId="17065" xr:uid="{9308531C-9314-43C1-8DCE-387CF0ACDEEF}"/>
    <cellStyle name="Output 3 24 2 2" xfId="19664" xr:uid="{F795F6ED-E7FA-4849-B693-B88F8AD8BB28}"/>
    <cellStyle name="Output 3 24 2 2 2" xfId="34959" xr:uid="{1E5D7E50-C9FB-4242-986E-2947609931B4}"/>
    <cellStyle name="Output 3 24 2 3" xfId="26800" xr:uid="{63C78EF1-44E0-4277-A3C0-DCD9CF51090A}"/>
    <cellStyle name="Output 3 24 2 3 2" xfId="37179" xr:uid="{C5C5CEF9-6A23-44CE-B80F-DFA099339942}"/>
    <cellStyle name="Output 3 24 3" xfId="16845" xr:uid="{B81FE892-1FC5-417F-AFF6-58C8B6F53EA6}"/>
    <cellStyle name="Output 3 24 3 2" xfId="19517" xr:uid="{11ED68FA-A6EE-41B7-AA60-B32116EC2FFE}"/>
    <cellStyle name="Output 3 24 3 2 2" xfId="34812" xr:uid="{BCBDA540-7F94-4EC0-9BE4-49D4E1269236}"/>
    <cellStyle name="Output 3 24 3 3" xfId="26615" xr:uid="{F3063689-07CE-4CA0-ABCD-2525A9C84FF8}"/>
    <cellStyle name="Output 3 24 3 3 2" xfId="37032" xr:uid="{9E0C85F5-F2C0-4B27-BEF5-9078AD8BAD0C}"/>
    <cellStyle name="Output 3 24 3 4" xfId="39357" xr:uid="{FFCEDCAD-94F6-4C6B-8267-62AC074D6F48}"/>
    <cellStyle name="Output 3 24 3 5" xfId="32526" xr:uid="{2DE2A7F7-4DCF-484E-BA45-B0AF0A9043E3}"/>
    <cellStyle name="Output 3 24 4" xfId="19038" xr:uid="{BF6B821A-A506-4A59-B319-F1DFD79588F7}"/>
    <cellStyle name="Output 3 24 4 2" xfId="21376" xr:uid="{80A22A25-0D19-4D02-B306-F0F1A8D2C078}"/>
    <cellStyle name="Output 3 24 4 2 2" xfId="36671" xr:uid="{8AB3C7EC-3226-4623-9F97-93AE0BFA42C5}"/>
    <cellStyle name="Output 3 24 4 3" xfId="28483" xr:uid="{E76BDF58-6B92-4CA4-B489-72B790F3AC61}"/>
    <cellStyle name="Output 3 24 4 3 2" xfId="38855" xr:uid="{98546109-B52F-496F-9C01-94940691817A}"/>
    <cellStyle name="Output 3 24 4 4" xfId="41181" xr:uid="{01390417-5881-4B53-84BC-C49B182DD641}"/>
    <cellStyle name="Output 3 24 4 5" xfId="34350" xr:uid="{08A3D9E1-98C3-4FC2-9AA6-E8C792972478}"/>
    <cellStyle name="Output 3 24 5" xfId="19234" xr:uid="{FF7C2900-DA1F-43CA-A555-891A8C680CEE}"/>
    <cellStyle name="Output 3 24 5 2" xfId="34530" xr:uid="{B7F58061-5965-48FF-803A-CC5A8D8A401E}"/>
    <cellStyle name="Output 3 24 6" xfId="21717" xr:uid="{D308EAB6-1069-4B02-B591-71196BA63CFC}"/>
    <cellStyle name="Output 3 24 6 2" xfId="36832" xr:uid="{72502B4E-9E63-47E2-BCE6-30C80E790DF0}"/>
    <cellStyle name="Output 3 25" xfId="5278" xr:uid="{6958F11D-378D-4ABC-B74F-90827074E236}"/>
    <cellStyle name="Output 3 25 2" xfId="19039" xr:uid="{0A65A6C5-95C5-41E2-A952-720E788200EB}"/>
    <cellStyle name="Output 3 25 2 2" xfId="21377" xr:uid="{1966C024-0AE0-455B-A250-5779EBC3F79D}"/>
    <cellStyle name="Output 3 25 2 2 2" xfId="36672" xr:uid="{442C3977-A21D-46FE-A589-886FB96643BC}"/>
    <cellStyle name="Output 3 25 2 3" xfId="28484" xr:uid="{6489D477-35FD-4A6B-A12D-6C109285AECD}"/>
    <cellStyle name="Output 3 25 2 3 2" xfId="38856" xr:uid="{76822BDF-4053-4046-A0F5-2D0A34400855}"/>
    <cellStyle name="Output 3 25 2 4" xfId="41182" xr:uid="{EADCDFEF-8AD0-43C1-BD3E-CB4E062F7B55}"/>
    <cellStyle name="Output 3 25 2 5" xfId="34351" xr:uid="{00875746-7E7B-4143-BF2D-C8B7D7E768E8}"/>
    <cellStyle name="Output 3 25 3" xfId="19235" xr:uid="{CEC8F9A3-A70B-4331-B3FD-977AA4DEDF7E}"/>
    <cellStyle name="Output 3 25 3 2" xfId="34531" xr:uid="{FBFA66B2-0BF8-433B-8CB9-6D0D921E8708}"/>
    <cellStyle name="Output 3 25 4" xfId="21718" xr:uid="{ACFCCEA8-4608-477E-B24B-B436792C6F1F}"/>
    <cellStyle name="Output 3 25 4 2" xfId="36833" xr:uid="{55C21617-B380-4EA6-B019-43D5C15DB36B}"/>
    <cellStyle name="Output 3 26" xfId="5279" xr:uid="{58595525-2F8C-4A87-8495-09B4F3C8F8A7}"/>
    <cellStyle name="Output 3 26 2" xfId="19040" xr:uid="{185FE80B-80B7-43CF-BB27-E4A08F433333}"/>
    <cellStyle name="Output 3 26 2 2" xfId="21378" xr:uid="{8D3963D2-A889-4661-BF54-C1B045F982FD}"/>
    <cellStyle name="Output 3 26 2 2 2" xfId="36673" xr:uid="{580C4886-A68B-4FF3-893B-41156D64CA97}"/>
    <cellStyle name="Output 3 26 2 3" xfId="28485" xr:uid="{AE5785B9-0E6B-4DF2-B43C-8DCAEAB0CB63}"/>
    <cellStyle name="Output 3 26 2 3 2" xfId="38857" xr:uid="{3641E614-4F0C-4773-B85D-AB3B0B71BE31}"/>
    <cellStyle name="Output 3 26 2 4" xfId="41183" xr:uid="{34EDEDD5-4D0E-4347-BFDC-7ADBDC1481B1}"/>
    <cellStyle name="Output 3 26 2 5" xfId="34352" xr:uid="{B6B9ADF4-D01D-41C7-8E45-09CEBFFF628B}"/>
    <cellStyle name="Output 3 26 3" xfId="19236" xr:uid="{6631C886-5A35-402F-B3C1-CEA3F0659F90}"/>
    <cellStyle name="Output 3 26 3 2" xfId="34532" xr:uid="{1C1E1EBA-856A-4CCB-BA36-3DFF46520342}"/>
    <cellStyle name="Output 3 26 4" xfId="21719" xr:uid="{17464EE5-8727-4A87-B726-3FBBB1252B2F}"/>
    <cellStyle name="Output 3 26 4 2" xfId="36834" xr:uid="{B1C33A54-2E07-4620-A572-558E85088570}"/>
    <cellStyle name="Output 3 27" xfId="5280" xr:uid="{302276BA-B1FF-4B7C-BE31-55048E5A5FE5}"/>
    <cellStyle name="Output 3 27 2" xfId="19041" xr:uid="{1E485B76-BCB4-43D2-9001-7224158E0B4F}"/>
    <cellStyle name="Output 3 27 2 2" xfId="21379" xr:uid="{F64D214B-A38A-4CFC-8212-B5F4450D411E}"/>
    <cellStyle name="Output 3 27 2 2 2" xfId="36674" xr:uid="{C90AE734-997C-4DE7-83DD-C5B6B4940301}"/>
    <cellStyle name="Output 3 27 2 3" xfId="28486" xr:uid="{E1AE7EEE-2FBA-4235-8512-CD6C2A993C67}"/>
    <cellStyle name="Output 3 27 2 3 2" xfId="38858" xr:uid="{29ED78BB-FE66-475E-88C0-35B813597836}"/>
    <cellStyle name="Output 3 27 2 4" xfId="41184" xr:uid="{74350C45-88F8-4488-8057-531CB71407CA}"/>
    <cellStyle name="Output 3 27 2 5" xfId="34353" xr:uid="{F5B56365-1AF3-4F2D-A3C4-1A11EF1712A5}"/>
    <cellStyle name="Output 3 27 3" xfId="19237" xr:uid="{6F77CEF9-5740-431A-BCA5-393341B76179}"/>
    <cellStyle name="Output 3 27 3 2" xfId="34533" xr:uid="{F6562C16-C300-4057-9B09-6242BC662EAC}"/>
    <cellStyle name="Output 3 27 4" xfId="21720" xr:uid="{4087859A-9ECD-487C-8E5B-0FDA6EBFB88F}"/>
    <cellStyle name="Output 3 27 4 2" xfId="36835" xr:uid="{337AB6B8-A19C-465B-81E8-4587AB9E6A46}"/>
    <cellStyle name="Output 3 28" xfId="5281" xr:uid="{F105320A-6597-46AD-8902-9E319018D35A}"/>
    <cellStyle name="Output 3 28 2" xfId="19042" xr:uid="{854D0E3D-1149-41A0-A605-88B9BDEC45DA}"/>
    <cellStyle name="Output 3 28 2 2" xfId="21380" xr:uid="{F103C1F2-9B1D-4843-860E-9AC4C83ECDD5}"/>
    <cellStyle name="Output 3 28 2 2 2" xfId="36675" xr:uid="{0F620BED-F690-4C66-89C7-2EB4C04348C1}"/>
    <cellStyle name="Output 3 28 2 3" xfId="28487" xr:uid="{FE7D7BEF-6185-443D-9156-5806D5E48C54}"/>
    <cellStyle name="Output 3 28 2 3 2" xfId="38859" xr:uid="{AB0E07F4-8A15-47C2-92CB-2BCA1741020B}"/>
    <cellStyle name="Output 3 28 2 4" xfId="41185" xr:uid="{BA3F990B-A6F2-4910-87BF-EE847423758C}"/>
    <cellStyle name="Output 3 28 2 5" xfId="34354" xr:uid="{D5D9B387-4738-4503-986A-231B744A3E95}"/>
    <cellStyle name="Output 3 28 3" xfId="19238" xr:uid="{8ED26894-3D08-46DC-8370-63077C4A842E}"/>
    <cellStyle name="Output 3 28 3 2" xfId="34534" xr:uid="{02431133-55E4-490A-B094-06D46293AC6B}"/>
    <cellStyle name="Output 3 28 4" xfId="21721" xr:uid="{BC9C6F34-9B56-4193-ABC9-7CF3F54D29B1}"/>
    <cellStyle name="Output 3 28 4 2" xfId="36836" xr:uid="{C6EEEBB1-027D-4FA0-8922-8FA4EE68A9A1}"/>
    <cellStyle name="Output 3 29" xfId="5282" xr:uid="{95C45292-852A-4F4D-A3D4-EF82979AB276}"/>
    <cellStyle name="Output 3 29 2" xfId="19043" xr:uid="{5BE97F97-ADA5-479F-8419-2E701CF60204}"/>
    <cellStyle name="Output 3 29 2 2" xfId="21381" xr:uid="{BB2C7753-038E-410B-98B0-FAE65628573D}"/>
    <cellStyle name="Output 3 29 2 2 2" xfId="36676" xr:uid="{ECE8AD61-4197-4513-B761-20EE690FCC70}"/>
    <cellStyle name="Output 3 29 2 3" xfId="28488" xr:uid="{C5D10A92-4A1D-4457-8FA4-DB9EB589B28C}"/>
    <cellStyle name="Output 3 29 2 3 2" xfId="38860" xr:uid="{1E274388-FD64-4F58-A7A3-311DCF906F60}"/>
    <cellStyle name="Output 3 29 2 4" xfId="41186" xr:uid="{4E714C7F-6A55-4869-90AA-A0DB50242110}"/>
    <cellStyle name="Output 3 29 2 5" xfId="34355" xr:uid="{79BC09A1-1777-4228-8E1F-394E6E1E0B4D}"/>
    <cellStyle name="Output 3 29 3" xfId="19239" xr:uid="{2469B6B8-CACF-43D9-9E38-718523817F6F}"/>
    <cellStyle name="Output 3 29 3 2" xfId="34535" xr:uid="{2083B5EB-DA6C-4A26-BF9F-C06E953DDB58}"/>
    <cellStyle name="Output 3 29 4" xfId="21722" xr:uid="{09401F0E-B74E-4CE4-9272-B3CAC8DB9AA8}"/>
    <cellStyle name="Output 3 29 4 2" xfId="36837" xr:uid="{CB63C58A-F897-46F9-AFC3-7E61AAF0041D}"/>
    <cellStyle name="Output 3 3" xfId="2221" xr:uid="{B1A72F70-2DD1-4630-A5BA-D989C8D0DB4E}"/>
    <cellStyle name="Output 3 3 2" xfId="16846" xr:uid="{C157B5BE-C745-4B2E-99FC-922D59DDE55A}"/>
    <cellStyle name="Output 3 3 2 2" xfId="19518" xr:uid="{833180F2-F149-4F69-BC80-D1DDE3D8337E}"/>
    <cellStyle name="Output 3 3 2 2 2" xfId="34813" xr:uid="{1A24BD06-ED6C-4C2E-98E9-E4C76938E781}"/>
    <cellStyle name="Output 3 3 2 3" xfId="26616" xr:uid="{365AFE4B-A623-40B4-80CD-D36044A01A98}"/>
    <cellStyle name="Output 3 3 2 3 2" xfId="37033" xr:uid="{FF4779EA-A5A8-4F8D-9D38-145F533DF4E5}"/>
    <cellStyle name="Output 3 3 2 4" xfId="39358" xr:uid="{FBA9BCC7-94D1-43CF-A37E-619873006586}"/>
    <cellStyle name="Output 3 3 2 5" xfId="32527" xr:uid="{02534DA2-9E32-4678-89C1-A3A7DD22C260}"/>
    <cellStyle name="Output 3 3 3" xfId="16061" xr:uid="{68C9A233-69B3-4390-8FF9-0666C8AE8C02}"/>
    <cellStyle name="Output 3 3 3 2" xfId="19375" xr:uid="{A63D3D72-49E8-47B5-8343-13191CFCDB00}"/>
    <cellStyle name="Output 3 3 3 2 2" xfId="34670" xr:uid="{C7BE9966-1344-4E57-86C8-31FE730C0235}"/>
    <cellStyle name="Output 3 3 3 3" xfId="26473" xr:uid="{D08FB891-0631-4163-9239-2427A7062A5A}"/>
    <cellStyle name="Output 3 3 3 3 2" xfId="36890" xr:uid="{36B813F3-0CCA-459C-AD60-68799E57A554}"/>
    <cellStyle name="Output 3 3 3 4" xfId="39215" xr:uid="{B89B76A7-C866-4AFE-82FF-EFF3204167AF}"/>
    <cellStyle name="Output 3 3 3 5" xfId="32384" xr:uid="{00BD2902-15F1-45E2-B7FA-6B119D61A30B}"/>
    <cellStyle name="Output 3 30" xfId="5283" xr:uid="{06E1DA78-0BDD-49F4-A18E-353DCF5FBC54}"/>
    <cellStyle name="Output 3 30 2" xfId="19044" xr:uid="{35123904-B08C-4C92-B298-DAED9B7623F0}"/>
    <cellStyle name="Output 3 30 2 2" xfId="21382" xr:uid="{02741A73-51F3-4720-B40F-A0AB1A173CE9}"/>
    <cellStyle name="Output 3 30 2 2 2" xfId="36677" xr:uid="{E98058E3-4B89-42B8-9364-625B4E5B969E}"/>
    <cellStyle name="Output 3 30 2 3" xfId="28489" xr:uid="{27D4F3AD-6A3B-4F4A-8625-E451118C047F}"/>
    <cellStyle name="Output 3 30 2 3 2" xfId="38861" xr:uid="{8189E055-560D-449A-9405-BB35A6B831A4}"/>
    <cellStyle name="Output 3 30 2 4" xfId="41187" xr:uid="{20383EB5-A1F1-4DE9-B394-69FBB433AFED}"/>
    <cellStyle name="Output 3 30 2 5" xfId="34356" xr:uid="{697CEEEF-FE98-4A3E-9DE0-E644DEBEAFEF}"/>
    <cellStyle name="Output 3 30 3" xfId="19240" xr:uid="{4149E1AE-7666-45FC-B571-A43B2C2EE5FE}"/>
    <cellStyle name="Output 3 30 3 2" xfId="34536" xr:uid="{45B9EEB2-3955-4757-8A85-AC182D5471A0}"/>
    <cellStyle name="Output 3 30 4" xfId="21723" xr:uid="{75BE20CC-A8A9-4021-A2A6-92E5F2946D64}"/>
    <cellStyle name="Output 3 30 4 2" xfId="36838" xr:uid="{3E30118B-FF3D-4E90-9C0E-12BD09B5B9C7}"/>
    <cellStyle name="Output 3 31" xfId="5284" xr:uid="{32A811EE-5E32-482B-B92F-79A4A6DE1769}"/>
    <cellStyle name="Output 3 31 2" xfId="19045" xr:uid="{3FACAC7B-E5F6-42DA-9830-A5D4AAE880EC}"/>
    <cellStyle name="Output 3 31 2 2" xfId="21383" xr:uid="{7B9CB566-0B05-4EFE-9090-28A6F5AF794F}"/>
    <cellStyle name="Output 3 31 2 2 2" xfId="36678" xr:uid="{1F032692-7AC7-450E-9811-2F7C5AC58444}"/>
    <cellStyle name="Output 3 31 2 3" xfId="28490" xr:uid="{175EB6C3-6D39-420D-BE3F-44CDBDC61A23}"/>
    <cellStyle name="Output 3 31 2 3 2" xfId="38862" xr:uid="{F9BBFDD5-F3B1-41C8-AA5C-3E6BAF1B5BD5}"/>
    <cellStyle name="Output 3 31 2 4" xfId="41188" xr:uid="{FAF1BA6F-FDB1-4AC9-99D0-9B5D2C13E33A}"/>
    <cellStyle name="Output 3 31 2 5" xfId="34357" xr:uid="{6883482B-69B3-4C57-B9E1-846E1E6553F1}"/>
    <cellStyle name="Output 3 31 3" xfId="19241" xr:uid="{2F7BC7AE-F484-4D02-8AF6-AF8A482B10E9}"/>
    <cellStyle name="Output 3 31 3 2" xfId="34537" xr:uid="{E7EEC05A-CFE8-4DE2-B456-5BF668BCF060}"/>
    <cellStyle name="Output 3 31 4" xfId="21724" xr:uid="{A7CC5133-5141-4BF5-835C-C1913ACED37F}"/>
    <cellStyle name="Output 3 31 4 2" xfId="36839" xr:uid="{7B4ADDDE-B6B9-43E5-9335-474542845A6E}"/>
    <cellStyle name="Output 3 32" xfId="16829" xr:uid="{7E64BA5F-4EEA-4E31-89A4-C3B39B580BAA}"/>
    <cellStyle name="Output 3 32 2" xfId="19501" xr:uid="{0658B321-6B8C-4548-B9E7-171E50479633}"/>
    <cellStyle name="Output 3 32 2 2" xfId="34796" xr:uid="{6CC43A13-3D64-4852-B0D3-67C08E1CFA70}"/>
    <cellStyle name="Output 3 32 3" xfId="26599" xr:uid="{D02D70A0-C7E9-41BB-A116-1601D8BF85A0}"/>
    <cellStyle name="Output 3 32 3 2" xfId="37016" xr:uid="{3170B12A-419F-422F-9588-30077031BA90}"/>
    <cellStyle name="Output 3 32 4" xfId="39341" xr:uid="{2961F74A-BEC4-4D99-AE28-DB6F70BB408C}"/>
    <cellStyle name="Output 3 32 5" xfId="32510" xr:uid="{AC04F03F-3017-4469-9D9B-E33EDAFF02B2}"/>
    <cellStyle name="Output 3 33" xfId="16102" xr:uid="{DA6A55CF-2293-4775-914C-D88A63261ED2}"/>
    <cellStyle name="Output 3 33 2" xfId="19378" xr:uid="{A44DFD3C-E26D-49A3-A5C2-02F47F0A9BCA}"/>
    <cellStyle name="Output 3 33 2 2" xfId="34673" xr:uid="{458876DA-D3E8-42DF-AAFC-DB8E67A052CD}"/>
    <cellStyle name="Output 3 33 3" xfId="26476" xr:uid="{2CFAB552-4274-405E-8B0A-4E3251DD3E66}"/>
    <cellStyle name="Output 3 33 3 2" xfId="36893" xr:uid="{4B37A9E9-BE37-4889-AFF4-076DDD75BC78}"/>
    <cellStyle name="Output 3 33 4" xfId="39218" xr:uid="{FA0FC759-C1A1-4A6A-A7B3-BD10C68CF058}"/>
    <cellStyle name="Output 3 33 5" xfId="32387" xr:uid="{6DB61F83-66A2-433A-A4BA-81CE61B5427D}"/>
    <cellStyle name="Output 3 34" xfId="2218" xr:uid="{92EBA5EF-DBAF-4D8A-B4D8-839EA061C898}"/>
    <cellStyle name="Output 3 4" xfId="2222" xr:uid="{04A8334F-1BE0-47BA-97BE-1651B5C7985B}"/>
    <cellStyle name="Output 3 4 2" xfId="16847" xr:uid="{30CC707E-1EC9-45DD-B59D-534BD8F4A9BF}"/>
    <cellStyle name="Output 3 4 2 2" xfId="19519" xr:uid="{F27B60C8-265E-4540-8609-AF36B44BC3BD}"/>
    <cellStyle name="Output 3 4 2 2 2" xfId="34814" xr:uid="{CDA9C73C-081C-414A-A251-90ACA69D24EE}"/>
    <cellStyle name="Output 3 4 2 3" xfId="26617" xr:uid="{5A8F3A5F-A0DE-437C-BD13-828D871597F3}"/>
    <cellStyle name="Output 3 4 2 3 2" xfId="37034" xr:uid="{7081431B-8D05-4C53-9EDA-8242C8B6F1AE}"/>
    <cellStyle name="Output 3 4 2 4" xfId="39359" xr:uid="{F83894D3-F72B-4E7B-9837-5444A78D6B40}"/>
    <cellStyle name="Output 3 4 2 5" xfId="32528" xr:uid="{E6A744BA-F055-4068-A04C-320CB442FA52}"/>
    <cellStyle name="Output 3 4 3" xfId="16060" xr:uid="{0B45AF51-CDD8-47B5-9D32-7DCFF2DC8F18}"/>
    <cellStyle name="Output 3 4 3 2" xfId="19374" xr:uid="{5678D28A-E8A4-4124-A9B3-0A8A8AC00BFC}"/>
    <cellStyle name="Output 3 4 3 2 2" xfId="34669" xr:uid="{A0170B16-6908-4ABF-943D-C885105DB561}"/>
    <cellStyle name="Output 3 4 3 3" xfId="26472" xr:uid="{08918A9A-88CA-47B7-9AAB-17AFE9361078}"/>
    <cellStyle name="Output 3 4 3 3 2" xfId="36889" xr:uid="{62F15186-728D-44BA-8865-38D32D2BC174}"/>
    <cellStyle name="Output 3 4 3 4" xfId="39214" xr:uid="{80C47F62-E490-4B0D-97F9-13591E344D74}"/>
    <cellStyle name="Output 3 4 3 5" xfId="32383" xr:uid="{556B4CA5-B6DD-43A8-AACF-26BFA66B7076}"/>
    <cellStyle name="Output 3 5" xfId="2223" xr:uid="{D6D04F0F-B54A-40FE-899A-432ECA07CC37}"/>
    <cellStyle name="Output 3 5 2" xfId="16848" xr:uid="{78E5C19E-BBE1-4F60-BE03-96B9F62F41F8}"/>
    <cellStyle name="Output 3 5 2 2" xfId="19520" xr:uid="{F03501BD-39C7-4104-B29B-7AC26E29B441}"/>
    <cellStyle name="Output 3 5 2 2 2" xfId="34815" xr:uid="{9AC2898A-44E1-403B-A0A0-EA3BA327623C}"/>
    <cellStyle name="Output 3 5 2 3" xfId="26618" xr:uid="{A1D64A76-2CE7-478C-AAD8-6BBB5F2B5FA1}"/>
    <cellStyle name="Output 3 5 2 3 2" xfId="37035" xr:uid="{4E39F272-8EB5-4B6B-A870-6CDE1421015C}"/>
    <cellStyle name="Output 3 5 2 4" xfId="39360" xr:uid="{49A2C2F2-F7F2-4898-9864-264DBF9B8AB9}"/>
    <cellStyle name="Output 3 5 2 5" xfId="32529" xr:uid="{585551A1-952A-4997-9EF5-281DB47DD681}"/>
    <cellStyle name="Output 3 5 3" xfId="16059" xr:uid="{2998C160-34CB-4649-A991-39F10A916E64}"/>
    <cellStyle name="Output 3 5 3 2" xfId="19373" xr:uid="{C0EEC7D8-2E77-4598-910F-8FB90260AE56}"/>
    <cellStyle name="Output 3 5 3 2 2" xfId="34668" xr:uid="{A74E345E-5D90-45D5-8F18-3077497CC0B0}"/>
    <cellStyle name="Output 3 5 3 3" xfId="26471" xr:uid="{C38EF208-45E0-436C-B281-79C868FB94A7}"/>
    <cellStyle name="Output 3 5 3 3 2" xfId="36888" xr:uid="{BDACBAC2-1AD5-4C09-A0EB-3E2AE1E7DF13}"/>
    <cellStyle name="Output 3 5 3 4" xfId="39213" xr:uid="{602E72C4-FC51-4D51-B73E-4F1B9359AD46}"/>
    <cellStyle name="Output 3 5 3 5" xfId="32382" xr:uid="{0BED644A-F511-45C9-872F-B90A922A44A8}"/>
    <cellStyle name="Output 3 6" xfId="2224" xr:uid="{ED22DB02-5686-453E-B46D-42C36A00F222}"/>
    <cellStyle name="Output 3 6 2" xfId="16849" xr:uid="{8E8E7272-D683-45F3-8CDC-057C74F860A0}"/>
    <cellStyle name="Output 3 6 2 2" xfId="19521" xr:uid="{49FCD374-A8D9-43F4-9C5B-4B0461EEFB5A}"/>
    <cellStyle name="Output 3 6 2 2 2" xfId="34816" xr:uid="{9F3CCC34-C4D6-4EC2-9D51-48D6A7259598}"/>
    <cellStyle name="Output 3 6 2 3" xfId="26619" xr:uid="{06A18D08-D6A6-4423-8C62-418D109BFC2D}"/>
    <cellStyle name="Output 3 6 2 3 2" xfId="37036" xr:uid="{658CA56D-75D6-44A7-8C24-4CC4832A8E42}"/>
    <cellStyle name="Output 3 6 2 4" xfId="39361" xr:uid="{7926947D-715D-447B-8E6A-52580102F2CF}"/>
    <cellStyle name="Output 3 6 2 5" xfId="32530" xr:uid="{7ECC3548-9DEA-4C21-8737-DCEF95EFD3BF}"/>
    <cellStyle name="Output 3 6 3" xfId="16058" xr:uid="{319BDC97-4B15-4179-ABE4-3F7956A700EF}"/>
    <cellStyle name="Output 3 6 3 2" xfId="19372" xr:uid="{FF4D0177-1133-46C1-AACC-CC84CB7045E6}"/>
    <cellStyle name="Output 3 6 3 2 2" xfId="34667" xr:uid="{0304CA8D-3966-4DE4-A8B9-DF8C201D9AD1}"/>
    <cellStyle name="Output 3 6 3 3" xfId="26470" xr:uid="{7EEB0910-9935-4AFF-A4C7-A58AF6CDC778}"/>
    <cellStyle name="Output 3 6 3 3 2" xfId="36887" xr:uid="{F162AA4A-96F2-4F44-9EAA-43EB4FCAC4C1}"/>
    <cellStyle name="Output 3 6 3 4" xfId="39212" xr:uid="{0A49CA6D-579E-459A-95C1-48CFC70DB01D}"/>
    <cellStyle name="Output 3 6 3 5" xfId="32381" xr:uid="{0A86E526-3126-46BA-8DCA-CAFAFB4BBBFE}"/>
    <cellStyle name="Output 3 7" xfId="2225" xr:uid="{71872042-6269-46A2-8562-1729AE07352F}"/>
    <cellStyle name="Output 3 7 2" xfId="16850" xr:uid="{663ECD17-9DDD-4128-A8C9-020AB30E33DB}"/>
    <cellStyle name="Output 3 7 2 2" xfId="19522" xr:uid="{F5CF5B7B-37A6-436F-9C4A-0690CB2C0CE2}"/>
    <cellStyle name="Output 3 7 2 2 2" xfId="34817" xr:uid="{262AF793-F177-4752-8B3F-F55876FB9411}"/>
    <cellStyle name="Output 3 7 2 3" xfId="26620" xr:uid="{15C7E407-7ABD-404B-B926-52A896985EEF}"/>
    <cellStyle name="Output 3 7 2 3 2" xfId="37037" xr:uid="{F6A3E28D-365C-48B0-BBD5-F941E2C770A0}"/>
    <cellStyle name="Output 3 7 2 4" xfId="39362" xr:uid="{EA0A728E-A42E-4BFE-8153-9BED9462D334}"/>
    <cellStyle name="Output 3 7 2 5" xfId="32531" xr:uid="{ED1FF220-A63D-4E73-B18F-0AD32363405D}"/>
    <cellStyle name="Output 3 7 3" xfId="16057" xr:uid="{39ADD236-699E-41AB-B92D-94C5BF6142D0}"/>
    <cellStyle name="Output 3 7 3 2" xfId="19371" xr:uid="{E3E6D4BF-D4E8-4B19-B927-B31B32FF2437}"/>
    <cellStyle name="Output 3 7 3 2 2" xfId="34666" xr:uid="{77211A81-C2C7-41F2-B1A1-5FFB05EB048F}"/>
    <cellStyle name="Output 3 7 3 3" xfId="26469" xr:uid="{BFC4CA11-3299-445B-8E74-8C943F48803D}"/>
    <cellStyle name="Output 3 7 3 3 2" xfId="36886" xr:uid="{38D89B88-562B-470A-BC4B-777A07F99E98}"/>
    <cellStyle name="Output 3 7 3 4" xfId="39211" xr:uid="{7E6CD39F-34EA-4B0F-8501-F0A58A313F3D}"/>
    <cellStyle name="Output 3 7 3 5" xfId="32380" xr:uid="{2A421AFC-6C59-4DD9-952B-ABA1506FF7B0}"/>
    <cellStyle name="Output 3 8" xfId="2226" xr:uid="{4125802E-47EA-4228-9270-A68BE44875D1}"/>
    <cellStyle name="Output 3 8 2" xfId="16851" xr:uid="{2C52C89B-822B-47CE-BF38-5DFEA72B98DD}"/>
    <cellStyle name="Output 3 8 2 2" xfId="19523" xr:uid="{B2C519F4-0A84-46D2-9475-18D23D23F5F1}"/>
    <cellStyle name="Output 3 8 2 2 2" xfId="34818" xr:uid="{27969204-FDC5-414B-8A46-48F1479EF178}"/>
    <cellStyle name="Output 3 8 2 3" xfId="26621" xr:uid="{A0956C89-D519-4A9D-83D8-BB4C75A23BFF}"/>
    <cellStyle name="Output 3 8 2 3 2" xfId="37038" xr:uid="{6B4CF9DB-02E4-47B1-9258-A47CBDA504A0}"/>
    <cellStyle name="Output 3 8 2 4" xfId="39363" xr:uid="{0ABEA611-03D7-4E30-8D49-65A34CAD646C}"/>
    <cellStyle name="Output 3 8 2 5" xfId="32532" xr:uid="{4E14E3B7-8503-4A27-992B-EC08788A2D65}"/>
    <cellStyle name="Output 3 8 3" xfId="16056" xr:uid="{B9D6C0A5-2D69-403F-8CDB-332A519925D2}"/>
    <cellStyle name="Output 3 8 3 2" xfId="19370" xr:uid="{A497367F-2750-4CB5-BBE1-672DDA7BBEBB}"/>
    <cellStyle name="Output 3 8 3 2 2" xfId="34665" xr:uid="{B535EC7A-4E7F-4175-9699-6F5E47EF7DF7}"/>
    <cellStyle name="Output 3 8 3 3" xfId="26468" xr:uid="{AE4EA963-780A-4A83-A275-F6A9F4A10299}"/>
    <cellStyle name="Output 3 8 3 3 2" xfId="36885" xr:uid="{48BE580E-3AA0-4DB8-B1AA-BE1E30F6E043}"/>
    <cellStyle name="Output 3 8 3 4" xfId="39210" xr:uid="{30207D2B-540C-4018-823E-26F6A9D03E03}"/>
    <cellStyle name="Output 3 8 3 5" xfId="32379" xr:uid="{0611BD61-2526-4F45-9673-AB79FFFAAB94}"/>
    <cellStyle name="Output 3 9" xfId="2227" xr:uid="{D0A6A74B-B157-490F-B289-3BFF2C541E3A}"/>
    <cellStyle name="Output 3 9 2" xfId="16852" xr:uid="{39F5C813-70AE-4405-88DB-73DE90F22BDB}"/>
    <cellStyle name="Output 3 9 2 2" xfId="19524" xr:uid="{DCABA742-73FA-412F-92B2-14A8F4881566}"/>
    <cellStyle name="Output 3 9 2 2 2" xfId="34819" xr:uid="{AED42D74-1B29-4663-A04E-5468FDE5CCE7}"/>
    <cellStyle name="Output 3 9 2 3" xfId="26622" xr:uid="{176B3FFC-0532-4F9E-8C99-8437BD561C24}"/>
    <cellStyle name="Output 3 9 2 3 2" xfId="37039" xr:uid="{C1F96C91-D074-4BE3-BC12-4B24D376D132}"/>
    <cellStyle name="Output 3 9 2 4" xfId="39364" xr:uid="{B18333D9-A09E-465C-982B-C0D4F9CFBAC5}"/>
    <cellStyle name="Output 3 9 2 5" xfId="32533" xr:uid="{91A99809-95E8-4422-AF01-8C9EA1BB0318}"/>
    <cellStyle name="Output 3 9 3" xfId="16055" xr:uid="{3CB9045F-FBDA-4F78-A2E2-9DDFE43BAFB9}"/>
    <cellStyle name="Output 3 9 3 2" xfId="19369" xr:uid="{A11C49B5-CD9B-4C02-AD63-032AD6DCE254}"/>
    <cellStyle name="Output 3 9 3 2 2" xfId="34664" xr:uid="{0A40C90A-948A-45AE-AE30-CF33549F86A3}"/>
    <cellStyle name="Output 3 9 3 3" xfId="26467" xr:uid="{9A0F6C15-619C-41D2-826D-97EF1F68B7D0}"/>
    <cellStyle name="Output 3 9 3 3 2" xfId="36884" xr:uid="{0C916224-30F3-4DA2-BD57-2671F5AD4EBF}"/>
    <cellStyle name="Output 3 9 3 4" xfId="39209" xr:uid="{2BA037C3-63D2-41D5-8CC6-C68CD0003DDD}"/>
    <cellStyle name="Output 3 9 3 5" xfId="32378" xr:uid="{E345255C-D62B-455C-BEA9-E26345DAEB0E}"/>
    <cellStyle name="Output 4" xfId="1196" xr:uid="{2C7552E8-FBED-4460-A867-39A3D0059852}"/>
    <cellStyle name="Output 4 10" xfId="5285" xr:uid="{2E165526-05AB-4BEA-A91F-B6BDA1DA778A}"/>
    <cellStyle name="Output 4 10 2" xfId="16855" xr:uid="{5472FC0C-A939-452A-8F5A-E24E7494438D}"/>
    <cellStyle name="Output 4 10 2 2" xfId="19526" xr:uid="{A10EB093-9CB9-4E19-8A86-56CFE9B197F3}"/>
    <cellStyle name="Output 4 10 2 2 2" xfId="34821" xr:uid="{9DE88EBE-B669-4E1D-8BF5-9562A990BC5A}"/>
    <cellStyle name="Output 4 10 2 3" xfId="26624" xr:uid="{156AB379-51C7-477F-89DA-4372BFA35293}"/>
    <cellStyle name="Output 4 10 2 3 2" xfId="37041" xr:uid="{437726D1-CECC-4DA8-9675-194152BDC5F1}"/>
    <cellStyle name="Output 4 10 2 4" xfId="39366" xr:uid="{D5845635-3971-42BD-987F-121892A95E49}"/>
    <cellStyle name="Output 4 10 2 5" xfId="32535" xr:uid="{DAAC05AF-D98A-4BC5-B414-EFF04D858184}"/>
    <cellStyle name="Output 4 10 3" xfId="19046" xr:uid="{8D9FE7D4-9968-4941-AD5B-7BCDDD821A39}"/>
    <cellStyle name="Output 4 10 3 2" xfId="21384" xr:uid="{2391C055-A2EF-4C77-BF1A-815B2F2351DD}"/>
    <cellStyle name="Output 4 10 3 2 2" xfId="36679" xr:uid="{62BCDA1F-EB46-4A69-8365-DBAF5397A736}"/>
    <cellStyle name="Output 4 10 3 3" xfId="28491" xr:uid="{A7BF9A65-4261-4D0C-8E46-6CBA102558F1}"/>
    <cellStyle name="Output 4 10 3 3 2" xfId="38863" xr:uid="{3E029E37-F647-4CF0-BE93-D30C99BB76FD}"/>
    <cellStyle name="Output 4 10 3 4" xfId="41189" xr:uid="{C9F924BB-5CF0-4C45-9987-A917EF7D2083}"/>
    <cellStyle name="Output 4 10 3 5" xfId="34358" xr:uid="{4FC37C38-FCB4-49D1-A15E-15BD1FB2E50B}"/>
    <cellStyle name="Output 4 11" xfId="5286" xr:uid="{06E826BD-577A-4CB0-A970-B99126F1BF00}"/>
    <cellStyle name="Output 4 11 2" xfId="16856" xr:uid="{521BA6CE-29A7-482E-95E5-22FBC325DB03}"/>
    <cellStyle name="Output 4 11 2 2" xfId="19527" xr:uid="{B80981E2-2F63-41F3-A80B-6AD6864E6ECC}"/>
    <cellStyle name="Output 4 11 2 2 2" xfId="34822" xr:uid="{A98D86D5-72E8-45F0-8449-EC4B8F69D76B}"/>
    <cellStyle name="Output 4 11 2 3" xfId="26625" xr:uid="{7BB3CF64-AEBE-4890-ACC8-BDFB7BC5C402}"/>
    <cellStyle name="Output 4 11 2 3 2" xfId="37042" xr:uid="{9E7D4261-A852-43D8-A588-00B420726405}"/>
    <cellStyle name="Output 4 11 2 4" xfId="39367" xr:uid="{CDA2D7E6-3444-4A12-A7EC-79EC97DFFD04}"/>
    <cellStyle name="Output 4 11 2 5" xfId="32536" xr:uid="{E9139E5D-3340-4E89-9DA7-EE3FB704C966}"/>
    <cellStyle name="Output 4 11 3" xfId="19047" xr:uid="{5B08A054-89CD-42A7-85DF-572FA882BFB0}"/>
    <cellStyle name="Output 4 11 3 2" xfId="21385" xr:uid="{AA8AC579-2398-4E9D-A912-77C9EE373E71}"/>
    <cellStyle name="Output 4 11 3 2 2" xfId="36680" xr:uid="{70B729AC-C6C0-413F-98B1-DF293D9C0322}"/>
    <cellStyle name="Output 4 11 3 3" xfId="28492" xr:uid="{E770A8E3-547F-4546-A34C-47D42A286E8C}"/>
    <cellStyle name="Output 4 11 3 3 2" xfId="38864" xr:uid="{0DC2BC6C-E076-4851-BC0D-5691B43BA27F}"/>
    <cellStyle name="Output 4 11 3 4" xfId="41190" xr:uid="{64E969C2-641B-43FC-9C14-E1B05ACD2516}"/>
    <cellStyle name="Output 4 11 3 5" xfId="34359" xr:uid="{F024F670-ACEA-4989-8982-9E8CA2F60BE1}"/>
    <cellStyle name="Output 4 12" xfId="5287" xr:uid="{379697BB-1297-4A49-B38E-C92B6FB6F9D0}"/>
    <cellStyle name="Output 4 12 2" xfId="16857" xr:uid="{590FED11-7690-4071-8A7E-917CA7028486}"/>
    <cellStyle name="Output 4 12 2 2" xfId="19528" xr:uid="{DD92C9D9-B684-4056-8F40-238D5CA8C9AD}"/>
    <cellStyle name="Output 4 12 2 2 2" xfId="34823" xr:uid="{1BD363F1-B86B-4180-BC27-FDCD8935C3FB}"/>
    <cellStyle name="Output 4 12 2 3" xfId="26626" xr:uid="{350A4A3D-0267-4372-A2D6-2594557D45CC}"/>
    <cellStyle name="Output 4 12 2 3 2" xfId="37043" xr:uid="{EB72E0D9-30C7-469B-B91E-EC34551E962F}"/>
    <cellStyle name="Output 4 12 2 4" xfId="39368" xr:uid="{4DCE8C93-0ADE-4606-8593-F56F720EAF07}"/>
    <cellStyle name="Output 4 12 2 5" xfId="32537" xr:uid="{DCEBD5A9-8937-494C-A58E-6407F31649CF}"/>
    <cellStyle name="Output 4 12 3" xfId="19048" xr:uid="{88453F81-1714-4E6E-92B9-11C985C900B3}"/>
    <cellStyle name="Output 4 12 3 2" xfId="21386" xr:uid="{B91B3A75-2F4A-48C5-9D7D-5D1C60E6795A}"/>
    <cellStyle name="Output 4 12 3 2 2" xfId="36681" xr:uid="{B8AE0764-266E-4719-A5D9-8CA96CF70B1A}"/>
    <cellStyle name="Output 4 12 3 3" xfId="28493" xr:uid="{C213B6A8-422C-4317-8D4F-A030912ABFCD}"/>
    <cellStyle name="Output 4 12 3 3 2" xfId="38865" xr:uid="{6F56C37C-13AB-44BB-936A-99141F51D8B8}"/>
    <cellStyle name="Output 4 12 3 4" xfId="41191" xr:uid="{F7613012-A93C-43A4-A296-9E3E2D53CA72}"/>
    <cellStyle name="Output 4 12 3 5" xfId="34360" xr:uid="{A24551AD-046A-4250-B797-3C8B43D783C8}"/>
    <cellStyle name="Output 4 13" xfId="5288" xr:uid="{C375F6C1-F14E-4EDF-9C49-E0F62A52A30F}"/>
    <cellStyle name="Output 4 13 2" xfId="16858" xr:uid="{4B9A2FA9-22EE-4842-AFCE-5266489E478B}"/>
    <cellStyle name="Output 4 13 2 2" xfId="19529" xr:uid="{CF96AC46-0D88-42DD-B2F9-104B6A6D2493}"/>
    <cellStyle name="Output 4 13 2 2 2" xfId="34824" xr:uid="{AA18C7A2-F782-46E0-B6E9-259A9779EBF3}"/>
    <cellStyle name="Output 4 13 2 3" xfId="26627" xr:uid="{639E2379-8976-4402-80DF-2A3152C7021E}"/>
    <cellStyle name="Output 4 13 2 3 2" xfId="37044" xr:uid="{6E8A4389-EE15-41B9-85A0-CE5480764B69}"/>
    <cellStyle name="Output 4 13 2 4" xfId="39369" xr:uid="{8B52A06D-1D91-4303-BFD6-F3EF742EA047}"/>
    <cellStyle name="Output 4 13 2 5" xfId="32538" xr:uid="{6647BFDC-C10F-49A6-A812-08D40D999CA9}"/>
    <cellStyle name="Output 4 13 3" xfId="19049" xr:uid="{B7437552-3662-4186-80A6-25DFF213391F}"/>
    <cellStyle name="Output 4 13 3 2" xfId="21387" xr:uid="{89BA4994-B624-4C4A-8D3D-40D136751797}"/>
    <cellStyle name="Output 4 13 3 2 2" xfId="36682" xr:uid="{072C313A-EAE8-47BD-A3B4-38BD5E0D7175}"/>
    <cellStyle name="Output 4 13 3 3" xfId="28494" xr:uid="{A1C14A5F-AFB2-4C67-9125-BA254D7423BC}"/>
    <cellStyle name="Output 4 13 3 3 2" xfId="38866" xr:uid="{1CBEDCC2-ED2A-4B19-93BA-8823315C2444}"/>
    <cellStyle name="Output 4 13 3 4" xfId="41192" xr:uid="{FE3798BE-348D-499D-AC5E-3974AF5B784F}"/>
    <cellStyle name="Output 4 13 3 5" xfId="34361" xr:uid="{A07F6465-9D48-4DF7-B7E8-24CBCD132DCE}"/>
    <cellStyle name="Output 4 14" xfId="5289" xr:uid="{2C1923F4-2156-4307-B4D6-0360D00AC148}"/>
    <cellStyle name="Output 4 14 2" xfId="16859" xr:uid="{5B1ECAFE-A179-4B6C-95CE-3E44AB6C3BB9}"/>
    <cellStyle name="Output 4 14 2 2" xfId="19530" xr:uid="{12E63BE7-1028-42B9-BF6F-438C3C21857F}"/>
    <cellStyle name="Output 4 14 2 2 2" xfId="34825" xr:uid="{F95F45E7-DD88-4ABC-8449-191134B284F7}"/>
    <cellStyle name="Output 4 14 2 3" xfId="26628" xr:uid="{8609B9CC-C302-419B-8BC3-943483C9D6B0}"/>
    <cellStyle name="Output 4 14 2 3 2" xfId="37045" xr:uid="{505C0BF1-ED20-4018-8517-C5A7652572E0}"/>
    <cellStyle name="Output 4 14 2 4" xfId="39370" xr:uid="{3195B627-118A-4FE1-8064-2F5106C445D4}"/>
    <cellStyle name="Output 4 14 2 5" xfId="32539" xr:uid="{17129B74-1ECA-4AA9-8ECE-60CD2B4F5F04}"/>
    <cellStyle name="Output 4 14 3" xfId="19050" xr:uid="{1AEDF2DF-92C3-4DD6-867C-1B875223EFBC}"/>
    <cellStyle name="Output 4 14 3 2" xfId="21388" xr:uid="{E7A91BA1-AC0D-4943-9FA1-7AF6BB233E33}"/>
    <cellStyle name="Output 4 14 3 2 2" xfId="36683" xr:uid="{9FBC0A60-E4FD-4BA9-9E50-FA658FDA953D}"/>
    <cellStyle name="Output 4 14 3 3" xfId="28495" xr:uid="{C9DCADDB-5CB8-49EA-87B0-B5536EC53866}"/>
    <cellStyle name="Output 4 14 3 3 2" xfId="38867" xr:uid="{B0708E72-3961-49B8-96B7-258BF31DE6B4}"/>
    <cellStyle name="Output 4 14 3 4" xfId="41193" xr:uid="{44D17100-0D1D-4EF3-933E-D931239E01D0}"/>
    <cellStyle name="Output 4 14 3 5" xfId="34362" xr:uid="{46C6FC0D-1812-4627-A95D-43FF012E8203}"/>
    <cellStyle name="Output 4 15" xfId="5290" xr:uid="{75ACD332-0920-4E94-A706-DEE967E974D2}"/>
    <cellStyle name="Output 4 15 2" xfId="16860" xr:uid="{81AB4E4C-ACD1-4865-AAE4-94EA3E9C9B23}"/>
    <cellStyle name="Output 4 15 2 2" xfId="19531" xr:uid="{991A2971-24D7-43DE-A4C0-F3F1E3E18F01}"/>
    <cellStyle name="Output 4 15 2 2 2" xfId="34826" xr:uid="{97E7CF88-72C9-4576-9047-E56FDEFA9A36}"/>
    <cellStyle name="Output 4 15 2 3" xfId="26629" xr:uid="{CA0CDBDA-038D-4CE3-BD54-F0169A79F1F8}"/>
    <cellStyle name="Output 4 15 2 3 2" xfId="37046" xr:uid="{C8792846-7AC8-4665-907C-6A11AB0D090B}"/>
    <cellStyle name="Output 4 15 2 4" xfId="39371" xr:uid="{E6D8D322-DF6F-4587-92BF-87AE6B2E6C4A}"/>
    <cellStyle name="Output 4 15 2 5" xfId="32540" xr:uid="{FBF2CB54-2D80-40D6-9622-74FD12B2AAFE}"/>
    <cellStyle name="Output 4 15 3" xfId="19051" xr:uid="{6368A337-795E-4E37-9F1F-9FA9DA7A57FE}"/>
    <cellStyle name="Output 4 15 3 2" xfId="21389" xr:uid="{09C02482-6E64-4E38-A25F-B6EC4C2BE6E5}"/>
    <cellStyle name="Output 4 15 3 2 2" xfId="36684" xr:uid="{A509E34C-DAC0-4252-81CD-99428E028500}"/>
    <cellStyle name="Output 4 15 3 3" xfId="28496" xr:uid="{99ACC8D4-5BC4-4D9B-B94D-5EF44FE75EE7}"/>
    <cellStyle name="Output 4 15 3 3 2" xfId="38868" xr:uid="{0C890E3D-A1ED-4D8D-B4A6-9AC06566FD36}"/>
    <cellStyle name="Output 4 15 3 4" xfId="41194" xr:uid="{5B14E8DB-754D-431F-B715-0DAFAD9B7A45}"/>
    <cellStyle name="Output 4 15 3 5" xfId="34363" xr:uid="{EB46E9AE-8417-4C57-8017-A1A1D11C2522}"/>
    <cellStyle name="Output 4 16" xfId="5291" xr:uid="{7083F126-1CF6-4BCE-997C-9624C73E3819}"/>
    <cellStyle name="Output 4 16 2" xfId="16861" xr:uid="{313BA017-4B22-4E2E-8D79-CD230373AC3D}"/>
    <cellStyle name="Output 4 16 2 2" xfId="19532" xr:uid="{BC164412-077F-4D58-8E74-F51AD2D2B690}"/>
    <cellStyle name="Output 4 16 2 2 2" xfId="34827" xr:uid="{A295D2B5-AA9E-4439-BF2A-BE4FA67FECCF}"/>
    <cellStyle name="Output 4 16 2 3" xfId="26630" xr:uid="{93EAB819-D82B-45C9-BACE-6C6DF3757EA3}"/>
    <cellStyle name="Output 4 16 2 3 2" xfId="37047" xr:uid="{D491CD19-5824-4FF5-97E2-6C180BBA6274}"/>
    <cellStyle name="Output 4 16 2 4" xfId="39372" xr:uid="{11F8D194-3547-475E-BDE7-D1CEB9A088DB}"/>
    <cellStyle name="Output 4 16 2 5" xfId="32541" xr:uid="{DCBC5D08-C963-4BBD-96A2-D2652F34A8F3}"/>
    <cellStyle name="Output 4 16 3" xfId="19052" xr:uid="{C2BDBBB0-4862-4695-AE77-8A47AD73650F}"/>
    <cellStyle name="Output 4 16 3 2" xfId="21390" xr:uid="{BBA9A886-9A6D-43A7-A023-1F5411AFE06E}"/>
    <cellStyle name="Output 4 16 3 2 2" xfId="36685" xr:uid="{A0D21750-8E88-4975-9C4C-18DE41B2BC4D}"/>
    <cellStyle name="Output 4 16 3 3" xfId="28497" xr:uid="{4597D998-FEDB-42AC-896A-08961E2DF3A5}"/>
    <cellStyle name="Output 4 16 3 3 2" xfId="38869" xr:uid="{80B14C37-4606-44DC-9891-0928282AB2B2}"/>
    <cellStyle name="Output 4 16 3 4" xfId="41195" xr:uid="{81511799-0110-4F32-8949-3FB75C080738}"/>
    <cellStyle name="Output 4 16 3 5" xfId="34364" xr:uid="{6C76DD2F-2E39-4783-8371-3AEE058BCE85}"/>
    <cellStyle name="Output 4 17" xfId="5292" xr:uid="{BE5E29E0-19BC-49FA-8017-EE03E4880995}"/>
    <cellStyle name="Output 4 17 2" xfId="16862" xr:uid="{6B3E4ED8-0D75-478C-B30C-60C44BCA08F8}"/>
    <cellStyle name="Output 4 17 2 2" xfId="19533" xr:uid="{13B21EFB-03D0-4605-8EC5-4A06843BDD40}"/>
    <cellStyle name="Output 4 17 2 2 2" xfId="34828" xr:uid="{233F015C-54EE-4B46-B2CF-6EF6A4395D36}"/>
    <cellStyle name="Output 4 17 2 3" xfId="26631" xr:uid="{A2455D8D-E13D-4107-B306-6E33101F911F}"/>
    <cellStyle name="Output 4 17 2 3 2" xfId="37048" xr:uid="{A95AC5CB-98D8-41EA-BF24-52DE0EB98974}"/>
    <cellStyle name="Output 4 17 2 4" xfId="39373" xr:uid="{13FF70A3-5E0F-4CB4-8B52-9006633809C8}"/>
    <cellStyle name="Output 4 17 2 5" xfId="32542" xr:uid="{6ED4325B-326C-4166-9308-C457B3CBEC31}"/>
    <cellStyle name="Output 4 17 3" xfId="19053" xr:uid="{6FE0A4EE-5DA5-4310-B792-9C33E83B2384}"/>
    <cellStyle name="Output 4 17 3 2" xfId="21391" xr:uid="{6BEAF9DA-D3AD-4FBD-946C-D1EA9242CBC5}"/>
    <cellStyle name="Output 4 17 3 2 2" xfId="36686" xr:uid="{77BBB60B-28AA-4F2D-98B7-FD64D277A917}"/>
    <cellStyle name="Output 4 17 3 3" xfId="28498" xr:uid="{AB9939F9-EB7B-4E8E-BEDD-EE855AFCC88D}"/>
    <cellStyle name="Output 4 17 3 3 2" xfId="38870" xr:uid="{30479C86-0BD2-4A18-9A72-A3831B37C27E}"/>
    <cellStyle name="Output 4 17 3 4" xfId="41196" xr:uid="{A9062887-39F9-4B2D-AAB6-735C20C08AC7}"/>
    <cellStyle name="Output 4 17 3 5" xfId="34365" xr:uid="{535FA734-387D-4C3A-AD0D-577D663676DE}"/>
    <cellStyle name="Output 4 18" xfId="5293" xr:uid="{450B020D-42FD-43AE-9B44-A00EEA52FA03}"/>
    <cellStyle name="Output 4 18 2" xfId="16863" xr:uid="{D06C34BF-D46F-4CF2-8C48-2BB470BFFDB0}"/>
    <cellStyle name="Output 4 18 2 2" xfId="19534" xr:uid="{6062F12B-515E-4F13-9902-D84290610ADA}"/>
    <cellStyle name="Output 4 18 2 2 2" xfId="34829" xr:uid="{649347B7-0CE3-476F-8FE5-19C07D638EF1}"/>
    <cellStyle name="Output 4 18 2 3" xfId="26632" xr:uid="{BAA9C573-EB3E-40C4-9711-C74447B14398}"/>
    <cellStyle name="Output 4 18 2 3 2" xfId="37049" xr:uid="{4F7D1D57-B52C-4E48-8186-A111AB19C61B}"/>
    <cellStyle name="Output 4 18 2 4" xfId="39374" xr:uid="{8384646D-D10C-478B-B17A-B91B0D7DC714}"/>
    <cellStyle name="Output 4 18 2 5" xfId="32543" xr:uid="{97D82CBF-F15B-47D4-B755-D339DD23176B}"/>
    <cellStyle name="Output 4 18 3" xfId="19054" xr:uid="{EE0A46DE-59A2-4BEB-9688-D2F24DC48114}"/>
    <cellStyle name="Output 4 18 3 2" xfId="21392" xr:uid="{6289C137-B1DB-4161-A481-07A1BA492D93}"/>
    <cellStyle name="Output 4 18 3 2 2" xfId="36687" xr:uid="{1E379636-B1AE-45F6-8BEF-AFA913D939F3}"/>
    <cellStyle name="Output 4 18 3 3" xfId="28499" xr:uid="{78D9D949-4C42-423D-A298-08908D1DA0C7}"/>
    <cellStyle name="Output 4 18 3 3 2" xfId="38871" xr:uid="{B343CFCD-0FCB-4CBF-9B8F-E084BDC397F7}"/>
    <cellStyle name="Output 4 18 3 4" xfId="41197" xr:uid="{F95A2514-E425-4226-B4C6-0A96FA6E45D5}"/>
    <cellStyle name="Output 4 18 3 5" xfId="34366" xr:uid="{1B3C6F2D-855D-4AA6-91AA-4F5ED6339220}"/>
    <cellStyle name="Output 4 19" xfId="5294" xr:uid="{4EECB10D-1EC9-4F96-B322-8E89744C9265}"/>
    <cellStyle name="Output 4 19 2" xfId="16864" xr:uid="{9180FAD2-7728-4C75-B3AE-6C54319FAFE1}"/>
    <cellStyle name="Output 4 19 2 2" xfId="19535" xr:uid="{0A6E003B-2881-443E-9006-46CBADDE3AE9}"/>
    <cellStyle name="Output 4 19 2 2 2" xfId="34830" xr:uid="{5D3B0DC2-488E-494C-8385-8F28DA804583}"/>
    <cellStyle name="Output 4 19 2 3" xfId="26633" xr:uid="{E9EECD82-99F3-47AC-8212-1D99A1199124}"/>
    <cellStyle name="Output 4 19 2 3 2" xfId="37050" xr:uid="{F0E60164-C527-4443-8CA5-EA4562A2C5BC}"/>
    <cellStyle name="Output 4 19 2 4" xfId="39375" xr:uid="{1247C079-4F04-4386-A00D-6AC1AB96329F}"/>
    <cellStyle name="Output 4 19 2 5" xfId="32544" xr:uid="{2E4205B1-DCE4-49AF-AF04-ECB5C3BFDB6F}"/>
    <cellStyle name="Output 4 19 3" xfId="19055" xr:uid="{FC50DEAB-DC86-44F5-8B7D-26A8B96C3BA6}"/>
    <cellStyle name="Output 4 19 3 2" xfId="21393" xr:uid="{68B986BD-588F-45F1-8559-9D70F4E7302A}"/>
    <cellStyle name="Output 4 19 3 2 2" xfId="36688" xr:uid="{4ED387F4-922B-4182-8FD7-49809A8B180B}"/>
    <cellStyle name="Output 4 19 3 3" xfId="28500" xr:uid="{9846FFEC-B417-40B8-B03E-0658DAC23614}"/>
    <cellStyle name="Output 4 19 3 3 2" xfId="38872" xr:uid="{364B3647-9622-4353-9DD0-E3D4002FE73B}"/>
    <cellStyle name="Output 4 19 3 4" xfId="41198" xr:uid="{25334038-D823-4CE1-B749-99427EAD0491}"/>
    <cellStyle name="Output 4 19 3 5" xfId="34367" xr:uid="{5F59CE86-331B-44D5-98DB-3ACDB7ABBE55}"/>
    <cellStyle name="Output 4 2" xfId="2229" xr:uid="{DB9DB802-3600-45AA-A2D3-463EF67F8372}"/>
    <cellStyle name="Output 4 2 2" xfId="16865" xr:uid="{648755BD-DB17-42CC-9356-E9904E28A58A}"/>
    <cellStyle name="Output 4 2 2 2" xfId="19536" xr:uid="{7AAE3C72-D7B7-4E96-BB36-A594AA5FBF73}"/>
    <cellStyle name="Output 4 2 2 2 2" xfId="34831" xr:uid="{EBB843BA-2CF6-448C-A62D-42A5278D5D2D}"/>
    <cellStyle name="Output 4 2 2 3" xfId="26634" xr:uid="{CFDF0A60-8B1A-4182-97CF-96C2587DA7A7}"/>
    <cellStyle name="Output 4 2 2 3 2" xfId="37051" xr:uid="{62C9F246-B3D5-4778-B908-E0696B92A27C}"/>
    <cellStyle name="Output 4 2 2 4" xfId="39376" xr:uid="{28F84B7D-598A-41AF-B81F-2F89C8460859}"/>
    <cellStyle name="Output 4 2 2 5" xfId="32545" xr:uid="{2404258D-E3FB-443F-9898-7A8C4FB1DB05}"/>
    <cellStyle name="Output 4 2 3" xfId="16053" xr:uid="{985726D8-03E3-4EE7-A04A-C694A11E991C}"/>
    <cellStyle name="Output 4 2 3 2" xfId="19367" xr:uid="{7D18A644-6E6B-462C-8744-4B32C4C21BBA}"/>
    <cellStyle name="Output 4 2 3 2 2" xfId="34662" xr:uid="{C50849EA-8246-48CF-999B-2E67E4170905}"/>
    <cellStyle name="Output 4 2 3 3" xfId="26465" xr:uid="{B417A938-F22D-42C7-852A-877BDE956482}"/>
    <cellStyle name="Output 4 2 3 3 2" xfId="36882" xr:uid="{632BFB9B-F295-49BE-AD68-D8D658247957}"/>
    <cellStyle name="Output 4 2 3 4" xfId="39207" xr:uid="{D692734C-088D-4D75-ACF7-2E3EF5205FD8}"/>
    <cellStyle name="Output 4 2 3 5" xfId="32376" xr:uid="{117B0608-A6ED-4F5A-9E8F-BAA93E99BDC3}"/>
    <cellStyle name="Output 4 20" xfId="5295" xr:uid="{72D59DC2-C80D-42CB-8F91-B4111F99C6D3}"/>
    <cellStyle name="Output 4 20 2" xfId="16866" xr:uid="{0C8EA298-FC91-4170-82CD-2796457631AF}"/>
    <cellStyle name="Output 4 20 2 2" xfId="19537" xr:uid="{E47885DF-32A6-4C8A-B73D-EAC80B510160}"/>
    <cellStyle name="Output 4 20 2 2 2" xfId="34832" xr:uid="{849CCE6E-A2C0-4E7F-BC47-911F49D3C3DF}"/>
    <cellStyle name="Output 4 20 2 3" xfId="26635" xr:uid="{28079A3E-78DE-4298-BD1F-97F4157C0D9B}"/>
    <cellStyle name="Output 4 20 2 3 2" xfId="37052" xr:uid="{060260A7-DDAD-4554-9BE8-9317A37E1EC0}"/>
    <cellStyle name="Output 4 20 2 4" xfId="39377" xr:uid="{B041DC8E-D910-4B84-A02A-F2DC947B6283}"/>
    <cellStyle name="Output 4 20 2 5" xfId="32546" xr:uid="{44281774-694B-4A21-A034-0D9E51E84EFA}"/>
    <cellStyle name="Output 4 20 3" xfId="19056" xr:uid="{C45718D4-3E9B-4786-9591-2DD4C8B46276}"/>
    <cellStyle name="Output 4 20 3 2" xfId="21394" xr:uid="{4CE0EE62-500E-475C-969E-7FC409209692}"/>
    <cellStyle name="Output 4 20 3 2 2" xfId="36689" xr:uid="{54CCC7F7-7D25-4D9C-8229-0F5428C3CB09}"/>
    <cellStyle name="Output 4 20 3 3" xfId="28501" xr:uid="{426B98CF-E111-492F-A601-78A9AAC83D23}"/>
    <cellStyle name="Output 4 20 3 3 2" xfId="38873" xr:uid="{B2BD720D-730C-47FC-8442-3586DFC34AFE}"/>
    <cellStyle name="Output 4 20 3 4" xfId="41199" xr:uid="{78AC6D6D-50A0-40EE-AF83-2DE74B5BD9CE}"/>
    <cellStyle name="Output 4 20 3 5" xfId="34368" xr:uid="{AF3326AD-8EFB-44F1-A3ED-384C4EBA085C}"/>
    <cellStyle name="Output 4 21" xfId="5296" xr:uid="{CCCD1F76-C0FE-4C79-8E21-9FB8B8289F10}"/>
    <cellStyle name="Output 4 21 2" xfId="19057" xr:uid="{EE94F8BB-EAE8-452F-BFB2-60CBC8CC057A}"/>
    <cellStyle name="Output 4 21 2 2" xfId="21395" xr:uid="{F608979A-A71B-4282-82C9-2E26F0C9AAB8}"/>
    <cellStyle name="Output 4 21 2 2 2" xfId="36690" xr:uid="{E71D21D2-5858-4672-ACCE-6F1C9DAA5BB0}"/>
    <cellStyle name="Output 4 21 2 3" xfId="28502" xr:uid="{697A517E-0278-448E-BA9D-C5E7042B1038}"/>
    <cellStyle name="Output 4 21 2 3 2" xfId="38874" xr:uid="{E35B2804-C261-4223-9A76-13CBA21FDA5D}"/>
    <cellStyle name="Output 4 21 2 4" xfId="41200" xr:uid="{B410EB4D-31EB-4F86-ACD1-F601F5C3541B}"/>
    <cellStyle name="Output 4 21 2 5" xfId="34369" xr:uid="{82E15E53-C5FB-4B13-9E2E-3BA3CE9118B4}"/>
    <cellStyle name="Output 4 21 3" xfId="19242" xr:uid="{EA2895F3-3E05-45E7-B7C6-CE18082E7BD1}"/>
    <cellStyle name="Output 4 21 3 2" xfId="34538" xr:uid="{332EFDCB-9BB7-43C3-8937-E76807BEAED2}"/>
    <cellStyle name="Output 4 21 4" xfId="21725" xr:uid="{478C1255-A332-4132-AFF2-C07ACEF2C44C}"/>
    <cellStyle name="Output 4 21 4 2" xfId="36840" xr:uid="{57EA1956-9BB5-4CBF-91D6-A7D5FCE08D5A}"/>
    <cellStyle name="Output 4 22" xfId="5297" xr:uid="{E2BB7162-6D1E-4EAB-B864-9B10233379F0}"/>
    <cellStyle name="Output 4 22 2" xfId="19058" xr:uid="{0F97BE8B-74E9-478F-8801-BE66E09DEBC2}"/>
    <cellStyle name="Output 4 22 2 2" xfId="21396" xr:uid="{48D98859-BB67-4BB0-A125-327721A74A02}"/>
    <cellStyle name="Output 4 22 2 2 2" xfId="36691" xr:uid="{08B6AA40-BACF-407B-9595-68E9801B1D28}"/>
    <cellStyle name="Output 4 22 2 3" xfId="28503" xr:uid="{91BE026A-C1AE-4F45-B0BF-54172FA7233C}"/>
    <cellStyle name="Output 4 22 2 3 2" xfId="38875" xr:uid="{716D9E1E-C4FD-4851-96FC-3AE1FA601589}"/>
    <cellStyle name="Output 4 22 2 4" xfId="41201" xr:uid="{03D11773-A793-4A97-8606-117007F28DED}"/>
    <cellStyle name="Output 4 22 2 5" xfId="34370" xr:uid="{940E5EA5-EDBE-49CC-A0D8-97D49162DFF0}"/>
    <cellStyle name="Output 4 22 3" xfId="19243" xr:uid="{CFC57A76-1820-4C25-BC0A-9BAFF635C71B}"/>
    <cellStyle name="Output 4 22 3 2" xfId="34539" xr:uid="{1F2B1726-F590-4887-A15A-4E2132FFB506}"/>
    <cellStyle name="Output 4 22 4" xfId="21726" xr:uid="{B0EBD5E8-FC79-4F88-8ED0-F1BEC632E064}"/>
    <cellStyle name="Output 4 22 4 2" xfId="36841" xr:uid="{DE213220-B73D-4789-8BA2-A112AAE33A77}"/>
    <cellStyle name="Output 4 23" xfId="5298" xr:uid="{69D1AAED-0914-45E1-B316-91DADC2D34F5}"/>
    <cellStyle name="Output 4 23 2" xfId="19059" xr:uid="{0AF67302-115C-4BCB-B033-EE804D32E46E}"/>
    <cellStyle name="Output 4 23 2 2" xfId="21397" xr:uid="{4EC72CA3-9A10-4076-A9F6-472CC8D6F463}"/>
    <cellStyle name="Output 4 23 2 2 2" xfId="36692" xr:uid="{07CA478D-8BF3-4A85-A97F-B9E1E70973A1}"/>
    <cellStyle name="Output 4 23 2 3" xfId="28504" xr:uid="{6D571F1C-2F02-46D0-89F4-FF3185C4919F}"/>
    <cellStyle name="Output 4 23 2 3 2" xfId="38876" xr:uid="{B165F20F-F704-473C-818C-4AC4918E9FDE}"/>
    <cellStyle name="Output 4 23 2 4" xfId="41202" xr:uid="{7FFA459E-700E-4466-B45F-9E0CA24F1A5F}"/>
    <cellStyle name="Output 4 23 2 5" xfId="34371" xr:uid="{CEDCF28A-D145-4260-B28E-97D878E2D730}"/>
    <cellStyle name="Output 4 23 3" xfId="19244" xr:uid="{AC02F11B-C65B-4C8A-9A06-2EFEB96474C1}"/>
    <cellStyle name="Output 4 23 3 2" xfId="34540" xr:uid="{4CE1B00E-C6F6-4431-8FDB-EC6B60911AED}"/>
    <cellStyle name="Output 4 23 4" xfId="21727" xr:uid="{C80C154A-1DB9-45F7-ABE6-2998A467E6CE}"/>
    <cellStyle name="Output 4 23 4 2" xfId="36842" xr:uid="{BC3F4A07-9EFB-4BBE-A705-B35621CA64BD}"/>
    <cellStyle name="Output 4 24" xfId="5299" xr:uid="{B78D1848-FEE1-4A74-8323-9C2558AF7A17}"/>
    <cellStyle name="Output 4 24 2" xfId="19060" xr:uid="{0316BC34-7E94-49E1-B33D-70FA7924FAF0}"/>
    <cellStyle name="Output 4 24 2 2" xfId="21398" xr:uid="{C4E707A9-7FA8-4567-84F6-E98EDFD3E394}"/>
    <cellStyle name="Output 4 24 2 2 2" xfId="36693" xr:uid="{81A0FAF1-CA90-4F38-A260-35035DEE2C78}"/>
    <cellStyle name="Output 4 24 2 3" xfId="28505" xr:uid="{C309CDE1-38C3-49E6-A4F9-3D50666B4685}"/>
    <cellStyle name="Output 4 24 2 3 2" xfId="38877" xr:uid="{603BD860-522B-43E1-9CBA-CB840CF25A73}"/>
    <cellStyle name="Output 4 24 2 4" xfId="41203" xr:uid="{7946FC85-95E4-4B1F-96F2-ED68CE615777}"/>
    <cellStyle name="Output 4 24 2 5" xfId="34372" xr:uid="{57585715-4B80-419D-830B-280260B8B399}"/>
    <cellStyle name="Output 4 24 3" xfId="19245" xr:uid="{60415F9E-F39D-45D8-A96E-267227E2F53B}"/>
    <cellStyle name="Output 4 24 3 2" xfId="34541" xr:uid="{7DE17E87-4A5D-4D31-9AC9-54BB7FC682DC}"/>
    <cellStyle name="Output 4 24 4" xfId="21728" xr:uid="{1C09CFA0-71CA-48F3-A62D-9A002DAE8093}"/>
    <cellStyle name="Output 4 24 4 2" xfId="36843" xr:uid="{191666E7-588D-4607-B68D-320F8AB70E38}"/>
    <cellStyle name="Output 4 25" xfId="5300" xr:uid="{246FF728-0E2E-4828-96F4-EE2F901377CB}"/>
    <cellStyle name="Output 4 25 2" xfId="19061" xr:uid="{D02F6C90-36E1-40C8-9AA5-F393962A6D11}"/>
    <cellStyle name="Output 4 25 2 2" xfId="21399" xr:uid="{7DED85CF-3420-43A6-B222-284A9EF95096}"/>
    <cellStyle name="Output 4 25 2 2 2" xfId="36694" xr:uid="{9F033A84-5FF5-4164-A0F7-2B1D8E30D494}"/>
    <cellStyle name="Output 4 25 2 3" xfId="28506" xr:uid="{E0E3E490-3269-4B9D-BDF8-F5B838CD30BD}"/>
    <cellStyle name="Output 4 25 2 3 2" xfId="38878" xr:uid="{AAD3E51A-A80C-43A4-9431-BB877C0CF932}"/>
    <cellStyle name="Output 4 25 2 4" xfId="41204" xr:uid="{4DDE8714-890B-4213-94AE-F38025475522}"/>
    <cellStyle name="Output 4 25 2 5" xfId="34373" xr:uid="{A6344933-4F39-4672-A461-28FD15C50FB4}"/>
    <cellStyle name="Output 4 25 3" xfId="19246" xr:uid="{2572AD35-FBA0-47F9-82C3-1C37AD58B0B9}"/>
    <cellStyle name="Output 4 25 3 2" xfId="34542" xr:uid="{17A7F88F-050A-4A47-BCF8-18FF82CBE9C4}"/>
    <cellStyle name="Output 4 25 4" xfId="21729" xr:uid="{264BC685-65CD-47A7-9B77-4E6864874724}"/>
    <cellStyle name="Output 4 25 4 2" xfId="36844" xr:uid="{27A35F90-B858-4DD6-8D0E-B70671554A9F}"/>
    <cellStyle name="Output 4 26" xfId="5301" xr:uid="{5F82CDE7-D1E2-41FF-8543-0A196638864D}"/>
    <cellStyle name="Output 4 26 2" xfId="5601" xr:uid="{2CDB5311-4833-4539-97B5-6515096F1E9C}"/>
    <cellStyle name="Output 4 26 3" xfId="6032" xr:uid="{7D35F24C-3C0E-4172-916D-CC992BB23259}"/>
    <cellStyle name="Output 4 26 3 2" xfId="7629" xr:uid="{60264EB8-E4EA-430A-B816-5E5CE838ABF3}"/>
    <cellStyle name="Output 4 27" xfId="5302" xr:uid="{FE9167E1-4E7C-4990-B640-287C291B3D34}"/>
    <cellStyle name="Output 4 27 2" xfId="5602" xr:uid="{FCB09FC9-5566-4815-BE89-66D050E033AE}"/>
    <cellStyle name="Output 4 27 3" xfId="6033" xr:uid="{EA2335C4-3D15-4160-9BED-ACB5CC492778}"/>
    <cellStyle name="Output 4 27 3 2" xfId="7630" xr:uid="{CDA0CFD1-CF38-4828-A377-EA7061E8DEE8}"/>
    <cellStyle name="Output 4 28" xfId="5303" xr:uid="{1C0CACC9-55F2-4632-B9ED-2E4CFBDD9A4B}"/>
    <cellStyle name="Output 4 28 2" xfId="5603" xr:uid="{4B08DFE2-0254-469D-B342-154B234A9CFA}"/>
    <cellStyle name="Output 4 28 3" xfId="6034" xr:uid="{1BF4C7C3-C8E3-4828-8C16-B8059F878013}"/>
    <cellStyle name="Output 4 28 3 2" xfId="7631" xr:uid="{9992B4A3-1960-44BC-AEEF-E708514C5298}"/>
    <cellStyle name="Output 4 29" xfId="16853" xr:uid="{00CD5338-DA5D-4FFF-BAC8-74CB108D9C14}"/>
    <cellStyle name="Output 4 29 2" xfId="19525" xr:uid="{5E85F4B9-C759-413F-90E2-C397B030C3C9}"/>
    <cellStyle name="Output 4 29 2 2" xfId="34820" xr:uid="{39F11531-EFAF-4222-81DB-3139A21C7934}"/>
    <cellStyle name="Output 4 29 3" xfId="26623" xr:uid="{113ACB71-449F-4595-8762-D96E1CEC2FA5}"/>
    <cellStyle name="Output 4 29 3 2" xfId="37040" xr:uid="{8D644747-67A1-4741-A160-F97B7EC6A73F}"/>
    <cellStyle name="Output 4 29 4" xfId="39365" xr:uid="{FB0D21D7-8E51-4C22-A14F-78D4FEFDFC95}"/>
    <cellStyle name="Output 4 29 5" xfId="32534" xr:uid="{F7C584A8-022F-48A7-AD48-10B336A42FF9}"/>
    <cellStyle name="Output 4 3" xfId="2230" xr:uid="{99789857-1058-49D1-BAA6-33C662718418}"/>
    <cellStyle name="Output 4 3 2" xfId="5304" xr:uid="{8D07D27F-76DB-4C8B-8970-6F5B0DACA6CB}"/>
    <cellStyle name="Output 4 3 2 2" xfId="6467" xr:uid="{C180E13A-B293-4D6E-994B-2E5401EE7144}"/>
    <cellStyle name="Output 4 3 2 2 2" xfId="8077" xr:uid="{CE1E2E6D-922F-4176-822C-6E935C2B099C}"/>
    <cellStyle name="Output 4 3 2 3" xfId="7435" xr:uid="{5B4F0DE4-639A-4B1B-965D-9DDB7D25A694}"/>
    <cellStyle name="Output 4 3 3" xfId="5604" xr:uid="{11D24DB8-E775-49B0-AA3B-494EF4F3CBA4}"/>
    <cellStyle name="Output 4 3 4" xfId="6035" xr:uid="{EB8D5F63-F88B-4B1E-B413-4435C01B46E5}"/>
    <cellStyle name="Output 4 3 4 2" xfId="7632" xr:uid="{3895C70C-B997-4A37-9690-7F0C29DABF5B}"/>
    <cellStyle name="Output 4 3 5" xfId="16867" xr:uid="{DE8E8B17-CFD5-4C8A-9C40-EBB46D20F954}"/>
    <cellStyle name="Output 4 3 5 2" xfId="19538" xr:uid="{4269234A-D7F6-4DE6-BD50-BEB299732675}"/>
    <cellStyle name="Output 4 3 5 2 2" xfId="34833" xr:uid="{6403791F-27BF-4335-B068-E19D462768A8}"/>
    <cellStyle name="Output 4 3 5 3" xfId="26636" xr:uid="{B7359168-FEA3-4890-B340-4C648E48D900}"/>
    <cellStyle name="Output 4 3 5 3 2" xfId="37053" xr:uid="{0F9E5252-0011-440D-B5AD-E2DBC02A1F77}"/>
    <cellStyle name="Output 4 3 5 4" xfId="39378" xr:uid="{EA999882-91D2-4AEE-9D7D-5A39639088ED}"/>
    <cellStyle name="Output 4 3 5 5" xfId="32547" xr:uid="{2D8DEE1F-F7BC-4A32-B632-9C41B6AC98C4}"/>
    <cellStyle name="Output 4 3 6" xfId="16052" xr:uid="{22AC27ED-ED07-4477-86DB-DDA97D82B361}"/>
    <cellStyle name="Output 4 3 6 2" xfId="19366" xr:uid="{4DA360C4-6808-4BE2-BC48-2AEC124B82D1}"/>
    <cellStyle name="Output 4 3 6 2 2" xfId="34661" xr:uid="{E5EA4684-6701-49D5-BDD8-86272C4123E2}"/>
    <cellStyle name="Output 4 3 6 3" xfId="26464" xr:uid="{A24F8F55-804A-436E-AFE8-493EF16D68AE}"/>
    <cellStyle name="Output 4 3 6 3 2" xfId="36881" xr:uid="{821891FF-D8F6-4062-B76F-4CD9CC6AB5AB}"/>
    <cellStyle name="Output 4 3 6 4" xfId="39206" xr:uid="{BDA00DBB-C93D-4B97-95FF-0A0B0EBA8102}"/>
    <cellStyle name="Output 4 3 6 5" xfId="32375" xr:uid="{15658971-C294-4FDA-A5F1-BE19961A7133}"/>
    <cellStyle name="Output 4 30" xfId="16054" xr:uid="{6F16E359-3E5B-4A95-B239-8285261F3909}"/>
    <cellStyle name="Output 4 30 2" xfId="19368" xr:uid="{293D759E-E139-41E4-96ED-8F2CA09CD5AA}"/>
    <cellStyle name="Output 4 30 2 2" xfId="34663" xr:uid="{2C77A612-1DD9-4C3C-AFD3-E21438EB2EE4}"/>
    <cellStyle name="Output 4 30 3" xfId="26466" xr:uid="{A632E51B-DC2C-4B7A-8B65-CE6C25A673E3}"/>
    <cellStyle name="Output 4 30 3 2" xfId="36883" xr:uid="{451472A1-B1CD-4664-883A-3D6DAE9E6A42}"/>
    <cellStyle name="Output 4 30 4" xfId="39208" xr:uid="{4324BA4E-C79D-451A-A658-20F25139FEE2}"/>
    <cellStyle name="Output 4 30 5" xfId="32377" xr:uid="{1BD41AB7-B21E-4A6A-8794-F164AF1920DC}"/>
    <cellStyle name="Output 4 31" xfId="2228" xr:uid="{58285905-AFC9-41F6-AE99-B2B484F453D4}"/>
    <cellStyle name="Output 4 4" xfId="2231" xr:uid="{D947AA3B-4CE7-47CA-8512-DE595FA5B426}"/>
    <cellStyle name="Output 4 4 2" xfId="5305" xr:uid="{98CCFCA9-622A-4722-92CA-C577A445CB07}"/>
    <cellStyle name="Output 4 4 2 2" xfId="6468" xr:uid="{411D7BB8-882F-4391-906C-44D73BE6D1FC}"/>
    <cellStyle name="Output 4 4 2 2 2" xfId="8078" xr:uid="{4B36EB4D-DA37-444E-81C9-F56A78592F54}"/>
    <cellStyle name="Output 4 4 2 3" xfId="7436" xr:uid="{2C742033-F0E5-4F67-8C98-46BA3CD2D353}"/>
    <cellStyle name="Output 4 4 3" xfId="5605" xr:uid="{F606BD69-AB08-4E56-B2AD-FFDE9FFB0A4B}"/>
    <cellStyle name="Output 4 4 4" xfId="6036" xr:uid="{5E363BEE-1183-4179-8FE7-59FB9D6A044C}"/>
    <cellStyle name="Output 4 4 4 2" xfId="7633" xr:uid="{A28F34A7-6373-4CC8-8CEB-B56B6C918FE9}"/>
    <cellStyle name="Output 4 4 5" xfId="16868" xr:uid="{43BE89D7-E76E-45D1-BF52-0A01D607CBC4}"/>
    <cellStyle name="Output 4 4 5 2" xfId="19539" xr:uid="{CE955EB7-0798-4B3D-B2FA-0FA8F3C139FC}"/>
    <cellStyle name="Output 4 4 5 2 2" xfId="34834" xr:uid="{343A87FE-EF7D-49B5-B693-915710ED27C1}"/>
    <cellStyle name="Output 4 4 5 3" xfId="26637" xr:uid="{17ADB97B-B4ED-4BC3-9695-92893ADEB3D0}"/>
    <cellStyle name="Output 4 4 5 3 2" xfId="37054" xr:uid="{22035A11-609A-4039-ACD9-72FAAF4EE992}"/>
    <cellStyle name="Output 4 4 5 4" xfId="39379" xr:uid="{D9A57652-4AF4-44B7-B207-92EF21C3A5BA}"/>
    <cellStyle name="Output 4 4 5 5" xfId="32548" xr:uid="{0526D489-3C71-44DF-A2C0-59A1B5494DFC}"/>
    <cellStyle name="Output 4 4 6" xfId="16051" xr:uid="{3C47FA96-7E86-41EB-8D2A-9A22284A086E}"/>
    <cellStyle name="Output 4 4 6 2" xfId="19365" xr:uid="{6099D979-1E06-48C6-BF7E-11F003421FCC}"/>
    <cellStyle name="Output 4 4 6 2 2" xfId="34660" xr:uid="{7BE177E0-D36C-458F-8465-A24F04583608}"/>
    <cellStyle name="Output 4 4 6 3" xfId="26463" xr:uid="{99ACDF78-DC22-49F7-B4CD-890D1744AC99}"/>
    <cellStyle name="Output 4 4 6 3 2" xfId="36880" xr:uid="{F41CC3FC-D756-4A81-A71E-A5355F3AF16B}"/>
    <cellStyle name="Output 4 4 6 4" xfId="39205" xr:uid="{45EB9777-11AC-4CD0-B3AB-9758F294343F}"/>
    <cellStyle name="Output 4 4 6 5" xfId="32374" xr:uid="{33626A7B-FA87-4D0C-9FF7-5FA631CA73BD}"/>
    <cellStyle name="Output 4 5" xfId="2232" xr:uid="{BA1E68E0-75B0-4FDD-93E5-618357D57D8A}"/>
    <cellStyle name="Output 4 5 2" xfId="5306" xr:uid="{7A1AE326-6028-4F05-8B53-3AE09F09EEB2}"/>
    <cellStyle name="Output 4 5 2 2" xfId="6469" xr:uid="{85C8657F-715E-442B-B7C2-DFA939368A0B}"/>
    <cellStyle name="Output 4 5 2 2 2" xfId="8079" xr:uid="{BBE5AB5C-CE7D-444C-AD15-E50C2F12EFC5}"/>
    <cellStyle name="Output 4 5 2 3" xfId="7437" xr:uid="{955B2C14-AEE7-4E3C-BCF6-A2C01C30D5BB}"/>
    <cellStyle name="Output 4 5 3" xfId="5606" xr:uid="{0529FA74-6000-4A07-828C-663165A9BA8E}"/>
    <cellStyle name="Output 4 5 4" xfId="6037" xr:uid="{2D2F9203-00B2-462F-9A41-F60480FBA67C}"/>
    <cellStyle name="Output 4 5 4 2" xfId="7634" xr:uid="{697556B3-CB83-4692-8C50-3C8DB68E6AE6}"/>
    <cellStyle name="Output 4 5 5" xfId="16869" xr:uid="{9650D7C0-30A3-43BB-9482-0C3993F94760}"/>
    <cellStyle name="Output 4 5 5 2" xfId="19540" xr:uid="{634767E4-661B-4A46-9C27-154F9791232D}"/>
    <cellStyle name="Output 4 5 5 2 2" xfId="34835" xr:uid="{01265E4B-235A-4860-9850-112762180F76}"/>
    <cellStyle name="Output 4 5 5 3" xfId="26638" xr:uid="{D57FCF7A-B172-4481-98B3-C32DC2D2B6AF}"/>
    <cellStyle name="Output 4 5 5 3 2" xfId="37055" xr:uid="{49877A2B-CCCB-4DB7-9B3B-D4AC42B571B5}"/>
    <cellStyle name="Output 4 5 5 4" xfId="39380" xr:uid="{C67FA5D9-45AB-41AD-ADCA-4348EAA91EAD}"/>
    <cellStyle name="Output 4 5 5 5" xfId="32549" xr:uid="{8984F010-651D-4A2A-953F-1A3FBC78ABD7}"/>
    <cellStyle name="Output 4 5 6" xfId="16050" xr:uid="{68300FFB-B541-461A-928A-F0D099F7E73E}"/>
    <cellStyle name="Output 4 5 6 2" xfId="19364" xr:uid="{1D1AF8D2-2BE7-4D20-839F-5092BB3C6707}"/>
    <cellStyle name="Output 4 5 6 2 2" xfId="34659" xr:uid="{4AC3C74C-34F0-4737-AE29-EF16173E1883}"/>
    <cellStyle name="Output 4 5 6 3" xfId="26462" xr:uid="{190E53B7-256D-47C0-80C3-886D809B4620}"/>
    <cellStyle name="Output 4 5 6 3 2" xfId="36879" xr:uid="{ED836110-C445-40F2-B46B-5324D0BD5F2D}"/>
    <cellStyle name="Output 4 5 6 4" xfId="39204" xr:uid="{47BA52B1-9F87-47D9-A2DF-2C5D4A3C76D8}"/>
    <cellStyle name="Output 4 5 6 5" xfId="32373" xr:uid="{DC1B29F0-4210-4D24-A559-48C8DE370F26}"/>
    <cellStyle name="Output 4 6" xfId="2233" xr:uid="{2965F70F-F358-4426-A691-CEFB3F8E7B21}"/>
    <cellStyle name="Output 4 6 2" xfId="5307" xr:uid="{B7CE1669-66A3-4EF2-85F9-35C4BDA0A49C}"/>
    <cellStyle name="Output 4 6 2 2" xfId="6470" xr:uid="{D73A5DF8-CB77-4734-BE34-90833391210E}"/>
    <cellStyle name="Output 4 6 2 2 2" xfId="8080" xr:uid="{D95716CC-D8DC-42DE-A605-159DE70D8121}"/>
    <cellStyle name="Output 4 6 2 3" xfId="7438" xr:uid="{91CA36F8-0787-473A-97E8-1921191F1238}"/>
    <cellStyle name="Output 4 6 3" xfId="5607" xr:uid="{E3FA2A36-B170-4D39-B5FE-C46A503256A6}"/>
    <cellStyle name="Output 4 6 4" xfId="6038" xr:uid="{3D3509A2-A2C0-4893-AE1D-3A1608AD025E}"/>
    <cellStyle name="Output 4 6 4 2" xfId="7635" xr:uid="{6EAA04F7-6020-4762-BE80-4F24EC569490}"/>
    <cellStyle name="Output 4 6 5" xfId="16870" xr:uid="{6E344CB9-B54B-4798-A674-2A41EACE4E35}"/>
    <cellStyle name="Output 4 6 5 2" xfId="19541" xr:uid="{74F16374-CF11-4741-A814-A836DC49F32B}"/>
    <cellStyle name="Output 4 6 5 2 2" xfId="34836" xr:uid="{3AA0E863-9B6C-47AA-A710-ECF1C2F4D0B8}"/>
    <cellStyle name="Output 4 6 5 3" xfId="26639" xr:uid="{470E518E-A6CD-4B53-BF99-5CE55A36379A}"/>
    <cellStyle name="Output 4 6 5 3 2" xfId="37056" xr:uid="{40E57CD7-DC34-41FA-BBB6-AFB363429318}"/>
    <cellStyle name="Output 4 6 5 4" xfId="39381" xr:uid="{134DB9AA-29DE-4341-AE02-235FB68A8207}"/>
    <cellStyle name="Output 4 6 5 5" xfId="32550" xr:uid="{E5DBB8AF-3C07-4C23-9459-028C6490B289}"/>
    <cellStyle name="Output 4 6 6" xfId="16049" xr:uid="{AED6FD7F-4EA5-41D4-9F59-65B16FE79F3D}"/>
    <cellStyle name="Output 4 6 6 2" xfId="19363" xr:uid="{DDF880C0-94B0-44BB-8989-FF85286F10E6}"/>
    <cellStyle name="Output 4 6 6 2 2" xfId="34658" xr:uid="{37767265-09D3-4074-9FC9-3854826A4332}"/>
    <cellStyle name="Output 4 6 6 3" xfId="26461" xr:uid="{6B3135A3-CF39-4DA5-9CF3-74CAED7E26B1}"/>
    <cellStyle name="Output 4 6 6 3 2" xfId="36878" xr:uid="{1F87595D-C5B5-4BEA-91BF-C4AE152945E7}"/>
    <cellStyle name="Output 4 6 6 4" xfId="39203" xr:uid="{24DB65D3-1BCE-4047-86D3-74260C62CF14}"/>
    <cellStyle name="Output 4 6 6 5" xfId="32372" xr:uid="{CDD523BE-B6C0-4914-9CFC-CBE788DBD985}"/>
    <cellStyle name="Output 4 7" xfId="2234" xr:uid="{0748DE2C-3F75-41C0-9B99-6C48910DFE6C}"/>
    <cellStyle name="Output 4 7 2" xfId="5308" xr:uid="{951E8CBC-885C-4390-8D41-08F9DED8154F}"/>
    <cellStyle name="Output 4 7 2 2" xfId="6471" xr:uid="{E865B85A-09BC-4E93-BDB1-F03FD57EC77A}"/>
    <cellStyle name="Output 4 7 2 2 2" xfId="8081" xr:uid="{D878DBB5-8428-4ECA-9568-D438A6B77553}"/>
    <cellStyle name="Output 4 7 2 3" xfId="7439" xr:uid="{C056549C-1465-4212-86FD-F9261B784638}"/>
    <cellStyle name="Output 4 7 3" xfId="5608" xr:uid="{FAA002D0-9689-445D-8325-FA34A1599CEB}"/>
    <cellStyle name="Output 4 7 4" xfId="6039" xr:uid="{C403BFDB-9F7C-4611-9E49-BFF6A601A0DD}"/>
    <cellStyle name="Output 4 7 4 2" xfId="7636" xr:uid="{ACBE03ED-EFF6-4F94-AF66-D00BC65D3E43}"/>
    <cellStyle name="Output 4 7 5" xfId="16871" xr:uid="{18057E90-6C25-4110-90AD-252592850962}"/>
    <cellStyle name="Output 4 7 5 2" xfId="19542" xr:uid="{FC6A201C-66DF-4632-B4A7-B13053257790}"/>
    <cellStyle name="Output 4 7 5 2 2" xfId="34837" xr:uid="{D5054044-4867-4A88-B8E9-DE521ECF7E5C}"/>
    <cellStyle name="Output 4 7 5 3" xfId="26640" xr:uid="{01310F93-344C-452A-B612-BB4BA0C3ADCE}"/>
    <cellStyle name="Output 4 7 5 3 2" xfId="37057" xr:uid="{2C4CB224-6274-40D2-8700-26558B6A811A}"/>
    <cellStyle name="Output 4 7 5 4" xfId="39382" xr:uid="{B29B3042-C2C8-43F5-8605-8E81D29CF010}"/>
    <cellStyle name="Output 4 7 5 5" xfId="32551" xr:uid="{08811419-667E-44F6-90AD-6A029349A624}"/>
    <cellStyle name="Output 4 7 6" xfId="16048" xr:uid="{270BF3B4-E520-4E84-990F-8F8E038F95FD}"/>
    <cellStyle name="Output 4 7 6 2" xfId="19362" xr:uid="{92F625F1-5E59-4D5C-8A3D-CE175502BC97}"/>
    <cellStyle name="Output 4 7 6 2 2" xfId="34657" xr:uid="{EFE255E5-87C1-42C8-A9F0-D2109242C73B}"/>
    <cellStyle name="Output 4 7 6 3" xfId="26460" xr:uid="{4AFC97E5-720B-4712-A374-90D4A0AAFD50}"/>
    <cellStyle name="Output 4 7 6 3 2" xfId="36877" xr:uid="{B33F997C-D72D-46B8-8633-849443159194}"/>
    <cellStyle name="Output 4 7 6 4" xfId="39202" xr:uid="{D4ADC56F-49CF-4A02-9CD9-65200F47B3B2}"/>
    <cellStyle name="Output 4 7 6 5" xfId="32371" xr:uid="{FE350F69-5956-4E56-9626-DAF25E0142D3}"/>
    <cellStyle name="Output 4 8" xfId="5309" xr:uid="{0E62BE32-EF82-48B7-B724-10933E464F26}"/>
    <cellStyle name="Output 4 8 2" xfId="5609" xr:uid="{2C1960A4-7B74-4357-AB0A-C212F84673C5}"/>
    <cellStyle name="Output 4 8 3" xfId="6040" xr:uid="{258D0D7E-A0A8-4C69-BD3C-416B0289F271}"/>
    <cellStyle name="Output 4 8 3 2" xfId="7637" xr:uid="{72A6AB6B-E8A6-438F-8A6B-62CB901CF5C2}"/>
    <cellStyle name="Output 4 8 4" xfId="7177" xr:uid="{E99F6F6B-2085-472C-A29E-438EB1DA3EE3}"/>
    <cellStyle name="Output 4 8 4 2" xfId="19138" xr:uid="{D25BA2C0-4E3B-4539-891F-F0DB0C9B0C01}"/>
    <cellStyle name="Output 4 8 4 2 2" xfId="21473" xr:uid="{C2BD55D2-AA88-4775-BC0B-2CA5298A91B6}"/>
    <cellStyle name="Output 4 8 4 2 2 2" xfId="36768" xr:uid="{239F120E-CA4D-4EC1-96BC-877B4C09C01B}"/>
    <cellStyle name="Output 4 8 4 2 3" xfId="28583" xr:uid="{BCD01973-C20E-4C7D-8A94-9547324EC0AE}"/>
    <cellStyle name="Output 4 8 4 2 3 2" xfId="38952" xr:uid="{CFFB097D-5F82-4722-9CA1-F986D6712D82}"/>
    <cellStyle name="Output 4 8 4 2 4" xfId="41278" xr:uid="{B3550DEA-91A4-47D0-BE0D-3E1359D5B2EF}"/>
    <cellStyle name="Output 4 8 4 2 5" xfId="34447" xr:uid="{039B3DA6-EA4A-4113-9E39-DF71CEB47EE0}"/>
    <cellStyle name="Output 4 8 4 3" xfId="19255" xr:uid="{86CDFD7E-1322-427B-9FF2-0D8E4F32C602}"/>
    <cellStyle name="Output 4 8 4 3 2" xfId="34551" xr:uid="{9EC7911D-67E6-4A4D-8E93-64379AC54DCF}"/>
    <cellStyle name="Output 4 8 4 4" xfId="22173" xr:uid="{F89C781B-D3A3-40E7-AAB2-CFC58A8C65B1}"/>
    <cellStyle name="Output 4 8 4 4 2" xfId="36853" xr:uid="{DEECE617-00BA-4ABE-8E12-89550FB02071}"/>
    <cellStyle name="Output 4 8 5" xfId="17066" xr:uid="{661DF0D3-8B5A-456C-A066-BC84412F3126}"/>
    <cellStyle name="Output 4 8 5 2" xfId="19665" xr:uid="{DB288B41-1113-4E9B-A30F-A72C343E6E8F}"/>
    <cellStyle name="Output 4 8 5 2 2" xfId="34960" xr:uid="{2CDCD69E-3C84-4DBC-8ADD-1BE2AEFCFDC7}"/>
    <cellStyle name="Output 4 8 5 3" xfId="26801" xr:uid="{EDA63314-F178-467D-8B03-BE6BA6A8F6A8}"/>
    <cellStyle name="Output 4 8 5 3 2" xfId="37180" xr:uid="{9B772247-2641-49D6-8B97-258C8EC4F5A8}"/>
    <cellStyle name="Output 4 8 6" xfId="16872" xr:uid="{BE6B689A-AAE2-48C8-BE3E-42DF3806B9C1}"/>
    <cellStyle name="Output 4 8 6 2" xfId="19543" xr:uid="{757B6D9A-1B52-46BA-A3FC-12B483D8C7DF}"/>
    <cellStyle name="Output 4 8 6 2 2" xfId="34838" xr:uid="{9987B7CC-BF9B-45F2-89D5-56700A4BB1A7}"/>
    <cellStyle name="Output 4 8 6 3" xfId="26641" xr:uid="{8D2A92F6-279E-481F-A956-5977093B3A6F}"/>
    <cellStyle name="Output 4 8 6 3 2" xfId="37058" xr:uid="{713D361B-91D0-4940-A3B5-6FDCECC7B284}"/>
    <cellStyle name="Output 4 8 6 4" xfId="39383" xr:uid="{E50154C7-6CD2-418D-8881-014302369ABA}"/>
    <cellStyle name="Output 4 8 6 5" xfId="32552" xr:uid="{436D304C-EADF-45B4-A4E7-A8BED71B695E}"/>
    <cellStyle name="Output 4 9" xfId="5310" xr:uid="{26770564-C7E1-400B-BFBB-3066E693B43F}"/>
    <cellStyle name="Output 4 9 2" xfId="5610" xr:uid="{5C835FD7-DAC2-4F4A-BB5B-C35CEB5320ED}"/>
    <cellStyle name="Output 4 9 3" xfId="6041" xr:uid="{AD453A8F-F3D7-4A64-9B58-9B33C5B632A6}"/>
    <cellStyle name="Output 4 9 3 2" xfId="7638" xr:uid="{599C6C19-A8E3-4C4E-90F2-9956DDC56BEE}"/>
    <cellStyle name="Output 4 9 4" xfId="17067" xr:uid="{9D5A4677-ED83-47B5-BBCB-1D0E78FA2222}"/>
    <cellStyle name="Output 4 9 4 2" xfId="19666" xr:uid="{5EC601D6-3B99-4E0B-B88D-190632E69799}"/>
    <cellStyle name="Output 4 9 4 2 2" xfId="34961" xr:uid="{B51FFFF1-E37A-4887-9F26-3AA9B02FC849}"/>
    <cellStyle name="Output 4 9 4 3" xfId="26802" xr:uid="{8819E726-3E8B-4D24-96EF-C956463AA2BE}"/>
    <cellStyle name="Output 4 9 4 3 2" xfId="37181" xr:uid="{0FE0B3FB-5725-4CE6-8260-290A05DE6427}"/>
    <cellStyle name="Output 4 9 5" xfId="16873" xr:uid="{03025665-FB48-43F6-AB21-391F6AA3E2B9}"/>
    <cellStyle name="Output 4 9 5 2" xfId="19544" xr:uid="{4742DC75-C012-474E-8B8D-65FA44AD3709}"/>
    <cellStyle name="Output 4 9 5 2 2" xfId="34839" xr:uid="{E3331E24-F4FD-470A-B6FC-66AEA8F06F90}"/>
    <cellStyle name="Output 4 9 5 3" xfId="26642" xr:uid="{3E39EB55-5101-4E87-A2C9-120DD50217C5}"/>
    <cellStyle name="Output 4 9 5 3 2" xfId="37059" xr:uid="{80D2CECA-6DC1-45F8-AE6F-75059A3FB49F}"/>
    <cellStyle name="Output 4 9 5 4" xfId="39384" xr:uid="{09B62C74-21E1-4E7B-9777-94466BE80A6E}"/>
    <cellStyle name="Output 4 9 5 5" xfId="32553" xr:uid="{F67A0FE0-46FA-4ED5-AFB5-2006A45D0F6E}"/>
    <cellStyle name="Output 5" xfId="1197" xr:uid="{397DDB2C-C6E6-4397-9E49-9DC453925905}"/>
    <cellStyle name="Output 5 2" xfId="17068" xr:uid="{FBB98A90-2079-4758-BDB9-DABD13E1445B}"/>
    <cellStyle name="Output 5 2 2" xfId="19667" xr:uid="{01604B0E-B0F9-4749-B90F-A8D04BF2E3B8}"/>
    <cellStyle name="Output 5 2 2 2" xfId="34962" xr:uid="{1DB03214-0228-4DA7-8A07-CF7249D2DA53}"/>
    <cellStyle name="Output 5 2 3" xfId="26803" xr:uid="{449DB851-D6CC-41C5-9D8B-37F5D596F12E}"/>
    <cellStyle name="Output 5 2 3 2" xfId="37182" xr:uid="{65904D0E-16FE-44BA-87FA-9F695D936E6A}"/>
    <cellStyle name="Output 5 3" xfId="16874" xr:uid="{4A9CBB36-2A8B-4A31-8D23-C337CDE33365}"/>
    <cellStyle name="Output 5 3 2" xfId="19545" xr:uid="{F53EE0E6-5FEA-4174-A83E-3EC4AA3C9B47}"/>
    <cellStyle name="Output 5 3 2 2" xfId="34840" xr:uid="{2166E3A6-B16A-4246-BD31-17819152CBC5}"/>
    <cellStyle name="Output 5 3 3" xfId="26643" xr:uid="{B4031423-C140-4EF4-873F-36F9AF13B4AE}"/>
    <cellStyle name="Output 5 3 3 2" xfId="37060" xr:uid="{BF2347CC-0F8A-410F-A18E-D66E62829015}"/>
    <cellStyle name="Output 5 3 4" xfId="39385" xr:uid="{C4C56B37-E752-4D85-9052-DDF48F6E1ED3}"/>
    <cellStyle name="Output 5 3 5" xfId="32554" xr:uid="{E8328075-9FED-410D-8BFF-C0A43B4280AD}"/>
    <cellStyle name="Output 5 4" xfId="19139" xr:uid="{9E7F45C1-56FA-45F2-A522-912CA49BF370}"/>
    <cellStyle name="Output 5 4 2" xfId="21474" xr:uid="{EF0C03A0-3EE6-4D0D-A7A3-E454DCF84CB1}"/>
    <cellStyle name="Output 5 4 2 2" xfId="36769" xr:uid="{61B98DDB-FD0F-4A87-AD81-208FBD7D0269}"/>
    <cellStyle name="Output 5 4 3" xfId="28584" xr:uid="{AC32D10C-AAB5-4A76-80D8-89FAD8864BB6}"/>
    <cellStyle name="Output 5 4 3 2" xfId="38953" xr:uid="{39F00072-88C2-4F84-9B44-CDEF0135A84D}"/>
    <cellStyle name="Output 5 4 4" xfId="41279" xr:uid="{96EA5A61-42BC-4214-BA28-3A63C62FAC3A}"/>
    <cellStyle name="Output 5 4 5" xfId="34448" xr:uid="{C9C50FB3-9E14-4F8F-A05B-9F715743448F}"/>
    <cellStyle name="Output 5 5" xfId="19256" xr:uid="{C8549002-B3B7-4D6D-8FCB-9E03A3F32FEE}"/>
    <cellStyle name="Output 5 5 2" xfId="34552" xr:uid="{B4523846-F48F-48BA-9A8C-2A3238009BCF}"/>
    <cellStyle name="Output 5 6" xfId="22174" xr:uid="{B617449D-3431-49A4-8BF8-291EA5600035}"/>
    <cellStyle name="Output 5 6 2" xfId="36854" xr:uid="{5223456B-41AB-4233-A871-32B37A93B739}"/>
    <cellStyle name="Output 6" xfId="1198" xr:uid="{3E5B37BE-6500-4E28-BBD9-EA6D5C323D42}"/>
    <cellStyle name="Output 6 2" xfId="19140" xr:uid="{2BCBF19E-67AC-48C3-8FF3-72D73DCEC161}"/>
    <cellStyle name="Output 6 2 2" xfId="21475" xr:uid="{048C0776-4C25-44EE-A952-FBB699C06FEE}"/>
    <cellStyle name="Output 6 2 2 2" xfId="36770" xr:uid="{67097168-26B9-4534-9AC7-3BF53AAF636B}"/>
    <cellStyle name="Output 6 2 3" xfId="28585" xr:uid="{A1E61B14-B85B-4781-A700-07784CBC7D58}"/>
    <cellStyle name="Output 6 2 3 2" xfId="38954" xr:uid="{AB309BA8-2D6F-4285-A91D-CD7956FF648B}"/>
    <cellStyle name="Output 6 2 4" xfId="41280" xr:uid="{E443433E-08F3-4887-81F7-07CC27F8D68A}"/>
    <cellStyle name="Output 6 2 5" xfId="34449" xr:uid="{A5952DA6-95A5-4A71-9F3C-4117986EC71B}"/>
    <cellStyle name="Output 6 3" xfId="19257" xr:uid="{1ABBE992-8AC6-4878-8626-0A6922A5DE69}"/>
    <cellStyle name="Output 6 3 2" xfId="34553" xr:uid="{117299CC-A2E4-44B6-9C84-9C918450E660}"/>
    <cellStyle name="Output 6 4" xfId="22175" xr:uid="{1B64D0CE-BAF2-4086-871C-585923DAE75B}"/>
    <cellStyle name="Output 6 4 2" xfId="36855" xr:uid="{5B49831D-6BA5-48A1-B4E4-253921F03467}"/>
    <cellStyle name="Output 7" xfId="1199" xr:uid="{CE6E7DA8-301A-4737-BAD4-9D908CFDB6D6}"/>
    <cellStyle name="Output 7 2" xfId="19141" xr:uid="{A78FF45F-172C-43DD-B2C7-E1A29F40356D}"/>
    <cellStyle name="Output 7 2 2" xfId="21476" xr:uid="{03F8C175-1970-4287-A44D-7602BF14F3E7}"/>
    <cellStyle name="Output 7 2 2 2" xfId="36771" xr:uid="{99BA594F-1F37-4C3A-B186-18BF4BD02F7B}"/>
    <cellStyle name="Output 7 2 3" xfId="28586" xr:uid="{E9976D12-87D9-41ED-8731-23C6BDEEEC30}"/>
    <cellStyle name="Output 7 2 3 2" xfId="38955" xr:uid="{9A2E00FD-0A65-43F5-84D1-D8A0BCB59ABC}"/>
    <cellStyle name="Output 7 2 4" xfId="41281" xr:uid="{109B2713-23BB-44DC-AEA0-AE925A9CBEE0}"/>
    <cellStyle name="Output 7 2 5" xfId="34450" xr:uid="{370DCCAE-B732-4C96-AC71-5059BCC9E1B4}"/>
    <cellStyle name="Output 7 3" xfId="19258" xr:uid="{481A22CE-D45F-476B-A63C-D9C75A4DFBA8}"/>
    <cellStyle name="Output 7 3 2" xfId="34554" xr:uid="{3239AB96-8BA4-4894-9023-4D81279DE724}"/>
    <cellStyle name="Output 7 4" xfId="22176" xr:uid="{5A6B4DA9-5407-47E4-AA21-168CAAC76622}"/>
    <cellStyle name="Output 7 4 2" xfId="36856" xr:uid="{E1E4803D-8FA8-4C14-80BC-A887B8754A77}"/>
    <cellStyle name="Output 8" xfId="1200" xr:uid="{8D8C91B3-E291-4680-BA8D-5A78378D71DD}"/>
    <cellStyle name="Output 8 2" xfId="19142" xr:uid="{539105AB-EB02-409A-AB80-8C83C37EE57E}"/>
    <cellStyle name="Output 8 2 2" xfId="21477" xr:uid="{B93722A2-10FA-49A4-88F3-680E5B5460F8}"/>
    <cellStyle name="Output 8 2 2 2" xfId="36772" xr:uid="{BCF57257-98CF-48B6-8BB0-00DC699A2C87}"/>
    <cellStyle name="Output 8 2 3" xfId="28587" xr:uid="{39C99BED-3EDC-4085-8E46-3D3C0CDFD3AB}"/>
    <cellStyle name="Output 8 2 3 2" xfId="38956" xr:uid="{9218B939-4519-4891-86CB-320B6B2B8BA7}"/>
    <cellStyle name="Output 8 2 4" xfId="41282" xr:uid="{D847D46E-773D-4C25-B698-6CB47EC3186A}"/>
    <cellStyle name="Output 8 2 5" xfId="34451" xr:uid="{04E825A0-521F-434C-B879-1D94F4253FB4}"/>
    <cellStyle name="Output 8 3" xfId="19259" xr:uid="{12569AA0-177E-4C29-BCC2-006C6EC900CF}"/>
    <cellStyle name="Output 8 3 2" xfId="34555" xr:uid="{5F5222DB-F88C-4BD6-801F-A6FD09445B83}"/>
    <cellStyle name="Output 8 4" xfId="22177" xr:uid="{31F495FA-8B3F-4E0E-9DCC-535807E47850}"/>
    <cellStyle name="Output 8 4 2" xfId="36857" xr:uid="{658A82FE-99E7-4D88-9967-E3AE4484F260}"/>
    <cellStyle name="Output 9" xfId="1201" xr:uid="{04A9AB35-E359-429B-938E-449AFF448F5A}"/>
    <cellStyle name="Output 9 2" xfId="19143" xr:uid="{9AE11135-57FA-4076-B09B-F544826213ED}"/>
    <cellStyle name="Output 9 2 2" xfId="21478" xr:uid="{F3D33E98-0221-4911-BFA1-8864F7BBEB2F}"/>
    <cellStyle name="Output 9 2 2 2" xfId="36773" xr:uid="{981C2CFE-57DE-4AFA-BFAD-1B4E736B1746}"/>
    <cellStyle name="Output 9 2 3" xfId="28588" xr:uid="{FDDE6D26-D28A-4D47-93AF-F43A85EE0793}"/>
    <cellStyle name="Output 9 2 3 2" xfId="38957" xr:uid="{80C925CD-56E4-48DF-9164-DA26EE8B751F}"/>
    <cellStyle name="Output 9 2 4" xfId="41283" xr:uid="{2ADA9F4F-F4F7-498E-A204-B5F02A093720}"/>
    <cellStyle name="Output 9 2 5" xfId="34452" xr:uid="{5881D5D9-EE72-48AE-9C58-3436137AF5BA}"/>
    <cellStyle name="Output 9 3" xfId="19260" xr:uid="{BD2E9F12-3F99-4E4A-ACF4-63706FF6C54E}"/>
    <cellStyle name="Output 9 3 2" xfId="34556" xr:uid="{F976254D-C58E-4127-84D7-40A2A0B1214D}"/>
    <cellStyle name="Output 9 4" xfId="22178" xr:uid="{64A47211-7645-4DE3-91B5-8E312934DF58}"/>
    <cellStyle name="Output 9 4 2" xfId="36858" xr:uid="{42053C7F-9655-47E5-9545-6992949BB424}"/>
    <cellStyle name="Percent [0]" xfId="5311" xr:uid="{A3C8323D-8111-4EE2-9079-70716F94F940}"/>
    <cellStyle name="Percent [0] 2" xfId="5611" xr:uid="{433EDD73-A2DA-45FC-8DCC-C568BCF788CB}"/>
    <cellStyle name="Percent [0] 3" xfId="6042" xr:uid="{09E4FC04-DA41-4EF5-A75F-E992F9D53836}"/>
    <cellStyle name="Percent [0] 3 2" xfId="7639" xr:uid="{0F3884E4-C558-4E32-94B7-88BAE3397975}"/>
    <cellStyle name="Percent [0] 4" xfId="7178" xr:uid="{16F353B1-C7A3-40B7-92B6-F1CEAB4977B8}"/>
    <cellStyle name="Percent [00]" xfId="5312" xr:uid="{E1F2AD48-37AE-431F-AA60-9220E25E1EC2}"/>
    <cellStyle name="Percent [00] 2" xfId="5612" xr:uid="{C55FA7C2-0BB2-44D3-A71F-02FB52A9FC2D}"/>
    <cellStyle name="Percent [00] 3" xfId="6043" xr:uid="{9148B95B-BEAA-44B6-862E-79AC68A01E57}"/>
    <cellStyle name="Percent [00] 3 2" xfId="7640" xr:uid="{8A2C6D9A-7583-46ED-8B38-98E2DB1528CD}"/>
    <cellStyle name="Percent [00] 4" xfId="7179" xr:uid="{926678CF-7930-49AE-A506-3F09330EF5B8}"/>
    <cellStyle name="Percent [2]" xfId="5313" xr:uid="{958C6491-2F07-4142-8EE9-6E36C0917E2C}"/>
    <cellStyle name="Percent [2] 2" xfId="5613" xr:uid="{35EE2448-C959-41DD-AF7E-D8EAC1B6B2D7}"/>
    <cellStyle name="Percent [2] 3" xfId="6044" xr:uid="{73AC7159-3836-485A-8B38-437C437620D7}"/>
    <cellStyle name="Percent [2] 3 2" xfId="7641" xr:uid="{0550B3B0-5ABF-4870-B3B4-EF1077066717}"/>
    <cellStyle name="Percent [2] 4" xfId="7180" xr:uid="{C8217709-CD69-4C24-BEE4-448C3B2AE751}"/>
    <cellStyle name="Percent 2" xfId="121" xr:uid="{00000000-0005-0000-0000-0000B3000000}"/>
    <cellStyle name="Percent 2 2" xfId="122" xr:uid="{00000000-0005-0000-0000-0000B4000000}"/>
    <cellStyle name="Percent 2 2 2" xfId="1202" xr:uid="{7C2FAFEF-BFD4-4826-9B7B-13F6011582A2}"/>
    <cellStyle name="Percent 2 2 2 2" xfId="5616" xr:uid="{7934D4DC-B926-4E5A-8D7F-E43BBB645549}"/>
    <cellStyle name="Percent 2 2 2 3" xfId="6047" xr:uid="{3116B28A-8081-4941-8239-23681133903A}"/>
    <cellStyle name="Percent 2 2 2 3 2" xfId="7644" xr:uid="{3163D4B7-EEB1-4BFE-9D9F-E0427B7FEFC1}"/>
    <cellStyle name="Percent 2 2 2 4" xfId="8352" xr:uid="{75B3AC13-5377-4C8F-BF55-4C6735005A8C}"/>
    <cellStyle name="Percent 2 2 2 5" xfId="5316" xr:uid="{961DAD9A-5CD9-4319-A129-CD63CB90C64A}"/>
    <cellStyle name="Percent 2 2 2 6" xfId="41429" xr:uid="{55BD193E-CD7E-4B97-B062-AB1B6B380857}"/>
    <cellStyle name="Percent 2 2 3" xfId="5615" xr:uid="{C8D34BF9-8D41-4EDE-A971-166EE57421C6}"/>
    <cellStyle name="Percent 2 2 4" xfId="6046" xr:uid="{D156AADD-C60D-4CA0-9383-2B6B8C54CF8C}"/>
    <cellStyle name="Percent 2 2 4 2" xfId="7643" xr:uid="{C1A5E880-3AC7-4FA0-B782-9B03281638E9}"/>
    <cellStyle name="Percent 2 2 5" xfId="7182" xr:uid="{AC6D9074-70FC-4637-BA95-80CD1E087846}"/>
    <cellStyle name="Percent 2 2 6" xfId="8351" xr:uid="{00734541-76E1-4614-B0C5-79B8FA19789E}"/>
    <cellStyle name="Percent 2 2 7" xfId="5315" xr:uid="{A4BB1E89-B073-428D-B9CC-77337655DEF0}"/>
    <cellStyle name="Percent 2 3" xfId="165" xr:uid="{00000000-0005-0000-0000-0000B5000000}"/>
    <cellStyle name="Percent 2 3 2" xfId="5617" xr:uid="{34823819-7BBC-47EB-975A-A1485A9D8572}"/>
    <cellStyle name="Percent 2 3 2 2" xfId="41612" xr:uid="{E5C1B5CA-8110-4850-8B92-B19448E685E7}"/>
    <cellStyle name="Percent 2 3 3" xfId="6048" xr:uid="{BCADDF75-C8F9-4798-B787-3910EF3FE16D}"/>
    <cellStyle name="Percent 2 3 3 2" xfId="7645" xr:uid="{5A7A444B-5F35-4DDB-8750-78EC591D37A7}"/>
    <cellStyle name="Percent 2 3 4" xfId="8353" xr:uid="{7ED16649-25DC-432B-9586-E857473862CF}"/>
    <cellStyle name="Percent 2 3 5" xfId="5317" xr:uid="{BA7477FB-2BC9-4EA7-91EC-E57C33BC96D7}"/>
    <cellStyle name="Percent 2 3 6" xfId="41428" xr:uid="{B24F6E3E-373C-4A61-8AA0-649C2FED599F}"/>
    <cellStyle name="Percent 2 4" xfId="5318" xr:uid="{473CCB29-7C1C-4080-AF9E-3E22296B6644}"/>
    <cellStyle name="Percent 2 4 2" xfId="5618" xr:uid="{B5FDBB16-9D36-4658-BB5D-FAD0CDAFC36D}"/>
    <cellStyle name="Percent 2 4 3" xfId="6049" xr:uid="{F97FDBC2-CFFB-45C6-8180-1007382864D8}"/>
    <cellStyle name="Percent 2 4 3 2" xfId="7646" xr:uid="{7E1661DA-8127-4E8C-AAA0-DF0B216938A5}"/>
    <cellStyle name="Percent 2 4 4" xfId="8354" xr:uid="{39E01091-77B8-40D9-8442-7CE6187A73FC}"/>
    <cellStyle name="Percent 2 5" xfId="5614" xr:uid="{AA0E3F85-6815-4F94-BE58-B3321C76CCF4}"/>
    <cellStyle name="Percent 2 6" xfId="6045" xr:uid="{22374FB2-003F-46D0-8F6E-0E9AE56664F2}"/>
    <cellStyle name="Percent 2 6 2" xfId="7642" xr:uid="{406A1FCA-683E-43D2-85D4-D4E68A97D9CF}"/>
    <cellStyle name="Percent 2 7" xfId="7181" xr:uid="{711160D8-313E-4DB7-ABC9-EAE2334C3E98}"/>
    <cellStyle name="Percent 2 8" xfId="15795" xr:uid="{E67DE23D-5894-489C-8953-1BBE044E9394}"/>
    <cellStyle name="Percent 2 9" xfId="5314" xr:uid="{C9505EE2-C998-41DE-BA60-AEF83B653805}"/>
    <cellStyle name="Percent 3" xfId="123" xr:uid="{00000000-0005-0000-0000-0000B6000000}"/>
    <cellStyle name="Percent 3 2" xfId="124" xr:uid="{00000000-0005-0000-0000-0000B7000000}"/>
    <cellStyle name="Percent 3 2 2" xfId="5619" xr:uid="{45E79B74-33AE-4E4F-B736-16CB485C71A3}"/>
    <cellStyle name="Percent 3 2 2 2" xfId="41431" xr:uid="{8B7A0C48-536B-4EA0-AF1D-D15376051CF6}"/>
    <cellStyle name="Percent 3 3" xfId="125" xr:uid="{00000000-0005-0000-0000-0000B8000000}"/>
    <cellStyle name="Percent 3 3 2" xfId="7647" xr:uid="{E4F0E04E-B872-4557-B83A-26EC5205FCC2}"/>
    <cellStyle name="Percent 3 3 2 2" xfId="41432" xr:uid="{2624A8A5-EA81-4CB6-B94D-52CEBEDFDAF6}"/>
    <cellStyle name="Percent 3 3 3" xfId="6050" xr:uid="{39470A3E-FA2D-495F-A440-58323ACF01A3}"/>
    <cellStyle name="Percent 3 4" xfId="7183" xr:uid="{EE5DC1AB-7CBB-4ADA-88C4-FFE2F84D0F57}"/>
    <cellStyle name="Percent 3 4 2" xfId="41430" xr:uid="{4C0D96AD-53DA-4261-82D8-545AF0936642}"/>
    <cellStyle name="Percent 3 5" xfId="5319" xr:uid="{9F00CD7C-F5D3-41D2-B3B7-12F77873D538}"/>
    <cellStyle name="Percent 4" xfId="5320" xr:uid="{FDD2B86A-3A20-4680-9D7A-1961DF86685D}"/>
    <cellStyle name="Percent 4 2" xfId="5620" xr:uid="{5C883501-E2FF-42FD-8A09-32BF30816B25}"/>
    <cellStyle name="Percent 4 3" xfId="6051" xr:uid="{EE9E6589-4F0A-419D-AD86-07AF8ACB1A87}"/>
    <cellStyle name="Percent 4 3 2" xfId="7648" xr:uid="{DD23E3CF-95EA-42B5-B5B9-F26C9AE0E2BA}"/>
    <cellStyle name="Percent 4 4" xfId="7184" xr:uid="{7A2B0942-D450-40B9-9CA8-EFAF877285E6}"/>
    <cellStyle name="PODNASLOV" xfId="1203" xr:uid="{F7FE123D-8218-474A-B162-2A3659FAACAA}"/>
    <cellStyle name="Pojasnjevalno besedilo" xfId="7185" xr:uid="{19DDA12C-7EDC-43A0-8280-C3EB76E0F0FF}"/>
    <cellStyle name="Postotak 2" xfId="153" xr:uid="{00000000-0005-0000-0000-0000B9000000}"/>
    <cellStyle name="Postotak 2 2" xfId="5322" xr:uid="{E89E3EB7-BAA5-4A82-88E6-04BEEBEDD1FF}"/>
    <cellStyle name="Postotak 2 2 2" xfId="5323" xr:uid="{D16C3D24-DD7D-4BF2-A1C5-D8BAAEFF8365}"/>
    <cellStyle name="Postotak 2 2 2 2" xfId="5623" xr:uid="{C1643AFE-366C-4003-BF3D-CBFE94B84715}"/>
    <cellStyle name="Postotak 2 2 2 3" xfId="6054" xr:uid="{6C3E7DB8-09F4-41BE-BC46-85E1CCDE57E8}"/>
    <cellStyle name="Postotak 2 2 2 3 2" xfId="7651" xr:uid="{D30CF64B-B1B8-4068-834C-76DABBEC6555}"/>
    <cellStyle name="Postotak 2 2 3" xfId="5622" xr:uid="{0E2072F1-9A9F-430D-A7A7-7CEE95ECEFAF}"/>
    <cellStyle name="Postotak 2 2 4" xfId="6053" xr:uid="{DBC5698D-CA62-4E12-B01B-E65545FFEFAE}"/>
    <cellStyle name="Postotak 2 2 4 2" xfId="7650" xr:uid="{19342B13-69E7-403B-865A-0FBE28C3B51E}"/>
    <cellStyle name="Postotak 2 2 5" xfId="7187" xr:uid="{4168EB25-04C5-42D7-9D8E-EB9C3D11258B}"/>
    <cellStyle name="Postotak 2 2 5 2" xfId="23" xr:uid="{00000000-0005-0000-0000-0000BA000000}"/>
    <cellStyle name="Postotak 2 2 6" xfId="15782" xr:uid="{495794F3-AB76-46CA-BEA2-E904283C4CC0}"/>
    <cellStyle name="Postotak 2 3" xfId="5621" xr:uid="{32E1631B-12FC-4026-ADBA-AB587E2CCC3D}"/>
    <cellStyle name="Postotak 2 3 2" xfId="7188" xr:uid="{503E745D-7353-4958-9411-0CB94A5B6D5F}"/>
    <cellStyle name="Postotak 2 4" xfId="6052" xr:uid="{BB222791-13A5-4844-9DC9-DD3D508806F5}"/>
    <cellStyle name="Postotak 2 4 2" xfId="7649" xr:uid="{CD615BD9-B2A4-487B-98F2-41B2FBAF2423}"/>
    <cellStyle name="Postotak 2 5" xfId="7186" xr:uid="{632DA380-0744-401A-ADFA-484FC9B58E59}"/>
    <cellStyle name="Postotak 2 6" xfId="15791" xr:uid="{997A1226-DD87-4CBA-9F1C-C2A7BEC1DAD8}"/>
    <cellStyle name="Postotak 2 7" xfId="5321" xr:uid="{6F03877D-8385-4126-946A-18FF08D01F79}"/>
    <cellStyle name="Postotak 3" xfId="7189" xr:uid="{96149CE2-DC2F-4F43-B6D6-A20AD61E3207}"/>
    <cellStyle name="Postotak 4" xfId="7190" xr:uid="{BDE34AB6-BEE9-40A4-9C66-253A422285F0}"/>
    <cellStyle name="Postotak 5" xfId="41347" xr:uid="{DB511955-5E6C-4334-924D-3904C79B5DBA}"/>
    <cellStyle name="Poudarek1" xfId="7191" xr:uid="{E66795C9-A072-430F-BE90-5FEE7645D090}"/>
    <cellStyle name="Poudarek2" xfId="7192" xr:uid="{651A402B-0ED9-4F20-A98E-5F007778825C}"/>
    <cellStyle name="Poudarek3" xfId="7193" xr:uid="{05A37A26-735E-444E-B2B2-B477498FD905}"/>
    <cellStyle name="Poudarek4" xfId="7194" xr:uid="{9AA1789B-8687-463E-AAF4-9556422BE96C}"/>
    <cellStyle name="Poudarek5" xfId="7195" xr:uid="{B3726FBE-31E2-4E36-9D88-299385BC8121}"/>
    <cellStyle name="Poudarek6" xfId="7196" xr:uid="{B99B835B-4EB3-45AD-A087-6FAE613F2E75}"/>
    <cellStyle name="Povezana celica" xfId="7197" xr:uid="{41B85863-5325-46DB-87F7-BB1E83BCAD00}"/>
    <cellStyle name="Povezana ćelija 2" xfId="7198" xr:uid="{6592029B-42BA-4AC3-B114-AFEC98C557E4}"/>
    <cellStyle name="Povezana ćelija 3" xfId="15725" xr:uid="{D6FD18A8-2BAF-42EB-9FF8-1D9030833F47}"/>
    <cellStyle name="Povezana ćelija 4" xfId="1297" xr:uid="{003CC74F-D831-4BDD-B659-EE5631D98A8D}"/>
    <cellStyle name="PrePop Currency (0)" xfId="5324" xr:uid="{93F8766B-6E6B-4DE5-9CEB-268AFF98D9DC}"/>
    <cellStyle name="PrePop Currency (0) 2" xfId="5624" xr:uid="{0D4712AF-2F1F-4ECE-A924-CBD7D3544568}"/>
    <cellStyle name="PrePop Currency (0) 3" xfId="6055" xr:uid="{CC740065-62D6-4FB6-9937-66C549D01833}"/>
    <cellStyle name="PrePop Currency (0) 3 2" xfId="7652" xr:uid="{79178002-36A9-425A-A099-DAFEAA788164}"/>
    <cellStyle name="PrePop Currency (0) 4" xfId="7199" xr:uid="{4A5E92DD-9858-40AD-A12C-3802C54F77AB}"/>
    <cellStyle name="PrePop Currency (2)" xfId="5325" xr:uid="{C5F29116-B1FA-4B6F-91F9-789FBF4BC0A7}"/>
    <cellStyle name="PrePop Currency (2) 2" xfId="5625" xr:uid="{0B6211FD-C021-4D55-878B-B2C063893897}"/>
    <cellStyle name="PrePop Currency (2) 3" xfId="6056" xr:uid="{CF424389-2198-4236-A41F-23A0C0B82488}"/>
    <cellStyle name="PrePop Currency (2) 3 2" xfId="7653" xr:uid="{AFF95DD9-374E-4A90-978C-EAA97F2E5CF0}"/>
    <cellStyle name="PrePop Currency (2) 4" xfId="7200" xr:uid="{CB28B5A4-EB21-47FA-BB56-0947CCF81256}"/>
    <cellStyle name="PrePop Units (0)" xfId="5326" xr:uid="{C14C4DC0-8D27-4D63-90AC-64BFA6C1C1DF}"/>
    <cellStyle name="PrePop Units (0) 2" xfId="5626" xr:uid="{CE027F2C-704E-4A5D-B5B8-CC26CCAD37EC}"/>
    <cellStyle name="PrePop Units (0) 3" xfId="6057" xr:uid="{B87254D6-9A7E-4650-A8C1-76735E713E48}"/>
    <cellStyle name="PrePop Units (0) 3 2" xfId="7654" xr:uid="{C84D9A86-7AD4-459F-B19B-B41BB2422A6A}"/>
    <cellStyle name="PrePop Units (0) 4" xfId="7201" xr:uid="{6EF3CEA9-1A75-4347-B786-1BC691F512A0}"/>
    <cellStyle name="PrePop Units (1)" xfId="5327" xr:uid="{330B36D0-AC7D-4371-82C3-DD64D14EFA58}"/>
    <cellStyle name="PrePop Units (1) 2" xfId="5627" xr:uid="{883B8417-D445-4DB8-8A08-5C136F094479}"/>
    <cellStyle name="PrePop Units (1) 3" xfId="6058" xr:uid="{E580A694-D0D4-4664-8A9F-326A38F1191C}"/>
    <cellStyle name="PrePop Units (1) 3 2" xfId="7655" xr:uid="{8B65F527-79CB-4698-A4CF-E2271791B3C6}"/>
    <cellStyle name="PrePop Units (1) 4" xfId="7202" xr:uid="{FDFFF504-6106-4A7E-86E4-E163FF789701}"/>
    <cellStyle name="PrePop Units (2)" xfId="5328" xr:uid="{C5FD21C2-F0CC-4388-A3AB-0C5B9E3B02A3}"/>
    <cellStyle name="PrePop Units (2) 2" xfId="5628" xr:uid="{EA3158DF-42CA-4177-9196-BA096B5E0E96}"/>
    <cellStyle name="PrePop Units (2) 3" xfId="6059" xr:uid="{81C06108-5888-432C-A46A-21F5AE081646}"/>
    <cellStyle name="PrePop Units (2) 3 2" xfId="7656" xr:uid="{28542D7E-722F-49FE-9F5E-0DD862889B4F}"/>
    <cellStyle name="PrePop Units (2) 4" xfId="7203" xr:uid="{CB73F421-B7F2-465A-88BF-7DFFD4085145}"/>
    <cellStyle name="Preveri celico" xfId="7204" xr:uid="{D5D42F1E-F008-446C-8F7F-892174D486B3}"/>
    <cellStyle name="prostor" xfId="1204" xr:uid="{D727A453-40D5-48CA-AD62-E598EF5704FE}"/>
    <cellStyle name="Provjera ćelije 2" xfId="7205" xr:uid="{5B24FEAE-721D-492C-A45B-2B344D75D98D}"/>
    <cellStyle name="Provjera ćelije 3" xfId="15726" xr:uid="{AAC83B89-9761-4AF4-A834-9DF6DE867907}"/>
    <cellStyle name="Provjera ćelije 4" xfId="1298" xr:uid="{E139505E-9E7F-4400-993A-1895FD1EF29D}"/>
    <cellStyle name="Računanje" xfId="7206" xr:uid="{D83D6BCC-956C-49BE-B325-291A392F3658}"/>
    <cellStyle name="Računanje 2" xfId="19144" xr:uid="{01CE6699-39FB-4B37-81B3-3433E7984D8E}"/>
    <cellStyle name="Računanje 2 2" xfId="21479" xr:uid="{B9C04C9F-9D87-4612-9067-262C5871B121}"/>
    <cellStyle name="Računanje 2 2 2" xfId="36774" xr:uid="{E2275800-9E27-4D85-9673-36AB027A86F9}"/>
    <cellStyle name="Računanje 2 3" xfId="28589" xr:uid="{2E241B0D-FF18-45EC-8981-441241A3D4E4}"/>
    <cellStyle name="Računanje 2 3 2" xfId="38958" xr:uid="{71D770B5-5A62-41E1-9CF0-DDA04DF36DB8}"/>
    <cellStyle name="Računanje 2 4" xfId="41284" xr:uid="{3D455A0F-7149-4562-A4CA-C28588DA6FE8}"/>
    <cellStyle name="Računanje 2 5" xfId="34453" xr:uid="{71FD8B77-0B19-4B71-A745-C0618B159D1E}"/>
    <cellStyle name="Računanje 3" xfId="39084" xr:uid="{C46605F9-AE07-4A9A-90FD-282AB63C1F79}"/>
    <cellStyle name="Računanje 4" xfId="28702" xr:uid="{799D20DF-A9CA-4010-9A76-019564E5FC75}"/>
    <cellStyle name="SADRŽAJ" xfId="1205" xr:uid="{5CFD3C1E-9FD9-4B38-B4D0-E831EEDB47BE}"/>
    <cellStyle name="Satisfaisant" xfId="1206" xr:uid="{9E6D58AF-8486-4FEE-AE76-A7CB9A4721C7}"/>
    <cellStyle name="Schlecht" xfId="5329" xr:uid="{660A6BF5-28E2-4035-B95F-4C01DED7C22F}"/>
    <cellStyle name="Schlecht 2" xfId="5629" xr:uid="{C6DCFB84-28DF-4574-83A7-E333838E0171}"/>
    <cellStyle name="Schlecht 3" xfId="6060" xr:uid="{21734326-B03D-496B-B763-3B2A8539E959}"/>
    <cellStyle name="Schlecht 3 2" xfId="7657" xr:uid="{3A169639-4DFD-41B8-888C-D29A84E85FDB}"/>
    <cellStyle name="Schlecht 4" xfId="7207" xr:uid="{3EB62A77-6FF9-4129-B5B8-1FCE52FF8AEA}"/>
    <cellStyle name="Schlecht 5" xfId="8355" xr:uid="{478DCD9A-0205-4231-9466-661D4350BA64}"/>
    <cellStyle name="Sheet Title" xfId="7208" xr:uid="{A0555A73-18DE-4707-B802-9BF859E51EE5}"/>
    <cellStyle name="Slabo" xfId="7209" xr:uid="{B7BE1043-3F14-45C7-B430-6FD9560D5683}"/>
    <cellStyle name="Sortie" xfId="1207" xr:uid="{86A24C2D-A602-493C-B42B-7B4C8294FFA1}"/>
    <cellStyle name="st" xfId="1208" xr:uid="{77F89FC4-D7BD-4D97-9ECB-E013A874FD9F}"/>
    <cellStyle name="Standard" xfId="126" xr:uid="{00000000-0005-0000-0000-0000BB000000}"/>
    <cellStyle name="Standard 2" xfId="127" xr:uid="{00000000-0005-0000-0000-0000BC000000}"/>
    <cellStyle name="Standard 2 2" xfId="1210" xr:uid="{36A18397-0C64-49C3-A405-CBFFE9B60A1C}"/>
    <cellStyle name="Standard 2 2 2" xfId="5632" xr:uid="{12330272-6DE3-4E5E-940C-04876AED546A}"/>
    <cellStyle name="Standard 2 2 3" xfId="6063" xr:uid="{75E788BA-52D9-4B6B-9667-A442D4FF9CC6}"/>
    <cellStyle name="Standard 2 2 3 2" xfId="7660" xr:uid="{D9A5E026-E2CF-43CE-A374-92CBC5E029C8}"/>
    <cellStyle name="Standard 2 2 4" xfId="5332" xr:uid="{FE5860E1-10DC-4075-8A73-AEB70F5498FE}"/>
    <cellStyle name="Standard 2 3" xfId="5631" xr:uid="{7BB7F9B9-EB1E-4C4A-9EAD-358160D6D485}"/>
    <cellStyle name="Standard 2 4" xfId="6062" xr:uid="{B1812176-3C5A-4AB2-9201-FEE98E3E4BF6}"/>
    <cellStyle name="Standard 2 4 2" xfId="7659" xr:uid="{8EFF61F3-FEAE-4F60-B4C8-D795D5F37A21}"/>
    <cellStyle name="Standard 2 5" xfId="7210" xr:uid="{9969F512-0DF0-42EF-B41E-74B381B6AC1A}"/>
    <cellStyle name="Standard 2 6" xfId="5331" xr:uid="{248A6B2A-E565-4DD0-B648-44D0242D25C8}"/>
    <cellStyle name="Standard 3" xfId="1209" xr:uid="{CDD8C8CB-16A8-44E3-B696-71B38079F7FA}"/>
    <cellStyle name="Standard 3 2" xfId="6472" xr:uid="{45B0CD59-8975-4946-934C-B07F84790EC5}"/>
    <cellStyle name="Standard 3 2 2" xfId="8082" xr:uid="{BB7E3C7F-94CB-40AD-B0A0-D22B4C0494B4}"/>
    <cellStyle name="Standard 3 3" xfId="7440" xr:uid="{7DDB62AA-0E2A-4701-8770-B9D29CCF2754}"/>
    <cellStyle name="Standard 3 4" xfId="5330" xr:uid="{954B6027-2907-464C-9DD2-BA081D92780D}"/>
    <cellStyle name="Standard 4" xfId="5630" xr:uid="{13B5E26C-089D-4820-BCA0-60FFF66FA25F}"/>
    <cellStyle name="Standard 5" xfId="6061" xr:uid="{152D45E6-CC56-41F2-8917-DCE2BADD8977}"/>
    <cellStyle name="Standard 5 2" xfId="7658" xr:uid="{13079391-6E1B-4C26-8D7A-007102C4C931}"/>
    <cellStyle name="Standard_HPL_9904" xfId="1325" xr:uid="{7D5CCC66-E653-4760-958E-06D2F489B874}"/>
    <cellStyle name="Stil 1" xfId="21" xr:uid="{00000000-0005-0000-0000-0000BD000000}"/>
    <cellStyle name="Stil 1 2" xfId="1211" xr:uid="{B8012AE7-DF54-4B24-9C84-AFA1256E5042}"/>
    <cellStyle name="Stil 1 2 2" xfId="5634" xr:uid="{F12D9F39-E05F-4B3B-BD6A-54C4E7381894}"/>
    <cellStyle name="Stil 1 2 3" xfId="6065" xr:uid="{5BEBFA7A-8AB5-45D7-8DDE-E7ABDD7BAE07}"/>
    <cellStyle name="Stil 1 2 3 2" xfId="7662" xr:uid="{BE00D2FE-879A-4780-9591-E3E539FF77CC}"/>
    <cellStyle name="Stil 1 2 4" xfId="8356" xr:uid="{0DE61104-0028-45F0-93C2-90B3E41923AE}"/>
    <cellStyle name="Stil 1 2 5" xfId="5334" xr:uid="{6C839936-7388-4B19-A8B4-254B974C7309}"/>
    <cellStyle name="Stil 1 2 6" xfId="41504" xr:uid="{EA179866-6030-4C0D-9F99-C798A140B432}"/>
    <cellStyle name="Stil 1 3" xfId="1212" xr:uid="{A3C98CA3-7DD4-4C30-84A8-1CD6579DB185}"/>
    <cellStyle name="Stil 1 3 2" xfId="6473" xr:uid="{FF421020-6157-48E2-990B-D8D7FABA8C49}"/>
    <cellStyle name="Stil 1 3 2 2" xfId="8083" xr:uid="{F4CBF537-D5CC-4D43-823B-70544658CE35}"/>
    <cellStyle name="Stil 1 3 3" xfId="7441" xr:uid="{E15FCFC2-0F1F-4BA9-BF67-DFBEBFCC9BD6}"/>
    <cellStyle name="Stil 1 3 4" xfId="5333" xr:uid="{F811C76D-2BBB-47FD-A7CC-916735AC38C6}"/>
    <cellStyle name="Stil 1 4" xfId="5633" xr:uid="{727D4963-9CD8-4680-9573-9236F3F346A8}"/>
    <cellStyle name="Stil 1 5" xfId="6064" xr:uid="{DF10D82A-7315-4E78-8C33-4B74977261AB}"/>
    <cellStyle name="Stil 1 5 2" xfId="7661" xr:uid="{6E793BC0-12C6-4E84-B5AB-7D4518421B8A}"/>
    <cellStyle name="Style 1" xfId="9" xr:uid="{00000000-0005-0000-0000-0000BE000000}"/>
    <cellStyle name="Style 1 2" xfId="17" xr:uid="{00000000-0005-0000-0000-0000BF000000}"/>
    <cellStyle name="Style 1 2 2" xfId="128" xr:uid="{00000000-0005-0000-0000-0000C0000000}"/>
    <cellStyle name="Style 1 2 2 2" xfId="1214" xr:uid="{22F2DC2D-60A9-4996-8129-709DB3CD046A}"/>
    <cellStyle name="Style 1 2 2 3" xfId="1213" xr:uid="{7EF31F5D-DCB3-49F7-9733-16283F248F2E}"/>
    <cellStyle name="Style 1 2 2 3 2" xfId="7665" xr:uid="{CE1BE38F-3264-4043-9400-1D368ACD8751}"/>
    <cellStyle name="Style 1 2 2 3 3" xfId="6068" xr:uid="{7FF43720-9F1A-4C97-B773-F05313E40C82}"/>
    <cellStyle name="Style 1 2 2 4" xfId="7212" xr:uid="{A55922C5-5D34-4E4B-9705-B27E19640691}"/>
    <cellStyle name="Style 1 2 3" xfId="1215" xr:uid="{FCBE468B-B0CA-45A7-9C2A-86E67E4CE53E}"/>
    <cellStyle name="Style 1 2 3 2" xfId="1216" xr:uid="{EC651C62-40FD-4869-85D6-13CB33C719BC}"/>
    <cellStyle name="Style 1 2 3 3" xfId="41587" xr:uid="{06542FD0-4675-4116-B89B-2B05CBB3236C}"/>
    <cellStyle name="Style 1 2 4" xfId="1217" xr:uid="{DFB7CDF3-A21D-4282-A021-C550A9C74572}"/>
    <cellStyle name="Style 1 2 4 2" xfId="7664" xr:uid="{42B0E42C-D996-42E1-925A-3F20D5F9847D}"/>
    <cellStyle name="Style 1 2 4 3" xfId="6067" xr:uid="{E5F45317-B557-4BD9-973E-AAE1F48FADE9}"/>
    <cellStyle name="Style 1 2 5" xfId="7211" xr:uid="{766ACF91-61EC-49B7-9FC8-BCEFBA0ECF1B}"/>
    <cellStyle name="Style 1 3" xfId="138" xr:uid="{00000000-0005-0000-0000-0000C1000000}"/>
    <cellStyle name="Style 1 3 2" xfId="1218" xr:uid="{9C19426B-6862-4BED-99E4-43872B72280B}"/>
    <cellStyle name="Style 1 3 2 2" xfId="8084" xr:uid="{0FE23701-8B5D-4C43-92FB-7FC78C4056AC}"/>
    <cellStyle name="Style 1 3 2 3" xfId="6474" xr:uid="{6D73D36B-765A-488F-9178-1D40173E6076}"/>
    <cellStyle name="Style 1 3 2 4" xfId="41433" xr:uid="{4A21D226-89EF-488F-ABE2-A524854B7E22}"/>
    <cellStyle name="Style 1 3 3" xfId="7213" xr:uid="{7FA77AFA-1D2B-4097-8105-A69A4CD576F9}"/>
    <cellStyle name="Style 1 3 4" xfId="7442" xr:uid="{4896AA2B-7F45-4BBD-A58D-61DB698610DA}"/>
    <cellStyle name="Style 1 3 5" xfId="5335" xr:uid="{5AB7E3DC-40A5-47DA-9410-12374C83DEA6}"/>
    <cellStyle name="Style 1 4" xfId="166" xr:uid="{00000000-0005-0000-0000-0000C2000000}"/>
    <cellStyle name="Style 1 4 2" xfId="1220" xr:uid="{9F4C05E1-1696-4C4E-9B9F-A043AD482163}"/>
    <cellStyle name="Style 1 4 3" xfId="1219" xr:uid="{5455D750-2F20-448C-9550-0DD34859B532}"/>
    <cellStyle name="Style 1 4 4" xfId="5635" xr:uid="{730F68FA-0C4A-41BD-8D1B-321803681970}"/>
    <cellStyle name="Style 1 5" xfId="6066" xr:uid="{4255CEDB-CFDD-4075-A0BA-C938DDF93976}"/>
    <cellStyle name="Style 1 5 2" xfId="7663" xr:uid="{D20C3D24-B103-4A82-951D-43A7D0011940}"/>
    <cellStyle name="Style 1_07. FIRE PROTECTION_SPRINKLERver14" xfId="7214" xr:uid="{AB0E198D-F9B9-4212-98E7-96FF173B50AA}"/>
    <cellStyle name="SYMBOL" xfId="5336" xr:uid="{703CFC7E-53DD-4358-A1F7-88DDC91389E0}"/>
    <cellStyle name="SYMBOL 2" xfId="5636" xr:uid="{03AC5DD8-901E-4FD9-B93A-838C48339D7D}"/>
    <cellStyle name="SYMBOL 3" xfId="6069" xr:uid="{5642A04C-D6A9-41ED-8C3E-A9F0E7799048}"/>
    <cellStyle name="SYMBOL 3 2" xfId="7666" xr:uid="{EC29B906-C359-4B9D-9F73-CCF263AD9ED8}"/>
    <cellStyle name="tekst" xfId="1221" xr:uid="{F4E24D36-2135-480C-9F98-EBEB0AD65FD4}"/>
    <cellStyle name="TEKST 2" xfId="1222" xr:uid="{0C803603-AAB1-445C-AD3E-0EA98993100E}"/>
    <cellStyle name="Tekst objašnjenja 2" xfId="7215" xr:uid="{05C41719-5128-4659-8F4B-CDC772588D96}"/>
    <cellStyle name="Tekst objašnjenja 2 2" xfId="15768" xr:uid="{7C454ED3-D72D-4E4E-B051-177D9955FDF8}"/>
    <cellStyle name="Tekst objašnjenja 3" xfId="15728" xr:uid="{20D61344-DBDB-4A5D-8667-E9D333CE1301}"/>
    <cellStyle name="Tekst objašnjenja 4" xfId="1300" xr:uid="{DD917352-F54A-4379-A342-1C4ED24D1375}"/>
    <cellStyle name="Tekst upozorenja 2" xfId="129" xr:uid="{00000000-0005-0000-0000-0000C3000000}"/>
    <cellStyle name="Tekst upozorenja 2 2" xfId="5338" xr:uid="{D59B0B3C-9CAB-427B-AE21-5D80D8941EA1}"/>
    <cellStyle name="Tekst upozorenja 2 2 2" xfId="5638" xr:uid="{5E9CBED8-7D76-42D0-9FA0-295AE60AF550}"/>
    <cellStyle name="Tekst upozorenja 2 2 3" xfId="6071" xr:uid="{E3EBA19B-9C3D-4095-8933-79BD6E0829DB}"/>
    <cellStyle name="Tekst upozorenja 2 2 3 2" xfId="7668" xr:uid="{399C4AE7-E5F5-41BE-9A53-0851A50B029D}"/>
    <cellStyle name="Tekst upozorenja 2 2 4" xfId="41435" xr:uid="{6C328071-C938-472D-AE10-8BAA3A237441}"/>
    <cellStyle name="Tekst upozorenja 2 3" xfId="5339" xr:uid="{8E377CE0-9BE1-40A4-B8C8-7331C3B44D2F}"/>
    <cellStyle name="Tekst upozorenja 2 3 2" xfId="5639" xr:uid="{EEEA993A-4D00-4059-A14A-67962347972D}"/>
    <cellStyle name="Tekst upozorenja 2 3 3" xfId="6072" xr:uid="{31232D06-8A50-4D90-8F33-C47434F44D6A}"/>
    <cellStyle name="Tekst upozorenja 2 3 3 2" xfId="7669" xr:uid="{0BB8F587-9115-4D40-963F-90D833062982}"/>
    <cellStyle name="Tekst upozorenja 2 4" xfId="5637" xr:uid="{0DCDBB58-1D35-41A3-BCE4-F428E6D67DBA}"/>
    <cellStyle name="Tekst upozorenja 2 5" xfId="6070" xr:uid="{C5D4BEAE-3D18-44CE-9D05-7CC69B364D45}"/>
    <cellStyle name="Tekst upozorenja 2 5 2" xfId="7667" xr:uid="{BB9A22B7-9598-47DD-AF8B-60E3AB0B6B9D}"/>
    <cellStyle name="Tekst upozorenja 2 6" xfId="7216" xr:uid="{883AE9B7-E9FC-4A34-9D85-5A47C44BC640}"/>
    <cellStyle name="Tekst upozorenja 2 7" xfId="5337" xr:uid="{13A5AC09-AFCB-4E0D-A31B-64D433296A6D}"/>
    <cellStyle name="Tekst upozorenja 3" xfId="132" xr:uid="{00000000-0005-0000-0000-0000C4000000}"/>
    <cellStyle name="Tekst upozorenja 3 2" xfId="15727" xr:uid="{34F4BE43-A958-4909-8910-9FFDDA2E7A40}"/>
    <cellStyle name="Tekst upozorenja 3 2 2" xfId="41604" xr:uid="{D735700E-AFBB-4E1E-A495-D8CA2290A765}"/>
    <cellStyle name="Tekst upozorenja 3 2 3" xfId="41434" xr:uid="{AB46C8F1-71C0-4676-B240-00A62DC13A9D}"/>
    <cellStyle name="Tekst upozorenja 4" xfId="1299" xr:uid="{6D147C39-8955-4E37-ABFB-C89C816D1155}"/>
    <cellStyle name="tekst-levo" xfId="7217" xr:uid="{1F54D916-F968-484B-8286-80EA5D01F085}"/>
    <cellStyle name="Testo avviso" xfId="1223" xr:uid="{1030083F-8196-49DF-AEB5-00207A3B61E7}"/>
    <cellStyle name="Testo descrittivo" xfId="1224" xr:uid="{38CD896B-97C5-4671-9524-4593A5FDD325}"/>
    <cellStyle name="Text Indent A" xfId="5340" xr:uid="{C742F597-3895-44F8-8E90-D62705C6A296}"/>
    <cellStyle name="Text Indent A 2" xfId="5640" xr:uid="{F949E736-75C5-480E-94DE-29D39A846DAF}"/>
    <cellStyle name="Text Indent A 3" xfId="6073" xr:uid="{CB18EC21-5576-4994-ACE7-058ACAD3349B}"/>
    <cellStyle name="Text Indent A 3 2" xfId="7670" xr:uid="{EE59D6E2-74F7-4764-ACCE-E43F26A4E125}"/>
    <cellStyle name="Text Indent A 4" xfId="7218" xr:uid="{05611E38-428D-4B1E-9E3C-EF5D53230C0A}"/>
    <cellStyle name="Text Indent B" xfId="5341" xr:uid="{B6F33CCB-DC7E-470E-A1F2-39722EEEBA9E}"/>
    <cellStyle name="Text Indent B 2" xfId="5641" xr:uid="{AC8047AD-B94E-467E-8FB2-73B588DE945E}"/>
    <cellStyle name="Text Indent B 3" xfId="6074" xr:uid="{77C299CD-EB38-47A0-B927-433773E44EA1}"/>
    <cellStyle name="Text Indent B 3 2" xfId="7671" xr:uid="{60C71A72-037A-444C-885A-8251B499D47E}"/>
    <cellStyle name="Text Indent B 4" xfId="7219" xr:uid="{6B93DD90-D507-4EAA-AB68-A67182F6525C}"/>
    <cellStyle name="Text Indent C" xfId="5342" xr:uid="{C8970D6C-1A22-40B7-80F5-3D7DBDE7BE93}"/>
    <cellStyle name="Text Indent C 2" xfId="5642" xr:uid="{02AD782D-D18E-493C-99A9-6201BF44DE52}"/>
    <cellStyle name="Text Indent C 3" xfId="6075" xr:uid="{001E50E6-0E65-4364-95B7-0C7B21D357AA}"/>
    <cellStyle name="Text Indent C 3 2" xfId="7672" xr:uid="{03D0D282-30B9-4730-8F99-177AE04CC9F1}"/>
    <cellStyle name="Text Indent C 4" xfId="7220" xr:uid="{A091D0D3-949F-4D08-96B5-48C628A7BF86}"/>
    <cellStyle name="Texte explicatif" xfId="1225" xr:uid="{83A590DE-834F-40D5-82AD-8AD432DCC7EC}"/>
    <cellStyle name="Title 2" xfId="131" xr:uid="{00000000-0005-0000-0000-0000C5000000}"/>
    <cellStyle name="Title 2 10" xfId="17069" xr:uid="{F2371F56-F2C5-40F2-96AA-622151960863}"/>
    <cellStyle name="Title 2 11" xfId="17070" xr:uid="{EDADC300-FD75-4743-8D12-7A5DF6002B8E}"/>
    <cellStyle name="Title 2 12" xfId="17071" xr:uid="{49EB3DCE-7877-45B9-BA4D-071B94945FAA}"/>
    <cellStyle name="Title 2 13" xfId="17072" xr:uid="{DE250E52-EAC3-4A3E-93E6-F92E4AA1800C}"/>
    <cellStyle name="Title 2 14" xfId="17073" xr:uid="{653963A6-11E4-4D9F-B9FA-1DC1A3CAF4F7}"/>
    <cellStyle name="Title 2 15" xfId="17074" xr:uid="{27F2D274-13BE-49CF-8F55-DA136531BF2A}"/>
    <cellStyle name="Title 2 16" xfId="17075" xr:uid="{355FE708-1364-4467-8A1F-2E4E4F6AEE0D}"/>
    <cellStyle name="Title 2 17" xfId="17076" xr:uid="{17F635C6-2268-4214-975B-07075D2B912D}"/>
    <cellStyle name="Title 2 18" xfId="17077" xr:uid="{8EF56E46-10A7-4C9E-BCC3-0A80A2C93C66}"/>
    <cellStyle name="Title 2 19" xfId="17078" xr:uid="{6696E8CA-052B-4F92-9F01-502308E2C0CC}"/>
    <cellStyle name="Title 2 2" xfId="5344" xr:uid="{ECE925E6-0A54-4492-9522-8723675F2693}"/>
    <cellStyle name="Title 2 2 2" xfId="5644" xr:uid="{021BBF75-BED0-4B19-971E-4E4E9192DC0F}"/>
    <cellStyle name="Title 2 2 3" xfId="6077" xr:uid="{0E9EF9E7-652F-4797-A952-AD8E7F534211}"/>
    <cellStyle name="Title 2 2 3 2" xfId="7674" xr:uid="{AB6E9A18-DFCB-4F7B-B2E6-A5F85D956F30}"/>
    <cellStyle name="Title 2 2 4" xfId="17079" xr:uid="{3A608A8B-4A57-467B-BD38-16EB9FAD4C3E}"/>
    <cellStyle name="Title 2 2 5" xfId="41436" xr:uid="{2159347F-968A-4FB1-8BE5-3BACF856F041}"/>
    <cellStyle name="Title 2 20" xfId="17080" xr:uid="{8CFCA5DF-5A7E-4372-9CAB-849ECC214206}"/>
    <cellStyle name="Title 2 21" xfId="17081" xr:uid="{EEEE43F1-11EB-49BA-BEDD-F7B24C0965EB}"/>
    <cellStyle name="Title 2 22" xfId="17082" xr:uid="{9881829F-CBC6-4BD2-9698-F171B610BA7E}"/>
    <cellStyle name="Title 2 23" xfId="17083" xr:uid="{61B044C5-1784-43E3-8DEF-98D59769D0C4}"/>
    <cellStyle name="Title 2 24" xfId="17084" xr:uid="{83161EDB-6BE1-4816-A6A1-2F6E62E68AEC}"/>
    <cellStyle name="Title 2 25" xfId="17085" xr:uid="{2C09B3EA-EA0E-4EBC-A1CF-DB796E13A127}"/>
    <cellStyle name="Title 2 26" xfId="17086" xr:uid="{976D1CFC-97E2-49A8-B0C3-B1EA2BEC3473}"/>
    <cellStyle name="Title 2 27" xfId="17087" xr:uid="{DBC19D37-C7F6-4BD3-918F-1711B5FDF420}"/>
    <cellStyle name="Title 2 28" xfId="17088" xr:uid="{529A8B2A-2940-4AC0-90F4-7CF95FA1307B}"/>
    <cellStyle name="Title 2 29" xfId="17089" xr:uid="{E10DF911-7E59-45C9-820C-84CF96CFF277}"/>
    <cellStyle name="Title 2 3" xfId="5343" xr:uid="{A968AD00-DEE8-4E20-B64F-057E56F5AC37}"/>
    <cellStyle name="Title 2 3 2" xfId="6475" xr:uid="{558A138B-B61F-4274-A6E7-3EE729E2FB63}"/>
    <cellStyle name="Title 2 3 2 2" xfId="8085" xr:uid="{9AD3A643-F5B2-4D2B-A089-A053F536E33B}"/>
    <cellStyle name="Title 2 3 3" xfId="7443" xr:uid="{926E0BF6-373C-4BCF-8BD9-015DA27CB811}"/>
    <cellStyle name="Title 2 3 4" xfId="17090" xr:uid="{BCC05B61-7105-4526-B4A0-4E8954A12302}"/>
    <cellStyle name="Title 2 30" xfId="17091" xr:uid="{5EDF4464-5403-46D2-8DED-BF71FCE0E9BC}"/>
    <cellStyle name="Title 2 31" xfId="17092" xr:uid="{518741D8-5565-450A-BD8B-C86FF8B594E9}"/>
    <cellStyle name="Title 2 32" xfId="17093" xr:uid="{8539BE3E-96CF-4E98-88DF-123F607B4822}"/>
    <cellStyle name="Title 2 33" xfId="17094" xr:uid="{C1CA4139-D89D-41AF-9595-3AF64A422DAD}"/>
    <cellStyle name="Title 2 34" xfId="17095" xr:uid="{24FA13A7-C046-4424-9D4A-2F52228356C3}"/>
    <cellStyle name="Title 2 35" xfId="17096" xr:uid="{F98C0FA1-5B15-4665-83BB-D3652DC546E6}"/>
    <cellStyle name="Title 2 36" xfId="17097" xr:uid="{364C505E-93F1-4A0E-92A0-FF782D57446C}"/>
    <cellStyle name="Title 2 37" xfId="17098" xr:uid="{32D82C11-6F06-4E68-BA69-1BA222963031}"/>
    <cellStyle name="Title 2 38" xfId="17099" xr:uid="{BBC5F1C8-6E9E-43B7-9EB8-1D1F5A46274E}"/>
    <cellStyle name="Title 2 4" xfId="5643" xr:uid="{067BAF60-2E5D-48C0-876B-B56EC131CC3C}"/>
    <cellStyle name="Title 2 4 2" xfId="17100" xr:uid="{66A6E6A9-5F0F-4BD8-9373-B222022834B9}"/>
    <cellStyle name="Title 2 5" xfId="6076" xr:uid="{3FEAFB8E-6833-46B4-9535-E7A21A7935C6}"/>
    <cellStyle name="Title 2 5 2" xfId="7673" xr:uid="{887912D4-1C83-4B89-A358-7082637555F7}"/>
    <cellStyle name="Title 2 5 3" xfId="17101" xr:uid="{C970D05E-E801-4E4D-BD75-47E69880EC69}"/>
    <cellStyle name="Title 2 6" xfId="7301" xr:uid="{D7A36B84-3850-4AB5-B41C-2904F0A57DA5}"/>
    <cellStyle name="Title 2 6 2" xfId="17102" xr:uid="{388A3F11-010D-4418-B9C0-6B04711E5577}"/>
    <cellStyle name="Title 2 7" xfId="17103" xr:uid="{6D3F3CEC-4D35-4B03-B967-2F93753AFFD3}"/>
    <cellStyle name="Title 2 8" xfId="17104" xr:uid="{3E55CA42-A37C-4533-83AC-DB1B8BF4C89D}"/>
    <cellStyle name="Title 2 9" xfId="17105" xr:uid="{0A475A0B-EC86-4FE1-BB9D-255182846BB1}"/>
    <cellStyle name="Title 3" xfId="2235" xr:uid="{787DF6B0-54FA-41CF-8019-3AA1DD5481DC}"/>
    <cellStyle name="Title 3 10" xfId="2236" xr:uid="{6F39D722-A3AA-4F48-AAB3-6B760FA562BA}"/>
    <cellStyle name="Title 3 10 2" xfId="5346" xr:uid="{21451E66-D155-4B13-8B17-A47178975E80}"/>
    <cellStyle name="Title 3 10 2 2" xfId="6477" xr:uid="{509CBEF0-992F-427B-816C-3DE66310CA8E}"/>
    <cellStyle name="Title 3 10 2 2 2" xfId="8087" xr:uid="{6C3C0595-1BF9-4F46-A100-176F24F66D8B}"/>
    <cellStyle name="Title 3 10 2 3" xfId="7445" xr:uid="{8B968166-C348-4049-88D3-3124B506D5EF}"/>
    <cellStyle name="Title 3 10 3" xfId="5646" xr:uid="{0785AE2F-B694-48AB-AE77-5678345D01CE}"/>
    <cellStyle name="Title 3 10 4" xfId="6079" xr:uid="{A709CD62-45DD-4414-A974-D0CBC716247C}"/>
    <cellStyle name="Title 3 10 4 2" xfId="7676" xr:uid="{96DED80A-9FB2-4323-9C51-9FE8B8802332}"/>
    <cellStyle name="Title 3 11" xfId="5347" xr:uid="{D5BA9D31-B667-4984-9D4F-60C48BB8009E}"/>
    <cellStyle name="Title 3 11 2" xfId="5647" xr:uid="{48BF308E-55C1-4112-831F-F4FAE8638CF8}"/>
    <cellStyle name="Title 3 11 3" xfId="6080" xr:uid="{6D4AC334-C223-470D-A7E5-114DD074933B}"/>
    <cellStyle name="Title 3 11 3 2" xfId="7677" xr:uid="{FBE46CAB-46AF-4354-816D-B9DAEECB6DE6}"/>
    <cellStyle name="Title 3 11 4" xfId="17106" xr:uid="{89E866CA-854C-4AAA-8FD8-A904FC198906}"/>
    <cellStyle name="Title 3 12" xfId="5348" xr:uid="{C5FE3BF2-3E5A-4DCE-9835-A68F1F212FEE}"/>
    <cellStyle name="Title 3 12 2" xfId="5648" xr:uid="{EEC9086A-DE8B-4B10-AE83-367A44528617}"/>
    <cellStyle name="Title 3 12 3" xfId="6081" xr:uid="{2E44CB57-356C-44FD-BC05-073F08C9F79D}"/>
    <cellStyle name="Title 3 12 3 2" xfId="7678" xr:uid="{1FFD9F0C-76C4-4460-BF55-32E20E2BBBEA}"/>
    <cellStyle name="Title 3 12 4" xfId="17107" xr:uid="{47A3C4B5-A378-4D64-8F36-A16BD551B277}"/>
    <cellStyle name="Title 3 13" xfId="5349" xr:uid="{C6442DD5-EAC5-4DEC-87DD-4780B1B09929}"/>
    <cellStyle name="Title 3 13 2" xfId="5649" xr:uid="{3C16F72A-0785-4C93-8D5B-63BA50D1038B}"/>
    <cellStyle name="Title 3 13 3" xfId="6082" xr:uid="{65E87691-90FC-4655-AC75-F03E96DA8548}"/>
    <cellStyle name="Title 3 13 3 2" xfId="7679" xr:uid="{AF3B8EA0-6D6A-4706-A67E-82EAA6CF6EF6}"/>
    <cellStyle name="Title 3 13 4" xfId="17108" xr:uid="{160BDE35-D679-41E6-831C-77F30E9505D2}"/>
    <cellStyle name="Title 3 14" xfId="5350" xr:uid="{050E2A05-53E0-4993-9E27-11D90F91C1B3}"/>
    <cellStyle name="Title 3 14 2" xfId="5650" xr:uid="{C674CD8B-4B63-4130-8122-F58BA90AA47D}"/>
    <cellStyle name="Title 3 14 3" xfId="6083" xr:uid="{DD2FB5DC-B2FB-4115-A3FD-8192E5BF3C38}"/>
    <cellStyle name="Title 3 14 3 2" xfId="7680" xr:uid="{6D06D2DB-92E4-494E-9481-E106AD9901A9}"/>
    <cellStyle name="Title 3 14 4" xfId="17109" xr:uid="{CE81D98F-0276-4C50-A6F0-F43EE4094438}"/>
    <cellStyle name="Title 3 15" xfId="5351" xr:uid="{A1116FC9-DADC-448B-BF50-03EFEB1F0E5E}"/>
    <cellStyle name="Title 3 15 2" xfId="5651" xr:uid="{D6EFDCAD-CA92-44F5-AF42-EEE30E0C38F6}"/>
    <cellStyle name="Title 3 15 3" xfId="6084" xr:uid="{18623039-BFBA-436B-9CCA-2507D34DE16F}"/>
    <cellStyle name="Title 3 15 3 2" xfId="7681" xr:uid="{C6E3C86D-5CB1-4B59-A399-6B4A97DB4867}"/>
    <cellStyle name="Title 3 15 4" xfId="17110" xr:uid="{E177BD95-169B-4E79-9261-517923AD82EF}"/>
    <cellStyle name="Title 3 16" xfId="5352" xr:uid="{12659BCA-45C6-47C5-ACE6-DDA8E8B7BE67}"/>
    <cellStyle name="Title 3 16 2" xfId="5652" xr:uid="{CAF126AA-926E-435C-87FD-4E5C7566137E}"/>
    <cellStyle name="Title 3 16 3" xfId="6085" xr:uid="{A72DB34A-17FC-4FBD-912B-67FA266D448C}"/>
    <cellStyle name="Title 3 16 3 2" xfId="7682" xr:uid="{8026F8EB-37B9-4271-808B-D61309968C63}"/>
    <cellStyle name="Title 3 16 4" xfId="17111" xr:uid="{01743FEB-1174-49F4-8CC4-B36A8AD9D882}"/>
    <cellStyle name="Title 3 17" xfId="5353" xr:uid="{4E6504A9-C6AE-444C-8223-0EE95375C767}"/>
    <cellStyle name="Title 3 17 2" xfId="5653" xr:uid="{F806D357-183F-47BD-84EA-9BE00AE1C66D}"/>
    <cellStyle name="Title 3 17 3" xfId="6086" xr:uid="{78EB882C-75B4-46EB-9204-A44BD18DCD77}"/>
    <cellStyle name="Title 3 17 3 2" xfId="7683" xr:uid="{0421A068-5672-48EF-BD6E-802076288DA9}"/>
    <cellStyle name="Title 3 17 4" xfId="17112" xr:uid="{ADE0F799-0958-4386-B3DB-278009D9CDC6}"/>
    <cellStyle name="Title 3 18" xfId="5354" xr:uid="{25923FBA-FB26-412C-B9BF-E4C448AA2B7F}"/>
    <cellStyle name="Title 3 18 2" xfId="5654" xr:uid="{B8EDC7C2-54FD-4B9D-9A27-3BED0305F754}"/>
    <cellStyle name="Title 3 18 3" xfId="6087" xr:uid="{7ECE2BF8-C873-42E8-89D1-C11FB916DD36}"/>
    <cellStyle name="Title 3 18 3 2" xfId="7684" xr:uid="{74683F1A-2661-4C58-9903-86AA8426E8E7}"/>
    <cellStyle name="Title 3 18 4" xfId="17113" xr:uid="{B469B2A5-D84F-4414-874C-33C57D67DE41}"/>
    <cellStyle name="Title 3 19" xfId="5355" xr:uid="{1924471C-BA93-4D95-86EF-8CC7BDB6AB7D}"/>
    <cellStyle name="Title 3 19 2" xfId="5655" xr:uid="{5C4A2AD6-3D08-4B22-BA2A-636255EB6993}"/>
    <cellStyle name="Title 3 19 3" xfId="6088" xr:uid="{9AEF5F44-FC9B-4987-BC3A-8BF06F4CD572}"/>
    <cellStyle name="Title 3 19 3 2" xfId="7685" xr:uid="{BA4616DE-E4A4-4E85-B355-255E494D607B}"/>
    <cellStyle name="Title 3 19 4" xfId="17114" xr:uid="{7232CC74-ED71-43B7-A2B5-76D42437EC9B}"/>
    <cellStyle name="Title 3 2" xfId="2237" xr:uid="{3B98DDCD-A6D0-4879-BB0B-1313BB2D49EC}"/>
    <cellStyle name="Title 3 2 2" xfId="5356" xr:uid="{C24DB1A2-B0F6-4E3A-A517-914548EC989E}"/>
    <cellStyle name="Title 3 2 2 2" xfId="6478" xr:uid="{09DFB8AD-CDDF-4713-8142-1E895F57105D}"/>
    <cellStyle name="Title 3 2 2 2 2" xfId="8088" xr:uid="{B39E6E39-2796-4036-AB6B-57E55E5529EF}"/>
    <cellStyle name="Title 3 2 2 3" xfId="7446" xr:uid="{95EB18E6-DE86-4F15-84BD-CF4A2E934EF0}"/>
    <cellStyle name="Title 3 2 3" xfId="5656" xr:uid="{FF312877-1DCB-443C-A85E-6135ECE3BB3F}"/>
    <cellStyle name="Title 3 2 4" xfId="6089" xr:uid="{262C9B15-A61A-4F28-AF51-B1023694B5D0}"/>
    <cellStyle name="Title 3 2 4 2" xfId="7686" xr:uid="{B8D044F6-AE9A-4E7D-BBF0-73C42005ABF4}"/>
    <cellStyle name="Title 3 20" xfId="5357" xr:uid="{983AE712-61D8-4E50-8283-80E33F2E329A}"/>
    <cellStyle name="Title 3 20 2" xfId="5657" xr:uid="{04CDE551-57B6-4D99-9EC8-A0179A695365}"/>
    <cellStyle name="Title 3 20 3" xfId="6090" xr:uid="{79E77598-6914-4FCE-9F32-7B7451C559DA}"/>
    <cellStyle name="Title 3 20 3 2" xfId="7687" xr:uid="{1A36C1EE-19B9-4B95-901D-4C4155365618}"/>
    <cellStyle name="Title 3 20 4" xfId="17115" xr:uid="{5C3B909F-5587-4179-ABD0-9184F5351829}"/>
    <cellStyle name="Title 3 21" xfId="5358" xr:uid="{BD3DE690-3FB6-49E0-9025-F21D7DB450D5}"/>
    <cellStyle name="Title 3 21 2" xfId="5658" xr:uid="{7451F898-18D4-44EC-B121-BD2341532815}"/>
    <cellStyle name="Title 3 21 3" xfId="6091" xr:uid="{2F85364D-6B6E-4E2B-B3FD-7ECE36011E2B}"/>
    <cellStyle name="Title 3 21 3 2" xfId="7688" xr:uid="{8D2E3311-98CE-4379-B905-4918ADBE1F31}"/>
    <cellStyle name="Title 3 21 4" xfId="17116" xr:uid="{BBAF3A10-3433-46BB-A7D4-312902D25490}"/>
    <cellStyle name="Title 3 22" xfId="5359" xr:uid="{28A7B9EE-763B-451F-B7E4-AC53B2696FE6}"/>
    <cellStyle name="Title 3 22 2" xfId="5659" xr:uid="{0AA3A435-5E38-4FF2-9699-40840D094A0E}"/>
    <cellStyle name="Title 3 22 3" xfId="6092" xr:uid="{17C38292-44DA-40C2-8DAC-2E5A961461AB}"/>
    <cellStyle name="Title 3 22 3 2" xfId="7689" xr:uid="{2AE5E60D-C1D6-4883-81B3-DD6D9813C20B}"/>
    <cellStyle name="Title 3 22 4" xfId="17117" xr:uid="{1B77DEE5-838B-493D-A2CC-6EC7AEA99928}"/>
    <cellStyle name="Title 3 23" xfId="5360" xr:uid="{9E5DF2E4-257C-4400-9D23-1D54D306757B}"/>
    <cellStyle name="Title 3 23 2" xfId="5660" xr:uid="{6A32CC48-2F52-4C8D-A5F3-937900BB9C1B}"/>
    <cellStyle name="Title 3 23 3" xfId="6093" xr:uid="{21D66F09-F1AD-4D90-A810-60E875A8368B}"/>
    <cellStyle name="Title 3 23 3 2" xfId="7690" xr:uid="{C13A551F-8899-4CCE-9F45-15F823ACEE53}"/>
    <cellStyle name="Title 3 23 4" xfId="17118" xr:uid="{A38EFC26-2D79-4012-89EE-AA0A64253089}"/>
    <cellStyle name="Title 3 24" xfId="5361" xr:uid="{F1C6A3BD-7626-4883-99DD-06ACED3B379D}"/>
    <cellStyle name="Title 3 24 2" xfId="5661" xr:uid="{9175A6F0-926C-4C93-B70A-8948817CC770}"/>
    <cellStyle name="Title 3 24 3" xfId="6094" xr:uid="{BB390040-8A7A-4AF9-B1FD-411397C05B08}"/>
    <cellStyle name="Title 3 24 3 2" xfId="7691" xr:uid="{2C437D80-C1A2-493F-84D8-BFE5DBD30303}"/>
    <cellStyle name="Title 3 25" xfId="5362" xr:uid="{6AE9D652-0845-46B0-AD4B-A1E7C2D41D60}"/>
    <cellStyle name="Title 3 25 2" xfId="5662" xr:uid="{401FE74F-FCE0-42A3-84DA-366B0C5EF151}"/>
    <cellStyle name="Title 3 25 3" xfId="6095" xr:uid="{21E211CC-149C-4F71-8B1B-A3FE32F3EBCD}"/>
    <cellStyle name="Title 3 25 3 2" xfId="7692" xr:uid="{9F859CA6-2F37-415C-8F22-43432299C760}"/>
    <cellStyle name="Title 3 26" xfId="5363" xr:uid="{04A0D00D-D5C1-4857-86FF-32E46E8A5EE6}"/>
    <cellStyle name="Title 3 26 2" xfId="5663" xr:uid="{ABB30FE2-934F-4758-9ACE-7D01FD16F2A0}"/>
    <cellStyle name="Title 3 26 3" xfId="6096" xr:uid="{618BC63A-1CAF-45D2-A2AB-88B99EB92F1E}"/>
    <cellStyle name="Title 3 26 3 2" xfId="7693" xr:uid="{54E32613-C70F-413F-AF0F-4468A9FAB7B6}"/>
    <cellStyle name="Title 3 27" xfId="5364" xr:uid="{35C3EC16-C898-424E-8E80-B79B57D49D14}"/>
    <cellStyle name="Title 3 27 2" xfId="5664" xr:uid="{887894DF-7798-43B1-ADA3-C20EFC6DBA58}"/>
    <cellStyle name="Title 3 27 3" xfId="6097" xr:uid="{7E3A5B1C-9175-4A57-8531-742BA088C259}"/>
    <cellStyle name="Title 3 27 3 2" xfId="7694" xr:uid="{F6BEDF59-F57E-4432-BA13-2AD5C2972650}"/>
    <cellStyle name="Title 3 28" xfId="5365" xr:uid="{BC91B8CD-1B36-4773-BF7D-418D6A3E8B1F}"/>
    <cellStyle name="Title 3 28 2" xfId="5665" xr:uid="{8251DD49-2B6A-436F-A0E5-58D85E911570}"/>
    <cellStyle name="Title 3 28 3" xfId="6098" xr:uid="{5900FADD-B4D7-41B7-A8E4-8DEC892AA020}"/>
    <cellStyle name="Title 3 28 3 2" xfId="7695" xr:uid="{0250F105-464E-498D-ADEF-BF3BFFC684AA}"/>
    <cellStyle name="Title 3 29" xfId="5366" xr:uid="{5D20FA42-1CA7-4ABB-A8E7-EDD099D04897}"/>
    <cellStyle name="Title 3 29 2" xfId="5666" xr:uid="{CFC5CED7-23E1-4AE1-A4A7-9DB9E51BEEEC}"/>
    <cellStyle name="Title 3 29 3" xfId="6099" xr:uid="{41959DC8-382A-488F-8399-596B73EB1463}"/>
    <cellStyle name="Title 3 29 3 2" xfId="7696" xr:uid="{9BDC5C26-0B6D-46F7-8286-AF354286C914}"/>
    <cellStyle name="Title 3 3" xfId="2238" xr:uid="{7CA32F94-ED88-44C1-A218-1E2E87F5789B}"/>
    <cellStyle name="Title 3 3 2" xfId="5367" xr:uid="{0571F54D-385D-4313-AA05-8A73ABAF16C7}"/>
    <cellStyle name="Title 3 3 2 2" xfId="6479" xr:uid="{834BA79C-55CA-4266-B462-DD88633746E3}"/>
    <cellStyle name="Title 3 3 2 2 2" xfId="8089" xr:uid="{AF48A7E4-DF24-42D8-95FB-7C15E78C533F}"/>
    <cellStyle name="Title 3 3 2 3" xfId="7447" xr:uid="{FEA1ABCD-72D0-445D-8073-B6248C5B351A}"/>
    <cellStyle name="Title 3 3 3" xfId="5667" xr:uid="{02465571-4FE1-4635-B897-4120E43FAA20}"/>
    <cellStyle name="Title 3 3 4" xfId="6100" xr:uid="{7634F1DD-929C-4397-88A7-BC582F591DCB}"/>
    <cellStyle name="Title 3 3 4 2" xfId="7697" xr:uid="{65DE8D63-6855-4D01-BDD3-BD38FC6E3F55}"/>
    <cellStyle name="Title 3 30" xfId="5368" xr:uid="{D09CC076-CC03-4C6E-94BE-1FBD7D96A787}"/>
    <cellStyle name="Title 3 30 2" xfId="5668" xr:uid="{BE865040-E6F3-4F3B-B251-BA6BBD3D41F7}"/>
    <cellStyle name="Title 3 30 3" xfId="6101" xr:uid="{1622BEA0-D5C9-4101-A293-70827FD4E831}"/>
    <cellStyle name="Title 3 30 3 2" xfId="7698" xr:uid="{9F0449D3-7EBC-4734-9735-0587AF29A3A0}"/>
    <cellStyle name="Title 3 31" xfId="5369" xr:uid="{C0B3E08F-53D2-48BC-9999-4E8FDB847EAF}"/>
    <cellStyle name="Title 3 31 2" xfId="5669" xr:uid="{A39C5333-D5A1-4901-A35D-9226A2373ED9}"/>
    <cellStyle name="Title 3 31 3" xfId="6102" xr:uid="{0486C833-8B36-45AB-9AA1-5DA3213207E6}"/>
    <cellStyle name="Title 3 31 3 2" xfId="7699" xr:uid="{185C6D2E-B6FB-426F-B3C8-2A2808B4A06A}"/>
    <cellStyle name="Title 3 32" xfId="5345" xr:uid="{F0991CCC-FC07-49BC-8457-011722CD2F3E}"/>
    <cellStyle name="Title 3 32 2" xfId="6476" xr:uid="{BC39EBC8-DC82-4E90-AF1E-44A72E8ADB0A}"/>
    <cellStyle name="Title 3 32 2 2" xfId="8086" xr:uid="{A4CFC37B-04F3-460F-99A3-064E9F38E4FE}"/>
    <cellStyle name="Title 3 32 3" xfId="7444" xr:uid="{0D75F321-81B9-43AA-87EC-CC57BAB54DCF}"/>
    <cellStyle name="Title 3 33" xfId="5645" xr:uid="{8EDBC527-C615-4C0E-95E0-090B6972B924}"/>
    <cellStyle name="Title 3 34" xfId="6078" xr:uid="{7066F26B-B20D-4ED6-9140-267845696168}"/>
    <cellStyle name="Title 3 34 2" xfId="7675" xr:uid="{04B6C942-B3A5-4E48-9FB1-F2EBEC62D6F2}"/>
    <cellStyle name="Title 3 4" xfId="2239" xr:uid="{3CCE4756-9A71-4C02-9FC1-1CE3EA0BE5B3}"/>
    <cellStyle name="Title 3 4 2" xfId="5370" xr:uid="{C12A4985-80B9-4849-921C-207F2E24D3F7}"/>
    <cellStyle name="Title 3 4 2 2" xfId="6480" xr:uid="{7A8AF55B-4898-4C85-944B-AA390573A8C8}"/>
    <cellStyle name="Title 3 4 2 2 2" xfId="8090" xr:uid="{914D1D29-0E8C-4C84-AE6A-D08248755133}"/>
    <cellStyle name="Title 3 4 2 3" xfId="7448" xr:uid="{A91BB4B7-D4F6-4EA9-B7DB-F20441707D04}"/>
    <cellStyle name="Title 3 4 3" xfId="5670" xr:uid="{55DE0B65-2968-4682-8AA6-E78AEDF9057F}"/>
    <cellStyle name="Title 3 4 4" xfId="6103" xr:uid="{10E37D28-A4B6-4A1F-92D9-D09AFB2D1CBA}"/>
    <cellStyle name="Title 3 4 4 2" xfId="7700" xr:uid="{38D02092-E4BD-4C3D-AE73-BB7230019F9A}"/>
    <cellStyle name="Title 3 5" xfId="2240" xr:uid="{E720AB29-6C53-49F0-8C3E-2737F94A8EA1}"/>
    <cellStyle name="Title 3 5 2" xfId="5371" xr:uid="{4808019E-823C-4E51-9E6F-134D73BA55CB}"/>
    <cellStyle name="Title 3 5 2 2" xfId="6481" xr:uid="{36A2DC9D-7A96-4C37-94C1-56D2DF4426ED}"/>
    <cellStyle name="Title 3 5 2 2 2" xfId="8091" xr:uid="{FB5384A5-1582-4506-B0DA-ABCF674F2C5C}"/>
    <cellStyle name="Title 3 5 2 3" xfId="7449" xr:uid="{838A09C8-FA11-4F8A-B780-D6D73944876B}"/>
    <cellStyle name="Title 3 5 3" xfId="5671" xr:uid="{A0187F4F-FF6A-4A59-827F-51F5F0612DBD}"/>
    <cellStyle name="Title 3 5 4" xfId="6104" xr:uid="{C61D9A2D-E2CF-4E15-833C-20B3E21A0B46}"/>
    <cellStyle name="Title 3 5 4 2" xfId="7701" xr:uid="{63D8BAEA-D0E1-4053-8B7F-654526DA6706}"/>
    <cellStyle name="Title 3 6" xfId="2241" xr:uid="{BC24F747-58CA-4D42-9A88-2F56CE2EB00A}"/>
    <cellStyle name="Title 3 6 2" xfId="5372" xr:uid="{423D5697-C4AD-4EBE-ADBB-632D74380A02}"/>
    <cellStyle name="Title 3 6 2 2" xfId="6482" xr:uid="{1EF86EF0-90BC-497E-AD44-256FA36AE375}"/>
    <cellStyle name="Title 3 6 2 2 2" xfId="8092" xr:uid="{525275B4-40AF-41CC-8DF4-FAF863F3B834}"/>
    <cellStyle name="Title 3 6 2 3" xfId="7450" xr:uid="{24D7C58D-16BB-4093-A223-91F0739D12B1}"/>
    <cellStyle name="Title 3 6 3" xfId="5672" xr:uid="{425CD72B-5DEC-4440-849A-99B0FAEE8FDC}"/>
    <cellStyle name="Title 3 6 4" xfId="6105" xr:uid="{97481B93-D6F7-40C4-AB8E-B700A21A5336}"/>
    <cellStyle name="Title 3 6 4 2" xfId="7702" xr:uid="{9F12672D-6BB2-4470-A405-EE91CE3C4FA1}"/>
    <cellStyle name="Title 3 7" xfId="2242" xr:uid="{6EF6BB26-2B45-4E99-8AAC-443DD956924B}"/>
    <cellStyle name="Title 3 7 2" xfId="5373" xr:uid="{6BE1B417-82BB-4998-997A-B7D201E243EF}"/>
    <cellStyle name="Title 3 7 2 2" xfId="6483" xr:uid="{67F2B7B0-37D2-4608-A263-DA237785D7FD}"/>
    <cellStyle name="Title 3 7 2 2 2" xfId="8093" xr:uid="{45915AA7-09F0-473A-9F0E-C4DC76F25424}"/>
    <cellStyle name="Title 3 7 2 3" xfId="7451" xr:uid="{3AB5AE46-9CE6-4035-A5F5-1FC6CAE66FCE}"/>
    <cellStyle name="Title 3 7 3" xfId="5673" xr:uid="{DBE05256-EF71-4A8A-932E-27FF01F5F7B2}"/>
    <cellStyle name="Title 3 7 4" xfId="6106" xr:uid="{44FE729D-6B84-4F9A-8243-87E40726DFF1}"/>
    <cellStyle name="Title 3 7 4 2" xfId="7703" xr:uid="{C61FF1E9-028C-4218-8CA0-7A4C1D18E3DD}"/>
    <cellStyle name="Title 3 8" xfId="2243" xr:uid="{89FC328C-D696-48BA-BF5B-8F1DD08F8DFB}"/>
    <cellStyle name="Title 3 8 2" xfId="5374" xr:uid="{0CF5CC62-795D-4518-BA41-2B142B034994}"/>
    <cellStyle name="Title 3 8 2 2" xfId="6484" xr:uid="{7A776974-9997-4A32-8656-83A2DB730E59}"/>
    <cellStyle name="Title 3 8 2 2 2" xfId="8094" xr:uid="{DC0BFD4D-1955-4C3F-9031-62A11FB8E3A6}"/>
    <cellStyle name="Title 3 8 2 3" xfId="7452" xr:uid="{A233819F-6FDB-4581-B3DB-4006D51D4140}"/>
    <cellStyle name="Title 3 8 3" xfId="5674" xr:uid="{2505EE9C-F322-468C-BF17-89686724ECCC}"/>
    <cellStyle name="Title 3 8 4" xfId="6107" xr:uid="{9F89E150-3772-4021-A5B6-7B2CE22F924A}"/>
    <cellStyle name="Title 3 8 4 2" xfId="7704" xr:uid="{43436875-AC6B-479C-95DD-D2D904234236}"/>
    <cellStyle name="Title 3 9" xfId="2244" xr:uid="{41227BCF-FA96-402B-98F2-EE1F9A0EB78D}"/>
    <cellStyle name="Title 3 9 2" xfId="5375" xr:uid="{EC56D147-A221-4214-AF95-FEFE541813DB}"/>
    <cellStyle name="Title 3 9 2 2" xfId="6485" xr:uid="{7D848AB3-7247-48FB-9124-44C5286F7889}"/>
    <cellStyle name="Title 3 9 2 2 2" xfId="8095" xr:uid="{B86A49E7-7B58-4B9F-91BD-8AF744B20C93}"/>
    <cellStyle name="Title 3 9 2 3" xfId="7453" xr:uid="{430FD10A-7D9D-4352-9B11-F01A568E5560}"/>
    <cellStyle name="Title 3 9 3" xfId="5675" xr:uid="{A63F93E5-6C66-499B-9D40-568FA67CFABC}"/>
    <cellStyle name="Title 3 9 4" xfId="6108" xr:uid="{4F153AC2-B3FB-497F-8424-51FD0189768E}"/>
    <cellStyle name="Title 3 9 4 2" xfId="7705" xr:uid="{BA0604B3-7241-4C94-BFC6-A14F2635D722}"/>
    <cellStyle name="Title 4" xfId="2245" xr:uid="{EEE3C01C-68EF-4C89-B23E-E5681D80DC3F}"/>
    <cellStyle name="Title 4 10" xfId="5377" xr:uid="{DD229A79-81A9-4BFF-94F2-504487ADF950}"/>
    <cellStyle name="Title 4 10 2" xfId="5677" xr:uid="{FF8BDF96-1244-4669-866B-DB651F2E5D3F}"/>
    <cellStyle name="Title 4 10 3" xfId="6110" xr:uid="{71D480A4-691B-464E-96CD-3E0DE6C0561D}"/>
    <cellStyle name="Title 4 10 3 2" xfId="7707" xr:uid="{7EDA4F93-7DA4-49FE-99A7-6A5F968F885D}"/>
    <cellStyle name="Title 4 10 4" xfId="17120" xr:uid="{F15C9596-C4CC-44F1-A934-22D21B98EB26}"/>
    <cellStyle name="Title 4 11" xfId="5378" xr:uid="{496C7E29-ED00-4C4A-9ACA-4E2159546B3D}"/>
    <cellStyle name="Title 4 11 2" xfId="5678" xr:uid="{581B72FE-66D3-46B0-AF0A-F628B5CE05C4}"/>
    <cellStyle name="Title 4 11 3" xfId="6111" xr:uid="{F76C5FC6-3BFF-46E5-8BB9-4396FC95A817}"/>
    <cellStyle name="Title 4 11 3 2" xfId="7708" xr:uid="{CCAF2712-5FBF-4CCE-B4F4-53FE1615B78A}"/>
    <cellStyle name="Title 4 11 4" xfId="17121" xr:uid="{54028B21-9DB3-40BA-8015-F3AC3B833606}"/>
    <cellStyle name="Title 4 12" xfId="5379" xr:uid="{DE91AB9C-7550-4443-BD1B-33EB4E8C88C5}"/>
    <cellStyle name="Title 4 12 2" xfId="5679" xr:uid="{1DB0BB89-8227-441B-B186-31BBD184B7CE}"/>
    <cellStyle name="Title 4 12 3" xfId="6112" xr:uid="{77A62562-B8D8-4031-BB62-7714AA545C70}"/>
    <cellStyle name="Title 4 12 3 2" xfId="7709" xr:uid="{C7F78D70-84E6-4E2E-AE8E-841F913CF098}"/>
    <cellStyle name="Title 4 12 4" xfId="17122" xr:uid="{A356041B-097F-4F83-9EF0-B829C7CB4A84}"/>
    <cellStyle name="Title 4 13" xfId="5380" xr:uid="{949BF68B-14FB-49EF-A5DE-05E6D0E98C7D}"/>
    <cellStyle name="Title 4 13 2" xfId="5680" xr:uid="{0312200C-154D-4D29-B9B1-3171D4352CAE}"/>
    <cellStyle name="Title 4 13 3" xfId="6113" xr:uid="{2C2BE2D6-4EF5-4BD4-9253-B4821C85133C}"/>
    <cellStyle name="Title 4 13 3 2" xfId="7710" xr:uid="{0E5AA9F1-9C7F-4191-8A49-4E62C50ABE43}"/>
    <cellStyle name="Title 4 13 4" xfId="17123" xr:uid="{88A102E7-0F20-4416-B29C-3B588C68961C}"/>
    <cellStyle name="Title 4 14" xfId="5381" xr:uid="{D83E311E-2BA0-425C-826D-D38977AC29BF}"/>
    <cellStyle name="Title 4 14 2" xfId="5681" xr:uid="{63CB0557-A1D8-41FF-A46D-4BC247736D96}"/>
    <cellStyle name="Title 4 14 3" xfId="6114" xr:uid="{2532ED1F-177E-467D-84FB-E12FD1E666F9}"/>
    <cellStyle name="Title 4 14 3 2" xfId="7711" xr:uid="{FD9CE60B-586B-4845-B79C-77BDD8123195}"/>
    <cellStyle name="Title 4 14 4" xfId="17124" xr:uid="{801085B1-CD61-4167-97DA-7417DE299BC8}"/>
    <cellStyle name="Title 4 15" xfId="5382" xr:uid="{AA258034-6A69-4573-9D32-CB225B80224D}"/>
    <cellStyle name="Title 4 15 2" xfId="5682" xr:uid="{2F85E41A-F23C-449A-82EF-06AFDC4C0824}"/>
    <cellStyle name="Title 4 15 3" xfId="6115" xr:uid="{2FACE8B0-3171-4C72-8ECF-7C90B28D361F}"/>
    <cellStyle name="Title 4 15 3 2" xfId="7712" xr:uid="{DBFC6545-0942-4322-87A8-F5297B53DEFF}"/>
    <cellStyle name="Title 4 15 4" xfId="17125" xr:uid="{E738C600-7A4C-45B1-B693-BD8FC6FF085F}"/>
    <cellStyle name="Title 4 16" xfId="5383" xr:uid="{38902B7B-0365-431B-9990-57A20EE01FA6}"/>
    <cellStyle name="Title 4 16 2" xfId="5683" xr:uid="{B27C1572-3A21-49E7-B6C9-24AFAE3C81BD}"/>
    <cellStyle name="Title 4 16 3" xfId="6116" xr:uid="{119B4C67-0DFF-40E7-ACBC-05531FA65AF1}"/>
    <cellStyle name="Title 4 16 3 2" xfId="7713" xr:uid="{D5DA8669-0EB0-4466-BC00-10A3244FF60F}"/>
    <cellStyle name="Title 4 16 4" xfId="17126" xr:uid="{2E7D6029-B596-4F4A-A7A5-6BE186284D3B}"/>
    <cellStyle name="Title 4 17" xfId="5384" xr:uid="{1A8D9C37-6A0B-4E95-B10F-86DA1D36278D}"/>
    <cellStyle name="Title 4 17 2" xfId="5684" xr:uid="{E6F71844-4ABD-41B1-A14B-650800D1FA32}"/>
    <cellStyle name="Title 4 17 3" xfId="6117" xr:uid="{743D7A25-0A0E-4E47-8B18-7DA8BE5D01A7}"/>
    <cellStyle name="Title 4 17 3 2" xfId="7714" xr:uid="{4AF64225-7427-480C-B75D-5AC1471E6322}"/>
    <cellStyle name="Title 4 17 4" xfId="17127" xr:uid="{259D65EE-CE25-44C9-8B8F-39C98A6957B2}"/>
    <cellStyle name="Title 4 18" xfId="5385" xr:uid="{007219D1-B573-4ABE-B5F5-83B34ED6294A}"/>
    <cellStyle name="Title 4 18 2" xfId="5685" xr:uid="{C3D11E88-B464-40D1-9A9B-8DE8E5FBDCAC}"/>
    <cellStyle name="Title 4 18 3" xfId="6118" xr:uid="{FE988816-C897-48C7-949A-842141DE3612}"/>
    <cellStyle name="Title 4 18 3 2" xfId="7715" xr:uid="{D8256E1A-17ED-4E60-8BDC-6728E13AEDA9}"/>
    <cellStyle name="Title 4 18 4" xfId="17128" xr:uid="{36D27CD7-6A63-4A6A-BFB5-1BAAF1872B22}"/>
    <cellStyle name="Title 4 19" xfId="5386" xr:uid="{DE52AC36-D559-4C45-A98D-D9B3D08F238D}"/>
    <cellStyle name="Title 4 19 2" xfId="5686" xr:uid="{85049EF7-A7AB-472B-A237-0A3C88D82982}"/>
    <cellStyle name="Title 4 19 3" xfId="6119" xr:uid="{363FD56A-2A64-41D3-B9B5-FC0495887498}"/>
    <cellStyle name="Title 4 19 3 2" xfId="7716" xr:uid="{86EBC3EB-F8EC-4248-86B6-053D7738AECE}"/>
    <cellStyle name="Title 4 19 4" xfId="17129" xr:uid="{9E35369B-69A3-4377-B1BC-35465287D175}"/>
    <cellStyle name="Title 4 2" xfId="2246" xr:uid="{0F50892E-4C2E-4F91-83BE-49485A257CD3}"/>
    <cellStyle name="Title 4 2 2" xfId="5387" xr:uid="{48DA0B40-69F5-4116-A3E8-8EA7B78FFDD1}"/>
    <cellStyle name="Title 4 2 2 2" xfId="6487" xr:uid="{6CF7CFFD-33D9-4098-A178-24913758B8BC}"/>
    <cellStyle name="Title 4 2 2 2 2" xfId="8097" xr:uid="{8AFE4414-0A53-4819-9E50-7438735267C0}"/>
    <cellStyle name="Title 4 2 2 3" xfId="7455" xr:uid="{E887C39D-328F-43E5-A581-5D22276147B4}"/>
    <cellStyle name="Title 4 2 3" xfId="5687" xr:uid="{5A727B51-782D-49C6-9186-49E409CAE1E0}"/>
    <cellStyle name="Title 4 2 4" xfId="6120" xr:uid="{97088B73-729E-4017-9D91-89434DC7D64F}"/>
    <cellStyle name="Title 4 2 4 2" xfId="7717" xr:uid="{649285E0-04C6-42C9-B4EC-AF9585137E93}"/>
    <cellStyle name="Title 4 20" xfId="5388" xr:uid="{E718412D-8107-4341-AE7E-810DEBB0111B}"/>
    <cellStyle name="Title 4 20 2" xfId="5688" xr:uid="{2BC83260-3BB9-4379-94B8-16E1BCD1FBC1}"/>
    <cellStyle name="Title 4 20 3" xfId="6121" xr:uid="{08CE6E0C-F6F1-415D-A32A-DF973286310A}"/>
    <cellStyle name="Title 4 20 3 2" xfId="7718" xr:uid="{31AE6E4A-0E13-43CC-BEFF-3CBFEDE4E7FE}"/>
    <cellStyle name="Title 4 20 4" xfId="17130" xr:uid="{ADC7E506-330A-411E-B338-534AF60A99CA}"/>
    <cellStyle name="Title 4 21" xfId="5389" xr:uid="{A99049A3-26E1-46C2-9209-1F0DC97692A1}"/>
    <cellStyle name="Title 4 21 2" xfId="5689" xr:uid="{4A775ED4-B899-43D3-9610-11BE87C2EE54}"/>
    <cellStyle name="Title 4 21 3" xfId="6122" xr:uid="{FBBA14D2-855B-4086-A977-65B499B3AAF9}"/>
    <cellStyle name="Title 4 21 3 2" xfId="7719" xr:uid="{00BDE705-0649-496A-9969-A24CA2E7CCC2}"/>
    <cellStyle name="Title 4 22" xfId="5390" xr:uid="{2B3AF2E9-0C43-4EF4-9CC3-E0FF6073FE44}"/>
    <cellStyle name="Title 4 22 2" xfId="5690" xr:uid="{968D33C0-02AA-441C-A47F-F74D2684A361}"/>
    <cellStyle name="Title 4 22 3" xfId="6123" xr:uid="{C7BED33F-0C49-47A9-A5AE-7BB116181A62}"/>
    <cellStyle name="Title 4 22 3 2" xfId="7720" xr:uid="{5D5F6A1D-C241-4780-8CA5-233FDBA531DB}"/>
    <cellStyle name="Title 4 23" xfId="5391" xr:uid="{CC1C325E-E415-4EF9-9DE7-2E6BFCC9EB96}"/>
    <cellStyle name="Title 4 23 2" xfId="5691" xr:uid="{9BDA7CE7-C062-4D8E-8D14-F653ED0BCD0B}"/>
    <cellStyle name="Title 4 23 3" xfId="6124" xr:uid="{D79203DC-793C-434C-AC78-0780E5D3C2E8}"/>
    <cellStyle name="Title 4 23 3 2" xfId="7721" xr:uid="{1B63449C-6EC1-455F-8475-842260FA9ADD}"/>
    <cellStyle name="Title 4 24" xfId="5392" xr:uid="{849F1B88-76E3-4999-9B04-FAD5148A0D6C}"/>
    <cellStyle name="Title 4 24 2" xfId="5692" xr:uid="{AA94FECB-107B-45B7-BA0B-8B70838F7F5D}"/>
    <cellStyle name="Title 4 24 3" xfId="6125" xr:uid="{D5D1A903-1DEB-490B-BABD-C9FD610DE9CA}"/>
    <cellStyle name="Title 4 24 3 2" xfId="7722" xr:uid="{B5FEAC3F-87D8-454B-9521-E7DF1083C700}"/>
    <cellStyle name="Title 4 25" xfId="5393" xr:uid="{8B37048B-9458-4FA9-9F24-0D4245C0020E}"/>
    <cellStyle name="Title 4 25 2" xfId="5693" xr:uid="{D72732C9-266D-4547-91FA-E52DFD383575}"/>
    <cellStyle name="Title 4 25 3" xfId="6126" xr:uid="{46D41B99-1A4C-49F0-BF3E-CF1404B0DADF}"/>
    <cellStyle name="Title 4 25 3 2" xfId="7723" xr:uid="{6C34D4A5-F8FB-4172-9542-D6AFA7D63ACD}"/>
    <cellStyle name="Title 4 26" xfId="5394" xr:uid="{AD74D02F-2FD9-44D3-968D-28110E511D56}"/>
    <cellStyle name="Title 4 26 2" xfId="5694" xr:uid="{EF886E2D-4AB6-4908-963F-EB1CA0F3FD83}"/>
    <cellStyle name="Title 4 26 3" xfId="6127" xr:uid="{3F335E68-6321-4DD7-A88C-CC95573AA2B3}"/>
    <cellStyle name="Title 4 26 3 2" xfId="7724" xr:uid="{CE812E10-B3D8-40FD-82A6-3309A4DE0E65}"/>
    <cellStyle name="Title 4 27" xfId="5395" xr:uid="{039CD850-76DE-4DFF-8460-8C100E271A85}"/>
    <cellStyle name="Title 4 27 2" xfId="5695" xr:uid="{E5080E52-ECE8-4036-AAFC-47B31F93A729}"/>
    <cellStyle name="Title 4 27 3" xfId="6128" xr:uid="{AF6B1068-96BB-4772-BCB7-F244E0D10F1D}"/>
    <cellStyle name="Title 4 27 3 2" xfId="7725" xr:uid="{48FBBE7E-C7F5-4974-A2D0-4C2941A0C8AE}"/>
    <cellStyle name="Title 4 28" xfId="5396" xr:uid="{11F75FB2-AD1E-4AF9-9F20-B1D72DCDAA38}"/>
    <cellStyle name="Title 4 28 2" xfId="5696" xr:uid="{DBADBAE1-1FBA-4D3B-A1D6-7A1D4C20BF95}"/>
    <cellStyle name="Title 4 28 3" xfId="6129" xr:uid="{F9A7A5C8-5D73-4C45-8EA4-8E7F1A4FDF2A}"/>
    <cellStyle name="Title 4 28 3 2" xfId="7726" xr:uid="{3E25F086-293F-4B43-9C50-8252C8D9FCDC}"/>
    <cellStyle name="Title 4 29" xfId="5376" xr:uid="{E5694040-24D3-418E-BEC7-F72A717628F9}"/>
    <cellStyle name="Title 4 29 2" xfId="6486" xr:uid="{42977D32-3E0F-49F7-A30C-884D63EA097B}"/>
    <cellStyle name="Title 4 29 2 2" xfId="8096" xr:uid="{3AE1EDD9-1652-4C6D-9E02-5A73807840DF}"/>
    <cellStyle name="Title 4 29 3" xfId="7454" xr:uid="{4D846DF4-5C1B-4D44-AA18-112EEE0F2DDB}"/>
    <cellStyle name="Title 4 3" xfId="2247" xr:uid="{54B941B5-7A49-4770-8F85-72E6BFC4DB46}"/>
    <cellStyle name="Title 4 3 2" xfId="5397" xr:uid="{072230CA-E128-4C6B-8BC5-A6AE1D716CF5}"/>
    <cellStyle name="Title 4 3 2 2" xfId="6488" xr:uid="{8556C223-C24C-4F3E-A6F5-35F50319957B}"/>
    <cellStyle name="Title 4 3 2 2 2" xfId="8098" xr:uid="{422A00DC-EDA6-471D-9B59-F6B57B27CC18}"/>
    <cellStyle name="Title 4 3 2 3" xfId="7456" xr:uid="{31083B2F-8CA0-4E0A-B96D-1B945A19BEFA}"/>
    <cellStyle name="Title 4 3 3" xfId="5697" xr:uid="{E9257BE8-77DB-4865-AF80-7F61813F3543}"/>
    <cellStyle name="Title 4 3 4" xfId="6130" xr:uid="{F4F71CD1-4020-4FE7-864C-A38ED02CFF00}"/>
    <cellStyle name="Title 4 3 4 2" xfId="7727" xr:uid="{04BBBB95-5A41-4C78-9A89-740362A10B5A}"/>
    <cellStyle name="Title 4 30" xfId="5676" xr:uid="{BE5154E4-EECE-4356-8774-BDF7AC196B7E}"/>
    <cellStyle name="Title 4 31" xfId="6109" xr:uid="{570FB4A5-9011-4D51-A985-20327A2F468A}"/>
    <cellStyle name="Title 4 31 2" xfId="7706" xr:uid="{D3826E14-78EA-4E3E-A091-28717BB664E6}"/>
    <cellStyle name="Title 4 4" xfId="2248" xr:uid="{E136F3BE-1785-4019-B1F8-7390C0D21034}"/>
    <cellStyle name="Title 4 4 2" xfId="5398" xr:uid="{333614C4-BF47-4FCF-856A-971CF5B22F4F}"/>
    <cellStyle name="Title 4 4 2 2" xfId="6489" xr:uid="{85E01A9E-3AF5-43B5-8769-5190DA40B4C7}"/>
    <cellStyle name="Title 4 4 2 2 2" xfId="8099" xr:uid="{B2A79D62-0E28-4E9A-ABE7-146D44415684}"/>
    <cellStyle name="Title 4 4 2 3" xfId="7457" xr:uid="{F9381825-FA55-48CF-B61A-D263B1D374B4}"/>
    <cellStyle name="Title 4 4 3" xfId="5698" xr:uid="{096D98BC-2C81-4BEA-BAF2-D325EDA42380}"/>
    <cellStyle name="Title 4 4 4" xfId="6131" xr:uid="{A7DE0F53-C86F-48BD-B961-0CDA22A27F47}"/>
    <cellStyle name="Title 4 4 4 2" xfId="7728" xr:uid="{A90A57CF-77C8-4CB9-99FD-326899EB2D5F}"/>
    <cellStyle name="Title 4 5" xfId="2249" xr:uid="{E76B1297-C139-43CE-A34D-3EC9635C2B83}"/>
    <cellStyle name="Title 4 5 2" xfId="5399" xr:uid="{A0A21C3F-186F-4948-A483-5DF453995F25}"/>
    <cellStyle name="Title 4 5 2 2" xfId="6490" xr:uid="{9ABD45C0-B847-421B-B650-068987B99B34}"/>
    <cellStyle name="Title 4 5 2 2 2" xfId="8100" xr:uid="{55385804-18B3-44D1-BECA-47B22B6B6177}"/>
    <cellStyle name="Title 4 5 2 3" xfId="7458" xr:uid="{37994402-A40E-4A54-95FF-0321984F512E}"/>
    <cellStyle name="Title 4 5 3" xfId="5699" xr:uid="{9E67BB26-BBD6-42C6-85C0-9E9A843FA14B}"/>
    <cellStyle name="Title 4 5 4" xfId="6132" xr:uid="{B9399B14-3B6E-4DB9-A79F-A1448F4DA0B4}"/>
    <cellStyle name="Title 4 5 4 2" xfId="7729" xr:uid="{EB1359B7-4DF7-4141-A4D4-35BC6F5D5610}"/>
    <cellStyle name="Title 4 6" xfId="2250" xr:uid="{9D15A8C5-DE83-4EA8-BE90-A2770A005571}"/>
    <cellStyle name="Title 4 6 2" xfId="5400" xr:uid="{86104DC8-CDEE-43D6-858A-61D358A17811}"/>
    <cellStyle name="Title 4 6 2 2" xfId="6491" xr:uid="{33A72983-930A-4829-B569-27A9BE3E9236}"/>
    <cellStyle name="Title 4 6 2 2 2" xfId="8101" xr:uid="{071B3F0F-0455-4033-BC37-3BF7FC15F888}"/>
    <cellStyle name="Title 4 6 2 3" xfId="7459" xr:uid="{E2C85EF2-31C5-441E-B9D2-4C1450A05FAD}"/>
    <cellStyle name="Title 4 6 3" xfId="5700" xr:uid="{C25F20E1-D2C3-4742-BA80-7EAEDAA71266}"/>
    <cellStyle name="Title 4 6 4" xfId="6133" xr:uid="{909BB92F-A98A-4409-BD80-F7207369F23F}"/>
    <cellStyle name="Title 4 6 4 2" xfId="7730" xr:uid="{8656C251-7EE7-450F-B9D7-222D612584A9}"/>
    <cellStyle name="Title 4 7" xfId="2251" xr:uid="{0203DB5E-038A-46B0-A473-BA89A8626D24}"/>
    <cellStyle name="Title 4 7 2" xfId="5401" xr:uid="{A264AFE6-B800-40ED-B099-6566039AFA8D}"/>
    <cellStyle name="Title 4 7 2 2" xfId="6492" xr:uid="{B25562F7-EAF9-4B73-B7A0-1069F486641A}"/>
    <cellStyle name="Title 4 7 2 2 2" xfId="8102" xr:uid="{DBD2E284-4871-4AAD-8C0C-CA40DDC76041}"/>
    <cellStyle name="Title 4 7 2 3" xfId="7460" xr:uid="{081B69A3-98E5-4822-829D-D59DE074FBAE}"/>
    <cellStyle name="Title 4 7 3" xfId="5701" xr:uid="{6961D960-2D49-4240-A814-C23BF674F693}"/>
    <cellStyle name="Title 4 7 4" xfId="6134" xr:uid="{7866275C-54A8-4403-A5F0-7ADAE9EBA72E}"/>
    <cellStyle name="Title 4 7 4 2" xfId="7731" xr:uid="{44570BB0-3E2C-4A2D-9A5A-FF674EAF3E61}"/>
    <cellStyle name="Title 4 8" xfId="5402" xr:uid="{AD36C472-D950-4C01-B937-6811E9861F4B}"/>
    <cellStyle name="Title 4 8 2" xfId="5702" xr:uid="{2CC30EA7-5FD7-4F82-9DA9-03DF4EC46BC6}"/>
    <cellStyle name="Title 4 8 3" xfId="6135" xr:uid="{095C7CD3-6399-445F-B93A-823CC6CD6123}"/>
    <cellStyle name="Title 4 8 3 2" xfId="7732" xr:uid="{6E4ECDC7-2694-4F66-AF53-3ABB5E1486FF}"/>
    <cellStyle name="Title 4 8 4" xfId="17131" xr:uid="{62D567B6-58F7-4C55-9723-2F41F9517ED3}"/>
    <cellStyle name="Title 4 9" xfId="5403" xr:uid="{3EF5330D-F628-4806-A542-34238DB857EF}"/>
    <cellStyle name="Title 4 9 2" xfId="5703" xr:uid="{D815CB5C-668A-473A-990D-6B7959AB5DED}"/>
    <cellStyle name="Title 4 9 3" xfId="6136" xr:uid="{6242CBDD-9512-4FE3-BF40-1A126C8C88D9}"/>
    <cellStyle name="Title 4 9 3 2" xfId="7733" xr:uid="{A37256B8-8204-4DAC-890D-FAAFC22BB58D}"/>
    <cellStyle name="Title 4 9 4" xfId="17132" xr:uid="{561BC3EB-48D3-45A3-B938-C580E1D9DA05}"/>
    <cellStyle name="Title 5" xfId="17133" xr:uid="{9DA7B1C1-41E1-40C1-BB88-20F68B6F64E9}"/>
    <cellStyle name="Titolo" xfId="1226" xr:uid="{6637A71E-DACF-452E-BB63-E5BAE30621FA}"/>
    <cellStyle name="Titolo 1" xfId="1227" xr:uid="{AD8C8979-3BEA-4BB5-BC6C-403521BCA391}"/>
    <cellStyle name="Titolo 2" xfId="1228" xr:uid="{52B9BB90-56E4-45ED-8BA4-E08CDA76E41A}"/>
    <cellStyle name="Titolo 3" xfId="1229" xr:uid="{5C002804-E39A-44AC-8B90-335BEE212DFC}"/>
    <cellStyle name="Titolo 4" xfId="1230" xr:uid="{181E3628-B58C-4507-BE50-A015D9CC1598}"/>
    <cellStyle name="Titre" xfId="1231" xr:uid="{CAE4BA54-92B8-401E-8C46-7D06A1F33670}"/>
    <cellStyle name="Titre 1" xfId="1232" xr:uid="{A39DB79E-A4DD-43F8-9065-1D6C3FE1E3A4}"/>
    <cellStyle name="Titre 2" xfId="1233" xr:uid="{758AB763-D4C2-48A4-B698-F4428ECE90F8}"/>
    <cellStyle name="Titre 3" xfId="1234" xr:uid="{0D245C30-81DE-400A-B103-159063E2298F}"/>
    <cellStyle name="Titre 4" xfId="1235" xr:uid="{D53A25A0-BDC8-4AF2-ADAB-04F0C2A2D0E3}"/>
    <cellStyle name="Total 10" xfId="1236" xr:uid="{F9748B5E-44BF-4663-B1E9-89B7F393E994}"/>
    <cellStyle name="Total 10 2" xfId="19145" xr:uid="{830A6CED-AF8C-4059-9B9F-F8EBE04EB52E}"/>
    <cellStyle name="Total 10 2 2" xfId="21480" xr:uid="{CA451249-2B9A-4653-85C9-058CE2ADC045}"/>
    <cellStyle name="Total 10 2 2 2" xfId="36775" xr:uid="{7F5F4B50-A95F-4DEA-91AD-5EED593C11FE}"/>
    <cellStyle name="Total 10 2 3" xfId="28590" xr:uid="{7E8AF56D-6245-4B93-B0B8-CD28257E1451}"/>
    <cellStyle name="Total 10 2 3 2" xfId="38959" xr:uid="{2F1AE7F5-D2CA-4417-A56C-EAABC82EF060}"/>
    <cellStyle name="Total 10 2 4" xfId="41285" xr:uid="{AE80C315-B7ED-44D4-813F-AE291C74359B}"/>
    <cellStyle name="Total 10 2 5" xfId="34454" xr:uid="{596443CD-9C30-4D70-9F6B-8E15A681C638}"/>
    <cellStyle name="Total 10 3" xfId="39085" xr:uid="{DA196AD7-E5BD-46CC-B643-7716B9F7117D}"/>
    <cellStyle name="Total 10 4" xfId="28703" xr:uid="{45CC798B-6B17-459E-B4E1-2E8FBA21A79D}"/>
    <cellStyle name="Total 11" xfId="1237" xr:uid="{AA5F72A3-C461-4B06-A362-3C5B7A8A6BDA}"/>
    <cellStyle name="Total 11 2" xfId="19146" xr:uid="{3EF822FC-AD00-4CA1-A3B7-1A7DCC1E6DF5}"/>
    <cellStyle name="Total 11 2 2" xfId="21481" xr:uid="{DE72DB7B-F8E3-446A-B927-02AE6238751E}"/>
    <cellStyle name="Total 11 2 2 2" xfId="36776" xr:uid="{FA2D17D7-FB45-4651-9B72-3BC77816691C}"/>
    <cellStyle name="Total 11 2 3" xfId="28591" xr:uid="{3929E368-D6FA-444A-969B-264180C540A3}"/>
    <cellStyle name="Total 11 2 3 2" xfId="38960" xr:uid="{657EB794-530E-498F-896E-57C3E39ADC9A}"/>
    <cellStyle name="Total 11 2 4" xfId="41286" xr:uid="{44B37BB4-74A5-4DF6-8BD6-0BFB6B0336D9}"/>
    <cellStyle name="Total 11 2 5" xfId="34455" xr:uid="{63903960-CDBB-4D3C-A6BD-A88477A4891F}"/>
    <cellStyle name="Total 11 3" xfId="39086" xr:uid="{91BFB86C-3830-4FBB-BB13-2CBE7A91458D}"/>
    <cellStyle name="Total 11 4" xfId="28704" xr:uid="{90350749-33B6-434E-9669-C515FA004E6F}"/>
    <cellStyle name="Total 12" xfId="1238" xr:uid="{367EF227-1206-4D8B-A539-496E46A809AF}"/>
    <cellStyle name="Total 12 2" xfId="19147" xr:uid="{A3368C98-CCC8-40D4-BAC8-1EEF89446B6C}"/>
    <cellStyle name="Total 12 2 2" xfId="21482" xr:uid="{B676F1AD-D005-43DB-B026-D3B460C63F67}"/>
    <cellStyle name="Total 12 2 2 2" xfId="36777" xr:uid="{D1CCEA3D-C55D-4820-9E79-53387266FEE1}"/>
    <cellStyle name="Total 12 2 3" xfId="28592" xr:uid="{0943A6E8-92E9-4B9D-B4D7-191ECFFF10C3}"/>
    <cellStyle name="Total 12 2 3 2" xfId="38961" xr:uid="{5A4CCA6D-CFBA-4101-AA60-7C507A446604}"/>
    <cellStyle name="Total 12 2 4" xfId="41287" xr:uid="{AF397C6E-6F7B-4314-9D5B-891365A6A516}"/>
    <cellStyle name="Total 12 2 5" xfId="34456" xr:uid="{83D44FF5-EAD9-4691-8D3A-0E8FBF444411}"/>
    <cellStyle name="Total 12 3" xfId="39087" xr:uid="{BBF799AA-677C-4A8D-B31D-F7224E9EB113}"/>
    <cellStyle name="Total 12 4" xfId="28705" xr:uid="{960E7351-74C3-4B23-83B3-6DB19A79E25A}"/>
    <cellStyle name="Total 13" xfId="1239" xr:uid="{9D402E39-C502-4C9A-B0EB-6F36BA57D527}"/>
    <cellStyle name="Total 13 2" xfId="19148" xr:uid="{B6031C34-A6C3-4CAA-9C36-78AF1E596248}"/>
    <cellStyle name="Total 13 2 2" xfId="21483" xr:uid="{2287E746-E5E3-4FA0-A0A7-6294F2FEF63A}"/>
    <cellStyle name="Total 13 2 2 2" xfId="36778" xr:uid="{2D1C33C3-5927-4870-B837-001DB16BF5E9}"/>
    <cellStyle name="Total 13 2 3" xfId="28593" xr:uid="{7954CF2B-9D23-4B35-822D-0FED49B5A43A}"/>
    <cellStyle name="Total 13 2 3 2" xfId="38962" xr:uid="{6D54E67C-3274-4963-BB44-68B226817DA6}"/>
    <cellStyle name="Total 13 2 4" xfId="41288" xr:uid="{C3BD4966-FDB5-4BC5-962F-A2AC9E897C89}"/>
    <cellStyle name="Total 13 2 5" xfId="34457" xr:uid="{AAE8B692-D0E2-4981-B2A9-CAC9EB8F2DBE}"/>
    <cellStyle name="Total 13 3" xfId="39088" xr:uid="{DF55A974-C160-4C12-BDC3-DFD2C9B6A255}"/>
    <cellStyle name="Total 13 4" xfId="28706" xr:uid="{4B126158-4646-40E6-84AD-ABD9535EAB62}"/>
    <cellStyle name="Total 14" xfId="1240" xr:uid="{4FDC6FB9-A2B6-411C-AA9F-6C30262A3588}"/>
    <cellStyle name="Total 14 2" xfId="19149" xr:uid="{232E56FC-EBBC-44C0-82CA-1E90116F9363}"/>
    <cellStyle name="Total 14 2 2" xfId="21484" xr:uid="{5233984A-8C62-4DD9-980C-69B07C1AD366}"/>
    <cellStyle name="Total 14 2 2 2" xfId="36779" xr:uid="{94F0C410-28DB-4566-9581-A74925124278}"/>
    <cellStyle name="Total 14 2 3" xfId="28594" xr:uid="{401B2C41-8FD1-4C01-899D-6A6E850250AD}"/>
    <cellStyle name="Total 14 2 3 2" xfId="38963" xr:uid="{2FAC158A-3D4B-4B0E-A39B-6B332576A349}"/>
    <cellStyle name="Total 14 2 4" xfId="41289" xr:uid="{1C35CFF1-6512-418A-84FB-9B393701BFB8}"/>
    <cellStyle name="Total 14 2 5" xfId="34458" xr:uid="{C7796DD0-9F5B-4C31-ADE0-6DDC48B5485F}"/>
    <cellStyle name="Total 14 3" xfId="39089" xr:uid="{95572C5A-EF86-49D6-A537-2BAABC1154E6}"/>
    <cellStyle name="Total 14 4" xfId="28707" xr:uid="{D46E6E4B-B7ED-49FB-B55E-576EF805D02A}"/>
    <cellStyle name="Total 15" xfId="1241" xr:uid="{850CB5DF-B983-418F-A2F6-EE13102B94AC}"/>
    <cellStyle name="Total 2" xfId="1242" xr:uid="{F3644FAF-7BB2-4310-8599-F7767BC9DD4E}"/>
    <cellStyle name="Total 2 10" xfId="17134" xr:uid="{E61DE431-2C65-4704-B502-5476F58C8570}"/>
    <cellStyle name="Total 2 10 2" xfId="16932" xr:uid="{97B86745-59FA-4A4A-A214-EFA2BFB87E17}"/>
    <cellStyle name="Total 2 10 2 2" xfId="19547" xr:uid="{C288729A-915A-464B-BEFC-D61F4DF89103}"/>
    <cellStyle name="Total 2 10 2 2 2" xfId="34842" xr:uid="{DD2C70FE-6A3E-4B42-81F1-3F7870F4B575}"/>
    <cellStyle name="Total 2 10 2 3" xfId="26682" xr:uid="{E9841BDF-4209-4E31-A73B-1A8C87F651E3}"/>
    <cellStyle name="Total 2 10 2 3 2" xfId="37062" xr:uid="{A782DA37-D75B-4F61-BE7D-5EBA6EEE9B27}"/>
    <cellStyle name="Total 2 10 2 4" xfId="39387" xr:uid="{5F1A3BA6-6258-469E-BA89-0DF51EFC0299}"/>
    <cellStyle name="Total 2 10 2 5" xfId="32556" xr:uid="{FB9D4F60-FA09-4FA2-BCAC-4050443F79A9}"/>
    <cellStyle name="Total 2 10 3" xfId="19669" xr:uid="{B2351C8C-1D7A-48FC-9121-EAD58E470E05}"/>
    <cellStyle name="Total 2 10 3 2" xfId="34964" xr:uid="{EA18DC1A-7543-4A9E-82EC-759599BC2873}"/>
    <cellStyle name="Total 2 10 4" xfId="26805" xr:uid="{5040968D-6620-454C-87B8-57F211B42E8A}"/>
    <cellStyle name="Total 2 10 4 2" xfId="37184" xr:uid="{34EE7B73-1A56-4BB4-95D7-ADBB6B4BAEBD}"/>
    <cellStyle name="Total 2 11" xfId="17135" xr:uid="{38E510A8-0C48-46BC-B50E-B9B209A5C2B4}"/>
    <cellStyle name="Total 2 11 2" xfId="16933" xr:uid="{27F51BB4-F82E-40BE-852E-7B6C3B568200}"/>
    <cellStyle name="Total 2 11 2 2" xfId="19548" xr:uid="{AA2BC20C-C449-4D4E-9366-EA8D658BA9FA}"/>
    <cellStyle name="Total 2 11 2 2 2" xfId="34843" xr:uid="{884F643F-BDBD-4069-A3DF-74B5EFF45C10}"/>
    <cellStyle name="Total 2 11 2 3" xfId="26683" xr:uid="{F8AA17F8-9264-4432-BC02-F15383BEAD2E}"/>
    <cellStyle name="Total 2 11 2 3 2" xfId="37063" xr:uid="{1471C6C3-7B00-456F-8E83-B73127812A31}"/>
    <cellStyle name="Total 2 11 2 4" xfId="39388" xr:uid="{729AE0EA-B0F7-48ED-8764-02DA22EE43CA}"/>
    <cellStyle name="Total 2 11 2 5" xfId="32557" xr:uid="{8DC7CB6A-A060-42E3-867C-5A7BD9C16ECA}"/>
    <cellStyle name="Total 2 11 3" xfId="19670" xr:uid="{4F60AA5A-BEB6-40CF-A31D-786214947F63}"/>
    <cellStyle name="Total 2 11 3 2" xfId="34965" xr:uid="{374EABFA-EF8C-4CC8-BA8B-129DCFCDA39A}"/>
    <cellStyle name="Total 2 11 4" xfId="26806" xr:uid="{B8915FB5-E12C-4A20-A90D-9731DC0D96FC}"/>
    <cellStyle name="Total 2 11 4 2" xfId="37185" xr:uid="{34E61E2E-CE89-4B07-9865-710F6946B86B}"/>
    <cellStyle name="Total 2 12" xfId="17136" xr:uid="{D92074EC-E2F7-4BE5-B63A-3C37A056ED05}"/>
    <cellStyle name="Total 2 12 2" xfId="16934" xr:uid="{735F3B81-DEAC-40F5-81A6-4C4387360633}"/>
    <cellStyle name="Total 2 12 2 2" xfId="19549" xr:uid="{807FA3ED-AC52-41DD-B3D0-DD1E290BEC42}"/>
    <cellStyle name="Total 2 12 2 2 2" xfId="34844" xr:uid="{A056AB37-A121-48E2-8BBC-9273A0B0F7C8}"/>
    <cellStyle name="Total 2 12 2 3" xfId="26684" xr:uid="{7A53D7A1-8240-4007-B296-7D0C0C16C754}"/>
    <cellStyle name="Total 2 12 2 3 2" xfId="37064" xr:uid="{5C158F16-FB9D-4124-9043-83418EC169CD}"/>
    <cellStyle name="Total 2 12 2 4" xfId="39389" xr:uid="{7E17A13C-66ED-4A23-88A1-10248D8FCABD}"/>
    <cellStyle name="Total 2 12 2 5" xfId="32558" xr:uid="{23D919E9-28B5-46D8-B53D-6C60EB9CDF3F}"/>
    <cellStyle name="Total 2 12 3" xfId="19671" xr:uid="{58B08C47-98D8-481A-9968-C53A3C86F91E}"/>
    <cellStyle name="Total 2 12 3 2" xfId="34966" xr:uid="{146E2105-74A4-4272-96C3-9432F9867D75}"/>
    <cellStyle name="Total 2 12 4" xfId="26807" xr:uid="{7F0FF62E-6BBE-4CF6-8528-60686D988EDE}"/>
    <cellStyle name="Total 2 12 4 2" xfId="37186" xr:uid="{8733D70D-48DE-400A-9663-8882FBB308AD}"/>
    <cellStyle name="Total 2 13" xfId="17137" xr:uid="{9C892A39-2EBF-47C1-9D12-F0AD086B5E4F}"/>
    <cellStyle name="Total 2 13 2" xfId="16935" xr:uid="{2D191105-4561-42FA-82AD-4A25DB8E126D}"/>
    <cellStyle name="Total 2 13 2 2" xfId="19550" xr:uid="{0C9E7B3B-5C49-4F5C-9772-35960E53DC26}"/>
    <cellStyle name="Total 2 13 2 2 2" xfId="34845" xr:uid="{8DDF70BE-2E9E-477A-B6ED-3EB4DE00C87E}"/>
    <cellStyle name="Total 2 13 2 3" xfId="26685" xr:uid="{3FEAD448-F499-481E-B62D-BB2347EB8C9C}"/>
    <cellStyle name="Total 2 13 2 3 2" xfId="37065" xr:uid="{1E4A90F7-842F-4B17-933F-D9F89627F349}"/>
    <cellStyle name="Total 2 13 2 4" xfId="39390" xr:uid="{98A261BB-2DCA-4F06-AD3E-DC19AD8FB124}"/>
    <cellStyle name="Total 2 13 2 5" xfId="32559" xr:uid="{43E79B09-6259-4210-AA52-6E121089E0FF}"/>
    <cellStyle name="Total 2 13 3" xfId="19672" xr:uid="{CC393EF0-11B2-493C-B825-114D9BC0A876}"/>
    <cellStyle name="Total 2 13 3 2" xfId="34967" xr:uid="{4B2AC880-B579-417B-8944-1E3BBBA79AD5}"/>
    <cellStyle name="Total 2 13 4" xfId="26808" xr:uid="{AF0A7A77-278C-4199-93AB-2F9AC4CAE7EB}"/>
    <cellStyle name="Total 2 13 4 2" xfId="37187" xr:uid="{44CBE6ED-4BE7-44CD-921E-95007CDC4D14}"/>
    <cellStyle name="Total 2 14" xfId="17138" xr:uid="{F486EB8A-5C09-4FAB-9B9E-2E564FED8611}"/>
    <cellStyle name="Total 2 14 2" xfId="16937" xr:uid="{4AA48C6D-BB7E-475A-9594-8405F5A4E581}"/>
    <cellStyle name="Total 2 14 2 2" xfId="19551" xr:uid="{287A3458-CDCB-48A5-8A27-36C5FBF24043}"/>
    <cellStyle name="Total 2 14 2 2 2" xfId="34846" xr:uid="{C034B438-D28D-4AAF-8528-EDEED6D9E9F6}"/>
    <cellStyle name="Total 2 14 2 3" xfId="26686" xr:uid="{B7AB03DF-D3C0-4016-AF76-E83C41C152E7}"/>
    <cellStyle name="Total 2 14 2 3 2" xfId="37066" xr:uid="{9305B081-7A04-492B-97F0-1012FE00F451}"/>
    <cellStyle name="Total 2 14 2 4" xfId="39391" xr:uid="{3A1F0EF9-E606-496B-AF6E-54AA7C5AF9AE}"/>
    <cellStyle name="Total 2 14 2 5" xfId="32560" xr:uid="{99CA5703-5703-4ACC-844B-F947361D8823}"/>
    <cellStyle name="Total 2 14 3" xfId="19673" xr:uid="{17AFE0FC-E56F-413D-8E62-8D26EB125260}"/>
    <cellStyle name="Total 2 14 3 2" xfId="34968" xr:uid="{BFA5ED6A-110A-4ECB-9F32-55777098066E}"/>
    <cellStyle name="Total 2 14 4" xfId="26809" xr:uid="{DD9C39FE-A39B-482C-AFA8-3871E566230B}"/>
    <cellStyle name="Total 2 14 4 2" xfId="37188" xr:uid="{BE3C6E7B-EA01-4BF5-910C-12B37618A3F2}"/>
    <cellStyle name="Total 2 15" xfId="17139" xr:uid="{BA08097C-9C21-423E-B5A8-B9F66DC58ADF}"/>
    <cellStyle name="Total 2 15 2" xfId="16940" xr:uid="{AA576AE4-6715-4064-9646-D794412F48B7}"/>
    <cellStyle name="Total 2 15 2 2" xfId="19552" xr:uid="{D6801B7B-45EE-458D-9C96-47B1D75252D7}"/>
    <cellStyle name="Total 2 15 2 2 2" xfId="34847" xr:uid="{12D7F3B0-6683-48DF-B9ED-662E1ECCAE40}"/>
    <cellStyle name="Total 2 15 2 3" xfId="26687" xr:uid="{24A0A603-B53B-43A8-B74B-52C7F539AA8B}"/>
    <cellStyle name="Total 2 15 2 3 2" xfId="37067" xr:uid="{2DAD7F02-A249-41D3-8EB5-93265239054B}"/>
    <cellStyle name="Total 2 15 2 4" xfId="39392" xr:uid="{28A61CAF-3D3A-490A-91EA-25CDE9242D65}"/>
    <cellStyle name="Total 2 15 2 5" xfId="32561" xr:uid="{96542422-4116-4EF8-B228-7EDF32D1D11A}"/>
    <cellStyle name="Total 2 15 3" xfId="19674" xr:uid="{D7AC3C36-5CB4-4BBA-A956-D341D33F8FA6}"/>
    <cellStyle name="Total 2 15 3 2" xfId="34969" xr:uid="{AF91ED04-E5B1-4C27-83DF-CA83EE2D7022}"/>
    <cellStyle name="Total 2 15 4" xfId="26810" xr:uid="{A3B0B0C9-16D3-4F4B-94A2-C5524F1D873F}"/>
    <cellStyle name="Total 2 15 4 2" xfId="37189" xr:uid="{17BB1F88-CED5-4C09-A887-3CB3E691B842}"/>
    <cellStyle name="Total 2 16" xfId="17140" xr:uid="{5FCCF18D-C0C1-44AA-988A-249EA8B50F29}"/>
    <cellStyle name="Total 2 16 2" xfId="16946" xr:uid="{DC83B50B-1438-41F9-BACB-8C4B7E617681}"/>
    <cellStyle name="Total 2 16 2 2" xfId="19553" xr:uid="{A6E901C5-CBB2-4073-B346-EFF04A8F7DA9}"/>
    <cellStyle name="Total 2 16 2 2 2" xfId="34848" xr:uid="{4A400630-8AB4-4015-91B0-39FEE1D00EAE}"/>
    <cellStyle name="Total 2 16 2 3" xfId="26689" xr:uid="{EB141F40-9BDF-404F-96DF-B321BD614791}"/>
    <cellStyle name="Total 2 16 2 3 2" xfId="37068" xr:uid="{9CBDD63A-59EB-4EC8-89C4-813A9E75B9A3}"/>
    <cellStyle name="Total 2 16 2 4" xfId="39393" xr:uid="{3B5F07BC-5780-4FBE-929E-2EF641CB43D8}"/>
    <cellStyle name="Total 2 16 2 5" xfId="32562" xr:uid="{800E60F6-9BEF-4F46-AE39-F1C45C8AEE20}"/>
    <cellStyle name="Total 2 16 3" xfId="19675" xr:uid="{DA3B3E75-F945-4901-840A-F95646596FE0}"/>
    <cellStyle name="Total 2 16 3 2" xfId="34970" xr:uid="{AB7E670E-BB49-4381-9F18-A0ED86C8BCB1}"/>
    <cellStyle name="Total 2 16 4" xfId="26811" xr:uid="{3E2D71E6-BE53-4DF7-AE0A-3385106A43FD}"/>
    <cellStyle name="Total 2 16 4 2" xfId="37190" xr:uid="{24A244E5-B4ED-45CA-A75C-B0F41BDFCAFE}"/>
    <cellStyle name="Total 2 17" xfId="17141" xr:uid="{42EC00BC-4881-4588-8C3A-481F04885647}"/>
    <cellStyle name="Total 2 17 2" xfId="16952" xr:uid="{D31FB086-0B51-4AAC-9B48-C64D7EAC9E4E}"/>
    <cellStyle name="Total 2 17 2 2" xfId="19554" xr:uid="{6A7352D9-E275-421C-98BB-5CA844F17224}"/>
    <cellStyle name="Total 2 17 2 2 2" xfId="34849" xr:uid="{32D83583-A2D9-4758-B09F-A4B22864067C}"/>
    <cellStyle name="Total 2 17 2 3" xfId="26690" xr:uid="{A4E2B364-572B-4F3D-B836-C4682C236AB9}"/>
    <cellStyle name="Total 2 17 2 3 2" xfId="37069" xr:uid="{11365D74-7F19-411E-87E0-190A7140C036}"/>
    <cellStyle name="Total 2 17 2 4" xfId="39394" xr:uid="{5C65C593-E07E-48D1-8304-D183EF8600F9}"/>
    <cellStyle name="Total 2 17 2 5" xfId="32563" xr:uid="{AF3A84B9-C62C-420D-8B13-24A9F793705E}"/>
    <cellStyle name="Total 2 17 3" xfId="19676" xr:uid="{FBC0F72D-6311-4F93-BDE8-888C3151A1EF}"/>
    <cellStyle name="Total 2 17 3 2" xfId="34971" xr:uid="{EA95FEE1-667B-4458-A4C2-B9B99196ADB5}"/>
    <cellStyle name="Total 2 17 4" xfId="26812" xr:uid="{A50C7823-78CD-4136-BC35-229F56F2EE9C}"/>
    <cellStyle name="Total 2 17 4 2" xfId="37191" xr:uid="{B453AF28-F3EC-4697-959B-06F15464501E}"/>
    <cellStyle name="Total 2 18" xfId="17142" xr:uid="{C64C3279-25C4-481B-B890-E5F63DAC1E5F}"/>
    <cellStyle name="Total 2 18 2" xfId="16953" xr:uid="{B09608FB-2E7B-4D90-A82A-6DBEBD0C936E}"/>
    <cellStyle name="Total 2 18 2 2" xfId="19555" xr:uid="{4C734AC4-AABC-44E5-A304-46A1BBE99CA7}"/>
    <cellStyle name="Total 2 18 2 2 2" xfId="34850" xr:uid="{09CF9169-83A4-4E68-AA6C-73AC72DE54E3}"/>
    <cellStyle name="Total 2 18 2 3" xfId="26691" xr:uid="{8E9E26C3-291F-48A1-BFD6-AFB6B1EFA233}"/>
    <cellStyle name="Total 2 18 2 3 2" xfId="37070" xr:uid="{3182D424-5560-43C2-9B56-68198FF07A5B}"/>
    <cellStyle name="Total 2 18 2 4" xfId="39395" xr:uid="{929E9E62-8C3C-41C4-B272-9D52297084D5}"/>
    <cellStyle name="Total 2 18 2 5" xfId="32564" xr:uid="{0415EA62-E616-4EF4-BB9E-B77822BA3F62}"/>
    <cellStyle name="Total 2 18 3" xfId="19677" xr:uid="{E3BB2FF6-9BE0-4505-98F8-5144F0747449}"/>
    <cellStyle name="Total 2 18 3 2" xfId="34972" xr:uid="{F2F427C4-DC39-4591-8CBD-211ABDCC4ACF}"/>
    <cellStyle name="Total 2 18 4" xfId="26813" xr:uid="{E595B43B-A3B4-4DDC-B504-BF721C5C9F22}"/>
    <cellStyle name="Total 2 18 4 2" xfId="37192" xr:uid="{D80DA21E-D0AE-4E30-AEEA-EB6C8EB7FDCC}"/>
    <cellStyle name="Total 2 19" xfId="17143" xr:uid="{C3A5677F-7F6A-45B1-A578-C89CC0728268}"/>
    <cellStyle name="Total 2 19 2" xfId="16954" xr:uid="{56C563BA-FD74-4D8B-A041-81F5057AC9F1}"/>
    <cellStyle name="Total 2 19 2 2" xfId="19556" xr:uid="{442D4D24-B8B2-4931-9E9D-F80ED2EC8F0E}"/>
    <cellStyle name="Total 2 19 2 2 2" xfId="34851" xr:uid="{8E91430D-4015-4DAD-8B3A-140394346B9E}"/>
    <cellStyle name="Total 2 19 2 3" xfId="26692" xr:uid="{288CBE73-CCE7-4A39-977D-981D18BCF590}"/>
    <cellStyle name="Total 2 19 2 3 2" xfId="37071" xr:uid="{F6AD6D6B-0DEA-44A0-B8CD-9ABA0AD78B4B}"/>
    <cellStyle name="Total 2 19 2 4" xfId="39396" xr:uid="{DD53F441-8FB8-4D83-AE40-3037812C57D6}"/>
    <cellStyle name="Total 2 19 2 5" xfId="32565" xr:uid="{0602FFE0-3737-4609-A10F-D197042D9DFC}"/>
    <cellStyle name="Total 2 19 3" xfId="19678" xr:uid="{6A476DCF-3834-44FE-B975-ADF79F16B2DB}"/>
    <cellStyle name="Total 2 19 3 2" xfId="34973" xr:uid="{907E68FF-19DA-4507-8465-08BE9769F1B0}"/>
    <cellStyle name="Total 2 19 4" xfId="26814" xr:uid="{552635AE-9B90-4DCD-AA28-C92DB4B27E4E}"/>
    <cellStyle name="Total 2 19 4 2" xfId="37193" xr:uid="{75FE0C6E-F575-47BB-BAC1-E1FDF11E2651}"/>
    <cellStyle name="Total 2 2" xfId="1243" xr:uid="{CD8132B3-7802-47B2-8969-522050F41C91}"/>
    <cellStyle name="Total 2 2 2" xfId="5705" xr:uid="{1CD2946D-110D-4A28-A582-BB7328B54836}"/>
    <cellStyle name="Total 2 2 3" xfId="6138" xr:uid="{32D738AB-1A54-4783-8DC3-F29C5FF75735}"/>
    <cellStyle name="Total 2 2 3 2" xfId="7735" xr:uid="{A31DF54D-A3C4-49A9-8E79-95F623D75F13}"/>
    <cellStyle name="Total 2 2 4" xfId="17144" xr:uid="{9BF42C5D-2222-4F39-89A4-C79AD09A49C5}"/>
    <cellStyle name="Total 2 2 4 2" xfId="19679" xr:uid="{C96F9C37-78BA-44F7-8A18-46A66DDBA0EF}"/>
    <cellStyle name="Total 2 2 4 2 2" xfId="34974" xr:uid="{6C26FE58-008C-42CD-9042-C6E0E9239C80}"/>
    <cellStyle name="Total 2 2 4 3" xfId="26815" xr:uid="{82D646E9-5ED1-4345-BD02-BC3C0D5F18E3}"/>
    <cellStyle name="Total 2 2 4 3 2" xfId="37194" xr:uid="{53475BAD-0520-43D1-A8B2-69F575F54BC6}"/>
    <cellStyle name="Total 2 2 4 4" xfId="39505" xr:uid="{EDBF7729-4BEC-451F-9A5A-A2D28DCAC26D}"/>
    <cellStyle name="Total 2 2 4 5" xfId="32674" xr:uid="{AEB25B92-A719-4E4B-B8D4-5EB93EE1CEDF}"/>
    <cellStyle name="Total 2 2 5" xfId="16955" xr:uid="{69E725EB-D156-49F4-9C13-13DB8672174B}"/>
    <cellStyle name="Total 2 2 5 2" xfId="19557" xr:uid="{89E125BE-7BA9-403B-88C4-D33FE3EDA063}"/>
    <cellStyle name="Total 2 2 5 2 2" xfId="34852" xr:uid="{7C86A3CD-C0B8-4BAE-964B-ABE48123C1B3}"/>
    <cellStyle name="Total 2 2 5 3" xfId="26693" xr:uid="{DFACB081-0E7F-4C68-A3AE-971755F82BA0}"/>
    <cellStyle name="Total 2 2 5 3 2" xfId="37072" xr:uid="{C908A914-B001-4160-B533-4FC577261E1A}"/>
    <cellStyle name="Total 2 2 5 4" xfId="39397" xr:uid="{3DC8ABED-29A7-41DA-B879-657E9A0368D8}"/>
    <cellStyle name="Total 2 2 5 5" xfId="32566" xr:uid="{86E40B8A-16E3-45C2-A9B9-B992998F08E3}"/>
    <cellStyle name="Total 2 2 6" xfId="5405" xr:uid="{FF44071E-3F81-47B1-9608-A9C794520289}"/>
    <cellStyle name="Total 2 20" xfId="17145" xr:uid="{12942BC3-24D3-4FFB-A300-F71B9D0283E8}"/>
    <cellStyle name="Total 2 20 2" xfId="16956" xr:uid="{36F1C931-367F-4B5E-A30A-C9369B34E3E9}"/>
    <cellStyle name="Total 2 20 2 2" xfId="19558" xr:uid="{DBDC88E4-5982-4A5D-A800-464DD3883B27}"/>
    <cellStyle name="Total 2 20 2 2 2" xfId="34853" xr:uid="{94F093C2-42C7-48F8-A8F4-F9FD3E4175D8}"/>
    <cellStyle name="Total 2 20 2 3" xfId="26694" xr:uid="{267EF76E-4DF8-41CB-BE31-EA2CA4E35343}"/>
    <cellStyle name="Total 2 20 2 3 2" xfId="37073" xr:uid="{0FD589BD-DD39-4BB3-8831-A8DD58DF1ED6}"/>
    <cellStyle name="Total 2 20 2 4" xfId="39398" xr:uid="{D743BEDF-5C26-492C-8D96-F0E603BFBFEA}"/>
    <cellStyle name="Total 2 20 2 5" xfId="32567" xr:uid="{4EDE51E7-F090-4F72-B6A0-0A492EAF29B4}"/>
    <cellStyle name="Total 2 20 3" xfId="19680" xr:uid="{0C3B8F54-1F92-4130-A8B4-3B693F3ED4AC}"/>
    <cellStyle name="Total 2 20 3 2" xfId="34975" xr:uid="{48E2A473-4368-48A5-A99C-06E52658E4BA}"/>
    <cellStyle name="Total 2 20 4" xfId="26816" xr:uid="{E626DF06-21AD-4DFB-BB48-802E7838A156}"/>
    <cellStyle name="Total 2 20 4 2" xfId="37195" xr:uid="{9B699656-BAE1-45A7-8010-A15DBB65E139}"/>
    <cellStyle name="Total 2 21" xfId="17146" xr:uid="{9B32AC26-7289-4074-8FE5-688DAC2E8167}"/>
    <cellStyle name="Total 2 21 2" xfId="16957" xr:uid="{A6A15BA6-9DEA-4CF1-9F41-224BEC8F7BA4}"/>
    <cellStyle name="Total 2 21 2 2" xfId="19559" xr:uid="{8F0035CA-20CB-4DA7-BCE8-536C4ED3DAA3}"/>
    <cellStyle name="Total 2 21 2 2 2" xfId="34854" xr:uid="{BA4CCCDD-B3C5-4DB6-A586-999D7E65C1E7}"/>
    <cellStyle name="Total 2 21 2 3" xfId="26695" xr:uid="{3087E39F-E730-4CE2-B823-6C4CFA9E6D4C}"/>
    <cellStyle name="Total 2 21 2 3 2" xfId="37074" xr:uid="{9230ABDD-E595-49F7-A449-F8FDD83BC83C}"/>
    <cellStyle name="Total 2 21 2 4" xfId="39399" xr:uid="{0A5CA20E-5CF5-42FB-B6EF-2262BFDD6091}"/>
    <cellStyle name="Total 2 21 2 5" xfId="32568" xr:uid="{68D88B17-704F-4BEB-A0E9-BF6A3389862A}"/>
    <cellStyle name="Total 2 21 3" xfId="19681" xr:uid="{77DEAC99-A040-4ABD-AF05-D859A13E6C36}"/>
    <cellStyle name="Total 2 21 3 2" xfId="34976" xr:uid="{AF4D719C-77F2-458A-A45A-9BDF8E51D3AE}"/>
    <cellStyle name="Total 2 21 4" xfId="26817" xr:uid="{18FE9E31-CADA-4B1C-8452-53A3435B8811}"/>
    <cellStyle name="Total 2 21 4 2" xfId="37196" xr:uid="{23A103CD-9BF6-4B3A-9B93-71BF628E8D6A}"/>
    <cellStyle name="Total 2 22" xfId="17147" xr:uid="{2B5549C5-9E91-41A4-AF5D-8B7E465434F0}"/>
    <cellStyle name="Total 2 22 2" xfId="16958" xr:uid="{43CDD3F4-E058-4DE4-A112-E026A0E1520F}"/>
    <cellStyle name="Total 2 22 2 2" xfId="19560" xr:uid="{E52B599D-C24D-46B8-BCD6-43B2248B6069}"/>
    <cellStyle name="Total 2 22 2 2 2" xfId="34855" xr:uid="{3BB1995A-FD40-4D74-A90C-A747F64CAF90}"/>
    <cellStyle name="Total 2 22 2 3" xfId="26696" xr:uid="{578E45A7-F553-4874-9824-1FED4BD14214}"/>
    <cellStyle name="Total 2 22 2 3 2" xfId="37075" xr:uid="{C8B6A820-40C4-45AB-889A-977FE0B0A048}"/>
    <cellStyle name="Total 2 22 2 4" xfId="39400" xr:uid="{92C79EF5-CDA2-4B34-B8A2-ED9092F91625}"/>
    <cellStyle name="Total 2 22 2 5" xfId="32569" xr:uid="{CD845EB6-A2EE-43EB-8555-D5EECC4031CE}"/>
    <cellStyle name="Total 2 22 3" xfId="19682" xr:uid="{6EA68BF3-B270-495C-B379-8384AFE47F84}"/>
    <cellStyle name="Total 2 22 3 2" xfId="34977" xr:uid="{80D91323-0608-4CDD-83C4-8C547D73AF5A}"/>
    <cellStyle name="Total 2 22 4" xfId="26818" xr:uid="{FB3E6A1F-E393-4C9A-95F8-3D9BA5BB7BDA}"/>
    <cellStyle name="Total 2 22 4 2" xfId="37197" xr:uid="{3A5F4202-3788-4AB3-8FED-FB7509461CA5}"/>
    <cellStyle name="Total 2 23" xfId="17148" xr:uid="{786277FF-F045-460C-8274-06BB8F2F2FD4}"/>
    <cellStyle name="Total 2 23 2" xfId="16959" xr:uid="{DCB87F32-29C1-4876-9DBC-50A57932C540}"/>
    <cellStyle name="Total 2 23 2 2" xfId="19561" xr:uid="{5F458CB2-D0C9-4AB8-A247-318E6B2848C2}"/>
    <cellStyle name="Total 2 23 2 2 2" xfId="34856" xr:uid="{A5A9530E-6285-47BF-8D34-08DA017B273C}"/>
    <cellStyle name="Total 2 23 2 3" xfId="26697" xr:uid="{61598CBE-4465-4ABB-B20D-1D35DCC77EBB}"/>
    <cellStyle name="Total 2 23 2 3 2" xfId="37076" xr:uid="{95AF3711-347A-454A-87A1-01E125C404BC}"/>
    <cellStyle name="Total 2 23 2 4" xfId="39401" xr:uid="{CBBAB27F-26B9-47BB-8B7E-CAEF86D21513}"/>
    <cellStyle name="Total 2 23 2 5" xfId="32570" xr:uid="{26B7AAA7-1EAD-43AC-A2F3-43BB992A7749}"/>
    <cellStyle name="Total 2 23 3" xfId="19683" xr:uid="{D928BB48-A13E-49CA-8FC7-A3C7D6DD0F3C}"/>
    <cellStyle name="Total 2 23 3 2" xfId="34978" xr:uid="{C506D82B-7C95-46F9-986E-BD501E3E04B4}"/>
    <cellStyle name="Total 2 23 4" xfId="26819" xr:uid="{974BCD95-81E6-45AA-A7C0-2192E1C6D4B4}"/>
    <cellStyle name="Total 2 23 4 2" xfId="37198" xr:uid="{7A1E3EF9-9276-49D3-9542-5167C93FBD35}"/>
    <cellStyle name="Total 2 24" xfId="17149" xr:uid="{5B24A64E-EED6-4575-BFFD-69B28126D944}"/>
    <cellStyle name="Total 2 24 2" xfId="16960" xr:uid="{A1417C91-2D5C-459B-AC90-9C109B1EF3B4}"/>
    <cellStyle name="Total 2 24 2 2" xfId="19562" xr:uid="{FF90F66D-B7A6-4C42-996B-1FEED6583668}"/>
    <cellStyle name="Total 2 24 2 2 2" xfId="34857" xr:uid="{CCE4D141-8E5B-4E0C-9CBC-74AA18196C8A}"/>
    <cellStyle name="Total 2 24 2 3" xfId="26698" xr:uid="{F0CD159E-2F16-44B3-8846-25E39EC0B480}"/>
    <cellStyle name="Total 2 24 2 3 2" xfId="37077" xr:uid="{E9E0C536-2378-485B-AC74-C1812A0831A9}"/>
    <cellStyle name="Total 2 24 2 4" xfId="39402" xr:uid="{16042B33-0FA1-4D13-BF4E-B4B848039774}"/>
    <cellStyle name="Total 2 24 2 5" xfId="32571" xr:uid="{6E715B5D-EF18-47F8-84CF-0AD7B57C7AC8}"/>
    <cellStyle name="Total 2 24 3" xfId="19684" xr:uid="{4120EDE3-B501-42E2-A92C-F2896305A87F}"/>
    <cellStyle name="Total 2 24 3 2" xfId="34979" xr:uid="{FBC47655-2CF6-42EA-B240-4E98D78D76C1}"/>
    <cellStyle name="Total 2 24 4" xfId="26820" xr:uid="{8FB3DB38-31DC-4E3D-B09F-D75C82604625}"/>
    <cellStyle name="Total 2 24 4 2" xfId="37199" xr:uid="{404444A8-6610-4FE0-BA62-02F392321E97}"/>
    <cellStyle name="Total 2 25" xfId="17150" xr:uid="{15FD426B-3DAD-40E6-A874-3D38C2415968}"/>
    <cellStyle name="Total 2 25 2" xfId="16961" xr:uid="{B04FF37B-F9D1-46AC-8BE4-B438E4E38F70}"/>
    <cellStyle name="Total 2 25 2 2" xfId="19563" xr:uid="{333A6DF7-2804-4F5B-825B-3D9164397911}"/>
    <cellStyle name="Total 2 25 2 2 2" xfId="34858" xr:uid="{A18751B4-C597-4060-B6D9-BCD40CB0ACB9}"/>
    <cellStyle name="Total 2 25 2 3" xfId="26699" xr:uid="{93B4E058-8D5B-4EF0-90E6-5C146266535F}"/>
    <cellStyle name="Total 2 25 2 3 2" xfId="37078" xr:uid="{BBC4061F-B285-478D-988A-2792E72C1DC8}"/>
    <cellStyle name="Total 2 25 2 4" xfId="39403" xr:uid="{AC22BDA7-5E66-4313-9EDA-F6983A54FE3B}"/>
    <cellStyle name="Total 2 25 2 5" xfId="32572" xr:uid="{906FD993-E7B6-4B78-84DF-49EE05F80029}"/>
    <cellStyle name="Total 2 25 3" xfId="19685" xr:uid="{1F7DEE84-26FB-4F6D-A74E-F5905C9041F8}"/>
    <cellStyle name="Total 2 25 3 2" xfId="34980" xr:uid="{54F94C4F-B517-458A-88CB-0B308E4586C2}"/>
    <cellStyle name="Total 2 25 4" xfId="26821" xr:uid="{FBE90269-B4EC-4E64-90B9-A2D1917DEE07}"/>
    <cellStyle name="Total 2 25 4 2" xfId="37200" xr:uid="{6B960217-76C5-4C13-8EF5-904DFA876767}"/>
    <cellStyle name="Total 2 26" xfId="17151" xr:uid="{C84F21A4-C5C6-4499-8CA2-B9B72BCA5508}"/>
    <cellStyle name="Total 2 26 2" xfId="16962" xr:uid="{59FF7E67-5ACE-40D7-B900-B9FCAA691A71}"/>
    <cellStyle name="Total 2 26 2 2" xfId="19564" xr:uid="{4E4AE085-5D24-4E6D-A47E-A5122430C034}"/>
    <cellStyle name="Total 2 26 2 2 2" xfId="34859" xr:uid="{17BD6725-1C82-4253-B038-B2EE0787258C}"/>
    <cellStyle name="Total 2 26 2 3" xfId="26700" xr:uid="{F499346C-4188-47C8-ABDB-F1FBFBD3EA6C}"/>
    <cellStyle name="Total 2 26 2 3 2" xfId="37079" xr:uid="{C9C90349-6662-4274-8E98-917F17E29F7F}"/>
    <cellStyle name="Total 2 26 2 4" xfId="39404" xr:uid="{58463D13-4DD2-411A-9290-3711A054E6A5}"/>
    <cellStyle name="Total 2 26 2 5" xfId="32573" xr:uid="{FCED0B00-EB4F-4EAF-91CF-4B24295BD74A}"/>
    <cellStyle name="Total 2 26 3" xfId="19686" xr:uid="{50C9460A-A304-47C9-94FA-C25DE1940DAA}"/>
    <cellStyle name="Total 2 26 3 2" xfId="34981" xr:uid="{62E8C173-C8CC-4CD2-A36C-3952ACEF5C4E}"/>
    <cellStyle name="Total 2 26 4" xfId="26822" xr:uid="{62240AF7-AFDD-4C88-AFF1-AE25C8F1ADD4}"/>
    <cellStyle name="Total 2 26 4 2" xfId="37201" xr:uid="{C6BF3124-FAA8-4A05-B86C-9DD45F19C038}"/>
    <cellStyle name="Total 2 27" xfId="17152" xr:uid="{1B7007AC-CBFE-43CC-A55B-304F8DD4C6FE}"/>
    <cellStyle name="Total 2 27 2" xfId="16963" xr:uid="{4915610E-C700-47E3-AA5D-3414AE6FB3A7}"/>
    <cellStyle name="Total 2 27 2 2" xfId="19565" xr:uid="{AB8695FD-0F6E-4E59-8DEE-97EA15437115}"/>
    <cellStyle name="Total 2 27 2 2 2" xfId="34860" xr:uid="{9987E5DC-E9EC-4EE5-ADF2-0A093FDE78A0}"/>
    <cellStyle name="Total 2 27 2 3" xfId="26701" xr:uid="{329F3555-2005-4741-B453-2398A78D8968}"/>
    <cellStyle name="Total 2 27 2 3 2" xfId="37080" xr:uid="{A75E7E59-57F1-4B03-BE00-867678429900}"/>
    <cellStyle name="Total 2 27 2 4" xfId="39405" xr:uid="{3CCB1661-E47A-49FC-BB87-A882B88739DA}"/>
    <cellStyle name="Total 2 27 2 5" xfId="32574" xr:uid="{E72C2F95-DF92-49C7-A0D8-682011AB8105}"/>
    <cellStyle name="Total 2 27 3" xfId="19687" xr:uid="{BE57E9A0-2395-4E9D-8078-1E7ED624B477}"/>
    <cellStyle name="Total 2 27 3 2" xfId="34982" xr:uid="{C64D36E4-533C-4623-8B29-158168946D68}"/>
    <cellStyle name="Total 2 27 4" xfId="26823" xr:uid="{DA666F80-66EB-404F-A58C-277C7CF8DBF3}"/>
    <cellStyle name="Total 2 27 4 2" xfId="37202" xr:uid="{97D3A1BF-DE5A-40B4-8024-421F5F0C2157}"/>
    <cellStyle name="Total 2 28" xfId="17153" xr:uid="{97169E73-2BCE-46D5-92B2-718FB96045D7}"/>
    <cellStyle name="Total 2 28 2" xfId="16964" xr:uid="{1946E7F9-B56F-42C5-BD93-CAA09D557FDE}"/>
    <cellStyle name="Total 2 28 2 2" xfId="19566" xr:uid="{C3A32A70-87DA-4757-8640-23E20BEA57B7}"/>
    <cellStyle name="Total 2 28 2 2 2" xfId="34861" xr:uid="{5260DBF4-B083-4800-A338-81287496CE7F}"/>
    <cellStyle name="Total 2 28 2 3" xfId="26702" xr:uid="{AD74753E-33FD-4C3B-B371-C3A5B5E8827E}"/>
    <cellStyle name="Total 2 28 2 3 2" xfId="37081" xr:uid="{259E506D-689A-49C2-9611-26A7CEA61EC5}"/>
    <cellStyle name="Total 2 28 2 4" xfId="39406" xr:uid="{761B4C6B-446A-469A-96DF-2A8E5373007F}"/>
    <cellStyle name="Total 2 28 2 5" xfId="32575" xr:uid="{650F806F-B424-4D3F-97EB-E424256529B8}"/>
    <cellStyle name="Total 2 28 3" xfId="19688" xr:uid="{EEA506B8-C275-474E-A772-A0D0D8C54792}"/>
    <cellStyle name="Total 2 28 3 2" xfId="34983" xr:uid="{F935E3FF-4C86-488D-A132-F0891586E059}"/>
    <cellStyle name="Total 2 28 4" xfId="26824" xr:uid="{8B91E92F-40A3-4E64-81E4-FCBA0100FE2B}"/>
    <cellStyle name="Total 2 28 4 2" xfId="37203" xr:uid="{F8F00794-A384-43E4-8E5C-8E22CAEDF68C}"/>
    <cellStyle name="Total 2 29" xfId="17154" xr:uid="{78C17525-9E48-43E2-A1C5-D9C33AE6083F}"/>
    <cellStyle name="Total 2 29 2" xfId="16965" xr:uid="{C55CB6B7-E877-47C6-AD31-479D3BFA8025}"/>
    <cellStyle name="Total 2 29 2 2" xfId="19567" xr:uid="{467157E2-D01E-49C4-920B-7E25F6C4BFF7}"/>
    <cellStyle name="Total 2 29 2 2 2" xfId="34862" xr:uid="{02081B3E-9B1E-405C-9C53-22ACF5CF5A04}"/>
    <cellStyle name="Total 2 29 2 3" xfId="26703" xr:uid="{0563A1F7-4531-4766-913C-063DA28B2F3A}"/>
    <cellStyle name="Total 2 29 2 3 2" xfId="37082" xr:uid="{7EC6897A-879F-41BA-A95C-DD2C5863DF54}"/>
    <cellStyle name="Total 2 29 2 4" xfId="39407" xr:uid="{9713F95D-4A4D-4E04-8BE0-2F3F3EE6CB01}"/>
    <cellStyle name="Total 2 29 2 5" xfId="32576" xr:uid="{D661B042-CC95-4740-9229-1B3843727B4A}"/>
    <cellStyle name="Total 2 29 3" xfId="19689" xr:uid="{630EAD62-D1B6-45CF-985F-0ED2CE077654}"/>
    <cellStyle name="Total 2 29 3 2" xfId="34984" xr:uid="{810605EC-26B6-4028-99CA-84FF1B58B398}"/>
    <cellStyle name="Total 2 29 4" xfId="26825" xr:uid="{290C952C-CD06-46E3-8134-B4DE39DC8450}"/>
    <cellStyle name="Total 2 29 4 2" xfId="37204" xr:uid="{6F5EBB87-9FD1-4A14-AEA3-786A6AC77ACA}"/>
    <cellStyle name="Total 2 3" xfId="5404" xr:uid="{95A52418-2645-4BF5-A393-D94DBEBE5EC7}"/>
    <cellStyle name="Total 2 3 2" xfId="6493" xr:uid="{F9187CF2-18EA-48BD-B50E-0BE375ECF3C2}"/>
    <cellStyle name="Total 2 3 2 2" xfId="8103" xr:uid="{D3B250D3-2C95-47D3-8751-BB8D47A9B03C}"/>
    <cellStyle name="Total 2 3 3" xfId="7461" xr:uid="{F6939E2A-549B-4D39-93A3-316E4ABFEA14}"/>
    <cellStyle name="Total 2 3 4" xfId="17155" xr:uid="{92B48482-98D3-40F2-9DEB-098AE9AB04A0}"/>
    <cellStyle name="Total 2 3 4 2" xfId="19690" xr:uid="{B4ECD6C4-5D6E-4BD8-89E4-15493BF75875}"/>
    <cellStyle name="Total 2 3 4 2 2" xfId="34985" xr:uid="{DBCF517D-9B28-4722-A7EA-BE36C321FF10}"/>
    <cellStyle name="Total 2 3 4 3" xfId="26826" xr:uid="{8D921950-44F4-4D26-8C02-F5E6B1503301}"/>
    <cellStyle name="Total 2 3 4 3 2" xfId="37205" xr:uid="{9F6A85E6-8A80-46E6-956C-FABA59BCC944}"/>
    <cellStyle name="Total 2 3 4 4" xfId="39506" xr:uid="{2ACC4F2A-279B-41F3-A335-62FE88F59D45}"/>
    <cellStyle name="Total 2 3 4 5" xfId="32675" xr:uid="{A3D83ABE-F506-4B41-AD98-678B71B5DB7A}"/>
    <cellStyle name="Total 2 3 5" xfId="16966" xr:uid="{BE8C0B7B-8F8F-497C-BD49-C43BD4A536B0}"/>
    <cellStyle name="Total 2 3 5 2" xfId="19568" xr:uid="{C3B5637F-8ACB-47C8-B201-CF15365AF673}"/>
    <cellStyle name="Total 2 3 5 2 2" xfId="34863" xr:uid="{96284FD4-2C99-4A6E-8C20-1E0C985D6DD1}"/>
    <cellStyle name="Total 2 3 5 3" xfId="26704" xr:uid="{1E48E34F-A430-46D0-9435-35E781BE2D3D}"/>
    <cellStyle name="Total 2 3 5 3 2" xfId="37083" xr:uid="{AC315DFF-254A-4FD3-98AC-F40DAE646D30}"/>
    <cellStyle name="Total 2 3 5 4" xfId="39408" xr:uid="{8C9C6C5C-8C9E-44E5-BA28-4E2BC839FA8F}"/>
    <cellStyle name="Total 2 3 5 5" xfId="32577" xr:uid="{B1421796-E6E3-4104-973B-952627021B3C}"/>
    <cellStyle name="Total 2 30" xfId="17156" xr:uid="{62F0C28B-C490-4974-B6AB-76C942FA69FB}"/>
    <cellStyle name="Total 2 30 2" xfId="16967" xr:uid="{C62E40DE-9AEB-4712-A83D-98F93BFD0532}"/>
    <cellStyle name="Total 2 30 2 2" xfId="19569" xr:uid="{4B9E2DA9-94DC-4BB6-A043-BF59DC2B737D}"/>
    <cellStyle name="Total 2 30 2 2 2" xfId="34864" xr:uid="{430A9EE4-EA04-4654-84D7-ABFE42C24D7A}"/>
    <cellStyle name="Total 2 30 2 3" xfId="26705" xr:uid="{467E1A99-543D-4D0E-8A26-DC62CA70D6BA}"/>
    <cellStyle name="Total 2 30 2 3 2" xfId="37084" xr:uid="{7CD833C1-C86B-46D6-8B4C-8D9C71A3985D}"/>
    <cellStyle name="Total 2 30 2 4" xfId="39409" xr:uid="{59353818-A6AE-4DE8-B7AD-A162E7375B41}"/>
    <cellStyle name="Total 2 30 2 5" xfId="32578" xr:uid="{8E055995-1947-4005-8891-F11F9E52A040}"/>
    <cellStyle name="Total 2 30 3" xfId="19691" xr:uid="{8A74882C-F9D6-43A8-8B1D-721EF12F38E9}"/>
    <cellStyle name="Total 2 30 3 2" xfId="34986" xr:uid="{91C24B39-5FEE-41D7-9F4F-B4D97A20C025}"/>
    <cellStyle name="Total 2 30 4" xfId="26827" xr:uid="{5EC6D7CD-A2A4-40CC-9092-C5A61CEF81C7}"/>
    <cellStyle name="Total 2 30 4 2" xfId="37206" xr:uid="{EE4EB031-61D5-4F53-BA4D-AD051EAF1A86}"/>
    <cellStyle name="Total 2 31" xfId="17157" xr:uid="{52164873-6F74-4053-B4D5-0C1666E4B18A}"/>
    <cellStyle name="Total 2 31 2" xfId="16968" xr:uid="{67A422BD-38C5-42F0-9CF7-6B3AF5B4453B}"/>
    <cellStyle name="Total 2 31 2 2" xfId="19570" xr:uid="{29A3926B-3366-4623-B009-CF4D3E06B460}"/>
    <cellStyle name="Total 2 31 2 2 2" xfId="34865" xr:uid="{66AA6B17-0EB0-4F1F-B486-5029DE50E11A}"/>
    <cellStyle name="Total 2 31 2 3" xfId="26706" xr:uid="{010207D2-FB67-44FE-90B6-1CAAC0768BD9}"/>
    <cellStyle name="Total 2 31 2 3 2" xfId="37085" xr:uid="{34DA3748-8F85-4BCE-AD6D-AB78FE98A6A0}"/>
    <cellStyle name="Total 2 31 2 4" xfId="39410" xr:uid="{21AB66EE-6657-4225-896B-B446816BE10A}"/>
    <cellStyle name="Total 2 31 2 5" xfId="32579" xr:uid="{479B37F4-0A39-4965-A664-AA37D85355DE}"/>
    <cellStyle name="Total 2 31 3" xfId="19692" xr:uid="{3E299E4F-19A6-4A47-834D-DC34DFB342F6}"/>
    <cellStyle name="Total 2 31 3 2" xfId="34987" xr:uid="{C38EA276-5973-47C7-ADF9-3A2A3DC24A82}"/>
    <cellStyle name="Total 2 31 4" xfId="26828" xr:uid="{F6FE997F-53B9-4FC3-BBCF-0D7DFF64A32B}"/>
    <cellStyle name="Total 2 31 4 2" xfId="37207" xr:uid="{A55261D6-7383-4B88-B0C9-AB8773778655}"/>
    <cellStyle name="Total 2 32" xfId="17158" xr:uid="{37D24444-D921-4700-87E3-C65D0C47FAEA}"/>
    <cellStyle name="Total 2 32 2" xfId="16969" xr:uid="{0664B2AA-3F97-4B5D-B979-3506554C61F0}"/>
    <cellStyle name="Total 2 32 2 2" xfId="19571" xr:uid="{FB2644E6-D197-4F5B-B075-9A526209793B}"/>
    <cellStyle name="Total 2 32 2 2 2" xfId="34866" xr:uid="{DE0F87D5-ABAC-4961-90CF-EC935E9D400E}"/>
    <cellStyle name="Total 2 32 2 3" xfId="26707" xr:uid="{032979E5-FB31-45FD-8BA3-B133CD672A6D}"/>
    <cellStyle name="Total 2 32 2 3 2" xfId="37086" xr:uid="{33F72107-34AC-4203-B5D2-99456225DB18}"/>
    <cellStyle name="Total 2 32 2 4" xfId="39411" xr:uid="{5F463FBA-13BE-4BE7-B3B6-6C401ED9648D}"/>
    <cellStyle name="Total 2 32 2 5" xfId="32580" xr:uid="{6123E7DF-FD1D-43C9-9E31-5A5450737932}"/>
    <cellStyle name="Total 2 32 3" xfId="19693" xr:uid="{FD5784C5-58EB-4D8C-9445-6A28E76A7E6E}"/>
    <cellStyle name="Total 2 32 3 2" xfId="34988" xr:uid="{BB2F5430-1A68-4225-AC90-013582DDC28D}"/>
    <cellStyle name="Total 2 32 4" xfId="26829" xr:uid="{E98F37A2-015C-4226-AF9A-156D9B4B66B7}"/>
    <cellStyle name="Total 2 32 4 2" xfId="37208" xr:uid="{788B2BF1-DFA0-4220-A019-B7A1B3B96C05}"/>
    <cellStyle name="Total 2 33" xfId="17159" xr:uid="{FFE30569-A0B5-4751-BBDD-C38BCFA706C7}"/>
    <cellStyle name="Total 2 33 2" xfId="16970" xr:uid="{A3ABA3BF-9479-4B54-A27C-A28544CE3820}"/>
    <cellStyle name="Total 2 33 2 2" xfId="19572" xr:uid="{1F6D18A2-F87D-4A9E-9837-769BC93536A2}"/>
    <cellStyle name="Total 2 33 2 2 2" xfId="34867" xr:uid="{7061A3D6-BCA1-4169-8D4F-B48A3FD83149}"/>
    <cellStyle name="Total 2 33 2 3" xfId="26708" xr:uid="{4E33AC74-D020-420E-B963-179947904962}"/>
    <cellStyle name="Total 2 33 2 3 2" xfId="37087" xr:uid="{94F3ABEB-32CD-41D4-8A8B-1E56BE96436A}"/>
    <cellStyle name="Total 2 33 2 4" xfId="39412" xr:uid="{0A769C98-F7B0-4B8E-A902-8D984310F665}"/>
    <cellStyle name="Total 2 33 2 5" xfId="32581" xr:uid="{289CE4A0-4E4E-45D4-B791-FC5474BA3870}"/>
    <cellStyle name="Total 2 33 3" xfId="19694" xr:uid="{85B0467B-6E94-4DD5-A31C-AE72F583B7F1}"/>
    <cellStyle name="Total 2 33 3 2" xfId="34989" xr:uid="{044CF329-F3F3-4A40-911C-EA6A3141D820}"/>
    <cellStyle name="Total 2 33 4" xfId="26830" xr:uid="{49A52A66-D863-444A-811D-8902C37F67BF}"/>
    <cellStyle name="Total 2 33 4 2" xfId="37209" xr:uid="{A1E65941-5488-4D55-8CC9-9019D5F3D863}"/>
    <cellStyle name="Total 2 34" xfId="17160" xr:uid="{06BC1115-4C49-4728-8735-8CAF34CA486F}"/>
    <cellStyle name="Total 2 34 2" xfId="16971" xr:uid="{295738BA-AAD7-4A33-B039-74B0922E3D28}"/>
    <cellStyle name="Total 2 34 2 2" xfId="19573" xr:uid="{1DD78A1F-A9F1-4B41-99E2-CD25B4847923}"/>
    <cellStyle name="Total 2 34 2 2 2" xfId="34868" xr:uid="{F39331A3-1ECF-40F1-81E5-4484773CD6AC}"/>
    <cellStyle name="Total 2 34 2 3" xfId="26709" xr:uid="{D700FA37-8475-4DB7-AD9B-DEA6A7073D34}"/>
    <cellStyle name="Total 2 34 2 3 2" xfId="37088" xr:uid="{3642BC6F-3931-403F-A63E-ADCB9CEE8F2C}"/>
    <cellStyle name="Total 2 34 2 4" xfId="39413" xr:uid="{655BDDFE-99ED-43A7-B304-7C7BAF25217A}"/>
    <cellStyle name="Total 2 34 2 5" xfId="32582" xr:uid="{4416A04E-CAFF-4F63-A107-1BC6720F0056}"/>
    <cellStyle name="Total 2 34 3" xfId="19695" xr:uid="{7934F7A0-7E6C-49FC-BCC5-379B949734E0}"/>
    <cellStyle name="Total 2 34 3 2" xfId="34990" xr:uid="{F81AD33D-2881-4709-AE84-242A4FCF6017}"/>
    <cellStyle name="Total 2 34 4" xfId="26831" xr:uid="{7D2112DD-9707-4312-B2DA-11D8BCDBB8BA}"/>
    <cellStyle name="Total 2 34 4 2" xfId="37210" xr:uid="{9ABB1EC6-1FD6-4B6D-9092-0D9E88351E0B}"/>
    <cellStyle name="Total 2 35" xfId="17161" xr:uid="{9054649F-4B9B-4B1D-86E7-B6E167C6C179}"/>
    <cellStyle name="Total 2 35 2" xfId="16972" xr:uid="{341D8D6F-E777-4843-BEE2-63D4566201C5}"/>
    <cellStyle name="Total 2 35 2 2" xfId="19574" xr:uid="{79736C9D-1164-4EE9-B50D-BA8AFBEF6749}"/>
    <cellStyle name="Total 2 35 2 2 2" xfId="34869" xr:uid="{F41CDE82-6F36-45A7-A061-9567F566CF3E}"/>
    <cellStyle name="Total 2 35 2 3" xfId="26710" xr:uid="{2636D354-E0D8-4E52-9583-548211A6890D}"/>
    <cellStyle name="Total 2 35 2 3 2" xfId="37089" xr:uid="{F18DF320-804A-40AB-AD8B-211B7DCAF8DD}"/>
    <cellStyle name="Total 2 35 2 4" xfId="39414" xr:uid="{AEE222D9-DCB8-409B-87F6-F0A64CC85EE7}"/>
    <cellStyle name="Total 2 35 2 5" xfId="32583" xr:uid="{6D13F342-4964-4F9D-99F6-4FDA3EF9E98D}"/>
    <cellStyle name="Total 2 35 3" xfId="19696" xr:uid="{F820B889-2EE5-44B8-B4BB-34A2364370E9}"/>
    <cellStyle name="Total 2 35 3 2" xfId="34991" xr:uid="{1F80E973-6B2D-4D38-BE51-66FBA102E7B1}"/>
    <cellStyle name="Total 2 35 4" xfId="26832" xr:uid="{7669D2E0-35FA-477F-AA13-66FF6FD78C06}"/>
    <cellStyle name="Total 2 35 4 2" xfId="37211" xr:uid="{5D0E5870-C9B0-40B1-A930-3B62E24308D6}"/>
    <cellStyle name="Total 2 36" xfId="17162" xr:uid="{5F729B25-F27B-407E-AEC2-312FB97296F7}"/>
    <cellStyle name="Total 2 36 2" xfId="16973" xr:uid="{DE9F7350-35EA-4723-8DC4-C63423F41A6F}"/>
    <cellStyle name="Total 2 36 2 2" xfId="19575" xr:uid="{CF59E557-0446-4B48-9D2B-31B6046030AF}"/>
    <cellStyle name="Total 2 36 2 2 2" xfId="34870" xr:uid="{8908CD52-650F-47FD-B850-870B941C9041}"/>
    <cellStyle name="Total 2 36 2 3" xfId="26711" xr:uid="{68EB86A5-1B89-4540-B52E-39BC6EC7B196}"/>
    <cellStyle name="Total 2 36 2 3 2" xfId="37090" xr:uid="{41C6673B-F0FA-4A78-BEE9-37AD549671BF}"/>
    <cellStyle name="Total 2 36 2 4" xfId="39415" xr:uid="{C0061B48-8936-4738-A035-4AF6D6BFD450}"/>
    <cellStyle name="Total 2 36 2 5" xfId="32584" xr:uid="{AAAE445B-788B-46DD-9375-734421387500}"/>
    <cellStyle name="Total 2 36 3" xfId="19697" xr:uid="{0B4D938C-4C3E-4A8F-8820-6FCE968DEC8B}"/>
    <cellStyle name="Total 2 36 3 2" xfId="34992" xr:uid="{962C5922-91BA-4BF0-8DAD-516DA2C46B5C}"/>
    <cellStyle name="Total 2 36 4" xfId="26833" xr:uid="{B047B514-1C85-44F4-91C2-DCF89BF876D5}"/>
    <cellStyle name="Total 2 36 4 2" xfId="37212" xr:uid="{DCA14FA0-D1D7-4084-B867-2DEE9C7D53B2}"/>
    <cellStyle name="Total 2 37" xfId="17163" xr:uid="{E6B4B8FD-9B43-4FEA-BF49-B7632084EFB8}"/>
    <cellStyle name="Total 2 37 2" xfId="16974" xr:uid="{B364843D-B8F0-46DF-8F2B-0D8172034819}"/>
    <cellStyle name="Total 2 37 2 2" xfId="19576" xr:uid="{7EBF24BD-D9A6-43C9-A646-5EA0F775D220}"/>
    <cellStyle name="Total 2 37 2 2 2" xfId="34871" xr:uid="{A1C1CF4C-C618-45B1-863E-69A7860A2FFC}"/>
    <cellStyle name="Total 2 37 2 3" xfId="26712" xr:uid="{187B2487-827C-481C-BE48-40AF6D306742}"/>
    <cellStyle name="Total 2 37 2 3 2" xfId="37091" xr:uid="{26AEED04-AD9B-458B-946E-0F911F30B5F9}"/>
    <cellStyle name="Total 2 37 2 4" xfId="39416" xr:uid="{9EA53A09-C08D-463D-8B5D-0D28EC5321B3}"/>
    <cellStyle name="Total 2 37 2 5" xfId="32585" xr:uid="{4E55CF03-5585-4EEE-9685-6B51309AA444}"/>
    <cellStyle name="Total 2 37 3" xfId="19698" xr:uid="{01D9C1DC-F467-4ED0-8224-045370BD63AD}"/>
    <cellStyle name="Total 2 37 3 2" xfId="34993" xr:uid="{10286780-098A-4D60-919C-9A1AA65AB3C8}"/>
    <cellStyle name="Total 2 37 4" xfId="26834" xr:uid="{A4886FBE-32CA-4311-AB8A-33FD0C80AC2A}"/>
    <cellStyle name="Total 2 37 4 2" xfId="37213" xr:uid="{A5ADC87A-9EF7-41B0-9F6F-FE333B7F8280}"/>
    <cellStyle name="Total 2 38" xfId="17164" xr:uid="{590FF83C-6B38-4CB5-BE3E-10E728D2D42F}"/>
    <cellStyle name="Total 2 38 2" xfId="16975" xr:uid="{38BA59EF-D8F9-47A4-B16B-88E55348022E}"/>
    <cellStyle name="Total 2 38 2 2" xfId="19577" xr:uid="{DDFE34EC-4FB0-402B-BB88-2497AAAF190A}"/>
    <cellStyle name="Total 2 38 2 2 2" xfId="34872" xr:uid="{F903AAE4-0680-48AD-ADFE-917317E509C7}"/>
    <cellStyle name="Total 2 38 2 3" xfId="26713" xr:uid="{713C6433-2736-4A6A-BF22-02072E6BE342}"/>
    <cellStyle name="Total 2 38 2 3 2" xfId="37092" xr:uid="{1C57BD7D-9EA3-4A80-9BEC-733C365D3BD9}"/>
    <cellStyle name="Total 2 38 2 4" xfId="39417" xr:uid="{4AFF8D85-A5E9-4191-9ED3-0C94D495E905}"/>
    <cellStyle name="Total 2 38 2 5" xfId="32586" xr:uid="{567BA1AB-A7B8-4D71-B55D-7F53C469A11C}"/>
    <cellStyle name="Total 2 38 3" xfId="19699" xr:uid="{441B83E8-F734-4312-910E-F9119FBA526F}"/>
    <cellStyle name="Total 2 38 3 2" xfId="34994" xr:uid="{B8C5075F-1482-4E0E-A2EF-1FCF62F572CF}"/>
    <cellStyle name="Total 2 38 4" xfId="26835" xr:uid="{62656FF7-DB7A-46F9-9A01-5287DDE263EC}"/>
    <cellStyle name="Total 2 38 4 2" xfId="37214" xr:uid="{23EA58F9-CAE2-4B91-81FD-1D2229CD763B}"/>
    <cellStyle name="Total 2 39" xfId="16931" xr:uid="{5D5DA8EE-B846-4F1E-8575-B90195644124}"/>
    <cellStyle name="Total 2 39 2" xfId="19546" xr:uid="{070D021F-A3EF-48E0-AC3B-1C5CF7C5DBAB}"/>
    <cellStyle name="Total 2 39 2 2" xfId="34841" xr:uid="{FA3EFD8E-22E0-4B04-B056-BF54E361D607}"/>
    <cellStyle name="Total 2 39 3" xfId="26681" xr:uid="{D5F87B59-6A81-4C6A-88E8-FB9DF09CFB11}"/>
    <cellStyle name="Total 2 39 3 2" xfId="37061" xr:uid="{A11324F1-5102-4704-8B7C-B242A46F6B7A}"/>
    <cellStyle name="Total 2 39 4" xfId="39386" xr:uid="{254C0B2E-D4F9-4B63-8AB1-D90DF2EC5707}"/>
    <cellStyle name="Total 2 39 5" xfId="32555" xr:uid="{7D4B0F02-FFBB-4CC2-91CF-66F32E5EE413}"/>
    <cellStyle name="Total 2 4" xfId="5704" xr:uid="{B166D8DC-073B-4C3C-8EC6-048FAC2099C6}"/>
    <cellStyle name="Total 2 4 2" xfId="17165" xr:uid="{9345FF35-74C8-43D8-ACF8-C95CAB33F807}"/>
    <cellStyle name="Total 2 4 2 2" xfId="19700" xr:uid="{6B6DF62B-8B7F-4B84-AB52-83E9129A3636}"/>
    <cellStyle name="Total 2 4 2 2 2" xfId="34995" xr:uid="{BA473738-C46B-41B0-B89F-CAB46E384113}"/>
    <cellStyle name="Total 2 4 2 3" xfId="26836" xr:uid="{FE5D8A7F-AC55-4335-A542-7508BF1F84D1}"/>
    <cellStyle name="Total 2 4 2 3 2" xfId="37215" xr:uid="{5963C84F-08AB-48D9-B2AB-E32A8F684653}"/>
    <cellStyle name="Total 2 4 2 4" xfId="39507" xr:uid="{7B15BB89-6A2F-48F6-9630-4B07522DE956}"/>
    <cellStyle name="Total 2 4 2 5" xfId="32676" xr:uid="{9272720C-D031-4E91-BBAA-1AFAA144C38F}"/>
    <cellStyle name="Total 2 4 3" xfId="16976" xr:uid="{24F9C5B9-2BC9-4111-9B9E-94A4B04F9907}"/>
    <cellStyle name="Total 2 4 3 2" xfId="19578" xr:uid="{1B204E4F-1369-4714-AB2B-0994CAFA6661}"/>
    <cellStyle name="Total 2 4 3 2 2" xfId="34873" xr:uid="{A498EE9F-F645-4B27-B0CA-4C0B5691EF3F}"/>
    <cellStyle name="Total 2 4 3 3" xfId="26714" xr:uid="{F283662F-C22D-4E3F-983B-33544AB32721}"/>
    <cellStyle name="Total 2 4 3 3 2" xfId="37093" xr:uid="{DC2F3FA7-0A06-4537-9F92-4110E918E977}"/>
    <cellStyle name="Total 2 4 3 4" xfId="39418" xr:uid="{E0F2E38C-3411-4A28-9EA7-2C6347271824}"/>
    <cellStyle name="Total 2 4 3 5" xfId="32587" xr:uid="{ABDDA337-7802-45E0-A13E-EA0B669F3FF9}"/>
    <cellStyle name="Total 2 40" xfId="16047" xr:uid="{40926F95-2CB8-456D-AAE0-D593FE49F169}"/>
    <cellStyle name="Total 2 40 2" xfId="19361" xr:uid="{C7433662-5B03-43F0-AF14-5D51C234DF6C}"/>
    <cellStyle name="Total 2 40 2 2" xfId="34656" xr:uid="{BCAF5DF5-B67A-4EB6-BF0F-54C76F0F6083}"/>
    <cellStyle name="Total 2 40 3" xfId="26459" xr:uid="{972A6855-5B24-460B-B406-18F008A7AEA0}"/>
    <cellStyle name="Total 2 40 3 2" xfId="36876" xr:uid="{17100F71-EB5F-4033-8571-E4FA453B144B}"/>
    <cellStyle name="Total 2 40 4" xfId="39201" xr:uid="{3C4A646F-DD76-4C8B-8A88-9CEF6037E8A8}"/>
    <cellStyle name="Total 2 40 5" xfId="32370" xr:uid="{42015EB2-6D61-4EAD-9494-9CE2F70447B2}"/>
    <cellStyle name="Total 2 5" xfId="6137" xr:uid="{0FF0B667-0E9D-4349-8AD1-F9920DA1C495}"/>
    <cellStyle name="Total 2 5 2" xfId="7734" xr:uid="{FEFCE875-695A-4AB0-95B2-5A802EAF7E24}"/>
    <cellStyle name="Total 2 5 3" xfId="17166" xr:uid="{8F4FC335-3E3F-4023-9098-932D20960067}"/>
    <cellStyle name="Total 2 5 3 2" xfId="19701" xr:uid="{D96AF634-BF5A-434B-9B9C-BFF227F20ECC}"/>
    <cellStyle name="Total 2 5 3 2 2" xfId="34996" xr:uid="{BA40B238-6A36-41B6-B521-8ADCEE2D6193}"/>
    <cellStyle name="Total 2 5 3 3" xfId="26837" xr:uid="{E03AA34C-A244-46DE-ABC4-DA5429A667F0}"/>
    <cellStyle name="Total 2 5 3 3 2" xfId="37216" xr:uid="{5EC682DF-C3F9-40EF-8C41-07D1552D2B6A}"/>
    <cellStyle name="Total 2 5 3 4" xfId="39508" xr:uid="{9C4B3554-304B-40F7-9FFD-BD0B51168CC1}"/>
    <cellStyle name="Total 2 5 3 5" xfId="32677" xr:uid="{270DB9F5-9AFB-409D-AC2A-A63B2ACB3059}"/>
    <cellStyle name="Total 2 5 4" xfId="16977" xr:uid="{4DAB405C-4ED7-46D1-BDAB-1A4693065BA5}"/>
    <cellStyle name="Total 2 5 4 2" xfId="19579" xr:uid="{2C806A24-0E73-426C-B59B-A389DF231D7E}"/>
    <cellStyle name="Total 2 5 4 2 2" xfId="34874" xr:uid="{596D2715-F025-4C66-8D6C-4189E48B7AD2}"/>
    <cellStyle name="Total 2 5 4 3" xfId="26715" xr:uid="{41839D04-7A8A-4EBA-B318-767D275168A1}"/>
    <cellStyle name="Total 2 5 4 3 2" xfId="37094" xr:uid="{AC480088-6BD9-4700-88B0-679CD002D722}"/>
    <cellStyle name="Total 2 5 4 4" xfId="39419" xr:uid="{8B96205B-E7E7-47BA-B3B5-C033D33DAB81}"/>
    <cellStyle name="Total 2 5 4 5" xfId="32588" xr:uid="{D13B87B4-E02A-4ED4-9F48-CF761117F9F2}"/>
    <cellStyle name="Total 2 6" xfId="7302" xr:uid="{47468291-4D00-4B36-811F-F095C356FC79}"/>
    <cellStyle name="Total 2 6 2" xfId="17167" xr:uid="{06AFD83F-C51D-485F-82B4-84784ECA8E5D}"/>
    <cellStyle name="Total 2 6 2 2" xfId="19702" xr:uid="{181CC8B8-C0AF-43DE-85CB-37D4F2688A76}"/>
    <cellStyle name="Total 2 6 2 2 2" xfId="34997" xr:uid="{07904F98-10E9-4F71-A547-0CF93D02A131}"/>
    <cellStyle name="Total 2 6 2 3" xfId="26838" xr:uid="{287E5EB1-6A71-4978-AEB9-0154EA4C1B93}"/>
    <cellStyle name="Total 2 6 2 3 2" xfId="37217" xr:uid="{B1EC8F2C-1862-4344-B55E-88F1BA3E71C8}"/>
    <cellStyle name="Total 2 6 2 4" xfId="39509" xr:uid="{649A2E71-5D11-4D91-9FF4-7605F99E709B}"/>
    <cellStyle name="Total 2 6 2 5" xfId="32678" xr:uid="{C69072BD-4860-416C-B5FD-5E3E29BD8F68}"/>
    <cellStyle name="Total 2 6 3" xfId="16978" xr:uid="{8100424A-8296-4AB4-9B50-0C9B4BE1183D}"/>
    <cellStyle name="Total 2 6 3 2" xfId="19580" xr:uid="{4D13128A-7632-44AF-81D6-DCCCC4425A2A}"/>
    <cellStyle name="Total 2 6 3 2 2" xfId="34875" xr:uid="{1373E95D-0111-4B0D-992D-7BB82AF61ED6}"/>
    <cellStyle name="Total 2 6 3 3" xfId="26716" xr:uid="{27339DE7-1729-4F4E-BC86-3A037E39A510}"/>
    <cellStyle name="Total 2 6 3 3 2" xfId="37095" xr:uid="{0D498B8D-B2AC-4037-88B3-B2BC7534613A}"/>
    <cellStyle name="Total 2 6 3 4" xfId="39420" xr:uid="{00EDCD75-577C-4DA8-B731-A37C1B0DD9C5}"/>
    <cellStyle name="Total 2 6 3 5" xfId="32589" xr:uid="{B3B5212F-64AE-4921-AA04-F51D44E45A57}"/>
    <cellStyle name="Total 2 6 4" xfId="19164" xr:uid="{9D4D9E42-ED32-4A3A-9E73-CC27504E0D2D}"/>
    <cellStyle name="Total 2 6 4 2" xfId="21499" xr:uid="{699B5FD6-213F-4163-8034-AE49CF9EF8AF}"/>
    <cellStyle name="Total 2 6 4 2 2" xfId="36794" xr:uid="{E938DFF9-39BE-420D-A52E-038FC26C9932}"/>
    <cellStyle name="Total 2 6 4 3" xfId="28609" xr:uid="{BCA361D7-21DF-4A53-B696-7FD75697E0AE}"/>
    <cellStyle name="Total 2 6 4 3 2" xfId="38978" xr:uid="{C4D1D94B-C3C3-44B8-A2E7-435C54898813}"/>
    <cellStyle name="Total 2 6 4 4" xfId="41304" xr:uid="{1D8DD76A-4B49-41E4-A433-04FAEE49E2A1}"/>
    <cellStyle name="Total 2 6 4 5" xfId="34473" xr:uid="{281DD8A2-A9EF-49CB-A95E-C84C1E7EF8E5}"/>
    <cellStyle name="Total 2 6 5" xfId="39102" xr:uid="{C8C87891-B5F4-494F-A0AA-87E1B4EED549}"/>
    <cellStyle name="Total 2 6 6" xfId="28720" xr:uid="{BB459CD9-3ADB-4F73-9F52-992B483F54C6}"/>
    <cellStyle name="Total 2 7" xfId="17168" xr:uid="{CE64ECB4-2CED-4CF8-9E99-E9F1F09A79C2}"/>
    <cellStyle name="Total 2 7 2" xfId="16979" xr:uid="{D6893647-E6F9-46E6-9E9D-4C2697A8EECE}"/>
    <cellStyle name="Total 2 7 2 2" xfId="19581" xr:uid="{04FBB78C-32B2-48A4-82D4-5018E25E9D10}"/>
    <cellStyle name="Total 2 7 2 2 2" xfId="34876" xr:uid="{C0D3F488-9817-491D-BA2B-69A06769353C}"/>
    <cellStyle name="Total 2 7 2 3" xfId="26717" xr:uid="{8978C1A0-0721-40B7-8BFD-3E49B1A0AFCF}"/>
    <cellStyle name="Total 2 7 2 3 2" xfId="37096" xr:uid="{54843239-6231-42A0-9873-B840558FA75E}"/>
    <cellStyle name="Total 2 7 2 4" xfId="39421" xr:uid="{E95FC5A7-0A06-4D4D-8196-40B934E1172D}"/>
    <cellStyle name="Total 2 7 2 5" xfId="32590" xr:uid="{744E8DCE-D57C-4B5C-B98E-3EAEA7D77943}"/>
    <cellStyle name="Total 2 7 3" xfId="19703" xr:uid="{AE7E944E-A0E7-4214-A042-0DF81DE36199}"/>
    <cellStyle name="Total 2 7 3 2" xfId="34998" xr:uid="{EC423715-9A41-4CB8-96F4-133ACE4C32F8}"/>
    <cellStyle name="Total 2 7 4" xfId="26839" xr:uid="{F39D6879-2D2D-47A1-8AE2-D69839058755}"/>
    <cellStyle name="Total 2 7 4 2" xfId="37218" xr:uid="{1828C1AF-14AA-4D3B-998F-629926EDE0C3}"/>
    <cellStyle name="Total 2 8" xfId="17169" xr:uid="{8789D1C0-C96B-4F58-AB87-D97432AD0610}"/>
    <cellStyle name="Total 2 8 2" xfId="16980" xr:uid="{06BF3A13-5A3B-4CAE-B60C-73904FEC7C42}"/>
    <cellStyle name="Total 2 8 2 2" xfId="19582" xr:uid="{0C2131CE-48C8-4A59-8B7D-8BFD285828AC}"/>
    <cellStyle name="Total 2 8 2 2 2" xfId="34877" xr:uid="{F9425B1C-845E-400F-B814-5AE7EC2992CF}"/>
    <cellStyle name="Total 2 8 2 3" xfId="26718" xr:uid="{4B13C219-EB6F-4822-8514-7A466EA12718}"/>
    <cellStyle name="Total 2 8 2 3 2" xfId="37097" xr:uid="{D8486D3C-3F1F-4E23-9B07-0BCCC07E6788}"/>
    <cellStyle name="Total 2 8 2 4" xfId="39422" xr:uid="{170EF775-FA1C-4726-AE27-0ADE2C2016B1}"/>
    <cellStyle name="Total 2 8 2 5" xfId="32591" xr:uid="{5B7B18E1-DBB1-4A9A-8F34-E7EE9A9CB762}"/>
    <cellStyle name="Total 2 8 3" xfId="19704" xr:uid="{895FF537-1697-48A7-BFC0-BAE8A7BF3927}"/>
    <cellStyle name="Total 2 8 3 2" xfId="34999" xr:uid="{3B94726F-CE29-4086-B851-A954B1B31C4D}"/>
    <cellStyle name="Total 2 8 4" xfId="26840" xr:uid="{E5F2CBBF-B343-4A80-A7B4-65CBB475BF56}"/>
    <cellStyle name="Total 2 8 4 2" xfId="37219" xr:uid="{9F565379-38A8-43CA-B3D9-9EA1C301617B}"/>
    <cellStyle name="Total 2 9" xfId="17170" xr:uid="{7889704C-02A9-44BC-A987-09534787BAE9}"/>
    <cellStyle name="Total 2 9 2" xfId="16981" xr:uid="{D92F774B-6688-4106-AA96-7EB73BDA4832}"/>
    <cellStyle name="Total 2 9 2 2" xfId="19583" xr:uid="{0184121F-817C-4E20-A64D-EE9B5CD817B1}"/>
    <cellStyle name="Total 2 9 2 2 2" xfId="34878" xr:uid="{497E2824-315F-4D52-83B2-2F86C9698BB6}"/>
    <cellStyle name="Total 2 9 2 3" xfId="26719" xr:uid="{669EF75F-A8BD-46CF-A97F-38746AF411E8}"/>
    <cellStyle name="Total 2 9 2 3 2" xfId="37098" xr:uid="{A064997B-F133-42E7-AB19-485715531C39}"/>
    <cellStyle name="Total 2 9 2 4" xfId="39423" xr:uid="{3FF22E92-29E7-4596-AF83-99D70B07A8BD}"/>
    <cellStyle name="Total 2 9 2 5" xfId="32592" xr:uid="{C4766251-B544-484D-8341-8C09AC60667F}"/>
    <cellStyle name="Total 2 9 3" xfId="19705" xr:uid="{9747EDA0-E544-4C62-B973-7BBA34E59F44}"/>
    <cellStyle name="Total 2 9 3 2" xfId="35000" xr:uid="{4CAF2D48-42D2-4331-9973-6A580203DD94}"/>
    <cellStyle name="Total 2 9 4" xfId="26841" xr:uid="{1C0632DE-1B27-4FB9-985E-838403EC6C58}"/>
    <cellStyle name="Total 2 9 4 2" xfId="37220" xr:uid="{897A5DE0-8682-410F-B597-266410584DAA}"/>
    <cellStyle name="Total 3" xfId="1244" xr:uid="{ECEC9841-EC68-43B0-8EC4-AACE62CB6F31}"/>
    <cellStyle name="Total 3 10" xfId="2253" xr:uid="{52D690C2-9125-4F74-99CE-AD79A9052A99}"/>
    <cellStyle name="Total 3 10 2" xfId="5407" xr:uid="{5B02B4D1-0491-421E-8A6F-C2A6DB5A5C3F}"/>
    <cellStyle name="Total 3 10 2 2" xfId="6495" xr:uid="{32AB24BD-90E3-4E22-B73F-EB2177B5E2B1}"/>
    <cellStyle name="Total 3 10 2 2 2" xfId="8105" xr:uid="{C8876C9E-7103-4ECF-962B-13E996D539C6}"/>
    <cellStyle name="Total 3 10 2 3" xfId="7463" xr:uid="{C910E57C-B667-4ABD-B335-36C4274084A3}"/>
    <cellStyle name="Total 3 10 3" xfId="5707" xr:uid="{ADB3BD2A-1DC4-41A1-BC56-40A4754D6CED}"/>
    <cellStyle name="Total 3 10 4" xfId="6140" xr:uid="{91BB0B7C-0D09-4D91-B407-3A8D58BCEC86}"/>
    <cellStyle name="Total 3 10 4 2" xfId="7737" xr:uid="{669D56C0-558B-4AA6-87DE-A8CA926C4772}"/>
    <cellStyle name="Total 3 10 5" xfId="16983" xr:uid="{A17CF457-2C8C-4C8A-84D9-87943520C85E}"/>
    <cellStyle name="Total 3 10 5 2" xfId="19585" xr:uid="{424E5D76-9434-4C42-A8EB-0163A432AD15}"/>
    <cellStyle name="Total 3 10 5 2 2" xfId="34880" xr:uid="{CA989943-2FDA-4716-9F52-52053B217927}"/>
    <cellStyle name="Total 3 10 5 3" xfId="26721" xr:uid="{3331BA22-38BD-4287-B274-2E54A4B318E0}"/>
    <cellStyle name="Total 3 10 5 3 2" xfId="37100" xr:uid="{37EB61A8-F62B-468F-8674-3136A8FAF3E1}"/>
    <cellStyle name="Total 3 10 5 4" xfId="39425" xr:uid="{218E5E7C-326E-4E0E-9251-CF3C64CBBB1F}"/>
    <cellStyle name="Total 3 10 5 5" xfId="32594" xr:uid="{87433422-9970-4C1A-A1A9-ADC9DB0EE808}"/>
    <cellStyle name="Total 3 10 6" xfId="16045" xr:uid="{41D5228A-E5FB-471D-B236-545BE6E91B7F}"/>
    <cellStyle name="Total 3 10 6 2" xfId="19359" xr:uid="{CAAB931C-3ACC-4A75-A433-3A40E2A9C734}"/>
    <cellStyle name="Total 3 10 6 2 2" xfId="34654" xr:uid="{3AFEFC8D-94CA-489D-8B08-43BAAE64C7A2}"/>
    <cellStyle name="Total 3 10 6 3" xfId="26457" xr:uid="{2F877AD2-579A-4A99-8501-489CE6EE858E}"/>
    <cellStyle name="Total 3 10 6 3 2" xfId="36874" xr:uid="{D3AF9087-0D01-4BAE-84CE-1B15A78A6787}"/>
    <cellStyle name="Total 3 10 6 4" xfId="39199" xr:uid="{611E0C41-D9A7-4BAF-969D-D72CE5CB8BC8}"/>
    <cellStyle name="Total 3 10 6 5" xfId="32368" xr:uid="{D00D03C3-7301-4721-9FB6-73B612A9FAA9}"/>
    <cellStyle name="Total 3 11" xfId="5408" xr:uid="{F8F46DD4-0847-456C-97BB-8E4A3AE128CD}"/>
    <cellStyle name="Total 3 11 2" xfId="5708" xr:uid="{8B62E303-DCB4-4C11-9548-B7AE81C26062}"/>
    <cellStyle name="Total 3 11 3" xfId="6141" xr:uid="{6C62B8A3-0A96-42C4-9564-394A7FF3F151}"/>
    <cellStyle name="Total 3 11 3 2" xfId="7738" xr:uid="{9F9EBB82-57D0-423B-B9C7-A6982DB14018}"/>
    <cellStyle name="Total 3 11 4" xfId="7221" xr:uid="{A84A4033-0C10-4071-B96F-B741ECCEFA33}"/>
    <cellStyle name="Total 3 11 4 2" xfId="19150" xr:uid="{CA63C16E-F59C-4D28-9AC1-4625F4161A0E}"/>
    <cellStyle name="Total 3 11 4 2 2" xfId="21485" xr:uid="{F2AD7DFC-D7FF-4275-8961-2399B36EA72F}"/>
    <cellStyle name="Total 3 11 4 2 2 2" xfId="36780" xr:uid="{E809C80B-6EC3-4606-AE1E-465738201DE7}"/>
    <cellStyle name="Total 3 11 4 2 3" xfId="28595" xr:uid="{07B27627-6B19-40BA-A6AE-CBC026E14C88}"/>
    <cellStyle name="Total 3 11 4 2 3 2" xfId="38964" xr:uid="{DBC3C28A-45EA-4A72-964E-DD22C0D9C913}"/>
    <cellStyle name="Total 3 11 4 2 4" xfId="41290" xr:uid="{BC44D4B2-F614-442F-A99E-9ED7EBE1F750}"/>
    <cellStyle name="Total 3 11 4 2 5" xfId="34459" xr:uid="{AC39B024-281A-439E-8353-DBA047ECF1AA}"/>
    <cellStyle name="Total 3 11 4 3" xfId="39090" xr:uid="{86954B4B-F2D1-4609-BB15-776A1438618C}"/>
    <cellStyle name="Total 3 11 4 4" xfId="28708" xr:uid="{0E59ED34-6CC0-4C68-ADEB-F45AF91CF6E8}"/>
    <cellStyle name="Total 3 11 5" xfId="17171" xr:uid="{26B09B6B-FA75-41F4-B3B3-412FBA3BE4F8}"/>
    <cellStyle name="Total 3 11 5 2" xfId="19706" xr:uid="{082B8311-C01C-4B5C-8CEA-F126E96C11A0}"/>
    <cellStyle name="Total 3 11 5 2 2" xfId="35001" xr:uid="{67311A10-B199-4AC5-9830-6782EC02C18E}"/>
    <cellStyle name="Total 3 11 5 3" xfId="26842" xr:uid="{13D6BCBE-DEF2-4186-B723-DCC72822A18A}"/>
    <cellStyle name="Total 3 11 5 3 2" xfId="37221" xr:uid="{EE96219B-4F50-40D3-845B-3CE8EAAFE3D8}"/>
    <cellStyle name="Total 3 11 5 4" xfId="39510" xr:uid="{FD7D799E-8D3B-4D4F-A0D8-9B051386D169}"/>
    <cellStyle name="Total 3 11 5 5" xfId="32679" xr:uid="{52F2828E-E899-46BD-861C-813FB78EA3DA}"/>
    <cellStyle name="Total 3 11 6" xfId="16984" xr:uid="{3A86B4B8-EC20-4DB7-8634-8E5BBA181F23}"/>
    <cellStyle name="Total 3 11 6 2" xfId="19586" xr:uid="{B81FF1F2-CA8C-46FB-9999-F9F04AD1FEDD}"/>
    <cellStyle name="Total 3 11 6 2 2" xfId="34881" xr:uid="{C1060F5D-140B-4C2C-988D-C48CCC1A618A}"/>
    <cellStyle name="Total 3 11 6 3" xfId="26722" xr:uid="{A6521989-3497-4BED-BF81-CBF7AC12D81E}"/>
    <cellStyle name="Total 3 11 6 3 2" xfId="37101" xr:uid="{11A3F4D3-1BCA-4BAE-9770-69AB2E40ED01}"/>
    <cellStyle name="Total 3 11 6 4" xfId="39426" xr:uid="{51C5C221-0ED3-4A55-9F03-05FEC208ECAE}"/>
    <cellStyle name="Total 3 11 6 5" xfId="32595" xr:uid="{8F6766FC-DE4A-4306-95AC-F704DE2B23BC}"/>
    <cellStyle name="Total 3 12" xfId="5409" xr:uid="{035F0D3D-6010-4B62-9B41-FAC162E76777}"/>
    <cellStyle name="Total 3 12 2" xfId="5709" xr:uid="{F9BC042B-A0EF-4375-9ECB-414A87919AF8}"/>
    <cellStyle name="Total 3 12 3" xfId="6142" xr:uid="{7025CE2E-B971-47FD-8BCB-76FFEAAF5B57}"/>
    <cellStyle name="Total 3 12 3 2" xfId="7739" xr:uid="{ACB85C39-D4D7-4C87-A247-FF4646A2FF49}"/>
    <cellStyle name="Total 3 12 4" xfId="17172" xr:uid="{D939E9A9-9833-4715-BCF5-87E2F74D1E9B}"/>
    <cellStyle name="Total 3 12 4 2" xfId="19707" xr:uid="{5090C308-7220-49D8-9DBC-394B9E2D9A6D}"/>
    <cellStyle name="Total 3 12 4 2 2" xfId="35002" xr:uid="{E313A9C1-3827-490E-95F4-45478901F0B9}"/>
    <cellStyle name="Total 3 12 4 3" xfId="26843" xr:uid="{9D5634D5-E269-41FA-9019-C76073E722C2}"/>
    <cellStyle name="Total 3 12 4 3 2" xfId="37222" xr:uid="{C7524151-BC76-4DD3-9D9D-FF6D4753B943}"/>
    <cellStyle name="Total 3 12 4 4" xfId="39511" xr:uid="{250613CE-3832-4269-B544-272669A10F75}"/>
    <cellStyle name="Total 3 12 4 5" xfId="32680" xr:uid="{9F5008AF-CD00-4DCE-9FDD-93AC5E8ECBAE}"/>
    <cellStyle name="Total 3 12 5" xfId="16985" xr:uid="{36BA2ABB-6E07-438F-B77D-B3BF53832561}"/>
    <cellStyle name="Total 3 12 5 2" xfId="19587" xr:uid="{338196DD-09D4-4B96-8BCC-7F92ADFEA304}"/>
    <cellStyle name="Total 3 12 5 2 2" xfId="34882" xr:uid="{8DBF2ECE-CFF1-4387-BFB2-728265BEEFE0}"/>
    <cellStyle name="Total 3 12 5 3" xfId="26723" xr:uid="{7504BD0F-3BDF-484E-AA4A-E3039D7A327E}"/>
    <cellStyle name="Total 3 12 5 3 2" xfId="37102" xr:uid="{484E9DE0-BB6E-4EE6-B86A-3616BDA13851}"/>
    <cellStyle name="Total 3 12 5 4" xfId="39427" xr:uid="{4A1CDC93-FB68-45B2-A527-7FB362849462}"/>
    <cellStyle name="Total 3 12 5 5" xfId="32596" xr:uid="{D9A2A666-3288-41BC-A914-A0BD08943477}"/>
    <cellStyle name="Total 3 13" xfId="5410" xr:uid="{37C9DEC2-4180-4F2A-906E-4684C9D322F1}"/>
    <cellStyle name="Total 3 13 2" xfId="5710" xr:uid="{5E5A4FAC-A878-4D82-8E49-574D6C952595}"/>
    <cellStyle name="Total 3 13 3" xfId="6143" xr:uid="{4BBA458F-9CDF-491F-BA80-455A643FB9E2}"/>
    <cellStyle name="Total 3 13 3 2" xfId="7740" xr:uid="{388BB697-3A4B-4A73-B358-84217185F97B}"/>
    <cellStyle name="Total 3 13 4" xfId="17173" xr:uid="{5240FF30-73B3-44C0-AA1D-9ECC997766CC}"/>
    <cellStyle name="Total 3 13 4 2" xfId="19708" xr:uid="{FEC09BD0-DE79-46C1-BC58-EF2028966A23}"/>
    <cellStyle name="Total 3 13 4 2 2" xfId="35003" xr:uid="{27F79226-1CF9-49ED-833D-FA8239F3D6C0}"/>
    <cellStyle name="Total 3 13 4 3" xfId="26844" xr:uid="{328AF3F2-7431-4E76-8C8D-A525402EF998}"/>
    <cellStyle name="Total 3 13 4 3 2" xfId="37223" xr:uid="{90B0A38D-3145-4BA6-A78E-788E809B6C08}"/>
    <cellStyle name="Total 3 13 4 4" xfId="39512" xr:uid="{06E4FD70-7BBD-496A-8343-753985F68029}"/>
    <cellStyle name="Total 3 13 4 5" xfId="32681" xr:uid="{B35C7E77-1971-44CD-8522-F9EF9D5C38A3}"/>
    <cellStyle name="Total 3 13 5" xfId="16986" xr:uid="{14D1DBD7-2EE5-4A91-8B65-65CD1257143D}"/>
    <cellStyle name="Total 3 13 5 2" xfId="19588" xr:uid="{EB96C7E5-F1F1-494C-80D8-28576F0A388C}"/>
    <cellStyle name="Total 3 13 5 2 2" xfId="34883" xr:uid="{1BC27E48-108F-4815-84EB-4DADF3E7EA31}"/>
    <cellStyle name="Total 3 13 5 3" xfId="26724" xr:uid="{70E902B6-F2CD-40CD-81A7-BB5B01053DD2}"/>
    <cellStyle name="Total 3 13 5 3 2" xfId="37103" xr:uid="{3E179817-95D8-46BA-8D05-A3A37132D52B}"/>
    <cellStyle name="Total 3 13 5 4" xfId="39428" xr:uid="{085B44BC-B41A-47B8-8F88-772DC7733B8B}"/>
    <cellStyle name="Total 3 13 5 5" xfId="32597" xr:uid="{C4327E65-C11A-4B29-AAB6-A49917947D81}"/>
    <cellStyle name="Total 3 14" xfId="5411" xr:uid="{32B8D2DA-C492-4794-9468-DF9598B46859}"/>
    <cellStyle name="Total 3 14 2" xfId="5711" xr:uid="{E4452177-FD29-4312-BB1D-E462ABEBB837}"/>
    <cellStyle name="Total 3 14 3" xfId="6144" xr:uid="{681DA045-F918-42B6-8F41-54892B0FEE34}"/>
    <cellStyle name="Total 3 14 3 2" xfId="7741" xr:uid="{6D338DB0-6D63-4D49-8F8F-14D4253D8547}"/>
    <cellStyle name="Total 3 14 4" xfId="17174" xr:uid="{C640B774-6E42-4072-B53F-957E297041C4}"/>
    <cellStyle name="Total 3 14 4 2" xfId="19709" xr:uid="{CA1DA5A5-D326-42D3-9D69-F4C58C66E950}"/>
    <cellStyle name="Total 3 14 4 2 2" xfId="35004" xr:uid="{BCAC62E0-5CB9-48A1-81CB-18551C7218FB}"/>
    <cellStyle name="Total 3 14 4 3" xfId="26845" xr:uid="{C94E47A4-C7B2-4824-8FFA-BD556E8CE9B9}"/>
    <cellStyle name="Total 3 14 4 3 2" xfId="37224" xr:uid="{06BD00C5-4AEE-47F3-8D75-03ED07EE7AD2}"/>
    <cellStyle name="Total 3 14 4 4" xfId="39513" xr:uid="{F4D4CB20-04B4-40FE-A660-1BB12FDE9C97}"/>
    <cellStyle name="Total 3 14 4 5" xfId="32682" xr:uid="{7BCA2280-5F66-402F-9A4E-897E2BB93660}"/>
    <cellStyle name="Total 3 14 5" xfId="16987" xr:uid="{C8C0056C-4974-4C9F-AF91-CEC85F140D0F}"/>
    <cellStyle name="Total 3 14 5 2" xfId="19589" xr:uid="{C459C960-5E71-4FA7-AB3E-C57B82BE2154}"/>
    <cellStyle name="Total 3 14 5 2 2" xfId="34884" xr:uid="{768EE8AE-024D-454B-A27A-2A89F0904377}"/>
    <cellStyle name="Total 3 14 5 3" xfId="26725" xr:uid="{D6D3262C-3CAC-43A6-B81E-32CDE1D20EB4}"/>
    <cellStyle name="Total 3 14 5 3 2" xfId="37104" xr:uid="{4138F1D3-182D-4979-B439-08EFA489517B}"/>
    <cellStyle name="Total 3 14 5 4" xfId="39429" xr:uid="{70368E59-08C6-45C8-BBDA-B0C98CBCD3CA}"/>
    <cellStyle name="Total 3 14 5 5" xfId="32598" xr:uid="{B386AAC4-997D-41D2-A668-90541A35F986}"/>
    <cellStyle name="Total 3 15" xfId="5412" xr:uid="{AC798658-D42F-4DC6-9760-D9B142AB2320}"/>
    <cellStyle name="Total 3 15 2" xfId="5712" xr:uid="{36952EC2-6136-46A3-8B78-A9782B49BD68}"/>
    <cellStyle name="Total 3 15 3" xfId="6145" xr:uid="{F5729DAB-486A-4C8C-B63F-D0E67D13E844}"/>
    <cellStyle name="Total 3 15 3 2" xfId="7742" xr:uid="{673B7719-BF49-40C9-987C-4E773B4D0CB2}"/>
    <cellStyle name="Total 3 15 4" xfId="17175" xr:uid="{05A825BB-79B3-44E4-88BC-63D9D5FBD863}"/>
    <cellStyle name="Total 3 15 4 2" xfId="19710" xr:uid="{CAEF59AE-3936-4C46-9D93-D0B33E04EAFB}"/>
    <cellStyle name="Total 3 15 4 2 2" xfId="35005" xr:uid="{E854769A-9D2E-4A84-9592-F0460A483685}"/>
    <cellStyle name="Total 3 15 4 3" xfId="26846" xr:uid="{FFEABC31-43A0-42F8-B5DE-50E194282EF7}"/>
    <cellStyle name="Total 3 15 4 3 2" xfId="37225" xr:uid="{CC12672B-82A4-4DB7-BEAE-000390EF1368}"/>
    <cellStyle name="Total 3 15 4 4" xfId="39514" xr:uid="{7C46A012-257E-41AD-AE34-D3964617F3CF}"/>
    <cellStyle name="Total 3 15 4 5" xfId="32683" xr:uid="{9513F594-D5E2-4B43-9870-58EFE6524B4C}"/>
    <cellStyle name="Total 3 15 5" xfId="16988" xr:uid="{CBA4B721-4A52-4F3D-B7FB-38414366FE51}"/>
    <cellStyle name="Total 3 15 5 2" xfId="19590" xr:uid="{F0B8BBCC-F011-4EC8-A19D-2E26F21435C2}"/>
    <cellStyle name="Total 3 15 5 2 2" xfId="34885" xr:uid="{29A56C3B-F27D-4DBF-A80C-258E288D1D03}"/>
    <cellStyle name="Total 3 15 5 3" xfId="26726" xr:uid="{202EFA6B-7E85-4EFA-8B00-5E858002522E}"/>
    <cellStyle name="Total 3 15 5 3 2" xfId="37105" xr:uid="{91BEEC0E-29F1-427A-A381-6BCDA3B0EAAB}"/>
    <cellStyle name="Total 3 15 5 4" xfId="39430" xr:uid="{677BCC40-6C26-49EF-84DE-FA00F7910D71}"/>
    <cellStyle name="Total 3 15 5 5" xfId="32599" xr:uid="{879F295B-49D1-4335-A5AE-60FE127DEB5A}"/>
    <cellStyle name="Total 3 16" xfId="5413" xr:uid="{71F5E7AA-3CB8-466E-9152-F319089C0877}"/>
    <cellStyle name="Total 3 16 2" xfId="5713" xr:uid="{017DC837-6DA1-4AEA-B16A-B5DCE3ADD9D8}"/>
    <cellStyle name="Total 3 16 3" xfId="6146" xr:uid="{8C8AB007-B61B-4E24-9199-8E5F53803BD4}"/>
    <cellStyle name="Total 3 16 3 2" xfId="7743" xr:uid="{E97CC1F4-B9B2-48B9-A625-E627FF120875}"/>
    <cellStyle name="Total 3 16 4" xfId="17176" xr:uid="{AE2A3C84-AE9A-4CF4-A261-0523BC97B631}"/>
    <cellStyle name="Total 3 16 4 2" xfId="19711" xr:uid="{4C5F3F5C-54DB-447E-9A7A-482763AFAF76}"/>
    <cellStyle name="Total 3 16 4 2 2" xfId="35006" xr:uid="{50908AFE-5FE0-4C1E-BA71-747040009E14}"/>
    <cellStyle name="Total 3 16 4 3" xfId="26847" xr:uid="{23AD678A-75F5-49CF-B916-A4FF1061B993}"/>
    <cellStyle name="Total 3 16 4 3 2" xfId="37226" xr:uid="{5F237AC3-601A-45D0-AA56-87AC28FAD582}"/>
    <cellStyle name="Total 3 16 4 4" xfId="39515" xr:uid="{51D3A4E9-D153-4769-B5DD-F4CDEB6EE287}"/>
    <cellStyle name="Total 3 16 4 5" xfId="32684" xr:uid="{1F54E392-57D7-4FF8-8714-610C42B27503}"/>
    <cellStyle name="Total 3 16 5" xfId="16989" xr:uid="{26D85AD0-B130-494C-B04A-956401CD5D56}"/>
    <cellStyle name="Total 3 16 5 2" xfId="19591" xr:uid="{589FF405-9BAE-4604-AB57-64E139066887}"/>
    <cellStyle name="Total 3 16 5 2 2" xfId="34886" xr:uid="{F7FE7AE9-B739-42A5-9383-652B8FA6C841}"/>
    <cellStyle name="Total 3 16 5 3" xfId="26727" xr:uid="{5E323CEA-20CA-44D5-9276-5D56513053A6}"/>
    <cellStyle name="Total 3 16 5 3 2" xfId="37106" xr:uid="{FA43D2D0-7F0B-4C0B-963F-787A4F89CEF9}"/>
    <cellStyle name="Total 3 16 5 4" xfId="39431" xr:uid="{EF6C4125-B238-4990-9A69-18963826A211}"/>
    <cellStyle name="Total 3 16 5 5" xfId="32600" xr:uid="{8472CCFB-7BA0-4095-926E-7B2639FFE8DB}"/>
    <cellStyle name="Total 3 17" xfId="5414" xr:uid="{3102212E-B2DF-4100-8B7F-E5279F6CBB5D}"/>
    <cellStyle name="Total 3 17 2" xfId="5714" xr:uid="{12636420-2052-41B9-B416-F7C34F37B024}"/>
    <cellStyle name="Total 3 17 3" xfId="6147" xr:uid="{01C732C4-89C4-420C-B565-F79C02855ABE}"/>
    <cellStyle name="Total 3 17 3 2" xfId="7744" xr:uid="{65629F2E-6BA0-4102-A303-E49BBF8B04C5}"/>
    <cellStyle name="Total 3 17 4" xfId="17177" xr:uid="{039A6CB7-C23A-4BBF-AE3A-E932D38D5C2F}"/>
    <cellStyle name="Total 3 17 4 2" xfId="19712" xr:uid="{5BBD5898-3382-42A8-A9EE-415E73B12E59}"/>
    <cellStyle name="Total 3 17 4 2 2" xfId="35007" xr:uid="{41254AC1-8B1E-48D1-83CD-73863CFEA391}"/>
    <cellStyle name="Total 3 17 4 3" xfId="26848" xr:uid="{78779501-1ED2-4061-B3B9-7AEAFC57344A}"/>
    <cellStyle name="Total 3 17 4 3 2" xfId="37227" xr:uid="{4CB3DD5E-B79E-4DE0-8854-646BDF7F3E35}"/>
    <cellStyle name="Total 3 17 4 4" xfId="39516" xr:uid="{B3D1237C-48C8-4B15-9F2F-C6F1618B4D0E}"/>
    <cellStyle name="Total 3 17 4 5" xfId="32685" xr:uid="{7BFCF193-865E-45D9-82A5-6DAA2D449925}"/>
    <cellStyle name="Total 3 17 5" xfId="16990" xr:uid="{DBC88230-70EE-4694-9B3C-112B659B9A6B}"/>
    <cellStyle name="Total 3 17 5 2" xfId="19592" xr:uid="{844C048A-500B-469C-9DF1-357D8155695B}"/>
    <cellStyle name="Total 3 17 5 2 2" xfId="34887" xr:uid="{9A6DB32B-8211-402B-9D42-67F0A8175CF0}"/>
    <cellStyle name="Total 3 17 5 3" xfId="26728" xr:uid="{2564C366-B939-457F-BF59-D7EF4976349E}"/>
    <cellStyle name="Total 3 17 5 3 2" xfId="37107" xr:uid="{3AE9578C-F1EF-42A2-B9FB-8064620D2CE0}"/>
    <cellStyle name="Total 3 17 5 4" xfId="39432" xr:uid="{A4551AA9-81DE-4450-A199-798209004E1A}"/>
    <cellStyle name="Total 3 17 5 5" xfId="32601" xr:uid="{8CEC890C-076C-4DA4-B6C9-5FEE1070F410}"/>
    <cellStyle name="Total 3 18" xfId="5415" xr:uid="{C50901B5-B656-43D5-9044-36E0D0B8AE7E}"/>
    <cellStyle name="Total 3 18 2" xfId="5715" xr:uid="{3DE0A570-6341-4F30-AB51-8712999B459C}"/>
    <cellStyle name="Total 3 18 3" xfId="6148" xr:uid="{33C0C982-5EE8-4D80-9E7D-1F41622E10AA}"/>
    <cellStyle name="Total 3 18 3 2" xfId="7745" xr:uid="{077D6842-B865-44AF-B1A2-434FD9DCA22B}"/>
    <cellStyle name="Total 3 18 4" xfId="17178" xr:uid="{B51BB7BD-F073-4755-A015-BECC4F433362}"/>
    <cellStyle name="Total 3 18 4 2" xfId="19713" xr:uid="{F251D445-B92F-4BA7-9511-B9DBC6D93514}"/>
    <cellStyle name="Total 3 18 4 2 2" xfId="35008" xr:uid="{2A27266C-9332-409C-BA37-348A3DDD5576}"/>
    <cellStyle name="Total 3 18 4 3" xfId="26849" xr:uid="{B2CABB30-5071-4ADD-BACD-8E85D6373447}"/>
    <cellStyle name="Total 3 18 4 3 2" xfId="37228" xr:uid="{C54A45BA-1358-4FFD-9F7B-D2401D2FFD50}"/>
    <cellStyle name="Total 3 18 4 4" xfId="39517" xr:uid="{48BCAE1F-01C5-4DE4-B97F-A33938F446C1}"/>
    <cellStyle name="Total 3 18 4 5" xfId="32686" xr:uid="{128BC38C-4BC5-4800-8C48-CF807126812F}"/>
    <cellStyle name="Total 3 18 5" xfId="16991" xr:uid="{0246A18C-E0A3-43DA-9D47-FA9F2E4803B0}"/>
    <cellStyle name="Total 3 18 5 2" xfId="19593" xr:uid="{0B654FA5-44E8-4E80-8916-F1528704BDA7}"/>
    <cellStyle name="Total 3 18 5 2 2" xfId="34888" xr:uid="{BF71E631-8E56-42BC-8277-DAE23660AFA1}"/>
    <cellStyle name="Total 3 18 5 3" xfId="26729" xr:uid="{C3EE45B8-F511-4F55-B71F-AD0E6FBF5D13}"/>
    <cellStyle name="Total 3 18 5 3 2" xfId="37108" xr:uid="{4A4ED917-5E87-4D7F-B9AE-F91949C9C445}"/>
    <cellStyle name="Total 3 18 5 4" xfId="39433" xr:uid="{FF175F58-18BE-42EF-A2A1-DDD96442F1E3}"/>
    <cellStyle name="Total 3 18 5 5" xfId="32602" xr:uid="{9244A6B6-0E68-4FFB-8724-9708F6C082B5}"/>
    <cellStyle name="Total 3 19" xfId="5416" xr:uid="{7115AA01-C447-4B4C-AB43-4C535885CD47}"/>
    <cellStyle name="Total 3 19 2" xfId="5716" xr:uid="{0477122F-CB30-44CE-BED6-45390C6040EF}"/>
    <cellStyle name="Total 3 19 3" xfId="6149" xr:uid="{B710844A-0BA0-41BB-AA18-6B8CDA6759DF}"/>
    <cellStyle name="Total 3 19 3 2" xfId="7746" xr:uid="{36E75070-EDCE-4992-BD5E-493607CA04E7}"/>
    <cellStyle name="Total 3 19 4" xfId="17179" xr:uid="{5B3FA173-55DB-4F09-86AB-935EA4C3A550}"/>
    <cellStyle name="Total 3 19 4 2" xfId="19714" xr:uid="{87A703CB-FDA0-4DF5-8A83-C1C0C2658A05}"/>
    <cellStyle name="Total 3 19 4 2 2" xfId="35009" xr:uid="{71C31C98-3C6D-4F37-8E28-22E95F0ED0D8}"/>
    <cellStyle name="Total 3 19 4 3" xfId="26850" xr:uid="{9285F676-DC45-4B92-BE9F-030DE530A945}"/>
    <cellStyle name="Total 3 19 4 3 2" xfId="37229" xr:uid="{C8D02A80-AD13-4B88-930B-98569F203A7B}"/>
    <cellStyle name="Total 3 19 4 4" xfId="39518" xr:uid="{574087FE-5AFD-4D7F-AB1C-CDC8D287D9DC}"/>
    <cellStyle name="Total 3 19 4 5" xfId="32687" xr:uid="{33F25475-29FC-4879-B1FE-0CD0D72E6FD9}"/>
    <cellStyle name="Total 3 19 5" xfId="16992" xr:uid="{2F3BD3C9-87DC-45E7-8B24-3C75D5322DFC}"/>
    <cellStyle name="Total 3 19 5 2" xfId="19594" xr:uid="{6A3C9500-ADF0-4893-92F0-68E5E99121ED}"/>
    <cellStyle name="Total 3 19 5 2 2" xfId="34889" xr:uid="{313A0A09-1495-4C6D-A4C0-D02ED9BF987C}"/>
    <cellStyle name="Total 3 19 5 3" xfId="26730" xr:uid="{60017FE2-4CC4-4B91-A0B8-2B4B2DD89F5B}"/>
    <cellStyle name="Total 3 19 5 3 2" xfId="37109" xr:uid="{2DED2381-2DD1-4AEE-99FC-F61FF5A2B34D}"/>
    <cellStyle name="Total 3 19 5 4" xfId="39434" xr:uid="{5F75B629-631E-49E4-937F-72875F73738C}"/>
    <cellStyle name="Total 3 19 5 5" xfId="32603" xr:uid="{949EB62D-D1BA-4323-A0E8-8E1A2D9D18F0}"/>
    <cellStyle name="Total 3 2" xfId="2254" xr:uid="{394C35E6-8539-4986-835B-5F6D69B49EA4}"/>
    <cellStyle name="Total 3 2 2" xfId="5417" xr:uid="{6D6FD932-396A-47C2-B054-66CBD2F702F8}"/>
    <cellStyle name="Total 3 2 2 2" xfId="6496" xr:uid="{EE62CD21-9FDA-43ED-812E-340FBB3A80DC}"/>
    <cellStyle name="Total 3 2 2 2 2" xfId="8106" xr:uid="{E9FEAB3D-7773-4E0F-8E74-60E792B464EB}"/>
    <cellStyle name="Total 3 2 2 3" xfId="7464" xr:uid="{1CED61EC-7FF8-4D73-BD61-9135F8ADC4B2}"/>
    <cellStyle name="Total 3 2 3" xfId="5717" xr:uid="{BE4CD8FE-175C-4A5D-B3FF-29F7B2295750}"/>
    <cellStyle name="Total 3 2 4" xfId="6150" xr:uid="{3050605D-9676-4901-A5A8-A55F52DCD52E}"/>
    <cellStyle name="Total 3 2 4 2" xfId="7747" xr:uid="{79896FD4-32C9-4BFF-9EFA-AEAE2671A513}"/>
    <cellStyle name="Total 3 2 5" xfId="16993" xr:uid="{D21C8882-6AAE-41B2-A629-C2E27938777D}"/>
    <cellStyle name="Total 3 2 5 2" xfId="19595" xr:uid="{7CB86620-EB8F-4033-97E5-02D0785FF979}"/>
    <cellStyle name="Total 3 2 5 2 2" xfId="34890" xr:uid="{6CE3FC33-12DB-485B-9207-B496135EE6A1}"/>
    <cellStyle name="Total 3 2 5 3" xfId="26731" xr:uid="{EA92AA70-D197-400D-9F53-3AC6EAE7CD0B}"/>
    <cellStyle name="Total 3 2 5 3 2" xfId="37110" xr:uid="{4EE74612-2AB1-4429-82A5-636533E4533A}"/>
    <cellStyle name="Total 3 2 5 4" xfId="39435" xr:uid="{2CA99671-CD0C-4378-AD3B-793712C19C0B}"/>
    <cellStyle name="Total 3 2 5 5" xfId="32604" xr:uid="{1570F97C-EEAE-4D99-BFB7-A049DD6AECB9}"/>
    <cellStyle name="Total 3 2 6" xfId="16044" xr:uid="{583DED60-7664-45BD-A514-B21F3A2BF051}"/>
    <cellStyle name="Total 3 2 6 2" xfId="19358" xr:uid="{EB99FDA7-74B1-463B-B23D-F06AFC74AA9F}"/>
    <cellStyle name="Total 3 2 6 2 2" xfId="34653" xr:uid="{350B02DE-E109-4E6B-8D37-1F4729CEA59A}"/>
    <cellStyle name="Total 3 2 6 3" xfId="26456" xr:uid="{6AC61157-3229-4D18-9C56-894193FDAE6B}"/>
    <cellStyle name="Total 3 2 6 3 2" xfId="36873" xr:uid="{9555A054-E830-4A4D-A2E4-9485D0006F45}"/>
    <cellStyle name="Total 3 2 6 4" xfId="39198" xr:uid="{834D721D-56BF-4F45-82A0-5A4FAC90BDF2}"/>
    <cellStyle name="Total 3 2 6 5" xfId="32367" xr:uid="{15465D71-ABE4-469C-A373-D1F014870F92}"/>
    <cellStyle name="Total 3 20" xfId="5418" xr:uid="{30E036C9-57A8-4F21-B9F1-82D5C08D9B2C}"/>
    <cellStyle name="Total 3 20 2" xfId="5718" xr:uid="{47A7DF7B-8904-4124-8C82-4B6B45C8D530}"/>
    <cellStyle name="Total 3 20 3" xfId="6151" xr:uid="{87B20579-722A-43F3-849D-D523216A5107}"/>
    <cellStyle name="Total 3 20 3 2" xfId="7748" xr:uid="{D0ADC8BE-6400-4B37-9DD6-2332F88B6218}"/>
    <cellStyle name="Total 3 20 4" xfId="17180" xr:uid="{3D730E65-217E-4C00-BB14-A650B25DD658}"/>
    <cellStyle name="Total 3 20 4 2" xfId="19715" xr:uid="{883D546C-AA07-4B46-86C5-F02CDE0B4D02}"/>
    <cellStyle name="Total 3 20 4 2 2" xfId="35010" xr:uid="{26F9B0E0-F97F-40DF-9B1D-88BBE89A3453}"/>
    <cellStyle name="Total 3 20 4 3" xfId="26851" xr:uid="{FF43A6B6-0189-4CB6-892B-2DE3E14FE660}"/>
    <cellStyle name="Total 3 20 4 3 2" xfId="37230" xr:uid="{9D35CD6E-4E07-4DE9-B779-20DF1AFCC1A3}"/>
    <cellStyle name="Total 3 20 4 4" xfId="39519" xr:uid="{0ECBD8B6-3CEF-41DA-A491-3654F2FE8398}"/>
    <cellStyle name="Total 3 20 4 5" xfId="32688" xr:uid="{C5816281-3CCC-4FC6-A727-9D78D2E13B96}"/>
    <cellStyle name="Total 3 20 5" xfId="16994" xr:uid="{C54DA4DE-B414-4C21-A1DB-7CEE6C4594C1}"/>
    <cellStyle name="Total 3 20 5 2" xfId="19596" xr:uid="{2DF6895F-72B3-4EAF-9A97-C8D6856D9709}"/>
    <cellStyle name="Total 3 20 5 2 2" xfId="34891" xr:uid="{425620A4-9C24-43DB-8282-F13C8F5D545D}"/>
    <cellStyle name="Total 3 20 5 3" xfId="26732" xr:uid="{B427DB99-A5C7-4A34-AB7A-4E1B8E0186E7}"/>
    <cellStyle name="Total 3 20 5 3 2" xfId="37111" xr:uid="{3B398373-3582-4F11-9042-11C1C5D57942}"/>
    <cellStyle name="Total 3 20 5 4" xfId="39436" xr:uid="{38C0E641-02F3-4A6C-B508-4DC5CCA66D32}"/>
    <cellStyle name="Total 3 20 5 5" xfId="32605" xr:uid="{30A00E3F-91BC-4737-A516-F087DE32FA3F}"/>
    <cellStyle name="Total 3 21" xfId="5419" xr:uid="{CBB3844D-16B2-48D9-A553-245EA6033A48}"/>
    <cellStyle name="Total 3 21 2" xfId="5719" xr:uid="{276225A9-10B5-46F3-8065-4748874372A0}"/>
    <cellStyle name="Total 3 21 3" xfId="6152" xr:uid="{0BE38D27-CC4B-4113-A378-598D03EB2AF4}"/>
    <cellStyle name="Total 3 21 3 2" xfId="7749" xr:uid="{8ACDF216-A352-43A4-8101-F595FA0F41C2}"/>
    <cellStyle name="Total 3 21 4" xfId="17181" xr:uid="{7F5207DD-7BF8-4565-A485-87CD7F69349B}"/>
    <cellStyle name="Total 3 21 4 2" xfId="19716" xr:uid="{F56CC863-E8AD-4ACE-99F5-A7620B5AD5AD}"/>
    <cellStyle name="Total 3 21 4 2 2" xfId="35011" xr:uid="{11F2A112-F32C-4DD1-B5EC-BBB430BE22E6}"/>
    <cellStyle name="Total 3 21 4 3" xfId="26852" xr:uid="{DD98C9D8-03E8-4F58-9DF3-2D8C300AB199}"/>
    <cellStyle name="Total 3 21 4 3 2" xfId="37231" xr:uid="{864B6090-4D80-4BED-B9B5-B8F67C5ADF43}"/>
    <cellStyle name="Total 3 21 4 4" xfId="39520" xr:uid="{94F8AA31-8738-400B-BD22-4BBB366407FC}"/>
    <cellStyle name="Total 3 21 4 5" xfId="32689" xr:uid="{93EE3B60-CA51-4DDF-83C8-CD88F2792EF7}"/>
    <cellStyle name="Total 3 21 5" xfId="16995" xr:uid="{2D4E29D5-F28E-4736-8B3D-C38A31089881}"/>
    <cellStyle name="Total 3 21 5 2" xfId="19597" xr:uid="{5D0AE3BD-CB54-4CF2-A496-8BBB11F543F3}"/>
    <cellStyle name="Total 3 21 5 2 2" xfId="34892" xr:uid="{9BCC8B02-2BC5-4FB1-811B-62ED7745D6EC}"/>
    <cellStyle name="Total 3 21 5 3" xfId="26733" xr:uid="{6F5F1421-73C4-4E7E-8E64-73B2D8C2B01E}"/>
    <cellStyle name="Total 3 21 5 3 2" xfId="37112" xr:uid="{24532831-1ADC-4281-B0D5-459946BD2503}"/>
    <cellStyle name="Total 3 21 5 4" xfId="39437" xr:uid="{2FA25EC3-9B52-4BFE-9A12-283FF594DD35}"/>
    <cellStyle name="Total 3 21 5 5" xfId="32606" xr:uid="{4BEA74AD-429C-4863-9647-78A3391F6CEE}"/>
    <cellStyle name="Total 3 22" xfId="5420" xr:uid="{3D03B140-DBFC-4B6C-ADF4-B64021D4C4AF}"/>
    <cellStyle name="Total 3 22 2" xfId="5720" xr:uid="{316D1BE6-5C6D-4865-BED9-3DF21CD55825}"/>
    <cellStyle name="Total 3 22 3" xfId="6153" xr:uid="{E9D0D094-F36A-4BA6-86A6-3E2F15F4DE05}"/>
    <cellStyle name="Total 3 22 3 2" xfId="7750" xr:uid="{CEEED7A0-1551-4604-ADD6-5A550669565E}"/>
    <cellStyle name="Total 3 22 4" xfId="17182" xr:uid="{AE5B7AE6-52DE-4C05-9AE4-33123A28E7B4}"/>
    <cellStyle name="Total 3 22 4 2" xfId="19717" xr:uid="{1F1C5AF2-E17B-4BC3-9824-79997549F283}"/>
    <cellStyle name="Total 3 22 4 2 2" xfId="35012" xr:uid="{EEC8C956-6950-4BE5-8451-1B40EDE4B9AF}"/>
    <cellStyle name="Total 3 22 4 3" xfId="26853" xr:uid="{BCD9118A-994D-4DC5-A3C3-282354C6A387}"/>
    <cellStyle name="Total 3 22 4 3 2" xfId="37232" xr:uid="{3E688A39-5CB6-4D5D-BE78-7C14FB50A5C1}"/>
    <cellStyle name="Total 3 22 4 4" xfId="39521" xr:uid="{086E1366-54B7-453D-8507-016F057F6958}"/>
    <cellStyle name="Total 3 22 4 5" xfId="32690" xr:uid="{62944DFD-4302-4A19-A1F3-08E89B31C5B5}"/>
    <cellStyle name="Total 3 22 5" xfId="16996" xr:uid="{C4789BD3-2A5B-4E50-A2DD-273D5484227E}"/>
    <cellStyle name="Total 3 22 5 2" xfId="19598" xr:uid="{0CB04BA3-9D4B-41A0-8464-5ED7F59AEA7B}"/>
    <cellStyle name="Total 3 22 5 2 2" xfId="34893" xr:uid="{74FAFB58-F800-49F7-B988-5EB0F3E33D72}"/>
    <cellStyle name="Total 3 22 5 3" xfId="26734" xr:uid="{6E5F6B6A-FABB-41FB-9577-4F6187312564}"/>
    <cellStyle name="Total 3 22 5 3 2" xfId="37113" xr:uid="{9CFC60A7-8591-42E6-BDE2-C38332CA564D}"/>
    <cellStyle name="Total 3 22 5 4" xfId="39438" xr:uid="{937E471C-EB62-4DAF-8206-766A08F08B95}"/>
    <cellStyle name="Total 3 22 5 5" xfId="32607" xr:uid="{B405F30C-46B5-48DE-83C3-2EB4C009279E}"/>
    <cellStyle name="Total 3 23" xfId="5421" xr:uid="{1CEF3F7F-F10A-4AD6-8D3C-68960A0F7E62}"/>
    <cellStyle name="Total 3 23 2" xfId="5721" xr:uid="{E4D32897-9F1A-4490-8941-6F84916C2D6F}"/>
    <cellStyle name="Total 3 23 3" xfId="6154" xr:uid="{545998C6-8361-4778-BF31-ED95E6568A81}"/>
    <cellStyle name="Total 3 23 3 2" xfId="7751" xr:uid="{CF6D3DA3-1A91-4C05-A66F-7D16516EEAA5}"/>
    <cellStyle name="Total 3 23 4" xfId="17183" xr:uid="{A0AF0956-7BE8-4DBF-A420-1C1960B576AA}"/>
    <cellStyle name="Total 3 23 4 2" xfId="19718" xr:uid="{F9741983-876A-4F4A-A64D-F6FA21F10DFA}"/>
    <cellStyle name="Total 3 23 4 2 2" xfId="35013" xr:uid="{A5DF8A4E-FB04-4382-BD65-FDA570C440B8}"/>
    <cellStyle name="Total 3 23 4 3" xfId="26854" xr:uid="{A2A75647-FA6A-4C39-9AF9-8C4A1D4993D0}"/>
    <cellStyle name="Total 3 23 4 3 2" xfId="37233" xr:uid="{9FB31ADB-7814-4129-B33F-EA68B0EF5CB9}"/>
    <cellStyle name="Total 3 23 4 4" xfId="39522" xr:uid="{5990DECE-3971-4C56-838A-8AEA7BD48A08}"/>
    <cellStyle name="Total 3 23 4 5" xfId="32691" xr:uid="{38676E46-6569-4136-96DF-183A58F45A34}"/>
    <cellStyle name="Total 3 23 5" xfId="16997" xr:uid="{8A778A1E-DB41-4395-9305-D6F9B67EB41D}"/>
    <cellStyle name="Total 3 23 5 2" xfId="19599" xr:uid="{5BA1D261-0420-4B3F-86FE-26EA9B387748}"/>
    <cellStyle name="Total 3 23 5 2 2" xfId="34894" xr:uid="{256F7E75-C402-478A-B54D-5D8EBA55E6AE}"/>
    <cellStyle name="Total 3 23 5 3" xfId="26735" xr:uid="{2C6842F1-6472-453B-BEC4-4F5ED845F560}"/>
    <cellStyle name="Total 3 23 5 3 2" xfId="37114" xr:uid="{8E1C2EC9-DD34-4F02-AE7B-A46FE22A42C6}"/>
    <cellStyle name="Total 3 23 5 4" xfId="39439" xr:uid="{4D0FAE54-A7A5-4EC8-8555-908A68D2D6C8}"/>
    <cellStyle name="Total 3 23 5 5" xfId="32608" xr:uid="{B737E6CA-11C3-421E-93BE-4E24062D0188}"/>
    <cellStyle name="Total 3 24" xfId="5422" xr:uid="{F264311D-609E-4E88-A525-06E26B50042D}"/>
    <cellStyle name="Total 3 24 2" xfId="5722" xr:uid="{2DF0818B-8017-4901-821A-61CEFA96D40D}"/>
    <cellStyle name="Total 3 24 3" xfId="6155" xr:uid="{82E7A35D-C17E-4DC2-916D-07B711035847}"/>
    <cellStyle name="Total 3 24 3 2" xfId="7752" xr:uid="{E2B152D6-16DC-4A5A-BCD5-2D708708306C}"/>
    <cellStyle name="Total 3 25" xfId="5423" xr:uid="{1E3E25C3-64F9-4E64-87F2-F046F0C4E1B5}"/>
    <cellStyle name="Total 3 25 2" xfId="5723" xr:uid="{1EF01178-874A-4ED6-9FBA-1CEC6D1ADAC9}"/>
    <cellStyle name="Total 3 25 3" xfId="6156" xr:uid="{E9B725BD-5F52-477D-B279-079D43ECF2DD}"/>
    <cellStyle name="Total 3 25 3 2" xfId="7753" xr:uid="{7FF22FC4-7B85-4781-97C1-BC1247C2C56D}"/>
    <cellStyle name="Total 3 26" xfId="5424" xr:uid="{ABC4B487-F002-4003-B4E1-C7C5618A04C6}"/>
    <cellStyle name="Total 3 26 2" xfId="5724" xr:uid="{F7540C60-65C2-4C2F-ABF3-51554B79A7A9}"/>
    <cellStyle name="Total 3 26 3" xfId="6157" xr:uid="{3716E4EE-0356-4FB0-9C5A-5898C47B518B}"/>
    <cellStyle name="Total 3 26 3 2" xfId="7754" xr:uid="{08CD6E87-C6FD-407B-BAF7-BFC2BACF163C}"/>
    <cellStyle name="Total 3 27" xfId="5425" xr:uid="{14E95E34-653E-4CE8-9891-09403188BE66}"/>
    <cellStyle name="Total 3 27 2" xfId="5725" xr:uid="{30DD7BB8-E2C3-4C00-998B-19B581EC8B21}"/>
    <cellStyle name="Total 3 27 3" xfId="6158" xr:uid="{6A033A04-677C-47F7-8746-9D7F537153E7}"/>
    <cellStyle name="Total 3 27 3 2" xfId="7755" xr:uid="{9C7CA7DE-5329-4897-AAAE-5D370905652F}"/>
    <cellStyle name="Total 3 28" xfId="5426" xr:uid="{C5131380-67A7-4033-ADF7-DD38A7724258}"/>
    <cellStyle name="Total 3 28 2" xfId="5726" xr:uid="{316D78B4-7F62-4F07-8768-4EB8C4DC4F53}"/>
    <cellStyle name="Total 3 28 3" xfId="6159" xr:uid="{8B0971D1-60A9-425C-93F3-ACE900666721}"/>
    <cellStyle name="Total 3 28 3 2" xfId="7756" xr:uid="{98D38537-DB65-424B-9344-E8E35F11C8B3}"/>
    <cellStyle name="Total 3 29" xfId="5427" xr:uid="{52D20FC3-F258-4E23-9E84-01D874F0C3CF}"/>
    <cellStyle name="Total 3 29 2" xfId="5727" xr:uid="{827C0694-772E-46E0-9F82-C1EB12F1E00E}"/>
    <cellStyle name="Total 3 29 3" xfId="6160" xr:uid="{925D902F-A07B-479F-AA5D-451E811257D3}"/>
    <cellStyle name="Total 3 29 3 2" xfId="7757" xr:uid="{0C83DD4D-1780-425A-BE70-2A3A0B443531}"/>
    <cellStyle name="Total 3 3" xfId="2255" xr:uid="{F0FF081F-67E3-4257-B191-338E79EAAEEC}"/>
    <cellStyle name="Total 3 3 2" xfId="5428" xr:uid="{768240B5-27C1-43B9-9F15-E0B3686A2037}"/>
    <cellStyle name="Total 3 3 2 2" xfId="6497" xr:uid="{4F59E720-F12C-43CE-BCD8-7455018E6902}"/>
    <cellStyle name="Total 3 3 2 2 2" xfId="8107" xr:uid="{C816958C-FED6-44AB-BD16-9796C9DA2B6E}"/>
    <cellStyle name="Total 3 3 2 3" xfId="7465" xr:uid="{2D582C1E-AE8C-4E7C-9DE4-5B03B54A7E3D}"/>
    <cellStyle name="Total 3 3 3" xfId="5728" xr:uid="{199BF9AA-20AA-4EBB-A593-C1ACCADFDEE0}"/>
    <cellStyle name="Total 3 3 4" xfId="6161" xr:uid="{AEEF0F2A-8444-412E-9D70-344591D20A03}"/>
    <cellStyle name="Total 3 3 4 2" xfId="7758" xr:uid="{01DDCB9D-EC5A-41C8-A973-A71EBAD1EE11}"/>
    <cellStyle name="Total 3 3 5" xfId="16998" xr:uid="{252FFBF3-B0A1-4EC9-8BC6-46270F118DE8}"/>
    <cellStyle name="Total 3 3 5 2" xfId="19600" xr:uid="{21307BA5-85DA-4E79-A9AD-41CAAAB4BEA4}"/>
    <cellStyle name="Total 3 3 5 2 2" xfId="34895" xr:uid="{4C0F562B-8F52-4254-A837-6B226FA21670}"/>
    <cellStyle name="Total 3 3 5 3" xfId="26736" xr:uid="{B51EDF3B-1809-4ECA-8D3F-92BF1C136BBC}"/>
    <cellStyle name="Total 3 3 5 3 2" xfId="37115" xr:uid="{16B088B3-B46C-4614-8E41-9EFEA5FB6847}"/>
    <cellStyle name="Total 3 3 5 4" xfId="39440" xr:uid="{D67BB476-3DFC-4940-A157-A573B5907E19}"/>
    <cellStyle name="Total 3 3 5 5" xfId="32609" xr:uid="{3A0EEBC5-A5A9-4073-A70C-61D61DE2DE28}"/>
    <cellStyle name="Total 3 3 6" xfId="16043" xr:uid="{7C1BB9CE-5102-41AD-825E-BA9140D5CC64}"/>
    <cellStyle name="Total 3 3 6 2" xfId="19357" xr:uid="{DD757BB8-688B-46F9-8752-4C356ECF7B59}"/>
    <cellStyle name="Total 3 3 6 2 2" xfId="34652" xr:uid="{C2054D32-5862-4E1E-AAB4-CB950966859D}"/>
    <cellStyle name="Total 3 3 6 3" xfId="26455" xr:uid="{A6A201D7-3000-4ADE-8AAA-A2D3CBBE6DB2}"/>
    <cellStyle name="Total 3 3 6 3 2" xfId="36872" xr:uid="{674303DA-AC0E-4192-B775-93E96986E171}"/>
    <cellStyle name="Total 3 3 6 4" xfId="39197" xr:uid="{A7B33977-24AE-49CB-B5B0-962D65B5E2DE}"/>
    <cellStyle name="Total 3 3 6 5" xfId="32366" xr:uid="{9D4F22F7-3602-4C14-BE64-AAB1F634254A}"/>
    <cellStyle name="Total 3 30" xfId="5429" xr:uid="{076C449D-DA2F-4BE7-A17B-98459CEB5EE9}"/>
    <cellStyle name="Total 3 30 2" xfId="5729" xr:uid="{FBEAC1C7-D476-427C-BE53-750594B3C40C}"/>
    <cellStyle name="Total 3 30 3" xfId="6162" xr:uid="{17DA0950-5F83-4E44-8D14-9046BB16CEF9}"/>
    <cellStyle name="Total 3 30 3 2" xfId="7759" xr:uid="{3B2A4D21-C6A5-43A7-B893-668432FDC665}"/>
    <cellStyle name="Total 3 31" xfId="5430" xr:uid="{EF1BAF12-2F34-4F60-9D9E-1F52F4AEE117}"/>
    <cellStyle name="Total 3 31 2" xfId="5730" xr:uid="{D1D93C99-DEAF-42FA-AB95-EE1E15145CB5}"/>
    <cellStyle name="Total 3 31 3" xfId="6163" xr:uid="{F2957171-42F4-496F-8565-8C2A6D875FD8}"/>
    <cellStyle name="Total 3 31 3 2" xfId="7760" xr:uid="{BEB67C2B-7B28-493C-B2AF-EFA7640F956A}"/>
    <cellStyle name="Total 3 32" xfId="5406" xr:uid="{5C39C5D9-27F8-4577-B457-56D56BB78A9E}"/>
    <cellStyle name="Total 3 32 2" xfId="6494" xr:uid="{EDA8C841-71C0-41F0-98D9-953EDE95C51E}"/>
    <cellStyle name="Total 3 32 2 2" xfId="8104" xr:uid="{B2D5B189-6FE7-42FD-BCA2-6DDA51599515}"/>
    <cellStyle name="Total 3 32 3" xfId="7462" xr:uid="{895B26B2-3662-4119-8C11-D986592A07B8}"/>
    <cellStyle name="Total 3 33" xfId="5706" xr:uid="{AF1E3853-53B4-4DC7-BE1C-697C13BEAE55}"/>
    <cellStyle name="Total 3 34" xfId="6139" xr:uid="{2A3851B4-3F75-4BEA-847D-6E072C15D59C}"/>
    <cellStyle name="Total 3 34 2" xfId="7736" xr:uid="{889B139D-6239-4B46-8F13-D124465E14D7}"/>
    <cellStyle name="Total 3 35" xfId="16982" xr:uid="{C9CDDDD3-5ECE-44BF-8E06-DB11C852DF2A}"/>
    <cellStyle name="Total 3 35 2" xfId="19584" xr:uid="{8DE53731-6F4A-4629-BAF7-3DDC4C4DED91}"/>
    <cellStyle name="Total 3 35 2 2" xfId="34879" xr:uid="{3B74DD34-3C2C-44A2-A6D4-48E4183D8354}"/>
    <cellStyle name="Total 3 35 3" xfId="26720" xr:uid="{0EBEF79A-3628-4687-81B6-7BE50BCA25D6}"/>
    <cellStyle name="Total 3 35 3 2" xfId="37099" xr:uid="{CD32293A-D896-4D95-B69D-B5C4FF934705}"/>
    <cellStyle name="Total 3 35 4" xfId="39424" xr:uid="{5665B869-959B-44FA-BDFB-4F20A3267BF1}"/>
    <cellStyle name="Total 3 35 5" xfId="32593" xr:uid="{301C9ED4-18DF-4349-8A30-1547E712FB95}"/>
    <cellStyle name="Total 3 36" xfId="16046" xr:uid="{1534110B-F2C5-4B2D-AA55-1AB5463B4903}"/>
    <cellStyle name="Total 3 36 2" xfId="19360" xr:uid="{A68E3424-3B5A-4865-9285-C58B8B209F2A}"/>
    <cellStyle name="Total 3 36 2 2" xfId="34655" xr:uid="{48F5BB3B-3D21-43A1-A6AB-6DD1124EE071}"/>
    <cellStyle name="Total 3 36 3" xfId="26458" xr:uid="{C81A17E1-3AE2-42D8-A2E6-306879A570C8}"/>
    <cellStyle name="Total 3 36 3 2" xfId="36875" xr:uid="{A552A2ED-E4D9-44A3-ADAD-39E967D22950}"/>
    <cellStyle name="Total 3 36 4" xfId="39200" xr:uid="{C6093764-55B8-4756-A3D7-7BBA496543C9}"/>
    <cellStyle name="Total 3 36 5" xfId="32369" xr:uid="{D917A090-E415-42C5-BEA6-15FB389EC5AF}"/>
    <cellStyle name="Total 3 37" xfId="2252" xr:uid="{D733C19D-D2A1-4F03-A13E-AEEFE7241D05}"/>
    <cellStyle name="Total 3 4" xfId="2256" xr:uid="{946F5A82-9B3E-4E45-A689-328ACB5C598C}"/>
    <cellStyle name="Total 3 4 2" xfId="5431" xr:uid="{B8B815C8-9D59-416F-9557-8CDC65ED089F}"/>
    <cellStyle name="Total 3 4 2 2" xfId="6498" xr:uid="{8E5D6CBD-AA66-4B5B-AB97-BCE265566E07}"/>
    <cellStyle name="Total 3 4 2 2 2" xfId="8108" xr:uid="{7B63D348-4EC7-4546-AD4D-656D503FA253}"/>
    <cellStyle name="Total 3 4 2 3" xfId="7466" xr:uid="{D6D75A9D-7FD3-43C9-B183-B80B50951BAA}"/>
    <cellStyle name="Total 3 4 3" xfId="5731" xr:uid="{7ECFB24E-BD37-4478-BAB5-74483B7D066D}"/>
    <cellStyle name="Total 3 4 4" xfId="6164" xr:uid="{0F34444B-483B-418B-A902-04402228733D}"/>
    <cellStyle name="Total 3 4 4 2" xfId="7761" xr:uid="{F0905E38-6E4A-439F-B003-33BC894C71E8}"/>
    <cellStyle name="Total 3 4 5" xfId="16999" xr:uid="{BEB31022-F9F0-4F12-BA43-248FD9BAD89C}"/>
    <cellStyle name="Total 3 4 5 2" xfId="19601" xr:uid="{0F763CE6-2371-4936-B981-F0EC1C4F04C8}"/>
    <cellStyle name="Total 3 4 5 2 2" xfId="34896" xr:uid="{8B0A75D0-1185-47E7-9BAF-3E35985B89BA}"/>
    <cellStyle name="Total 3 4 5 3" xfId="26737" xr:uid="{B08B6B49-FE7C-4C5E-AF3A-F9D3B808F69D}"/>
    <cellStyle name="Total 3 4 5 3 2" xfId="37116" xr:uid="{9F3C7712-54B9-4AA6-A493-09DBE97300A9}"/>
    <cellStyle name="Total 3 4 5 4" xfId="39441" xr:uid="{13092F6F-3C47-4521-A758-D18062706FE2}"/>
    <cellStyle name="Total 3 4 5 5" xfId="32610" xr:uid="{0041A97D-41A8-4B2D-A12C-303251FE72BB}"/>
    <cellStyle name="Total 3 4 6" xfId="16042" xr:uid="{7D306C90-DEFE-41E1-9B1C-877779BC0534}"/>
    <cellStyle name="Total 3 4 6 2" xfId="19356" xr:uid="{18F82371-217F-4085-A994-841714A08FE0}"/>
    <cellStyle name="Total 3 4 6 2 2" xfId="34651" xr:uid="{78A673C7-DF2F-40B4-8AF6-B00E1471412D}"/>
    <cellStyle name="Total 3 4 6 3" xfId="26454" xr:uid="{197AFA24-18D2-4CD2-91D6-E48EC22F5293}"/>
    <cellStyle name="Total 3 4 6 3 2" xfId="36871" xr:uid="{17450336-165C-4603-BCEA-4A1BC0BFF32A}"/>
    <cellStyle name="Total 3 4 6 4" xfId="39196" xr:uid="{FCBCF1F4-9C25-4818-8FA2-6F0A5CEA834E}"/>
    <cellStyle name="Total 3 4 6 5" xfId="32365" xr:uid="{FC809072-5308-48FC-888F-6F38E4993C5E}"/>
    <cellStyle name="Total 3 5" xfId="2257" xr:uid="{5BBBACA1-3098-406A-80C7-2D6C535DD10D}"/>
    <cellStyle name="Total 3 5 2" xfId="5432" xr:uid="{549884E6-45AF-4E68-99C8-A8DED3EF9486}"/>
    <cellStyle name="Total 3 5 2 2" xfId="6499" xr:uid="{4C25F77E-2192-46F8-BA67-1F1A0788CFBD}"/>
    <cellStyle name="Total 3 5 2 2 2" xfId="8109" xr:uid="{95D84510-D2AF-4B4E-A012-B27F14CBA0CD}"/>
    <cellStyle name="Total 3 5 2 3" xfId="7467" xr:uid="{DEEB585C-2EC3-450A-B759-D54103ED42D5}"/>
    <cellStyle name="Total 3 5 3" xfId="5732" xr:uid="{E82702A8-5645-451F-98FC-387651891DFA}"/>
    <cellStyle name="Total 3 5 4" xfId="6165" xr:uid="{67CBA074-B32E-4CDA-8ADD-352EA515537A}"/>
    <cellStyle name="Total 3 5 4 2" xfId="7762" xr:uid="{54E6D1CA-7FF1-4D36-B627-AC90984DC711}"/>
    <cellStyle name="Total 3 5 5" xfId="17001" xr:uid="{C59FE082-2744-4F27-8FB8-BED45C3538E7}"/>
    <cellStyle name="Total 3 5 5 2" xfId="19603" xr:uid="{0F3FFC7C-1C12-4426-AE57-542951DC7009}"/>
    <cellStyle name="Total 3 5 5 2 2" xfId="34898" xr:uid="{21538CB6-186B-4282-81CF-EEA469A3E663}"/>
    <cellStyle name="Total 3 5 5 3" xfId="26739" xr:uid="{A5B2EB9A-082B-41C6-B87D-68CA5B694214}"/>
    <cellStyle name="Total 3 5 5 3 2" xfId="37118" xr:uid="{B9D2501B-2205-410E-9B34-4D60F6572E40}"/>
    <cellStyle name="Total 3 5 5 4" xfId="39443" xr:uid="{AF151A37-F267-4893-9A44-BE5809FC6FC0}"/>
    <cellStyle name="Total 3 5 5 5" xfId="32612" xr:uid="{657D3252-8B24-4D49-BC4E-4E17C084E161}"/>
    <cellStyle name="Total 3 5 6" xfId="16041" xr:uid="{1D4A2AC7-1BEA-47C3-A050-140567E31386}"/>
    <cellStyle name="Total 3 5 6 2" xfId="19355" xr:uid="{2625B670-4AAA-4A32-BB82-9FAE3E0A5F88}"/>
    <cellStyle name="Total 3 5 6 2 2" xfId="34650" xr:uid="{19DFBE5B-2FC2-47A7-B361-912F3FED67F0}"/>
    <cellStyle name="Total 3 5 6 3" xfId="26453" xr:uid="{17769CAC-E31F-45DC-A987-040730026EBF}"/>
    <cellStyle name="Total 3 5 6 3 2" xfId="36870" xr:uid="{776517CD-E573-423C-AD08-86DC8CBAE0AF}"/>
    <cellStyle name="Total 3 5 6 4" xfId="39195" xr:uid="{AFBF9545-3C86-4EE6-9263-9F2703A01554}"/>
    <cellStyle name="Total 3 5 6 5" xfId="32364" xr:uid="{D248DB48-39C6-43E6-8576-48E32F5F56CC}"/>
    <cellStyle name="Total 3 6" xfId="2258" xr:uid="{485CDBDF-D101-4EB6-890F-1163F17CB6F5}"/>
    <cellStyle name="Total 3 6 2" xfId="5433" xr:uid="{D3A146E5-F97A-4BBF-9401-30411A69D966}"/>
    <cellStyle name="Total 3 6 2 2" xfId="6500" xr:uid="{CA651B85-E4BC-484E-ACD1-CB383D66DCD1}"/>
    <cellStyle name="Total 3 6 2 2 2" xfId="8110" xr:uid="{4FDC4CA3-F21C-413D-AE49-308BAFF329C8}"/>
    <cellStyle name="Total 3 6 2 3" xfId="7468" xr:uid="{4EAA411B-535F-43F8-ABD4-00CD6D3B8C24}"/>
    <cellStyle name="Total 3 6 3" xfId="5733" xr:uid="{4D1BB1EE-42C0-4750-954D-1C5D7A97247D}"/>
    <cellStyle name="Total 3 6 4" xfId="6166" xr:uid="{86AEF3FB-EDDC-446A-9C83-E8D692BD3550}"/>
    <cellStyle name="Total 3 6 4 2" xfId="7763" xr:uid="{DAC347EB-BDF7-4516-B632-FD1272C60C17}"/>
    <cellStyle name="Total 3 6 5" xfId="17002" xr:uid="{4C0F4314-BD5F-4074-9C16-992363130EC7}"/>
    <cellStyle name="Total 3 6 5 2" xfId="19604" xr:uid="{6FC69B5F-A710-4640-A4C6-F78A906C31EA}"/>
    <cellStyle name="Total 3 6 5 2 2" xfId="34899" xr:uid="{B81FEEF4-1C43-4E88-B2F6-CF16F8D99D34}"/>
    <cellStyle name="Total 3 6 5 3" xfId="26740" xr:uid="{A5FB5AAB-88BC-4A84-9C8F-4292CCE274FE}"/>
    <cellStyle name="Total 3 6 5 3 2" xfId="37119" xr:uid="{108CC89D-CBED-4E5C-9E20-20A7773F7400}"/>
    <cellStyle name="Total 3 6 5 4" xfId="39444" xr:uid="{3C8939F2-ECA6-457F-B790-D85FE6489059}"/>
    <cellStyle name="Total 3 6 5 5" xfId="32613" xr:uid="{3620A951-0F2D-4AAE-A6E5-DFDB008FEA65}"/>
    <cellStyle name="Total 3 6 6" xfId="16040" xr:uid="{B2D59E5A-DED6-44D2-9B85-403BB802E864}"/>
    <cellStyle name="Total 3 6 6 2" xfId="19354" xr:uid="{7C1A03C1-E6D2-4E38-B1A5-B2ACF3E30C69}"/>
    <cellStyle name="Total 3 6 6 2 2" xfId="34649" xr:uid="{0765EA6A-147C-4873-B528-47FDB20FC544}"/>
    <cellStyle name="Total 3 6 6 3" xfId="26452" xr:uid="{BC345FE2-FEFF-4266-BFB8-24DDA0EA7813}"/>
    <cellStyle name="Total 3 6 6 3 2" xfId="36869" xr:uid="{8F78FEFA-0ECA-4532-ADA6-C2B3F5F2DADB}"/>
    <cellStyle name="Total 3 6 6 4" xfId="39194" xr:uid="{305857CE-053D-4C74-92AC-FF5B61790990}"/>
    <cellStyle name="Total 3 6 6 5" xfId="32363" xr:uid="{95447B31-A081-45D8-9A57-5AFFC759A720}"/>
    <cellStyle name="Total 3 7" xfId="2259" xr:uid="{22ECF9B8-7B15-49C1-AB28-A58A623F5E64}"/>
    <cellStyle name="Total 3 7 2" xfId="5434" xr:uid="{4F1170E0-7F31-480B-8CF8-AE3B0247EEF8}"/>
    <cellStyle name="Total 3 7 2 2" xfId="6501" xr:uid="{B7354F7C-B191-4876-B031-556E5823843E}"/>
    <cellStyle name="Total 3 7 2 2 2" xfId="8111" xr:uid="{3DA00AB9-819A-49B2-8D9C-E03FD4CCC074}"/>
    <cellStyle name="Total 3 7 2 3" xfId="7469" xr:uid="{D137C2F9-AEE4-4D21-BEA5-3D18923199DE}"/>
    <cellStyle name="Total 3 7 3" xfId="5734" xr:uid="{25252A90-9440-4E45-AF60-37320FB6C39D}"/>
    <cellStyle name="Total 3 7 4" xfId="6167" xr:uid="{76BE4256-040E-4AF0-9FE5-C6D12D7B3D96}"/>
    <cellStyle name="Total 3 7 4 2" xfId="7764" xr:uid="{3E61E59E-19A2-4401-83A7-9985E3F749A9}"/>
    <cellStyle name="Total 3 7 5" xfId="17003" xr:uid="{5625DAEB-9B1E-482E-A180-17ADE3DEBEB4}"/>
    <cellStyle name="Total 3 7 5 2" xfId="19605" xr:uid="{ED6A1655-FADB-48FC-83AC-C5CDF037847F}"/>
    <cellStyle name="Total 3 7 5 2 2" xfId="34900" xr:uid="{9FB10186-91DA-4D29-B3E8-FC95B24C0675}"/>
    <cellStyle name="Total 3 7 5 3" xfId="26741" xr:uid="{20CE278E-FE18-453A-8C96-B1DF8F13134D}"/>
    <cellStyle name="Total 3 7 5 3 2" xfId="37120" xr:uid="{619D938C-DC1F-4B99-BA6F-FFA51584FE59}"/>
    <cellStyle name="Total 3 7 5 4" xfId="39445" xr:uid="{0D9F6E37-D102-4CA9-801A-26610480F086}"/>
    <cellStyle name="Total 3 7 5 5" xfId="32614" xr:uid="{DEE38BFE-4EAB-44AF-B548-C0D1F654C067}"/>
    <cellStyle name="Total 3 7 6" xfId="16039" xr:uid="{4008ECF9-D5AD-4600-89E7-40708625B2B5}"/>
    <cellStyle name="Total 3 7 6 2" xfId="19353" xr:uid="{A84CC411-DA26-4348-9D28-0FCADF2E9F07}"/>
    <cellStyle name="Total 3 7 6 2 2" xfId="34648" xr:uid="{5F88EAF3-0543-4408-B715-2500C95FDBA5}"/>
    <cellStyle name="Total 3 7 6 3" xfId="26451" xr:uid="{2CFC2D2B-1E9E-41F6-A1BA-BF1464C1FE63}"/>
    <cellStyle name="Total 3 7 6 3 2" xfId="36868" xr:uid="{B635B421-3A53-4A42-8945-BD45455620D5}"/>
    <cellStyle name="Total 3 7 6 4" xfId="39193" xr:uid="{5B141D18-9B44-4D1E-8558-D8BEEB1113FC}"/>
    <cellStyle name="Total 3 7 6 5" xfId="32362" xr:uid="{72EA7785-D3B4-4E10-AB20-91304CE28FE8}"/>
    <cellStyle name="Total 3 8" xfId="2260" xr:uid="{7A438276-9E3D-4A1C-87A3-590ED8D66C64}"/>
    <cellStyle name="Total 3 8 2" xfId="5435" xr:uid="{7D5D8501-5CED-41E5-B252-4D5DA10E6C96}"/>
    <cellStyle name="Total 3 8 2 2" xfId="6502" xr:uid="{B6677FD1-9363-4BB4-A59E-DB703B69082C}"/>
    <cellStyle name="Total 3 8 2 2 2" xfId="8112" xr:uid="{D37C31DE-1FC5-421A-A9B2-9B80F190D55F}"/>
    <cellStyle name="Total 3 8 2 3" xfId="7470" xr:uid="{4833C476-6457-4F3C-B155-AEA17C1E711C}"/>
    <cellStyle name="Total 3 8 3" xfId="5735" xr:uid="{207205CA-C3DF-474A-84E3-9619628DDF59}"/>
    <cellStyle name="Total 3 8 4" xfId="6168" xr:uid="{E5970E44-118B-4FEC-BE21-3DF705AF7D13}"/>
    <cellStyle name="Total 3 8 4 2" xfId="7765" xr:uid="{DB36579B-0EE5-40C7-A615-9DC5D8A7B636}"/>
    <cellStyle name="Total 3 8 5" xfId="17004" xr:uid="{8065A9DB-7C33-4E24-AD16-9848A54DC79B}"/>
    <cellStyle name="Total 3 8 5 2" xfId="19606" xr:uid="{B29185A0-2501-4CC2-91A7-20F43E301865}"/>
    <cellStyle name="Total 3 8 5 2 2" xfId="34901" xr:uid="{06B3B490-1111-46CB-A2E8-0D605F22D000}"/>
    <cellStyle name="Total 3 8 5 3" xfId="26742" xr:uid="{28279042-3732-471B-BFDA-68F978EF41F6}"/>
    <cellStyle name="Total 3 8 5 3 2" xfId="37121" xr:uid="{0CA96636-92B2-4BBB-9CA3-CA05AEB1AC29}"/>
    <cellStyle name="Total 3 8 5 4" xfId="39446" xr:uid="{1830F82A-C4C1-4CB9-836B-F1F5DC4223D5}"/>
    <cellStyle name="Total 3 8 5 5" xfId="32615" xr:uid="{A5F05494-66C8-4DC1-A12A-16ADD60E181F}"/>
    <cellStyle name="Total 3 8 6" xfId="16001" xr:uid="{CBF0343F-4144-49C4-85EF-48103AE3103B}"/>
    <cellStyle name="Total 3 8 6 2" xfId="19352" xr:uid="{92DFCBD2-48BB-405C-819D-EB5334089717}"/>
    <cellStyle name="Total 3 8 6 2 2" xfId="34647" xr:uid="{B0E884E3-792C-412D-AE26-7A8AD4935491}"/>
    <cellStyle name="Total 3 8 6 3" xfId="26450" xr:uid="{438F704B-1411-4EED-B2F1-03AE7D6DD108}"/>
    <cellStyle name="Total 3 8 6 3 2" xfId="36867" xr:uid="{6AFBF370-E7F5-4156-A994-04F56D4462CE}"/>
    <cellStyle name="Total 3 8 6 4" xfId="39192" xr:uid="{D4D43CC6-297A-414A-BA33-AA145998F231}"/>
    <cellStyle name="Total 3 8 6 5" xfId="32361" xr:uid="{905BDB5B-B388-4D35-928F-CAE9D26079E9}"/>
    <cellStyle name="Total 3 9" xfId="2261" xr:uid="{6F90B8BF-6DD6-40B7-968D-58409C16A8F6}"/>
    <cellStyle name="Total 3 9 2" xfId="5436" xr:uid="{F65A0EC7-7449-4F7F-AEC8-E122F341B365}"/>
    <cellStyle name="Total 3 9 2 2" xfId="6503" xr:uid="{15554A09-2577-4025-BD1C-CE0CA2BC51FF}"/>
    <cellStyle name="Total 3 9 2 2 2" xfId="8113" xr:uid="{49E42271-5A84-4F50-AC23-F54F7472AA6F}"/>
    <cellStyle name="Total 3 9 2 3" xfId="7471" xr:uid="{A241DE35-2408-4781-90F9-436928D1B567}"/>
    <cellStyle name="Total 3 9 3" xfId="5736" xr:uid="{5A3204B9-A0D2-4314-991C-54404A166345}"/>
    <cellStyle name="Total 3 9 4" xfId="6169" xr:uid="{887D4E07-0BD9-43A0-BC49-B9AA2434434F}"/>
    <cellStyle name="Total 3 9 4 2" xfId="7766" xr:uid="{74ACD185-7E1E-44B8-A0C4-198587364EB1}"/>
    <cellStyle name="Total 3 9 5" xfId="17005" xr:uid="{3D713E71-15F1-4C60-91AF-EABC2ABC6D72}"/>
    <cellStyle name="Total 3 9 5 2" xfId="19607" xr:uid="{214AB3CF-6605-48B8-9898-EB86FB9BFAAF}"/>
    <cellStyle name="Total 3 9 5 2 2" xfId="34902" xr:uid="{FDCEBC0F-8B86-4616-AA6C-31DDAD971C7D}"/>
    <cellStyle name="Total 3 9 5 3" xfId="26743" xr:uid="{929752D3-5CD1-4131-AD55-35D71A046E59}"/>
    <cellStyle name="Total 3 9 5 3 2" xfId="37122" xr:uid="{7367980B-4E79-4351-86BD-5D70E825A275}"/>
    <cellStyle name="Total 3 9 5 4" xfId="39447" xr:uid="{59B6D68C-B4F3-46D9-BA11-AD51DB90C1A0}"/>
    <cellStyle name="Total 3 9 5 5" xfId="32616" xr:uid="{9CF530C7-27A7-423E-A2EC-C083111F6B59}"/>
    <cellStyle name="Total 3 9 6" xfId="15999" xr:uid="{52E96D82-DD49-4E75-BC1E-2A9F403291C4}"/>
    <cellStyle name="Total 3 9 6 2" xfId="19351" xr:uid="{03C88C7C-410F-430B-9A0D-86D54920178B}"/>
    <cellStyle name="Total 3 9 6 2 2" xfId="34646" xr:uid="{D5480A1B-9615-40B6-AE05-C8819F95F046}"/>
    <cellStyle name="Total 3 9 6 3" xfId="26449" xr:uid="{0D406B52-A0BB-4B20-B656-30D7B48B6833}"/>
    <cellStyle name="Total 3 9 6 3 2" xfId="36866" xr:uid="{B036CC39-FE53-4D05-ABE8-1DC3F0E6A833}"/>
    <cellStyle name="Total 3 9 6 4" xfId="39191" xr:uid="{01A13040-23CC-43FF-85CF-45F8E115F8E6}"/>
    <cellStyle name="Total 3 9 6 5" xfId="32360" xr:uid="{B691B5D2-4CD1-46E3-B5BC-681430AF6793}"/>
    <cellStyle name="Total 4" xfId="1245" xr:uid="{A26EC29C-A59D-45EB-87D3-4BA4E94B62BD}"/>
    <cellStyle name="Total 4 10" xfId="5438" xr:uid="{401FFAEE-85BF-447D-8FC1-C9E2035179E4}"/>
    <cellStyle name="Total 4 10 2" xfId="5738" xr:uid="{9AF1B507-F8DC-4D4D-83F9-6DF6FDF779D0}"/>
    <cellStyle name="Total 4 10 3" xfId="6171" xr:uid="{8DC4966C-5632-4EF9-8393-2FFA38728FC4}"/>
    <cellStyle name="Total 4 10 3 2" xfId="7768" xr:uid="{C0CFDEBB-877C-4EB6-9BD5-B6435C082DD8}"/>
    <cellStyle name="Total 4 10 4" xfId="17184" xr:uid="{8CA6CCDE-5345-4316-9515-5961AE5F0840}"/>
    <cellStyle name="Total 4 10 4 2" xfId="19719" xr:uid="{79F7A79E-36F0-428C-93FF-1077BE6AC7B9}"/>
    <cellStyle name="Total 4 10 4 2 2" xfId="35014" xr:uid="{7BAC9DB5-8292-4534-82C2-32B9C1EAAFDB}"/>
    <cellStyle name="Total 4 10 4 3" xfId="26855" xr:uid="{8FB91A52-E539-40AE-AD0D-C3CDDE1AA3BA}"/>
    <cellStyle name="Total 4 10 4 3 2" xfId="37234" xr:uid="{03AD6994-524A-4BD2-9C96-83EC3C17C676}"/>
    <cellStyle name="Total 4 10 4 4" xfId="39523" xr:uid="{4FFA7F2D-1CC8-475A-89DC-7464C67A5B1A}"/>
    <cellStyle name="Total 4 10 4 5" xfId="32692" xr:uid="{CD74CCC0-B80F-4609-9969-6C98E490A5F9}"/>
    <cellStyle name="Total 4 10 5" xfId="17007" xr:uid="{38FD7497-CF1D-4838-A764-78A30F90C09E}"/>
    <cellStyle name="Total 4 10 5 2" xfId="19609" xr:uid="{85A80368-EB10-4855-BEFF-897AF9B86FB4}"/>
    <cellStyle name="Total 4 10 5 2 2" xfId="34904" xr:uid="{AA6AEF03-C9F5-4D2C-9D7C-A669A0A6FE11}"/>
    <cellStyle name="Total 4 10 5 3" xfId="26745" xr:uid="{0721B2CF-E65A-4BD0-BFC7-D47A727230F3}"/>
    <cellStyle name="Total 4 10 5 3 2" xfId="37124" xr:uid="{E32CBFF3-85AE-4A2C-A9F9-AEB5F3618AAB}"/>
    <cellStyle name="Total 4 10 5 4" xfId="39449" xr:uid="{E4B6283D-0A65-40AC-9870-58327B0AE851}"/>
    <cellStyle name="Total 4 10 5 5" xfId="32618" xr:uid="{6ACF5C13-C3D5-48FA-A24E-B044CA8BE393}"/>
    <cellStyle name="Total 4 11" xfId="5439" xr:uid="{6B31D150-1E1C-4F44-B9E3-8332AAE0EFF3}"/>
    <cellStyle name="Total 4 11 2" xfId="5739" xr:uid="{3B4706DA-0B42-4E89-9F02-55E7E72E1C5D}"/>
    <cellStyle name="Total 4 11 3" xfId="6172" xr:uid="{BBF8D9E6-E8A2-4FFD-ACB5-C33201C12660}"/>
    <cellStyle name="Total 4 11 3 2" xfId="7769" xr:uid="{8906C264-3559-4DD4-A6D9-2B941E157993}"/>
    <cellStyle name="Total 4 11 4" xfId="17185" xr:uid="{B3DB34CD-5E17-43F2-8210-1641CD89BA5E}"/>
    <cellStyle name="Total 4 11 4 2" xfId="19720" xr:uid="{99F5DA1A-AB23-4EB3-8B11-E17F7DEC77BF}"/>
    <cellStyle name="Total 4 11 4 2 2" xfId="35015" xr:uid="{E28656B4-B815-4C60-9444-4CCFD5E07C29}"/>
    <cellStyle name="Total 4 11 4 3" xfId="26856" xr:uid="{623089EC-34C1-410C-B513-C40A57643D1F}"/>
    <cellStyle name="Total 4 11 4 3 2" xfId="37235" xr:uid="{BB4086C9-31EB-4FB2-8D0F-FCD2167558D9}"/>
    <cellStyle name="Total 4 11 4 4" xfId="39524" xr:uid="{96749D69-ACDF-43D3-AEAE-3214F875F4D2}"/>
    <cellStyle name="Total 4 11 4 5" xfId="32693" xr:uid="{CC08137C-EE80-4162-B2CE-8171D006DF0B}"/>
    <cellStyle name="Total 4 11 5" xfId="17008" xr:uid="{FAD2AFA6-1CA6-4E0B-8210-2953EDF44C92}"/>
    <cellStyle name="Total 4 11 5 2" xfId="19610" xr:uid="{9FD66525-EBFD-4CDD-84C6-10B4F199D6D1}"/>
    <cellStyle name="Total 4 11 5 2 2" xfId="34905" xr:uid="{8D1BF87E-2B5E-4F90-AFCE-E4E19FD85967}"/>
    <cellStyle name="Total 4 11 5 3" xfId="26746" xr:uid="{19E838FD-CED2-4145-8B54-E4F0C10A48C3}"/>
    <cellStyle name="Total 4 11 5 3 2" xfId="37125" xr:uid="{4849D661-94DD-46C6-A4ED-46142B2ACA2B}"/>
    <cellStyle name="Total 4 11 5 4" xfId="39450" xr:uid="{A68FE325-D5D7-4966-8785-8DD6995910A4}"/>
    <cellStyle name="Total 4 11 5 5" xfId="32619" xr:uid="{D7141046-D799-4306-A689-9FB2387945A7}"/>
    <cellStyle name="Total 4 12" xfId="5440" xr:uid="{DBF42620-4B4F-4CB9-8FFD-B54FF56B9BC0}"/>
    <cellStyle name="Total 4 12 2" xfId="5740" xr:uid="{F57FBBF6-3D0E-4C26-9358-BF339B217BA8}"/>
    <cellStyle name="Total 4 12 3" xfId="6173" xr:uid="{065184C2-66B1-49D8-B1C0-7F965D4AD935}"/>
    <cellStyle name="Total 4 12 3 2" xfId="7770" xr:uid="{8A32D123-5B02-4212-A318-2E3C5FEF8904}"/>
    <cellStyle name="Total 4 12 4" xfId="17186" xr:uid="{3325F315-0676-4E4C-A7D4-B100D4FD34FB}"/>
    <cellStyle name="Total 4 12 4 2" xfId="19721" xr:uid="{7473FB0D-6011-450C-8D8E-32D8629C5528}"/>
    <cellStyle name="Total 4 12 4 2 2" xfId="35016" xr:uid="{545B5632-ABE2-426A-AA5E-B734D98A6EF3}"/>
    <cellStyle name="Total 4 12 4 3" xfId="26857" xr:uid="{4C0A8B8E-8883-4332-8D1E-3292271F2617}"/>
    <cellStyle name="Total 4 12 4 3 2" xfId="37236" xr:uid="{A08C4BD7-3035-430F-94E4-CE51BD3EA26E}"/>
    <cellStyle name="Total 4 12 4 4" xfId="39525" xr:uid="{A5BD8FF9-6AB5-4197-868B-6BEB17AE606E}"/>
    <cellStyle name="Total 4 12 4 5" xfId="32694" xr:uid="{707D08A0-F54D-41B4-BC75-5C53707CFAD9}"/>
    <cellStyle name="Total 4 12 5" xfId="17000" xr:uid="{1231EC7E-9401-42C5-958A-2EBF75CC7FD3}"/>
    <cellStyle name="Total 4 12 5 2" xfId="19602" xr:uid="{8152B47A-1B6D-469B-8656-E03247FD4E05}"/>
    <cellStyle name="Total 4 12 5 2 2" xfId="34897" xr:uid="{CBBB2565-37FC-4E18-B9FB-28056D2A293C}"/>
    <cellStyle name="Total 4 12 5 3" xfId="26738" xr:uid="{D450F2A8-0735-41E4-A3DF-5B98E3BF573B}"/>
    <cellStyle name="Total 4 12 5 3 2" xfId="37117" xr:uid="{C32C271A-E9E9-4518-A418-E9430DEEC55A}"/>
    <cellStyle name="Total 4 12 5 4" xfId="39442" xr:uid="{D944F1FC-3DF6-4204-BD7A-5A4D197B8590}"/>
    <cellStyle name="Total 4 12 5 5" xfId="32611" xr:uid="{E222E795-56FC-414B-AC45-EA4E694856D6}"/>
    <cellStyle name="Total 4 13" xfId="5441" xr:uid="{4D83D5D4-5863-4149-8712-5385F43E2F84}"/>
    <cellStyle name="Total 4 13 2" xfId="5741" xr:uid="{0C0C609D-8920-4C3B-992D-EDDF534570B8}"/>
    <cellStyle name="Total 4 13 3" xfId="6174" xr:uid="{D4B148C2-D0BC-47FD-B2B8-03F315D9482E}"/>
    <cellStyle name="Total 4 13 3 2" xfId="7771" xr:uid="{D02EA093-A678-4ADA-BE00-A257677A2EB8}"/>
    <cellStyle name="Total 4 13 4" xfId="17187" xr:uid="{5D39825E-339D-4882-88DC-79EA0E394624}"/>
    <cellStyle name="Total 4 13 4 2" xfId="19722" xr:uid="{2558A26E-0A1D-4313-A1B2-427155CAE1AE}"/>
    <cellStyle name="Total 4 13 4 2 2" xfId="35017" xr:uid="{242B06D6-F7C9-4B4D-966D-2F37C24BC6A1}"/>
    <cellStyle name="Total 4 13 4 3" xfId="26858" xr:uid="{00695A8B-2B43-4A45-A824-3397CE8B9A8E}"/>
    <cellStyle name="Total 4 13 4 3 2" xfId="37237" xr:uid="{8C335FF0-8683-485D-9851-CFCEE0157751}"/>
    <cellStyle name="Total 4 13 4 4" xfId="39526" xr:uid="{D4B5F739-A967-4719-B0B8-EE40FD5C5077}"/>
    <cellStyle name="Total 4 13 4 5" xfId="32695" xr:uid="{6069F946-8351-4B23-B2F3-F511D823B29A}"/>
    <cellStyle name="Total 4 13 5" xfId="17009" xr:uid="{545531A9-3F3A-4761-8695-86DC1C9AF25B}"/>
    <cellStyle name="Total 4 13 5 2" xfId="19611" xr:uid="{62828CCF-1A0D-4C92-B23F-EB818E6684DD}"/>
    <cellStyle name="Total 4 13 5 2 2" xfId="34906" xr:uid="{4255B877-3E6A-41CB-BA07-0BC802755094}"/>
    <cellStyle name="Total 4 13 5 3" xfId="26747" xr:uid="{92B8B3B8-D74E-49E9-AB8C-3B96C41D4422}"/>
    <cellStyle name="Total 4 13 5 3 2" xfId="37126" xr:uid="{52E2C3AD-D7B3-4508-8EDF-E93E8EEFD231}"/>
    <cellStyle name="Total 4 13 5 4" xfId="39451" xr:uid="{A538D2A5-2330-447E-97DB-2BE09F551535}"/>
    <cellStyle name="Total 4 13 5 5" xfId="32620" xr:uid="{802E7F21-21D8-4011-9E23-D92E237FBAE6}"/>
    <cellStyle name="Total 4 14" xfId="5442" xr:uid="{4A7597CA-1D3A-42DD-97C5-E3EF5257E7A8}"/>
    <cellStyle name="Total 4 14 2" xfId="5742" xr:uid="{C4D34241-CC39-4D3D-A5B1-296B464319B7}"/>
    <cellStyle name="Total 4 14 3" xfId="6175" xr:uid="{9BD47817-FC88-4A16-86A5-E24D88B1F4F7}"/>
    <cellStyle name="Total 4 14 3 2" xfId="7772" xr:uid="{F35F62E9-582A-496E-A599-21E3316767DB}"/>
    <cellStyle name="Total 4 14 4" xfId="17188" xr:uid="{49C2DBE7-DCF3-46A9-BBC1-9E4A74419038}"/>
    <cellStyle name="Total 4 14 4 2" xfId="19723" xr:uid="{A467EA73-AEB7-4B21-93AD-159CBCEC0C01}"/>
    <cellStyle name="Total 4 14 4 2 2" xfId="35018" xr:uid="{6B44FAE1-8E2A-4D8C-8D95-8E329AC00627}"/>
    <cellStyle name="Total 4 14 4 3" xfId="26859" xr:uid="{F49F340D-D88F-460B-9534-E235C517FC22}"/>
    <cellStyle name="Total 4 14 4 3 2" xfId="37238" xr:uid="{D2AFA991-F815-42B2-95D2-ED3F4B3DE858}"/>
    <cellStyle name="Total 4 14 4 4" xfId="39527" xr:uid="{D21D01C5-8383-45A1-8064-636FB337EDB2}"/>
    <cellStyle name="Total 4 14 4 5" xfId="32696" xr:uid="{80A88B57-2C66-43C9-9A02-B66CD074115C}"/>
    <cellStyle name="Total 4 14 5" xfId="17010" xr:uid="{E6997E51-D8DB-4C08-9A14-7C6136D04054}"/>
    <cellStyle name="Total 4 14 5 2" xfId="19612" xr:uid="{96C0CB5C-F678-495A-BDA7-F36B3A541226}"/>
    <cellStyle name="Total 4 14 5 2 2" xfId="34907" xr:uid="{297343E3-E9BB-4107-B05E-920484ABC53F}"/>
    <cellStyle name="Total 4 14 5 3" xfId="26748" xr:uid="{A624AE19-F9A5-4B19-B80D-96938DDEC265}"/>
    <cellStyle name="Total 4 14 5 3 2" xfId="37127" xr:uid="{037706DD-E9B1-4316-902B-9F35C41586AF}"/>
    <cellStyle name="Total 4 14 5 4" xfId="39452" xr:uid="{CA9D3A5A-3663-4BFC-8E31-86F5AA328651}"/>
    <cellStyle name="Total 4 14 5 5" xfId="32621" xr:uid="{EDC7DFA7-C499-4FCE-ABF7-64940ABC4713}"/>
    <cellStyle name="Total 4 15" xfId="5443" xr:uid="{C73AA147-C8C3-46A1-BF14-AEB9AE94E417}"/>
    <cellStyle name="Total 4 15 2" xfId="5743" xr:uid="{862A1838-0D07-4CE2-85A9-8B7CEE3D3F2D}"/>
    <cellStyle name="Total 4 15 3" xfId="6176" xr:uid="{68F7E0F1-4164-4BEF-A364-F27431258D13}"/>
    <cellStyle name="Total 4 15 3 2" xfId="7773" xr:uid="{95ED5204-7803-4F3F-9036-2FFCA8C1FEEB}"/>
    <cellStyle name="Total 4 15 4" xfId="17189" xr:uid="{6C6932A9-3F80-43D3-A46A-CFF1F9FE177E}"/>
    <cellStyle name="Total 4 15 4 2" xfId="19724" xr:uid="{536DC1B5-C001-430D-A0DA-9B470C6B4ED3}"/>
    <cellStyle name="Total 4 15 4 2 2" xfId="35019" xr:uid="{62089D99-9FCD-4EC8-BF56-6E0B2C104BE7}"/>
    <cellStyle name="Total 4 15 4 3" xfId="26860" xr:uid="{CF9C2B82-6967-40CF-8E63-87CD50A96D1B}"/>
    <cellStyle name="Total 4 15 4 3 2" xfId="37239" xr:uid="{07F7B8EF-67F3-4010-823E-FF471B4D1132}"/>
    <cellStyle name="Total 4 15 4 4" xfId="39528" xr:uid="{622AD4F5-6C2F-477F-A1C0-6CC3301EF104}"/>
    <cellStyle name="Total 4 15 4 5" xfId="32697" xr:uid="{86063046-A73F-4956-BC61-78FEB8BCE1E0}"/>
    <cellStyle name="Total 4 15 5" xfId="17011" xr:uid="{620B29CE-FCDF-4BCD-BFF2-BE43D838819C}"/>
    <cellStyle name="Total 4 15 5 2" xfId="19613" xr:uid="{5DF589CF-8ADC-4F86-B425-E913F7B1012D}"/>
    <cellStyle name="Total 4 15 5 2 2" xfId="34908" xr:uid="{26390960-1D8C-43F8-BD36-98ACADB56EB5}"/>
    <cellStyle name="Total 4 15 5 3" xfId="26749" xr:uid="{A9BA6D39-ED52-4183-89BA-EB9175949CEE}"/>
    <cellStyle name="Total 4 15 5 3 2" xfId="37128" xr:uid="{3863B08A-A555-4D1A-ADA0-E6DEBB5E5DD4}"/>
    <cellStyle name="Total 4 15 5 4" xfId="39453" xr:uid="{537B0127-5BE1-4A4D-B268-1A7FB2225279}"/>
    <cellStyle name="Total 4 15 5 5" xfId="32622" xr:uid="{EF79E39D-E40E-445E-BF87-A15676858B7F}"/>
    <cellStyle name="Total 4 16" xfId="5444" xr:uid="{C61F6943-8A51-423B-A77F-B439E984DABC}"/>
    <cellStyle name="Total 4 16 2" xfId="5744" xr:uid="{63BAF878-AA67-43EE-AA81-8FE9CF8F6979}"/>
    <cellStyle name="Total 4 16 3" xfId="6177" xr:uid="{E56078A3-3E8A-4934-B0D8-AFC412CC9502}"/>
    <cellStyle name="Total 4 16 3 2" xfId="7774" xr:uid="{908BB9A0-BF86-41FF-865C-A5598ED8921A}"/>
    <cellStyle name="Total 4 16 4" xfId="17190" xr:uid="{71F03D4D-E05D-47B4-90EC-36E92F410095}"/>
    <cellStyle name="Total 4 16 4 2" xfId="19725" xr:uid="{EAA09076-129E-4F90-AD6B-D67FE3763669}"/>
    <cellStyle name="Total 4 16 4 2 2" xfId="35020" xr:uid="{F3C58270-A6FB-4750-8E77-BFB2E1384047}"/>
    <cellStyle name="Total 4 16 4 3" xfId="26861" xr:uid="{67103204-0422-4E7D-91A1-991F5A929CCB}"/>
    <cellStyle name="Total 4 16 4 3 2" xfId="37240" xr:uid="{135DCF5E-BB5D-4D21-B7A3-4F5A495557D1}"/>
    <cellStyle name="Total 4 16 4 4" xfId="39529" xr:uid="{A5EE89F1-E6CF-4C86-A0E9-E2B412780BFA}"/>
    <cellStyle name="Total 4 16 4 5" xfId="32698" xr:uid="{A16A4853-2BBD-4A28-9CCE-448759B07E58}"/>
    <cellStyle name="Total 4 16 5" xfId="17013" xr:uid="{20DAF7AC-5BC3-4E1A-A9B9-04C6C61C9B37}"/>
    <cellStyle name="Total 4 16 5 2" xfId="19614" xr:uid="{D2C85D93-9354-48C7-8FA1-FC64C4C21E90}"/>
    <cellStyle name="Total 4 16 5 2 2" xfId="34909" xr:uid="{69F64C15-2E86-4D0B-8CA8-918234620D18}"/>
    <cellStyle name="Total 4 16 5 3" xfId="26750" xr:uid="{67164D5A-3AFE-4ABA-BEAC-DC69E77519B3}"/>
    <cellStyle name="Total 4 16 5 3 2" xfId="37129" xr:uid="{3A6E9E26-F9DE-4A12-80BF-B6FBA7B941CF}"/>
    <cellStyle name="Total 4 16 5 4" xfId="39454" xr:uid="{EC5B75CF-1AD4-4848-8338-0FD12D24CF23}"/>
    <cellStyle name="Total 4 16 5 5" xfId="32623" xr:uid="{376ACC8E-F755-4E6A-890F-33B907B52A30}"/>
    <cellStyle name="Total 4 17" xfId="5445" xr:uid="{7C3BF557-51D6-4FDA-B48D-197AFEBF5FED}"/>
    <cellStyle name="Total 4 17 2" xfId="5745" xr:uid="{14799439-E575-4E26-B3EE-1DDE2B3414F1}"/>
    <cellStyle name="Total 4 17 3" xfId="6178" xr:uid="{B2603CA5-6E90-4944-96DE-8577D4AD9507}"/>
    <cellStyle name="Total 4 17 3 2" xfId="7775" xr:uid="{0CC19BFB-DA28-43F5-A1AF-B253143DDAA6}"/>
    <cellStyle name="Total 4 17 4" xfId="17191" xr:uid="{38008310-9117-4444-93AB-78FF84DAA1E6}"/>
    <cellStyle name="Total 4 17 4 2" xfId="19726" xr:uid="{7B682761-A1B0-42DB-AF57-19BCBCFAA96E}"/>
    <cellStyle name="Total 4 17 4 2 2" xfId="35021" xr:uid="{530F2D1A-6AE9-43E9-9B2D-A5E721C13386}"/>
    <cellStyle name="Total 4 17 4 3" xfId="26862" xr:uid="{8EC242CA-EC71-417A-AFB8-E6738A077C9A}"/>
    <cellStyle name="Total 4 17 4 3 2" xfId="37241" xr:uid="{56EF9FCF-75C7-46A6-8469-D9C0678DAC5A}"/>
    <cellStyle name="Total 4 17 4 4" xfId="39530" xr:uid="{83CFB9FB-6D66-4A8A-979C-9AF1F5E6D9C8}"/>
    <cellStyle name="Total 4 17 4 5" xfId="32699" xr:uid="{306C7E87-A7BB-439A-B645-41F9F402D94A}"/>
    <cellStyle name="Total 4 17 5" xfId="17024" xr:uid="{29AC1E4B-806B-4B38-874A-DFD58EAD7040}"/>
    <cellStyle name="Total 4 17 5 2" xfId="19625" xr:uid="{1316B62F-A2C6-479E-8FBA-EB93EF1DC625}"/>
    <cellStyle name="Total 4 17 5 2 2" xfId="34920" xr:uid="{30766ABA-78F7-45D1-8C0E-589F3BABB0B3}"/>
    <cellStyle name="Total 4 17 5 3" xfId="26761" xr:uid="{20E4528E-F5AA-4451-84E2-E0E677019BBA}"/>
    <cellStyle name="Total 4 17 5 3 2" xfId="37140" xr:uid="{0B5C7D3E-DB1F-4692-BE69-866A23210C50}"/>
    <cellStyle name="Total 4 17 5 4" xfId="39465" xr:uid="{4B908AA3-9609-49D8-A976-275D3BD39D61}"/>
    <cellStyle name="Total 4 17 5 5" xfId="32634" xr:uid="{CDE21632-3AF0-4677-96A6-A72578FFBD8C}"/>
    <cellStyle name="Total 4 18" xfId="5446" xr:uid="{A365085F-6692-4EA4-A3EA-B1C5F56D766B}"/>
    <cellStyle name="Total 4 18 2" xfId="5746" xr:uid="{6815F5E8-2471-483E-87B4-D7E6E645113C}"/>
    <cellStyle name="Total 4 18 3" xfId="6179" xr:uid="{582790A4-D811-4FA3-941C-51FDBEB82ABC}"/>
    <cellStyle name="Total 4 18 3 2" xfId="7776" xr:uid="{54EB3BEB-568B-4802-B44D-C3A4BB2222C5}"/>
    <cellStyle name="Total 4 18 4" xfId="17192" xr:uid="{2BB1B9E9-0038-4771-B309-23EF78986EAF}"/>
    <cellStyle name="Total 4 18 4 2" xfId="19727" xr:uid="{5836072D-1466-4679-940C-21247BD0B8D8}"/>
    <cellStyle name="Total 4 18 4 2 2" xfId="35022" xr:uid="{0A256702-C844-4835-A839-B5C23D0451AD}"/>
    <cellStyle name="Total 4 18 4 3" xfId="26863" xr:uid="{6E127E86-E4DB-4DE8-AC2B-E7DE4FB00FD3}"/>
    <cellStyle name="Total 4 18 4 3 2" xfId="37242" xr:uid="{2B98638E-C7BA-4C2B-AA06-596ED2ED42D7}"/>
    <cellStyle name="Total 4 18 4 4" xfId="39531" xr:uid="{1C3B3189-80B0-44DD-97C4-8473DC8092CC}"/>
    <cellStyle name="Total 4 18 4 5" xfId="32700" xr:uid="{B19F7E35-9596-49CA-A7FF-A9B8F9C9466D}"/>
    <cellStyle name="Total 4 18 5" xfId="17051" xr:uid="{F4906BB2-AFB0-4697-A511-D7E1FED223CC}"/>
    <cellStyle name="Total 4 18 5 2" xfId="19652" xr:uid="{368EFDF6-CE19-4A23-A14E-13F12C77F756}"/>
    <cellStyle name="Total 4 18 5 2 2" xfId="34947" xr:uid="{316900BB-83DD-4D9F-BCE8-F2B82D14B000}"/>
    <cellStyle name="Total 4 18 5 3" xfId="26788" xr:uid="{009FBF20-DCC4-449B-8AE2-D71BA3D1C99B}"/>
    <cellStyle name="Total 4 18 5 3 2" xfId="37167" xr:uid="{249C0177-49BD-41B2-8D72-B407953DAA43}"/>
    <cellStyle name="Total 4 18 5 4" xfId="39492" xr:uid="{C0FD80DF-B2C7-4940-BAA6-E6094923113A}"/>
    <cellStyle name="Total 4 18 5 5" xfId="32661" xr:uid="{7A6D0853-E52F-438B-81FE-B89B5C1FD571}"/>
    <cellStyle name="Total 4 19" xfId="5447" xr:uid="{0FAAA30C-E3A9-4BC1-B59A-344234406915}"/>
    <cellStyle name="Total 4 19 2" xfId="5747" xr:uid="{8804FC38-8B57-42E5-8E90-75CA69099977}"/>
    <cellStyle name="Total 4 19 3" xfId="6180" xr:uid="{4AA1D1B1-F132-44B2-B71B-581FB437281A}"/>
    <cellStyle name="Total 4 19 3 2" xfId="7777" xr:uid="{229E87C0-A2DF-4C7A-949A-475944E4D566}"/>
    <cellStyle name="Total 4 19 4" xfId="17193" xr:uid="{CFCC4EF2-92BE-45BA-A215-D07EC025C68F}"/>
    <cellStyle name="Total 4 19 4 2" xfId="19728" xr:uid="{A2AFFBCB-DBCA-40B2-A921-12A8D2DD7BD9}"/>
    <cellStyle name="Total 4 19 4 2 2" xfId="35023" xr:uid="{7F12FC18-9052-4C09-BE64-642C285CE006}"/>
    <cellStyle name="Total 4 19 4 3" xfId="26864" xr:uid="{FEFF7D5B-DC7F-4874-A7BB-30CB7150CE69}"/>
    <cellStyle name="Total 4 19 4 3 2" xfId="37243" xr:uid="{E4EFA50C-EF1E-43A9-8D94-B0740A452D6A}"/>
    <cellStyle name="Total 4 19 4 4" xfId="39532" xr:uid="{DD1BA18E-E4CD-43C3-BF51-F223D3A1C8DF}"/>
    <cellStyle name="Total 4 19 4 5" xfId="32701" xr:uid="{C250A278-DD50-452F-832A-098D090FF70E}"/>
    <cellStyle name="Total 4 19 5" xfId="17052" xr:uid="{1B667C60-7F22-43CE-82A5-37DAA2BA690B}"/>
    <cellStyle name="Total 4 19 5 2" xfId="19653" xr:uid="{9CDCB0B9-7224-4A9B-BF37-E0238F085969}"/>
    <cellStyle name="Total 4 19 5 2 2" xfId="34948" xr:uid="{8EBE006A-C4BE-4CA5-B95E-668DEBE0265F}"/>
    <cellStyle name="Total 4 19 5 3" xfId="26789" xr:uid="{FD95F885-3911-48FD-B18F-90D881036B86}"/>
    <cellStyle name="Total 4 19 5 3 2" xfId="37168" xr:uid="{48D1BC41-F2D1-44AA-82D8-3D6694B6F1BB}"/>
    <cellStyle name="Total 4 19 5 4" xfId="39493" xr:uid="{574FBB1F-B29E-466C-8CFB-6DC5F18013BD}"/>
    <cellStyle name="Total 4 19 5 5" xfId="32662" xr:uid="{FF96D4ED-915A-4CDB-A272-7A3D2245EE44}"/>
    <cellStyle name="Total 4 2" xfId="2263" xr:uid="{A98CEB61-325E-41E3-BFB7-65AE0757C93F}"/>
    <cellStyle name="Total 4 2 2" xfId="5448" xr:uid="{1E18D497-6B92-41DF-9F2F-3C307FA13FCD}"/>
    <cellStyle name="Total 4 2 2 2" xfId="6505" xr:uid="{3FA69820-96DB-449E-AFAD-B35A20557FF8}"/>
    <cellStyle name="Total 4 2 2 2 2" xfId="8115" xr:uid="{CD00C484-4618-48C2-A8D8-91E1DAA45A58}"/>
    <cellStyle name="Total 4 2 2 3" xfId="7473" xr:uid="{F6120356-7498-4358-B8A3-23A64BD90860}"/>
    <cellStyle name="Total 4 2 3" xfId="5748" xr:uid="{0F02B32D-5593-4A95-B0FB-92D278482121}"/>
    <cellStyle name="Total 4 2 4" xfId="6181" xr:uid="{314DFD96-08EC-41ED-9036-8D8A2DEC4D70}"/>
    <cellStyle name="Total 4 2 4 2" xfId="7778" xr:uid="{E57AF65B-4BF5-4516-996F-619E0331B1E5}"/>
    <cellStyle name="Total 4 2 5" xfId="17053" xr:uid="{0249BAB7-1D0E-4CA3-9185-CB1321DCD6F1}"/>
    <cellStyle name="Total 4 2 5 2" xfId="19654" xr:uid="{6AFF9543-BA5D-4A66-B6AD-3C10FA60D31C}"/>
    <cellStyle name="Total 4 2 5 2 2" xfId="34949" xr:uid="{8272B96D-5C41-406F-A9E2-32A3AC809296}"/>
    <cellStyle name="Total 4 2 5 3" xfId="26790" xr:uid="{24818826-9566-4F73-A621-397A579833C7}"/>
    <cellStyle name="Total 4 2 5 3 2" xfId="37169" xr:uid="{478FEC84-291D-4F9B-AA1D-656A237FC0A7}"/>
    <cellStyle name="Total 4 2 5 4" xfId="39494" xr:uid="{6A9E0901-8441-4166-9B84-851D5BE28EE0}"/>
    <cellStyle name="Total 4 2 5 5" xfId="32663" xr:uid="{8CF1D60B-F3D9-4D0E-95E0-FF9D972B1830}"/>
    <cellStyle name="Total 4 2 6" xfId="15997" xr:uid="{DB5E06BB-086F-4F07-AE70-112B83F24354}"/>
    <cellStyle name="Total 4 2 6 2" xfId="19349" xr:uid="{8FD00334-00D7-4336-9AAE-6C1DD49C3128}"/>
    <cellStyle name="Total 4 2 6 2 2" xfId="34644" xr:uid="{38CBF89B-5264-45A9-A741-89AA577632D6}"/>
    <cellStyle name="Total 4 2 6 3" xfId="26447" xr:uid="{F17C2E4D-50B4-4790-87D9-3A6D64173111}"/>
    <cellStyle name="Total 4 2 6 3 2" xfId="36864" xr:uid="{9A807DEC-3C60-4CF0-A8AD-797B81ED4E64}"/>
    <cellStyle name="Total 4 2 6 4" xfId="39189" xr:uid="{790816E9-A42C-4006-AC83-829434B95205}"/>
    <cellStyle name="Total 4 2 6 5" xfId="32358" xr:uid="{44ADDE7D-27A9-4ADB-B9E3-8F714CDBD34C}"/>
    <cellStyle name="Total 4 20" xfId="5449" xr:uid="{C1A35ED3-AA5F-40C3-85E1-49388A063D79}"/>
    <cellStyle name="Total 4 20 2" xfId="5749" xr:uid="{AF833CB9-B6E0-412D-99E4-E6BE6466C547}"/>
    <cellStyle name="Total 4 20 3" xfId="6182" xr:uid="{F25E650A-DE85-4812-8FFA-5E2F82A59519}"/>
    <cellStyle name="Total 4 20 3 2" xfId="7779" xr:uid="{B9A1AC74-EE05-4AD6-B21D-5EF88E6CA922}"/>
    <cellStyle name="Total 4 20 4" xfId="17194" xr:uid="{457FB567-7FFF-49F8-9B11-3759C29ED864}"/>
    <cellStyle name="Total 4 20 4 2" xfId="19729" xr:uid="{0E1AF49F-10F7-40B3-A5BC-F48DC9E24EA4}"/>
    <cellStyle name="Total 4 20 4 2 2" xfId="35024" xr:uid="{D37FA1EA-C708-47DC-A6D8-986565AC8530}"/>
    <cellStyle name="Total 4 20 4 3" xfId="26865" xr:uid="{5AACDBE8-E681-4494-AB06-E8008466E061}"/>
    <cellStyle name="Total 4 20 4 3 2" xfId="37244" xr:uid="{D0A7AA90-5B3E-4068-B70E-6F5BB39FD649}"/>
    <cellStyle name="Total 4 20 4 4" xfId="39533" xr:uid="{649BDE65-C515-4D8C-AAAA-CDC609FA6B75}"/>
    <cellStyle name="Total 4 20 4 5" xfId="32702" xr:uid="{B0627CCF-2D80-490C-9004-988017716D33}"/>
    <cellStyle name="Total 4 20 5" xfId="17434" xr:uid="{9EEE1CD0-85A4-40BA-BAAB-1587E1CA0FDC}"/>
    <cellStyle name="Total 4 20 5 2" xfId="19781" xr:uid="{6672660E-FAB6-4466-BBDB-F106C7058012}"/>
    <cellStyle name="Total 4 20 5 2 2" xfId="35076" xr:uid="{5BB7BFD7-8CD1-44F2-B191-F8C1547B7776}"/>
    <cellStyle name="Total 4 20 5 3" xfId="26920" xr:uid="{4D6DFCED-6EEE-43D5-9DBE-ED4B8B118A95}"/>
    <cellStyle name="Total 4 20 5 3 2" xfId="37296" xr:uid="{1730303B-CF17-43F7-97B6-554FD93D1F3E}"/>
    <cellStyle name="Total 4 20 5 4" xfId="39586" xr:uid="{6683ECB9-D8F4-4831-8DBB-7C317691CFC7}"/>
    <cellStyle name="Total 4 20 5 5" xfId="32755" xr:uid="{33EE2BCB-F62F-496E-9EBF-CB5680E83BF6}"/>
    <cellStyle name="Total 4 21" xfId="5450" xr:uid="{CD5B9EDA-4CBB-4168-A186-4F6FEF2CB792}"/>
    <cellStyle name="Total 4 21 2" xfId="5750" xr:uid="{6AA4B1D9-11BB-4DB4-8B6D-82C1483674E8}"/>
    <cellStyle name="Total 4 21 3" xfId="6183" xr:uid="{F9839152-B945-41FF-B097-8EBBE82EE2C4}"/>
    <cellStyle name="Total 4 21 3 2" xfId="7780" xr:uid="{CA1202B0-E7CF-4C58-A45D-F632A96AD81A}"/>
    <cellStyle name="Total 4 22" xfId="5451" xr:uid="{76743C67-F305-4D98-9DAC-8350640D7DEC}"/>
    <cellStyle name="Total 4 22 2" xfId="5751" xr:uid="{49D36F1D-799F-4F52-A9E3-1CEBCF07CA41}"/>
    <cellStyle name="Total 4 22 3" xfId="6184" xr:uid="{68F290FD-2108-41AC-8548-DF0104DDED50}"/>
    <cellStyle name="Total 4 22 3 2" xfId="7781" xr:uid="{F6A9D977-727D-4010-B0B3-DA41C5D07464}"/>
    <cellStyle name="Total 4 23" xfId="5452" xr:uid="{A44C236D-2500-4B07-8F3F-5B3C0BFB1898}"/>
    <cellStyle name="Total 4 23 2" xfId="5752" xr:uid="{BD263A60-9533-4DAE-A950-F9060A252FE3}"/>
    <cellStyle name="Total 4 23 3" xfId="6185" xr:uid="{9F9DF8BB-F934-4B44-ABAE-0C71CBF696AE}"/>
    <cellStyle name="Total 4 23 3 2" xfId="7782" xr:uid="{994256BF-D700-4F6D-996D-5454BB2C4527}"/>
    <cellStyle name="Total 4 24" xfId="5453" xr:uid="{950F57D8-4D35-4570-8598-714B2837FCA8}"/>
    <cellStyle name="Total 4 24 2" xfId="5753" xr:uid="{1ED0150E-084C-418F-91F6-8C75C9746900}"/>
    <cellStyle name="Total 4 24 3" xfId="6186" xr:uid="{F6954CC4-578C-4443-978B-93572FC3E726}"/>
    <cellStyle name="Total 4 24 3 2" xfId="7783" xr:uid="{E93A4F3F-73C7-4232-A8FA-D6290B855723}"/>
    <cellStyle name="Total 4 25" xfId="5454" xr:uid="{38BB1419-77EE-42A9-A2BA-E67BE40F2121}"/>
    <cellStyle name="Total 4 25 2" xfId="5754" xr:uid="{49DC0851-1E9F-4C1E-B96E-1B6A3E8EE25E}"/>
    <cellStyle name="Total 4 25 3" xfId="6187" xr:uid="{D3CB1961-7147-42C7-A7B6-6711346D706E}"/>
    <cellStyle name="Total 4 25 3 2" xfId="7784" xr:uid="{8960B13A-4A1F-4EC1-82CC-1EEC452D48F3}"/>
    <cellStyle name="Total 4 26" xfId="5455" xr:uid="{D48C410F-1A8D-4A6B-8661-EF630A45DC36}"/>
    <cellStyle name="Total 4 26 2" xfId="5755" xr:uid="{648F05A3-8721-4B6D-9B42-F23DEBE224C3}"/>
    <cellStyle name="Total 4 26 3" xfId="6188" xr:uid="{FD4F3E1B-34BB-4517-AE3A-16D2C5B9192B}"/>
    <cellStyle name="Total 4 26 3 2" xfId="7785" xr:uid="{F88DE708-A2A1-4329-BD21-77013DBE838B}"/>
    <cellStyle name="Total 4 27" xfId="5456" xr:uid="{16FD0587-00DC-47C3-B957-75933C3D5667}"/>
    <cellStyle name="Total 4 27 2" xfId="5756" xr:uid="{523B2395-06E7-4A44-937D-86A79A170783}"/>
    <cellStyle name="Total 4 27 3" xfId="6189" xr:uid="{3B75EA30-129F-4D56-B73D-842BC8D77360}"/>
    <cellStyle name="Total 4 27 3 2" xfId="7786" xr:uid="{4AA673C4-A5AB-4A6B-850A-290654899082}"/>
    <cellStyle name="Total 4 28" xfId="5457" xr:uid="{7FADE6C3-5CDB-48D5-97B1-E841A0C55A74}"/>
    <cellStyle name="Total 4 28 2" xfId="5757" xr:uid="{D5A2079E-245F-4DE3-A485-C2F35517226D}"/>
    <cellStyle name="Total 4 28 3" xfId="6190" xr:uid="{72363306-16EE-464D-95F5-78EAF4BDD75A}"/>
    <cellStyle name="Total 4 28 3 2" xfId="7787" xr:uid="{D4FAF937-DC98-4E61-9908-D703FE7A1C37}"/>
    <cellStyle name="Total 4 29" xfId="5437" xr:uid="{86F7D895-81CF-4CE0-8EEB-7D216D13B3AA}"/>
    <cellStyle name="Total 4 29 2" xfId="6504" xr:uid="{592BB4AE-6AA9-4B62-BFED-6E9FC74C3001}"/>
    <cellStyle name="Total 4 29 2 2" xfId="8114" xr:uid="{5ED9CF97-F024-45FF-B457-E42195F533F2}"/>
    <cellStyle name="Total 4 29 3" xfId="7472" xr:uid="{7F7DD1DA-D547-4F1C-98EA-505F829DADF5}"/>
    <cellStyle name="Total 4 3" xfId="2264" xr:uid="{D8792FC9-7E12-40CA-A462-2F246CD1EB8E}"/>
    <cellStyle name="Total 4 3 2" xfId="5458" xr:uid="{272F6E24-EB88-42DB-A038-57BE73B01F4A}"/>
    <cellStyle name="Total 4 3 2 2" xfId="6506" xr:uid="{7C429D3B-F2E2-4D52-8D5E-81274234000E}"/>
    <cellStyle name="Total 4 3 2 2 2" xfId="8116" xr:uid="{BE847F81-08E8-4C98-BD5F-76D104F32C83}"/>
    <cellStyle name="Total 4 3 2 3" xfId="7474" xr:uid="{DEE8EFC4-566A-4E28-BA1D-173513529D84}"/>
    <cellStyle name="Total 4 3 3" xfId="5758" xr:uid="{3B249B6E-55E2-4192-8519-A4C002F3C836}"/>
    <cellStyle name="Total 4 3 4" xfId="6191" xr:uid="{CE3F949A-6CA4-46DB-88D8-A87215319E46}"/>
    <cellStyle name="Total 4 3 4 2" xfId="7788" xr:uid="{6C9CF0CC-8DC1-4541-9877-91D6262995D7}"/>
    <cellStyle name="Total 4 3 5" xfId="17054" xr:uid="{87C716C9-32F1-4659-8FFE-776EBB414B5A}"/>
    <cellStyle name="Total 4 3 5 2" xfId="19655" xr:uid="{04E019CE-9BB4-4798-A8FC-40CC5183D4E5}"/>
    <cellStyle name="Total 4 3 5 2 2" xfId="34950" xr:uid="{A12DFCFB-F89F-4F1D-9AA8-9CD982E989EB}"/>
    <cellStyle name="Total 4 3 5 3" xfId="26791" xr:uid="{F73B06A1-42EF-4CD0-B80B-8CABE88CF369}"/>
    <cellStyle name="Total 4 3 5 3 2" xfId="37170" xr:uid="{3DCAA411-C551-42DF-9158-D0F841D3F8CC}"/>
    <cellStyle name="Total 4 3 5 4" xfId="39495" xr:uid="{745EF867-2453-4EDE-92D2-DCFA3A51985D}"/>
    <cellStyle name="Total 4 3 5 5" xfId="32664" xr:uid="{58A3864C-AB78-407A-AE56-527681B71CED}"/>
    <cellStyle name="Total 4 3 6" xfId="15996" xr:uid="{47405507-EA4C-4FAD-AFC2-1CCF7BD61FB5}"/>
    <cellStyle name="Total 4 3 6 2" xfId="19348" xr:uid="{20ED43D2-60A3-425E-B125-EC37E24AFCB8}"/>
    <cellStyle name="Total 4 3 6 2 2" xfId="34643" xr:uid="{F98B7415-051B-447C-B199-166842D79DCC}"/>
    <cellStyle name="Total 4 3 6 3" xfId="26446" xr:uid="{05144B1D-56DD-4B2B-9CAD-22ED5686A08D}"/>
    <cellStyle name="Total 4 3 6 3 2" xfId="36863" xr:uid="{DD176AA4-53B6-4A75-BCC6-E1107F9EEA9D}"/>
    <cellStyle name="Total 4 3 6 4" xfId="39188" xr:uid="{51CC1844-A9FD-4132-84AA-5E6674377957}"/>
    <cellStyle name="Total 4 3 6 5" xfId="32357" xr:uid="{3D827B33-B5EF-4B07-937A-EBA898F89B29}"/>
    <cellStyle name="Total 4 30" xfId="5737" xr:uid="{6B873810-626C-4E54-BDF4-C059DF0E5893}"/>
    <cellStyle name="Total 4 31" xfId="6170" xr:uid="{EA2127B1-6771-4810-AF09-0FEB615DF1AF}"/>
    <cellStyle name="Total 4 31 2" xfId="7767" xr:uid="{CA640CFC-D611-4E3C-BAFB-AB92144BDABD}"/>
    <cellStyle name="Total 4 32" xfId="17006" xr:uid="{5CEA6406-656D-4827-A264-5937C3EC52D4}"/>
    <cellStyle name="Total 4 32 2" xfId="19608" xr:uid="{91C2C4A9-966C-4571-822F-C08D6827AC1B}"/>
    <cellStyle name="Total 4 32 2 2" xfId="34903" xr:uid="{5024B762-8A72-4792-AE3E-67E6A290D139}"/>
    <cellStyle name="Total 4 32 3" xfId="26744" xr:uid="{EC8733DA-C21E-4795-8DA7-96EF6F2B3100}"/>
    <cellStyle name="Total 4 32 3 2" xfId="37123" xr:uid="{185FEE32-1176-4649-9E85-881121CDFB19}"/>
    <cellStyle name="Total 4 32 4" xfId="39448" xr:uid="{2F5AEF21-C374-4DF4-AC55-392FD2C5BD6D}"/>
    <cellStyle name="Total 4 32 5" xfId="32617" xr:uid="{1014D6D9-CDF1-462E-8888-710B81EBAB71}"/>
    <cellStyle name="Total 4 33" xfId="15998" xr:uid="{FB8B27D2-E53F-4517-BEDB-144F20333FB5}"/>
    <cellStyle name="Total 4 33 2" xfId="19350" xr:uid="{9F771147-7C9A-458D-999F-A7A8A7F71334}"/>
    <cellStyle name="Total 4 33 2 2" xfId="34645" xr:uid="{D1814EAE-1934-4BA9-8589-6C2A0A11261E}"/>
    <cellStyle name="Total 4 33 3" xfId="26448" xr:uid="{E6636E5E-466C-4383-A746-26215535A669}"/>
    <cellStyle name="Total 4 33 3 2" xfId="36865" xr:uid="{D714BCAE-1BA7-4FA5-B4DD-FDA92F1A2BE4}"/>
    <cellStyle name="Total 4 33 4" xfId="39190" xr:uid="{1DAD5A8A-908C-4201-8585-B6C780FC3D4F}"/>
    <cellStyle name="Total 4 33 5" xfId="32359" xr:uid="{4AD10AD6-C5AA-49A2-A8CB-2FD079104BC1}"/>
    <cellStyle name="Total 4 34" xfId="2262" xr:uid="{76B79E2A-AB47-4704-A1EF-F3795B8E1064}"/>
    <cellStyle name="Total 4 4" xfId="2265" xr:uid="{54012782-CAD9-439B-B8EA-3EB1BBF8089A}"/>
    <cellStyle name="Total 4 4 2" xfId="5459" xr:uid="{8D4C264E-C72B-41FC-809D-CBE31EDBB9A8}"/>
    <cellStyle name="Total 4 4 2 2" xfId="6507" xr:uid="{09BB238B-8E21-4C49-9C29-07E06ED5894F}"/>
    <cellStyle name="Total 4 4 2 2 2" xfId="8117" xr:uid="{7F22A0DC-8B4D-4C3D-8A3C-BFB738D9B0FF}"/>
    <cellStyle name="Total 4 4 2 3" xfId="7475" xr:uid="{4EDDD484-F35F-4E97-9A96-8C116327F487}"/>
    <cellStyle name="Total 4 4 3" xfId="5759" xr:uid="{6C30476A-4B28-48DA-A7E4-4DE42E686FB7}"/>
    <cellStyle name="Total 4 4 4" xfId="6192" xr:uid="{248DE192-94CA-4657-8C32-E7213E0EB451}"/>
    <cellStyle name="Total 4 4 4 2" xfId="7789" xr:uid="{5D7F14E5-B55F-4612-9242-BE67DF6BE024}"/>
    <cellStyle name="Total 4 4 5" xfId="17055" xr:uid="{6061C38E-0A66-4FA5-8B66-E1A234658E49}"/>
    <cellStyle name="Total 4 4 5 2" xfId="19656" xr:uid="{69C0CD8F-B67E-4598-9AD7-09D2EE7F52EB}"/>
    <cellStyle name="Total 4 4 5 2 2" xfId="34951" xr:uid="{87D7ACED-FAF7-4613-B21C-71235E2CADDB}"/>
    <cellStyle name="Total 4 4 5 3" xfId="26792" xr:uid="{FCF4EAE2-0054-4132-835F-20E9CBA65308}"/>
    <cellStyle name="Total 4 4 5 3 2" xfId="37171" xr:uid="{FB1A61F8-4D22-427B-863A-60B890338EFD}"/>
    <cellStyle name="Total 4 4 5 4" xfId="39496" xr:uid="{C56B7F67-CAF3-4757-A93A-22FCEEB9643C}"/>
    <cellStyle name="Total 4 4 5 5" xfId="32665" xr:uid="{75C64FCE-117D-4C84-BB61-3725B1B11D3B}"/>
    <cellStyle name="Total 4 4 6" xfId="15995" xr:uid="{5662EAD8-0646-4E5A-B370-3799913CF3DD}"/>
    <cellStyle name="Total 4 4 6 2" xfId="19347" xr:uid="{0B8B3BAC-D0A5-4F62-8D57-25854C891213}"/>
    <cellStyle name="Total 4 4 6 2 2" xfId="34642" xr:uid="{36A0825A-4F26-4AF2-8451-CCE36B3A6FB8}"/>
    <cellStyle name="Total 4 4 6 3" xfId="26445" xr:uid="{581709B5-FE8E-452A-B4A1-5248AD987CCE}"/>
    <cellStyle name="Total 4 4 6 3 2" xfId="36862" xr:uid="{53BA4885-F0F0-4762-B933-89A0602523EE}"/>
    <cellStyle name="Total 4 4 6 4" xfId="39187" xr:uid="{D11E7254-F292-47D0-9264-97C697C50B45}"/>
    <cellStyle name="Total 4 4 6 5" xfId="32356" xr:uid="{5646C36C-B00A-472D-9487-40995F4DA21B}"/>
    <cellStyle name="Total 4 5" xfId="2266" xr:uid="{15F4E1ED-1CD7-44F7-9B34-A6A94983C2D1}"/>
    <cellStyle name="Total 4 5 2" xfId="5460" xr:uid="{7531D58D-A1D8-4FB5-8032-BCD94A003ECE}"/>
    <cellStyle name="Total 4 5 2 2" xfId="6508" xr:uid="{69DBF246-7FEE-4E10-93BC-0CE4024C4F14}"/>
    <cellStyle name="Total 4 5 2 2 2" xfId="8118" xr:uid="{C3970AAD-ED37-4119-92C4-191783501CC8}"/>
    <cellStyle name="Total 4 5 2 3" xfId="7476" xr:uid="{B7F4D3AF-C714-4879-ABBE-207A9BCE4F95}"/>
    <cellStyle name="Total 4 5 3" xfId="5760" xr:uid="{8BCB81CB-2D43-4900-A270-CA295423BEC3}"/>
    <cellStyle name="Total 4 5 4" xfId="6193" xr:uid="{B7FBD3BB-809E-4F38-8E55-9899A744DA31}"/>
    <cellStyle name="Total 4 5 4 2" xfId="7790" xr:uid="{26A74312-4983-4416-B45B-B464416F1B61}"/>
    <cellStyle name="Total 4 5 5" xfId="17056" xr:uid="{D9FD17E9-61DF-4DF7-8186-12CE345EEF73}"/>
    <cellStyle name="Total 4 5 5 2" xfId="19657" xr:uid="{153619C6-A4CA-471D-9BAB-F8FDEADD1541}"/>
    <cellStyle name="Total 4 5 5 2 2" xfId="34952" xr:uid="{39B18B0A-DC29-4F99-9DF2-1BC48A4FD9E9}"/>
    <cellStyle name="Total 4 5 5 3" xfId="26793" xr:uid="{04DCD97D-35A9-45DA-ABEA-118EF00EE2FC}"/>
    <cellStyle name="Total 4 5 5 3 2" xfId="37172" xr:uid="{E6827451-7908-4132-98AF-DC4F4EF54BB6}"/>
    <cellStyle name="Total 4 5 5 4" xfId="39497" xr:uid="{1CF79910-BA7D-479D-B520-2DE4F604BACA}"/>
    <cellStyle name="Total 4 5 5 5" xfId="32666" xr:uid="{254B8737-3964-412F-B5AA-DE8C94344D26}"/>
    <cellStyle name="Total 4 5 6" xfId="15994" xr:uid="{36BB958F-4E70-407D-BD98-E6DCF5D9B4F1}"/>
    <cellStyle name="Total 4 5 6 2" xfId="19346" xr:uid="{21D3F4F3-984D-43D9-B1C4-2538F52A65BF}"/>
    <cellStyle name="Total 4 5 6 2 2" xfId="34641" xr:uid="{12287895-0036-466E-8115-69E9087D9F49}"/>
    <cellStyle name="Total 4 5 6 3" xfId="26444" xr:uid="{D1D45DAD-CC6B-45FD-AD03-638917636877}"/>
    <cellStyle name="Total 4 5 6 3 2" xfId="36861" xr:uid="{86F2665E-79C2-432B-ADCD-7071C2064581}"/>
    <cellStyle name="Total 4 5 6 4" xfId="39186" xr:uid="{BAA7EED5-701C-4C1C-9DDF-70B5F5DAAA78}"/>
    <cellStyle name="Total 4 5 6 5" xfId="32355" xr:uid="{3823AF4D-1345-479C-A6A4-64F29877EE17}"/>
    <cellStyle name="Total 4 6" xfId="2267" xr:uid="{23197808-7249-47CC-82CC-7003908AB9CE}"/>
    <cellStyle name="Total 4 6 2" xfId="5461" xr:uid="{889D7800-B3CC-4294-96ED-313875598BAF}"/>
    <cellStyle name="Total 4 6 2 2" xfId="6509" xr:uid="{B8402073-EF54-4D88-B80D-79B4C6A23651}"/>
    <cellStyle name="Total 4 6 2 2 2" xfId="8119" xr:uid="{FD132138-BE2B-44D2-87C1-B3179205745F}"/>
    <cellStyle name="Total 4 6 2 3" xfId="7477" xr:uid="{1E57802D-5D0B-40C7-AB00-350BFE8625A4}"/>
    <cellStyle name="Total 4 6 3" xfId="5761" xr:uid="{BE571A85-E6EE-4339-B375-B09E6EEA44DD}"/>
    <cellStyle name="Total 4 6 4" xfId="6194" xr:uid="{41945D22-39CF-488E-84B2-0C9A6F5DB6BD}"/>
    <cellStyle name="Total 4 6 4 2" xfId="7791" xr:uid="{AEA1FEC0-5D5A-4124-9CAA-0B42D5C3A292}"/>
    <cellStyle name="Total 4 6 5" xfId="17057" xr:uid="{283C466F-1EF0-4780-B6C5-DE44255F41BF}"/>
    <cellStyle name="Total 4 6 5 2" xfId="19658" xr:uid="{E4FA1ED8-7EFC-45E3-A26B-18DB39EEE155}"/>
    <cellStyle name="Total 4 6 5 2 2" xfId="34953" xr:uid="{154AB578-2CAE-49E6-9906-ED89C8602FE1}"/>
    <cellStyle name="Total 4 6 5 3" xfId="26794" xr:uid="{B888C881-48C0-454E-9388-9902C39A2857}"/>
    <cellStyle name="Total 4 6 5 3 2" xfId="37173" xr:uid="{ADA5CFF9-310A-4C5C-A75B-B01D89E2F93C}"/>
    <cellStyle name="Total 4 6 5 4" xfId="39498" xr:uid="{C118E0F2-D729-4FAB-8176-0C388AD42FE5}"/>
    <cellStyle name="Total 4 6 5 5" xfId="32667" xr:uid="{02427218-BB66-48B9-A69D-D4FFE31C75FB}"/>
    <cellStyle name="Total 4 6 6" xfId="17119" xr:uid="{E972B79C-67D3-4675-8F7C-2C56FDA00198}"/>
    <cellStyle name="Total 4 6 6 2" xfId="19668" xr:uid="{833C40D7-9785-4ACE-863E-78AD484EA2CC}"/>
    <cellStyle name="Total 4 6 6 2 2" xfId="34963" xr:uid="{533DCF40-3D4C-4754-A383-16F1DCD0F17B}"/>
    <cellStyle name="Total 4 6 6 3" xfId="26804" xr:uid="{D18F8A1F-962B-434A-8F97-BC0D1C659962}"/>
    <cellStyle name="Total 4 6 6 3 2" xfId="37183" xr:uid="{A112EA6E-DBC1-4D5D-84A7-92AFE6E2E12C}"/>
    <cellStyle name="Total 4 6 6 4" xfId="39504" xr:uid="{F00A7126-7616-4744-A33F-710704805A95}"/>
    <cellStyle name="Total 4 6 6 5" xfId="32673" xr:uid="{8EAB71F7-B60A-42DB-9C20-DB2C3C95667F}"/>
    <cellStyle name="Total 4 7" xfId="2268" xr:uid="{A40765CD-08D4-497B-B630-7D0E257DE731}"/>
    <cellStyle name="Total 4 7 2" xfId="5462" xr:uid="{7B086ACB-223B-4F08-B669-65F840658D98}"/>
    <cellStyle name="Total 4 7 2 2" xfId="6510" xr:uid="{01099F64-38E2-4278-94B7-E51305B24868}"/>
    <cellStyle name="Total 4 7 2 2 2" xfId="8120" xr:uid="{02D3DC69-4A83-4D87-A486-FD8A44F6F1F2}"/>
    <cellStyle name="Total 4 7 2 3" xfId="7478" xr:uid="{5A8602B7-8247-43D9-906A-3BA42B716C7B}"/>
    <cellStyle name="Total 4 7 3" xfId="5762" xr:uid="{E8F37F25-49FB-489F-A905-0DD37800C004}"/>
    <cellStyle name="Total 4 7 4" xfId="6195" xr:uid="{8F4EFC12-D0B6-4CC0-A576-EDE646267B0C}"/>
    <cellStyle name="Total 4 7 4 2" xfId="7792" xr:uid="{B6987FF6-2542-4ADC-8F14-7D18F2F0D392}"/>
    <cellStyle name="Total 4 7 5" xfId="17058" xr:uid="{1769C0CE-617E-4B64-BDA2-5AAC121738F6}"/>
    <cellStyle name="Total 4 7 5 2" xfId="19659" xr:uid="{3A99CC23-9FCD-4547-9764-B3C336DC9BA3}"/>
    <cellStyle name="Total 4 7 5 2 2" xfId="34954" xr:uid="{A0C15AB6-6378-44EF-B603-A8800978A3A1}"/>
    <cellStyle name="Total 4 7 5 3" xfId="26795" xr:uid="{17550C72-597B-484B-B01C-265DFCBDC76A}"/>
    <cellStyle name="Total 4 7 5 3 2" xfId="37174" xr:uid="{44D38DF7-45A0-404C-AC39-6D089B41DE8A}"/>
    <cellStyle name="Total 4 7 5 4" xfId="39499" xr:uid="{7E683400-5CD3-45B6-B05A-63B5CA0252FB}"/>
    <cellStyle name="Total 4 7 5 5" xfId="32668" xr:uid="{9A5C5540-DD94-4A02-AD89-69FDDE946B21}"/>
    <cellStyle name="Total 4 7 6" xfId="15993" xr:uid="{1FB7344F-E460-4844-8F7C-A32DD302453E}"/>
    <cellStyle name="Total 4 7 6 2" xfId="19345" xr:uid="{7B36F84E-591E-4D2D-9D98-20DAADC1A5FF}"/>
    <cellStyle name="Total 4 7 6 2 2" xfId="34640" xr:uid="{B1305631-C1B5-4C37-BCC1-B5244BD1D956}"/>
    <cellStyle name="Total 4 7 6 3" xfId="26443" xr:uid="{4D8CAAFE-42E2-4707-8261-E0E58BE2B827}"/>
    <cellStyle name="Total 4 7 6 3 2" xfId="36860" xr:uid="{594BA1E7-9EC8-4E11-8B93-2DAAE6E2274A}"/>
    <cellStyle name="Total 4 7 6 4" xfId="39185" xr:uid="{F63CBD05-8341-4091-8BE0-D3006E92BE1E}"/>
    <cellStyle name="Total 4 7 6 5" xfId="32354" xr:uid="{6A15D06F-7F8C-498B-877D-055B5152BBC8}"/>
    <cellStyle name="Total 4 8" xfId="5463" xr:uid="{5939EFDE-7477-47F2-9ECC-D6E6BD88A486}"/>
    <cellStyle name="Total 4 8 2" xfId="5763" xr:uid="{2A0EEC10-5952-47A1-953C-8904D3FE3982}"/>
    <cellStyle name="Total 4 8 3" xfId="6196" xr:uid="{1EC239FB-7F81-42A5-8267-A0EAFE8D960B}"/>
    <cellStyle name="Total 4 8 3 2" xfId="7793" xr:uid="{EDE9DAE3-C158-4DE4-A9F2-843B58079684}"/>
    <cellStyle name="Total 4 8 4" xfId="7222" xr:uid="{A8DA90DD-33E9-45F5-B811-0D817DC4FC61}"/>
    <cellStyle name="Total 4 8 4 2" xfId="19151" xr:uid="{19ADCF9E-8413-4722-9AAD-137BB83E3ECF}"/>
    <cellStyle name="Total 4 8 4 2 2" xfId="21486" xr:uid="{6C440F62-688F-4B26-BF95-2868DE868FBE}"/>
    <cellStyle name="Total 4 8 4 2 2 2" xfId="36781" xr:uid="{F543B77E-98C1-4E1F-B8C0-DD81469117ED}"/>
    <cellStyle name="Total 4 8 4 2 3" xfId="28596" xr:uid="{721CDC89-E5D5-4860-9591-CD5E6BB51CFD}"/>
    <cellStyle name="Total 4 8 4 2 3 2" xfId="38965" xr:uid="{50FFD0EB-E1D5-4352-B8BF-A66DCECEB7D9}"/>
    <cellStyle name="Total 4 8 4 2 4" xfId="41291" xr:uid="{99D6CDBF-85D1-4D17-8687-87B315483186}"/>
    <cellStyle name="Total 4 8 4 2 5" xfId="34460" xr:uid="{0F10FF77-68A4-411E-9F96-B8A95C164A3F}"/>
    <cellStyle name="Total 4 8 4 3" xfId="39091" xr:uid="{36D9C281-4735-49AC-884C-C00317DE41DB}"/>
    <cellStyle name="Total 4 8 4 4" xfId="28709" xr:uid="{F98DA3E7-C7AD-47B3-B8E2-0A5A9A8C0E7B}"/>
    <cellStyle name="Total 4 8 5" xfId="17197" xr:uid="{9D26D789-AEC4-4322-9493-FC3C681B9A29}"/>
    <cellStyle name="Total 4 8 5 2" xfId="19732" xr:uid="{5468CF44-8EA7-4B31-818D-99209CE8AC47}"/>
    <cellStyle name="Total 4 8 5 2 2" xfId="35027" xr:uid="{F040047F-F8C1-4CBD-92AD-0E0ED702D900}"/>
    <cellStyle name="Total 4 8 5 3" xfId="26868" xr:uid="{3255DE0A-D6EB-4AE4-9B44-B15A0B3DF5F9}"/>
    <cellStyle name="Total 4 8 5 3 2" xfId="37247" xr:uid="{7DC6A42C-E56C-4C3B-BA35-07D093C37A28}"/>
    <cellStyle name="Total 4 8 5 4" xfId="39536" xr:uid="{F86A7165-5968-46FD-ACB9-720A83C8EC5E}"/>
    <cellStyle name="Total 4 8 5 5" xfId="32705" xr:uid="{535B60DC-5CB3-490D-B683-16E4C2122AF9}"/>
    <cellStyle name="Total 4 8 6" xfId="17059" xr:uid="{8A1E55A0-A868-4FED-81F2-EFAB8D047435}"/>
    <cellStyle name="Total 4 8 6 2" xfId="19660" xr:uid="{8184FBA4-ADEB-42C6-9EE7-9AA17D2A24A4}"/>
    <cellStyle name="Total 4 8 6 2 2" xfId="34955" xr:uid="{BF49F47B-9012-40D6-B08C-D175AA011C92}"/>
    <cellStyle name="Total 4 8 6 3" xfId="26796" xr:uid="{8EA2A7F6-65BA-4466-BD28-78D5FA5E731D}"/>
    <cellStyle name="Total 4 8 6 3 2" xfId="37175" xr:uid="{D135BD3B-900A-4C91-9B24-E75A382C30E9}"/>
    <cellStyle name="Total 4 8 6 4" xfId="39500" xr:uid="{6E46402B-6CF2-4024-893A-7055DE74EDD2}"/>
    <cellStyle name="Total 4 8 6 5" xfId="32669" xr:uid="{262C20D8-9B40-481E-964F-D2C87989E87A}"/>
    <cellStyle name="Total 4 9" xfId="5464" xr:uid="{D3A0F1A2-66DD-4800-AC0B-45E601D2F261}"/>
    <cellStyle name="Total 4 9 2" xfId="5764" xr:uid="{4D608217-ACE8-4696-8E67-8C5CFA8C314D}"/>
    <cellStyle name="Total 4 9 3" xfId="6197" xr:uid="{4D948FCC-416D-4D06-9CAC-2A1BDE944094}"/>
    <cellStyle name="Total 4 9 3 2" xfId="7794" xr:uid="{6BB06248-EFC7-41E4-B538-EE4C79BE4360}"/>
    <cellStyle name="Total 4 9 4" xfId="17198" xr:uid="{B0AB2608-0966-4130-813D-659E97B4050F}"/>
    <cellStyle name="Total 4 9 4 2" xfId="19733" xr:uid="{F174D6EC-C404-44BB-9DA3-8F86CF5580A0}"/>
    <cellStyle name="Total 4 9 4 2 2" xfId="35028" xr:uid="{7BA45691-81BA-4134-8BE8-B793F7FB9896}"/>
    <cellStyle name="Total 4 9 4 3" xfId="26869" xr:uid="{717A08BA-C128-4C47-97C7-98454AAD1032}"/>
    <cellStyle name="Total 4 9 4 3 2" xfId="37248" xr:uid="{2DD97036-CC67-434D-B040-A323F6544D02}"/>
    <cellStyle name="Total 4 9 4 4" xfId="39537" xr:uid="{500D5C7C-38BA-4AE1-BFA2-5AD1B0A907A7}"/>
    <cellStyle name="Total 4 9 4 5" xfId="32706" xr:uid="{DE6ED823-76BF-4376-8881-BBF2200F1555}"/>
    <cellStyle name="Total 4 9 5" xfId="17060" xr:uid="{2FA0780C-1319-4135-8AD9-579A7693112E}"/>
    <cellStyle name="Total 4 9 5 2" xfId="19661" xr:uid="{216FFA10-B4B1-4357-8B02-616CBA8CD390}"/>
    <cellStyle name="Total 4 9 5 2 2" xfId="34956" xr:uid="{9D3BA511-DEE5-403F-9842-1EDF262CAD6D}"/>
    <cellStyle name="Total 4 9 5 3" xfId="26797" xr:uid="{6D3FAA63-0AD4-4256-B4C1-97225F1B930F}"/>
    <cellStyle name="Total 4 9 5 3 2" xfId="37176" xr:uid="{B8CE978A-89CA-4BFC-B3F0-C61D76AC5541}"/>
    <cellStyle name="Total 4 9 5 4" xfId="39501" xr:uid="{493C2E99-66FF-4E92-99CF-BCC4BFBB0068}"/>
    <cellStyle name="Total 4 9 5 5" xfId="32670" xr:uid="{B4E0D784-0F6D-4E22-9288-891792B79726}"/>
    <cellStyle name="Total 5" xfId="1246" xr:uid="{3F82C3E4-91C8-4F8A-96FD-90462303A6E3}"/>
    <cellStyle name="Total 5 2" xfId="17199" xr:uid="{32D31DDA-D6C6-4BDA-97CC-D307DB46D663}"/>
    <cellStyle name="Total 5 2 2" xfId="19734" xr:uid="{AEBF38D2-7113-42DD-BB69-B4A532B16275}"/>
    <cellStyle name="Total 5 2 2 2" xfId="35029" xr:uid="{D63A221D-3BF7-4FAC-840A-8D4E30F0803C}"/>
    <cellStyle name="Total 5 2 3" xfId="26870" xr:uid="{5EA7AFA3-F3A1-4ABC-B4AA-0AD46B389445}"/>
    <cellStyle name="Total 5 2 3 2" xfId="37249" xr:uid="{DB4CF328-5AA7-4309-A563-57085FFA6A12}"/>
    <cellStyle name="Total 5 2 4" xfId="39538" xr:uid="{3A18982F-2D05-47B7-A222-50F6013DD901}"/>
    <cellStyle name="Total 5 2 5" xfId="32707" xr:uid="{B971DC5B-E31F-4069-8DB5-1CF4E978138B}"/>
    <cellStyle name="Total 5 3" xfId="17061" xr:uid="{6A3290B6-148F-4280-8BFA-7ED39F61C36D}"/>
    <cellStyle name="Total 5 3 2" xfId="19662" xr:uid="{DA3455E1-C8FC-4C63-AE4C-0A78C789271B}"/>
    <cellStyle name="Total 5 3 2 2" xfId="34957" xr:uid="{51E1AAB9-7E60-48B3-9A74-49E4D78EC3B1}"/>
    <cellStyle name="Total 5 3 3" xfId="26798" xr:uid="{50C7015A-5141-45A6-AE73-AC30B150125B}"/>
    <cellStyle name="Total 5 3 3 2" xfId="37177" xr:uid="{DF0B4162-5A19-4F81-85F4-C307DBBB1E9C}"/>
    <cellStyle name="Total 5 3 4" xfId="39502" xr:uid="{D83010AC-F807-45E3-BDC2-AFD3AD478787}"/>
    <cellStyle name="Total 5 3 5" xfId="32671" xr:uid="{67A38C61-5C1F-4BAE-80E0-C33472DFC387}"/>
    <cellStyle name="Total 5 4" xfId="19152" xr:uid="{1A88FBF9-9F47-4CE4-BED8-FB2FFAA235D4}"/>
    <cellStyle name="Total 5 4 2" xfId="21487" xr:uid="{DCCD7D56-2367-4793-A275-88308F3B06EB}"/>
    <cellStyle name="Total 5 4 2 2" xfId="36782" xr:uid="{AA06F09D-39C4-4D84-B1D9-DC8370FF62DD}"/>
    <cellStyle name="Total 5 4 3" xfId="28597" xr:uid="{2AA04CAE-01F8-47AF-81F2-A5863A1C5920}"/>
    <cellStyle name="Total 5 4 3 2" xfId="38966" xr:uid="{99BE4A87-0310-43FE-BDCB-51B7CA2DF48E}"/>
    <cellStyle name="Total 5 4 4" xfId="41292" xr:uid="{28F95B5B-14AF-40F6-8408-74C7D74E30BB}"/>
    <cellStyle name="Total 5 4 5" xfId="34461" xr:uid="{B406DE7C-D2DF-43AE-81FE-8790C910473D}"/>
    <cellStyle name="Total 5 5" xfId="39092" xr:uid="{0B0957F0-5AE5-460F-BC14-75844B40463E}"/>
    <cellStyle name="Total 5 6" xfId="28710" xr:uid="{4A35566E-80D9-435B-9803-DBF3A05A1BCE}"/>
    <cellStyle name="Total 6" xfId="1247" xr:uid="{5D3FD7CF-14F3-48C9-AF8C-AF2ECBFED42F}"/>
    <cellStyle name="Total 6 2" xfId="19153" xr:uid="{E06FF893-6780-4EB7-9F67-6BAE83C60D2D}"/>
    <cellStyle name="Total 6 2 2" xfId="21488" xr:uid="{D1F69453-7F99-4B90-958D-95925EFAC058}"/>
    <cellStyle name="Total 6 2 2 2" xfId="36783" xr:uid="{44CABCA8-3494-421B-B93B-70F506258BE1}"/>
    <cellStyle name="Total 6 2 3" xfId="28598" xr:uid="{B85B383F-3F7F-480C-9B0A-76EDD929C4E0}"/>
    <cellStyle name="Total 6 2 3 2" xfId="38967" xr:uid="{309029A5-442C-477C-9C3A-1EA4CA70B6F7}"/>
    <cellStyle name="Total 6 2 4" xfId="41293" xr:uid="{556E8EE4-2B75-4F97-93B7-1A1F2B4832AE}"/>
    <cellStyle name="Total 6 2 5" xfId="34462" xr:uid="{BCCADD36-8D2F-4C1E-8AF7-637AD3B3D687}"/>
    <cellStyle name="Total 6 3" xfId="39093" xr:uid="{D6F19270-CCE0-489C-9A39-75D4B8FC0B07}"/>
    <cellStyle name="Total 6 4" xfId="28711" xr:uid="{F3931FA4-D4FE-444B-9E45-F4B7FC00E8AB}"/>
    <cellStyle name="Total 7" xfId="1248" xr:uid="{05CE86AF-34A4-4D44-91B1-653E690FF2D2}"/>
    <cellStyle name="Total 7 2" xfId="19154" xr:uid="{951FDD96-CE16-400A-B7CF-1B8FAC16A311}"/>
    <cellStyle name="Total 7 2 2" xfId="21489" xr:uid="{C686F43F-A92A-49B8-A646-6D67DA7FC5BB}"/>
    <cellStyle name="Total 7 2 2 2" xfId="36784" xr:uid="{A2A30404-7EF9-4E87-9FF7-745D23FDA7D3}"/>
    <cellStyle name="Total 7 2 3" xfId="28599" xr:uid="{1CBF893C-AB59-4EF2-9AE2-D73D7C3625E6}"/>
    <cellStyle name="Total 7 2 3 2" xfId="38968" xr:uid="{7A83D768-A74C-449F-8D1B-CA0E2138CCB4}"/>
    <cellStyle name="Total 7 2 4" xfId="41294" xr:uid="{D32526B7-19AC-4DCE-BD7A-29F51417B47C}"/>
    <cellStyle name="Total 7 2 5" xfId="34463" xr:uid="{26CECA3B-794A-43BE-AF89-8A2331148F38}"/>
    <cellStyle name="Total 7 3" xfId="39094" xr:uid="{797B0B87-D00C-4659-8FFD-67D9E7C43485}"/>
    <cellStyle name="Total 7 4" xfId="28712" xr:uid="{1EF2BFED-18CA-4982-BDAD-93EF0221515A}"/>
    <cellStyle name="Total 8" xfId="1249" xr:uid="{E1C7A9F8-2053-4847-9BD4-E15C2CFD3527}"/>
    <cellStyle name="Total 8 2" xfId="19155" xr:uid="{6DC00383-F52A-4A0F-8E30-642120E12B1B}"/>
    <cellStyle name="Total 8 2 2" xfId="21490" xr:uid="{25E72A2C-F241-4774-A117-7EE8B71CF3B1}"/>
    <cellStyle name="Total 8 2 2 2" xfId="36785" xr:uid="{44F764A4-D091-4BCF-B3B1-BFD94E807F47}"/>
    <cellStyle name="Total 8 2 3" xfId="28600" xr:uid="{DFB20586-6EA8-4822-842E-1715F94B249E}"/>
    <cellStyle name="Total 8 2 3 2" xfId="38969" xr:uid="{DF819782-EA04-4B73-9156-244BA593C030}"/>
    <cellStyle name="Total 8 2 4" xfId="41295" xr:uid="{3139AFA5-4E0E-4D42-91F0-63A5C7E1A7D1}"/>
    <cellStyle name="Total 8 2 5" xfId="34464" xr:uid="{8BC7CCC3-FB42-49DD-A4CE-67250BB5A3F7}"/>
    <cellStyle name="Total 8 3" xfId="39095" xr:uid="{E8642A5D-7D55-4BAE-A171-B88C85F5F3E9}"/>
    <cellStyle name="Total 8 4" xfId="28713" xr:uid="{D894DB21-A219-430F-BEB3-095C0D2F6782}"/>
    <cellStyle name="Total 9" xfId="1250" xr:uid="{34909497-9723-4D8F-BCAB-AF3BEF0C9127}"/>
    <cellStyle name="Total 9 2" xfId="19156" xr:uid="{594812D0-60CC-412A-8912-423921DFDF64}"/>
    <cellStyle name="Total 9 2 2" xfId="21491" xr:uid="{E83ABDA5-E954-414D-B870-4F4C77B56D64}"/>
    <cellStyle name="Total 9 2 2 2" xfId="36786" xr:uid="{29DD0188-9311-4859-9546-BD66D2715CAD}"/>
    <cellStyle name="Total 9 2 3" xfId="28601" xr:uid="{9C7EC56F-C526-42FE-8101-2406821A6936}"/>
    <cellStyle name="Total 9 2 3 2" xfId="38970" xr:uid="{F6ED6927-E5DF-4BE0-8BCC-3DEA7807B022}"/>
    <cellStyle name="Total 9 2 4" xfId="41296" xr:uid="{B78159AF-B404-404D-B241-677BC6922C92}"/>
    <cellStyle name="Total 9 2 5" xfId="34465" xr:uid="{863FBEFF-8FA2-4508-869C-78F6DE8CFD4E}"/>
    <cellStyle name="Total 9 3" xfId="39096" xr:uid="{C128CD0B-1F40-4082-B38C-BC13BC4AB9A1}"/>
    <cellStyle name="Total 9 4" xfId="28714" xr:uid="{3DE1204E-6BA8-4655-8BF2-9EDF60CA2C99}"/>
    <cellStyle name="Totale" xfId="1251" xr:uid="{7B9899B4-39E0-4A98-BCC7-558800BE282F}"/>
    <cellStyle name="TRO©KOVNIK" xfId="1252" xr:uid="{73DEBEAE-177D-49E0-833A-AF7F98779E3A}"/>
    <cellStyle name="TROSKOVNIK 1" xfId="1253" xr:uid="{64997C15-F073-4901-A022-E404407A36D2}"/>
    <cellStyle name="TROSKOVNIK 2" xfId="1254" xr:uid="{DAF2B58D-AB51-4142-A51E-A43CF1A8CC48}"/>
    <cellStyle name="Überschrift" xfId="5465" xr:uid="{EE22D550-F998-4961-9F4D-8CB8E01D4BEF}"/>
    <cellStyle name="Überschrift 1" xfId="5466" xr:uid="{7090E597-1F32-4FD3-9B6F-4C5F7C221968}"/>
    <cellStyle name="Überschrift 1 2" xfId="5766" xr:uid="{6A79B700-060C-4405-BBA2-22EDA146F753}"/>
    <cellStyle name="Überschrift 1 3" xfId="6199" xr:uid="{C9503944-A47D-42D2-8586-3CC4332C07CF}"/>
    <cellStyle name="Überschrift 1 3 2" xfId="7796" xr:uid="{B1C1D5DA-7969-4859-81EA-DB2097F6F2B7}"/>
    <cellStyle name="Überschrift 1 4" xfId="7224" xr:uid="{39E2E820-8AC2-44F1-BD6D-9DD213627813}"/>
    <cellStyle name="Überschrift 1 5" xfId="8358" xr:uid="{019038E6-C537-417F-A8F4-C5776E6DADCC}"/>
    <cellStyle name="Überschrift 2" xfId="5467" xr:uid="{2BF49E38-5E62-41C9-970E-BA6A2BFC8EC9}"/>
    <cellStyle name="Überschrift 2 2" xfId="5767" xr:uid="{A5BF0BC9-674F-4798-918C-71270CB189D3}"/>
    <cellStyle name="Überschrift 2 3" xfId="6200" xr:uid="{6B1FAD73-C7F4-4B13-93BC-9609E64DC9F2}"/>
    <cellStyle name="Überschrift 2 3 2" xfId="7797" xr:uid="{57EDD1B5-EEE7-4707-84AB-1B6879D6D52B}"/>
    <cellStyle name="Überschrift 2 4" xfId="7225" xr:uid="{5B2E2A6D-FCA3-4259-AE10-47045ABACC93}"/>
    <cellStyle name="Überschrift 2 5" xfId="8359" xr:uid="{0D86FF6E-2B14-41B7-A263-8A139B29131E}"/>
    <cellStyle name="Überschrift 3" xfId="5468" xr:uid="{980733F6-32A3-4578-9DE9-37BF5366D10E}"/>
    <cellStyle name="Überschrift 3 2" xfId="5768" xr:uid="{F6F8A610-8FB5-4595-A25C-8D9AFEB692F6}"/>
    <cellStyle name="Überschrift 3 3" xfId="6201" xr:uid="{BA7E2E83-8FEC-4E96-8D75-4F6D9483B67E}"/>
    <cellStyle name="Überschrift 3 3 2" xfId="7798" xr:uid="{97A39425-3DF9-42D5-BDCD-5B57CFB79CCC}"/>
    <cellStyle name="Überschrift 3 4" xfId="7226" xr:uid="{D2194CC8-C436-4CE3-BC39-B36B5001DC51}"/>
    <cellStyle name="Überschrift 3 5" xfId="8360" xr:uid="{304BAB5B-D1E4-4325-A469-62503706972A}"/>
    <cellStyle name="Überschrift 4" xfId="5469" xr:uid="{CCA07E78-BD83-4657-BF57-2BED71A14867}"/>
    <cellStyle name="Überschrift 4 2" xfId="5769" xr:uid="{35828EF4-735A-4A14-ACD4-2D7D7EDF48F2}"/>
    <cellStyle name="Überschrift 4 3" xfId="6202" xr:uid="{7FD056BC-21F2-41BC-A8E6-76A509BC52AA}"/>
    <cellStyle name="Überschrift 4 3 2" xfId="7799" xr:uid="{172C6C83-BE27-4A2C-800D-C009DA48FF25}"/>
    <cellStyle name="Überschrift 4 4" xfId="7227" xr:uid="{039B6BE7-30C9-4037-9346-248B4771318A}"/>
    <cellStyle name="Überschrift 4 5" xfId="8361" xr:uid="{F97E7938-7C87-4EF3-8CBA-43D0F35B81BB}"/>
    <cellStyle name="Überschrift 5" xfId="5765" xr:uid="{5ABD14DD-FC63-4391-91FD-27870408693A}"/>
    <cellStyle name="Überschrift 6" xfId="6198" xr:uid="{65F4F651-56E9-4896-AA27-6BD6FC8E5120}"/>
    <cellStyle name="Überschrift 6 2" xfId="7795" xr:uid="{569A7E8F-A1A5-4801-B02B-5BE6658B5401}"/>
    <cellStyle name="Überschrift 7" xfId="7223" xr:uid="{737FD9E7-D503-4308-B1B7-8F2AABB7D530}"/>
    <cellStyle name="Überschrift 8" xfId="8357" xr:uid="{44CD1147-0D09-4CDE-A5A0-7E8A27E8A60B}"/>
    <cellStyle name="Überschrift_05_SUPERNOVA_TROSKOVNIK_JAKE I SLABE STRUJE_OBI" xfId="7228" xr:uid="{16FD1BE9-EE14-4000-B47C-79616A3C98F7}"/>
    <cellStyle name="Ukupni zbroj 2" xfId="7229" xr:uid="{CF5DCE2E-116C-4784-8FF7-3A43C172567C}"/>
    <cellStyle name="Ukupni zbroj 2 2" xfId="19157" xr:uid="{A7A485D7-23BC-448F-AE3A-B4F5B4E90A67}"/>
    <cellStyle name="Ukupni zbroj 2 2 2" xfId="21492" xr:uid="{ACF54558-2CD0-4741-9B83-E9BAB67DD4EA}"/>
    <cellStyle name="Ukupni zbroj 2 2 2 2" xfId="36787" xr:uid="{1223B560-9F36-440A-B96C-FD345353924D}"/>
    <cellStyle name="Ukupni zbroj 2 2 3" xfId="28602" xr:uid="{4FC532BF-7F77-45F1-9EC4-B8379EF51366}"/>
    <cellStyle name="Ukupni zbroj 2 2 3 2" xfId="38971" xr:uid="{C69414CA-87E8-4864-A0BD-24ABC943B4DD}"/>
    <cellStyle name="Ukupni zbroj 2 2 4" xfId="41297" xr:uid="{90B287A1-EC09-4022-8176-450EBFA88AA4}"/>
    <cellStyle name="Ukupni zbroj 2 2 5" xfId="34466" xr:uid="{C5AAFC06-D063-492D-9CC8-4FA7997A7268}"/>
    <cellStyle name="Ukupni zbroj 2 3" xfId="39097" xr:uid="{9A9425FA-CB8D-4535-BC58-F2CBFD2CD808}"/>
    <cellStyle name="Ukupni zbroj 2 4" xfId="28715" xr:uid="{A3504E2D-ABDE-49A5-B101-76E39E8D6BB6}"/>
    <cellStyle name="Ukupni zbroj 3" xfId="15729" xr:uid="{21AF5822-E2A9-4FB3-802F-FAC8151E0BED}"/>
    <cellStyle name="Ukupni zbroj 4" xfId="1301" xr:uid="{55F45C78-0278-4510-9F41-8CC5DE7752E4}"/>
    <cellStyle name="UKUPNO" xfId="1255" xr:uid="{ED183764-C342-4F4B-8A75-889935AA868C}"/>
    <cellStyle name="UKUPNO 2" xfId="1256" xr:uid="{F24F4D39-5F91-4B82-AD1C-DDC37EC4EAA3}"/>
    <cellStyle name="Ukupno 2 2" xfId="7231" xr:uid="{D36C7F28-99F1-4F3D-BDC1-35D61A661303}"/>
    <cellStyle name="ukupno 2 3" xfId="5770" xr:uid="{2A4E980A-4729-4D8A-AACD-31B5236E400E}"/>
    <cellStyle name="ukupno 3" xfId="6203" xr:uid="{1F2BDE57-ADAB-46E6-92A9-91E5693D3DF6}"/>
    <cellStyle name="ukupno 3 2" xfId="7800" xr:uid="{EB2D4DFF-EBF5-4DA5-A75F-6E08D0561655}"/>
    <cellStyle name="UKUPNO 4" xfId="7230" xr:uid="{DED3BB3E-0C2A-44A5-8D4F-FBA085214BA9}"/>
    <cellStyle name="Ukupno 5" xfId="7303" xr:uid="{04F27525-08B7-41D1-AF0A-B2B9291EAC69}"/>
    <cellStyle name="ukupno 6" xfId="5470" xr:uid="{2874DFAD-0208-481F-A96A-63204B74014E}"/>
    <cellStyle name="Ukupno_1051-3_1_UPU-6_1_dio_Projektantski troskovnici bez cijena" xfId="7232" xr:uid="{27F89B93-162C-4A04-AF22-80D827F91227}"/>
    <cellStyle name="Unos 2" xfId="7233" xr:uid="{1F6F883A-A74E-4DF5-845E-96DE07C43966}"/>
    <cellStyle name="Unos 2 2" xfId="19158" xr:uid="{15A40903-A328-4F65-BCE6-A62FB6646499}"/>
    <cellStyle name="Unos 2 2 2" xfId="21493" xr:uid="{F8731419-ECBC-48BD-9538-23F190C1F8CC}"/>
    <cellStyle name="Unos 2 2 2 2" xfId="36788" xr:uid="{A0F78621-C471-4B48-8869-48527ABBF15B}"/>
    <cellStyle name="Unos 2 2 3" xfId="28603" xr:uid="{58AFBC63-3567-4DBB-85FF-A33702911359}"/>
    <cellStyle name="Unos 2 2 3 2" xfId="38972" xr:uid="{8CCDDD0D-F6AA-44AD-AE0E-39D08944C772}"/>
    <cellStyle name="Unos 2 2 4" xfId="41298" xr:uid="{E9A85959-7727-4583-B1F3-D3213BD58D51}"/>
    <cellStyle name="Unos 2 2 5" xfId="34467" xr:uid="{8CB0C1AD-A450-4BC4-BBC4-ADA559F25B24}"/>
    <cellStyle name="Unos 2 3" xfId="39098" xr:uid="{91B27479-A8D5-4F4A-A510-D6837DF396BF}"/>
    <cellStyle name="Unos 2 4" xfId="28716" xr:uid="{8B090F33-115D-4241-8AA9-D51AA0881F0D}"/>
    <cellStyle name="Unos 3" xfId="15722" xr:uid="{B3364D0D-1372-4CBB-A18D-DA33515873E9}"/>
    <cellStyle name="Unos 4" xfId="1294" xr:uid="{FE329CB7-12B2-49A3-AA1E-2C2469A49C93}"/>
    <cellStyle name="Valore non valido" xfId="1257" xr:uid="{A97FCB59-CEAD-4BF1-9484-039366758A52}"/>
    <cellStyle name="Valore valido" xfId="1258" xr:uid="{BAF7171E-6451-4559-BB85-5A2D3A5A74E8}"/>
    <cellStyle name="Valuta 2" xfId="191" xr:uid="{00000000-0005-0000-0000-0000C6000000}"/>
    <cellStyle name="Valuta 2 2" xfId="1260" xr:uid="{0EF45BEF-F56A-4B5E-9BEE-4F02E467C645}"/>
    <cellStyle name="Valuta 2 2 2" xfId="19344" xr:uid="{B2640E8C-9110-4039-92AE-DF39D9B9F541}"/>
    <cellStyle name="Valuta 2 2 2 2" xfId="34639" xr:uid="{5BA36556-6EF2-4D9F-85F3-AE4A50D43B7F}"/>
    <cellStyle name="Valuta 2 2 3" xfId="39184" xr:uid="{D78703E6-B911-4F20-A1BC-74F82A21C47D}"/>
    <cellStyle name="Valuta 2 2 4" xfId="32353" xr:uid="{8A45B6E8-0017-4A53-9F05-69873927DBE2}"/>
    <cellStyle name="Valuta 2 2 5" xfId="15858" xr:uid="{F1D736D4-2718-4F3B-B088-9B3BFC75E313}"/>
    <cellStyle name="Valuta 2 3" xfId="1259" xr:uid="{FB907155-9A11-476C-B980-39D0F097ED73}"/>
    <cellStyle name="Valuta 3" xfId="1261" xr:uid="{670ACFCF-9364-476D-B8BA-1E307069B248}"/>
    <cellStyle name="Valuta 3 2" xfId="7234" xr:uid="{73D0EF5B-C23E-4A2B-BD67-CD2B78390224}"/>
    <cellStyle name="Valuta 4" xfId="20" xr:uid="{00000000-0005-0000-0000-0000C7000000}"/>
    <cellStyle name="Valuta 4 10" xfId="42112" xr:uid="{DD5BF35A-117B-490B-8E46-AF764AA11A18}"/>
    <cellStyle name="Valuta 4 11" xfId="42148" xr:uid="{FB6100D3-0F37-4BBA-872C-0FE331FD966B}"/>
    <cellStyle name="Valuta 4 12" xfId="42179" xr:uid="{9BE78F42-EC99-424B-BB3D-6CDA5FD09DD8}"/>
    <cellStyle name="Valuta 4 13" xfId="42266" xr:uid="{096C4DF4-338A-4A5B-BFE1-284A825C5150}"/>
    <cellStyle name="Valuta 4 14" xfId="42294" xr:uid="{7B4146AD-BC9A-4F16-9F43-BBD042D764C6}"/>
    <cellStyle name="Valuta 4 15" xfId="41485" xr:uid="{27A8AE76-85FE-4BD2-B3E0-D056A47DC127}"/>
    <cellStyle name="Valuta 4 2" xfId="168" xr:uid="{00000000-0005-0000-0000-0000C8000000}"/>
    <cellStyle name="Valuta 4 2 2" xfId="15797" xr:uid="{18106F52-2ED2-4FB7-B672-85B9377419B1}"/>
    <cellStyle name="Valuta 4 2 2 2" xfId="41845" xr:uid="{1B88B252-711B-489B-8578-2631089F2848}"/>
    <cellStyle name="Valuta 4 2 2 3" xfId="42052" xr:uid="{BEFCB96E-2C6E-473E-9AE3-CDD6B88FBBCD}"/>
    <cellStyle name="Valuta 4 2 2 4" xfId="41614" xr:uid="{CD24C29A-83BE-4507-A728-9A1F7300B4A6}"/>
    <cellStyle name="Valuta 4 2 3" xfId="41752" xr:uid="{B6A854D4-72C5-4CAE-97E9-5E586A073AF7}"/>
    <cellStyle name="Valuta 4 2 3 2" xfId="41986" xr:uid="{CC37994C-AB49-45BE-8414-B320F2FDD0E1}"/>
    <cellStyle name="Valuta 4 2 4" xfId="41833" xr:uid="{967619DC-F2B7-4446-A14C-2A845F13119A}"/>
    <cellStyle name="Valuta 4 2 5" xfId="42001" xr:uid="{836F5582-B99A-4CCD-A211-89312A604F6C}"/>
    <cellStyle name="Valuta 4 2 6" xfId="42031" xr:uid="{3FB225B3-2391-4F8D-B2AB-6B50DDAC945C}"/>
    <cellStyle name="Valuta 4 2 7" xfId="42128" xr:uid="{48E2913B-F1F6-40DC-A778-17561D301EC6}"/>
    <cellStyle name="Valuta 4 2 8" xfId="42188" xr:uid="{2DC92100-7CD3-4578-A998-8AA77A53F2BD}"/>
    <cellStyle name="Valuta 4 2 9" xfId="41582" xr:uid="{5DFA2010-C76E-4505-A26B-F84139146EB2}"/>
    <cellStyle name="Valuta 4 3" xfId="1262" xr:uid="{2FBDBEFC-4CE1-42D0-8DBE-C621F9E86AB6}"/>
    <cellStyle name="Valuta 4 3 2" xfId="26425" xr:uid="{759BD0B0-6069-4DCB-8F94-49A385D06918}"/>
    <cellStyle name="Valuta 4 3 2 2" xfId="41837" xr:uid="{E73391B7-B5AA-4D9D-B991-FA4C25E11795}"/>
    <cellStyle name="Valuta 4 3 3" xfId="42044" xr:uid="{A089AF7A-65C3-4465-96F9-84A01150469C}"/>
    <cellStyle name="Valuta 4 3 4" xfId="41589" xr:uid="{B7126295-65CD-4D75-8916-68E663059893}"/>
    <cellStyle name="Valuta 4 4" xfId="9658" xr:uid="{E458FEA6-32BF-4535-98FF-06878CB46DFF}"/>
    <cellStyle name="Valuta 4 4 2" xfId="41963" xr:uid="{979F0BB5-894E-445E-A45D-69F5855B4533}"/>
    <cellStyle name="Valuta 4 4 3" xfId="41730" xr:uid="{2C50473B-BBD4-460E-8C92-CE8F41B40C0C}"/>
    <cellStyle name="Valuta 4 5" xfId="41562" xr:uid="{49105B76-DDB4-4291-B909-10B85C5B97F5}"/>
    <cellStyle name="Valuta 4 6" xfId="41812" xr:uid="{6D3682BD-098C-4CDA-A6B0-1EFE8C1100DD}"/>
    <cellStyle name="Valuta 4 7" xfId="41992" xr:uid="{CA893B2A-5A7A-4D20-A45D-F84EA1447B1D}"/>
    <cellStyle name="Valuta 4 8" xfId="42020" xr:uid="{1F7677F8-AEFE-4D0E-987B-0AB8D3FEA323}"/>
    <cellStyle name="Valuta 4 9" xfId="42081" xr:uid="{26CA0514-4AA7-4D0A-A97B-086813C41C48}"/>
    <cellStyle name="Valuta 5" xfId="41357" xr:uid="{92A98B62-9941-453E-8676-B699BD9B6C6A}"/>
    <cellStyle name="Vejica 47 3" xfId="41349" xr:uid="{BCFE59ED-382D-416A-A809-432F098DB42B}"/>
    <cellStyle name="Vérification" xfId="1263" xr:uid="{C47EFA0B-81F7-47BF-A862-1B7BA2727B8A}"/>
    <cellStyle name="Verknüpfte Zelle" xfId="5471" xr:uid="{7E0F3118-194E-4AD6-AB21-362588657FF1}"/>
    <cellStyle name="Verknüpfte Zelle 2" xfId="5771" xr:uid="{1D6B1768-8574-4456-BC55-169B19AF7C7C}"/>
    <cellStyle name="Verknüpfte Zelle 3" xfId="6204" xr:uid="{5EA84231-6840-42EF-A1B9-3BD81D5FAAF1}"/>
    <cellStyle name="Verknüpfte Zelle 3 2" xfId="7801" xr:uid="{D404AD5C-FBEC-4B42-9C6F-BA3CD233DF98}"/>
    <cellStyle name="Verknüpfte Zelle 4" xfId="7235" xr:uid="{A23EE6E9-BC44-41AC-858B-B3421B85E233}"/>
    <cellStyle name="Verknüpfte Zelle 5" xfId="8362" xr:uid="{7F98304A-144D-4DF1-AF6A-37187B7FF406}"/>
    <cellStyle name="Vnos" xfId="7236" xr:uid="{D66ACADB-8491-4C0D-97B7-1CA271736B20}"/>
    <cellStyle name="Vnos 2" xfId="19159" xr:uid="{214A3772-6E17-42CE-8FE4-60892C94F758}"/>
    <cellStyle name="Vnos 2 2" xfId="21494" xr:uid="{FCFCC3EC-E70D-4605-89B1-3BB963D80BCD}"/>
    <cellStyle name="Vnos 2 2 2" xfId="36789" xr:uid="{BCAC6185-7E08-4659-AC6B-77A19988F8AE}"/>
    <cellStyle name="Vnos 2 3" xfId="28604" xr:uid="{A30BA19D-6EBB-42B2-A53D-DFF5C51885BC}"/>
    <cellStyle name="Vnos 2 3 2" xfId="38973" xr:uid="{377F0445-D35F-4AD8-831E-F1FE7A136428}"/>
    <cellStyle name="Vnos 2 4" xfId="41299" xr:uid="{1B215F58-4B18-4C82-845A-18523BFE01A8}"/>
    <cellStyle name="Vnos 2 5" xfId="34468" xr:uid="{478A399D-80FF-42AC-8D43-2C99459FBFE6}"/>
    <cellStyle name="Vnos 3" xfId="39099" xr:uid="{E4EAE138-055D-4971-8420-7B6811A73FE1}"/>
    <cellStyle name="Vnos 4" xfId="28717" xr:uid="{7354D100-1EDA-49F7-9343-1338603E8D4F}"/>
    <cellStyle name="Vsota" xfId="7237" xr:uid="{AD4AF85F-DC86-469F-93B6-5CD7869484B2}"/>
    <cellStyle name="Vsota 2" xfId="19160" xr:uid="{25D7D9B8-EA1F-4E71-A4A0-DC462EFEE420}"/>
    <cellStyle name="Vsota 2 2" xfId="21495" xr:uid="{7DA1B080-0019-47AC-B6A0-186B4EC3C95F}"/>
    <cellStyle name="Vsota 2 2 2" xfId="36790" xr:uid="{0190CA9C-590B-4428-BED8-1525F9013530}"/>
    <cellStyle name="Vsota 2 3" xfId="28605" xr:uid="{206D7ADD-9E6E-4285-940C-087CD435E361}"/>
    <cellStyle name="Vsota 2 3 2" xfId="38974" xr:uid="{57DBEE24-AB19-4397-A2D0-233C965074A1}"/>
    <cellStyle name="Vsota 2 4" xfId="41300" xr:uid="{8BEBC553-CDEE-4720-9043-4A75D27C106D}"/>
    <cellStyle name="Vsota 2 5" xfId="34469" xr:uid="{FFD86ADD-2A65-448C-A257-8B4029A98EAC}"/>
    <cellStyle name="Vsota 3" xfId="39100" xr:uid="{77950634-D7A4-4C24-9AD0-0174751750BE}"/>
    <cellStyle name="Vsota 4" xfId="28718" xr:uid="{DA8BCCE2-655E-496A-93C2-39E1AA629954}"/>
    <cellStyle name="Währung [0]_Fagr" xfId="7238" xr:uid="{4FDE55EB-3AA0-4EBC-80C8-22DAE61AA254}"/>
    <cellStyle name="Währung 2" xfId="5472" xr:uid="{E1E22C50-B038-4EF2-AD9F-FFDD573703FB}"/>
    <cellStyle name="Währung 2 2" xfId="5772" xr:uid="{4DF71EBE-47B3-4E86-8E0C-D7D1A9A61276}"/>
    <cellStyle name="Währung 2 3" xfId="6205" xr:uid="{09353A61-B0F7-42B5-95B5-BF2DB73CA23F}"/>
    <cellStyle name="Währung 2 3 2" xfId="7802" xr:uid="{B0F0B27E-2884-4575-9F8E-8EDF9A9746A3}"/>
    <cellStyle name="Währung_Fagr" xfId="7239" xr:uid="{C6495CB4-6F3A-46DF-BCC1-3472509D2345}"/>
    <cellStyle name="Walutowy [0]_Cennik_A" xfId="1264" xr:uid="{D10E5DFC-1670-4014-85BB-DD69D96078DB}"/>
    <cellStyle name="Walutowy_Cennik_A" xfId="1265" xr:uid="{64D91436-8732-445B-8E40-C850DBF81477}"/>
    <cellStyle name="Warnender Text" xfId="5473" xr:uid="{FEAF6C31-F5B1-40EB-9EB0-8907A737399A}"/>
    <cellStyle name="Warnender Text 2" xfId="5773" xr:uid="{DFCDD7B6-3CEC-47A0-8575-4BCFF200848D}"/>
    <cellStyle name="Warnender Text 3" xfId="6206" xr:uid="{40F11820-EFA6-4C3B-BBAF-6DABA46451D0}"/>
    <cellStyle name="Warnender Text 3 2" xfId="7803" xr:uid="{AE0FE52D-F36E-40E1-AA83-19CA11395AA5}"/>
    <cellStyle name="Warnender Text 4" xfId="7240" xr:uid="{2B6FE2CE-31F8-4367-8FA8-AC2BD819B440}"/>
    <cellStyle name="Warning Text 10" xfId="1266" xr:uid="{C3FD08C2-7698-4ACE-B899-2BEF5848F20D}"/>
    <cellStyle name="Warning Text 11" xfId="1267" xr:uid="{41FBD693-E225-40DF-B73A-2C9865BAE61A}"/>
    <cellStyle name="Warning Text 12" xfId="1268" xr:uid="{BECC0BAF-984D-4507-BB0C-C4EFD6757420}"/>
    <cellStyle name="Warning Text 13" xfId="1269" xr:uid="{F14798DE-1956-4A21-997F-E6C2C0390447}"/>
    <cellStyle name="Warning Text 14" xfId="1270" xr:uid="{5510DA24-5FAC-414B-9C9F-6900730219AA}"/>
    <cellStyle name="Warning Text 2" xfId="133" xr:uid="{00000000-0005-0000-0000-0000C9000000}"/>
    <cellStyle name="Warning Text 2 2" xfId="1271" xr:uid="{120451E2-78B6-426C-8465-C9806779C8F9}"/>
    <cellStyle name="Warning Text 2 2 2" xfId="6511" xr:uid="{30655CE0-4B19-4115-BDFA-792C1FFC591C}"/>
    <cellStyle name="Warning Text 2 2 2 2" xfId="8121" xr:uid="{FE8003D5-9C98-45B9-A29C-54B7960F830C}"/>
    <cellStyle name="Warning Text 2 2 3" xfId="7479" xr:uid="{10B82898-C140-47BA-9D07-371746769B6D}"/>
    <cellStyle name="Warning Text 2 2 4" xfId="5474" xr:uid="{342A75AF-AED0-45FD-8F4F-1591CCF20FC6}"/>
    <cellStyle name="Warning Text 2 2 5" xfId="41437" xr:uid="{20EEA1EE-24F4-482F-8560-ED563C937C0A}"/>
    <cellStyle name="Warning Text 2 3" xfId="5774" xr:uid="{B10C829E-EF68-4B2D-8BB7-3C7087891AF1}"/>
    <cellStyle name="Warning Text 2 4" xfId="6207" xr:uid="{55D85E9C-2EE4-4692-A69F-A0AF925ABD9E}"/>
    <cellStyle name="Warning Text 2 4 2" xfId="7804" xr:uid="{C4D6228D-E424-40C1-90A9-FF296FDF2B2E}"/>
    <cellStyle name="Warning Text 3" xfId="1272" xr:uid="{B3F27B3C-B30D-4619-B8A6-FFF4F4F56DE8}"/>
    <cellStyle name="Warning Text 3 10" xfId="2270" xr:uid="{45BECB99-E755-45EE-8DD5-6537F3563487}"/>
    <cellStyle name="Warning Text 3 10 2" xfId="5476" xr:uid="{E9C00988-38CB-4FF3-B46A-1B3E6772444A}"/>
    <cellStyle name="Warning Text 3 10 2 2" xfId="6513" xr:uid="{0D41EA27-D58B-4CE2-90BC-949A69FE3392}"/>
    <cellStyle name="Warning Text 3 10 2 2 2" xfId="8123" xr:uid="{026266DF-5E4B-4251-8BA5-1E1F865A00AD}"/>
    <cellStyle name="Warning Text 3 10 2 3" xfId="7481" xr:uid="{91162275-7904-4C09-AFC2-93C3E960226D}"/>
    <cellStyle name="Warning Text 3 10 3" xfId="5776" xr:uid="{9F1945DD-C4BA-4FD0-B0C7-8ADB142635CF}"/>
    <cellStyle name="Warning Text 3 10 4" xfId="6209" xr:uid="{9E0BE889-30E3-4E44-B22E-B27C59FDFC13}"/>
    <cellStyle name="Warning Text 3 10 4 2" xfId="7806" xr:uid="{15E95F0A-4B81-4180-A988-370CB7761C9E}"/>
    <cellStyle name="Warning Text 3 11" xfId="5477" xr:uid="{1B9731E4-2AE3-4C3F-97C7-A59C2AFEB782}"/>
    <cellStyle name="Warning Text 3 11 2" xfId="5777" xr:uid="{3C1589E6-9DB1-4100-9BD4-03189E607B41}"/>
    <cellStyle name="Warning Text 3 11 3" xfId="6210" xr:uid="{05F23FAA-1A40-4F64-B7C1-D939F068346D}"/>
    <cellStyle name="Warning Text 3 11 3 2" xfId="7807" xr:uid="{880D4CD1-0B2F-4C02-A854-7A374EE3BD95}"/>
    <cellStyle name="Warning Text 3 11 4" xfId="7241" xr:uid="{2DE153D2-F7DB-4A06-ABCE-AA083C9FCE17}"/>
    <cellStyle name="Warning Text 3 11 5" xfId="17200" xr:uid="{39DEBEBA-C1FC-4038-AA53-4C1C1D186553}"/>
    <cellStyle name="Warning Text 3 12" xfId="5478" xr:uid="{14A78980-7F2A-4818-952D-4C16F8BBDAB3}"/>
    <cellStyle name="Warning Text 3 12 2" xfId="5778" xr:uid="{E7ECA9E4-24AC-46CC-BDEA-F9196133BEB9}"/>
    <cellStyle name="Warning Text 3 12 3" xfId="6211" xr:uid="{00A98785-912A-42F8-90D7-AD106AD1883B}"/>
    <cellStyle name="Warning Text 3 12 3 2" xfId="7808" xr:uid="{FCADC6C5-C846-4276-B79F-1EEF8DFD4D80}"/>
    <cellStyle name="Warning Text 3 12 4" xfId="17201" xr:uid="{9B88D513-2992-4AFB-AB85-DEACA8BBAA5D}"/>
    <cellStyle name="Warning Text 3 13" xfId="5479" xr:uid="{32B6B3D6-6EE3-4E9A-9630-5A1A0BBA5A0A}"/>
    <cellStyle name="Warning Text 3 13 2" xfId="5779" xr:uid="{03EAB9A4-7D41-4080-9CA3-4062C9498F3A}"/>
    <cellStyle name="Warning Text 3 13 3" xfId="6212" xr:uid="{83BD6F49-ABC1-4B8C-91C1-C5E49F5F1453}"/>
    <cellStyle name="Warning Text 3 13 3 2" xfId="7809" xr:uid="{70E0E9CB-2FAD-4355-B0B8-245445BDD9D1}"/>
    <cellStyle name="Warning Text 3 13 4" xfId="17202" xr:uid="{DA5407FA-A95D-46AF-BEE1-53E62FBB7C6A}"/>
    <cellStyle name="Warning Text 3 14" xfId="5480" xr:uid="{236CF68F-7B92-473B-ADE1-B89C3E621D0C}"/>
    <cellStyle name="Warning Text 3 14 2" xfId="5780" xr:uid="{4B59BD5B-A49C-4E60-9C19-BDD2416D40FF}"/>
    <cellStyle name="Warning Text 3 14 3" xfId="6213" xr:uid="{9BFCBC9E-82E7-47A0-BA45-FCF958706AFB}"/>
    <cellStyle name="Warning Text 3 14 3 2" xfId="7810" xr:uid="{92B58E8F-D96D-45EE-A969-D0188F92C77D}"/>
    <cellStyle name="Warning Text 3 14 4" xfId="17203" xr:uid="{C8A0CB46-617B-427A-A844-C96BD8DD67C4}"/>
    <cellStyle name="Warning Text 3 15" xfId="5481" xr:uid="{A9DC0B21-E883-472F-A3F0-C06A0ABA6276}"/>
    <cellStyle name="Warning Text 3 15 2" xfId="5781" xr:uid="{E58CB595-30FF-4313-972E-AF1684757884}"/>
    <cellStyle name="Warning Text 3 15 3" xfId="6214" xr:uid="{727280F6-4CEB-477E-9A05-E2D7F9A4C649}"/>
    <cellStyle name="Warning Text 3 15 3 2" xfId="7811" xr:uid="{99A4DAD4-CF5A-43C3-8637-1B946923B854}"/>
    <cellStyle name="Warning Text 3 15 4" xfId="17204" xr:uid="{76BDC4D6-7A24-467A-9FDC-56EF3B4864C2}"/>
    <cellStyle name="Warning Text 3 16" xfId="5482" xr:uid="{4D938A81-4866-48CA-9DD1-860B281BF555}"/>
    <cellStyle name="Warning Text 3 16 2" xfId="5782" xr:uid="{5C23D339-2E49-4FD2-957E-1A4A971E8EE0}"/>
    <cellStyle name="Warning Text 3 16 3" xfId="6215" xr:uid="{712848A7-C999-4417-BE27-5B7E14523B32}"/>
    <cellStyle name="Warning Text 3 16 3 2" xfId="7812" xr:uid="{0724ECAF-7C12-4A58-AA2E-3C2D22D903AA}"/>
    <cellStyle name="Warning Text 3 16 4" xfId="17205" xr:uid="{60F5F90E-2773-4593-9F86-39612CAB7E49}"/>
    <cellStyle name="Warning Text 3 17" xfId="5483" xr:uid="{A47F48DF-41F5-4729-9950-E463517458AC}"/>
    <cellStyle name="Warning Text 3 17 2" xfId="5783" xr:uid="{B6B2A053-C8AF-47F7-8E4B-88FAB514F77C}"/>
    <cellStyle name="Warning Text 3 17 3" xfId="6216" xr:uid="{D4EF8847-0378-4B5A-98C0-49AB9405C538}"/>
    <cellStyle name="Warning Text 3 17 3 2" xfId="7813" xr:uid="{6E55FA28-2935-42A1-9BF7-BD302440878E}"/>
    <cellStyle name="Warning Text 3 17 4" xfId="17206" xr:uid="{E9C11FD9-1F8A-4884-86BB-518204D5B186}"/>
    <cellStyle name="Warning Text 3 18" xfId="5484" xr:uid="{CBA503A6-E527-4DBE-A71A-B6463E64D9B2}"/>
    <cellStyle name="Warning Text 3 18 2" xfId="5784" xr:uid="{689CE7D0-3B33-4E0B-8ADA-0A0B7FD3CCE8}"/>
    <cellStyle name="Warning Text 3 18 3" xfId="6217" xr:uid="{3E7A0594-CF0E-47D8-BF4D-B8A1E8FE2246}"/>
    <cellStyle name="Warning Text 3 18 3 2" xfId="7814" xr:uid="{4F8E72C6-A9F9-496E-A931-19E782443568}"/>
    <cellStyle name="Warning Text 3 18 4" xfId="17207" xr:uid="{9194E8D6-9796-4FB2-AEAC-7D675B293C60}"/>
    <cellStyle name="Warning Text 3 19" xfId="5485" xr:uid="{F4355DA6-34C2-4AB9-A89A-2D42BB8DB474}"/>
    <cellStyle name="Warning Text 3 19 2" xfId="5785" xr:uid="{D4F2CDFD-8735-45A4-8556-0654B5300037}"/>
    <cellStyle name="Warning Text 3 19 3" xfId="6218" xr:uid="{CAA0F149-8417-4796-871A-8E80B81D4B0A}"/>
    <cellStyle name="Warning Text 3 19 3 2" xfId="7815" xr:uid="{D8ABDD95-E290-496D-ABE6-0633B513C727}"/>
    <cellStyle name="Warning Text 3 19 4" xfId="17208" xr:uid="{0E1D4C93-4529-4634-9FE1-03A7271A0401}"/>
    <cellStyle name="Warning Text 3 2" xfId="2271" xr:uid="{26A3EF4F-5286-48D8-A3EE-266DAF4FDBE0}"/>
    <cellStyle name="Warning Text 3 2 2" xfId="5486" xr:uid="{BE0317FA-1148-4A0C-92C7-E37D5338A51B}"/>
    <cellStyle name="Warning Text 3 2 2 2" xfId="6514" xr:uid="{AE26503E-5777-410A-BD73-B5BEDF2DEC21}"/>
    <cellStyle name="Warning Text 3 2 2 2 2" xfId="8124" xr:uid="{C21D5329-D359-469B-8B8F-24DD05E32B38}"/>
    <cellStyle name="Warning Text 3 2 2 3" xfId="7482" xr:uid="{F9381EB0-64E8-4168-9760-C3C8FAC7F4CF}"/>
    <cellStyle name="Warning Text 3 2 3" xfId="5786" xr:uid="{B52E8C26-41E3-4813-B7FC-9220783117DC}"/>
    <cellStyle name="Warning Text 3 2 4" xfId="6219" xr:uid="{24ED2875-4D09-4B72-877F-060434B91AB6}"/>
    <cellStyle name="Warning Text 3 2 4 2" xfId="7816" xr:uid="{92308EF8-C6DC-451E-9A60-C652D9D876B6}"/>
    <cellStyle name="Warning Text 3 20" xfId="5487" xr:uid="{50C343EA-7749-4500-AA0D-B1F457FED2BE}"/>
    <cellStyle name="Warning Text 3 20 2" xfId="5787" xr:uid="{38585F2C-537F-4BBA-8768-AB1D3C3FBABC}"/>
    <cellStyle name="Warning Text 3 20 3" xfId="6220" xr:uid="{734D24B5-1B3F-480B-AB87-DBABD2F478F8}"/>
    <cellStyle name="Warning Text 3 20 3 2" xfId="7817" xr:uid="{D29EC6C8-3F0E-4946-8284-A3044F848339}"/>
    <cellStyle name="Warning Text 3 20 4" xfId="17209" xr:uid="{E2E196B4-4D5A-4C04-A471-5D6E9C95EB1F}"/>
    <cellStyle name="Warning Text 3 21" xfId="5488" xr:uid="{0BA689E1-46CB-4643-8201-60858158D182}"/>
    <cellStyle name="Warning Text 3 21 2" xfId="5788" xr:uid="{ACD24411-6C1F-4C9C-8D30-9913FE0DCAA4}"/>
    <cellStyle name="Warning Text 3 21 3" xfId="6221" xr:uid="{636D861D-D8C5-4271-B6EA-89A1E1A94180}"/>
    <cellStyle name="Warning Text 3 21 3 2" xfId="7818" xr:uid="{7079DB4B-3EF2-4E9D-97FF-794646B70099}"/>
    <cellStyle name="Warning Text 3 21 4" xfId="17210" xr:uid="{DA2B9B56-8F02-42B1-8828-30D811B928AD}"/>
    <cellStyle name="Warning Text 3 22" xfId="5489" xr:uid="{4EE7D39F-50B5-4FFD-9B74-97B1CEA37336}"/>
    <cellStyle name="Warning Text 3 22 2" xfId="5789" xr:uid="{3A353984-3204-40FF-B3EE-EE7DE21722C3}"/>
    <cellStyle name="Warning Text 3 22 3" xfId="6222" xr:uid="{540E522E-675E-44CD-845D-4B611FAEA608}"/>
    <cellStyle name="Warning Text 3 22 3 2" xfId="7819" xr:uid="{557F431F-7AA6-4503-B0D8-9F9404D11A34}"/>
    <cellStyle name="Warning Text 3 22 4" xfId="17211" xr:uid="{ACFF22CF-70F8-4E87-BB68-1B63B13FF4E1}"/>
    <cellStyle name="Warning Text 3 23" xfId="5490" xr:uid="{BC6C5621-9652-43F2-8698-2469877CA088}"/>
    <cellStyle name="Warning Text 3 23 2" xfId="5790" xr:uid="{8BE181CC-9B4B-4160-BED7-77CC16D10187}"/>
    <cellStyle name="Warning Text 3 23 3" xfId="6223" xr:uid="{E415DB37-06A1-4FC7-8B4E-B4AA5C2BFFC2}"/>
    <cellStyle name="Warning Text 3 23 3 2" xfId="7820" xr:uid="{1C2280FB-F220-445D-BEE5-9CE07B5040D6}"/>
    <cellStyle name="Warning Text 3 23 4" xfId="17212" xr:uid="{5F6721C0-AC04-4B2B-9632-A849253D4355}"/>
    <cellStyle name="Warning Text 3 24" xfId="5491" xr:uid="{35B13C82-C4B0-45A4-87AE-6B700DEAACC1}"/>
    <cellStyle name="Warning Text 3 24 2" xfId="5791" xr:uid="{2789A2EC-0B06-4F64-AA83-9D5C057313DA}"/>
    <cellStyle name="Warning Text 3 24 3" xfId="6224" xr:uid="{7946B0C5-CDE0-48BA-B898-4F60B3D45B27}"/>
    <cellStyle name="Warning Text 3 24 3 2" xfId="7821" xr:uid="{D614380A-1186-4D5E-8FD6-0043DBF7E77C}"/>
    <cellStyle name="Warning Text 3 25" xfId="5492" xr:uid="{719EDF8E-CF87-4BDC-A13F-B355D92ECBBC}"/>
    <cellStyle name="Warning Text 3 25 2" xfId="5792" xr:uid="{A75472F9-EA0B-48DA-9ECA-080EC10F1753}"/>
    <cellStyle name="Warning Text 3 25 3" xfId="6225" xr:uid="{6091E576-9002-477F-BECF-9F91A26C20E1}"/>
    <cellStyle name="Warning Text 3 25 3 2" xfId="7822" xr:uid="{1048D4B3-0AE6-481D-996A-D94E7CB78E66}"/>
    <cellStyle name="Warning Text 3 26" xfId="5493" xr:uid="{4DF2489D-B65B-44F9-8C60-A6423D9CBEF9}"/>
    <cellStyle name="Warning Text 3 26 2" xfId="5793" xr:uid="{7983E88A-79BD-4C63-94FD-04D004370A78}"/>
    <cellStyle name="Warning Text 3 26 3" xfId="6226" xr:uid="{2DED90F4-7753-4265-8B14-332CF86F33F0}"/>
    <cellStyle name="Warning Text 3 26 3 2" xfId="7823" xr:uid="{B43773FC-35D3-4389-8F4F-7001F64DDA4F}"/>
    <cellStyle name="Warning Text 3 27" xfId="5494" xr:uid="{60A458D8-4DE0-4897-87E1-D46B07430861}"/>
    <cellStyle name="Warning Text 3 27 2" xfId="5794" xr:uid="{0743CB6E-C0D0-46F2-99EB-B3B66C02581D}"/>
    <cellStyle name="Warning Text 3 27 3" xfId="6227" xr:uid="{D3BD4B01-781F-4BA2-A1D9-1CEB16C984A4}"/>
    <cellStyle name="Warning Text 3 27 3 2" xfId="7824" xr:uid="{5D079961-D57F-4CE8-87DB-3FB450283334}"/>
    <cellStyle name="Warning Text 3 28" xfId="5495" xr:uid="{8FB00F32-C5A9-42AB-9F02-A544B1763768}"/>
    <cellStyle name="Warning Text 3 28 2" xfId="5795" xr:uid="{4C4CFB63-D607-4578-848E-AE4FD3136FE8}"/>
    <cellStyle name="Warning Text 3 28 3" xfId="6228" xr:uid="{C57FB48B-2DF0-4242-B92F-699FC1F38DBA}"/>
    <cellStyle name="Warning Text 3 28 3 2" xfId="7825" xr:uid="{12810756-FE05-4068-8193-C35EA75447A8}"/>
    <cellStyle name="Warning Text 3 29" xfId="5496" xr:uid="{5AEEB9D9-8597-4ED8-B9F5-F08BA5B0F126}"/>
    <cellStyle name="Warning Text 3 29 2" xfId="5796" xr:uid="{23CEA2F2-031B-4A07-8D03-4E9491EE8FF9}"/>
    <cellStyle name="Warning Text 3 29 3" xfId="6229" xr:uid="{6F4712A8-81D9-4525-958A-7A3698F34634}"/>
    <cellStyle name="Warning Text 3 29 3 2" xfId="7826" xr:uid="{2FA7E3BD-8B96-4522-898B-4C9DF458E88D}"/>
    <cellStyle name="Warning Text 3 3" xfId="2272" xr:uid="{C26CCC79-7EF3-486D-A968-D2B4A80F80A8}"/>
    <cellStyle name="Warning Text 3 3 2" xfId="5497" xr:uid="{9C80206B-48B9-4E1B-AEEF-E37AEB5EF159}"/>
    <cellStyle name="Warning Text 3 3 2 2" xfId="6515" xr:uid="{9ACD78AD-287A-499E-A45C-5E7CF817A50B}"/>
    <cellStyle name="Warning Text 3 3 2 2 2" xfId="8125" xr:uid="{D76A061B-FDD3-41FC-B544-84BA3D219D1E}"/>
    <cellStyle name="Warning Text 3 3 2 3" xfId="7483" xr:uid="{B29F925A-BE4E-4E4F-851A-EAA9EA705C3F}"/>
    <cellStyle name="Warning Text 3 3 3" xfId="5797" xr:uid="{4B6EEAB0-10F1-4E33-B682-B227C9C726C8}"/>
    <cellStyle name="Warning Text 3 3 4" xfId="6230" xr:uid="{47A29BA3-1614-41F3-8461-D9162A36977F}"/>
    <cellStyle name="Warning Text 3 3 4 2" xfId="7827" xr:uid="{F47743FD-FE6C-4B03-9134-DD7BE6B4BC67}"/>
    <cellStyle name="Warning Text 3 30" xfId="5498" xr:uid="{A7BE7CF6-F6C5-446B-8539-5C298ED0E9FE}"/>
    <cellStyle name="Warning Text 3 30 2" xfId="5798" xr:uid="{3FD2279F-594E-4442-A520-BFA31BFCE1DD}"/>
    <cellStyle name="Warning Text 3 30 3" xfId="6231" xr:uid="{A4892B76-88CF-4A48-9A3F-6B401C6724E4}"/>
    <cellStyle name="Warning Text 3 30 3 2" xfId="7828" xr:uid="{CE96E12B-21BC-48FF-BF4C-DFADB43359B6}"/>
    <cellStyle name="Warning Text 3 31" xfId="5499" xr:uid="{848BF58D-193A-48E7-87B5-0CA024E1C732}"/>
    <cellStyle name="Warning Text 3 31 2" xfId="5799" xr:uid="{15D174BA-9136-4D24-9E39-F28EDED4CFB1}"/>
    <cellStyle name="Warning Text 3 31 3" xfId="6232" xr:uid="{7862E86D-BFF8-4C01-ABDC-2E57FDEF9DFB}"/>
    <cellStyle name="Warning Text 3 31 3 2" xfId="7829" xr:uid="{DB101760-9CBE-470F-84F0-50C0147979B5}"/>
    <cellStyle name="Warning Text 3 32" xfId="5475" xr:uid="{B7915A78-37F9-4CE8-939C-E86DACD2C584}"/>
    <cellStyle name="Warning Text 3 32 2" xfId="6512" xr:uid="{CB21EC1A-F158-4BD7-9DBF-087B6ECB2DD1}"/>
    <cellStyle name="Warning Text 3 32 2 2" xfId="8122" xr:uid="{4B59875C-4D81-4A50-B82F-E69D4BB92BF9}"/>
    <cellStyle name="Warning Text 3 32 3" xfId="7480" xr:uid="{DE436246-72D1-4526-8FE1-8B1D3626C958}"/>
    <cellStyle name="Warning Text 3 33" xfId="5775" xr:uid="{935D8889-4DBC-46F9-993C-A2E28A13EDD7}"/>
    <cellStyle name="Warning Text 3 34" xfId="6208" xr:uid="{C3982A82-0B51-40AB-802E-7EE30C95435A}"/>
    <cellStyle name="Warning Text 3 34 2" xfId="7805" xr:uid="{14B20D8B-470A-43BE-BE3D-CF4C64D9A900}"/>
    <cellStyle name="Warning Text 3 35" xfId="2269" xr:uid="{65863947-8491-4011-8658-81626E801EB3}"/>
    <cellStyle name="Warning Text 3 4" xfId="2273" xr:uid="{18F88837-08CF-493B-B1C4-7290434BAF0B}"/>
    <cellStyle name="Warning Text 3 4 2" xfId="5500" xr:uid="{D88611FF-D60A-47EF-8B97-B5D8EB8D02DD}"/>
    <cellStyle name="Warning Text 3 4 2 2" xfId="6516" xr:uid="{27D042C2-B1AE-4776-AFBF-8C8EC5B4C15B}"/>
    <cellStyle name="Warning Text 3 4 2 2 2" xfId="8126" xr:uid="{A094EEF9-2BEC-4740-BF24-956868C4AB00}"/>
    <cellStyle name="Warning Text 3 4 2 3" xfId="7484" xr:uid="{F30A2CAA-9A3C-4855-9436-8494AD8945AE}"/>
    <cellStyle name="Warning Text 3 4 3" xfId="5800" xr:uid="{2E9D8F59-C18E-4F41-A23B-272C614FDB06}"/>
    <cellStyle name="Warning Text 3 4 4" xfId="6233" xr:uid="{30A55B81-7BE1-47CE-ABE1-1915C590057D}"/>
    <cellStyle name="Warning Text 3 4 4 2" xfId="7830" xr:uid="{D0F7FD3C-1F3E-4CB5-9917-9AD19CE3DBA5}"/>
    <cellStyle name="Warning Text 3 5" xfId="2274" xr:uid="{85C4EFC5-65D9-4025-B0ED-329E71CD9C3D}"/>
    <cellStyle name="Warning Text 3 5 2" xfId="5501" xr:uid="{DBF79B0B-EDB2-48E5-A049-39DFA491C801}"/>
    <cellStyle name="Warning Text 3 5 2 2" xfId="6517" xr:uid="{C8E77FB7-5CBE-4EDA-BC70-BA86A12EDCDB}"/>
    <cellStyle name="Warning Text 3 5 2 2 2" xfId="8127" xr:uid="{B8441798-E352-4005-BC10-79AFA8F513C9}"/>
    <cellStyle name="Warning Text 3 5 2 3" xfId="7485" xr:uid="{9E9DECA7-44AE-429F-BA5C-E643FDD9AF28}"/>
    <cellStyle name="Warning Text 3 5 3" xfId="5801" xr:uid="{35805A9E-FFF5-4FBA-BE07-3C3B86961A71}"/>
    <cellStyle name="Warning Text 3 5 4" xfId="6234" xr:uid="{4CD50F6A-8781-4F2C-980B-8FFF833DAD61}"/>
    <cellStyle name="Warning Text 3 5 4 2" xfId="7831" xr:uid="{947C33A9-ACB1-4E38-AF9E-24F2684A0960}"/>
    <cellStyle name="Warning Text 3 6" xfId="2275" xr:uid="{5CBE5546-8C3E-437C-B176-F71D50704016}"/>
    <cellStyle name="Warning Text 3 6 2" xfId="5502" xr:uid="{7E5B53D9-CFE2-4F13-9B26-BB7AB9C5BB1C}"/>
    <cellStyle name="Warning Text 3 6 2 2" xfId="6518" xr:uid="{BA9AEFAC-E690-4F8A-BE75-6A4457AE9440}"/>
    <cellStyle name="Warning Text 3 6 2 2 2" xfId="8128" xr:uid="{53F0398C-238A-495B-A329-D619C2073E7A}"/>
    <cellStyle name="Warning Text 3 6 2 3" xfId="7486" xr:uid="{678D2FD9-C181-4BC4-9C21-FBF0493B3DF0}"/>
    <cellStyle name="Warning Text 3 6 3" xfId="5802" xr:uid="{87141530-EAEF-4AFD-BCCE-58A79D578B93}"/>
    <cellStyle name="Warning Text 3 6 4" xfId="6235" xr:uid="{65B37860-A12A-4891-92F7-C186E6DD4CAB}"/>
    <cellStyle name="Warning Text 3 6 4 2" xfId="7832" xr:uid="{1D229B7E-D893-4B06-80E8-752EBF3FEA03}"/>
    <cellStyle name="Warning Text 3 7" xfId="2276" xr:uid="{5378A211-9B43-4A94-A96E-009336C1648A}"/>
    <cellStyle name="Warning Text 3 7 2" xfId="5503" xr:uid="{C33A2406-8B49-4FF0-88FF-17881D6AC673}"/>
    <cellStyle name="Warning Text 3 7 2 2" xfId="6519" xr:uid="{6A85ED4C-EC1E-4DF6-9375-D28FDC21CA7D}"/>
    <cellStyle name="Warning Text 3 7 2 2 2" xfId="8129" xr:uid="{927E9D62-CFBC-48C8-8482-3F3D7F918F57}"/>
    <cellStyle name="Warning Text 3 7 2 3" xfId="7487" xr:uid="{9A619073-CBEF-4CBA-BA2E-11AD2D112B18}"/>
    <cellStyle name="Warning Text 3 7 3" xfId="5803" xr:uid="{20DBB444-0BC5-4DAF-B61B-721074E7C273}"/>
    <cellStyle name="Warning Text 3 7 4" xfId="6236" xr:uid="{2011F741-CC50-4F2F-A48D-7126E56AC2FB}"/>
    <cellStyle name="Warning Text 3 7 4 2" xfId="7833" xr:uid="{6ED48C6F-7D7E-49C7-9415-43A6E2020A71}"/>
    <cellStyle name="Warning Text 3 8" xfId="2277" xr:uid="{C88C051C-5B8F-4854-90B7-7E9F26D52C6E}"/>
    <cellStyle name="Warning Text 3 8 2" xfId="5504" xr:uid="{12FAFD42-3716-405C-9F78-140D0370942B}"/>
    <cellStyle name="Warning Text 3 8 2 2" xfId="6520" xr:uid="{9D0AA3D1-5CA5-4B40-B40D-C891F4895464}"/>
    <cellStyle name="Warning Text 3 8 2 2 2" xfId="8130" xr:uid="{375941C9-F533-4DE2-A11D-BEA9CABC243B}"/>
    <cellStyle name="Warning Text 3 8 2 3" xfId="7488" xr:uid="{B48F1090-9380-411B-8760-8FFD20D4C656}"/>
    <cellStyle name="Warning Text 3 8 3" xfId="5804" xr:uid="{B9031C72-9E45-4B5A-9BA5-EFEC102748D3}"/>
    <cellStyle name="Warning Text 3 8 4" xfId="6237" xr:uid="{98639E0D-AC58-4EE7-B4AF-C65D5C03F4F5}"/>
    <cellStyle name="Warning Text 3 8 4 2" xfId="7834" xr:uid="{A1CB15EE-AA58-4527-AA55-FA6AEDFAC5A0}"/>
    <cellStyle name="Warning Text 3 9" xfId="2278" xr:uid="{78D08AD6-6BE5-4370-9EBB-4ABB14D035F0}"/>
    <cellStyle name="Warning Text 3 9 2" xfId="5505" xr:uid="{6A961CBD-42A3-414D-8012-254512A4382C}"/>
    <cellStyle name="Warning Text 3 9 2 2" xfId="6521" xr:uid="{90828EA3-235A-449C-9A93-9CA5E08747F2}"/>
    <cellStyle name="Warning Text 3 9 2 2 2" xfId="8131" xr:uid="{52F02B13-7B0D-4B36-A943-707FA3A4BD1F}"/>
    <cellStyle name="Warning Text 3 9 2 3" xfId="7489" xr:uid="{6420D36E-EEB6-42B4-913E-888A0AC37599}"/>
    <cellStyle name="Warning Text 3 9 3" xfId="5805" xr:uid="{0A2B94F0-07B4-49CC-87E6-7763F779597C}"/>
    <cellStyle name="Warning Text 3 9 4" xfId="6238" xr:uid="{45CF1286-A848-4D3D-948C-593749770C1D}"/>
    <cellStyle name="Warning Text 3 9 4 2" xfId="7835" xr:uid="{128034C5-7CCC-42B8-BEC5-D2FE264B266F}"/>
    <cellStyle name="Warning Text 4" xfId="1273" xr:uid="{68A692C3-EBFC-4AD9-AA72-EE278AC564DA}"/>
    <cellStyle name="Warning Text 4 10" xfId="5507" xr:uid="{AB7D48E5-37B4-4B5D-948B-64CC489BBE5E}"/>
    <cellStyle name="Warning Text 4 10 2" xfId="5807" xr:uid="{52D82D2B-39F8-4922-B7A8-71EA9E5928B2}"/>
    <cellStyle name="Warning Text 4 10 3" xfId="6240" xr:uid="{EA329D38-1591-4C07-A579-72FD12A4C19F}"/>
    <cellStyle name="Warning Text 4 10 3 2" xfId="7837" xr:uid="{6E07EEB4-6B8C-4044-B48F-66E8FD24D590}"/>
    <cellStyle name="Warning Text 4 10 4" xfId="17213" xr:uid="{830EA326-D220-483F-B55B-EE2A2F4E5401}"/>
    <cellStyle name="Warning Text 4 11" xfId="5508" xr:uid="{CD88FEBF-91F8-461B-ABAC-6B3FC3443C5D}"/>
    <cellStyle name="Warning Text 4 11 2" xfId="5808" xr:uid="{D4AAE151-42D6-43E5-AC30-EAFF528772E1}"/>
    <cellStyle name="Warning Text 4 11 3" xfId="6241" xr:uid="{2C08A315-885F-4FBC-843F-3A207C97BBA6}"/>
    <cellStyle name="Warning Text 4 11 3 2" xfId="7838" xr:uid="{E9FC5793-A2EB-46D2-A291-3310FCEF26D4}"/>
    <cellStyle name="Warning Text 4 11 4" xfId="17214" xr:uid="{B4A1EB45-0DF1-4474-A449-86E9949D378A}"/>
    <cellStyle name="Warning Text 4 12" xfId="5509" xr:uid="{5F161606-89EA-459C-A0DC-B90C1E0768B1}"/>
    <cellStyle name="Warning Text 4 12 2" xfId="5809" xr:uid="{E0EBBFE9-E9E2-4D2E-BECD-31365DD51AEB}"/>
    <cellStyle name="Warning Text 4 12 3" xfId="6242" xr:uid="{44049C5B-EC21-4318-B19F-E6D721D2BE53}"/>
    <cellStyle name="Warning Text 4 12 3 2" xfId="7839" xr:uid="{3D4C09B5-8D1B-431E-AB4D-6B13DB655F15}"/>
    <cellStyle name="Warning Text 4 12 4" xfId="17215" xr:uid="{2F6CB163-D419-4D20-A953-D96FD2F05F6C}"/>
    <cellStyle name="Warning Text 4 13" xfId="5510" xr:uid="{BDDCECFA-1A82-488F-BB20-E3BB2D83AE45}"/>
    <cellStyle name="Warning Text 4 13 2" xfId="5810" xr:uid="{C4FA497C-2AE6-4571-AA04-55460D4C0552}"/>
    <cellStyle name="Warning Text 4 13 3" xfId="6243" xr:uid="{94D9EE64-F10B-4576-855F-DE8CFBF00456}"/>
    <cellStyle name="Warning Text 4 13 3 2" xfId="7840" xr:uid="{24CBE5FE-848E-450C-ADCB-1DAC8FD3A771}"/>
    <cellStyle name="Warning Text 4 13 4" xfId="17216" xr:uid="{22105AD3-307C-4F1D-8309-47050EA6AD93}"/>
    <cellStyle name="Warning Text 4 14" xfId="5511" xr:uid="{D2004C78-20B8-4A6F-9F4D-ED46B051A39D}"/>
    <cellStyle name="Warning Text 4 14 2" xfId="5811" xr:uid="{D61641AC-51CB-4381-A741-9D72A626BA29}"/>
    <cellStyle name="Warning Text 4 14 3" xfId="6244" xr:uid="{23D84BFE-47DD-4418-8159-3C009BE9C737}"/>
    <cellStyle name="Warning Text 4 14 3 2" xfId="7841" xr:uid="{5258A9A4-9E4A-452A-981C-03A5D013165B}"/>
    <cellStyle name="Warning Text 4 14 4" xfId="17217" xr:uid="{91B3AF07-0026-46EC-8BDD-3E8BAC65D397}"/>
    <cellStyle name="Warning Text 4 15" xfId="5512" xr:uid="{CE5F9ACA-2322-4720-985A-404A91BC6AF0}"/>
    <cellStyle name="Warning Text 4 15 2" xfId="5812" xr:uid="{DC7C4402-4A6B-4974-BE04-ECA9E73F124E}"/>
    <cellStyle name="Warning Text 4 15 3" xfId="6245" xr:uid="{DD071EE8-2275-46C3-BA13-6E5BE65F84CF}"/>
    <cellStyle name="Warning Text 4 15 3 2" xfId="7842" xr:uid="{E229B9B6-13C3-4F3C-AAEF-3BFE220A0138}"/>
    <cellStyle name="Warning Text 4 15 4" xfId="17218" xr:uid="{FA16C3FF-F4BF-4495-82E4-66B576E9C226}"/>
    <cellStyle name="Warning Text 4 16" xfId="5513" xr:uid="{80B70B71-3E66-469A-AF44-B16CDE02A068}"/>
    <cellStyle name="Warning Text 4 16 2" xfId="5813" xr:uid="{7AEF7C79-3931-4C34-A245-D732ECA95688}"/>
    <cellStyle name="Warning Text 4 16 3" xfId="6246" xr:uid="{DA3FA047-0634-4D4C-842F-8193CA025305}"/>
    <cellStyle name="Warning Text 4 16 3 2" xfId="7843" xr:uid="{3967B40C-AC06-4088-8D14-BBAD574D94F3}"/>
    <cellStyle name="Warning Text 4 16 4" xfId="17219" xr:uid="{DB82BCA9-8DD4-43BD-BE0F-1F1D58708FA2}"/>
    <cellStyle name="Warning Text 4 17" xfId="5514" xr:uid="{5AB0B338-38BD-4BEF-A77C-F62004F85556}"/>
    <cellStyle name="Warning Text 4 17 2" xfId="5814" xr:uid="{555E796C-0117-46C5-87FE-4F831A0544D7}"/>
    <cellStyle name="Warning Text 4 17 3" xfId="6247" xr:uid="{20772BA7-B37D-45D1-B991-491DC196FA13}"/>
    <cellStyle name="Warning Text 4 17 3 2" xfId="7844" xr:uid="{EDCF8459-F50D-4A74-BEB3-4ED77A6F142E}"/>
    <cellStyle name="Warning Text 4 17 4" xfId="17220" xr:uid="{4E91F9B1-DA78-441D-9C4C-60B4DB988B11}"/>
    <cellStyle name="Warning Text 4 18" xfId="5515" xr:uid="{9ABA737A-E3FC-4F8D-B173-787DF658A66D}"/>
    <cellStyle name="Warning Text 4 18 2" xfId="5815" xr:uid="{7B23D97E-ECB3-45E6-B619-4BC6CB5B871B}"/>
    <cellStyle name="Warning Text 4 18 3" xfId="6248" xr:uid="{68D8652B-5988-49BE-88AE-CAA2EF1EF6EA}"/>
    <cellStyle name="Warning Text 4 18 3 2" xfId="7845" xr:uid="{DE8D640C-146B-4304-9130-B155BC8A97A5}"/>
    <cellStyle name="Warning Text 4 18 4" xfId="17221" xr:uid="{33CCC703-3C4C-4347-A9E1-949F95624105}"/>
    <cellStyle name="Warning Text 4 19" xfId="5516" xr:uid="{1C04D83E-35B4-4388-9DCD-A3EEFE921633}"/>
    <cellStyle name="Warning Text 4 19 2" xfId="5816" xr:uid="{3E9549F6-F341-4F09-812F-484411BEF533}"/>
    <cellStyle name="Warning Text 4 19 3" xfId="6249" xr:uid="{ACB21C6D-A75F-4A51-886A-B09C8227C2CD}"/>
    <cellStyle name="Warning Text 4 19 3 2" xfId="7846" xr:uid="{3B6B6522-EA47-462E-8421-731AA8FB762E}"/>
    <cellStyle name="Warning Text 4 19 4" xfId="17222" xr:uid="{1D86DA66-B16F-4E83-A1F1-3FC4C95C9DF2}"/>
    <cellStyle name="Warning Text 4 2" xfId="2280" xr:uid="{8E137FF2-07B8-4F61-8EC0-83B33F619733}"/>
    <cellStyle name="Warning Text 4 2 2" xfId="5517" xr:uid="{0209B39D-0D90-4019-9929-7FF5A7EFBF9E}"/>
    <cellStyle name="Warning Text 4 2 2 2" xfId="6523" xr:uid="{A301CBA4-157D-4CBF-83CE-F013BCFEA81B}"/>
    <cellStyle name="Warning Text 4 2 2 2 2" xfId="8133" xr:uid="{01DFD1C4-3A9C-478F-ABB7-F9BEFCAE9716}"/>
    <cellStyle name="Warning Text 4 2 2 3" xfId="7491" xr:uid="{B441E53C-D3C0-433F-924E-A21B5DD9A89D}"/>
    <cellStyle name="Warning Text 4 2 3" xfId="5817" xr:uid="{397834F5-D470-4940-8DDD-C295F1C3FE17}"/>
    <cellStyle name="Warning Text 4 2 4" xfId="6250" xr:uid="{8532153D-9978-4083-9A65-B255A5BDF409}"/>
    <cellStyle name="Warning Text 4 2 4 2" xfId="7847" xr:uid="{F74B9867-9B6F-4F62-9D0E-3AB2C4F437A8}"/>
    <cellStyle name="Warning Text 4 20" xfId="5518" xr:uid="{A32F28B5-6C3F-4BF4-AF4F-A5AE93ECB4B9}"/>
    <cellStyle name="Warning Text 4 20 2" xfId="5818" xr:uid="{94FE732A-ABFB-47EE-9E13-4862B8B3B604}"/>
    <cellStyle name="Warning Text 4 20 3" xfId="6251" xr:uid="{3AA9D6D6-4654-4E43-989C-82A0B643ACF4}"/>
    <cellStyle name="Warning Text 4 20 3 2" xfId="7848" xr:uid="{40ADBECF-C0CA-4852-8730-E2E2DE87020D}"/>
    <cellStyle name="Warning Text 4 20 4" xfId="17223" xr:uid="{1E145F01-068E-4C89-8B8E-C6C389FDAFED}"/>
    <cellStyle name="Warning Text 4 21" xfId="5519" xr:uid="{C02F0CD4-D0EE-4E5D-BECB-BF2CF405A7C1}"/>
    <cellStyle name="Warning Text 4 21 2" xfId="5819" xr:uid="{BB0C0603-3CBA-430D-9BCB-91A7D60ED4A6}"/>
    <cellStyle name="Warning Text 4 21 3" xfId="6252" xr:uid="{98A49B82-8EC7-4E50-B5C0-A1A3365B75AE}"/>
    <cellStyle name="Warning Text 4 21 3 2" xfId="7849" xr:uid="{90010AC8-A297-4DC5-A590-7ECB9E41DE33}"/>
    <cellStyle name="Warning Text 4 22" xfId="5520" xr:uid="{F52690F9-D719-4BCA-8873-65BCA10740CA}"/>
    <cellStyle name="Warning Text 4 22 2" xfId="5820" xr:uid="{5AFE1519-8D8E-42C1-9EE9-C65A2C0D730F}"/>
    <cellStyle name="Warning Text 4 22 3" xfId="6253" xr:uid="{F53F6FA8-6853-4F2C-B44D-5104B262082E}"/>
    <cellStyle name="Warning Text 4 22 3 2" xfId="7850" xr:uid="{1F5D0E74-6CB7-4DE3-BF1C-E8C84D106EA1}"/>
    <cellStyle name="Warning Text 4 23" xfId="5521" xr:uid="{FB363C74-754F-4D52-804D-903C0D74558A}"/>
    <cellStyle name="Warning Text 4 23 2" xfId="5821" xr:uid="{47EF5A45-12C9-446E-A4AC-B513799EEA77}"/>
    <cellStyle name="Warning Text 4 23 3" xfId="6254" xr:uid="{9A7A4CA0-8DF0-43D8-A14C-1414F5789BE9}"/>
    <cellStyle name="Warning Text 4 23 3 2" xfId="7851" xr:uid="{04E3A2E2-7832-4A13-A33F-2A5EDF0B3958}"/>
    <cellStyle name="Warning Text 4 24" xfId="5522" xr:uid="{5EA4738B-69A8-458A-95AB-3340204C5F8C}"/>
    <cellStyle name="Warning Text 4 24 2" xfId="5822" xr:uid="{EF42E2C8-DD8A-46D8-A542-DC5AB01D844C}"/>
    <cellStyle name="Warning Text 4 24 3" xfId="6255" xr:uid="{6EC868C3-8345-4071-B145-CEEE43F3B509}"/>
    <cellStyle name="Warning Text 4 24 3 2" xfId="7852" xr:uid="{BA176393-5A4C-4396-B0B2-B634873C235D}"/>
    <cellStyle name="Warning Text 4 25" xfId="5523" xr:uid="{CB8D0A0F-7AD2-43A6-A17E-5342D4FACB28}"/>
    <cellStyle name="Warning Text 4 25 2" xfId="5823" xr:uid="{08DCFD3A-6441-410D-A3EE-D79E4D088397}"/>
    <cellStyle name="Warning Text 4 25 3" xfId="6256" xr:uid="{73CC9B50-26F6-4BAD-A032-E317F2CEE840}"/>
    <cellStyle name="Warning Text 4 25 3 2" xfId="7853" xr:uid="{85C7AA18-84F3-47CA-84CB-4D7AC96B6CF7}"/>
    <cellStyle name="Warning Text 4 26" xfId="5524" xr:uid="{C50B7ABE-AFDF-4C25-ABD8-A3CFB2FB9AC8}"/>
    <cellStyle name="Warning Text 4 26 2" xfId="5824" xr:uid="{4EE2519C-DACC-4DDC-A8E0-9E55691E9D18}"/>
    <cellStyle name="Warning Text 4 26 3" xfId="6257" xr:uid="{DC496F50-E0FF-49F9-9042-30EA32005F55}"/>
    <cellStyle name="Warning Text 4 26 3 2" xfId="7854" xr:uid="{B03FED57-6DFB-44A2-96A5-B7A5B1CD9294}"/>
    <cellStyle name="Warning Text 4 27" xfId="5525" xr:uid="{DBD9D36D-E9FE-40F8-AF12-66C682C21966}"/>
    <cellStyle name="Warning Text 4 27 2" xfId="5825" xr:uid="{5C52766B-4F8E-472B-A28A-52382B00B526}"/>
    <cellStyle name="Warning Text 4 27 3" xfId="6258" xr:uid="{32BC9ACE-05C7-4508-98AD-9F7C71812BD2}"/>
    <cellStyle name="Warning Text 4 27 3 2" xfId="7855" xr:uid="{08A11CC4-98DA-4093-9A8B-22C813004CD3}"/>
    <cellStyle name="Warning Text 4 28" xfId="5526" xr:uid="{DB9FE985-514E-42D1-94D0-8E93946B8B84}"/>
    <cellStyle name="Warning Text 4 28 2" xfId="5826" xr:uid="{07EBC98F-F428-4452-A2DE-B5E947D38814}"/>
    <cellStyle name="Warning Text 4 28 3" xfId="6259" xr:uid="{B1C5EF93-8DBB-4B73-866C-76E4E8B058A6}"/>
    <cellStyle name="Warning Text 4 28 3 2" xfId="7856" xr:uid="{4F18AFC9-8290-4499-972D-478BC480C0F6}"/>
    <cellStyle name="Warning Text 4 29" xfId="5506" xr:uid="{ECCEB39F-4F3C-434C-9F21-151B659A53C1}"/>
    <cellStyle name="Warning Text 4 29 2" xfId="6522" xr:uid="{48236CF7-2602-48B2-8A26-B49FA93CF869}"/>
    <cellStyle name="Warning Text 4 29 2 2" xfId="8132" xr:uid="{706390D9-F4CF-4642-8E50-F5E6F8376BC5}"/>
    <cellStyle name="Warning Text 4 29 3" xfId="7490" xr:uid="{F85AA476-22DC-42EA-8604-0FC39ED4C54E}"/>
    <cellStyle name="Warning Text 4 3" xfId="2281" xr:uid="{EB06332F-42B2-4161-BE8C-269F20863074}"/>
    <cellStyle name="Warning Text 4 3 2" xfId="5527" xr:uid="{58929F6B-653D-4726-BBB5-3FCD885A408D}"/>
    <cellStyle name="Warning Text 4 3 2 2" xfId="6524" xr:uid="{1281ADD1-1EF8-4135-9181-661E3295E452}"/>
    <cellStyle name="Warning Text 4 3 2 2 2" xfId="8134" xr:uid="{7BE9A0C4-9002-43A3-97A8-9CB8B1AAC87C}"/>
    <cellStyle name="Warning Text 4 3 2 3" xfId="7492" xr:uid="{3DEACD8F-7062-49AE-8B32-846189D325EC}"/>
    <cellStyle name="Warning Text 4 3 3" xfId="5827" xr:uid="{84E5D698-F0ED-4F31-A9DF-49E0DC80885A}"/>
    <cellStyle name="Warning Text 4 3 4" xfId="6260" xr:uid="{0040CA2F-84DE-43E2-B91A-12B7D4F4F5FE}"/>
    <cellStyle name="Warning Text 4 3 4 2" xfId="7857" xr:uid="{82F4BAE1-5E65-4A14-966E-145C0F4C8C1E}"/>
    <cellStyle name="Warning Text 4 30" xfId="5806" xr:uid="{7CC025F8-AE9C-4F87-BD52-F701B538DB4B}"/>
    <cellStyle name="Warning Text 4 31" xfId="6239" xr:uid="{F392570D-0900-442E-A18E-3816D0940FF2}"/>
    <cellStyle name="Warning Text 4 31 2" xfId="7836" xr:uid="{1B6CED95-9631-4163-9234-859989B05D0D}"/>
    <cellStyle name="Warning Text 4 32" xfId="2279" xr:uid="{9ED2C199-DCD6-4130-A6DA-F952A1A1B19C}"/>
    <cellStyle name="Warning Text 4 4" xfId="2282" xr:uid="{7ACC2162-37D2-4496-BA02-ABD7C024AF07}"/>
    <cellStyle name="Warning Text 4 4 2" xfId="5528" xr:uid="{C36F32B3-8FC1-4FE9-B7C1-27B9574A4414}"/>
    <cellStyle name="Warning Text 4 4 2 2" xfId="6525" xr:uid="{6E8FAE03-F3E4-4515-B1E5-B870E2DCF101}"/>
    <cellStyle name="Warning Text 4 4 2 2 2" xfId="8135" xr:uid="{DDE4DB74-DD6F-4522-B10F-14EBCF18FF5C}"/>
    <cellStyle name="Warning Text 4 4 2 3" xfId="7493" xr:uid="{9994E9A0-D57D-4CAF-B618-79FE8998C9AE}"/>
    <cellStyle name="Warning Text 4 4 3" xfId="5828" xr:uid="{D028ABBD-F337-4287-9E47-304A71530323}"/>
    <cellStyle name="Warning Text 4 4 4" xfId="6261" xr:uid="{383E6259-14B3-4E89-B20D-BC3AA53DF12C}"/>
    <cellStyle name="Warning Text 4 4 4 2" xfId="7858" xr:uid="{43865BFD-BAF6-41C9-88F9-B96F095F176F}"/>
    <cellStyle name="Warning Text 4 5" xfId="2283" xr:uid="{EC6A316B-C158-474D-B147-DAA94BE15D5C}"/>
    <cellStyle name="Warning Text 4 5 2" xfId="5529" xr:uid="{48DBC4BA-3490-4B3B-BE37-CB9FE4DD27D2}"/>
    <cellStyle name="Warning Text 4 5 2 2" xfId="6526" xr:uid="{C2EAB9E1-8164-4B42-BDBB-808CAFC47536}"/>
    <cellStyle name="Warning Text 4 5 2 2 2" xfId="8136" xr:uid="{8CCF68DA-4E63-43A8-ABAC-D541221AF4FD}"/>
    <cellStyle name="Warning Text 4 5 2 3" xfId="7494" xr:uid="{2AA19743-8CB7-4203-A94A-167B842AF933}"/>
    <cellStyle name="Warning Text 4 5 3" xfId="5829" xr:uid="{D1CC7336-74FE-4650-B301-2EF779E50F37}"/>
    <cellStyle name="Warning Text 4 5 4" xfId="6262" xr:uid="{1FA568B0-FB6E-4E28-9FC6-B3530D0BF959}"/>
    <cellStyle name="Warning Text 4 5 4 2" xfId="7859" xr:uid="{6280D27F-C5B0-4868-911A-35D777278156}"/>
    <cellStyle name="Warning Text 4 6" xfId="2284" xr:uid="{4A55B607-300B-459C-BC4D-CA21871EFE89}"/>
    <cellStyle name="Warning Text 4 6 2" xfId="5530" xr:uid="{CD685029-BBBE-4908-A1F0-9CA63282BAC1}"/>
    <cellStyle name="Warning Text 4 6 2 2" xfId="6527" xr:uid="{DB44DAFD-4332-45FD-A486-481A022E7243}"/>
    <cellStyle name="Warning Text 4 6 2 2 2" xfId="8137" xr:uid="{18AF2D29-9D74-4D80-991C-2C6E65B8BCEB}"/>
    <cellStyle name="Warning Text 4 6 2 3" xfId="7495" xr:uid="{F4B26C33-F15C-4AFE-A486-432B370D2BA8}"/>
    <cellStyle name="Warning Text 4 6 3" xfId="5830" xr:uid="{C40C414E-F47B-48DA-8033-014643E95CF7}"/>
    <cellStyle name="Warning Text 4 6 4" xfId="6263" xr:uid="{720BF1B3-8357-4E28-89CF-E2A0BAE7F552}"/>
    <cellStyle name="Warning Text 4 6 4 2" xfId="7860" xr:uid="{39F3023D-78E7-4FAA-B047-F201A5947578}"/>
    <cellStyle name="Warning Text 4 7" xfId="2285" xr:uid="{E23702F5-C9C2-43E9-8AE5-6C12B6C8BA56}"/>
    <cellStyle name="Warning Text 4 7 2" xfId="5531" xr:uid="{BFCB8E62-E82F-4694-9834-97D970E912B3}"/>
    <cellStyle name="Warning Text 4 7 2 2" xfId="6528" xr:uid="{F71945E1-572D-4961-A2A7-E986159A4703}"/>
    <cellStyle name="Warning Text 4 7 2 2 2" xfId="8138" xr:uid="{7C88ED72-A4B6-4886-B15B-63439913726D}"/>
    <cellStyle name="Warning Text 4 7 2 3" xfId="7496" xr:uid="{918CD9CC-169D-4969-B29D-866CBBA5D489}"/>
    <cellStyle name="Warning Text 4 7 3" xfId="5831" xr:uid="{267B5D1E-F61A-468E-A62B-9714E9F41871}"/>
    <cellStyle name="Warning Text 4 7 4" xfId="6264" xr:uid="{48CB6ADE-7E34-40EA-AA8D-87C2E4AEC2C9}"/>
    <cellStyle name="Warning Text 4 7 4 2" xfId="7861" xr:uid="{C36974CF-656C-45F7-A97C-A7E81E4B23BC}"/>
    <cellStyle name="Warning Text 4 8" xfId="5532" xr:uid="{943DD8E7-67B1-4F39-B7D6-0C98B3A20981}"/>
    <cellStyle name="Warning Text 4 8 2" xfId="5832" xr:uid="{33956AF4-ED39-4B03-AB61-DF1CF2B0D609}"/>
    <cellStyle name="Warning Text 4 8 3" xfId="6265" xr:uid="{995B9E5B-DE92-4B2A-880A-57401005037D}"/>
    <cellStyle name="Warning Text 4 8 3 2" xfId="7862" xr:uid="{DE54D0E5-2CA8-4A16-9C05-64D94235CDFC}"/>
    <cellStyle name="Warning Text 4 8 4" xfId="7242" xr:uid="{BA37F6FC-AB3A-41DA-B739-C2D142543FBE}"/>
    <cellStyle name="Warning Text 4 8 5" xfId="17225" xr:uid="{935BD9A6-2C79-464C-B179-AE9116388B46}"/>
    <cellStyle name="Warning Text 4 9" xfId="5533" xr:uid="{230F3A64-4AA2-4BF0-92FC-937C932DEB6C}"/>
    <cellStyle name="Warning Text 4 9 2" xfId="5833" xr:uid="{C5288F30-A593-424F-A61F-C39F6774F423}"/>
    <cellStyle name="Warning Text 4 9 3" xfId="6266" xr:uid="{8416D26E-452E-447E-B0B2-12522F2BBFE2}"/>
    <cellStyle name="Warning Text 4 9 3 2" xfId="7863" xr:uid="{CB60565A-DD21-496E-9E29-B2ACF28F279B}"/>
    <cellStyle name="Warning Text 4 9 4" xfId="17226" xr:uid="{610E978A-2F47-4ECB-9F36-89E9193CC700}"/>
    <cellStyle name="Warning Text 5" xfId="1274" xr:uid="{9E63297D-D286-4746-8A95-4DAC0234F3E5}"/>
    <cellStyle name="Warning Text 6" xfId="1275" xr:uid="{F34AEBE8-C397-4E1D-9BAC-F9DFA12F867D}"/>
    <cellStyle name="Warning Text 7" xfId="1276" xr:uid="{082A0CC8-AFDF-4178-9CBB-4910A8568B92}"/>
    <cellStyle name="Warning Text 8" xfId="1277" xr:uid="{F4026119-35E8-4739-ABF0-1689D1274F59}"/>
    <cellStyle name="Warning Text 8 4" xfId="7243" xr:uid="{50A2573E-08DE-4BA5-9D36-14B8481B9F3C}"/>
    <cellStyle name="Warning Text 9" xfId="1278" xr:uid="{0E628193-5D09-40E0-A605-53E337A54A7B}"/>
    <cellStyle name="wrap" xfId="5534" xr:uid="{1C9CA035-DFDD-4EBA-BF46-7E03B8162DB0}"/>
    <cellStyle name="wrap 2" xfId="5834" xr:uid="{1CD40539-64AF-4104-B90F-EB1A21698B82}"/>
    <cellStyle name="wrap 3" xfId="6267" xr:uid="{2F1AC757-EB5B-47BF-93F2-7F6CED275624}"/>
    <cellStyle name="wrap 3 2" xfId="7864" xr:uid="{0119E6BE-14F1-49B9-938A-0303241BED63}"/>
    <cellStyle name="Zarez 10" xfId="5535" xr:uid="{A7442B36-FCD5-4464-B3B8-7EF36FE195B3}"/>
    <cellStyle name="Zarez 10 2" xfId="1279" xr:uid="{A556A96E-3099-4B4C-9EF2-BC374B828F29}"/>
    <cellStyle name="Zarez 10 2 2" xfId="5836" xr:uid="{6B3327D6-8E0F-4A59-B12E-7E654DD199D1}"/>
    <cellStyle name="Zarez 10 2 3" xfId="6269" xr:uid="{79FA2426-BC62-4D5A-B2CD-D43F48B58569}"/>
    <cellStyle name="Zarez 10 2 3 2" xfId="7866" xr:uid="{ABEFD503-F5DA-4CAF-B154-E6B4CC876C28}"/>
    <cellStyle name="Zarez 10 2 4" xfId="8364" xr:uid="{3AE44A44-0326-4BB1-B78D-44F9A7AB38AD}"/>
    <cellStyle name="Zarez 10 2 5" xfId="5536" xr:uid="{6348D9CC-D1C2-4D41-AFEA-FCAE48A994BA}"/>
    <cellStyle name="Zarez 10 3" xfId="5537" xr:uid="{FFE73D0E-6989-4357-9B2E-52FB56207384}"/>
    <cellStyle name="Zarez 10 3 2" xfId="5837" xr:uid="{9690FA71-9751-4F7F-8DE5-1D8E4A80A711}"/>
    <cellStyle name="Zarez 10 3 3" xfId="6270" xr:uid="{3C7A857E-7D26-4330-A6FE-BFB8460C0C44}"/>
    <cellStyle name="Zarez 10 3 3 2" xfId="7867" xr:uid="{103E8814-ACBC-47D1-AC1A-CEF98D3C61CD}"/>
    <cellStyle name="Zarez 10 3 4" xfId="8365" xr:uid="{F3938B62-A986-4D90-9F2D-D3088DD34587}"/>
    <cellStyle name="Zarez 10 4" xfId="5835" xr:uid="{DBD99D09-6B9A-481F-89C0-BD31FB224ED8}"/>
    <cellStyle name="Zarez 10 5" xfId="6268" xr:uid="{5AFC4D9B-8681-4B6F-BD7F-7DF6809C8956}"/>
    <cellStyle name="Zarez 10 5 2" xfId="7865" xr:uid="{96D599AB-6985-404A-AAC5-4A99E7B86B9A}"/>
    <cellStyle name="Zarez 10 6" xfId="8363" xr:uid="{CB44CEB5-E15C-49A6-ABA8-0FBC290EDFBC}"/>
    <cellStyle name="Zarez 11" xfId="19193" xr:uid="{A8D8B6F3-30CB-4A95-BCD6-E7EA0072A914}"/>
    <cellStyle name="Zarez 18" xfId="5538" xr:uid="{FA6BED98-D2A0-417C-8BFA-28A7C3BE7297}"/>
    <cellStyle name="Zarez 18 2" xfId="5539" xr:uid="{78B0C1E8-0644-4358-ACC4-5D1E67F3EAB4}"/>
    <cellStyle name="Zarez 18 2 2" xfId="5839" xr:uid="{E6CDEE60-A9A9-4161-866D-CCED9456DBCF}"/>
    <cellStyle name="Zarez 18 2 3" xfId="6272" xr:uid="{3DC7E116-6EFD-443B-B414-B04DF59AEAFD}"/>
    <cellStyle name="Zarez 18 2 3 2" xfId="7869" xr:uid="{A8BF14CF-0DBF-411C-94BC-9DEC2CB1FD1B}"/>
    <cellStyle name="Zarez 18 2 4" xfId="8367" xr:uid="{D111E46C-02D2-434C-B6DE-616B4E4CAD04}"/>
    <cellStyle name="Zarez 18 3" xfId="5838" xr:uid="{F4952B34-6950-46D7-8824-E9D90D543F88}"/>
    <cellStyle name="Zarez 18 4" xfId="6271" xr:uid="{8F82BB1A-02E5-4B77-9258-82FAF3D484E6}"/>
    <cellStyle name="Zarez 18 4 2" xfId="7868" xr:uid="{8F9A5144-5373-440C-B985-AA7BDBFEAB43}"/>
    <cellStyle name="Zarez 18 5" xfId="8366" xr:uid="{700D5ABA-6DD7-4ECA-8E91-424E02905C7B}"/>
    <cellStyle name="Zarez 2" xfId="134" xr:uid="{00000000-0005-0000-0000-0000CA000000}"/>
    <cellStyle name="Zarez 2 10" xfId="5541" xr:uid="{DB258F07-138F-496A-B3D2-5018105A452D}"/>
    <cellStyle name="Zarez 2 10 2" xfId="5542" xr:uid="{74E472A5-DE8B-4CB9-9F40-CDA46DE76F48}"/>
    <cellStyle name="Zarez 2 10 2 2" xfId="5842" xr:uid="{D5AE675F-3ECD-4EDD-B85F-3BC5075A5054}"/>
    <cellStyle name="Zarez 2 10 2 3" xfId="6275" xr:uid="{3217D316-9975-4F5A-B287-27B88C2C25E0}"/>
    <cellStyle name="Zarez 2 10 2 3 2" xfId="7872" xr:uid="{484F9465-59BD-4937-9E5E-11DA7C8C8FD9}"/>
    <cellStyle name="Zarez 2 10 2 4" xfId="8370" xr:uid="{E5829B10-1BDA-4D08-8F3E-5BB3BED29DDF}"/>
    <cellStyle name="Zarez 2 10 3" xfId="5543" xr:uid="{EAAE86ED-2CEF-4073-BF9D-2A25B6E275AD}"/>
    <cellStyle name="Zarez 2 10 3 2" xfId="5843" xr:uid="{A4CE0C1F-FE56-4199-93A1-C20813338E85}"/>
    <cellStyle name="Zarez 2 10 3 3" xfId="6276" xr:uid="{81DDBB20-5758-4502-82C5-A6763226F133}"/>
    <cellStyle name="Zarez 2 10 3 3 2" xfId="7873" xr:uid="{EE9BBB7E-DC7F-48B5-91E2-64C5158C8E34}"/>
    <cellStyle name="Zarez 2 10 3 4" xfId="8371" xr:uid="{8FF0753B-E8A4-4673-A109-0C4210983322}"/>
    <cellStyle name="Zarez 2 10 4" xfId="5841" xr:uid="{2F869C51-3737-4755-8B96-E6B72261A7B7}"/>
    <cellStyle name="Zarez 2 10 5" xfId="6274" xr:uid="{ACAB11C3-1372-4EFB-A2D9-569FDB4897BD}"/>
    <cellStyle name="Zarez 2 10 5 2" xfId="7871" xr:uid="{78E535E6-78D9-437C-A531-E8400AECFB1F}"/>
    <cellStyle name="Zarez 2 10 6" xfId="8369" xr:uid="{FE2962AD-9DA9-427F-AE9E-D45CC1EF1A9F}"/>
    <cellStyle name="Zarez 2 11" xfId="5544" xr:uid="{B95194C7-7F18-4D7B-AF64-FBB2996C1FF6}"/>
    <cellStyle name="Zarez 2 11 2" xfId="5545" xr:uid="{A4901046-D4A5-478F-9AEA-F189A877540F}"/>
    <cellStyle name="Zarez 2 11 2 2" xfId="5845" xr:uid="{B0BA0C78-4796-455D-9839-C12CD622F78A}"/>
    <cellStyle name="Zarez 2 11 2 3" xfId="6278" xr:uid="{212A190E-7619-4362-9C8F-D6D459A3B402}"/>
    <cellStyle name="Zarez 2 11 2 3 2" xfId="7875" xr:uid="{F15760E5-CE00-4FFB-8AC1-083857C1651F}"/>
    <cellStyle name="Zarez 2 11 2 4" xfId="8373" xr:uid="{D1D9443A-CF3A-4281-AAC3-513D894EEB54}"/>
    <cellStyle name="Zarez 2 11 3" xfId="5546" xr:uid="{0D1FAA3B-A933-4535-A412-3E037DE0A0AD}"/>
    <cellStyle name="Zarez 2 11 3 2" xfId="5846" xr:uid="{717D3F45-0B8D-4F1D-ABA2-79CB86ACF32C}"/>
    <cellStyle name="Zarez 2 11 3 3" xfId="6279" xr:uid="{BE664DDF-060F-49CE-AC3C-5AED4051CF26}"/>
    <cellStyle name="Zarez 2 11 3 3 2" xfId="7876" xr:uid="{A418310E-6C86-4A79-B547-DD7EBDEEC37A}"/>
    <cellStyle name="Zarez 2 11 3 4" xfId="8374" xr:uid="{97CBEFEF-9995-4C88-8287-C2DACCA3172C}"/>
    <cellStyle name="Zarez 2 11 4" xfId="5844" xr:uid="{D623A071-7C6A-446B-B537-7D7DFE6ACEC4}"/>
    <cellStyle name="Zarez 2 11 5" xfId="6277" xr:uid="{AFC0603A-9F41-4143-9736-0EA7D87E4E49}"/>
    <cellStyle name="Zarez 2 11 5 2" xfId="7874" xr:uid="{8733F336-6CCD-4FF2-A072-36B89B26B97F}"/>
    <cellStyle name="Zarez 2 11 6" xfId="8372" xr:uid="{1E1F690F-A811-4044-9852-948FABD6CB76}"/>
    <cellStyle name="Zarez 2 12" xfId="5547" xr:uid="{DBB9C7FB-4AC6-4067-B7EC-C650090DCECC}"/>
    <cellStyle name="Zarez 2 12 2" xfId="5548" xr:uid="{45C4826C-4EFD-4E07-A6E9-00EFF039FF68}"/>
    <cellStyle name="Zarez 2 12 2 2" xfId="5848" xr:uid="{31F6056B-2BB9-4DD0-8967-8761C2B2038E}"/>
    <cellStyle name="Zarez 2 12 2 3" xfId="6281" xr:uid="{6C52A548-5B83-4EC0-A541-AEBF2FF77621}"/>
    <cellStyle name="Zarez 2 12 2 3 2" xfId="7878" xr:uid="{57B7056B-5BD3-465E-83ED-80CAFFC41457}"/>
    <cellStyle name="Zarez 2 12 2 4" xfId="8376" xr:uid="{BE3B6BE2-C857-40FF-8169-AD4FDD6514E1}"/>
    <cellStyle name="Zarez 2 12 3" xfId="5549" xr:uid="{39EBFD40-9FB1-4DBE-9AB7-9B882200FCA7}"/>
    <cellStyle name="Zarez 2 12 3 2" xfId="5849" xr:uid="{0069EFCE-4A49-4062-827E-8B428DBA5B5F}"/>
    <cellStyle name="Zarez 2 12 3 3" xfId="6282" xr:uid="{7CE847B1-7D13-42AC-B204-21F323066D11}"/>
    <cellStyle name="Zarez 2 12 3 3 2" xfId="7879" xr:uid="{4BD456C2-116C-42FA-81DD-0199CCECA9E5}"/>
    <cellStyle name="Zarez 2 12 3 4" xfId="8377" xr:uid="{E460C171-67CA-4152-9653-1A9077C1796B}"/>
    <cellStyle name="Zarez 2 12 4" xfId="5847" xr:uid="{AD7CCC8D-0D05-4C58-AED6-F1F6EAC39EAC}"/>
    <cellStyle name="Zarez 2 12 5" xfId="6280" xr:uid="{22622F4F-8E86-4132-8853-88F77256D195}"/>
    <cellStyle name="Zarez 2 12 5 2" xfId="7877" xr:uid="{FAD12C0D-F58E-443F-96B8-740BBBE32C88}"/>
    <cellStyle name="Zarez 2 12 6" xfId="8375" xr:uid="{DBD6A9D6-AB12-44B2-9A0B-8AFBE270755D}"/>
    <cellStyle name="Zarez 2 13" xfId="5550" xr:uid="{00ED1AC0-BC4D-46A7-A91F-F1001D1B3BDA}"/>
    <cellStyle name="Zarez 2 13 2" xfId="5551" xr:uid="{C36760D8-7918-4AAE-8BC4-8DB0C92D8914}"/>
    <cellStyle name="Zarez 2 13 2 2" xfId="5851" xr:uid="{A0718B6A-03FF-454B-88F0-41B3030FAA94}"/>
    <cellStyle name="Zarez 2 13 2 3" xfId="6284" xr:uid="{9BAEC0E4-6B38-4B95-BC94-FBEFD4A19366}"/>
    <cellStyle name="Zarez 2 13 2 3 2" xfId="7881" xr:uid="{34A3AB0E-D8A8-4183-945A-6A9524518E9A}"/>
    <cellStyle name="Zarez 2 13 2 4" xfId="8379" xr:uid="{A3E12FF4-00BC-4F2E-B5CC-BFC791EA0E66}"/>
    <cellStyle name="Zarez 2 13 3" xfId="5552" xr:uid="{217DC13B-AEE3-489A-B1AE-55C79E60E2AE}"/>
    <cellStyle name="Zarez 2 13 3 2" xfId="5852" xr:uid="{5E81CD8B-AD9F-4042-A8F1-4B0ED0DF6CD9}"/>
    <cellStyle name="Zarez 2 13 3 3" xfId="6285" xr:uid="{866ED75A-411E-4680-8DB7-661EC462D5A2}"/>
    <cellStyle name="Zarez 2 13 3 3 2" xfId="7882" xr:uid="{B7E37F64-7350-4994-9286-A8D0D12EBDD9}"/>
    <cellStyle name="Zarez 2 13 3 4" xfId="8380" xr:uid="{0422C95F-3D9B-457B-BD30-D8F9771CF4E3}"/>
    <cellStyle name="Zarez 2 13 4" xfId="5850" xr:uid="{9AA76447-9C31-40E2-83A5-AB0D7DEE5405}"/>
    <cellStyle name="Zarez 2 13 5" xfId="6283" xr:uid="{620B479A-0109-43FD-BBC9-6EF99ED6EB0E}"/>
    <cellStyle name="Zarez 2 13 5 2" xfId="7880" xr:uid="{A1646A6F-BB2E-45EC-9E2F-30DFC19995CA}"/>
    <cellStyle name="Zarez 2 13 6" xfId="8378" xr:uid="{1319A8A1-1C5B-4E91-A4DF-23275E65568F}"/>
    <cellStyle name="Zarez 2 14" xfId="5553" xr:uid="{CB0FD347-ABD8-48C6-AA38-54895CD6C92A}"/>
    <cellStyle name="Zarez 2 14 2" xfId="5554" xr:uid="{BDCF98B3-F3C1-499E-B89D-7BE6FEA8F6BC}"/>
    <cellStyle name="Zarez 2 14 2 2" xfId="5854" xr:uid="{BB0E6F8A-F65C-4D81-9194-54B8FB95E70E}"/>
    <cellStyle name="Zarez 2 14 2 3" xfId="6287" xr:uid="{4353E69C-28BB-4F43-A665-4C531E5F141B}"/>
    <cellStyle name="Zarez 2 14 2 3 2" xfId="7884" xr:uid="{7DC503DD-77CB-4F7A-B3B5-EDEE4317FFDC}"/>
    <cellStyle name="Zarez 2 14 2 4" xfId="8382" xr:uid="{8E00B142-0C5D-44B8-B326-FDDE19DB3572}"/>
    <cellStyle name="Zarez 2 14 3" xfId="5555" xr:uid="{EB3482FC-9145-4FBA-A861-8797BD459C8D}"/>
    <cellStyle name="Zarez 2 14 3 2" xfId="5855" xr:uid="{F34F82DF-356E-4873-A67E-EE87BE2F8CF7}"/>
    <cellStyle name="Zarez 2 14 3 3" xfId="6288" xr:uid="{3417F5B4-B072-4ABA-89EC-281F70FB7342}"/>
    <cellStyle name="Zarez 2 14 3 3 2" xfId="7885" xr:uid="{A74C6329-4EA8-442B-B8B0-86405F40095B}"/>
    <cellStyle name="Zarez 2 14 3 4" xfId="8383" xr:uid="{6BFEF717-689F-4D9D-BEE0-591397A9D7B8}"/>
    <cellStyle name="Zarez 2 14 4" xfId="5853" xr:uid="{A585C879-F7D5-4E34-8375-F4ABF7B3EA5E}"/>
    <cellStyle name="Zarez 2 14 5" xfId="6286" xr:uid="{67228C66-2A5E-4841-A137-549EDDBD0F01}"/>
    <cellStyle name="Zarez 2 14 5 2" xfId="7883" xr:uid="{2473A41D-A3A2-4D6A-9022-194547BEF3B2}"/>
    <cellStyle name="Zarez 2 14 6" xfId="8381" xr:uid="{14C36590-950D-4C7A-9DF6-0AF12203E708}"/>
    <cellStyle name="Zarez 2 15" xfId="5556" xr:uid="{A4FF5B12-F90F-4207-BEDA-1636AAD841B3}"/>
    <cellStyle name="Zarez 2 15 2" xfId="5557" xr:uid="{1229964F-680A-4C86-8C0E-2F6B2AB7EE4E}"/>
    <cellStyle name="Zarez 2 15 2 2" xfId="5857" xr:uid="{521C6C3D-2B67-42FE-AA1B-545CBCB71DCD}"/>
    <cellStyle name="Zarez 2 15 2 3" xfId="6290" xr:uid="{85C3156F-1F23-4114-8A5A-494F1FA5B320}"/>
    <cellStyle name="Zarez 2 15 2 3 2" xfId="7887" xr:uid="{86C07F2B-E6A4-4351-8420-FFA96B14F531}"/>
    <cellStyle name="Zarez 2 15 2 4" xfId="8385" xr:uid="{7F32F992-F696-4ABF-B521-023DA6C7282A}"/>
    <cellStyle name="Zarez 2 15 3" xfId="5558" xr:uid="{030732FD-F2B5-406F-A46A-F8A8D4CC3F49}"/>
    <cellStyle name="Zarez 2 15 3 2" xfId="5858" xr:uid="{01936339-9724-4CF8-A0EE-BEB5DE47A5A4}"/>
    <cellStyle name="Zarez 2 15 3 3" xfId="6291" xr:uid="{C324DAB3-E7AB-4032-BAD5-DF8C799252C9}"/>
    <cellStyle name="Zarez 2 15 3 3 2" xfId="7888" xr:uid="{AF01E36A-7B64-4AE7-8E66-E80921D14611}"/>
    <cellStyle name="Zarez 2 15 3 4" xfId="8386" xr:uid="{48EE3A6C-BBBD-4BA2-BB19-000AA07D4747}"/>
    <cellStyle name="Zarez 2 15 4" xfId="5856" xr:uid="{E1E6FCA7-5D77-4FA0-ABF4-F61DCF187196}"/>
    <cellStyle name="Zarez 2 15 5" xfId="6289" xr:uid="{21403B21-BF10-42A1-833D-A74270AC59EA}"/>
    <cellStyle name="Zarez 2 15 5 2" xfId="7886" xr:uid="{71A744DF-5BCA-4F68-967A-82F293B2D44E}"/>
    <cellStyle name="Zarez 2 15 6" xfId="8384" xr:uid="{0467753F-A873-418C-A535-3F8A07F19290}"/>
    <cellStyle name="Zarez 2 16" xfId="5559" xr:uid="{391038E5-17BF-45AE-9229-70401830AB03}"/>
    <cellStyle name="Zarez 2 16 2" xfId="5859" xr:uid="{1AB62034-7119-43AB-824B-84D3A2667F8E}"/>
    <cellStyle name="Zarez 2 16 3" xfId="6292" xr:uid="{0C7D8C55-6B9C-4F94-8F84-C36041860C4C}"/>
    <cellStyle name="Zarez 2 16 3 2" xfId="7889" xr:uid="{EC0BA612-6A0F-400F-93C3-5D6F95E3FB16}"/>
    <cellStyle name="Zarez 2 16 4" xfId="8387" xr:uid="{6D7F83A0-3F1D-46D0-9E8C-9255FC7A8FE1}"/>
    <cellStyle name="Zarez 2 17" xfId="5560" xr:uid="{ABD3D10F-84DF-45D5-9D52-649705B1939E}"/>
    <cellStyle name="Zarez 2 17 2" xfId="5860" xr:uid="{F13B9FCF-2D6E-46A9-A3DC-6FBBE80784DE}"/>
    <cellStyle name="Zarez 2 17 3" xfId="6293" xr:uid="{34DEAA15-B524-42B1-B311-0DDE42304818}"/>
    <cellStyle name="Zarez 2 17 3 2" xfId="7890" xr:uid="{0E326D95-E1CA-421A-BE18-3A1629C02570}"/>
    <cellStyle name="Zarez 2 18" xfId="5540" xr:uid="{09837CED-AAD1-40F4-BCBD-17BCF31A98C6}"/>
    <cellStyle name="Zarez 2 18 2" xfId="6529" xr:uid="{91C29836-61E8-44D3-8E10-BF297C4BDE04}"/>
    <cellStyle name="Zarez 2 18 2 2" xfId="8139" xr:uid="{3C7097F9-C1C1-4CAA-9544-D7A84F2FFBBC}"/>
    <cellStyle name="Zarez 2 18 3" xfId="7497" xr:uid="{32BCB564-1FC9-49D9-B13B-10FBD6890B78}"/>
    <cellStyle name="Zarez 2 19" xfId="5840" xr:uid="{06A0F8F6-A470-442C-B281-672A0BE649A6}"/>
    <cellStyle name="Zarez 2 2" xfId="139" xr:uid="{00000000-0005-0000-0000-0000CB000000}"/>
    <cellStyle name="Zarez 2 2 10" xfId="15790" xr:uid="{48EA94F3-E1F7-4F5A-BED6-222B94441E0A}"/>
    <cellStyle name="Zarez 2 2 10 2" xfId="41533" xr:uid="{D87988B4-42E3-4C86-AA20-C20DE793C30E}"/>
    <cellStyle name="Zarez 2 2 11" xfId="5561" xr:uid="{EC622875-A607-4EA0-9C46-C75D68FE83D8}"/>
    <cellStyle name="Zarez 2 2 11 2" xfId="41537" xr:uid="{F7CD1226-40D6-4CA3-9523-6A9AA06D302D}"/>
    <cellStyle name="Zarez 2 2 2" xfId="5562" xr:uid="{B97724DF-9F14-49B5-B97D-35ECD8FC0640}"/>
    <cellStyle name="Zarez 2 2 2 2" xfId="5862" xr:uid="{DFBB7F81-8FDF-40D8-BF7C-D5C1668BE883}"/>
    <cellStyle name="Zarez 2 2 2 2 2" xfId="41448" xr:uid="{DD2E4895-CEAB-4C4F-A7BF-8758B9EEC810}"/>
    <cellStyle name="Zarez 2 2 2 3" xfId="6295" xr:uid="{C26851D0-B3CD-40FC-A123-5DC87EFD871B}"/>
    <cellStyle name="Zarez 2 2 2 3 2" xfId="7892" xr:uid="{3A6D24A5-F50E-4805-96B0-731AC116D8C0}"/>
    <cellStyle name="Zarez 2 2 2 3 3" xfId="41474" xr:uid="{3159B49F-9D48-45BD-AB33-6D642117C06A}"/>
    <cellStyle name="Zarez 2 2 2 4" xfId="7245" xr:uid="{645A9243-D530-4AC6-948D-C9FC35438CF3}"/>
    <cellStyle name="Zarez 2 2 2 4 2" xfId="9033" xr:uid="{5581A360-8965-4118-9AA8-961A6670993B}"/>
    <cellStyle name="Zarez 2 2 2 4 2 2" xfId="12705" xr:uid="{427CCBDD-98A5-4435-B683-53ABDE2B4604}"/>
    <cellStyle name="Zarez 2 2 2 4 2 3" xfId="23420" xr:uid="{79EF4497-464E-4D24-B18C-B052492D4B22}"/>
    <cellStyle name="Zarez 2 2 2 4 3" xfId="11465" xr:uid="{1F61F347-F8E5-42FC-B805-0FA92E14449A}"/>
    <cellStyle name="Zarez 2 2 2 4 4" xfId="22179" xr:uid="{FD136808-BFFF-4744-B922-8DC68E30076F}"/>
    <cellStyle name="Zarez 2 2 2 4 5" xfId="41483" xr:uid="{8A48335B-D601-4884-BC6A-DB5AB545E201}"/>
    <cellStyle name="Zarez 2 2 2 5" xfId="8389" xr:uid="{A0ED2FD1-75AF-4A45-9BF3-6886A46F8F95}"/>
    <cellStyle name="Zarez 2 2 2 6" xfId="41439" xr:uid="{91DC7A61-D815-49EB-9748-9F83FD5301D1}"/>
    <cellStyle name="Zarez 2 2 3" xfId="5563" xr:uid="{9A9F755D-8EB6-4AC5-9D27-811C3558F5E7}"/>
    <cellStyle name="Zarez 2 2 3 2" xfId="5863" xr:uid="{90F59A30-BDB0-4151-BB5C-94DBDEBC5EB6}"/>
    <cellStyle name="Zarez 2 2 3 3" xfId="6296" xr:uid="{A496FC67-D0CA-4CA2-8864-240462317E3F}"/>
    <cellStyle name="Zarez 2 2 3 3 2" xfId="7893" xr:uid="{8CA1A29E-A0BF-4D56-976D-9C3728629E1D}"/>
    <cellStyle name="Zarez 2 2 3 4" xfId="8390" xr:uid="{7177FA7E-46AE-45D1-B737-2973E275F1F7}"/>
    <cellStyle name="Zarez 2 2 3 5" xfId="41455" xr:uid="{D6971F49-9EB9-4AD3-A3D1-E4AC07BD1960}"/>
    <cellStyle name="Zarez 2 2 4" xfId="5564" xr:uid="{3DE7564B-2B49-46DD-83AD-3F007582F2C5}"/>
    <cellStyle name="Zarez 2 2 4 2" xfId="5864" xr:uid="{8C785C41-DD03-4721-898A-B922BC7B0EDE}"/>
    <cellStyle name="Zarez 2 2 4 3" xfId="6297" xr:uid="{F0D38B0A-4ED7-412C-AB7D-C1EE553186B3}"/>
    <cellStyle name="Zarez 2 2 4 3 2" xfId="7894" xr:uid="{BC301AF6-BFA6-48AB-9D23-152A27449F35}"/>
    <cellStyle name="Zarez 2 2 4 4" xfId="41463" xr:uid="{BB315413-54F4-401D-BA23-DBA72934C549}"/>
    <cellStyle name="Zarez 2 2 5" xfId="5565" xr:uid="{4AC8C5A8-068D-433B-B11D-11535464A923}"/>
    <cellStyle name="Zarez 2 2 5 2" xfId="5865" xr:uid="{974010DA-8BD1-4C4F-B9C0-B878723077A6}"/>
    <cellStyle name="Zarez 2 2 5 3" xfId="6298" xr:uid="{39E36F16-5081-4644-BD1E-A84B1AB4BECD}"/>
    <cellStyle name="Zarez 2 2 5 3 2" xfId="7895" xr:uid="{C9209951-A027-456F-BC42-29453A5A4DAE}"/>
    <cellStyle name="Zarez 2 2 5 4" xfId="41465" xr:uid="{ADFBCE7F-CFFD-43C5-8DD6-EF8E4971B34D}"/>
    <cellStyle name="Zarez 2 2 6" xfId="5861" xr:uid="{06FDBB75-935D-472A-B6A6-ABD8A27BD25F}"/>
    <cellStyle name="Zarez 2 2 6 2" xfId="41468" xr:uid="{829D08F2-9E40-4EFE-A8AD-91C60FF24E00}"/>
    <cellStyle name="Zarez 2 2 7" xfId="6294" xr:uid="{05DB58B7-9D7A-49C6-A61E-11D506AF7661}"/>
    <cellStyle name="Zarez 2 2 7 2" xfId="7891" xr:uid="{95C445E5-4487-49B4-99F8-E9C80B52D384}"/>
    <cellStyle name="Zarez 2 2 7 3" xfId="41445" xr:uid="{D8CA5726-C303-4848-B3F1-00BC3E931B0C}"/>
    <cellStyle name="Zarez 2 2 8" xfId="7244" xr:uid="{7A6988D1-E9D9-4EE3-8977-143E2774B990}"/>
    <cellStyle name="Zarez 2 2 9" xfId="8388" xr:uid="{96EBAA70-0B17-4046-BF13-FD5915CC93EB}"/>
    <cellStyle name="Zarez 2 2 9 2" xfId="41479" xr:uid="{08123BA6-5753-488D-9012-9E5D8D40315D}"/>
    <cellStyle name="Zarez 2 20" xfId="6273" xr:uid="{54AAAB78-45C8-47DD-A355-BB04BB67BDAC}"/>
    <cellStyle name="Zarez 2 20 2" xfId="7870" xr:uid="{FD928E96-7748-418C-831F-208983090802}"/>
    <cellStyle name="Zarez 2 21" xfId="8368" xr:uid="{13B3B0CF-0809-4D2C-9431-A56551C4C2F5}"/>
    <cellStyle name="Zarez 2 22" xfId="17228" xr:uid="{46EDC334-C9A3-4A47-BA10-140D9AA23BD3}"/>
    <cellStyle name="Zarez 2 23" xfId="41352" xr:uid="{828AB41C-17C4-440B-8F62-61D756CB6778}"/>
    <cellStyle name="Zarez 2 24" xfId="2286" xr:uid="{3F37AE24-B0FF-41C8-8B42-84EE396EC1C6}"/>
    <cellStyle name="Zarez 2 3" xfId="1281" xr:uid="{C3B6D60E-4BF8-4572-8031-1C3CDFEA58F6}"/>
    <cellStyle name="Zarez 2 3 2" xfId="5567" xr:uid="{00626C1E-9571-4655-A876-0447E8DA64FB}"/>
    <cellStyle name="Zarez 2 3 2 2" xfId="5867" xr:uid="{569F5484-4A16-47BC-9A43-24A0D4932BB5}"/>
    <cellStyle name="Zarez 2 3 2 3" xfId="6300" xr:uid="{F7893A76-0D0B-40F5-9F9F-9EF7C1E843A0}"/>
    <cellStyle name="Zarez 2 3 2 3 2" xfId="7897" xr:uid="{36DDEC3B-0809-4FA3-AB6F-FE99FE694741}"/>
    <cellStyle name="Zarez 2 3 2 4" xfId="8392" xr:uid="{0F27EBD3-3618-456F-B451-971801C1C073}"/>
    <cellStyle name="Zarez 2 3 3" xfId="5568" xr:uid="{41C87465-26BE-4E3F-A51D-68FA21DF4239}"/>
    <cellStyle name="Zarez 2 3 3 2" xfId="5868" xr:uid="{543219F2-A056-49C1-8C61-3B561E0E6583}"/>
    <cellStyle name="Zarez 2 3 3 3" xfId="6301" xr:uid="{A90C18F8-FBBC-4D38-B571-9BB9F95BFDCF}"/>
    <cellStyle name="Zarez 2 3 3 3 2" xfId="7898" xr:uid="{1AC3422E-2CB0-4A08-A346-17B5B3383FB3}"/>
    <cellStyle name="Zarez 2 3 3 4" xfId="8393" xr:uid="{FFD8E90C-85C8-42A0-BECB-B88F51BD212A}"/>
    <cellStyle name="Zarez 2 3 4" xfId="5866" xr:uid="{912F2956-1B59-4114-85E5-7F8F602A080F}"/>
    <cellStyle name="Zarez 2 3 5" xfId="6299" xr:uid="{A845EF09-0189-427A-941A-0A673C0F657D}"/>
    <cellStyle name="Zarez 2 3 5 2" xfId="7896" xr:uid="{D716DEE1-E7A2-4039-AF5C-92F4C36715AF}"/>
    <cellStyle name="Zarez 2 3 6" xfId="7246" xr:uid="{3460E7B1-8472-4813-A702-6BAEA69F8B93}"/>
    <cellStyle name="Zarez 2 3 7" xfId="8391" xr:uid="{6129AEC1-99F6-4D83-8020-9FB47FD2F60F}"/>
    <cellStyle name="Zarez 2 3 8" xfId="5566" xr:uid="{3928F976-948E-4E78-A868-3973148F2253}"/>
    <cellStyle name="Zarez 2 3 9" xfId="41438" xr:uid="{9D1AD8E9-FBB0-47B9-9F8D-1F1CDC7339CC}"/>
    <cellStyle name="Zarez 2 4" xfId="1280" xr:uid="{574281CB-1DDD-49EA-8D4F-5978ABD670CA}"/>
    <cellStyle name="Zarez 2 4 2" xfId="5570" xr:uid="{5E2605E1-7B36-43E4-A995-A09A078D4395}"/>
    <cellStyle name="Zarez 2 4 2 2" xfId="5870" xr:uid="{E6A25C85-5B36-4001-9DEA-785D53CBC658}"/>
    <cellStyle name="Zarez 2 4 2 3" xfId="6303" xr:uid="{36D3DACB-12E1-4904-86A3-B9F33E979A9F}"/>
    <cellStyle name="Zarez 2 4 2 3 2" xfId="7900" xr:uid="{88C691A9-276E-4630-B11F-AC7E357110D9}"/>
    <cellStyle name="Zarez 2 4 2 4" xfId="8395" xr:uid="{F9F97859-4347-4A26-BED1-1899FE79E6C6}"/>
    <cellStyle name="Zarez 2 4 3" xfId="5571" xr:uid="{729769C3-F206-4534-B40F-1F09ACE76EF5}"/>
    <cellStyle name="Zarez 2 4 3 2" xfId="5871" xr:uid="{19F996EC-5151-437A-99E7-AB64AC8EC6B6}"/>
    <cellStyle name="Zarez 2 4 3 3" xfId="6304" xr:uid="{D2AE01BF-F648-4BD7-957B-AFDB95BC5CDE}"/>
    <cellStyle name="Zarez 2 4 3 3 2" xfId="7901" xr:uid="{8DB897E4-77BC-4B77-8C8B-B38334F70FB0}"/>
    <cellStyle name="Zarez 2 4 3 4" xfId="8396" xr:uid="{7E8D0DE3-D57C-4DCD-97B9-B8FC5B9AAB0D}"/>
    <cellStyle name="Zarez 2 4 4" xfId="5869" xr:uid="{8F5047E5-EDA9-48FB-B165-93A85FCF4C6A}"/>
    <cellStyle name="Zarez 2 4 5" xfId="6302" xr:uid="{6868A8C7-7AA2-4642-A9E0-4716C64A4F7A}"/>
    <cellStyle name="Zarez 2 4 5 2" xfId="7899" xr:uid="{AB1D224F-2818-4786-A452-C69B0064AB12}"/>
    <cellStyle name="Zarez 2 4 6" xfId="7247" xr:uid="{20D2C6FA-A0EA-4B52-8525-5E149019B9C6}"/>
    <cellStyle name="Zarez 2 4 7" xfId="8394" xr:uid="{3E547014-7708-480A-92C3-B9C8A7B27F65}"/>
    <cellStyle name="Zarez 2 4 8" xfId="5569" xr:uid="{6BDFEE0B-2518-4AF9-9429-0BA901C9CEE5}"/>
    <cellStyle name="Zarez 2 5" xfId="5572" xr:uid="{B52E8085-1C00-4ADE-B324-6C84A2305FCF}"/>
    <cellStyle name="Zarez 2 5 2" xfId="5573" xr:uid="{E1F564E5-FDEE-4214-A20F-A3A8EB467ABE}"/>
    <cellStyle name="Zarez 2 5 2 2" xfId="5873" xr:uid="{29B02177-ACF6-4956-B132-46B98CDCFA8B}"/>
    <cellStyle name="Zarez 2 5 2 3" xfId="6306" xr:uid="{0F93A3A1-C0EC-4B97-9516-F67281269786}"/>
    <cellStyle name="Zarez 2 5 2 3 2" xfId="7903" xr:uid="{EBB53694-7ACF-4712-A27B-31FC6F0F5798}"/>
    <cellStyle name="Zarez 2 5 2 4" xfId="8398" xr:uid="{DA648975-9B98-4955-8AA4-9C8F7BF5CB9A}"/>
    <cellStyle name="Zarez 2 5 3" xfId="5574" xr:uid="{A5124AEC-0DAC-475E-B744-C1DD74E637AF}"/>
    <cellStyle name="Zarez 2 5 3 2" xfId="5874" xr:uid="{290F1FF0-3974-4544-B23A-3DFBC38D92E0}"/>
    <cellStyle name="Zarez 2 5 3 3" xfId="6307" xr:uid="{AF9223FD-87C1-48DD-BD9A-30C48CCA91B1}"/>
    <cellStyle name="Zarez 2 5 3 3 2" xfId="7904" xr:uid="{4D5A25E8-E961-40B5-8788-B7414B986AA6}"/>
    <cellStyle name="Zarez 2 5 3 4" xfId="8399" xr:uid="{5E8C64E2-DAEE-427C-9CAE-F3B7CF37CD31}"/>
    <cellStyle name="Zarez 2 5 4" xfId="5872" xr:uid="{2A47DA5C-7E48-48D3-8597-DEA81070B724}"/>
    <cellStyle name="Zarez 2 5 5" xfId="6305" xr:uid="{0ADF1C6E-F225-4C5D-9F20-52C6D828E39D}"/>
    <cellStyle name="Zarez 2 5 5 2" xfId="7902" xr:uid="{C0B60BB6-4659-45D6-A9DC-BEB2CC979F74}"/>
    <cellStyle name="Zarez 2 5 6" xfId="7248" xr:uid="{E4566808-C967-4811-8C28-B77BC4F3D7AE}"/>
    <cellStyle name="Zarez 2 5 7" xfId="8397" xr:uid="{9D946D0D-F604-4C92-80F5-1A5BABEEAEA4}"/>
    <cellStyle name="Zarez 2 6" xfId="5575" xr:uid="{FABDBBD2-D260-4EF2-B882-D11444A3F27C}"/>
    <cellStyle name="Zarez 2 6 2" xfId="5576" xr:uid="{79F18D50-8BA8-4E69-93DE-94523C638D65}"/>
    <cellStyle name="Zarez 2 6 2 2" xfId="5876" xr:uid="{0F1EFA79-EFEE-41D2-8248-EC12AB7D462E}"/>
    <cellStyle name="Zarez 2 6 2 3" xfId="6309" xr:uid="{C020A498-F746-43FF-B451-F88117DA2DCE}"/>
    <cellStyle name="Zarez 2 6 2 3 2" xfId="7906" xr:uid="{3A596BE0-B9C5-4259-8EE8-4739DC3F9307}"/>
    <cellStyle name="Zarez 2 6 2 4" xfId="8401" xr:uid="{B1CC9407-F380-4E5D-8126-07EA51E3B125}"/>
    <cellStyle name="Zarez 2 6 3" xfId="5577" xr:uid="{6FDAB438-03EF-4E26-BF8A-36E38E78C5B6}"/>
    <cellStyle name="Zarez 2 6 3 2" xfId="5877" xr:uid="{00C8E8E7-FF4A-4294-B058-41AFD9D66A2B}"/>
    <cellStyle name="Zarez 2 6 3 3" xfId="6310" xr:uid="{BB9110EC-BC76-4240-B636-C3554AC2EF23}"/>
    <cellStyle name="Zarez 2 6 3 3 2" xfId="7907" xr:uid="{6DBE612F-8996-4D5E-BB93-D85514E1435A}"/>
    <cellStyle name="Zarez 2 6 3 4" xfId="8402" xr:uid="{1350A4D9-5098-4D0F-A2A5-43D012C1131B}"/>
    <cellStyle name="Zarez 2 6 4" xfId="5875" xr:uid="{38FEC7B2-673D-40D2-AAE2-71498D154B03}"/>
    <cellStyle name="Zarez 2 6 5" xfId="6308" xr:uid="{3E0A7054-87E2-4003-A9FD-CE322FCE6360}"/>
    <cellStyle name="Zarez 2 6 5 2" xfId="7905" xr:uid="{9FA8444D-100F-419A-B8F3-CE40EAD75293}"/>
    <cellStyle name="Zarez 2 6 6" xfId="7249" xr:uid="{F67F37E7-67BC-45AD-8067-6ABCE281C114}"/>
    <cellStyle name="Zarez 2 6 6 2" xfId="9034" xr:uid="{F3C5890F-21A4-40D8-BAF5-6B052F233FA8}"/>
    <cellStyle name="Zarez 2 6 6 2 2" xfId="12706" xr:uid="{2D59DDE9-BB8E-4567-8D04-BD0FFF4EEFA7}"/>
    <cellStyle name="Zarez 2 6 6 2 3" xfId="23421" xr:uid="{2776B8C5-5339-4938-AA3A-A56CBF659784}"/>
    <cellStyle name="Zarez 2 6 6 3" xfId="11466" xr:uid="{930C1AD8-3624-418B-AC91-D943379675D6}"/>
    <cellStyle name="Zarez 2 6 6 4" xfId="22180" xr:uid="{5B78477D-90D9-445B-9EF0-3C92D1EDA88D}"/>
    <cellStyle name="Zarez 2 6 7" xfId="8400" xr:uid="{B0517D99-CA59-4197-8F88-69858E3D44A5}"/>
    <cellStyle name="Zarez 2 7" xfId="5578" xr:uid="{0DFDE6DF-F15A-4AC1-9ED7-C6ACC971FB74}"/>
    <cellStyle name="Zarez 2 7 2" xfId="5579" xr:uid="{F0475DF8-7029-4497-9227-D6E0E3263118}"/>
    <cellStyle name="Zarez 2 7 2 2" xfId="5879" xr:uid="{1CB76227-90F0-4F35-9455-31CCDE47BBDA}"/>
    <cellStyle name="Zarez 2 7 2 3" xfId="6312" xr:uid="{1737AE7A-041F-4B15-BB6C-92BC28B43D1A}"/>
    <cellStyle name="Zarez 2 7 2 3 2" xfId="7909" xr:uid="{58965ACE-47EA-4144-B3F4-98D8C1D8A5F3}"/>
    <cellStyle name="Zarez 2 7 2 4" xfId="8404" xr:uid="{A94763DD-F352-4BEB-917B-C37F98F4AE41}"/>
    <cellStyle name="Zarez 2 7 3" xfId="5580" xr:uid="{18A39973-596C-44E4-822E-A868A0B6289A}"/>
    <cellStyle name="Zarez 2 7 3 2" xfId="5880" xr:uid="{9ABA15BA-897B-40C4-953E-F3CF922E02FB}"/>
    <cellStyle name="Zarez 2 7 3 3" xfId="6313" xr:uid="{E398CB63-4EB7-46B5-BBBA-E9ADC9288C20}"/>
    <cellStyle name="Zarez 2 7 3 3 2" xfId="7910" xr:uid="{301FD5E5-E0E8-497B-97A5-99958C0DD331}"/>
    <cellStyle name="Zarez 2 7 3 4" xfId="8405" xr:uid="{9B8A3867-0865-4682-9C1E-8C0EACB31535}"/>
    <cellStyle name="Zarez 2 7 4" xfId="5878" xr:uid="{DC3DE0AC-3AC9-4331-81A8-ED3C0B2707FE}"/>
    <cellStyle name="Zarez 2 7 5" xfId="6311" xr:uid="{65AD3D33-830A-4EE7-9169-7DEF90092C4C}"/>
    <cellStyle name="Zarez 2 7 5 2" xfId="7908" xr:uid="{58810590-4CF4-477B-8414-4B888CE17758}"/>
    <cellStyle name="Zarez 2 7 6" xfId="8403" xr:uid="{0EE6F9FE-EED2-4551-9D8E-25A2372B23BE}"/>
    <cellStyle name="Zarez 2 8" xfId="5581" xr:uid="{AAFBD7F5-7A6E-4D2E-9013-B17826D80235}"/>
    <cellStyle name="Zarez 2 8 2" xfId="5582" xr:uid="{1B13E312-87A8-4B7E-A9D3-E539CEC1F908}"/>
    <cellStyle name="Zarez 2 8 2 2" xfId="5882" xr:uid="{96069BC7-15CC-4628-BE8F-06010DBCD958}"/>
    <cellStyle name="Zarez 2 8 2 3" xfId="6315" xr:uid="{AD19B006-A99A-4EF8-AA9F-CA69E2AAB851}"/>
    <cellStyle name="Zarez 2 8 2 3 2" xfId="7912" xr:uid="{E066BCB6-E07A-465E-936A-D96728FFC577}"/>
    <cellStyle name="Zarez 2 8 2 4" xfId="8407" xr:uid="{2255EBDB-6AC3-4AA8-A2C5-3939428543C5}"/>
    <cellStyle name="Zarez 2 8 3" xfId="5583" xr:uid="{0E31DFAE-19FF-4F12-8666-7349AB0ED368}"/>
    <cellStyle name="Zarez 2 8 3 2" xfId="5883" xr:uid="{DD69901C-5D33-4E36-B5D9-7AE1E06D331F}"/>
    <cellStyle name="Zarez 2 8 3 3" xfId="6316" xr:uid="{003D13B2-BEDE-4878-B55E-CCB350F1B2B0}"/>
    <cellStyle name="Zarez 2 8 3 3 2" xfId="7913" xr:uid="{FA154982-21F6-420B-92EE-9D0F4AF17AA8}"/>
    <cellStyle name="Zarez 2 8 3 4" xfId="8408" xr:uid="{74938DEF-B7D5-45F1-8BAF-E58D16D08341}"/>
    <cellStyle name="Zarez 2 8 4" xfId="5881" xr:uid="{F4D21434-B638-4E42-9BC1-83099E40CED7}"/>
    <cellStyle name="Zarez 2 8 5" xfId="6314" xr:uid="{C8461090-E0AF-466C-BC59-BB402A595C03}"/>
    <cellStyle name="Zarez 2 8 5 2" xfId="7911" xr:uid="{2945C71D-91C3-4B54-AF67-085039E72A2F}"/>
    <cellStyle name="Zarez 2 8 6" xfId="8406" xr:uid="{BE7AC874-205F-46F2-9F1B-19E8E4F07218}"/>
    <cellStyle name="Zarez 2 9" xfId="5584" xr:uid="{77B54AAF-F397-42B9-BDB7-468FB0C83089}"/>
    <cellStyle name="Zarez 2 9 2" xfId="5585" xr:uid="{845FE6F7-5E5D-49CB-A0AA-495186EFBA89}"/>
    <cellStyle name="Zarez 2 9 2 2" xfId="5885" xr:uid="{C243D339-9EE9-4E60-9C87-6E2515EB7CBD}"/>
    <cellStyle name="Zarez 2 9 2 3" xfId="6318" xr:uid="{F9807470-0E05-4E4C-B1BC-1176D46720FA}"/>
    <cellStyle name="Zarez 2 9 2 3 2" xfId="7915" xr:uid="{E2120CF2-340C-44B0-ADEF-F602F3A5441C}"/>
    <cellStyle name="Zarez 2 9 2 4" xfId="8410" xr:uid="{663897F2-7FA6-42B3-9910-70A041293102}"/>
    <cellStyle name="Zarez 2 9 3" xfId="5586" xr:uid="{3D6E0AD5-0100-4AE5-B9FC-CD1EC1C92A31}"/>
    <cellStyle name="Zarez 2 9 3 2" xfId="5886" xr:uid="{BF93D74C-86DA-4BFA-9D14-C8306AF0D750}"/>
    <cellStyle name="Zarez 2 9 3 3" xfId="6319" xr:uid="{556F7A23-4B50-476F-A2F6-191950257804}"/>
    <cellStyle name="Zarez 2 9 3 3 2" xfId="7916" xr:uid="{30075EB5-FD6C-4B77-90BA-3A89424EC1DB}"/>
    <cellStyle name="Zarez 2 9 3 4" xfId="8411" xr:uid="{9738820D-CAE8-4C1B-AD78-C4D5EF280DF7}"/>
    <cellStyle name="Zarez 2 9 4" xfId="5884" xr:uid="{FDF957FD-31C3-439F-9AE1-DE73C3317D3B}"/>
    <cellStyle name="Zarez 2 9 5" xfId="6317" xr:uid="{5DE3ED9A-5ECF-4E98-B764-A84012DC3A64}"/>
    <cellStyle name="Zarez 2 9 5 2" xfId="7914" xr:uid="{BB8126C1-6F9A-44F0-9F87-D0B04E144EFC}"/>
    <cellStyle name="Zarez 2 9 6" xfId="8409" xr:uid="{1F760835-8571-40AE-AB6B-82AD851D5E2C}"/>
    <cellStyle name="Zarez 2_Knjiga 5 TROŠKOVNIK Instalaterski radovi dio 1" xfId="7250" xr:uid="{810E225A-8E74-4EBA-AACF-EC39BD65BD99}"/>
    <cellStyle name="Zarez 3" xfId="135" xr:uid="{00000000-0005-0000-0000-0000CC000000}"/>
    <cellStyle name="Zarez 3 10" xfId="15794" xr:uid="{F42F03AE-5616-4DAD-934C-E846A6B1FF6A}"/>
    <cellStyle name="Zarez 3 11" xfId="5587" xr:uid="{B5D28B07-CB55-4B5E-B237-19D971308471}"/>
    <cellStyle name="Zarez 3 2" xfId="1283" xr:uid="{FFC8836E-2862-4B7E-A41A-FCC948704536}"/>
    <cellStyle name="Zarez 3 2 2" xfId="5589" xr:uid="{C7FECF31-A179-4EE0-8DFE-0A170F6E558A}"/>
    <cellStyle name="Zarez 3 2 2 2" xfId="5889" xr:uid="{8F91B765-3314-40CF-AA79-76458776F430}"/>
    <cellStyle name="Zarez 3 2 2 3" xfId="6322" xr:uid="{294E9F50-7324-4DDB-B33A-515C956E537D}"/>
    <cellStyle name="Zarez 3 2 2 3 2" xfId="7919" xr:uid="{A9AC841E-0562-4FA2-AC8A-C0B4D94DC491}"/>
    <cellStyle name="Zarez 3 2 2 4" xfId="7253" xr:uid="{4787332E-BC49-4923-8C95-4BFAF6990636}"/>
    <cellStyle name="Zarez 3 2 2 4 2" xfId="9037" xr:uid="{34F959B5-0B91-4707-A795-EBB88ACD7316}"/>
    <cellStyle name="Zarez 3 2 2 4 2 2" xfId="12709" xr:uid="{433BDBAF-0B1E-4492-A648-B6D17B68E5C5}"/>
    <cellStyle name="Zarez 3 2 2 4 2 3" xfId="23424" xr:uid="{5264104E-1FB5-4640-9023-BD6F93961FEE}"/>
    <cellStyle name="Zarez 3 2 2 4 3" xfId="11469" xr:uid="{22819861-F4A4-42FD-A8E5-80E69CDF94D1}"/>
    <cellStyle name="Zarez 3 2 2 4 4" xfId="22183" xr:uid="{ADCCA4FB-0101-4E54-BC22-B19F8F1ED9B2}"/>
    <cellStyle name="Zarez 3 2 3" xfId="5590" xr:uid="{A85ADC22-CC0C-4A8C-B740-E2ED0F97386F}"/>
    <cellStyle name="Zarez 3 2 3 2" xfId="5890" xr:uid="{E368D1BB-779B-4A8E-BC35-B9CE8B11E6A3}"/>
    <cellStyle name="Zarez 3 2 3 3" xfId="6323" xr:uid="{D89F721A-1CDF-4C4B-8F01-D34D6E468CFD}"/>
    <cellStyle name="Zarez 3 2 3 3 2" xfId="7920" xr:uid="{B5F88AA1-32A6-4A19-A84B-A6DF9975D515}"/>
    <cellStyle name="Zarez 3 2 4" xfId="5888" xr:uid="{7BD8CBA0-9565-4047-9C12-AA1A1300E376}"/>
    <cellStyle name="Zarez 3 2 5" xfId="6321" xr:uid="{7B6C12D3-52E2-4A3F-9A48-8D856E35A681}"/>
    <cellStyle name="Zarez 3 2 5 2" xfId="7918" xr:uid="{16731E2D-7AC4-4056-AA90-46F6B945E588}"/>
    <cellStyle name="Zarez 3 2 6" xfId="7252" xr:uid="{F510E242-9905-45B4-961A-271853484861}"/>
    <cellStyle name="Zarez 3 2 6 2" xfId="9036" xr:uid="{F519860B-D108-42FA-9714-92575934FAEF}"/>
    <cellStyle name="Zarez 3 2 6 2 2" xfId="12708" xr:uid="{FD8F82C3-54F7-4A13-87E3-0BCA7AC1073A}"/>
    <cellStyle name="Zarez 3 2 6 2 3" xfId="23423" xr:uid="{36277A4F-AF90-4D4F-91B6-727381CA5560}"/>
    <cellStyle name="Zarez 3 2 6 3" xfId="11468" xr:uid="{A45F90E7-9133-4E58-AD78-6EAD11C89072}"/>
    <cellStyle name="Zarez 3 2 6 4" xfId="22182" xr:uid="{6D7CB10D-C655-42EB-B3B1-1D6FB180D696}"/>
    <cellStyle name="Zarez 3 2 7" xfId="5588" xr:uid="{982D6F1C-1A8D-499F-9BCE-0F685E0BC421}"/>
    <cellStyle name="Zarez 3 2 8" xfId="41440" xr:uid="{A80A1BBA-5340-44FD-8EDD-023E06C862DE}"/>
    <cellStyle name="Zarez 3 3" xfId="1284" xr:uid="{3BDF624B-805F-4F3A-A666-C718064BB23D}"/>
    <cellStyle name="Zarez 3 3 2" xfId="5891" xr:uid="{34C6104A-B65B-4CB9-A5F0-E56C3A37C563}"/>
    <cellStyle name="Zarez 3 3 3" xfId="6324" xr:uid="{A9A13C3A-FC79-4B73-B249-886D1BA2C0AC}"/>
    <cellStyle name="Zarez 3 3 3 2" xfId="7921" xr:uid="{37BCD12F-2A63-491B-90EE-B687F1B91BC9}"/>
    <cellStyle name="Zarez 3 3 4" xfId="7254" xr:uid="{09D2FA4C-0946-4AAD-8DDB-E79B5A8A5672}"/>
    <cellStyle name="Zarez 3 3 5" xfId="5591" xr:uid="{A753102E-0331-4D45-B5BB-B2EFEACA8233}"/>
    <cellStyle name="Zarez 3 4" xfId="1282" xr:uid="{F9F9460D-2A9F-4B63-8D27-115BE062860C}"/>
    <cellStyle name="Zarez 3 4 2" xfId="5892" xr:uid="{73B9BAAE-5677-4AE3-8514-6A3E6D064354}"/>
    <cellStyle name="Zarez 3 4 3" xfId="6325" xr:uid="{08B39A15-E997-44B9-85E0-05A6E1ED97C7}"/>
    <cellStyle name="Zarez 3 4 3 2" xfId="7922" xr:uid="{4E95CFF0-69AB-4594-9B40-01E7FB13D342}"/>
    <cellStyle name="Zarez 3 4 4" xfId="7255" xr:uid="{72A96113-4504-40D6-878B-4BF1F27F1095}"/>
    <cellStyle name="Zarez 3 4 4 2" xfId="9038" xr:uid="{AE8B3A7D-CC4A-4553-A3EB-CF77F2F2BEEE}"/>
    <cellStyle name="Zarez 3 4 4 2 2" xfId="12710" xr:uid="{9447660C-758B-4174-AB20-776B5662CA19}"/>
    <cellStyle name="Zarez 3 4 4 2 3" xfId="23425" xr:uid="{B52E6B37-BD8D-45A4-973B-3D4F51377C25}"/>
    <cellStyle name="Zarez 3 4 4 3" xfId="11470" xr:uid="{E78F6CE8-3BAA-4EF8-A96F-CB37F9E3047D}"/>
    <cellStyle name="Zarez 3 4 4 4" xfId="22184" xr:uid="{EDBE5158-C635-4DB6-99AA-2EE3D0E39394}"/>
    <cellStyle name="Zarez 3 4 5" xfId="5592" xr:uid="{83E1D111-7CDE-4F24-B9B2-595B524E17DF}"/>
    <cellStyle name="Zarez 3 5" xfId="5593" xr:uid="{7A433DA5-80EF-4AA9-B85A-D9D4D5CE510C}"/>
    <cellStyle name="Zarez 3 5 2" xfId="5893" xr:uid="{2EAE54F6-5382-494F-B7DA-5677FBB76D94}"/>
    <cellStyle name="Zarez 3 5 3" xfId="6326" xr:uid="{F2176E70-3720-4DBF-91AF-7269F93C2649}"/>
    <cellStyle name="Zarez 3 5 3 2" xfId="7923" xr:uid="{571453BA-0FF3-40A0-908C-60744959E457}"/>
    <cellStyle name="Zarez 3 6" xfId="5887" xr:uid="{19D34D1E-D651-42F1-BE87-E141B8E1DB4D}"/>
    <cellStyle name="Zarez 3 7" xfId="6320" xr:uid="{A10FD74A-666A-4242-B950-9255527A7F9D}"/>
    <cellStyle name="Zarez 3 7 2" xfId="7917" xr:uid="{73DE9E1A-4550-423F-95EE-09AE2C5C50BF}"/>
    <cellStyle name="Zarez 3 8" xfId="7251" xr:uid="{F84C5A80-0B40-4E82-88BE-CD0564C17EA6}"/>
    <cellStyle name="Zarez 3 8 2" xfId="9035" xr:uid="{BAFD95A9-C40F-443B-B14A-10E5DAAD695D}"/>
    <cellStyle name="Zarez 3 8 2 2" xfId="15079" xr:uid="{DD95CA1C-DB25-4181-A9E0-023FDA58A282}"/>
    <cellStyle name="Zarez 3 8 2 2 2" xfId="25794" xr:uid="{5B650954-2FB5-4B69-9A03-FDB5A53FC01E}"/>
    <cellStyle name="Zarez 3 8 2 3" xfId="12707" xr:uid="{0B934A60-AFC9-4CD9-AB8D-183929FA2FBB}"/>
    <cellStyle name="Zarez 3 8 2 3 2" xfId="30477" xr:uid="{7D191243-5043-4185-B330-5A7ED3F93285}"/>
    <cellStyle name="Zarez 3 8 2 4" xfId="23422" xr:uid="{6A96210C-1F0C-441D-B1AF-169758772D5B}"/>
    <cellStyle name="Zarez 3 8 3" xfId="10232" xr:uid="{2976951B-7397-4631-B771-93146893F309}"/>
    <cellStyle name="Zarez 3 8 3 2" xfId="13896" xr:uid="{D3F09DDC-2F5E-48E3-B2E1-AE14819A392D}"/>
    <cellStyle name="Zarez 3 8 3 2 2" xfId="31661" xr:uid="{F88F07C3-CFDE-4EBA-890B-65ACC6F482AC}"/>
    <cellStyle name="Zarez 3 8 3 3" xfId="24611" xr:uid="{B9AB7034-B7EC-4ACA-9C7A-9B2C73245298}"/>
    <cellStyle name="Zarez 3 8 4" xfId="11467" xr:uid="{D9C8A895-7038-4D98-86DF-47FB13771778}"/>
    <cellStyle name="Zarez 3 8 4 2" xfId="29294" xr:uid="{560152EB-EBFE-4D78-AF88-EE124E000AF0}"/>
    <cellStyle name="Zarez 3 8 5" xfId="22181" xr:uid="{2768F98A-FA50-4120-BE7D-91E6C103CCCB}"/>
    <cellStyle name="Zarez 3 9" xfId="8412" xr:uid="{D0686831-F12B-447D-AC86-B0A3BB174391}"/>
    <cellStyle name="Zarez 3 9 2" xfId="9656" xr:uid="{17681592-A1FD-492A-8727-C2547BD7214A}"/>
    <cellStyle name="Zarez 3 9 2 2" xfId="15695" xr:uid="{D9A7F235-253B-42CE-91A9-3BE3F285E7AD}"/>
    <cellStyle name="Zarez 3 9 2 2 2" xfId="26410" xr:uid="{91AA6E7E-641E-4C94-A8D3-33CCB7A3DEC2}"/>
    <cellStyle name="Zarez 3 9 2 3" xfId="13328" xr:uid="{FA99C0F6-A1C1-40D2-A296-490F28B72527}"/>
    <cellStyle name="Zarez 3 9 2 3 2" xfId="31093" xr:uid="{AB712973-7D9C-4CF7-A916-5595CD9A0C54}"/>
    <cellStyle name="Zarez 3 9 2 4" xfId="24043" xr:uid="{D9C5FB7A-4BA1-4EEE-B1EA-FF7B692F9CB2}"/>
    <cellStyle name="Zarez 3 9 3" xfId="10848" xr:uid="{6DEFA111-3B72-41FA-819D-37BF3D57B0A0}"/>
    <cellStyle name="Zarez 3 9 3 2" xfId="14512" xr:uid="{635C38A4-0F23-448F-9A5A-9EE2B720412E}"/>
    <cellStyle name="Zarez 3 9 3 2 2" xfId="32277" xr:uid="{7A0537CC-1F0C-4843-B60E-DD68DCFDF5D4}"/>
    <cellStyle name="Zarez 3 9 3 3" xfId="25227" xr:uid="{F2708599-51C7-4D80-93ED-F8B28AD4DD51}"/>
    <cellStyle name="Zarez 3 9 4" xfId="12088" xr:uid="{32FB26B6-15B0-424B-8D09-9AC0C1499C7D}"/>
    <cellStyle name="Zarez 3 9 4 2" xfId="29910" xr:uid="{78439CDA-84FE-451F-9D56-619F95824239}"/>
    <cellStyle name="Zarez 3 9 5" xfId="22803" xr:uid="{66E9B475-5EF0-4205-93EE-A9F95AEF4288}"/>
    <cellStyle name="Zarez 3_Knjiga 5 TROŠKOVNIK Instalaterski radovi dio 1" xfId="7256" xr:uid="{031B437A-2D4D-4650-971C-80D738FEF08B}"/>
    <cellStyle name="Zarez 4" xfId="137" xr:uid="{00000000-0005-0000-0000-0000CD000000}"/>
    <cellStyle name="Zarez 4 10" xfId="41532" xr:uid="{A36BFB85-2093-448D-86A2-40BDCD291EED}"/>
    <cellStyle name="Zarez 4 11" xfId="41536" xr:uid="{772948B9-1933-43EE-95CD-6BC70C2AC04B}"/>
    <cellStyle name="Zarez 4 2" xfId="5595" xr:uid="{D6C7EF78-1E0C-4218-B009-FA4E2291D207}"/>
    <cellStyle name="Zarez 4 2 2" xfId="5596" xr:uid="{52503A30-86EF-48CB-BC2A-F2632CFE8908}"/>
    <cellStyle name="Zarez 4 2 2 2" xfId="5896" xr:uid="{CD577604-A313-43F3-BB61-E7096AC07340}"/>
    <cellStyle name="Zarez 4 2 2 3" xfId="6329" xr:uid="{78785B44-43E1-4FE4-B49D-9BA9A51DF3F9}"/>
    <cellStyle name="Zarez 4 2 2 3 2" xfId="7926" xr:uid="{B1D300DE-659A-410A-83EE-8F59867F2D40}"/>
    <cellStyle name="Zarez 4 2 2 4" xfId="41447" xr:uid="{30206CBB-2655-43BE-9CF9-A5C6B9D20802}"/>
    <cellStyle name="Zarez 4 2 3" xfId="5895" xr:uid="{4B5C8785-1A30-4764-BF27-06722E353A9A}"/>
    <cellStyle name="Zarez 4 2 3 2" xfId="41473" xr:uid="{A939C933-3ABC-48BE-AE4D-1D5059C467CE}"/>
    <cellStyle name="Zarez 4 2 4" xfId="6328" xr:uid="{B9483ACA-3DF7-4D89-B778-963A96514DCE}"/>
    <cellStyle name="Zarez 4 2 4 2" xfId="7925" xr:uid="{65DAE119-810D-4F51-83AE-55A97DE11A9E}"/>
    <cellStyle name="Zarez 4 2 4 3" xfId="41482" xr:uid="{E5A1E777-32B2-4FBF-A8C2-A2F5CF7BB18B}"/>
    <cellStyle name="Zarez 4 2 5" xfId="7258" xr:uid="{A0226E8E-A576-445C-B581-80665F597216}"/>
    <cellStyle name="Zarez 4 2 6" xfId="15787" xr:uid="{020EF21A-943A-40D0-BA1C-1163FC91FF1F}"/>
    <cellStyle name="Zarez 4 2 7" xfId="41441" xr:uid="{52743A51-DCFD-473C-8FE5-49AAB35B6177}"/>
    <cellStyle name="Zarez 4 3" xfId="5597" xr:uid="{3D85785F-B487-4A28-88F4-D615320EFA2C}"/>
    <cellStyle name="Zarez 4 3 2" xfId="5897" xr:uid="{91A38FB6-8193-451C-8741-71C4B65BA70E}"/>
    <cellStyle name="Zarez 4 3 3" xfId="6330" xr:uid="{21541B11-3B37-4B26-977B-09E6520E1566}"/>
    <cellStyle name="Zarez 4 3 3 2" xfId="7927" xr:uid="{47732FEE-C73E-4E60-96A3-3999B88EFEE6}"/>
    <cellStyle name="Zarez 4 3 4" xfId="7259" xr:uid="{7FC29443-1794-4566-86A5-8035ED62265C}"/>
    <cellStyle name="Zarez 4 3 4 2" xfId="9039" xr:uid="{43020E9D-493D-4716-9BBE-68613915CEA9}"/>
    <cellStyle name="Zarez 4 3 4 2 2" xfId="12711" xr:uid="{2247F9D7-9F18-4A1D-8180-7F01816DA93A}"/>
    <cellStyle name="Zarez 4 3 4 2 3" xfId="23426" xr:uid="{4D65013F-C4E9-4DDD-96F9-7473AD69F325}"/>
    <cellStyle name="Zarez 4 3 4 3" xfId="11471" xr:uid="{284A7DF2-3435-421F-9FB3-F7AD806C8139}"/>
    <cellStyle name="Zarez 4 3 4 4" xfId="22185" xr:uid="{5B38304F-CDC2-48D1-8F2A-2323B92E83DD}"/>
    <cellStyle name="Zarez 4 3 5" xfId="41456" xr:uid="{C8A0C153-D7E6-441F-BF4D-3077C25024CC}"/>
    <cellStyle name="Zarez 4 4" xfId="5894" xr:uid="{1716A7E4-FF90-4E3A-A592-D9417C9E54F9}"/>
    <cellStyle name="Zarez 4 4 2" xfId="41462" xr:uid="{A6EE0B39-0D96-49C1-93DE-16219CEDDACC}"/>
    <cellStyle name="Zarez 4 5" xfId="6327" xr:uid="{3564AF3B-7D91-431E-A0F5-E77FDBEFC2D2}"/>
    <cellStyle name="Zarez 4 5 2" xfId="7924" xr:uid="{C143D2FC-F13D-4001-8CDC-12B511B860B1}"/>
    <cellStyle name="Zarez 4 5 3" xfId="41464" xr:uid="{3F352EC4-2B25-4C75-B5A4-CCC192C8CA2F}"/>
    <cellStyle name="Zarez 4 6" xfId="7257" xr:uid="{B5651647-BAB1-4795-AEDE-98100B911EDB}"/>
    <cellStyle name="Zarez 4 7" xfId="15793" xr:uid="{E50A8AD6-FA92-4A63-8AFE-D13B877A1F36}"/>
    <cellStyle name="Zarez 4 7 2" xfId="41444" xr:uid="{84F138DD-BC6F-463B-97CC-970E8D144C39}"/>
    <cellStyle name="Zarez 4 8" xfId="5594" xr:uid="{B4BCE92A-B3A5-4A67-ADEF-232A53A98E05}"/>
    <cellStyle name="Zarez 4 8 2" xfId="41471" xr:uid="{8E49B46B-DD90-42CC-9490-BCA1C738E51A}"/>
    <cellStyle name="Zarez 4 9" xfId="41478" xr:uid="{46E13B6E-6425-4B58-A5BC-304017E5F5E5}"/>
    <cellStyle name="Zarez 5" xfId="151" xr:uid="{00000000-0005-0000-0000-0000CE000000}"/>
    <cellStyle name="Zarez 5 2" xfId="5898" xr:uid="{0B8C5CDA-7F46-4890-B8E5-E412025E5B72}"/>
    <cellStyle name="Zarez 5 2 2" xfId="7261" xr:uid="{680F4E57-AEBD-4CF1-89EF-31DDD2E739AA}"/>
    <cellStyle name="Zarez 5 3" xfId="6331" xr:uid="{2E2377DD-0D10-48CC-8F2A-FEA99F3C02B1}"/>
    <cellStyle name="Zarez 5 3 2" xfId="7928" xr:uid="{874E143A-8FD1-48BD-AE0A-02F2A8BD7502}"/>
    <cellStyle name="Zarez 5 4" xfId="7260" xr:uid="{195F7C6A-8C1D-4EB0-8BF9-027AECAD4DC0}"/>
    <cellStyle name="Zarez 5 5" xfId="8413" xr:uid="{6B9EE246-3AC9-4B1E-828A-262B363BC8AC}"/>
    <cellStyle name="Zarez 5 6" xfId="5598" xr:uid="{40D92D60-5E93-4611-B239-FD5DBE09A580}"/>
    <cellStyle name="Zarez 6" xfId="5599" xr:uid="{9CFB5EE0-0519-473A-BC6A-04379654ACEC}"/>
    <cellStyle name="Zarez 6 2" xfId="5899" xr:uid="{C81FCF14-EF47-4B0A-A8B6-E572697E49F5}"/>
    <cellStyle name="Zarez 6 3" xfId="6332" xr:uid="{C84AD085-0EAA-4B90-B674-C8F11F215231}"/>
    <cellStyle name="Zarez 6 3 2" xfId="7929" xr:uid="{7074FDEB-6BE6-435B-9686-94D8485332C6}"/>
    <cellStyle name="Zarez 6 4" xfId="7262" xr:uid="{FF86F322-583C-46B3-A632-41DF6CBC9499}"/>
    <cellStyle name="Zarez 7" xfId="6335" xr:uid="{F5954E4A-00C0-42B1-91F2-36C152EAC4D8}"/>
    <cellStyle name="Zarez 7 2" xfId="6674" xr:uid="{A31D849F-54C7-4225-9737-18D2253B648B}"/>
    <cellStyle name="Zarez 7 2 2" xfId="8284" xr:uid="{196A7C51-DAC5-47D5-BFF4-B8F2A3FA40B0}"/>
    <cellStyle name="Zarez 7 2 2 2" xfId="9594" xr:uid="{0B356F16-4254-4E2B-AB55-31AFD1F02829}"/>
    <cellStyle name="Zarez 7 2 2 2 2" xfId="15633" xr:uid="{760820BA-B4AB-4321-9030-71BEB1F37E10}"/>
    <cellStyle name="Zarez 7 2 2 2 2 2" xfId="26348" xr:uid="{456399DA-4955-4C83-A52C-7548C8689FF3}"/>
    <cellStyle name="Zarez 7 2 2 2 3" xfId="13266" xr:uid="{0A06F1AB-84CF-46F7-9E36-754E7522D0B1}"/>
    <cellStyle name="Zarez 7 2 2 2 3 2" xfId="31031" xr:uid="{A11E6C59-B83B-4BAD-95C8-83B22E8F8DBE}"/>
    <cellStyle name="Zarez 7 2 2 2 4" xfId="23981" xr:uid="{5634444C-1404-4116-B0EA-9BA5BFCD2891}"/>
    <cellStyle name="Zarez 7 2 2 3" xfId="10786" xr:uid="{8DEEDCE0-9662-472C-8CF0-E0D4DA42395F}"/>
    <cellStyle name="Zarez 7 2 2 3 2" xfId="14450" xr:uid="{509C5B70-2665-4472-B700-AFDBED990663}"/>
    <cellStyle name="Zarez 7 2 2 3 2 2" xfId="32215" xr:uid="{A6AB7A89-05C7-4A11-A171-C06D217EFDE7}"/>
    <cellStyle name="Zarez 7 2 2 3 3" xfId="25165" xr:uid="{CB95AC9D-7E2E-4392-8BD7-FE7643060617}"/>
    <cellStyle name="Zarez 7 2 2 4" xfId="12026" xr:uid="{5C66341E-CD3F-4BC5-8140-B1F5DDFFC748}"/>
    <cellStyle name="Zarez 7 2 2 4 2" xfId="29848" xr:uid="{3BB746A7-27FE-48FF-A64C-1C49FC8A28DE}"/>
    <cellStyle name="Zarez 7 2 2 5" xfId="22741" xr:uid="{A59FBE84-8329-40DE-BC43-CDDB3D64C12F}"/>
    <cellStyle name="Zarez 7 2 3" xfId="9007" xr:uid="{F7182A3E-052B-4686-9513-9BA83AE91465}"/>
    <cellStyle name="Zarez 7 2 3 2" xfId="15066" xr:uid="{E1147B09-DAF9-4911-B357-D6629DE4F140}"/>
    <cellStyle name="Zarez 7 2 3 2 2" xfId="25781" xr:uid="{8804C6CB-04C5-42D6-A609-4C1E9FFEE7C6}"/>
    <cellStyle name="Zarez 7 2 3 3" xfId="12679" xr:uid="{A173CD89-64FE-4C6D-889A-D58573C1488E}"/>
    <cellStyle name="Zarez 7 2 3 3 2" xfId="30464" xr:uid="{7E564351-D7FC-4EA1-BF99-6BCD503932C6}"/>
    <cellStyle name="Zarez 7 2 3 4" xfId="23394" xr:uid="{75868639-1A89-4202-9FFF-D23B8BB09E91}"/>
    <cellStyle name="Zarez 7 2 4" xfId="10219" xr:uid="{9ACC75E7-017F-4202-BFF5-1C76C15A64F2}"/>
    <cellStyle name="Zarez 7 2 4 2" xfId="13883" xr:uid="{4199170D-39BB-47B6-997C-FE00B1668340}"/>
    <cellStyle name="Zarez 7 2 4 2 2" xfId="31648" xr:uid="{C4FAE794-46FC-4EC2-8C46-5AF51F44A868}"/>
    <cellStyle name="Zarez 7 2 4 3" xfId="24598" xr:uid="{2D337B3F-7786-4EF1-A91E-A2E19A99FC2D}"/>
    <cellStyle name="Zarez 7 2 5" xfId="11439" xr:uid="{ADDDD3F1-2F76-46D6-AC8C-1B280D4D5660}"/>
    <cellStyle name="Zarez 7 2 5 2" xfId="29281" xr:uid="{8195C082-B82A-4388-B626-4BC59B9EBB90}"/>
    <cellStyle name="Zarez 7 2 6" xfId="22139" xr:uid="{291282DD-B875-47D9-B5EC-15F2D3D39A9A}"/>
    <cellStyle name="Zarez 7 3" xfId="7944" xr:uid="{0C48ED90-AFB2-479A-8841-FF0896A7108B}"/>
    <cellStyle name="Zarez 7 3 2" xfId="9317" xr:uid="{F859DD37-EE4D-42B0-9967-00F757EEFE11}"/>
    <cellStyle name="Zarez 7 3 2 2" xfId="15356" xr:uid="{6CBF921F-8A29-43F8-B8D9-77752BFC395B}"/>
    <cellStyle name="Zarez 7 3 2 2 2" xfId="26071" xr:uid="{F545A0D4-4CBB-4351-97E7-EB52337F3B82}"/>
    <cellStyle name="Zarez 7 3 2 3" xfId="12989" xr:uid="{180D86BF-46FD-401C-B9F2-546BF69BF5C6}"/>
    <cellStyle name="Zarez 7 3 2 3 2" xfId="30754" xr:uid="{8D56CFAE-057D-4968-8652-7948D3DB04FC}"/>
    <cellStyle name="Zarez 7 3 2 4" xfId="23704" xr:uid="{A8CFA676-971E-445E-AF71-6ECB578DF85B}"/>
    <cellStyle name="Zarez 7 3 3" xfId="10509" xr:uid="{D25B7CFE-FD7C-49C1-B94E-616DC8B44538}"/>
    <cellStyle name="Zarez 7 3 3 2" xfId="14173" xr:uid="{8A31E120-A829-4EBC-8ABB-4C05A1F7BA6A}"/>
    <cellStyle name="Zarez 7 3 3 2 2" xfId="31938" xr:uid="{B14FFC2D-B773-4081-9667-AD32CFF21DF4}"/>
    <cellStyle name="Zarez 7 3 3 3" xfId="24888" xr:uid="{93426E82-D58F-48DB-BD1D-89D714067600}"/>
    <cellStyle name="Zarez 7 3 4" xfId="11749" xr:uid="{B3C35848-8C91-4AC8-81B7-B356EDF16947}"/>
    <cellStyle name="Zarez 7 3 4 2" xfId="29571" xr:uid="{04056619-2374-472E-8CFC-167BEFF56AB0}"/>
    <cellStyle name="Zarez 7 3 5" xfId="22464" xr:uid="{E87423D1-E76E-45E1-B488-666713E9959A}"/>
    <cellStyle name="Zarez 7 4" xfId="8730" xr:uid="{0FC3AD54-31BF-4A85-B8CC-04FF6F6C8876}"/>
    <cellStyle name="Zarez 7 4 2" xfId="14789" xr:uid="{AD36DDA3-1D07-496C-BBF5-248D3A4DDF61}"/>
    <cellStyle name="Zarez 7 4 2 2" xfId="25504" xr:uid="{99912F39-85F4-48FC-842E-C5C1B0B170BF}"/>
    <cellStyle name="Zarez 7 4 3" xfId="12402" xr:uid="{8ED67BC5-D982-4D0E-9B90-0FACFD44CEB6}"/>
    <cellStyle name="Zarez 7 4 3 2" xfId="30187" xr:uid="{4C0F7CFD-D8D4-440D-927C-2D61CD511CAC}"/>
    <cellStyle name="Zarez 7 4 4" xfId="23117" xr:uid="{1DB2F133-A384-4159-AB18-8D4605917B9E}"/>
    <cellStyle name="Zarez 7 5" xfId="9942" xr:uid="{61CDD443-ED75-481D-9E9E-3F6F9F75745C}"/>
    <cellStyle name="Zarez 7 5 2" xfId="13606" xr:uid="{82212CBE-AD74-44DC-AB18-503525A7B55C}"/>
    <cellStyle name="Zarez 7 5 2 2" xfId="31371" xr:uid="{D0A9721C-8C85-412B-B8F8-B94DC26CFE12}"/>
    <cellStyle name="Zarez 7 5 3" xfId="24321" xr:uid="{82F24497-75F5-4C2C-9151-5AE0E10A6029}"/>
    <cellStyle name="Zarez 7 6" xfId="11162" xr:uid="{101DCEE8-D1BD-4CC9-9E10-5BB6A0D0372A}"/>
    <cellStyle name="Zarez 7 6 2" xfId="29004" xr:uid="{62FB5ED3-3110-46BD-8811-AF47011DDB29}"/>
    <cellStyle name="Zarez 7 7" xfId="21862" xr:uid="{2885E730-53E8-49E5-AF5F-B9D92F327931}"/>
    <cellStyle name="Zarez 8" xfId="19186" xr:uid="{8DAFFF60-98E6-49CC-86BB-26BB2366041B}"/>
    <cellStyle name="Zarez 9" xfId="19192" xr:uid="{79FE6909-CD43-42DB-80D1-07BCEC46BDD1}"/>
    <cellStyle name="Zelle überprüfen" xfId="5600" xr:uid="{A239EEC6-715B-43E6-AE26-66E2F48703E0}"/>
    <cellStyle name="Zelle überprüfen 2" xfId="5900" xr:uid="{C34B5991-C8BE-4869-8F13-88738DBD0CC1}"/>
    <cellStyle name="Zelle überprüfen 3" xfId="6333" xr:uid="{5E1DB069-4B81-4F96-A600-C3645C6B185D}"/>
    <cellStyle name="Zelle überprüfen 3 2" xfId="7930" xr:uid="{9A461405-6775-4FAF-B1BC-B4E0D3DE9391}"/>
    <cellStyle name="Zelle überprüfen 4" xfId="7263" xr:uid="{F34F4519-51B6-47C3-8B7E-00913CD003C1}"/>
    <cellStyle name="Zelle überprüfen 5" xfId="8414" xr:uid="{CD3718D6-D066-4C84-AE82-0427F9E0D2DA}"/>
  </cellStyles>
  <dxfs count="52">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emf"/><Relationship Id="rId21" Type="http://schemas.openxmlformats.org/officeDocument/2006/relationships/image" Target="../media/image21.jpeg"/><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jpeg"/><Relationship Id="rId16" Type="http://schemas.openxmlformats.org/officeDocument/2006/relationships/image" Target="../media/image16.emf"/><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emf"/><Relationship Id="rId10" Type="http://schemas.openxmlformats.org/officeDocument/2006/relationships/image" Target="../media/image10.jpeg"/><Relationship Id="rId19" Type="http://schemas.openxmlformats.org/officeDocument/2006/relationships/image" Target="../media/image19.emf"/><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emf"/><Relationship Id="rId21" Type="http://schemas.openxmlformats.org/officeDocument/2006/relationships/image" Target="../media/image21.jpeg"/><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jpeg"/><Relationship Id="rId16" Type="http://schemas.openxmlformats.org/officeDocument/2006/relationships/image" Target="../media/image16.emf"/><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emf"/><Relationship Id="rId10" Type="http://schemas.openxmlformats.org/officeDocument/2006/relationships/image" Target="../media/image10.jpeg"/><Relationship Id="rId19" Type="http://schemas.openxmlformats.org/officeDocument/2006/relationships/image" Target="../media/image19.emf"/><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9.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10" Type="http://schemas.openxmlformats.org/officeDocument/2006/relationships/image" Target="../media/image21.jpeg"/><Relationship Id="rId4" Type="http://schemas.openxmlformats.org/officeDocument/2006/relationships/image" Target="../media/image7.emf"/><Relationship Id="rId9"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10" Type="http://schemas.openxmlformats.org/officeDocument/2006/relationships/image" Target="../media/image21.jpeg"/><Relationship Id="rId4" Type="http://schemas.openxmlformats.org/officeDocument/2006/relationships/image" Target="../media/image7.emf"/><Relationship Id="rId9" Type="http://schemas.openxmlformats.org/officeDocument/2006/relationships/image" Target="../media/image13.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4" Type="http://schemas.openxmlformats.org/officeDocument/2006/relationships/image" Target="../media/image7.emf"/><Relationship Id="rId9" Type="http://schemas.openxmlformats.org/officeDocument/2006/relationships/image" Target="../media/image13.jpeg"/></Relationships>
</file>

<file path=xl/drawings/_rels/drawing12.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4" Type="http://schemas.openxmlformats.org/officeDocument/2006/relationships/image" Target="../media/image7.emf"/><Relationship Id="rId9" Type="http://schemas.openxmlformats.org/officeDocument/2006/relationships/image" Target="../media/image13.jpeg"/></Relationships>
</file>

<file path=xl/drawings/_rels/drawing13.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4" Type="http://schemas.openxmlformats.org/officeDocument/2006/relationships/image" Target="../media/image7.emf"/><Relationship Id="rId9"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10" Type="http://schemas.openxmlformats.org/officeDocument/2006/relationships/image" Target="../media/image22.png"/><Relationship Id="rId4" Type="http://schemas.openxmlformats.org/officeDocument/2006/relationships/image" Target="../media/image7.emf"/><Relationship Id="rId9" Type="http://schemas.openxmlformats.org/officeDocument/2006/relationships/image" Target="../media/image13.jpeg"/></Relationships>
</file>

<file path=xl/drawings/_rels/drawing15.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10" Type="http://schemas.openxmlformats.org/officeDocument/2006/relationships/image" Target="../media/image21.jpeg"/><Relationship Id="rId4" Type="http://schemas.openxmlformats.org/officeDocument/2006/relationships/image" Target="../media/image7.emf"/><Relationship Id="rId9"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1</xdr:col>
      <xdr:colOff>990600</xdr:colOff>
      <xdr:row>1019</xdr:row>
      <xdr:rowOff>0</xdr:rowOff>
    </xdr:from>
    <xdr:to>
      <xdr:col>1</xdr:col>
      <xdr:colOff>990600</xdr:colOff>
      <xdr:row>1039</xdr:row>
      <xdr:rowOff>42069</xdr:rowOff>
    </xdr:to>
    <xdr:pic>
      <xdr:nvPicPr>
        <xdr:cNvPr id="2" name="Picture 2">
          <a:extLst>
            <a:ext uri="{FF2B5EF4-FFF2-40B4-BE49-F238E27FC236}">
              <a16:creationId xmlns:a16="http://schemas.microsoft.com/office/drawing/2014/main" id="{654A505C-384C-4DEC-8E97-928BADD18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3" name="Picture 2">
          <a:extLst>
            <a:ext uri="{FF2B5EF4-FFF2-40B4-BE49-F238E27FC236}">
              <a16:creationId xmlns:a16="http://schemas.microsoft.com/office/drawing/2014/main" id="{92026712-A1A1-498C-AFB2-CAC557D42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4" name="Picture 3" descr="nealuce_parete">
          <a:extLst>
            <a:ext uri="{FF2B5EF4-FFF2-40B4-BE49-F238E27FC236}">
              <a16:creationId xmlns:a16="http://schemas.microsoft.com/office/drawing/2014/main" id="{50230702-8FE0-4E49-845F-5F50B32B2F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85120</xdr:rowOff>
    </xdr:to>
    <xdr:pic>
      <xdr:nvPicPr>
        <xdr:cNvPr id="5" name="Picture 2">
          <a:extLst>
            <a:ext uri="{FF2B5EF4-FFF2-40B4-BE49-F238E27FC236}">
              <a16:creationId xmlns:a16="http://schemas.microsoft.com/office/drawing/2014/main" id="{E017A6B9-E4F7-49FC-BC90-687AD5AC69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33690</xdr:rowOff>
    </xdr:to>
    <xdr:pic>
      <xdr:nvPicPr>
        <xdr:cNvPr id="6" name="Picture 3" descr="nealuce_parete">
          <a:extLst>
            <a:ext uri="{FF2B5EF4-FFF2-40B4-BE49-F238E27FC236}">
              <a16:creationId xmlns:a16="http://schemas.microsoft.com/office/drawing/2014/main" id="{0116B665-62FF-4B87-8CF5-0017C78348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85120</xdr:rowOff>
    </xdr:to>
    <xdr:pic>
      <xdr:nvPicPr>
        <xdr:cNvPr id="7" name="Picture 2">
          <a:extLst>
            <a:ext uri="{FF2B5EF4-FFF2-40B4-BE49-F238E27FC236}">
              <a16:creationId xmlns:a16="http://schemas.microsoft.com/office/drawing/2014/main" id="{20C67FE3-5658-4428-9427-E2A71E943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33690</xdr:rowOff>
    </xdr:to>
    <xdr:pic>
      <xdr:nvPicPr>
        <xdr:cNvPr id="8" name="Picture 3" descr="nealuce_parete">
          <a:extLst>
            <a:ext uri="{FF2B5EF4-FFF2-40B4-BE49-F238E27FC236}">
              <a16:creationId xmlns:a16="http://schemas.microsoft.com/office/drawing/2014/main" id="{A1A188F9-C468-4F86-9B65-45CC86C594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85120</xdr:rowOff>
    </xdr:to>
    <xdr:pic>
      <xdr:nvPicPr>
        <xdr:cNvPr id="9" name="Picture 2">
          <a:extLst>
            <a:ext uri="{FF2B5EF4-FFF2-40B4-BE49-F238E27FC236}">
              <a16:creationId xmlns:a16="http://schemas.microsoft.com/office/drawing/2014/main" id="{71C69864-A790-410D-B421-D298867C5C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33690</xdr:rowOff>
    </xdr:to>
    <xdr:pic>
      <xdr:nvPicPr>
        <xdr:cNvPr id="10" name="Picture 3" descr="nealuce_parete">
          <a:extLst>
            <a:ext uri="{FF2B5EF4-FFF2-40B4-BE49-F238E27FC236}">
              <a16:creationId xmlns:a16="http://schemas.microsoft.com/office/drawing/2014/main" id="{0140F9C1-BF13-451B-9F6B-7CE1240F5D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85120</xdr:rowOff>
    </xdr:to>
    <xdr:pic>
      <xdr:nvPicPr>
        <xdr:cNvPr id="11" name="Picture 2">
          <a:extLst>
            <a:ext uri="{FF2B5EF4-FFF2-40B4-BE49-F238E27FC236}">
              <a16:creationId xmlns:a16="http://schemas.microsoft.com/office/drawing/2014/main" id="{FEC66A45-03A8-4AD8-94CF-5C38BAF0E3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2" name="Picture 82">
          <a:extLst>
            <a:ext uri="{FF2B5EF4-FFF2-40B4-BE49-F238E27FC236}">
              <a16:creationId xmlns:a16="http://schemas.microsoft.com/office/drawing/2014/main" id="{D3200445-F602-4F65-B48B-355228DDE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85120</xdr:rowOff>
    </xdr:to>
    <xdr:pic>
      <xdr:nvPicPr>
        <xdr:cNvPr id="13" name="Picture 2">
          <a:extLst>
            <a:ext uri="{FF2B5EF4-FFF2-40B4-BE49-F238E27FC236}">
              <a16:creationId xmlns:a16="http://schemas.microsoft.com/office/drawing/2014/main" id="{2673B3E9-E502-407D-9CB9-3AD9A6A11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33690</xdr:rowOff>
    </xdr:to>
    <xdr:pic>
      <xdr:nvPicPr>
        <xdr:cNvPr id="14" name="Picture 3" descr="nealuce_parete">
          <a:extLst>
            <a:ext uri="{FF2B5EF4-FFF2-40B4-BE49-F238E27FC236}">
              <a16:creationId xmlns:a16="http://schemas.microsoft.com/office/drawing/2014/main" id="{46665218-096C-4FC1-A481-8BAC87012E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5" name="Picture 85">
          <a:extLst>
            <a:ext uri="{FF2B5EF4-FFF2-40B4-BE49-F238E27FC236}">
              <a16:creationId xmlns:a16="http://schemas.microsoft.com/office/drawing/2014/main" id="{801F4ACC-D183-485E-A990-6B83A48F3D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85120</xdr:rowOff>
    </xdr:to>
    <xdr:pic>
      <xdr:nvPicPr>
        <xdr:cNvPr id="16" name="Picture 2">
          <a:extLst>
            <a:ext uri="{FF2B5EF4-FFF2-40B4-BE49-F238E27FC236}">
              <a16:creationId xmlns:a16="http://schemas.microsoft.com/office/drawing/2014/main" id="{F591FB7E-B507-4FE8-AF75-A0FBDC6250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33690</xdr:rowOff>
    </xdr:to>
    <xdr:pic>
      <xdr:nvPicPr>
        <xdr:cNvPr id="17" name="Picture 3" descr="nealuce_parete">
          <a:extLst>
            <a:ext uri="{FF2B5EF4-FFF2-40B4-BE49-F238E27FC236}">
              <a16:creationId xmlns:a16="http://schemas.microsoft.com/office/drawing/2014/main" id="{5292C954-AD39-49D1-8E6C-6AF437172A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8" name="Picture 76">
          <a:extLst>
            <a:ext uri="{FF2B5EF4-FFF2-40B4-BE49-F238E27FC236}">
              <a16:creationId xmlns:a16="http://schemas.microsoft.com/office/drawing/2014/main" id="{B8612B8A-2E8B-4D1D-8845-DB067EC9D6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85120</xdr:rowOff>
    </xdr:to>
    <xdr:pic>
      <xdr:nvPicPr>
        <xdr:cNvPr id="19" name="Picture 2">
          <a:extLst>
            <a:ext uri="{FF2B5EF4-FFF2-40B4-BE49-F238E27FC236}">
              <a16:creationId xmlns:a16="http://schemas.microsoft.com/office/drawing/2014/main" id="{151BEFE3-9067-44E1-AE18-5B2E00EC0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33690</xdr:rowOff>
    </xdr:to>
    <xdr:pic>
      <xdr:nvPicPr>
        <xdr:cNvPr id="20" name="Picture 3" descr="nealuce_parete">
          <a:extLst>
            <a:ext uri="{FF2B5EF4-FFF2-40B4-BE49-F238E27FC236}">
              <a16:creationId xmlns:a16="http://schemas.microsoft.com/office/drawing/2014/main" id="{0A85944E-92D5-49DA-840B-E240ADBB5E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1" name="Picture 79">
          <a:extLst>
            <a:ext uri="{FF2B5EF4-FFF2-40B4-BE49-F238E27FC236}">
              <a16:creationId xmlns:a16="http://schemas.microsoft.com/office/drawing/2014/main" id="{792FA111-EE97-4E27-B6E9-97C862B52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85120</xdr:rowOff>
    </xdr:to>
    <xdr:pic>
      <xdr:nvPicPr>
        <xdr:cNvPr id="22" name="Picture 2">
          <a:extLst>
            <a:ext uri="{FF2B5EF4-FFF2-40B4-BE49-F238E27FC236}">
              <a16:creationId xmlns:a16="http://schemas.microsoft.com/office/drawing/2014/main" id="{B2E21791-3C1E-4288-920D-855EDF4F4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33690</xdr:rowOff>
    </xdr:to>
    <xdr:pic>
      <xdr:nvPicPr>
        <xdr:cNvPr id="23" name="Picture 3" descr="nealuce_parete">
          <a:extLst>
            <a:ext uri="{FF2B5EF4-FFF2-40B4-BE49-F238E27FC236}">
              <a16:creationId xmlns:a16="http://schemas.microsoft.com/office/drawing/2014/main" id="{2DE5EDD6-ABD6-4BA8-9820-AE979D86C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1028</xdr:row>
      <xdr:rowOff>52910</xdr:rowOff>
    </xdr:to>
    <xdr:pic>
      <xdr:nvPicPr>
        <xdr:cNvPr id="24" name="Picture 1">
          <a:extLst>
            <a:ext uri="{FF2B5EF4-FFF2-40B4-BE49-F238E27FC236}">
              <a16:creationId xmlns:a16="http://schemas.microsoft.com/office/drawing/2014/main" id="{670A46BE-C1E7-48D5-B18C-EABEAFED7C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3371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662940</xdr:colOff>
      <xdr:row>1019</xdr:row>
      <xdr:rowOff>0</xdr:rowOff>
    </xdr:from>
    <xdr:to>
      <xdr:col>1</xdr:col>
      <xdr:colOff>662940</xdr:colOff>
      <xdr:row>1028</xdr:row>
      <xdr:rowOff>75770</xdr:rowOff>
    </xdr:to>
    <xdr:pic>
      <xdr:nvPicPr>
        <xdr:cNvPr id="25" name="Picture 27" descr="Izrezak.JPG">
          <a:extLst>
            <a:ext uri="{FF2B5EF4-FFF2-40B4-BE49-F238E27FC236}">
              <a16:creationId xmlns:a16="http://schemas.microsoft.com/office/drawing/2014/main" id="{827678FD-7DD3-425E-8AF8-8740A6EA316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10615" y="1018822575"/>
          <a:ext cx="0" cy="1359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655320</xdr:colOff>
      <xdr:row>1019</xdr:row>
      <xdr:rowOff>0</xdr:rowOff>
    </xdr:from>
    <xdr:to>
      <xdr:col>1</xdr:col>
      <xdr:colOff>655320</xdr:colOff>
      <xdr:row>1031</xdr:row>
      <xdr:rowOff>29671</xdr:rowOff>
    </xdr:to>
    <xdr:pic>
      <xdr:nvPicPr>
        <xdr:cNvPr id="26" name="Picture 28" descr="philipsfit.JPG">
          <a:extLst>
            <a:ext uri="{FF2B5EF4-FFF2-40B4-BE49-F238E27FC236}">
              <a16:creationId xmlns:a16="http://schemas.microsoft.com/office/drawing/2014/main" id="{0E25E80B-34F6-4376-8617-1AA9672B78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02995" y="1018822575"/>
          <a:ext cx="0" cy="1742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42069</xdr:rowOff>
    </xdr:to>
    <xdr:pic>
      <xdr:nvPicPr>
        <xdr:cNvPr id="27" name="Picture 2">
          <a:extLst>
            <a:ext uri="{FF2B5EF4-FFF2-40B4-BE49-F238E27FC236}">
              <a16:creationId xmlns:a16="http://schemas.microsoft.com/office/drawing/2014/main" id="{C3DA399D-7821-4459-B673-F159400CB2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15400</xdr:rowOff>
    </xdr:to>
    <xdr:pic>
      <xdr:nvPicPr>
        <xdr:cNvPr id="28" name="Picture 3" descr="nealuce_parete">
          <a:extLst>
            <a:ext uri="{FF2B5EF4-FFF2-40B4-BE49-F238E27FC236}">
              <a16:creationId xmlns:a16="http://schemas.microsoft.com/office/drawing/2014/main" id="{0B44D4C9-20F5-497A-AD42-8CCC236DDC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42069</xdr:rowOff>
    </xdr:to>
    <xdr:pic>
      <xdr:nvPicPr>
        <xdr:cNvPr id="29" name="Picture 2">
          <a:extLst>
            <a:ext uri="{FF2B5EF4-FFF2-40B4-BE49-F238E27FC236}">
              <a16:creationId xmlns:a16="http://schemas.microsoft.com/office/drawing/2014/main" id="{3E094BC7-E2E6-44B8-8CB5-48D0577A0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15400</xdr:rowOff>
    </xdr:to>
    <xdr:pic>
      <xdr:nvPicPr>
        <xdr:cNvPr id="30" name="Picture 3" descr="nealuce_parete">
          <a:extLst>
            <a:ext uri="{FF2B5EF4-FFF2-40B4-BE49-F238E27FC236}">
              <a16:creationId xmlns:a16="http://schemas.microsoft.com/office/drawing/2014/main" id="{E7033E99-D685-4BAC-BEBF-FB59793166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42069</xdr:rowOff>
    </xdr:to>
    <xdr:pic>
      <xdr:nvPicPr>
        <xdr:cNvPr id="31" name="Picture 2">
          <a:extLst>
            <a:ext uri="{FF2B5EF4-FFF2-40B4-BE49-F238E27FC236}">
              <a16:creationId xmlns:a16="http://schemas.microsoft.com/office/drawing/2014/main" id="{FC65889B-14F7-46CC-8D51-FA42F339F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15400</xdr:rowOff>
    </xdr:to>
    <xdr:pic>
      <xdr:nvPicPr>
        <xdr:cNvPr id="32" name="Picture 3" descr="nealuce_parete">
          <a:extLst>
            <a:ext uri="{FF2B5EF4-FFF2-40B4-BE49-F238E27FC236}">
              <a16:creationId xmlns:a16="http://schemas.microsoft.com/office/drawing/2014/main" id="{F32900C2-DDF6-4737-9AF1-93CD93D496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42069</xdr:rowOff>
    </xdr:to>
    <xdr:pic>
      <xdr:nvPicPr>
        <xdr:cNvPr id="33" name="Picture 2">
          <a:extLst>
            <a:ext uri="{FF2B5EF4-FFF2-40B4-BE49-F238E27FC236}">
              <a16:creationId xmlns:a16="http://schemas.microsoft.com/office/drawing/2014/main" id="{B8A20E53-67CD-4B7E-B6F3-6D3762C8AC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4" name="Picture 82">
          <a:extLst>
            <a:ext uri="{FF2B5EF4-FFF2-40B4-BE49-F238E27FC236}">
              <a16:creationId xmlns:a16="http://schemas.microsoft.com/office/drawing/2014/main" id="{EA7A526D-F2F7-4729-828D-F107689C8D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42069</xdr:rowOff>
    </xdr:to>
    <xdr:pic>
      <xdr:nvPicPr>
        <xdr:cNvPr id="35" name="Picture 2">
          <a:extLst>
            <a:ext uri="{FF2B5EF4-FFF2-40B4-BE49-F238E27FC236}">
              <a16:creationId xmlns:a16="http://schemas.microsoft.com/office/drawing/2014/main" id="{7D396C5D-4814-41E5-9025-54956D0E9C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15400</xdr:rowOff>
    </xdr:to>
    <xdr:pic>
      <xdr:nvPicPr>
        <xdr:cNvPr id="36" name="Picture 3" descr="nealuce_parete">
          <a:extLst>
            <a:ext uri="{FF2B5EF4-FFF2-40B4-BE49-F238E27FC236}">
              <a16:creationId xmlns:a16="http://schemas.microsoft.com/office/drawing/2014/main" id="{BED13FC8-A3BB-46D0-AFF4-D9815BA61A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7" name="Picture 85">
          <a:extLst>
            <a:ext uri="{FF2B5EF4-FFF2-40B4-BE49-F238E27FC236}">
              <a16:creationId xmlns:a16="http://schemas.microsoft.com/office/drawing/2014/main" id="{3F2F2D5E-4A6A-459B-A81B-8EE4AE4A51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42069</xdr:rowOff>
    </xdr:to>
    <xdr:pic>
      <xdr:nvPicPr>
        <xdr:cNvPr id="38" name="Picture 2">
          <a:extLst>
            <a:ext uri="{FF2B5EF4-FFF2-40B4-BE49-F238E27FC236}">
              <a16:creationId xmlns:a16="http://schemas.microsoft.com/office/drawing/2014/main" id="{5C31879E-3619-4A3A-A25D-21D00B369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15400</xdr:rowOff>
    </xdr:to>
    <xdr:pic>
      <xdr:nvPicPr>
        <xdr:cNvPr id="39" name="Picture 3" descr="nealuce_parete">
          <a:extLst>
            <a:ext uri="{FF2B5EF4-FFF2-40B4-BE49-F238E27FC236}">
              <a16:creationId xmlns:a16="http://schemas.microsoft.com/office/drawing/2014/main" id="{442D5D11-BD7F-4AE8-AD1D-A8319D2E2D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40" name="Picture 76">
          <a:extLst>
            <a:ext uri="{FF2B5EF4-FFF2-40B4-BE49-F238E27FC236}">
              <a16:creationId xmlns:a16="http://schemas.microsoft.com/office/drawing/2014/main" id="{2EDA5CFC-C839-491D-B693-B4FB4A779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42069</xdr:rowOff>
    </xdr:to>
    <xdr:pic>
      <xdr:nvPicPr>
        <xdr:cNvPr id="41" name="Picture 2">
          <a:extLst>
            <a:ext uri="{FF2B5EF4-FFF2-40B4-BE49-F238E27FC236}">
              <a16:creationId xmlns:a16="http://schemas.microsoft.com/office/drawing/2014/main" id="{DF4CF817-6304-454B-A3B3-0844E3851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15400</xdr:rowOff>
    </xdr:to>
    <xdr:pic>
      <xdr:nvPicPr>
        <xdr:cNvPr id="42" name="Picture 3" descr="nealuce_parete">
          <a:extLst>
            <a:ext uri="{FF2B5EF4-FFF2-40B4-BE49-F238E27FC236}">
              <a16:creationId xmlns:a16="http://schemas.microsoft.com/office/drawing/2014/main" id="{95863747-A386-436D-88BE-12639F40FC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43" name="Picture 79">
          <a:extLst>
            <a:ext uri="{FF2B5EF4-FFF2-40B4-BE49-F238E27FC236}">
              <a16:creationId xmlns:a16="http://schemas.microsoft.com/office/drawing/2014/main" id="{B5D0EE66-2C52-4180-90EB-E69045DBB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42069</xdr:rowOff>
    </xdr:to>
    <xdr:pic>
      <xdr:nvPicPr>
        <xdr:cNvPr id="44" name="Picture 2">
          <a:extLst>
            <a:ext uri="{FF2B5EF4-FFF2-40B4-BE49-F238E27FC236}">
              <a16:creationId xmlns:a16="http://schemas.microsoft.com/office/drawing/2014/main" id="{48F30B2E-BACC-4359-9C23-F84CB2F28A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15400</xdr:rowOff>
    </xdr:to>
    <xdr:pic>
      <xdr:nvPicPr>
        <xdr:cNvPr id="45" name="Picture 3" descr="nealuce_parete">
          <a:extLst>
            <a:ext uri="{FF2B5EF4-FFF2-40B4-BE49-F238E27FC236}">
              <a16:creationId xmlns:a16="http://schemas.microsoft.com/office/drawing/2014/main" id="{FCB404C2-CFE1-4CC4-92DC-1D37C54893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1029</xdr:row>
      <xdr:rowOff>129007</xdr:rowOff>
    </xdr:to>
    <xdr:pic>
      <xdr:nvPicPr>
        <xdr:cNvPr id="46" name="Picture 1">
          <a:extLst>
            <a:ext uri="{FF2B5EF4-FFF2-40B4-BE49-F238E27FC236}">
              <a16:creationId xmlns:a16="http://schemas.microsoft.com/office/drawing/2014/main" id="{F2D6267F-98AF-4FB2-A4C9-2575BF9F53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5636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609600</xdr:colOff>
      <xdr:row>1019</xdr:row>
      <xdr:rowOff>0</xdr:rowOff>
    </xdr:from>
    <xdr:to>
      <xdr:col>1</xdr:col>
      <xdr:colOff>609600</xdr:colOff>
      <xdr:row>1030</xdr:row>
      <xdr:rowOff>1858</xdr:rowOff>
    </xdr:to>
    <xdr:pic>
      <xdr:nvPicPr>
        <xdr:cNvPr id="47" name="Picture 50" descr="Izrezak.JPG">
          <a:extLst>
            <a:ext uri="{FF2B5EF4-FFF2-40B4-BE49-F238E27FC236}">
              <a16:creationId xmlns:a16="http://schemas.microsoft.com/office/drawing/2014/main" id="{14F26C5E-D43E-4293-971F-46966A0D69B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57275" y="1018822575"/>
          <a:ext cx="0" cy="1574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48" name="Picture 2">
          <a:extLst>
            <a:ext uri="{FF2B5EF4-FFF2-40B4-BE49-F238E27FC236}">
              <a16:creationId xmlns:a16="http://schemas.microsoft.com/office/drawing/2014/main" id="{085C1D37-3381-4FE9-8108-BD870AD98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49" name="Picture 2">
          <a:extLst>
            <a:ext uri="{FF2B5EF4-FFF2-40B4-BE49-F238E27FC236}">
              <a16:creationId xmlns:a16="http://schemas.microsoft.com/office/drawing/2014/main" id="{E16F996E-ACED-4194-A8ED-936794890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50" name="Picture 3" descr="nealuce_parete">
          <a:extLst>
            <a:ext uri="{FF2B5EF4-FFF2-40B4-BE49-F238E27FC236}">
              <a16:creationId xmlns:a16="http://schemas.microsoft.com/office/drawing/2014/main" id="{4C42B3C3-DE6A-4EDA-B938-E6499B946E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51" name="Picture 2">
          <a:extLst>
            <a:ext uri="{FF2B5EF4-FFF2-40B4-BE49-F238E27FC236}">
              <a16:creationId xmlns:a16="http://schemas.microsoft.com/office/drawing/2014/main" id="{CB2CCAB0-7627-4244-93E8-40D3587B36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52" name="Picture 3" descr="nealuce_parete">
          <a:extLst>
            <a:ext uri="{FF2B5EF4-FFF2-40B4-BE49-F238E27FC236}">
              <a16:creationId xmlns:a16="http://schemas.microsoft.com/office/drawing/2014/main" id="{2DFCC53F-7E85-4406-951F-E61224FD60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53" name="Picture 2">
          <a:extLst>
            <a:ext uri="{FF2B5EF4-FFF2-40B4-BE49-F238E27FC236}">
              <a16:creationId xmlns:a16="http://schemas.microsoft.com/office/drawing/2014/main" id="{B496BFB7-077D-4CFA-B319-05A2E9208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54" name="Picture 3" descr="nealuce_parete">
          <a:extLst>
            <a:ext uri="{FF2B5EF4-FFF2-40B4-BE49-F238E27FC236}">
              <a16:creationId xmlns:a16="http://schemas.microsoft.com/office/drawing/2014/main" id="{DC66CE73-B723-4961-9506-84932F365D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55" name="Picture 2">
          <a:extLst>
            <a:ext uri="{FF2B5EF4-FFF2-40B4-BE49-F238E27FC236}">
              <a16:creationId xmlns:a16="http://schemas.microsoft.com/office/drawing/2014/main" id="{E174968B-2454-4526-85F7-DF13ECC0F1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56" name="Picture 82">
          <a:extLst>
            <a:ext uri="{FF2B5EF4-FFF2-40B4-BE49-F238E27FC236}">
              <a16:creationId xmlns:a16="http://schemas.microsoft.com/office/drawing/2014/main" id="{4DA7DE8C-D8BA-41AC-A415-9C00751462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57" name="Picture 2">
          <a:extLst>
            <a:ext uri="{FF2B5EF4-FFF2-40B4-BE49-F238E27FC236}">
              <a16:creationId xmlns:a16="http://schemas.microsoft.com/office/drawing/2014/main" id="{8E53ABD5-6F4E-4529-88B4-E5DDFD6560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58" name="Picture 3" descr="nealuce_parete">
          <a:extLst>
            <a:ext uri="{FF2B5EF4-FFF2-40B4-BE49-F238E27FC236}">
              <a16:creationId xmlns:a16="http://schemas.microsoft.com/office/drawing/2014/main" id="{5A6EE69B-91D0-4A64-8022-E13135169C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59" name="Picture 85">
          <a:extLst>
            <a:ext uri="{FF2B5EF4-FFF2-40B4-BE49-F238E27FC236}">
              <a16:creationId xmlns:a16="http://schemas.microsoft.com/office/drawing/2014/main" id="{ECACC2F8-6161-4705-9FC7-6F1DE586F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60" name="Picture 2">
          <a:extLst>
            <a:ext uri="{FF2B5EF4-FFF2-40B4-BE49-F238E27FC236}">
              <a16:creationId xmlns:a16="http://schemas.microsoft.com/office/drawing/2014/main" id="{C6BCF4AE-7811-4395-9DD8-2FD3039D1B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61" name="Picture 3" descr="nealuce_parete">
          <a:extLst>
            <a:ext uri="{FF2B5EF4-FFF2-40B4-BE49-F238E27FC236}">
              <a16:creationId xmlns:a16="http://schemas.microsoft.com/office/drawing/2014/main" id="{C7CF0708-E8FF-47BD-9A75-A7D491D53B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62" name="Picture 76">
          <a:extLst>
            <a:ext uri="{FF2B5EF4-FFF2-40B4-BE49-F238E27FC236}">
              <a16:creationId xmlns:a16="http://schemas.microsoft.com/office/drawing/2014/main" id="{E558A75E-69A0-4757-89C0-4079CCB89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63" name="Picture 2">
          <a:extLst>
            <a:ext uri="{FF2B5EF4-FFF2-40B4-BE49-F238E27FC236}">
              <a16:creationId xmlns:a16="http://schemas.microsoft.com/office/drawing/2014/main" id="{3CB7B6F9-9185-4EBD-9A7A-5ABE932FB0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64" name="Picture 3" descr="nealuce_parete">
          <a:extLst>
            <a:ext uri="{FF2B5EF4-FFF2-40B4-BE49-F238E27FC236}">
              <a16:creationId xmlns:a16="http://schemas.microsoft.com/office/drawing/2014/main" id="{C0181329-3A5B-4309-9EF9-2A80CDDB7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65" name="Picture 79">
          <a:extLst>
            <a:ext uri="{FF2B5EF4-FFF2-40B4-BE49-F238E27FC236}">
              <a16:creationId xmlns:a16="http://schemas.microsoft.com/office/drawing/2014/main" id="{17CDFC29-D2EA-4B20-A74B-54CEAF43F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66" name="Picture 2">
          <a:extLst>
            <a:ext uri="{FF2B5EF4-FFF2-40B4-BE49-F238E27FC236}">
              <a16:creationId xmlns:a16="http://schemas.microsoft.com/office/drawing/2014/main" id="{01E1088F-00F5-4739-9CC7-DFB2EC052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67" name="Picture 3" descr="nealuce_parete">
          <a:extLst>
            <a:ext uri="{FF2B5EF4-FFF2-40B4-BE49-F238E27FC236}">
              <a16:creationId xmlns:a16="http://schemas.microsoft.com/office/drawing/2014/main" id="{64F2EF84-B093-4087-8FC6-C57F1781A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1028</xdr:row>
      <xdr:rowOff>39194</xdr:rowOff>
    </xdr:to>
    <xdr:pic>
      <xdr:nvPicPr>
        <xdr:cNvPr id="68" name="Picture 1">
          <a:extLst>
            <a:ext uri="{FF2B5EF4-FFF2-40B4-BE49-F238E27FC236}">
              <a16:creationId xmlns:a16="http://schemas.microsoft.com/office/drawing/2014/main" id="{32CE0FDE-BF6A-443A-9C2F-A3282125B3E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323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1031</xdr:row>
      <xdr:rowOff>45466</xdr:rowOff>
    </xdr:to>
    <xdr:pic>
      <xdr:nvPicPr>
        <xdr:cNvPr id="69" name="Picture 2">
          <a:extLst>
            <a:ext uri="{FF2B5EF4-FFF2-40B4-BE49-F238E27FC236}">
              <a16:creationId xmlns:a16="http://schemas.microsoft.com/office/drawing/2014/main" id="{BFAB197D-2629-49DC-AA23-4C5D613A64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1031</xdr:row>
      <xdr:rowOff>129286</xdr:rowOff>
    </xdr:to>
    <xdr:pic>
      <xdr:nvPicPr>
        <xdr:cNvPr id="70" name="Picture 3" descr="nealuce_parete">
          <a:extLst>
            <a:ext uri="{FF2B5EF4-FFF2-40B4-BE49-F238E27FC236}">
              <a16:creationId xmlns:a16="http://schemas.microsoft.com/office/drawing/2014/main" id="{130F903A-4993-4B45-BE4B-F5CF9CF546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849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1031</xdr:row>
      <xdr:rowOff>45466</xdr:rowOff>
    </xdr:to>
    <xdr:pic>
      <xdr:nvPicPr>
        <xdr:cNvPr id="71" name="Picture 2">
          <a:extLst>
            <a:ext uri="{FF2B5EF4-FFF2-40B4-BE49-F238E27FC236}">
              <a16:creationId xmlns:a16="http://schemas.microsoft.com/office/drawing/2014/main" id="{E152B771-A806-4A66-9BED-06F88DFDD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1031</xdr:row>
      <xdr:rowOff>45466</xdr:rowOff>
    </xdr:to>
    <xdr:pic>
      <xdr:nvPicPr>
        <xdr:cNvPr id="72" name="Picture 2">
          <a:extLst>
            <a:ext uri="{FF2B5EF4-FFF2-40B4-BE49-F238E27FC236}">
              <a16:creationId xmlns:a16="http://schemas.microsoft.com/office/drawing/2014/main" id="{28084389-33B5-4224-BDF3-B2F70F07A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1031</xdr:row>
      <xdr:rowOff>129286</xdr:rowOff>
    </xdr:to>
    <xdr:pic>
      <xdr:nvPicPr>
        <xdr:cNvPr id="73" name="Picture 3" descr="nealuce_parete">
          <a:extLst>
            <a:ext uri="{FF2B5EF4-FFF2-40B4-BE49-F238E27FC236}">
              <a16:creationId xmlns:a16="http://schemas.microsoft.com/office/drawing/2014/main" id="{03C138E7-CE61-4CCB-8D5D-105FC17BA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849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1031</xdr:row>
      <xdr:rowOff>45466</xdr:rowOff>
    </xdr:to>
    <xdr:pic>
      <xdr:nvPicPr>
        <xdr:cNvPr id="74" name="Picture 2">
          <a:extLst>
            <a:ext uri="{FF2B5EF4-FFF2-40B4-BE49-F238E27FC236}">
              <a16:creationId xmlns:a16="http://schemas.microsoft.com/office/drawing/2014/main" id="{4C90B84D-6444-40F9-947A-848E07FAB3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1031</xdr:row>
      <xdr:rowOff>129286</xdr:rowOff>
    </xdr:to>
    <xdr:pic>
      <xdr:nvPicPr>
        <xdr:cNvPr id="75" name="Picture 3" descr="nealuce_parete">
          <a:extLst>
            <a:ext uri="{FF2B5EF4-FFF2-40B4-BE49-F238E27FC236}">
              <a16:creationId xmlns:a16="http://schemas.microsoft.com/office/drawing/2014/main" id="{1741593C-8118-42D6-88FF-3BB60AD445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849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1031</xdr:row>
      <xdr:rowOff>45466</xdr:rowOff>
    </xdr:to>
    <xdr:pic>
      <xdr:nvPicPr>
        <xdr:cNvPr id="76" name="Picture 2">
          <a:extLst>
            <a:ext uri="{FF2B5EF4-FFF2-40B4-BE49-F238E27FC236}">
              <a16:creationId xmlns:a16="http://schemas.microsoft.com/office/drawing/2014/main" id="{9AA565D7-F977-4947-ADB7-5711C137D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1024</xdr:row>
      <xdr:rowOff>121318</xdr:rowOff>
    </xdr:to>
    <xdr:pic>
      <xdr:nvPicPr>
        <xdr:cNvPr id="77" name="Picture 1">
          <a:extLst>
            <a:ext uri="{FF2B5EF4-FFF2-40B4-BE49-F238E27FC236}">
              <a16:creationId xmlns:a16="http://schemas.microsoft.com/office/drawing/2014/main" id="{6F8E9186-CB54-4E07-B716-37AC4A55C09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834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197</xdr:rowOff>
    </xdr:to>
    <xdr:pic>
      <xdr:nvPicPr>
        <xdr:cNvPr id="78" name="Picture 2">
          <a:extLst>
            <a:ext uri="{FF2B5EF4-FFF2-40B4-BE49-F238E27FC236}">
              <a16:creationId xmlns:a16="http://schemas.microsoft.com/office/drawing/2014/main" id="{87C571DE-755D-45D4-BEAC-17CF0B2ACA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1034</xdr:row>
      <xdr:rowOff>102924</xdr:rowOff>
    </xdr:to>
    <xdr:pic>
      <xdr:nvPicPr>
        <xdr:cNvPr id="79" name="Picture 3" descr="nealuce_parete">
          <a:extLst>
            <a:ext uri="{FF2B5EF4-FFF2-40B4-BE49-F238E27FC236}">
              <a16:creationId xmlns:a16="http://schemas.microsoft.com/office/drawing/2014/main" id="{6BE0678C-B7C3-4C3C-8795-EDDDEB2630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44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197</xdr:rowOff>
    </xdr:to>
    <xdr:pic>
      <xdr:nvPicPr>
        <xdr:cNvPr id="80" name="Picture 2">
          <a:extLst>
            <a:ext uri="{FF2B5EF4-FFF2-40B4-BE49-F238E27FC236}">
              <a16:creationId xmlns:a16="http://schemas.microsoft.com/office/drawing/2014/main" id="{B38D4E79-7B3E-475C-962E-CA5866D0D8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197</xdr:rowOff>
    </xdr:to>
    <xdr:pic>
      <xdr:nvPicPr>
        <xdr:cNvPr id="81" name="Picture 2">
          <a:extLst>
            <a:ext uri="{FF2B5EF4-FFF2-40B4-BE49-F238E27FC236}">
              <a16:creationId xmlns:a16="http://schemas.microsoft.com/office/drawing/2014/main" id="{5975AF4E-3E80-4C01-8C1D-5F8A8DF5C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1034</xdr:row>
      <xdr:rowOff>102924</xdr:rowOff>
    </xdr:to>
    <xdr:pic>
      <xdr:nvPicPr>
        <xdr:cNvPr id="82" name="Picture 3" descr="nealuce_parete">
          <a:extLst>
            <a:ext uri="{FF2B5EF4-FFF2-40B4-BE49-F238E27FC236}">
              <a16:creationId xmlns:a16="http://schemas.microsoft.com/office/drawing/2014/main" id="{0BFDF805-CD20-431A-AE68-3366459667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44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197</xdr:rowOff>
    </xdr:to>
    <xdr:pic>
      <xdr:nvPicPr>
        <xdr:cNvPr id="83" name="Picture 2">
          <a:extLst>
            <a:ext uri="{FF2B5EF4-FFF2-40B4-BE49-F238E27FC236}">
              <a16:creationId xmlns:a16="http://schemas.microsoft.com/office/drawing/2014/main" id="{E0EBF883-3AB4-4327-A982-AF53017A1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1034</xdr:row>
      <xdr:rowOff>102924</xdr:rowOff>
    </xdr:to>
    <xdr:pic>
      <xdr:nvPicPr>
        <xdr:cNvPr id="84" name="Picture 3" descr="nealuce_parete">
          <a:extLst>
            <a:ext uri="{FF2B5EF4-FFF2-40B4-BE49-F238E27FC236}">
              <a16:creationId xmlns:a16="http://schemas.microsoft.com/office/drawing/2014/main" id="{6486DA07-3751-4C7A-8EE4-0DE72C37E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44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197</xdr:rowOff>
    </xdr:to>
    <xdr:pic>
      <xdr:nvPicPr>
        <xdr:cNvPr id="85" name="Picture 2">
          <a:extLst>
            <a:ext uri="{FF2B5EF4-FFF2-40B4-BE49-F238E27FC236}">
              <a16:creationId xmlns:a16="http://schemas.microsoft.com/office/drawing/2014/main" id="{46851556-D774-4E24-B6C8-E978CCEE7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1027</xdr:row>
      <xdr:rowOff>46641</xdr:rowOff>
    </xdr:to>
    <xdr:pic>
      <xdr:nvPicPr>
        <xdr:cNvPr id="86" name="Picture 1">
          <a:extLst>
            <a:ext uri="{FF2B5EF4-FFF2-40B4-BE49-F238E27FC236}">
              <a16:creationId xmlns:a16="http://schemas.microsoft.com/office/drawing/2014/main" id="{398143C3-8317-4818-B820-3C743E4E53D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187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28734</xdr:rowOff>
    </xdr:to>
    <xdr:pic>
      <xdr:nvPicPr>
        <xdr:cNvPr id="87" name="Picture 2">
          <a:extLst>
            <a:ext uri="{FF2B5EF4-FFF2-40B4-BE49-F238E27FC236}">
              <a16:creationId xmlns:a16="http://schemas.microsoft.com/office/drawing/2014/main" id="{33DF89C3-0C82-4D47-A2F2-CA8232FB36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120174</xdr:rowOff>
    </xdr:to>
    <xdr:pic>
      <xdr:nvPicPr>
        <xdr:cNvPr id="88" name="Picture 3" descr="nealuce_parete">
          <a:extLst>
            <a:ext uri="{FF2B5EF4-FFF2-40B4-BE49-F238E27FC236}">
              <a16:creationId xmlns:a16="http://schemas.microsoft.com/office/drawing/2014/main" id="{F5FAF73F-AA4A-4C32-8D9A-061258E382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28734</xdr:rowOff>
    </xdr:to>
    <xdr:pic>
      <xdr:nvPicPr>
        <xdr:cNvPr id="89" name="Picture 2">
          <a:extLst>
            <a:ext uri="{FF2B5EF4-FFF2-40B4-BE49-F238E27FC236}">
              <a16:creationId xmlns:a16="http://schemas.microsoft.com/office/drawing/2014/main" id="{0302A432-401A-4187-9CF7-03745160F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28734</xdr:rowOff>
    </xdr:to>
    <xdr:pic>
      <xdr:nvPicPr>
        <xdr:cNvPr id="90" name="Picture 2">
          <a:extLst>
            <a:ext uri="{FF2B5EF4-FFF2-40B4-BE49-F238E27FC236}">
              <a16:creationId xmlns:a16="http://schemas.microsoft.com/office/drawing/2014/main" id="{A6B8456F-29CE-484E-AB37-F92D2E7584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120174</xdr:rowOff>
    </xdr:to>
    <xdr:pic>
      <xdr:nvPicPr>
        <xdr:cNvPr id="91" name="Picture 3" descr="nealuce_parete">
          <a:extLst>
            <a:ext uri="{FF2B5EF4-FFF2-40B4-BE49-F238E27FC236}">
              <a16:creationId xmlns:a16="http://schemas.microsoft.com/office/drawing/2014/main" id="{0CDC7DDA-EEF3-4746-BFF5-D8168D149B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28734</xdr:rowOff>
    </xdr:to>
    <xdr:pic>
      <xdr:nvPicPr>
        <xdr:cNvPr id="92" name="Picture 2">
          <a:extLst>
            <a:ext uri="{FF2B5EF4-FFF2-40B4-BE49-F238E27FC236}">
              <a16:creationId xmlns:a16="http://schemas.microsoft.com/office/drawing/2014/main" id="{59B949B6-00F7-4B8B-96DC-454908A5A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120174</xdr:rowOff>
    </xdr:to>
    <xdr:pic>
      <xdr:nvPicPr>
        <xdr:cNvPr id="93" name="Picture 3" descr="nealuce_parete">
          <a:extLst>
            <a:ext uri="{FF2B5EF4-FFF2-40B4-BE49-F238E27FC236}">
              <a16:creationId xmlns:a16="http://schemas.microsoft.com/office/drawing/2014/main" id="{45728A47-46EB-426A-98DE-2A24E8E854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1039</xdr:row>
      <xdr:rowOff>28734</xdr:rowOff>
    </xdr:to>
    <xdr:pic>
      <xdr:nvPicPr>
        <xdr:cNvPr id="94" name="Picture 2">
          <a:extLst>
            <a:ext uri="{FF2B5EF4-FFF2-40B4-BE49-F238E27FC236}">
              <a16:creationId xmlns:a16="http://schemas.microsoft.com/office/drawing/2014/main" id="{30A03070-CC20-47FF-B367-8EE53A6D1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1031</xdr:row>
      <xdr:rowOff>114808</xdr:rowOff>
    </xdr:to>
    <xdr:pic>
      <xdr:nvPicPr>
        <xdr:cNvPr id="95" name="Picture 1">
          <a:extLst>
            <a:ext uri="{FF2B5EF4-FFF2-40B4-BE49-F238E27FC236}">
              <a16:creationId xmlns:a16="http://schemas.microsoft.com/office/drawing/2014/main" id="{DBA53420-A62A-4125-87FF-A4791C7E96D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827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1031</xdr:row>
      <xdr:rowOff>91948</xdr:rowOff>
    </xdr:to>
    <xdr:pic>
      <xdr:nvPicPr>
        <xdr:cNvPr id="96" name="Picture 123" descr="Izrezak.JPG">
          <a:extLst>
            <a:ext uri="{FF2B5EF4-FFF2-40B4-BE49-F238E27FC236}">
              <a16:creationId xmlns:a16="http://schemas.microsoft.com/office/drawing/2014/main" id="{69E6DFCF-4912-47C1-AD3D-7A0E9650D9C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8047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115986</xdr:rowOff>
    </xdr:to>
    <xdr:pic>
      <xdr:nvPicPr>
        <xdr:cNvPr id="97" name="Picture 2">
          <a:extLst>
            <a:ext uri="{FF2B5EF4-FFF2-40B4-BE49-F238E27FC236}">
              <a16:creationId xmlns:a16="http://schemas.microsoft.com/office/drawing/2014/main" id="{D09FDF45-78F6-4054-83BF-4800DF08D2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115986</xdr:rowOff>
    </xdr:to>
    <xdr:pic>
      <xdr:nvPicPr>
        <xdr:cNvPr id="98" name="Picture 3" descr="nealuce_parete">
          <a:extLst>
            <a:ext uri="{FF2B5EF4-FFF2-40B4-BE49-F238E27FC236}">
              <a16:creationId xmlns:a16="http://schemas.microsoft.com/office/drawing/2014/main" id="{D64D6ED4-0C82-4607-B700-282B9AB8A0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115986</xdr:rowOff>
    </xdr:to>
    <xdr:pic>
      <xdr:nvPicPr>
        <xdr:cNvPr id="99" name="Picture 2">
          <a:extLst>
            <a:ext uri="{FF2B5EF4-FFF2-40B4-BE49-F238E27FC236}">
              <a16:creationId xmlns:a16="http://schemas.microsoft.com/office/drawing/2014/main" id="{3417A531-BA2F-473C-9C2E-18AC063E3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115986</xdr:rowOff>
    </xdr:to>
    <xdr:pic>
      <xdr:nvPicPr>
        <xdr:cNvPr id="100" name="Picture 2">
          <a:extLst>
            <a:ext uri="{FF2B5EF4-FFF2-40B4-BE49-F238E27FC236}">
              <a16:creationId xmlns:a16="http://schemas.microsoft.com/office/drawing/2014/main" id="{83591E49-6D04-4039-946E-91E31DC7D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115986</xdr:rowOff>
    </xdr:to>
    <xdr:pic>
      <xdr:nvPicPr>
        <xdr:cNvPr id="101" name="Picture 3" descr="nealuce_parete">
          <a:extLst>
            <a:ext uri="{FF2B5EF4-FFF2-40B4-BE49-F238E27FC236}">
              <a16:creationId xmlns:a16="http://schemas.microsoft.com/office/drawing/2014/main" id="{F0F33139-06C8-482B-853B-2FDD15FB80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115986</xdr:rowOff>
    </xdr:to>
    <xdr:pic>
      <xdr:nvPicPr>
        <xdr:cNvPr id="102" name="Picture 2">
          <a:extLst>
            <a:ext uri="{FF2B5EF4-FFF2-40B4-BE49-F238E27FC236}">
              <a16:creationId xmlns:a16="http://schemas.microsoft.com/office/drawing/2014/main" id="{AC52F7BC-BD48-46C9-B81D-A548AA0A7B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1037</xdr:row>
      <xdr:rowOff>115986</xdr:rowOff>
    </xdr:to>
    <xdr:pic>
      <xdr:nvPicPr>
        <xdr:cNvPr id="103" name="Picture 3" descr="nealuce_parete">
          <a:extLst>
            <a:ext uri="{FF2B5EF4-FFF2-40B4-BE49-F238E27FC236}">
              <a16:creationId xmlns:a16="http://schemas.microsoft.com/office/drawing/2014/main" id="{2A1CB9A6-B9E9-49F8-81E8-EAAF113AD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115986</xdr:rowOff>
    </xdr:to>
    <xdr:pic>
      <xdr:nvPicPr>
        <xdr:cNvPr id="104" name="Picture 2">
          <a:extLst>
            <a:ext uri="{FF2B5EF4-FFF2-40B4-BE49-F238E27FC236}">
              <a16:creationId xmlns:a16="http://schemas.microsoft.com/office/drawing/2014/main" id="{1852530E-8E6B-48F2-A234-FE185DE6EA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1037</xdr:row>
      <xdr:rowOff>115986</xdr:rowOff>
    </xdr:to>
    <xdr:pic>
      <xdr:nvPicPr>
        <xdr:cNvPr id="105" name="Picture 1">
          <a:extLst>
            <a:ext uri="{FF2B5EF4-FFF2-40B4-BE49-F238E27FC236}">
              <a16:creationId xmlns:a16="http://schemas.microsoft.com/office/drawing/2014/main" id="{E44886C3-5724-4928-9430-353D1642E4F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1019</xdr:row>
      <xdr:rowOff>0</xdr:rowOff>
    </xdr:to>
    <xdr:pic>
      <xdr:nvPicPr>
        <xdr:cNvPr id="106" name="Picture 133" descr="Izrezak.JPG">
          <a:extLst>
            <a:ext uri="{FF2B5EF4-FFF2-40B4-BE49-F238E27FC236}">
              <a16:creationId xmlns:a16="http://schemas.microsoft.com/office/drawing/2014/main" id="{D358F505-4741-4D4B-A129-662159E4BA5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68737</xdr:rowOff>
    </xdr:to>
    <xdr:pic>
      <xdr:nvPicPr>
        <xdr:cNvPr id="107" name="Picture 2">
          <a:extLst>
            <a:ext uri="{FF2B5EF4-FFF2-40B4-BE49-F238E27FC236}">
              <a16:creationId xmlns:a16="http://schemas.microsoft.com/office/drawing/2014/main" id="{DEAAE770-B739-4095-B1D2-2764EAE49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68737</xdr:rowOff>
    </xdr:to>
    <xdr:pic>
      <xdr:nvPicPr>
        <xdr:cNvPr id="108" name="Picture 3" descr="nealuce_parete">
          <a:extLst>
            <a:ext uri="{FF2B5EF4-FFF2-40B4-BE49-F238E27FC236}">
              <a16:creationId xmlns:a16="http://schemas.microsoft.com/office/drawing/2014/main" id="{B1F545AF-356A-424F-BB30-EE4764D76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68737</xdr:rowOff>
    </xdr:to>
    <xdr:pic>
      <xdr:nvPicPr>
        <xdr:cNvPr id="109" name="Picture 2">
          <a:extLst>
            <a:ext uri="{FF2B5EF4-FFF2-40B4-BE49-F238E27FC236}">
              <a16:creationId xmlns:a16="http://schemas.microsoft.com/office/drawing/2014/main" id="{E4C0BAB0-D2F2-4B96-8859-AEC5996050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68737</xdr:rowOff>
    </xdr:to>
    <xdr:pic>
      <xdr:nvPicPr>
        <xdr:cNvPr id="110" name="Picture 2">
          <a:extLst>
            <a:ext uri="{FF2B5EF4-FFF2-40B4-BE49-F238E27FC236}">
              <a16:creationId xmlns:a16="http://schemas.microsoft.com/office/drawing/2014/main" id="{2F3CAF33-CE8C-4B0C-A7F0-A101B7043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68737</xdr:rowOff>
    </xdr:to>
    <xdr:pic>
      <xdr:nvPicPr>
        <xdr:cNvPr id="111" name="Picture 3" descr="nealuce_parete">
          <a:extLst>
            <a:ext uri="{FF2B5EF4-FFF2-40B4-BE49-F238E27FC236}">
              <a16:creationId xmlns:a16="http://schemas.microsoft.com/office/drawing/2014/main" id="{B13D45CD-EBDF-4DF1-BA43-8ECB4BCBBE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68737</xdr:rowOff>
    </xdr:to>
    <xdr:pic>
      <xdr:nvPicPr>
        <xdr:cNvPr id="112" name="Picture 2">
          <a:extLst>
            <a:ext uri="{FF2B5EF4-FFF2-40B4-BE49-F238E27FC236}">
              <a16:creationId xmlns:a16="http://schemas.microsoft.com/office/drawing/2014/main" id="{9018E97B-3942-4488-BB58-D85F82F967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68737</xdr:rowOff>
    </xdr:to>
    <xdr:pic>
      <xdr:nvPicPr>
        <xdr:cNvPr id="113" name="Picture 3" descr="nealuce_parete">
          <a:extLst>
            <a:ext uri="{FF2B5EF4-FFF2-40B4-BE49-F238E27FC236}">
              <a16:creationId xmlns:a16="http://schemas.microsoft.com/office/drawing/2014/main" id="{51E05E3C-44D3-4873-80E4-EAEE5096C1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1036</xdr:row>
      <xdr:rowOff>68737</xdr:rowOff>
    </xdr:to>
    <xdr:pic>
      <xdr:nvPicPr>
        <xdr:cNvPr id="114" name="Picture 2">
          <a:extLst>
            <a:ext uri="{FF2B5EF4-FFF2-40B4-BE49-F238E27FC236}">
              <a16:creationId xmlns:a16="http://schemas.microsoft.com/office/drawing/2014/main" id="{639677D2-81D0-4F5C-9101-A234F010E3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1036</xdr:row>
      <xdr:rowOff>68737</xdr:rowOff>
    </xdr:to>
    <xdr:pic>
      <xdr:nvPicPr>
        <xdr:cNvPr id="115" name="Picture 1">
          <a:extLst>
            <a:ext uri="{FF2B5EF4-FFF2-40B4-BE49-F238E27FC236}">
              <a16:creationId xmlns:a16="http://schemas.microsoft.com/office/drawing/2014/main" id="{DA8681EB-76C7-4960-A51B-C188E0210F9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1019</xdr:row>
      <xdr:rowOff>0</xdr:rowOff>
    </xdr:to>
    <xdr:pic>
      <xdr:nvPicPr>
        <xdr:cNvPr id="116" name="Picture 143" descr="Izrezak.JPG">
          <a:extLst>
            <a:ext uri="{FF2B5EF4-FFF2-40B4-BE49-F238E27FC236}">
              <a16:creationId xmlns:a16="http://schemas.microsoft.com/office/drawing/2014/main" id="{FC7FAF46-49B6-4DD0-825B-1C2CDF70370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1081</xdr:row>
      <xdr:rowOff>13873</xdr:rowOff>
    </xdr:to>
    <xdr:pic>
      <xdr:nvPicPr>
        <xdr:cNvPr id="117" name="Picture 2">
          <a:extLst>
            <a:ext uri="{FF2B5EF4-FFF2-40B4-BE49-F238E27FC236}">
              <a16:creationId xmlns:a16="http://schemas.microsoft.com/office/drawing/2014/main" id="{F8F8FCFB-0ADB-4ADE-B324-133ACBC948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1082</xdr:row>
      <xdr:rowOff>102646</xdr:rowOff>
    </xdr:to>
    <xdr:pic>
      <xdr:nvPicPr>
        <xdr:cNvPr id="118" name="Picture 3" descr="nealuce_parete">
          <a:extLst>
            <a:ext uri="{FF2B5EF4-FFF2-40B4-BE49-F238E27FC236}">
              <a16:creationId xmlns:a16="http://schemas.microsoft.com/office/drawing/2014/main" id="{88E71E81-D213-41CA-9068-55B3EAEF8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9102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1081</xdr:row>
      <xdr:rowOff>13873</xdr:rowOff>
    </xdr:to>
    <xdr:pic>
      <xdr:nvPicPr>
        <xdr:cNvPr id="119" name="Picture 2">
          <a:extLst>
            <a:ext uri="{FF2B5EF4-FFF2-40B4-BE49-F238E27FC236}">
              <a16:creationId xmlns:a16="http://schemas.microsoft.com/office/drawing/2014/main" id="{D2EF0238-4CE7-4C35-973C-21085CAB1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1081</xdr:row>
      <xdr:rowOff>13873</xdr:rowOff>
    </xdr:to>
    <xdr:pic>
      <xdr:nvPicPr>
        <xdr:cNvPr id="120" name="Picture 2">
          <a:extLst>
            <a:ext uri="{FF2B5EF4-FFF2-40B4-BE49-F238E27FC236}">
              <a16:creationId xmlns:a16="http://schemas.microsoft.com/office/drawing/2014/main" id="{5A591961-AEBC-4456-A59E-98A3AC120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1082</xdr:row>
      <xdr:rowOff>102646</xdr:rowOff>
    </xdr:to>
    <xdr:pic>
      <xdr:nvPicPr>
        <xdr:cNvPr id="121" name="Picture 3" descr="nealuce_parete">
          <a:extLst>
            <a:ext uri="{FF2B5EF4-FFF2-40B4-BE49-F238E27FC236}">
              <a16:creationId xmlns:a16="http://schemas.microsoft.com/office/drawing/2014/main" id="{5624A76C-51BD-442B-9FA2-9DAF126586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9102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1081</xdr:row>
      <xdr:rowOff>13873</xdr:rowOff>
    </xdr:to>
    <xdr:pic>
      <xdr:nvPicPr>
        <xdr:cNvPr id="122" name="Picture 2">
          <a:extLst>
            <a:ext uri="{FF2B5EF4-FFF2-40B4-BE49-F238E27FC236}">
              <a16:creationId xmlns:a16="http://schemas.microsoft.com/office/drawing/2014/main" id="{38CB7A32-8866-4B5B-A553-50F7384EF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1082</xdr:row>
      <xdr:rowOff>102646</xdr:rowOff>
    </xdr:to>
    <xdr:pic>
      <xdr:nvPicPr>
        <xdr:cNvPr id="123" name="Picture 3" descr="nealuce_parete">
          <a:extLst>
            <a:ext uri="{FF2B5EF4-FFF2-40B4-BE49-F238E27FC236}">
              <a16:creationId xmlns:a16="http://schemas.microsoft.com/office/drawing/2014/main" id="{0377AE0C-C1CF-4305-B208-57EFB32CD8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9102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1081</xdr:row>
      <xdr:rowOff>13873</xdr:rowOff>
    </xdr:to>
    <xdr:pic>
      <xdr:nvPicPr>
        <xdr:cNvPr id="124" name="Picture 2">
          <a:extLst>
            <a:ext uri="{FF2B5EF4-FFF2-40B4-BE49-F238E27FC236}">
              <a16:creationId xmlns:a16="http://schemas.microsoft.com/office/drawing/2014/main" id="{156DD17F-D275-46FD-85FF-8503839CC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1030</xdr:row>
      <xdr:rowOff>80858</xdr:rowOff>
    </xdr:to>
    <xdr:pic>
      <xdr:nvPicPr>
        <xdr:cNvPr id="125" name="Picture 1">
          <a:extLst>
            <a:ext uri="{FF2B5EF4-FFF2-40B4-BE49-F238E27FC236}">
              <a16:creationId xmlns:a16="http://schemas.microsoft.com/office/drawing/2014/main" id="{F39B2DC0-6D7C-48EF-8559-C852C4E0026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6508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26" name="Picture 2">
          <a:extLst>
            <a:ext uri="{FF2B5EF4-FFF2-40B4-BE49-F238E27FC236}">
              <a16:creationId xmlns:a16="http://schemas.microsoft.com/office/drawing/2014/main" id="{73EC4163-8BDF-42E6-85DD-093C5EE752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27" name="Picture 3" descr="nealuce_parete">
          <a:extLst>
            <a:ext uri="{FF2B5EF4-FFF2-40B4-BE49-F238E27FC236}">
              <a16:creationId xmlns:a16="http://schemas.microsoft.com/office/drawing/2014/main" id="{CAD20B32-818B-492D-A266-79522F17B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28" name="Picture 2">
          <a:extLst>
            <a:ext uri="{FF2B5EF4-FFF2-40B4-BE49-F238E27FC236}">
              <a16:creationId xmlns:a16="http://schemas.microsoft.com/office/drawing/2014/main" id="{DF8BD5D0-1072-4B5C-B483-01F85B78DA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29" name="Picture 2">
          <a:extLst>
            <a:ext uri="{FF2B5EF4-FFF2-40B4-BE49-F238E27FC236}">
              <a16:creationId xmlns:a16="http://schemas.microsoft.com/office/drawing/2014/main" id="{C87B1252-2514-4C54-A1CE-0B25E2D00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30" name="Picture 3" descr="nealuce_parete">
          <a:extLst>
            <a:ext uri="{FF2B5EF4-FFF2-40B4-BE49-F238E27FC236}">
              <a16:creationId xmlns:a16="http://schemas.microsoft.com/office/drawing/2014/main" id="{8CE20DD4-F9C6-4775-AE67-AA3840358A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1" name="Picture 2">
          <a:extLst>
            <a:ext uri="{FF2B5EF4-FFF2-40B4-BE49-F238E27FC236}">
              <a16:creationId xmlns:a16="http://schemas.microsoft.com/office/drawing/2014/main" id="{A2BC06F5-3734-43EB-9208-4527B10B86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32" name="Picture 3" descr="nealuce_parete">
          <a:extLst>
            <a:ext uri="{FF2B5EF4-FFF2-40B4-BE49-F238E27FC236}">
              <a16:creationId xmlns:a16="http://schemas.microsoft.com/office/drawing/2014/main" id="{12BDA399-AF00-45B0-A0AE-A04428C928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3" name="Picture 2">
          <a:extLst>
            <a:ext uri="{FF2B5EF4-FFF2-40B4-BE49-F238E27FC236}">
              <a16:creationId xmlns:a16="http://schemas.microsoft.com/office/drawing/2014/main" id="{610EAFB0-F0E6-43D3-B516-28ECE3F17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1019</xdr:row>
      <xdr:rowOff>0</xdr:rowOff>
    </xdr:to>
    <xdr:pic>
      <xdr:nvPicPr>
        <xdr:cNvPr id="134" name="Picture 1">
          <a:extLst>
            <a:ext uri="{FF2B5EF4-FFF2-40B4-BE49-F238E27FC236}">
              <a16:creationId xmlns:a16="http://schemas.microsoft.com/office/drawing/2014/main" id="{D58F9F8B-A1D5-4A9C-89E2-0287C49AAB4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1019</xdr:row>
      <xdr:rowOff>0</xdr:rowOff>
    </xdr:to>
    <xdr:pic>
      <xdr:nvPicPr>
        <xdr:cNvPr id="135" name="Picture 164" descr="Izrezak.JPG">
          <a:extLst>
            <a:ext uri="{FF2B5EF4-FFF2-40B4-BE49-F238E27FC236}">
              <a16:creationId xmlns:a16="http://schemas.microsoft.com/office/drawing/2014/main" id="{8C41B68B-8B71-489C-B2DE-869D614E846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40059</xdr:rowOff>
    </xdr:to>
    <xdr:pic>
      <xdr:nvPicPr>
        <xdr:cNvPr id="136" name="Picture 2">
          <a:extLst>
            <a:ext uri="{FF2B5EF4-FFF2-40B4-BE49-F238E27FC236}">
              <a16:creationId xmlns:a16="http://schemas.microsoft.com/office/drawing/2014/main" id="{D593B406-FB5D-4773-B68D-B4D0DB55A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1035</xdr:row>
      <xdr:rowOff>1959</xdr:rowOff>
    </xdr:to>
    <xdr:pic>
      <xdr:nvPicPr>
        <xdr:cNvPr id="137" name="Picture 3" descr="nealuce_parete">
          <a:extLst>
            <a:ext uri="{FF2B5EF4-FFF2-40B4-BE49-F238E27FC236}">
              <a16:creationId xmlns:a16="http://schemas.microsoft.com/office/drawing/2014/main" id="{54DF9312-AE55-4486-A61F-286EDA6342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8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40059</xdr:rowOff>
    </xdr:to>
    <xdr:pic>
      <xdr:nvPicPr>
        <xdr:cNvPr id="138" name="Picture 2">
          <a:extLst>
            <a:ext uri="{FF2B5EF4-FFF2-40B4-BE49-F238E27FC236}">
              <a16:creationId xmlns:a16="http://schemas.microsoft.com/office/drawing/2014/main" id="{528CAD67-0388-4AF2-93AE-3D4373B6A9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40059</xdr:rowOff>
    </xdr:to>
    <xdr:pic>
      <xdr:nvPicPr>
        <xdr:cNvPr id="139" name="Picture 2">
          <a:extLst>
            <a:ext uri="{FF2B5EF4-FFF2-40B4-BE49-F238E27FC236}">
              <a16:creationId xmlns:a16="http://schemas.microsoft.com/office/drawing/2014/main" id="{FA27BFCC-B41B-4CFA-876C-141FBAF710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1035</xdr:row>
      <xdr:rowOff>1959</xdr:rowOff>
    </xdr:to>
    <xdr:pic>
      <xdr:nvPicPr>
        <xdr:cNvPr id="140" name="Picture 3" descr="nealuce_parete">
          <a:extLst>
            <a:ext uri="{FF2B5EF4-FFF2-40B4-BE49-F238E27FC236}">
              <a16:creationId xmlns:a16="http://schemas.microsoft.com/office/drawing/2014/main" id="{E3477944-8D58-4AC2-BAA0-E183D7ABA6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8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40059</xdr:rowOff>
    </xdr:to>
    <xdr:pic>
      <xdr:nvPicPr>
        <xdr:cNvPr id="141" name="Picture 2">
          <a:extLst>
            <a:ext uri="{FF2B5EF4-FFF2-40B4-BE49-F238E27FC236}">
              <a16:creationId xmlns:a16="http://schemas.microsoft.com/office/drawing/2014/main" id="{527D1F90-677D-47E3-91A3-46BC90BB2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1035</xdr:row>
      <xdr:rowOff>1959</xdr:rowOff>
    </xdr:to>
    <xdr:pic>
      <xdr:nvPicPr>
        <xdr:cNvPr id="142" name="Picture 3" descr="nealuce_parete">
          <a:extLst>
            <a:ext uri="{FF2B5EF4-FFF2-40B4-BE49-F238E27FC236}">
              <a16:creationId xmlns:a16="http://schemas.microsoft.com/office/drawing/2014/main" id="{FBD95781-6FCF-4427-9277-422934275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8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1034</xdr:row>
      <xdr:rowOff>40059</xdr:rowOff>
    </xdr:to>
    <xdr:pic>
      <xdr:nvPicPr>
        <xdr:cNvPr id="143" name="Picture 2">
          <a:extLst>
            <a:ext uri="{FF2B5EF4-FFF2-40B4-BE49-F238E27FC236}">
              <a16:creationId xmlns:a16="http://schemas.microsoft.com/office/drawing/2014/main" id="{32D9883E-C023-4844-AA09-B774447A8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1028</xdr:row>
      <xdr:rowOff>22049</xdr:rowOff>
    </xdr:to>
    <xdr:pic>
      <xdr:nvPicPr>
        <xdr:cNvPr id="144" name="Picture 1">
          <a:extLst>
            <a:ext uri="{FF2B5EF4-FFF2-40B4-BE49-F238E27FC236}">
              <a16:creationId xmlns:a16="http://schemas.microsoft.com/office/drawing/2014/main" id="{02908EDD-8334-4931-BF5B-3F3867E2878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306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1028</xdr:row>
      <xdr:rowOff>188</xdr:rowOff>
    </xdr:to>
    <xdr:pic>
      <xdr:nvPicPr>
        <xdr:cNvPr id="145" name="Picture 174" descr="Izrezak.JPG">
          <a:extLst>
            <a:ext uri="{FF2B5EF4-FFF2-40B4-BE49-F238E27FC236}">
              <a16:creationId xmlns:a16="http://schemas.microsoft.com/office/drawing/2014/main" id="{B2023734-80BE-4485-93C8-BA803F35664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2871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46" name="Picture 2">
          <a:extLst>
            <a:ext uri="{FF2B5EF4-FFF2-40B4-BE49-F238E27FC236}">
              <a16:creationId xmlns:a16="http://schemas.microsoft.com/office/drawing/2014/main" id="{BDF525B6-5A4A-41C0-B232-5AAC6FF49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147" name="Picture 3" descr="nealuce_parete">
          <a:extLst>
            <a:ext uri="{FF2B5EF4-FFF2-40B4-BE49-F238E27FC236}">
              <a16:creationId xmlns:a16="http://schemas.microsoft.com/office/drawing/2014/main" id="{407B53DD-0388-42B1-94C2-D4B7AF3AC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48" name="Picture 2">
          <a:extLst>
            <a:ext uri="{FF2B5EF4-FFF2-40B4-BE49-F238E27FC236}">
              <a16:creationId xmlns:a16="http://schemas.microsoft.com/office/drawing/2014/main" id="{D22454F7-41E5-46EF-916D-DF335DAB14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49" name="Picture 2">
          <a:extLst>
            <a:ext uri="{FF2B5EF4-FFF2-40B4-BE49-F238E27FC236}">
              <a16:creationId xmlns:a16="http://schemas.microsoft.com/office/drawing/2014/main" id="{5D35AB27-573D-4EFC-82C4-17312289CD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150" name="Picture 3" descr="nealuce_parete">
          <a:extLst>
            <a:ext uri="{FF2B5EF4-FFF2-40B4-BE49-F238E27FC236}">
              <a16:creationId xmlns:a16="http://schemas.microsoft.com/office/drawing/2014/main" id="{B622F74A-46DF-482B-B595-C6615C563E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51" name="Picture 2">
          <a:extLst>
            <a:ext uri="{FF2B5EF4-FFF2-40B4-BE49-F238E27FC236}">
              <a16:creationId xmlns:a16="http://schemas.microsoft.com/office/drawing/2014/main" id="{ED282CD7-D4D0-40C0-81E4-295659470D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152" name="Picture 3" descr="nealuce_parete">
          <a:extLst>
            <a:ext uri="{FF2B5EF4-FFF2-40B4-BE49-F238E27FC236}">
              <a16:creationId xmlns:a16="http://schemas.microsoft.com/office/drawing/2014/main" id="{F404D0DC-0725-4A75-B672-7235C6F314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53" name="Picture 2">
          <a:extLst>
            <a:ext uri="{FF2B5EF4-FFF2-40B4-BE49-F238E27FC236}">
              <a16:creationId xmlns:a16="http://schemas.microsoft.com/office/drawing/2014/main" id="{A16A05A0-BCC2-4D0E-A6D5-35105C195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1537</xdr:row>
      <xdr:rowOff>27970</xdr:rowOff>
    </xdr:to>
    <xdr:pic>
      <xdr:nvPicPr>
        <xdr:cNvPr id="154" name="Picture 1">
          <a:extLst>
            <a:ext uri="{FF2B5EF4-FFF2-40B4-BE49-F238E27FC236}">
              <a16:creationId xmlns:a16="http://schemas.microsoft.com/office/drawing/2014/main" id="{DE0F77C8-9C58-4F2C-BD87-2FBF57BC948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1020</xdr:row>
      <xdr:rowOff>41307</xdr:rowOff>
    </xdr:to>
    <xdr:pic>
      <xdr:nvPicPr>
        <xdr:cNvPr id="155" name="Picture 184" descr="Izrezak.JPG">
          <a:extLst>
            <a:ext uri="{FF2B5EF4-FFF2-40B4-BE49-F238E27FC236}">
              <a16:creationId xmlns:a16="http://schemas.microsoft.com/office/drawing/2014/main" id="{367FEE27-14F2-45C8-A095-6606EEC3E14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1019</xdr:row>
      <xdr:rowOff>0</xdr:rowOff>
    </xdr:from>
    <xdr:to>
      <xdr:col>1</xdr:col>
      <xdr:colOff>579120</xdr:colOff>
      <xdr:row>1024</xdr:row>
      <xdr:rowOff>83218</xdr:rowOff>
    </xdr:to>
    <xdr:pic>
      <xdr:nvPicPr>
        <xdr:cNvPr id="156" name="Picture 185" descr="Izrezak.JPG">
          <a:extLst>
            <a:ext uri="{FF2B5EF4-FFF2-40B4-BE49-F238E27FC236}">
              <a16:creationId xmlns:a16="http://schemas.microsoft.com/office/drawing/2014/main" id="{3371B963-9F18-4D9A-98BA-FB87EEE34E1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t="13013"/>
        <a:stretch>
          <a:fillRect/>
        </a:stretch>
      </xdr:blipFill>
      <xdr:spPr bwMode="auto">
        <a:xfrm>
          <a:off x="1026795" y="1018822575"/>
          <a:ext cx="0" cy="795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57" name="Picture 2">
          <a:extLst>
            <a:ext uri="{FF2B5EF4-FFF2-40B4-BE49-F238E27FC236}">
              <a16:creationId xmlns:a16="http://schemas.microsoft.com/office/drawing/2014/main" id="{E2232C8A-D78F-4D49-AB25-06EA38CA7D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158" name="Picture 3" descr="nealuce_parete">
          <a:extLst>
            <a:ext uri="{FF2B5EF4-FFF2-40B4-BE49-F238E27FC236}">
              <a16:creationId xmlns:a16="http://schemas.microsoft.com/office/drawing/2014/main" id="{739CED76-E1C3-4DF8-B835-F5619CC48E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59" name="Picture 2">
          <a:extLst>
            <a:ext uri="{FF2B5EF4-FFF2-40B4-BE49-F238E27FC236}">
              <a16:creationId xmlns:a16="http://schemas.microsoft.com/office/drawing/2014/main" id="{EC9BDD44-8AE7-4AD6-BDC9-06D61D0BA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60" name="Picture 2">
          <a:extLst>
            <a:ext uri="{FF2B5EF4-FFF2-40B4-BE49-F238E27FC236}">
              <a16:creationId xmlns:a16="http://schemas.microsoft.com/office/drawing/2014/main" id="{1C2C611F-5361-4A65-9DFC-AC8D7201A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161" name="Picture 3" descr="nealuce_parete">
          <a:extLst>
            <a:ext uri="{FF2B5EF4-FFF2-40B4-BE49-F238E27FC236}">
              <a16:creationId xmlns:a16="http://schemas.microsoft.com/office/drawing/2014/main" id="{5E638E46-E585-49F1-93C6-4854E9FAB4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62" name="Picture 2">
          <a:extLst>
            <a:ext uri="{FF2B5EF4-FFF2-40B4-BE49-F238E27FC236}">
              <a16:creationId xmlns:a16="http://schemas.microsoft.com/office/drawing/2014/main" id="{DBBB0137-5218-41E3-8AC1-EC7A475733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163" name="Picture 3" descr="nealuce_parete">
          <a:extLst>
            <a:ext uri="{FF2B5EF4-FFF2-40B4-BE49-F238E27FC236}">
              <a16:creationId xmlns:a16="http://schemas.microsoft.com/office/drawing/2014/main" id="{BCD11775-C024-4E10-8CAB-012665616C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64" name="Picture 2">
          <a:extLst>
            <a:ext uri="{FF2B5EF4-FFF2-40B4-BE49-F238E27FC236}">
              <a16:creationId xmlns:a16="http://schemas.microsoft.com/office/drawing/2014/main" id="{3CD20223-36D9-4A4E-92EC-E2DCD91BE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1537</xdr:row>
      <xdr:rowOff>27970</xdr:rowOff>
    </xdr:to>
    <xdr:pic>
      <xdr:nvPicPr>
        <xdr:cNvPr id="165" name="Picture 1">
          <a:extLst>
            <a:ext uri="{FF2B5EF4-FFF2-40B4-BE49-F238E27FC236}">
              <a16:creationId xmlns:a16="http://schemas.microsoft.com/office/drawing/2014/main" id="{67856B0B-A7FB-4496-A0B9-B283D920845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1020</xdr:row>
      <xdr:rowOff>41307</xdr:rowOff>
    </xdr:to>
    <xdr:pic>
      <xdr:nvPicPr>
        <xdr:cNvPr id="166" name="Picture 195" descr="Izrezak.JPG">
          <a:extLst>
            <a:ext uri="{FF2B5EF4-FFF2-40B4-BE49-F238E27FC236}">
              <a16:creationId xmlns:a16="http://schemas.microsoft.com/office/drawing/2014/main" id="{7FEDF639-3148-4665-8609-512D106D8AE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67" name="Picture 2">
          <a:extLst>
            <a:ext uri="{FF2B5EF4-FFF2-40B4-BE49-F238E27FC236}">
              <a16:creationId xmlns:a16="http://schemas.microsoft.com/office/drawing/2014/main" id="{96EFCD8F-F559-4AA2-9978-4FA71B3756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68" name="Picture 2">
          <a:extLst>
            <a:ext uri="{FF2B5EF4-FFF2-40B4-BE49-F238E27FC236}">
              <a16:creationId xmlns:a16="http://schemas.microsoft.com/office/drawing/2014/main" id="{BADFE091-D4C9-47EF-9429-C92A5B234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69" name="Picture 3" descr="nealuce_parete">
          <a:extLst>
            <a:ext uri="{FF2B5EF4-FFF2-40B4-BE49-F238E27FC236}">
              <a16:creationId xmlns:a16="http://schemas.microsoft.com/office/drawing/2014/main" id="{3B83A78F-14A2-45A2-A50D-D82AC58F33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70" name="Picture 2">
          <a:extLst>
            <a:ext uri="{FF2B5EF4-FFF2-40B4-BE49-F238E27FC236}">
              <a16:creationId xmlns:a16="http://schemas.microsoft.com/office/drawing/2014/main" id="{01A00EB5-F3B4-479A-BF3C-19BD5259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71" name="Picture 3" descr="nealuce_parete">
          <a:extLst>
            <a:ext uri="{FF2B5EF4-FFF2-40B4-BE49-F238E27FC236}">
              <a16:creationId xmlns:a16="http://schemas.microsoft.com/office/drawing/2014/main" id="{E9334F74-6990-4177-A6BF-72AC29789F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72" name="Picture 2">
          <a:extLst>
            <a:ext uri="{FF2B5EF4-FFF2-40B4-BE49-F238E27FC236}">
              <a16:creationId xmlns:a16="http://schemas.microsoft.com/office/drawing/2014/main" id="{A3B36DD6-7C8F-4D32-9DF5-43E1D071F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73" name="Picture 3" descr="nealuce_parete">
          <a:extLst>
            <a:ext uri="{FF2B5EF4-FFF2-40B4-BE49-F238E27FC236}">
              <a16:creationId xmlns:a16="http://schemas.microsoft.com/office/drawing/2014/main" id="{7EF9457B-900A-430E-A2B1-A68452550E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74" name="Picture 2">
          <a:extLst>
            <a:ext uri="{FF2B5EF4-FFF2-40B4-BE49-F238E27FC236}">
              <a16:creationId xmlns:a16="http://schemas.microsoft.com/office/drawing/2014/main" id="{579B43B1-8AD2-464F-9515-3ADCC3C49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75" name="Picture 82">
          <a:extLst>
            <a:ext uri="{FF2B5EF4-FFF2-40B4-BE49-F238E27FC236}">
              <a16:creationId xmlns:a16="http://schemas.microsoft.com/office/drawing/2014/main" id="{ABF3790B-C180-4C55-9506-CCBE82016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76" name="Picture 2">
          <a:extLst>
            <a:ext uri="{FF2B5EF4-FFF2-40B4-BE49-F238E27FC236}">
              <a16:creationId xmlns:a16="http://schemas.microsoft.com/office/drawing/2014/main" id="{4B69A037-CBF1-4D4B-911E-34F0236FC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77" name="Picture 3" descr="nealuce_parete">
          <a:extLst>
            <a:ext uri="{FF2B5EF4-FFF2-40B4-BE49-F238E27FC236}">
              <a16:creationId xmlns:a16="http://schemas.microsoft.com/office/drawing/2014/main" id="{878E85E2-68DD-418C-BDBA-22DA496F1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78" name="Picture 85">
          <a:extLst>
            <a:ext uri="{FF2B5EF4-FFF2-40B4-BE49-F238E27FC236}">
              <a16:creationId xmlns:a16="http://schemas.microsoft.com/office/drawing/2014/main" id="{B34E6878-EFAE-486D-870D-62DD6A1D71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79" name="Picture 2">
          <a:extLst>
            <a:ext uri="{FF2B5EF4-FFF2-40B4-BE49-F238E27FC236}">
              <a16:creationId xmlns:a16="http://schemas.microsoft.com/office/drawing/2014/main" id="{B12EA41F-3181-4F76-BBE2-3A77575B6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80" name="Picture 3" descr="nealuce_parete">
          <a:extLst>
            <a:ext uri="{FF2B5EF4-FFF2-40B4-BE49-F238E27FC236}">
              <a16:creationId xmlns:a16="http://schemas.microsoft.com/office/drawing/2014/main" id="{CA93D440-AF34-4FA6-9606-0318D904CA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81" name="Picture 76">
          <a:extLst>
            <a:ext uri="{FF2B5EF4-FFF2-40B4-BE49-F238E27FC236}">
              <a16:creationId xmlns:a16="http://schemas.microsoft.com/office/drawing/2014/main" id="{5D82427C-8DD8-44E3-B455-DB26B350A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82" name="Picture 2">
          <a:extLst>
            <a:ext uri="{FF2B5EF4-FFF2-40B4-BE49-F238E27FC236}">
              <a16:creationId xmlns:a16="http://schemas.microsoft.com/office/drawing/2014/main" id="{7889B19A-695E-43C5-8724-50596ABE82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83" name="Picture 3" descr="nealuce_parete">
          <a:extLst>
            <a:ext uri="{FF2B5EF4-FFF2-40B4-BE49-F238E27FC236}">
              <a16:creationId xmlns:a16="http://schemas.microsoft.com/office/drawing/2014/main" id="{1385D5A5-372B-4CA8-9BEA-520DF4566C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84" name="Picture 79">
          <a:extLst>
            <a:ext uri="{FF2B5EF4-FFF2-40B4-BE49-F238E27FC236}">
              <a16:creationId xmlns:a16="http://schemas.microsoft.com/office/drawing/2014/main" id="{5631E749-996A-43E2-AD0C-9ADC22BFD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85" name="Picture 2">
          <a:extLst>
            <a:ext uri="{FF2B5EF4-FFF2-40B4-BE49-F238E27FC236}">
              <a16:creationId xmlns:a16="http://schemas.microsoft.com/office/drawing/2014/main" id="{3DB1CE2F-648C-4B34-A79E-991256DD1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0</xdr:rowOff>
    </xdr:to>
    <xdr:pic>
      <xdr:nvPicPr>
        <xdr:cNvPr id="186" name="Picture 3" descr="nealuce_parete">
          <a:extLst>
            <a:ext uri="{FF2B5EF4-FFF2-40B4-BE49-F238E27FC236}">
              <a16:creationId xmlns:a16="http://schemas.microsoft.com/office/drawing/2014/main" id="{47ED7CE5-702C-445C-A79C-EFE25F4A9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0</xdr:rowOff>
    </xdr:to>
    <xdr:pic>
      <xdr:nvPicPr>
        <xdr:cNvPr id="187" name="Picture 1">
          <a:extLst>
            <a:ext uri="{FF2B5EF4-FFF2-40B4-BE49-F238E27FC236}">
              <a16:creationId xmlns:a16="http://schemas.microsoft.com/office/drawing/2014/main" id="{5A724D5A-89B4-4E5D-B521-1DF1045B99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1019</xdr:row>
      <xdr:rowOff>0</xdr:rowOff>
    </xdr:from>
    <xdr:to>
      <xdr:col>1</xdr:col>
      <xdr:colOff>617220</xdr:colOff>
      <xdr:row>1019</xdr:row>
      <xdr:rowOff>0</xdr:rowOff>
    </xdr:to>
    <xdr:pic>
      <xdr:nvPicPr>
        <xdr:cNvPr id="188" name="Picture 217" descr="Izrezak.JPG">
          <a:extLst>
            <a:ext uri="{FF2B5EF4-FFF2-40B4-BE49-F238E27FC236}">
              <a16:creationId xmlns:a16="http://schemas.microsoft.com/office/drawing/2014/main" id="{367D8DC9-CB79-4BD3-AB48-95942EDFE5F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716280</xdr:colOff>
      <xdr:row>1019</xdr:row>
      <xdr:rowOff>0</xdr:rowOff>
    </xdr:from>
    <xdr:to>
      <xdr:col>1</xdr:col>
      <xdr:colOff>716280</xdr:colOff>
      <xdr:row>1027</xdr:row>
      <xdr:rowOff>16161</xdr:rowOff>
    </xdr:to>
    <xdr:pic>
      <xdr:nvPicPr>
        <xdr:cNvPr id="189" name="Picture 218" descr="Izrezak.JPG">
          <a:extLst>
            <a:ext uri="{FF2B5EF4-FFF2-40B4-BE49-F238E27FC236}">
              <a16:creationId xmlns:a16="http://schemas.microsoft.com/office/drawing/2014/main" id="{ED22EAAB-3047-48E6-9ACC-EBA2ACF5F3B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63955" y="1018822575"/>
          <a:ext cx="0" cy="115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90" name="Picture 2">
          <a:extLst>
            <a:ext uri="{FF2B5EF4-FFF2-40B4-BE49-F238E27FC236}">
              <a16:creationId xmlns:a16="http://schemas.microsoft.com/office/drawing/2014/main" id="{3E56DD92-CBF6-412C-A199-D32C1C1D2B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91" name="Picture 2">
          <a:extLst>
            <a:ext uri="{FF2B5EF4-FFF2-40B4-BE49-F238E27FC236}">
              <a16:creationId xmlns:a16="http://schemas.microsoft.com/office/drawing/2014/main" id="{057F21BA-5982-4FB7-976C-2896763BD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92" name="Picture 3" descr="nealuce_parete">
          <a:extLst>
            <a:ext uri="{FF2B5EF4-FFF2-40B4-BE49-F238E27FC236}">
              <a16:creationId xmlns:a16="http://schemas.microsoft.com/office/drawing/2014/main" id="{63AEC34A-A3F6-4625-8609-CD2D82BDF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93" name="Picture 2">
          <a:extLst>
            <a:ext uri="{FF2B5EF4-FFF2-40B4-BE49-F238E27FC236}">
              <a16:creationId xmlns:a16="http://schemas.microsoft.com/office/drawing/2014/main" id="{FE93FCCB-A573-40A3-BEE2-1116FCD5C9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94" name="Picture 3" descr="nealuce_parete">
          <a:extLst>
            <a:ext uri="{FF2B5EF4-FFF2-40B4-BE49-F238E27FC236}">
              <a16:creationId xmlns:a16="http://schemas.microsoft.com/office/drawing/2014/main" id="{2F022F92-0DE2-4348-B9F2-A8F957C45A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95" name="Picture 2">
          <a:extLst>
            <a:ext uri="{FF2B5EF4-FFF2-40B4-BE49-F238E27FC236}">
              <a16:creationId xmlns:a16="http://schemas.microsoft.com/office/drawing/2014/main" id="{34ABA1AC-5258-4EB7-BC03-2B600B5DFA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96" name="Picture 3" descr="nealuce_parete">
          <a:extLst>
            <a:ext uri="{FF2B5EF4-FFF2-40B4-BE49-F238E27FC236}">
              <a16:creationId xmlns:a16="http://schemas.microsoft.com/office/drawing/2014/main" id="{AB68FB17-205B-4F00-8C5C-2D6FB5BF87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97" name="Picture 2">
          <a:extLst>
            <a:ext uri="{FF2B5EF4-FFF2-40B4-BE49-F238E27FC236}">
              <a16:creationId xmlns:a16="http://schemas.microsoft.com/office/drawing/2014/main" id="{BFF74194-6059-4101-8058-500463179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98" name="Picture 82">
          <a:extLst>
            <a:ext uri="{FF2B5EF4-FFF2-40B4-BE49-F238E27FC236}">
              <a16:creationId xmlns:a16="http://schemas.microsoft.com/office/drawing/2014/main" id="{A562A0EA-5766-4B96-9CCA-3EF6B8E81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99" name="Picture 2">
          <a:extLst>
            <a:ext uri="{FF2B5EF4-FFF2-40B4-BE49-F238E27FC236}">
              <a16:creationId xmlns:a16="http://schemas.microsoft.com/office/drawing/2014/main" id="{108EE721-5EAA-44E3-BEEC-250130323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00" name="Picture 3" descr="nealuce_parete">
          <a:extLst>
            <a:ext uri="{FF2B5EF4-FFF2-40B4-BE49-F238E27FC236}">
              <a16:creationId xmlns:a16="http://schemas.microsoft.com/office/drawing/2014/main" id="{A053CF41-60C1-4D7D-A184-82E8D2418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01" name="Picture 85">
          <a:extLst>
            <a:ext uri="{FF2B5EF4-FFF2-40B4-BE49-F238E27FC236}">
              <a16:creationId xmlns:a16="http://schemas.microsoft.com/office/drawing/2014/main" id="{7D5A2294-2E64-449F-9B31-ED7744108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02" name="Picture 2">
          <a:extLst>
            <a:ext uri="{FF2B5EF4-FFF2-40B4-BE49-F238E27FC236}">
              <a16:creationId xmlns:a16="http://schemas.microsoft.com/office/drawing/2014/main" id="{6BF6EBD4-A5BA-40CC-802E-60F564C53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03" name="Picture 3" descr="nealuce_parete">
          <a:extLst>
            <a:ext uri="{FF2B5EF4-FFF2-40B4-BE49-F238E27FC236}">
              <a16:creationId xmlns:a16="http://schemas.microsoft.com/office/drawing/2014/main" id="{F2FEC28B-4CC5-4200-A524-9A4475BD54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04" name="Picture 76">
          <a:extLst>
            <a:ext uri="{FF2B5EF4-FFF2-40B4-BE49-F238E27FC236}">
              <a16:creationId xmlns:a16="http://schemas.microsoft.com/office/drawing/2014/main" id="{5EB4223B-C932-43FD-8EDE-9BAF10D07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05" name="Picture 2">
          <a:extLst>
            <a:ext uri="{FF2B5EF4-FFF2-40B4-BE49-F238E27FC236}">
              <a16:creationId xmlns:a16="http://schemas.microsoft.com/office/drawing/2014/main" id="{333F8B38-CA15-4F95-BE65-2481CD3C18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06" name="Picture 3" descr="nealuce_parete">
          <a:extLst>
            <a:ext uri="{FF2B5EF4-FFF2-40B4-BE49-F238E27FC236}">
              <a16:creationId xmlns:a16="http://schemas.microsoft.com/office/drawing/2014/main" id="{E731A496-2DF5-4C83-A780-E6F549AFDE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07" name="Picture 79">
          <a:extLst>
            <a:ext uri="{FF2B5EF4-FFF2-40B4-BE49-F238E27FC236}">
              <a16:creationId xmlns:a16="http://schemas.microsoft.com/office/drawing/2014/main" id="{ECAD3612-433F-46E8-B474-17B9289B4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08" name="Picture 2">
          <a:extLst>
            <a:ext uri="{FF2B5EF4-FFF2-40B4-BE49-F238E27FC236}">
              <a16:creationId xmlns:a16="http://schemas.microsoft.com/office/drawing/2014/main" id="{CE5D95D9-8ED3-4800-B148-F888144C58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09" name="Picture 3" descr="nealuce_parete">
          <a:extLst>
            <a:ext uri="{FF2B5EF4-FFF2-40B4-BE49-F238E27FC236}">
              <a16:creationId xmlns:a16="http://schemas.microsoft.com/office/drawing/2014/main" id="{02CF2B70-5DBA-42DE-BF3F-11D99C0567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0</xdr:rowOff>
    </xdr:to>
    <xdr:pic>
      <xdr:nvPicPr>
        <xdr:cNvPr id="210" name="Picture 1">
          <a:extLst>
            <a:ext uri="{FF2B5EF4-FFF2-40B4-BE49-F238E27FC236}">
              <a16:creationId xmlns:a16="http://schemas.microsoft.com/office/drawing/2014/main" id="{16DC4C9E-BBEC-447F-8E42-50F0D23A0F5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1031</xdr:row>
      <xdr:rowOff>11383</xdr:rowOff>
    </xdr:to>
    <xdr:pic>
      <xdr:nvPicPr>
        <xdr:cNvPr id="211" name="Picture 242" descr="Izrezak.JPG">
          <a:extLst>
            <a:ext uri="{FF2B5EF4-FFF2-40B4-BE49-F238E27FC236}">
              <a16:creationId xmlns:a16="http://schemas.microsoft.com/office/drawing/2014/main" id="{DCAFE42D-8829-4670-8D10-17F6B7CDC51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247775" y="1018822575"/>
          <a:ext cx="0" cy="1724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12" name="Picture 2">
          <a:extLst>
            <a:ext uri="{FF2B5EF4-FFF2-40B4-BE49-F238E27FC236}">
              <a16:creationId xmlns:a16="http://schemas.microsoft.com/office/drawing/2014/main" id="{C747B0E9-595E-4B05-AF00-AEAB1A221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13" name="Picture 2">
          <a:extLst>
            <a:ext uri="{FF2B5EF4-FFF2-40B4-BE49-F238E27FC236}">
              <a16:creationId xmlns:a16="http://schemas.microsoft.com/office/drawing/2014/main" id="{AF4EAF43-2E64-4AE5-BAC6-41E04653D2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14" name="Picture 3" descr="nealuce_parete">
          <a:extLst>
            <a:ext uri="{FF2B5EF4-FFF2-40B4-BE49-F238E27FC236}">
              <a16:creationId xmlns:a16="http://schemas.microsoft.com/office/drawing/2014/main" id="{6EE0C02F-E57F-4627-BB40-43ABB7514C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15" name="Picture 2">
          <a:extLst>
            <a:ext uri="{FF2B5EF4-FFF2-40B4-BE49-F238E27FC236}">
              <a16:creationId xmlns:a16="http://schemas.microsoft.com/office/drawing/2014/main" id="{324E0F51-A67E-4ED8-940F-0D0B7D039A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16" name="Picture 3" descr="nealuce_parete">
          <a:extLst>
            <a:ext uri="{FF2B5EF4-FFF2-40B4-BE49-F238E27FC236}">
              <a16:creationId xmlns:a16="http://schemas.microsoft.com/office/drawing/2014/main" id="{4539FAA1-DDD5-417D-88C8-2D5C5B732C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17" name="Picture 2">
          <a:extLst>
            <a:ext uri="{FF2B5EF4-FFF2-40B4-BE49-F238E27FC236}">
              <a16:creationId xmlns:a16="http://schemas.microsoft.com/office/drawing/2014/main" id="{703722A5-F581-464E-8332-A45F3DF2CC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18" name="Picture 3" descr="nealuce_parete">
          <a:extLst>
            <a:ext uri="{FF2B5EF4-FFF2-40B4-BE49-F238E27FC236}">
              <a16:creationId xmlns:a16="http://schemas.microsoft.com/office/drawing/2014/main" id="{7E73AC85-D265-4F8D-B4C1-CAD296C230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19" name="Picture 2">
          <a:extLst>
            <a:ext uri="{FF2B5EF4-FFF2-40B4-BE49-F238E27FC236}">
              <a16:creationId xmlns:a16="http://schemas.microsoft.com/office/drawing/2014/main" id="{A1AB78E5-F854-46E5-A023-020D25033D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20" name="Picture 82">
          <a:extLst>
            <a:ext uri="{FF2B5EF4-FFF2-40B4-BE49-F238E27FC236}">
              <a16:creationId xmlns:a16="http://schemas.microsoft.com/office/drawing/2014/main" id="{C139E114-1B67-4A32-A3AE-385DD8F96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21" name="Picture 2">
          <a:extLst>
            <a:ext uri="{FF2B5EF4-FFF2-40B4-BE49-F238E27FC236}">
              <a16:creationId xmlns:a16="http://schemas.microsoft.com/office/drawing/2014/main" id="{A73343EC-4842-4795-810A-AF69011FE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22" name="Picture 3" descr="nealuce_parete">
          <a:extLst>
            <a:ext uri="{FF2B5EF4-FFF2-40B4-BE49-F238E27FC236}">
              <a16:creationId xmlns:a16="http://schemas.microsoft.com/office/drawing/2014/main" id="{3B612C01-AA51-4EE4-9977-193AE79B60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23" name="Picture 85">
          <a:extLst>
            <a:ext uri="{FF2B5EF4-FFF2-40B4-BE49-F238E27FC236}">
              <a16:creationId xmlns:a16="http://schemas.microsoft.com/office/drawing/2014/main" id="{51935E39-008A-4043-8945-2110520B1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24" name="Picture 2">
          <a:extLst>
            <a:ext uri="{FF2B5EF4-FFF2-40B4-BE49-F238E27FC236}">
              <a16:creationId xmlns:a16="http://schemas.microsoft.com/office/drawing/2014/main" id="{473B933B-68BB-4486-BFAF-C0EC9F535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25" name="Picture 3" descr="nealuce_parete">
          <a:extLst>
            <a:ext uri="{FF2B5EF4-FFF2-40B4-BE49-F238E27FC236}">
              <a16:creationId xmlns:a16="http://schemas.microsoft.com/office/drawing/2014/main" id="{89F11CED-9AFC-4501-AD5E-E1F7CC7C2B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26" name="Picture 76">
          <a:extLst>
            <a:ext uri="{FF2B5EF4-FFF2-40B4-BE49-F238E27FC236}">
              <a16:creationId xmlns:a16="http://schemas.microsoft.com/office/drawing/2014/main" id="{973FC34D-EEAE-4811-85A6-2A8592643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27" name="Picture 2">
          <a:extLst>
            <a:ext uri="{FF2B5EF4-FFF2-40B4-BE49-F238E27FC236}">
              <a16:creationId xmlns:a16="http://schemas.microsoft.com/office/drawing/2014/main" id="{CA6EDBD7-A76B-43C2-995B-4B1351EEA8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28" name="Picture 3" descr="nealuce_parete">
          <a:extLst>
            <a:ext uri="{FF2B5EF4-FFF2-40B4-BE49-F238E27FC236}">
              <a16:creationId xmlns:a16="http://schemas.microsoft.com/office/drawing/2014/main" id="{4E572C0F-E300-4AE5-B3A4-AFE058C1DA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29" name="Picture 79">
          <a:extLst>
            <a:ext uri="{FF2B5EF4-FFF2-40B4-BE49-F238E27FC236}">
              <a16:creationId xmlns:a16="http://schemas.microsoft.com/office/drawing/2014/main" id="{01BB8C9D-AAEF-4306-8248-70BA2BF26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30" name="Picture 2">
          <a:extLst>
            <a:ext uri="{FF2B5EF4-FFF2-40B4-BE49-F238E27FC236}">
              <a16:creationId xmlns:a16="http://schemas.microsoft.com/office/drawing/2014/main" id="{243E6EFA-4B3F-4586-879C-AF3E1608B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31" name="Picture 3" descr="nealuce_parete">
          <a:extLst>
            <a:ext uri="{FF2B5EF4-FFF2-40B4-BE49-F238E27FC236}">
              <a16:creationId xmlns:a16="http://schemas.microsoft.com/office/drawing/2014/main" id="{4392419C-8E8B-4AF6-8A86-3D7613A724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68580</xdr:rowOff>
    </xdr:to>
    <xdr:pic>
      <xdr:nvPicPr>
        <xdr:cNvPr id="232" name="Picture 1">
          <a:extLst>
            <a:ext uri="{FF2B5EF4-FFF2-40B4-BE49-F238E27FC236}">
              <a16:creationId xmlns:a16="http://schemas.microsoft.com/office/drawing/2014/main" id="{1118BFE4-4E33-4E26-9370-7BBC586A0B3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33" name="Picture 2">
          <a:extLst>
            <a:ext uri="{FF2B5EF4-FFF2-40B4-BE49-F238E27FC236}">
              <a16:creationId xmlns:a16="http://schemas.microsoft.com/office/drawing/2014/main" id="{68173DE7-308C-44AE-922B-257309DD2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34" name="Picture 2">
          <a:extLst>
            <a:ext uri="{FF2B5EF4-FFF2-40B4-BE49-F238E27FC236}">
              <a16:creationId xmlns:a16="http://schemas.microsoft.com/office/drawing/2014/main" id="{2C59A85E-F51F-402B-BFEE-A5B166BDEE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35" name="Picture 3" descr="nealuce_parete">
          <a:extLst>
            <a:ext uri="{FF2B5EF4-FFF2-40B4-BE49-F238E27FC236}">
              <a16:creationId xmlns:a16="http://schemas.microsoft.com/office/drawing/2014/main" id="{845C0C13-5A15-41B8-B369-2883030B8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36" name="Picture 2">
          <a:extLst>
            <a:ext uri="{FF2B5EF4-FFF2-40B4-BE49-F238E27FC236}">
              <a16:creationId xmlns:a16="http://schemas.microsoft.com/office/drawing/2014/main" id="{B8061FD8-54AF-44CD-AEF9-4D3E911148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37" name="Picture 3" descr="nealuce_parete">
          <a:extLst>
            <a:ext uri="{FF2B5EF4-FFF2-40B4-BE49-F238E27FC236}">
              <a16:creationId xmlns:a16="http://schemas.microsoft.com/office/drawing/2014/main" id="{35F3C1D6-E149-4BDB-8EE4-DB9AABB755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38" name="Picture 2">
          <a:extLst>
            <a:ext uri="{FF2B5EF4-FFF2-40B4-BE49-F238E27FC236}">
              <a16:creationId xmlns:a16="http://schemas.microsoft.com/office/drawing/2014/main" id="{43B6660B-118D-4A7D-87DB-EFC258DAA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39" name="Picture 3" descr="nealuce_parete">
          <a:extLst>
            <a:ext uri="{FF2B5EF4-FFF2-40B4-BE49-F238E27FC236}">
              <a16:creationId xmlns:a16="http://schemas.microsoft.com/office/drawing/2014/main" id="{115F884E-E515-4D23-A36F-B49E3E802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40" name="Picture 2">
          <a:extLst>
            <a:ext uri="{FF2B5EF4-FFF2-40B4-BE49-F238E27FC236}">
              <a16:creationId xmlns:a16="http://schemas.microsoft.com/office/drawing/2014/main" id="{3EF91040-A9F6-41DB-8B55-4400470D22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41" name="Picture 82">
          <a:extLst>
            <a:ext uri="{FF2B5EF4-FFF2-40B4-BE49-F238E27FC236}">
              <a16:creationId xmlns:a16="http://schemas.microsoft.com/office/drawing/2014/main" id="{D18C1AA6-0E05-41C3-9401-4610BD50C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42" name="Picture 2">
          <a:extLst>
            <a:ext uri="{FF2B5EF4-FFF2-40B4-BE49-F238E27FC236}">
              <a16:creationId xmlns:a16="http://schemas.microsoft.com/office/drawing/2014/main" id="{1093907A-C752-42E6-A913-19DE5335C1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43" name="Picture 3" descr="nealuce_parete">
          <a:extLst>
            <a:ext uri="{FF2B5EF4-FFF2-40B4-BE49-F238E27FC236}">
              <a16:creationId xmlns:a16="http://schemas.microsoft.com/office/drawing/2014/main" id="{70CF875B-2188-46BC-8183-B810BD46F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44" name="Picture 85">
          <a:extLst>
            <a:ext uri="{FF2B5EF4-FFF2-40B4-BE49-F238E27FC236}">
              <a16:creationId xmlns:a16="http://schemas.microsoft.com/office/drawing/2014/main" id="{10F0267F-DC96-42B7-9AAF-AEA55C08E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45" name="Picture 2">
          <a:extLst>
            <a:ext uri="{FF2B5EF4-FFF2-40B4-BE49-F238E27FC236}">
              <a16:creationId xmlns:a16="http://schemas.microsoft.com/office/drawing/2014/main" id="{152ED8BB-BA17-410D-91C0-AF6100E466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46" name="Picture 3" descr="nealuce_parete">
          <a:extLst>
            <a:ext uri="{FF2B5EF4-FFF2-40B4-BE49-F238E27FC236}">
              <a16:creationId xmlns:a16="http://schemas.microsoft.com/office/drawing/2014/main" id="{6ED463EF-C354-4575-8AA7-3116073775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47" name="Picture 76">
          <a:extLst>
            <a:ext uri="{FF2B5EF4-FFF2-40B4-BE49-F238E27FC236}">
              <a16:creationId xmlns:a16="http://schemas.microsoft.com/office/drawing/2014/main" id="{0629E636-913C-4730-9A6C-EF6BCACFA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48" name="Picture 2">
          <a:extLst>
            <a:ext uri="{FF2B5EF4-FFF2-40B4-BE49-F238E27FC236}">
              <a16:creationId xmlns:a16="http://schemas.microsoft.com/office/drawing/2014/main" id="{7CE098EB-BB2D-4B29-BD3B-75F4D554E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49" name="Picture 3" descr="nealuce_parete">
          <a:extLst>
            <a:ext uri="{FF2B5EF4-FFF2-40B4-BE49-F238E27FC236}">
              <a16:creationId xmlns:a16="http://schemas.microsoft.com/office/drawing/2014/main" id="{8A08DFD3-E38F-4D67-8577-DB510AED97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50" name="Picture 79">
          <a:extLst>
            <a:ext uri="{FF2B5EF4-FFF2-40B4-BE49-F238E27FC236}">
              <a16:creationId xmlns:a16="http://schemas.microsoft.com/office/drawing/2014/main" id="{BF1496A9-4A48-43B7-9F67-4DBC3B8EC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51" name="Picture 2">
          <a:extLst>
            <a:ext uri="{FF2B5EF4-FFF2-40B4-BE49-F238E27FC236}">
              <a16:creationId xmlns:a16="http://schemas.microsoft.com/office/drawing/2014/main" id="{075138AB-33E5-4ACF-AB2C-DF472C29A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252" name="Picture 3" descr="nealuce_parete">
          <a:extLst>
            <a:ext uri="{FF2B5EF4-FFF2-40B4-BE49-F238E27FC236}">
              <a16:creationId xmlns:a16="http://schemas.microsoft.com/office/drawing/2014/main" id="{5524D535-2B25-4AA3-B3C3-D74078A780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0</xdr:rowOff>
    </xdr:to>
    <xdr:pic>
      <xdr:nvPicPr>
        <xdr:cNvPr id="253" name="Picture 1">
          <a:extLst>
            <a:ext uri="{FF2B5EF4-FFF2-40B4-BE49-F238E27FC236}">
              <a16:creationId xmlns:a16="http://schemas.microsoft.com/office/drawing/2014/main" id="{91F548CC-3D7F-4232-B53C-A1F1F3081A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1019</xdr:row>
      <xdr:rowOff>0</xdr:rowOff>
    </xdr:to>
    <xdr:pic>
      <xdr:nvPicPr>
        <xdr:cNvPr id="254" name="Picture 3">
          <a:extLst>
            <a:ext uri="{FF2B5EF4-FFF2-40B4-BE49-F238E27FC236}">
              <a16:creationId xmlns:a16="http://schemas.microsoft.com/office/drawing/2014/main" id="{0556849D-0800-41B3-853D-2AD2515A552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55" name="Picture 2">
          <a:extLst>
            <a:ext uri="{FF2B5EF4-FFF2-40B4-BE49-F238E27FC236}">
              <a16:creationId xmlns:a16="http://schemas.microsoft.com/office/drawing/2014/main" id="{480D0084-B264-486A-B8B1-116B49FA4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1574</xdr:row>
      <xdr:rowOff>1845</xdr:rowOff>
    </xdr:to>
    <xdr:pic>
      <xdr:nvPicPr>
        <xdr:cNvPr id="256" name="Picture 3" descr="nealuce_parete">
          <a:extLst>
            <a:ext uri="{FF2B5EF4-FFF2-40B4-BE49-F238E27FC236}">
              <a16:creationId xmlns:a16="http://schemas.microsoft.com/office/drawing/2014/main" id="{8B5B0902-E040-4486-BDB1-4A54CB9D417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57" name="Picture 2">
          <a:extLst>
            <a:ext uri="{FF2B5EF4-FFF2-40B4-BE49-F238E27FC236}">
              <a16:creationId xmlns:a16="http://schemas.microsoft.com/office/drawing/2014/main" id="{D86FEC1D-1FEF-4BBB-9503-86715E185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58" name="Picture 2">
          <a:extLst>
            <a:ext uri="{FF2B5EF4-FFF2-40B4-BE49-F238E27FC236}">
              <a16:creationId xmlns:a16="http://schemas.microsoft.com/office/drawing/2014/main" id="{2663699C-B580-4913-908B-2FF69AF5C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1574</xdr:row>
      <xdr:rowOff>1845</xdr:rowOff>
    </xdr:to>
    <xdr:pic>
      <xdr:nvPicPr>
        <xdr:cNvPr id="259" name="Picture 3" descr="nealuce_parete">
          <a:extLst>
            <a:ext uri="{FF2B5EF4-FFF2-40B4-BE49-F238E27FC236}">
              <a16:creationId xmlns:a16="http://schemas.microsoft.com/office/drawing/2014/main" id="{463CF1D7-FC6C-4E69-BE71-82BC439DF97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60" name="Picture 2">
          <a:extLst>
            <a:ext uri="{FF2B5EF4-FFF2-40B4-BE49-F238E27FC236}">
              <a16:creationId xmlns:a16="http://schemas.microsoft.com/office/drawing/2014/main" id="{F6F56C71-6D22-4D60-A5E9-33FA8DFC7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61" name="Picture 2">
          <a:extLst>
            <a:ext uri="{FF2B5EF4-FFF2-40B4-BE49-F238E27FC236}">
              <a16:creationId xmlns:a16="http://schemas.microsoft.com/office/drawing/2014/main" id="{E2365017-7E51-48A5-A845-7686077694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1574</xdr:row>
      <xdr:rowOff>1845</xdr:rowOff>
    </xdr:to>
    <xdr:pic>
      <xdr:nvPicPr>
        <xdr:cNvPr id="262" name="Picture 3" descr="nealuce_parete">
          <a:extLst>
            <a:ext uri="{FF2B5EF4-FFF2-40B4-BE49-F238E27FC236}">
              <a16:creationId xmlns:a16="http://schemas.microsoft.com/office/drawing/2014/main" id="{47250A27-88B7-439D-8D3F-055B2F1612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63" name="Picture 2">
          <a:extLst>
            <a:ext uri="{FF2B5EF4-FFF2-40B4-BE49-F238E27FC236}">
              <a16:creationId xmlns:a16="http://schemas.microsoft.com/office/drawing/2014/main" id="{7BE30A99-46E9-4D79-A3F1-07EAFC6D8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64" name="Picture 2">
          <a:extLst>
            <a:ext uri="{FF2B5EF4-FFF2-40B4-BE49-F238E27FC236}">
              <a16:creationId xmlns:a16="http://schemas.microsoft.com/office/drawing/2014/main" id="{17D1F608-11AD-47DA-A332-95EC6983C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1574</xdr:row>
      <xdr:rowOff>1845</xdr:rowOff>
    </xdr:to>
    <xdr:pic>
      <xdr:nvPicPr>
        <xdr:cNvPr id="265" name="Picture 3" descr="nealuce_parete">
          <a:extLst>
            <a:ext uri="{FF2B5EF4-FFF2-40B4-BE49-F238E27FC236}">
              <a16:creationId xmlns:a16="http://schemas.microsoft.com/office/drawing/2014/main" id="{65A27D8E-0F65-40AE-AF46-E41B9AB633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66" name="Picture 2">
          <a:extLst>
            <a:ext uri="{FF2B5EF4-FFF2-40B4-BE49-F238E27FC236}">
              <a16:creationId xmlns:a16="http://schemas.microsoft.com/office/drawing/2014/main" id="{B3C10A53-DDF5-442F-88CE-6E89BBF98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67" name="Picture 2">
          <a:extLst>
            <a:ext uri="{FF2B5EF4-FFF2-40B4-BE49-F238E27FC236}">
              <a16:creationId xmlns:a16="http://schemas.microsoft.com/office/drawing/2014/main" id="{0CB8D483-E2B3-428D-AF22-3424D7653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1537</xdr:row>
      <xdr:rowOff>27970</xdr:rowOff>
    </xdr:to>
    <xdr:pic>
      <xdr:nvPicPr>
        <xdr:cNvPr id="268" name="Picture 3" descr="nealuce_parete">
          <a:extLst>
            <a:ext uri="{FF2B5EF4-FFF2-40B4-BE49-F238E27FC236}">
              <a16:creationId xmlns:a16="http://schemas.microsoft.com/office/drawing/2014/main" id="{8075B423-2A39-41C6-98F1-B1A98ECF4D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69" name="Picture 2">
          <a:extLst>
            <a:ext uri="{FF2B5EF4-FFF2-40B4-BE49-F238E27FC236}">
              <a16:creationId xmlns:a16="http://schemas.microsoft.com/office/drawing/2014/main" id="{C824404F-1D01-485D-8A4A-76B94EA101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70" name="Picture 2">
          <a:extLst>
            <a:ext uri="{FF2B5EF4-FFF2-40B4-BE49-F238E27FC236}">
              <a16:creationId xmlns:a16="http://schemas.microsoft.com/office/drawing/2014/main" id="{C367AA08-6719-4246-90B1-BEB695269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1537</xdr:row>
      <xdr:rowOff>27970</xdr:rowOff>
    </xdr:to>
    <xdr:pic>
      <xdr:nvPicPr>
        <xdr:cNvPr id="271" name="Picture 3" descr="nealuce_parete">
          <a:extLst>
            <a:ext uri="{FF2B5EF4-FFF2-40B4-BE49-F238E27FC236}">
              <a16:creationId xmlns:a16="http://schemas.microsoft.com/office/drawing/2014/main" id="{AEAE86F0-6DF6-4A45-9662-4D8940FB445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72" name="Picture 2">
          <a:extLst>
            <a:ext uri="{FF2B5EF4-FFF2-40B4-BE49-F238E27FC236}">
              <a16:creationId xmlns:a16="http://schemas.microsoft.com/office/drawing/2014/main" id="{A5BD0A6D-2C53-4059-A872-A90625A8E3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73" name="Picture 2">
          <a:extLst>
            <a:ext uri="{FF2B5EF4-FFF2-40B4-BE49-F238E27FC236}">
              <a16:creationId xmlns:a16="http://schemas.microsoft.com/office/drawing/2014/main" id="{8222BEA0-686F-4595-8623-203B294D23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1537</xdr:row>
      <xdr:rowOff>27970</xdr:rowOff>
    </xdr:to>
    <xdr:pic>
      <xdr:nvPicPr>
        <xdr:cNvPr id="274" name="Picture 3" descr="nealuce_parete">
          <a:extLst>
            <a:ext uri="{FF2B5EF4-FFF2-40B4-BE49-F238E27FC236}">
              <a16:creationId xmlns:a16="http://schemas.microsoft.com/office/drawing/2014/main" id="{31EADFD7-974B-4D87-BE96-477A7290A2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75" name="Picture 2">
          <a:extLst>
            <a:ext uri="{FF2B5EF4-FFF2-40B4-BE49-F238E27FC236}">
              <a16:creationId xmlns:a16="http://schemas.microsoft.com/office/drawing/2014/main" id="{9354328F-24AD-4F98-9DEF-3768585BD7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76" name="Picture 2">
          <a:extLst>
            <a:ext uri="{FF2B5EF4-FFF2-40B4-BE49-F238E27FC236}">
              <a16:creationId xmlns:a16="http://schemas.microsoft.com/office/drawing/2014/main" id="{5F2CF388-EEA1-41ED-BA71-6E5C657895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1537</xdr:row>
      <xdr:rowOff>27970</xdr:rowOff>
    </xdr:to>
    <xdr:pic>
      <xdr:nvPicPr>
        <xdr:cNvPr id="277" name="Picture 3" descr="nealuce_parete">
          <a:extLst>
            <a:ext uri="{FF2B5EF4-FFF2-40B4-BE49-F238E27FC236}">
              <a16:creationId xmlns:a16="http://schemas.microsoft.com/office/drawing/2014/main" id="{E942E02D-4171-42BB-93BE-06AF46C152D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278" name="Picture 2">
          <a:extLst>
            <a:ext uri="{FF2B5EF4-FFF2-40B4-BE49-F238E27FC236}">
              <a16:creationId xmlns:a16="http://schemas.microsoft.com/office/drawing/2014/main" id="{39CB3B4F-3095-45AA-AA67-43832B13B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1019</xdr:row>
      <xdr:rowOff>0</xdr:rowOff>
    </xdr:from>
    <xdr:to>
      <xdr:col>1</xdr:col>
      <xdr:colOff>906780</xdr:colOff>
      <xdr:row>1019</xdr:row>
      <xdr:rowOff>0</xdr:rowOff>
    </xdr:to>
    <xdr:pic>
      <xdr:nvPicPr>
        <xdr:cNvPr id="279" name="Picture 311" descr="kha.JPG">
          <a:extLst>
            <a:ext uri="{FF2B5EF4-FFF2-40B4-BE49-F238E27FC236}">
              <a16:creationId xmlns:a16="http://schemas.microsoft.com/office/drawing/2014/main" id="{5FD46F58-3AC8-4288-8105-C13FA3D6596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5445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80" name="Picture 2">
          <a:extLst>
            <a:ext uri="{FF2B5EF4-FFF2-40B4-BE49-F238E27FC236}">
              <a16:creationId xmlns:a16="http://schemas.microsoft.com/office/drawing/2014/main" id="{14A43A9E-5D09-4829-9B22-8A70EE3AC9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81" name="Picture 2">
          <a:extLst>
            <a:ext uri="{FF2B5EF4-FFF2-40B4-BE49-F238E27FC236}">
              <a16:creationId xmlns:a16="http://schemas.microsoft.com/office/drawing/2014/main" id="{6A932D59-D230-4FE2-8309-FFB4557886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82" name="Picture 3" descr="nealuce_parete">
          <a:extLst>
            <a:ext uri="{FF2B5EF4-FFF2-40B4-BE49-F238E27FC236}">
              <a16:creationId xmlns:a16="http://schemas.microsoft.com/office/drawing/2014/main" id="{E06317AE-03C3-4ACA-B702-4E5891AE31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83" name="Picture 2">
          <a:extLst>
            <a:ext uri="{FF2B5EF4-FFF2-40B4-BE49-F238E27FC236}">
              <a16:creationId xmlns:a16="http://schemas.microsoft.com/office/drawing/2014/main" id="{7704E28F-8B11-4D49-B7C2-4C2A7A44F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84" name="Picture 3" descr="nealuce_parete">
          <a:extLst>
            <a:ext uri="{FF2B5EF4-FFF2-40B4-BE49-F238E27FC236}">
              <a16:creationId xmlns:a16="http://schemas.microsoft.com/office/drawing/2014/main" id="{9DCC88C2-191E-49C2-A617-D53E5B664B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85" name="Picture 2">
          <a:extLst>
            <a:ext uri="{FF2B5EF4-FFF2-40B4-BE49-F238E27FC236}">
              <a16:creationId xmlns:a16="http://schemas.microsoft.com/office/drawing/2014/main" id="{A4ECB326-A2F2-4C1D-8B4A-774BFE4F1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86" name="Picture 3" descr="nealuce_parete">
          <a:extLst>
            <a:ext uri="{FF2B5EF4-FFF2-40B4-BE49-F238E27FC236}">
              <a16:creationId xmlns:a16="http://schemas.microsoft.com/office/drawing/2014/main" id="{AD615FBC-444D-4861-BBE0-FFB634C14F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87" name="Picture 2">
          <a:extLst>
            <a:ext uri="{FF2B5EF4-FFF2-40B4-BE49-F238E27FC236}">
              <a16:creationId xmlns:a16="http://schemas.microsoft.com/office/drawing/2014/main" id="{9BC9D786-B28B-4AFA-8DB0-CB7778AAA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88" name="Picture 82">
          <a:extLst>
            <a:ext uri="{FF2B5EF4-FFF2-40B4-BE49-F238E27FC236}">
              <a16:creationId xmlns:a16="http://schemas.microsoft.com/office/drawing/2014/main" id="{D8327708-79C3-402C-B741-3C5AC0F44C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89" name="Picture 2">
          <a:extLst>
            <a:ext uri="{FF2B5EF4-FFF2-40B4-BE49-F238E27FC236}">
              <a16:creationId xmlns:a16="http://schemas.microsoft.com/office/drawing/2014/main" id="{02F4E6EB-305D-4DF0-BC8D-D1195B61E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90" name="Picture 3" descr="nealuce_parete">
          <a:extLst>
            <a:ext uri="{FF2B5EF4-FFF2-40B4-BE49-F238E27FC236}">
              <a16:creationId xmlns:a16="http://schemas.microsoft.com/office/drawing/2014/main" id="{8F66F9E7-43FE-44C0-BBFF-CDBBAFBAF2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91" name="Picture 85">
          <a:extLst>
            <a:ext uri="{FF2B5EF4-FFF2-40B4-BE49-F238E27FC236}">
              <a16:creationId xmlns:a16="http://schemas.microsoft.com/office/drawing/2014/main" id="{52108E7E-DD6C-42FB-BC09-85D5118AA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92" name="Picture 2">
          <a:extLst>
            <a:ext uri="{FF2B5EF4-FFF2-40B4-BE49-F238E27FC236}">
              <a16:creationId xmlns:a16="http://schemas.microsoft.com/office/drawing/2014/main" id="{3B6EB630-70E6-4550-B88D-A7B47129E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93" name="Picture 3" descr="nealuce_parete">
          <a:extLst>
            <a:ext uri="{FF2B5EF4-FFF2-40B4-BE49-F238E27FC236}">
              <a16:creationId xmlns:a16="http://schemas.microsoft.com/office/drawing/2014/main" id="{318405F7-51AE-4BFF-A6B2-3F1237F68D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94" name="Picture 76">
          <a:extLst>
            <a:ext uri="{FF2B5EF4-FFF2-40B4-BE49-F238E27FC236}">
              <a16:creationId xmlns:a16="http://schemas.microsoft.com/office/drawing/2014/main" id="{382239EE-4861-4A5F-A724-CD0027CD93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95" name="Picture 2">
          <a:extLst>
            <a:ext uri="{FF2B5EF4-FFF2-40B4-BE49-F238E27FC236}">
              <a16:creationId xmlns:a16="http://schemas.microsoft.com/office/drawing/2014/main" id="{B40DAAE3-FE6B-40DA-BDBE-27043EE59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96" name="Picture 3" descr="nealuce_parete">
          <a:extLst>
            <a:ext uri="{FF2B5EF4-FFF2-40B4-BE49-F238E27FC236}">
              <a16:creationId xmlns:a16="http://schemas.microsoft.com/office/drawing/2014/main" id="{F77F0B4A-391A-4268-871B-69AF35C840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297" name="Picture 79">
          <a:extLst>
            <a:ext uri="{FF2B5EF4-FFF2-40B4-BE49-F238E27FC236}">
              <a16:creationId xmlns:a16="http://schemas.microsoft.com/office/drawing/2014/main" id="{67A71502-C34C-46CB-A830-610E0C798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298" name="Picture 2">
          <a:extLst>
            <a:ext uri="{FF2B5EF4-FFF2-40B4-BE49-F238E27FC236}">
              <a16:creationId xmlns:a16="http://schemas.microsoft.com/office/drawing/2014/main" id="{ED44DA99-7813-410E-AADA-DB578B6A90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1574</xdr:row>
      <xdr:rowOff>1845</xdr:rowOff>
    </xdr:to>
    <xdr:pic>
      <xdr:nvPicPr>
        <xdr:cNvPr id="299" name="Picture 3" descr="nealuce_parete">
          <a:extLst>
            <a:ext uri="{FF2B5EF4-FFF2-40B4-BE49-F238E27FC236}">
              <a16:creationId xmlns:a16="http://schemas.microsoft.com/office/drawing/2014/main" id="{6F62287A-DA61-4A4C-B376-889690BFC5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68580</xdr:rowOff>
    </xdr:to>
    <xdr:pic>
      <xdr:nvPicPr>
        <xdr:cNvPr id="300" name="Picture 1">
          <a:extLst>
            <a:ext uri="{FF2B5EF4-FFF2-40B4-BE49-F238E27FC236}">
              <a16:creationId xmlns:a16="http://schemas.microsoft.com/office/drawing/2014/main" id="{164DDB94-34A0-481F-969E-453DBAD78E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1019</xdr:row>
      <xdr:rowOff>0</xdr:rowOff>
    </xdr:to>
    <xdr:pic>
      <xdr:nvPicPr>
        <xdr:cNvPr id="301" name="Picture 3">
          <a:extLst>
            <a:ext uri="{FF2B5EF4-FFF2-40B4-BE49-F238E27FC236}">
              <a16:creationId xmlns:a16="http://schemas.microsoft.com/office/drawing/2014/main" id="{F6A7A7CA-56EC-4C3C-ABF4-0E093F64762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302" name="Picture 2">
          <a:extLst>
            <a:ext uri="{FF2B5EF4-FFF2-40B4-BE49-F238E27FC236}">
              <a16:creationId xmlns:a16="http://schemas.microsoft.com/office/drawing/2014/main" id="{5C627E70-9CD0-47D7-AB1A-8475C3498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1574</xdr:row>
      <xdr:rowOff>1845</xdr:rowOff>
    </xdr:to>
    <xdr:pic>
      <xdr:nvPicPr>
        <xdr:cNvPr id="303" name="Picture 3" descr="nealuce_parete">
          <a:extLst>
            <a:ext uri="{FF2B5EF4-FFF2-40B4-BE49-F238E27FC236}">
              <a16:creationId xmlns:a16="http://schemas.microsoft.com/office/drawing/2014/main" id="{4805BF08-35AF-45DF-B642-AE77E86F73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304" name="Picture 2">
          <a:extLst>
            <a:ext uri="{FF2B5EF4-FFF2-40B4-BE49-F238E27FC236}">
              <a16:creationId xmlns:a16="http://schemas.microsoft.com/office/drawing/2014/main" id="{1CB3ADC8-BE03-4346-9762-EDBC48CB4C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305" name="Picture 2">
          <a:extLst>
            <a:ext uri="{FF2B5EF4-FFF2-40B4-BE49-F238E27FC236}">
              <a16:creationId xmlns:a16="http://schemas.microsoft.com/office/drawing/2014/main" id="{2BAC0556-6EAB-4934-89F3-9AE2E9A71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1574</xdr:row>
      <xdr:rowOff>1845</xdr:rowOff>
    </xdr:to>
    <xdr:pic>
      <xdr:nvPicPr>
        <xdr:cNvPr id="306" name="Picture 3" descr="nealuce_parete">
          <a:extLst>
            <a:ext uri="{FF2B5EF4-FFF2-40B4-BE49-F238E27FC236}">
              <a16:creationId xmlns:a16="http://schemas.microsoft.com/office/drawing/2014/main" id="{ED88C5CE-FE71-499F-891F-34813A6E692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307" name="Picture 2">
          <a:extLst>
            <a:ext uri="{FF2B5EF4-FFF2-40B4-BE49-F238E27FC236}">
              <a16:creationId xmlns:a16="http://schemas.microsoft.com/office/drawing/2014/main" id="{C2E8EA91-50D9-40DB-AE7B-59CC849A55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308" name="Picture 2">
          <a:extLst>
            <a:ext uri="{FF2B5EF4-FFF2-40B4-BE49-F238E27FC236}">
              <a16:creationId xmlns:a16="http://schemas.microsoft.com/office/drawing/2014/main" id="{518071A4-34C2-4FFB-A20B-0906AD98F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1574</xdr:row>
      <xdr:rowOff>1845</xdr:rowOff>
    </xdr:to>
    <xdr:pic>
      <xdr:nvPicPr>
        <xdr:cNvPr id="309" name="Picture 3" descr="nealuce_parete">
          <a:extLst>
            <a:ext uri="{FF2B5EF4-FFF2-40B4-BE49-F238E27FC236}">
              <a16:creationId xmlns:a16="http://schemas.microsoft.com/office/drawing/2014/main" id="{FD6E0034-A73B-4CA6-96DD-90002695E00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310" name="Picture 2">
          <a:extLst>
            <a:ext uri="{FF2B5EF4-FFF2-40B4-BE49-F238E27FC236}">
              <a16:creationId xmlns:a16="http://schemas.microsoft.com/office/drawing/2014/main" id="{7F67737C-EDC8-409F-8084-4556D67117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311" name="Picture 2">
          <a:extLst>
            <a:ext uri="{FF2B5EF4-FFF2-40B4-BE49-F238E27FC236}">
              <a16:creationId xmlns:a16="http://schemas.microsoft.com/office/drawing/2014/main" id="{58E9CFB3-426E-48C0-AE2A-20232471A0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1574</xdr:row>
      <xdr:rowOff>1845</xdr:rowOff>
    </xdr:to>
    <xdr:pic>
      <xdr:nvPicPr>
        <xdr:cNvPr id="312" name="Picture 3" descr="nealuce_parete">
          <a:extLst>
            <a:ext uri="{FF2B5EF4-FFF2-40B4-BE49-F238E27FC236}">
              <a16:creationId xmlns:a16="http://schemas.microsoft.com/office/drawing/2014/main" id="{DB86578D-5D47-4627-862E-EC53802FE8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1574</xdr:row>
      <xdr:rowOff>1845</xdr:rowOff>
    </xdr:to>
    <xdr:pic>
      <xdr:nvPicPr>
        <xdr:cNvPr id="313" name="Picture 2">
          <a:extLst>
            <a:ext uri="{FF2B5EF4-FFF2-40B4-BE49-F238E27FC236}">
              <a16:creationId xmlns:a16="http://schemas.microsoft.com/office/drawing/2014/main" id="{808BA777-976A-4676-B1DB-EC8ACC276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14" name="Picture 2">
          <a:extLst>
            <a:ext uri="{FF2B5EF4-FFF2-40B4-BE49-F238E27FC236}">
              <a16:creationId xmlns:a16="http://schemas.microsoft.com/office/drawing/2014/main" id="{E177389B-DBF6-4B3F-940B-305F04FA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15" name="Picture 2">
          <a:extLst>
            <a:ext uri="{FF2B5EF4-FFF2-40B4-BE49-F238E27FC236}">
              <a16:creationId xmlns:a16="http://schemas.microsoft.com/office/drawing/2014/main" id="{57977297-AF78-47E3-AB5C-7266EE624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16" name="Picture 3" descr="nealuce_parete">
          <a:extLst>
            <a:ext uri="{FF2B5EF4-FFF2-40B4-BE49-F238E27FC236}">
              <a16:creationId xmlns:a16="http://schemas.microsoft.com/office/drawing/2014/main" id="{E576CA54-1B24-4037-A35D-5B511AA58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17" name="Picture 2">
          <a:extLst>
            <a:ext uri="{FF2B5EF4-FFF2-40B4-BE49-F238E27FC236}">
              <a16:creationId xmlns:a16="http://schemas.microsoft.com/office/drawing/2014/main" id="{75E12F65-7086-45B3-8286-15FBA5E2D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18" name="Picture 3" descr="nealuce_parete">
          <a:extLst>
            <a:ext uri="{FF2B5EF4-FFF2-40B4-BE49-F238E27FC236}">
              <a16:creationId xmlns:a16="http://schemas.microsoft.com/office/drawing/2014/main" id="{5217296A-A7B1-43A2-B9A5-1CA4292F56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19" name="Picture 2">
          <a:extLst>
            <a:ext uri="{FF2B5EF4-FFF2-40B4-BE49-F238E27FC236}">
              <a16:creationId xmlns:a16="http://schemas.microsoft.com/office/drawing/2014/main" id="{BCA351C4-8727-4842-ABBA-F2DFED04A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20" name="Picture 3" descr="nealuce_parete">
          <a:extLst>
            <a:ext uri="{FF2B5EF4-FFF2-40B4-BE49-F238E27FC236}">
              <a16:creationId xmlns:a16="http://schemas.microsoft.com/office/drawing/2014/main" id="{F9A028DC-41D1-4919-AB7A-74C906C331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21" name="Picture 2">
          <a:extLst>
            <a:ext uri="{FF2B5EF4-FFF2-40B4-BE49-F238E27FC236}">
              <a16:creationId xmlns:a16="http://schemas.microsoft.com/office/drawing/2014/main" id="{801E80D8-921C-43C3-845F-0F92D676F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22" name="Picture 82">
          <a:extLst>
            <a:ext uri="{FF2B5EF4-FFF2-40B4-BE49-F238E27FC236}">
              <a16:creationId xmlns:a16="http://schemas.microsoft.com/office/drawing/2014/main" id="{784FD6BB-ACE0-4019-A615-4CF32B61B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23" name="Picture 2">
          <a:extLst>
            <a:ext uri="{FF2B5EF4-FFF2-40B4-BE49-F238E27FC236}">
              <a16:creationId xmlns:a16="http://schemas.microsoft.com/office/drawing/2014/main" id="{8874FBF4-AF7D-472D-B781-12133D8C5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24" name="Picture 3" descr="nealuce_parete">
          <a:extLst>
            <a:ext uri="{FF2B5EF4-FFF2-40B4-BE49-F238E27FC236}">
              <a16:creationId xmlns:a16="http://schemas.microsoft.com/office/drawing/2014/main" id="{B403E46B-51A9-427B-9B9E-86164EB09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25" name="Picture 85">
          <a:extLst>
            <a:ext uri="{FF2B5EF4-FFF2-40B4-BE49-F238E27FC236}">
              <a16:creationId xmlns:a16="http://schemas.microsoft.com/office/drawing/2014/main" id="{14E8B5B3-A26D-4564-AC6B-59E9B1803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26" name="Picture 2">
          <a:extLst>
            <a:ext uri="{FF2B5EF4-FFF2-40B4-BE49-F238E27FC236}">
              <a16:creationId xmlns:a16="http://schemas.microsoft.com/office/drawing/2014/main" id="{A9F8B084-EF3A-4455-B1B4-3EC7FA182D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27" name="Picture 3" descr="nealuce_parete">
          <a:extLst>
            <a:ext uri="{FF2B5EF4-FFF2-40B4-BE49-F238E27FC236}">
              <a16:creationId xmlns:a16="http://schemas.microsoft.com/office/drawing/2014/main" id="{2B377F45-F409-4472-975B-0DF2359661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28" name="Picture 76">
          <a:extLst>
            <a:ext uri="{FF2B5EF4-FFF2-40B4-BE49-F238E27FC236}">
              <a16:creationId xmlns:a16="http://schemas.microsoft.com/office/drawing/2014/main" id="{32301A08-301B-495D-AC95-E852A68F0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29" name="Picture 2">
          <a:extLst>
            <a:ext uri="{FF2B5EF4-FFF2-40B4-BE49-F238E27FC236}">
              <a16:creationId xmlns:a16="http://schemas.microsoft.com/office/drawing/2014/main" id="{5EBC98AE-086B-4FD7-BD72-AE296AF6DF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30" name="Picture 3" descr="nealuce_parete">
          <a:extLst>
            <a:ext uri="{FF2B5EF4-FFF2-40B4-BE49-F238E27FC236}">
              <a16:creationId xmlns:a16="http://schemas.microsoft.com/office/drawing/2014/main" id="{B3F46156-DF57-4909-957E-77716AC3FF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31" name="Picture 79">
          <a:extLst>
            <a:ext uri="{FF2B5EF4-FFF2-40B4-BE49-F238E27FC236}">
              <a16:creationId xmlns:a16="http://schemas.microsoft.com/office/drawing/2014/main" id="{DCE83415-FF9F-4919-9F62-FE2888AA9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32" name="Picture 2">
          <a:extLst>
            <a:ext uri="{FF2B5EF4-FFF2-40B4-BE49-F238E27FC236}">
              <a16:creationId xmlns:a16="http://schemas.microsoft.com/office/drawing/2014/main" id="{7019F2FF-61E2-4B3C-904B-6DC0269EDB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33" name="Picture 3" descr="nealuce_parete">
          <a:extLst>
            <a:ext uri="{FF2B5EF4-FFF2-40B4-BE49-F238E27FC236}">
              <a16:creationId xmlns:a16="http://schemas.microsoft.com/office/drawing/2014/main" id="{536B8CC0-8015-471A-AE63-190D1B73CA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1150</xdr:row>
      <xdr:rowOff>85123</xdr:rowOff>
    </xdr:to>
    <xdr:pic>
      <xdr:nvPicPr>
        <xdr:cNvPr id="334" name="Picture 1">
          <a:extLst>
            <a:ext uri="{FF2B5EF4-FFF2-40B4-BE49-F238E27FC236}">
              <a16:creationId xmlns:a16="http://schemas.microsoft.com/office/drawing/2014/main" id="{42A52830-37D2-4F26-ABD1-99045360133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8800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35" name="Picture 2">
          <a:extLst>
            <a:ext uri="{FF2B5EF4-FFF2-40B4-BE49-F238E27FC236}">
              <a16:creationId xmlns:a16="http://schemas.microsoft.com/office/drawing/2014/main" id="{3C2D3F50-ADC4-4EA8-87D4-D9EAD3583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1158</xdr:row>
      <xdr:rowOff>72928</xdr:rowOff>
    </xdr:to>
    <xdr:pic>
      <xdr:nvPicPr>
        <xdr:cNvPr id="336" name="Picture 3" descr="nealuce_parete">
          <a:extLst>
            <a:ext uri="{FF2B5EF4-FFF2-40B4-BE49-F238E27FC236}">
              <a16:creationId xmlns:a16="http://schemas.microsoft.com/office/drawing/2014/main" id="{AC7164E8-03CD-4FC6-B607-40079D03707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9930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37" name="Picture 2">
          <a:extLst>
            <a:ext uri="{FF2B5EF4-FFF2-40B4-BE49-F238E27FC236}">
              <a16:creationId xmlns:a16="http://schemas.microsoft.com/office/drawing/2014/main" id="{95BD6C83-0360-43EA-878F-A910A5977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38" name="Picture 2">
          <a:extLst>
            <a:ext uri="{FF2B5EF4-FFF2-40B4-BE49-F238E27FC236}">
              <a16:creationId xmlns:a16="http://schemas.microsoft.com/office/drawing/2014/main" id="{2F0B09F3-C522-43BC-861F-6C52A93020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1158</xdr:row>
      <xdr:rowOff>72928</xdr:rowOff>
    </xdr:to>
    <xdr:pic>
      <xdr:nvPicPr>
        <xdr:cNvPr id="339" name="Picture 3" descr="nealuce_parete">
          <a:extLst>
            <a:ext uri="{FF2B5EF4-FFF2-40B4-BE49-F238E27FC236}">
              <a16:creationId xmlns:a16="http://schemas.microsoft.com/office/drawing/2014/main" id="{D2AAC406-FBB7-4FD2-825D-2A84362BC3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9930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40" name="Picture 2">
          <a:extLst>
            <a:ext uri="{FF2B5EF4-FFF2-40B4-BE49-F238E27FC236}">
              <a16:creationId xmlns:a16="http://schemas.microsoft.com/office/drawing/2014/main" id="{5EAEC994-E11B-4CD2-A424-95280E8E22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41" name="Picture 2">
          <a:extLst>
            <a:ext uri="{FF2B5EF4-FFF2-40B4-BE49-F238E27FC236}">
              <a16:creationId xmlns:a16="http://schemas.microsoft.com/office/drawing/2014/main" id="{AB6AF9DF-E781-45E6-B52C-12DB1CE13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1158</xdr:row>
      <xdr:rowOff>72928</xdr:rowOff>
    </xdr:to>
    <xdr:pic>
      <xdr:nvPicPr>
        <xdr:cNvPr id="342" name="Picture 3" descr="nealuce_parete">
          <a:extLst>
            <a:ext uri="{FF2B5EF4-FFF2-40B4-BE49-F238E27FC236}">
              <a16:creationId xmlns:a16="http://schemas.microsoft.com/office/drawing/2014/main" id="{B6069EA5-7249-480E-80D4-A0702CE451C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9930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43" name="Picture 2">
          <a:extLst>
            <a:ext uri="{FF2B5EF4-FFF2-40B4-BE49-F238E27FC236}">
              <a16:creationId xmlns:a16="http://schemas.microsoft.com/office/drawing/2014/main" id="{763BF8C9-8725-41C9-B05F-76784FD8AE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44" name="Picture 2">
          <a:extLst>
            <a:ext uri="{FF2B5EF4-FFF2-40B4-BE49-F238E27FC236}">
              <a16:creationId xmlns:a16="http://schemas.microsoft.com/office/drawing/2014/main" id="{7082051D-80E9-46E6-BEBF-B7D7C3D12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1158</xdr:row>
      <xdr:rowOff>72928</xdr:rowOff>
    </xdr:to>
    <xdr:pic>
      <xdr:nvPicPr>
        <xdr:cNvPr id="345" name="Picture 3" descr="nealuce_parete">
          <a:extLst>
            <a:ext uri="{FF2B5EF4-FFF2-40B4-BE49-F238E27FC236}">
              <a16:creationId xmlns:a16="http://schemas.microsoft.com/office/drawing/2014/main" id="{9B8B6692-CEDB-4708-BA7D-A2744F2A8D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9930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46" name="Picture 2">
          <a:extLst>
            <a:ext uri="{FF2B5EF4-FFF2-40B4-BE49-F238E27FC236}">
              <a16:creationId xmlns:a16="http://schemas.microsoft.com/office/drawing/2014/main" id="{66FD0F94-2883-4B4D-AD40-9B84727112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47" name="Picture 2">
          <a:extLst>
            <a:ext uri="{FF2B5EF4-FFF2-40B4-BE49-F238E27FC236}">
              <a16:creationId xmlns:a16="http://schemas.microsoft.com/office/drawing/2014/main" id="{9ABF6DE1-2FEE-4CC8-A397-499E148145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48" name="Picture 2">
          <a:extLst>
            <a:ext uri="{FF2B5EF4-FFF2-40B4-BE49-F238E27FC236}">
              <a16:creationId xmlns:a16="http://schemas.microsoft.com/office/drawing/2014/main" id="{AEA7C4FF-BC82-4141-85AC-2AFDA70129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49" name="Picture 3" descr="nealuce_parete">
          <a:extLst>
            <a:ext uri="{FF2B5EF4-FFF2-40B4-BE49-F238E27FC236}">
              <a16:creationId xmlns:a16="http://schemas.microsoft.com/office/drawing/2014/main" id="{6C8BBE15-782C-4FB7-884B-3802A61475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50" name="Picture 2">
          <a:extLst>
            <a:ext uri="{FF2B5EF4-FFF2-40B4-BE49-F238E27FC236}">
              <a16:creationId xmlns:a16="http://schemas.microsoft.com/office/drawing/2014/main" id="{4BE6E97E-03D8-4FC6-A989-D883AAD8C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51" name="Picture 3" descr="nealuce_parete">
          <a:extLst>
            <a:ext uri="{FF2B5EF4-FFF2-40B4-BE49-F238E27FC236}">
              <a16:creationId xmlns:a16="http://schemas.microsoft.com/office/drawing/2014/main" id="{C33B7FA2-257C-4F8F-ABDE-07CD465DC0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52" name="Picture 2">
          <a:extLst>
            <a:ext uri="{FF2B5EF4-FFF2-40B4-BE49-F238E27FC236}">
              <a16:creationId xmlns:a16="http://schemas.microsoft.com/office/drawing/2014/main" id="{ECF4EEA1-28C9-40A6-92E5-52E28825BF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53" name="Picture 3" descr="nealuce_parete">
          <a:extLst>
            <a:ext uri="{FF2B5EF4-FFF2-40B4-BE49-F238E27FC236}">
              <a16:creationId xmlns:a16="http://schemas.microsoft.com/office/drawing/2014/main" id="{C96FC5E2-8371-4B11-AFC2-D292029B0E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54" name="Picture 2">
          <a:extLst>
            <a:ext uri="{FF2B5EF4-FFF2-40B4-BE49-F238E27FC236}">
              <a16:creationId xmlns:a16="http://schemas.microsoft.com/office/drawing/2014/main" id="{554B9FC9-6BC4-491D-867C-F67ED42A4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55" name="Picture 82">
          <a:extLst>
            <a:ext uri="{FF2B5EF4-FFF2-40B4-BE49-F238E27FC236}">
              <a16:creationId xmlns:a16="http://schemas.microsoft.com/office/drawing/2014/main" id="{1BA7743F-F362-4A3E-9837-7FAEA91EE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56" name="Picture 2">
          <a:extLst>
            <a:ext uri="{FF2B5EF4-FFF2-40B4-BE49-F238E27FC236}">
              <a16:creationId xmlns:a16="http://schemas.microsoft.com/office/drawing/2014/main" id="{8503E712-003F-4CEC-BDA0-7B81EB87E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57" name="Picture 3" descr="nealuce_parete">
          <a:extLst>
            <a:ext uri="{FF2B5EF4-FFF2-40B4-BE49-F238E27FC236}">
              <a16:creationId xmlns:a16="http://schemas.microsoft.com/office/drawing/2014/main" id="{0632A14E-9ACF-464F-9D32-E2C0C421B4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58" name="Picture 85">
          <a:extLst>
            <a:ext uri="{FF2B5EF4-FFF2-40B4-BE49-F238E27FC236}">
              <a16:creationId xmlns:a16="http://schemas.microsoft.com/office/drawing/2014/main" id="{49B68DA6-BB18-4E2D-8649-9F850DA857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59" name="Picture 2">
          <a:extLst>
            <a:ext uri="{FF2B5EF4-FFF2-40B4-BE49-F238E27FC236}">
              <a16:creationId xmlns:a16="http://schemas.microsoft.com/office/drawing/2014/main" id="{96E37D5A-360C-4D87-8EFD-DD1C320A42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60" name="Picture 3" descr="nealuce_parete">
          <a:extLst>
            <a:ext uri="{FF2B5EF4-FFF2-40B4-BE49-F238E27FC236}">
              <a16:creationId xmlns:a16="http://schemas.microsoft.com/office/drawing/2014/main" id="{FA84B00C-E46D-4DA1-82A5-0A3C5CFF03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61" name="Picture 76">
          <a:extLst>
            <a:ext uri="{FF2B5EF4-FFF2-40B4-BE49-F238E27FC236}">
              <a16:creationId xmlns:a16="http://schemas.microsoft.com/office/drawing/2014/main" id="{770F02A9-793D-4813-9125-9A600DC20E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62" name="Picture 2">
          <a:extLst>
            <a:ext uri="{FF2B5EF4-FFF2-40B4-BE49-F238E27FC236}">
              <a16:creationId xmlns:a16="http://schemas.microsoft.com/office/drawing/2014/main" id="{9D71027E-50AA-4585-B3F9-959064F99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63" name="Picture 3" descr="nealuce_parete">
          <a:extLst>
            <a:ext uri="{FF2B5EF4-FFF2-40B4-BE49-F238E27FC236}">
              <a16:creationId xmlns:a16="http://schemas.microsoft.com/office/drawing/2014/main" id="{6C27F771-4AF5-46AC-8D9D-0A08E60A71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64" name="Picture 79">
          <a:extLst>
            <a:ext uri="{FF2B5EF4-FFF2-40B4-BE49-F238E27FC236}">
              <a16:creationId xmlns:a16="http://schemas.microsoft.com/office/drawing/2014/main" id="{544C9B84-B534-4BAB-B6A3-FD667DECB4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65" name="Picture 2">
          <a:extLst>
            <a:ext uri="{FF2B5EF4-FFF2-40B4-BE49-F238E27FC236}">
              <a16:creationId xmlns:a16="http://schemas.microsoft.com/office/drawing/2014/main" id="{09B85FA0-0DAF-4B4B-97EF-020D13DEC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66" name="Picture 3" descr="nealuce_parete">
          <a:extLst>
            <a:ext uri="{FF2B5EF4-FFF2-40B4-BE49-F238E27FC236}">
              <a16:creationId xmlns:a16="http://schemas.microsoft.com/office/drawing/2014/main" id="{CA5C5035-702B-4782-8FB9-2F40B5FB69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1020</xdr:row>
      <xdr:rowOff>127413</xdr:rowOff>
    </xdr:to>
    <xdr:pic>
      <xdr:nvPicPr>
        <xdr:cNvPr id="367" name="Picture 1">
          <a:extLst>
            <a:ext uri="{FF2B5EF4-FFF2-40B4-BE49-F238E27FC236}">
              <a16:creationId xmlns:a16="http://schemas.microsoft.com/office/drawing/2014/main" id="{9B02F2CD-93F7-4616-A7DF-643CF14704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68" name="Picture 2">
          <a:extLst>
            <a:ext uri="{FF2B5EF4-FFF2-40B4-BE49-F238E27FC236}">
              <a16:creationId xmlns:a16="http://schemas.microsoft.com/office/drawing/2014/main" id="{4DDD736D-A3EE-4C72-8BC5-5BE2296E87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1030</xdr:row>
      <xdr:rowOff>29423</xdr:rowOff>
    </xdr:to>
    <xdr:pic>
      <xdr:nvPicPr>
        <xdr:cNvPr id="369" name="Picture 3" descr="nealuce_parete">
          <a:extLst>
            <a:ext uri="{FF2B5EF4-FFF2-40B4-BE49-F238E27FC236}">
              <a16:creationId xmlns:a16="http://schemas.microsoft.com/office/drawing/2014/main" id="{3EAB8E89-3732-46B3-A790-5A8D95C64F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70" name="Picture 2">
          <a:extLst>
            <a:ext uri="{FF2B5EF4-FFF2-40B4-BE49-F238E27FC236}">
              <a16:creationId xmlns:a16="http://schemas.microsoft.com/office/drawing/2014/main" id="{6C56EF3D-C451-46FA-91B8-D417679A9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71" name="Picture 2">
          <a:extLst>
            <a:ext uri="{FF2B5EF4-FFF2-40B4-BE49-F238E27FC236}">
              <a16:creationId xmlns:a16="http://schemas.microsoft.com/office/drawing/2014/main" id="{0296D993-6FDE-45A4-B157-BE46FA9B7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1030</xdr:row>
      <xdr:rowOff>29423</xdr:rowOff>
    </xdr:to>
    <xdr:pic>
      <xdr:nvPicPr>
        <xdr:cNvPr id="372" name="Picture 3" descr="nealuce_parete">
          <a:extLst>
            <a:ext uri="{FF2B5EF4-FFF2-40B4-BE49-F238E27FC236}">
              <a16:creationId xmlns:a16="http://schemas.microsoft.com/office/drawing/2014/main" id="{FC36F38F-350E-4949-9D72-52A8430AB1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73" name="Picture 2">
          <a:extLst>
            <a:ext uri="{FF2B5EF4-FFF2-40B4-BE49-F238E27FC236}">
              <a16:creationId xmlns:a16="http://schemas.microsoft.com/office/drawing/2014/main" id="{2FEF03B7-FF5E-43B9-A08A-FD7E50AAD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74" name="Picture 2">
          <a:extLst>
            <a:ext uri="{FF2B5EF4-FFF2-40B4-BE49-F238E27FC236}">
              <a16:creationId xmlns:a16="http://schemas.microsoft.com/office/drawing/2014/main" id="{412BB95B-3E3D-4423-B9B7-95A8990A7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1030</xdr:row>
      <xdr:rowOff>29423</xdr:rowOff>
    </xdr:to>
    <xdr:pic>
      <xdr:nvPicPr>
        <xdr:cNvPr id="375" name="Picture 3" descr="nealuce_parete">
          <a:extLst>
            <a:ext uri="{FF2B5EF4-FFF2-40B4-BE49-F238E27FC236}">
              <a16:creationId xmlns:a16="http://schemas.microsoft.com/office/drawing/2014/main" id="{9CC5ECAC-198C-496C-B178-0D777F1514C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76" name="Picture 2">
          <a:extLst>
            <a:ext uri="{FF2B5EF4-FFF2-40B4-BE49-F238E27FC236}">
              <a16:creationId xmlns:a16="http://schemas.microsoft.com/office/drawing/2014/main" id="{5115E686-8507-4562-81BB-FAE1F56E9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77" name="Picture 2">
          <a:extLst>
            <a:ext uri="{FF2B5EF4-FFF2-40B4-BE49-F238E27FC236}">
              <a16:creationId xmlns:a16="http://schemas.microsoft.com/office/drawing/2014/main" id="{1F40872F-16CE-4631-B0B9-2F9488E1A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1030</xdr:row>
      <xdr:rowOff>29423</xdr:rowOff>
    </xdr:to>
    <xdr:pic>
      <xdr:nvPicPr>
        <xdr:cNvPr id="378" name="Picture 3" descr="nealuce_parete">
          <a:extLst>
            <a:ext uri="{FF2B5EF4-FFF2-40B4-BE49-F238E27FC236}">
              <a16:creationId xmlns:a16="http://schemas.microsoft.com/office/drawing/2014/main" id="{6BB5FD64-9979-4990-8325-677082A9CF9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79" name="Picture 2">
          <a:extLst>
            <a:ext uri="{FF2B5EF4-FFF2-40B4-BE49-F238E27FC236}">
              <a16:creationId xmlns:a16="http://schemas.microsoft.com/office/drawing/2014/main" id="{8D76ECDD-62CC-49F6-A7A6-C7347BED2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80" name="Picture 2">
          <a:extLst>
            <a:ext uri="{FF2B5EF4-FFF2-40B4-BE49-F238E27FC236}">
              <a16:creationId xmlns:a16="http://schemas.microsoft.com/office/drawing/2014/main" id="{A4493155-C55D-4D28-B442-7E608A775F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81" name="Picture 3" descr="nealuce_parete">
          <a:extLst>
            <a:ext uri="{FF2B5EF4-FFF2-40B4-BE49-F238E27FC236}">
              <a16:creationId xmlns:a16="http://schemas.microsoft.com/office/drawing/2014/main" id="{7595BBCC-4F00-455F-B6BB-98BF031305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82" name="Picture 2">
          <a:extLst>
            <a:ext uri="{FF2B5EF4-FFF2-40B4-BE49-F238E27FC236}">
              <a16:creationId xmlns:a16="http://schemas.microsoft.com/office/drawing/2014/main" id="{37F29488-55C9-4138-8DC7-E7A3710DA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1158</xdr:row>
      <xdr:rowOff>27208</xdr:rowOff>
    </xdr:to>
    <xdr:pic>
      <xdr:nvPicPr>
        <xdr:cNvPr id="383" name="Picture 3" descr="nealuce_parete">
          <a:extLst>
            <a:ext uri="{FF2B5EF4-FFF2-40B4-BE49-F238E27FC236}">
              <a16:creationId xmlns:a16="http://schemas.microsoft.com/office/drawing/2014/main" id="{AE7B084A-F585-47CD-A41F-896D29E13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1157</xdr:row>
      <xdr:rowOff>71026</xdr:rowOff>
    </xdr:to>
    <xdr:pic>
      <xdr:nvPicPr>
        <xdr:cNvPr id="384" name="Picture 2">
          <a:extLst>
            <a:ext uri="{FF2B5EF4-FFF2-40B4-BE49-F238E27FC236}">
              <a16:creationId xmlns:a16="http://schemas.microsoft.com/office/drawing/2014/main" id="{C652985D-C7F5-4607-BED8-50A501EC8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678180</xdr:colOff>
      <xdr:row>1019</xdr:row>
      <xdr:rowOff>0</xdr:rowOff>
    </xdr:from>
    <xdr:to>
      <xdr:col>1</xdr:col>
      <xdr:colOff>678180</xdr:colOff>
      <xdr:row>1154</xdr:row>
      <xdr:rowOff>27212</xdr:rowOff>
    </xdr:to>
    <xdr:pic>
      <xdr:nvPicPr>
        <xdr:cNvPr id="385" name="Picture 1">
          <a:extLst>
            <a:ext uri="{FF2B5EF4-FFF2-40B4-BE49-F238E27FC236}">
              <a16:creationId xmlns:a16="http://schemas.microsoft.com/office/drawing/2014/main" id="{216BB96C-9AB7-4144-B6F4-44D257E9CC6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25855" y="1018822575"/>
          <a:ext cx="0" cy="19313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86" name="Picture 2">
          <a:extLst>
            <a:ext uri="{FF2B5EF4-FFF2-40B4-BE49-F238E27FC236}">
              <a16:creationId xmlns:a16="http://schemas.microsoft.com/office/drawing/2014/main" id="{7B2A1A00-EC00-4F53-BE59-2637F39146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87" name="Picture 3" descr="nealuce_parete">
          <a:extLst>
            <a:ext uri="{FF2B5EF4-FFF2-40B4-BE49-F238E27FC236}">
              <a16:creationId xmlns:a16="http://schemas.microsoft.com/office/drawing/2014/main" id="{A040A3AA-2F7B-4156-99DA-A5D5FF55C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88" name="Picture 2">
          <a:extLst>
            <a:ext uri="{FF2B5EF4-FFF2-40B4-BE49-F238E27FC236}">
              <a16:creationId xmlns:a16="http://schemas.microsoft.com/office/drawing/2014/main" id="{8D7B68CC-4CB5-43A5-A926-B1CF36D0B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1030</xdr:row>
      <xdr:rowOff>1535</xdr:rowOff>
    </xdr:to>
    <xdr:pic>
      <xdr:nvPicPr>
        <xdr:cNvPr id="389" name="Picture 3" descr="nealuce_parete">
          <a:extLst>
            <a:ext uri="{FF2B5EF4-FFF2-40B4-BE49-F238E27FC236}">
              <a16:creationId xmlns:a16="http://schemas.microsoft.com/office/drawing/2014/main" id="{4DCF9851-7C10-4A04-A097-C8FA6658DA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90" name="Picture 2">
          <a:extLst>
            <a:ext uri="{FF2B5EF4-FFF2-40B4-BE49-F238E27FC236}">
              <a16:creationId xmlns:a16="http://schemas.microsoft.com/office/drawing/2014/main" id="{0A001F42-FC53-4CA7-9A7A-A5817917D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91" name="Picture 2">
          <a:extLst>
            <a:ext uri="{FF2B5EF4-FFF2-40B4-BE49-F238E27FC236}">
              <a16:creationId xmlns:a16="http://schemas.microsoft.com/office/drawing/2014/main" id="{9E587362-B393-4C12-8C2F-867F0875B5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92" name="Picture 2">
          <a:extLst>
            <a:ext uri="{FF2B5EF4-FFF2-40B4-BE49-F238E27FC236}">
              <a16:creationId xmlns:a16="http://schemas.microsoft.com/office/drawing/2014/main" id="{ECFCFA00-87A3-4AA8-90C3-9C43EF647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1030</xdr:row>
      <xdr:rowOff>29423</xdr:rowOff>
    </xdr:to>
    <xdr:pic>
      <xdr:nvPicPr>
        <xdr:cNvPr id="393" name="Picture 3" descr="nealuce_parete">
          <a:extLst>
            <a:ext uri="{FF2B5EF4-FFF2-40B4-BE49-F238E27FC236}">
              <a16:creationId xmlns:a16="http://schemas.microsoft.com/office/drawing/2014/main" id="{CBD17AF4-E35C-4DDA-A867-9AC45A087D5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94" name="Picture 2">
          <a:extLst>
            <a:ext uri="{FF2B5EF4-FFF2-40B4-BE49-F238E27FC236}">
              <a16:creationId xmlns:a16="http://schemas.microsoft.com/office/drawing/2014/main" id="{9D12FC02-BCF7-46B9-9B8A-61E40B41A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95" name="Picture 2">
          <a:extLst>
            <a:ext uri="{FF2B5EF4-FFF2-40B4-BE49-F238E27FC236}">
              <a16:creationId xmlns:a16="http://schemas.microsoft.com/office/drawing/2014/main" id="{87684C84-D982-44EC-9C09-8865CA3AE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1030</xdr:row>
      <xdr:rowOff>29423</xdr:rowOff>
    </xdr:to>
    <xdr:pic>
      <xdr:nvPicPr>
        <xdr:cNvPr id="396" name="Picture 3" descr="nealuce_parete">
          <a:extLst>
            <a:ext uri="{FF2B5EF4-FFF2-40B4-BE49-F238E27FC236}">
              <a16:creationId xmlns:a16="http://schemas.microsoft.com/office/drawing/2014/main" id="{967B7947-C45F-4AA0-BCBE-B164BDA6D26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1029</xdr:row>
      <xdr:rowOff>50902</xdr:rowOff>
    </xdr:to>
    <xdr:pic>
      <xdr:nvPicPr>
        <xdr:cNvPr id="397" name="Picture 2">
          <a:extLst>
            <a:ext uri="{FF2B5EF4-FFF2-40B4-BE49-F238E27FC236}">
              <a16:creationId xmlns:a16="http://schemas.microsoft.com/office/drawing/2014/main" id="{54721866-476D-4727-A609-01A843D22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398" name="Picture 2">
          <a:extLst>
            <a:ext uri="{FF2B5EF4-FFF2-40B4-BE49-F238E27FC236}">
              <a16:creationId xmlns:a16="http://schemas.microsoft.com/office/drawing/2014/main" id="{26279A03-C33C-42A3-9573-A19F09B38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399" name="Picture 3" descr="nealuce_parete">
          <a:extLst>
            <a:ext uri="{FF2B5EF4-FFF2-40B4-BE49-F238E27FC236}">
              <a16:creationId xmlns:a16="http://schemas.microsoft.com/office/drawing/2014/main" id="{5619227C-5F50-40DA-AEDF-248E7D3A8AB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00" name="Picture 2">
          <a:extLst>
            <a:ext uri="{FF2B5EF4-FFF2-40B4-BE49-F238E27FC236}">
              <a16:creationId xmlns:a16="http://schemas.microsoft.com/office/drawing/2014/main" id="{BFC8F834-351D-453E-8348-EF9329784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1031</xdr:row>
      <xdr:rowOff>105283</xdr:rowOff>
    </xdr:to>
    <xdr:pic>
      <xdr:nvPicPr>
        <xdr:cNvPr id="401" name="Picture 3" descr="nealuce_parete">
          <a:extLst>
            <a:ext uri="{FF2B5EF4-FFF2-40B4-BE49-F238E27FC236}">
              <a16:creationId xmlns:a16="http://schemas.microsoft.com/office/drawing/2014/main" id="{E22BEFF5-3863-489A-9CC5-FEF30303BD3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02" name="Picture 2">
          <a:extLst>
            <a:ext uri="{FF2B5EF4-FFF2-40B4-BE49-F238E27FC236}">
              <a16:creationId xmlns:a16="http://schemas.microsoft.com/office/drawing/2014/main" id="{F9B8C133-1104-4F51-9FAA-E03A528B1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1031</xdr:row>
      <xdr:rowOff>105283</xdr:rowOff>
    </xdr:to>
    <xdr:pic>
      <xdr:nvPicPr>
        <xdr:cNvPr id="403" name="Picture 3" descr="nealuce_parete">
          <a:extLst>
            <a:ext uri="{FF2B5EF4-FFF2-40B4-BE49-F238E27FC236}">
              <a16:creationId xmlns:a16="http://schemas.microsoft.com/office/drawing/2014/main" id="{16749D45-459B-453C-8939-FB2C885516D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04" name="Picture 2">
          <a:extLst>
            <a:ext uri="{FF2B5EF4-FFF2-40B4-BE49-F238E27FC236}">
              <a16:creationId xmlns:a16="http://schemas.microsoft.com/office/drawing/2014/main" id="{BC511764-EF5B-4B10-817C-CC05E6671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1031</xdr:row>
      <xdr:rowOff>105283</xdr:rowOff>
    </xdr:to>
    <xdr:pic>
      <xdr:nvPicPr>
        <xdr:cNvPr id="405" name="Picture 3" descr="nealuce_parete">
          <a:extLst>
            <a:ext uri="{FF2B5EF4-FFF2-40B4-BE49-F238E27FC236}">
              <a16:creationId xmlns:a16="http://schemas.microsoft.com/office/drawing/2014/main" id="{91B15802-1906-4720-8F83-943111F253F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06" name="Picture 2">
          <a:extLst>
            <a:ext uri="{FF2B5EF4-FFF2-40B4-BE49-F238E27FC236}">
              <a16:creationId xmlns:a16="http://schemas.microsoft.com/office/drawing/2014/main" id="{06110271-5CBD-4FB1-A92E-4DE35953C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1031</xdr:row>
      <xdr:rowOff>105283</xdr:rowOff>
    </xdr:to>
    <xdr:pic>
      <xdr:nvPicPr>
        <xdr:cNvPr id="407" name="Picture 3" descr="nealuce_parete">
          <a:extLst>
            <a:ext uri="{FF2B5EF4-FFF2-40B4-BE49-F238E27FC236}">
              <a16:creationId xmlns:a16="http://schemas.microsoft.com/office/drawing/2014/main" id="{7CF6F155-4085-4A02-BA0C-162DB7308F7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08" name="Picture 2">
          <a:extLst>
            <a:ext uri="{FF2B5EF4-FFF2-40B4-BE49-F238E27FC236}">
              <a16:creationId xmlns:a16="http://schemas.microsoft.com/office/drawing/2014/main" id="{4D5085F3-51D9-4F4E-8BE1-D88BC2D34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409" name="Picture 3" descr="nealuce_parete">
          <a:extLst>
            <a:ext uri="{FF2B5EF4-FFF2-40B4-BE49-F238E27FC236}">
              <a16:creationId xmlns:a16="http://schemas.microsoft.com/office/drawing/2014/main" id="{74CDE239-ACAE-4CB2-9ABD-2D33AA988E4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10" name="Picture 2">
          <a:extLst>
            <a:ext uri="{FF2B5EF4-FFF2-40B4-BE49-F238E27FC236}">
              <a16:creationId xmlns:a16="http://schemas.microsoft.com/office/drawing/2014/main" id="{7E05FB0C-97D1-4D2C-A03D-3D3ACB8B4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411" name="Picture 3" descr="nealuce_parete">
          <a:extLst>
            <a:ext uri="{FF2B5EF4-FFF2-40B4-BE49-F238E27FC236}">
              <a16:creationId xmlns:a16="http://schemas.microsoft.com/office/drawing/2014/main" id="{1EE4EC48-47AC-4D95-B1AF-E25C2A9081E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12" name="Picture 2">
          <a:extLst>
            <a:ext uri="{FF2B5EF4-FFF2-40B4-BE49-F238E27FC236}">
              <a16:creationId xmlns:a16="http://schemas.microsoft.com/office/drawing/2014/main" id="{9FF4874D-C154-4315-8653-5E74690E81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413" name="Picture 3" descr="nealuce_parete">
          <a:extLst>
            <a:ext uri="{FF2B5EF4-FFF2-40B4-BE49-F238E27FC236}">
              <a16:creationId xmlns:a16="http://schemas.microsoft.com/office/drawing/2014/main" id="{9B58D6D8-50B9-4937-9315-0E2A292A999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1031</xdr:row>
      <xdr:rowOff>113538</xdr:rowOff>
    </xdr:to>
    <xdr:pic>
      <xdr:nvPicPr>
        <xdr:cNvPr id="414" name="Picture 3">
          <a:extLst>
            <a:ext uri="{FF2B5EF4-FFF2-40B4-BE49-F238E27FC236}">
              <a16:creationId xmlns:a16="http://schemas.microsoft.com/office/drawing/2014/main" id="{662889DF-12B0-46E9-9727-D72666CC90A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826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15" name="Picture 2">
          <a:extLst>
            <a:ext uri="{FF2B5EF4-FFF2-40B4-BE49-F238E27FC236}">
              <a16:creationId xmlns:a16="http://schemas.microsoft.com/office/drawing/2014/main" id="{E7E37E59-9C61-4DD6-AB9B-972786797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416" name="Picture 3" descr="nealuce_parete">
          <a:extLst>
            <a:ext uri="{FF2B5EF4-FFF2-40B4-BE49-F238E27FC236}">
              <a16:creationId xmlns:a16="http://schemas.microsoft.com/office/drawing/2014/main" id="{3B039892-E36A-4290-819B-A77067B6032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17" name="Picture 2">
          <a:extLst>
            <a:ext uri="{FF2B5EF4-FFF2-40B4-BE49-F238E27FC236}">
              <a16:creationId xmlns:a16="http://schemas.microsoft.com/office/drawing/2014/main" id="{B46537AA-481B-403C-A1D2-3A5AAAC15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1031</xdr:row>
      <xdr:rowOff>105283</xdr:rowOff>
    </xdr:to>
    <xdr:pic>
      <xdr:nvPicPr>
        <xdr:cNvPr id="418" name="Picture 3" descr="nealuce_parete">
          <a:extLst>
            <a:ext uri="{FF2B5EF4-FFF2-40B4-BE49-F238E27FC236}">
              <a16:creationId xmlns:a16="http://schemas.microsoft.com/office/drawing/2014/main" id="{CA8C87FC-0AB9-42ED-B248-5E82695B673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19" name="Picture 2">
          <a:extLst>
            <a:ext uri="{FF2B5EF4-FFF2-40B4-BE49-F238E27FC236}">
              <a16:creationId xmlns:a16="http://schemas.microsoft.com/office/drawing/2014/main" id="{9A8EFA52-8CC3-432B-9948-DBEEC04282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1031</xdr:row>
      <xdr:rowOff>105283</xdr:rowOff>
    </xdr:to>
    <xdr:pic>
      <xdr:nvPicPr>
        <xdr:cNvPr id="420" name="Picture 3" descr="nealuce_parete">
          <a:extLst>
            <a:ext uri="{FF2B5EF4-FFF2-40B4-BE49-F238E27FC236}">
              <a16:creationId xmlns:a16="http://schemas.microsoft.com/office/drawing/2014/main" id="{F9C6B842-C390-4313-B1B1-D2EE2E1178D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21" name="Picture 2">
          <a:extLst>
            <a:ext uri="{FF2B5EF4-FFF2-40B4-BE49-F238E27FC236}">
              <a16:creationId xmlns:a16="http://schemas.microsoft.com/office/drawing/2014/main" id="{2855BEA7-6063-493C-AA01-1AF4295FE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1031</xdr:row>
      <xdr:rowOff>105283</xdr:rowOff>
    </xdr:to>
    <xdr:pic>
      <xdr:nvPicPr>
        <xdr:cNvPr id="422" name="Picture 3" descr="nealuce_parete">
          <a:extLst>
            <a:ext uri="{FF2B5EF4-FFF2-40B4-BE49-F238E27FC236}">
              <a16:creationId xmlns:a16="http://schemas.microsoft.com/office/drawing/2014/main" id="{5BFC5285-E975-4C11-A1D1-76A06753213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23" name="Picture 2">
          <a:extLst>
            <a:ext uri="{FF2B5EF4-FFF2-40B4-BE49-F238E27FC236}">
              <a16:creationId xmlns:a16="http://schemas.microsoft.com/office/drawing/2014/main" id="{F3D59E11-6F92-47E8-B190-3281FD5FB7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1031</xdr:row>
      <xdr:rowOff>105283</xdr:rowOff>
    </xdr:to>
    <xdr:pic>
      <xdr:nvPicPr>
        <xdr:cNvPr id="424" name="Picture 3" descr="nealuce_parete">
          <a:extLst>
            <a:ext uri="{FF2B5EF4-FFF2-40B4-BE49-F238E27FC236}">
              <a16:creationId xmlns:a16="http://schemas.microsoft.com/office/drawing/2014/main" id="{CE07B523-7615-4AF9-A519-3B8F7D8DB9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25" name="Picture 2">
          <a:extLst>
            <a:ext uri="{FF2B5EF4-FFF2-40B4-BE49-F238E27FC236}">
              <a16:creationId xmlns:a16="http://schemas.microsoft.com/office/drawing/2014/main" id="{E2082C9C-4C6F-454A-9E48-F589722AD7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26" name="Picture 2">
          <a:extLst>
            <a:ext uri="{FF2B5EF4-FFF2-40B4-BE49-F238E27FC236}">
              <a16:creationId xmlns:a16="http://schemas.microsoft.com/office/drawing/2014/main" id="{51EB38D3-8BDF-4794-999D-8670FDDB5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27" name="Picture 3" descr="nealuce_parete">
          <a:extLst>
            <a:ext uri="{FF2B5EF4-FFF2-40B4-BE49-F238E27FC236}">
              <a16:creationId xmlns:a16="http://schemas.microsoft.com/office/drawing/2014/main" id="{7F399E5F-AE64-4BC6-A182-DCB4EFD651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28" name="Picture 2">
          <a:extLst>
            <a:ext uri="{FF2B5EF4-FFF2-40B4-BE49-F238E27FC236}">
              <a16:creationId xmlns:a16="http://schemas.microsoft.com/office/drawing/2014/main" id="{D3F6291C-A716-4056-AC10-A3F5C2EDD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29" name="Picture 3" descr="nealuce_parete">
          <a:extLst>
            <a:ext uri="{FF2B5EF4-FFF2-40B4-BE49-F238E27FC236}">
              <a16:creationId xmlns:a16="http://schemas.microsoft.com/office/drawing/2014/main" id="{4A57369E-7E18-4802-8C36-815CEA9F01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30" name="Picture 2">
          <a:extLst>
            <a:ext uri="{FF2B5EF4-FFF2-40B4-BE49-F238E27FC236}">
              <a16:creationId xmlns:a16="http://schemas.microsoft.com/office/drawing/2014/main" id="{8A9E5015-83FD-48FF-9DF3-C2EDE502F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31" name="Picture 3" descr="nealuce_parete">
          <a:extLst>
            <a:ext uri="{FF2B5EF4-FFF2-40B4-BE49-F238E27FC236}">
              <a16:creationId xmlns:a16="http://schemas.microsoft.com/office/drawing/2014/main" id="{8C3FF0FC-81E1-4B36-873C-4CB8003C07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32" name="Picture 2">
          <a:extLst>
            <a:ext uri="{FF2B5EF4-FFF2-40B4-BE49-F238E27FC236}">
              <a16:creationId xmlns:a16="http://schemas.microsoft.com/office/drawing/2014/main" id="{4CA71524-1656-4A3F-B59F-44E4DB5FAD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433" name="Picture 82">
          <a:extLst>
            <a:ext uri="{FF2B5EF4-FFF2-40B4-BE49-F238E27FC236}">
              <a16:creationId xmlns:a16="http://schemas.microsoft.com/office/drawing/2014/main" id="{2BD5FF2E-6884-40D4-B029-2952A453F5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34" name="Picture 2">
          <a:extLst>
            <a:ext uri="{FF2B5EF4-FFF2-40B4-BE49-F238E27FC236}">
              <a16:creationId xmlns:a16="http://schemas.microsoft.com/office/drawing/2014/main" id="{BFF724FA-4D53-494E-998A-72E77AD22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35" name="Picture 3" descr="nealuce_parete">
          <a:extLst>
            <a:ext uri="{FF2B5EF4-FFF2-40B4-BE49-F238E27FC236}">
              <a16:creationId xmlns:a16="http://schemas.microsoft.com/office/drawing/2014/main" id="{D2876830-7633-44D7-B7EF-986B9E321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436" name="Picture 85">
          <a:extLst>
            <a:ext uri="{FF2B5EF4-FFF2-40B4-BE49-F238E27FC236}">
              <a16:creationId xmlns:a16="http://schemas.microsoft.com/office/drawing/2014/main" id="{3DDFFA61-F8C3-4B7C-B13A-205D2EF56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37" name="Picture 2">
          <a:extLst>
            <a:ext uri="{FF2B5EF4-FFF2-40B4-BE49-F238E27FC236}">
              <a16:creationId xmlns:a16="http://schemas.microsoft.com/office/drawing/2014/main" id="{EAD9AF71-4875-4B65-A713-6026F9CE7A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38" name="Picture 3" descr="nealuce_parete">
          <a:extLst>
            <a:ext uri="{FF2B5EF4-FFF2-40B4-BE49-F238E27FC236}">
              <a16:creationId xmlns:a16="http://schemas.microsoft.com/office/drawing/2014/main" id="{0C06BFF1-9F7C-4B03-80F4-DED9C566DE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439" name="Picture 76">
          <a:extLst>
            <a:ext uri="{FF2B5EF4-FFF2-40B4-BE49-F238E27FC236}">
              <a16:creationId xmlns:a16="http://schemas.microsoft.com/office/drawing/2014/main" id="{896BE2BE-3D8E-427E-9C2B-74AFC7D7E1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40" name="Picture 2">
          <a:extLst>
            <a:ext uri="{FF2B5EF4-FFF2-40B4-BE49-F238E27FC236}">
              <a16:creationId xmlns:a16="http://schemas.microsoft.com/office/drawing/2014/main" id="{9F610584-0268-45CD-A98C-CCA4E2764B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41" name="Picture 3" descr="nealuce_parete">
          <a:extLst>
            <a:ext uri="{FF2B5EF4-FFF2-40B4-BE49-F238E27FC236}">
              <a16:creationId xmlns:a16="http://schemas.microsoft.com/office/drawing/2014/main" id="{A4FADC8B-968D-4AC4-A193-AABBDD3013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442" name="Picture 79">
          <a:extLst>
            <a:ext uri="{FF2B5EF4-FFF2-40B4-BE49-F238E27FC236}">
              <a16:creationId xmlns:a16="http://schemas.microsoft.com/office/drawing/2014/main" id="{6DEAE70A-A2B5-44D7-B05A-74F04BDF6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43" name="Picture 2">
          <a:extLst>
            <a:ext uri="{FF2B5EF4-FFF2-40B4-BE49-F238E27FC236}">
              <a16:creationId xmlns:a16="http://schemas.microsoft.com/office/drawing/2014/main" id="{6927F6FC-E0BE-429A-8E28-F40A47054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44" name="Picture 3" descr="nealuce_parete">
          <a:extLst>
            <a:ext uri="{FF2B5EF4-FFF2-40B4-BE49-F238E27FC236}">
              <a16:creationId xmlns:a16="http://schemas.microsoft.com/office/drawing/2014/main" id="{D15CE745-3834-4C03-8609-E45C55CE3D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5461</xdr:rowOff>
    </xdr:to>
    <xdr:pic>
      <xdr:nvPicPr>
        <xdr:cNvPr id="445" name="Picture 1">
          <a:extLst>
            <a:ext uri="{FF2B5EF4-FFF2-40B4-BE49-F238E27FC236}">
              <a16:creationId xmlns:a16="http://schemas.microsoft.com/office/drawing/2014/main" id="{715049DB-663C-4269-A637-B25B7F809D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46" name="Picture 2">
          <a:extLst>
            <a:ext uri="{FF2B5EF4-FFF2-40B4-BE49-F238E27FC236}">
              <a16:creationId xmlns:a16="http://schemas.microsoft.com/office/drawing/2014/main" id="{6DD74AC6-EEB9-430D-A0A1-1360B5C02A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7366</xdr:rowOff>
    </xdr:to>
    <xdr:pic>
      <xdr:nvPicPr>
        <xdr:cNvPr id="447" name="Picture 3" descr="nealuce_parete">
          <a:extLst>
            <a:ext uri="{FF2B5EF4-FFF2-40B4-BE49-F238E27FC236}">
              <a16:creationId xmlns:a16="http://schemas.microsoft.com/office/drawing/2014/main" id="{0B1DDF62-A000-4B77-96C6-EFB99443B63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48" name="Picture 2">
          <a:extLst>
            <a:ext uri="{FF2B5EF4-FFF2-40B4-BE49-F238E27FC236}">
              <a16:creationId xmlns:a16="http://schemas.microsoft.com/office/drawing/2014/main" id="{31EB5E6C-C3A5-4EEC-AEF1-6FABDC8E1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49" name="Picture 2">
          <a:extLst>
            <a:ext uri="{FF2B5EF4-FFF2-40B4-BE49-F238E27FC236}">
              <a16:creationId xmlns:a16="http://schemas.microsoft.com/office/drawing/2014/main" id="{92F5B0D3-7B94-4DE4-B60A-82C710DD3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7366</xdr:rowOff>
    </xdr:to>
    <xdr:pic>
      <xdr:nvPicPr>
        <xdr:cNvPr id="450" name="Picture 3" descr="nealuce_parete">
          <a:extLst>
            <a:ext uri="{FF2B5EF4-FFF2-40B4-BE49-F238E27FC236}">
              <a16:creationId xmlns:a16="http://schemas.microsoft.com/office/drawing/2014/main" id="{1AA41150-816A-4273-A398-2E11403FF1D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51" name="Picture 2">
          <a:extLst>
            <a:ext uri="{FF2B5EF4-FFF2-40B4-BE49-F238E27FC236}">
              <a16:creationId xmlns:a16="http://schemas.microsoft.com/office/drawing/2014/main" id="{B912FCAB-A745-474B-8698-2D23DC217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52" name="Picture 2">
          <a:extLst>
            <a:ext uri="{FF2B5EF4-FFF2-40B4-BE49-F238E27FC236}">
              <a16:creationId xmlns:a16="http://schemas.microsoft.com/office/drawing/2014/main" id="{D9574978-ACD3-4B07-8ED4-492AF29404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7366</xdr:rowOff>
    </xdr:to>
    <xdr:pic>
      <xdr:nvPicPr>
        <xdr:cNvPr id="453" name="Picture 3" descr="nealuce_parete">
          <a:extLst>
            <a:ext uri="{FF2B5EF4-FFF2-40B4-BE49-F238E27FC236}">
              <a16:creationId xmlns:a16="http://schemas.microsoft.com/office/drawing/2014/main" id="{978DA543-A378-49B5-8150-BDA8EDBC3C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54" name="Picture 2">
          <a:extLst>
            <a:ext uri="{FF2B5EF4-FFF2-40B4-BE49-F238E27FC236}">
              <a16:creationId xmlns:a16="http://schemas.microsoft.com/office/drawing/2014/main" id="{FFF03ECC-83BC-4DE3-A530-BB97F8F830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55" name="Picture 2">
          <a:extLst>
            <a:ext uri="{FF2B5EF4-FFF2-40B4-BE49-F238E27FC236}">
              <a16:creationId xmlns:a16="http://schemas.microsoft.com/office/drawing/2014/main" id="{2E8AA863-5245-4CAF-A710-D0E64BFA00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7366</xdr:rowOff>
    </xdr:to>
    <xdr:pic>
      <xdr:nvPicPr>
        <xdr:cNvPr id="456" name="Picture 3" descr="nealuce_parete">
          <a:extLst>
            <a:ext uri="{FF2B5EF4-FFF2-40B4-BE49-F238E27FC236}">
              <a16:creationId xmlns:a16="http://schemas.microsoft.com/office/drawing/2014/main" id="{5579B53C-2F71-4108-BEE9-BEE448945E3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57" name="Picture 2">
          <a:extLst>
            <a:ext uri="{FF2B5EF4-FFF2-40B4-BE49-F238E27FC236}">
              <a16:creationId xmlns:a16="http://schemas.microsoft.com/office/drawing/2014/main" id="{2EE3B078-CA22-4A77-8A7B-BDF5789349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58" name="Picture 2">
          <a:extLst>
            <a:ext uri="{FF2B5EF4-FFF2-40B4-BE49-F238E27FC236}">
              <a16:creationId xmlns:a16="http://schemas.microsoft.com/office/drawing/2014/main" id="{523E57F7-D753-45CF-BC4C-598F96D70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59" name="Picture 3" descr="nealuce_parete">
          <a:extLst>
            <a:ext uri="{FF2B5EF4-FFF2-40B4-BE49-F238E27FC236}">
              <a16:creationId xmlns:a16="http://schemas.microsoft.com/office/drawing/2014/main" id="{379F969F-F9F9-4DE0-BC1E-39DF569AA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60" name="Picture 2">
          <a:extLst>
            <a:ext uri="{FF2B5EF4-FFF2-40B4-BE49-F238E27FC236}">
              <a16:creationId xmlns:a16="http://schemas.microsoft.com/office/drawing/2014/main" id="{4631779A-249A-4333-8D8E-C64B09F10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61" name="Picture 3" descr="nealuce_parete">
          <a:extLst>
            <a:ext uri="{FF2B5EF4-FFF2-40B4-BE49-F238E27FC236}">
              <a16:creationId xmlns:a16="http://schemas.microsoft.com/office/drawing/2014/main" id="{3B81ED47-7657-4419-995B-B097479FEF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62" name="Picture 2">
          <a:extLst>
            <a:ext uri="{FF2B5EF4-FFF2-40B4-BE49-F238E27FC236}">
              <a16:creationId xmlns:a16="http://schemas.microsoft.com/office/drawing/2014/main" id="{6EFDC536-E204-46AA-AFCB-47C5AF18A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63" name="Picture 2">
          <a:extLst>
            <a:ext uri="{FF2B5EF4-FFF2-40B4-BE49-F238E27FC236}">
              <a16:creationId xmlns:a16="http://schemas.microsoft.com/office/drawing/2014/main" id="{3E3C9570-3F21-4B2B-80AD-F55BB4AA5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64" name="Picture 2">
          <a:extLst>
            <a:ext uri="{FF2B5EF4-FFF2-40B4-BE49-F238E27FC236}">
              <a16:creationId xmlns:a16="http://schemas.microsoft.com/office/drawing/2014/main" id="{D19962F5-14F2-4351-A87B-DC07B8D5F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7366</xdr:rowOff>
    </xdr:to>
    <xdr:pic>
      <xdr:nvPicPr>
        <xdr:cNvPr id="465" name="Picture 3" descr="nealuce_parete">
          <a:extLst>
            <a:ext uri="{FF2B5EF4-FFF2-40B4-BE49-F238E27FC236}">
              <a16:creationId xmlns:a16="http://schemas.microsoft.com/office/drawing/2014/main" id="{10FE2D4C-38D4-473B-9845-B5572EEFAD7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66" name="Picture 2">
          <a:extLst>
            <a:ext uri="{FF2B5EF4-FFF2-40B4-BE49-F238E27FC236}">
              <a16:creationId xmlns:a16="http://schemas.microsoft.com/office/drawing/2014/main" id="{505DE9EF-286A-4583-8F9B-B83696180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67" name="Picture 2">
          <a:extLst>
            <a:ext uri="{FF2B5EF4-FFF2-40B4-BE49-F238E27FC236}">
              <a16:creationId xmlns:a16="http://schemas.microsoft.com/office/drawing/2014/main" id="{45D65B94-112F-4540-8344-E4730F7ED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7366</xdr:rowOff>
    </xdr:to>
    <xdr:pic>
      <xdr:nvPicPr>
        <xdr:cNvPr id="468" name="Picture 3" descr="nealuce_parete">
          <a:extLst>
            <a:ext uri="{FF2B5EF4-FFF2-40B4-BE49-F238E27FC236}">
              <a16:creationId xmlns:a16="http://schemas.microsoft.com/office/drawing/2014/main" id="{E6A878D2-A35C-4434-B13E-CAE59C4187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69" name="Picture 2">
          <a:extLst>
            <a:ext uri="{FF2B5EF4-FFF2-40B4-BE49-F238E27FC236}">
              <a16:creationId xmlns:a16="http://schemas.microsoft.com/office/drawing/2014/main" id="{273304D1-5BE0-48B1-B46F-FBA9BCBCA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470" name="Picture 2">
          <a:extLst>
            <a:ext uri="{FF2B5EF4-FFF2-40B4-BE49-F238E27FC236}">
              <a16:creationId xmlns:a16="http://schemas.microsoft.com/office/drawing/2014/main" id="{48496682-47D2-4E88-A64F-03B7EA8D31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471" name="Picture 3" descr="nealuce_parete">
          <a:extLst>
            <a:ext uri="{FF2B5EF4-FFF2-40B4-BE49-F238E27FC236}">
              <a16:creationId xmlns:a16="http://schemas.microsoft.com/office/drawing/2014/main" id="{A567BF8C-605B-49E9-AE7E-F2E9720A9D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72" name="Picture 2">
          <a:extLst>
            <a:ext uri="{FF2B5EF4-FFF2-40B4-BE49-F238E27FC236}">
              <a16:creationId xmlns:a16="http://schemas.microsoft.com/office/drawing/2014/main" id="{1ADE7ACA-C692-4ABF-A424-A4A104D68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473" name="Picture 3" descr="nealuce_parete">
          <a:extLst>
            <a:ext uri="{FF2B5EF4-FFF2-40B4-BE49-F238E27FC236}">
              <a16:creationId xmlns:a16="http://schemas.microsoft.com/office/drawing/2014/main" id="{32B0E35F-10D9-4F8D-9224-9B3C33B1011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74" name="Picture 2">
          <a:extLst>
            <a:ext uri="{FF2B5EF4-FFF2-40B4-BE49-F238E27FC236}">
              <a16:creationId xmlns:a16="http://schemas.microsoft.com/office/drawing/2014/main" id="{5023EA72-B06B-4391-956A-546593991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475" name="Picture 3" descr="nealuce_parete">
          <a:extLst>
            <a:ext uri="{FF2B5EF4-FFF2-40B4-BE49-F238E27FC236}">
              <a16:creationId xmlns:a16="http://schemas.microsoft.com/office/drawing/2014/main" id="{7449A845-B73F-40F9-A070-4F7E4AC0D40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76" name="Picture 2">
          <a:extLst>
            <a:ext uri="{FF2B5EF4-FFF2-40B4-BE49-F238E27FC236}">
              <a16:creationId xmlns:a16="http://schemas.microsoft.com/office/drawing/2014/main" id="{9CB362A7-9708-453C-A328-A8F948774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477" name="Picture 3" descr="nealuce_parete">
          <a:extLst>
            <a:ext uri="{FF2B5EF4-FFF2-40B4-BE49-F238E27FC236}">
              <a16:creationId xmlns:a16="http://schemas.microsoft.com/office/drawing/2014/main" id="{61A32BDF-FEAA-406F-890A-3143B0D2402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78" name="Picture 2">
          <a:extLst>
            <a:ext uri="{FF2B5EF4-FFF2-40B4-BE49-F238E27FC236}">
              <a16:creationId xmlns:a16="http://schemas.microsoft.com/office/drawing/2014/main" id="{393F4DEE-9B0A-4429-A490-083180E69D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479" name="Picture 3" descr="nealuce_parete">
          <a:extLst>
            <a:ext uri="{FF2B5EF4-FFF2-40B4-BE49-F238E27FC236}">
              <a16:creationId xmlns:a16="http://schemas.microsoft.com/office/drawing/2014/main" id="{AA2E12A9-31FF-4367-BC11-30D9D06C6D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80" name="Picture 2">
          <a:extLst>
            <a:ext uri="{FF2B5EF4-FFF2-40B4-BE49-F238E27FC236}">
              <a16:creationId xmlns:a16="http://schemas.microsoft.com/office/drawing/2014/main" id="{85052B11-A877-43E4-A6CF-E5342602F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481" name="Picture 3" descr="nealuce_parete">
          <a:extLst>
            <a:ext uri="{FF2B5EF4-FFF2-40B4-BE49-F238E27FC236}">
              <a16:creationId xmlns:a16="http://schemas.microsoft.com/office/drawing/2014/main" id="{B6EC0029-DAAA-4F21-86B1-2FA429B502C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1074</xdr:row>
      <xdr:rowOff>24544</xdr:rowOff>
    </xdr:to>
    <xdr:pic>
      <xdr:nvPicPr>
        <xdr:cNvPr id="482" name="Picture 3">
          <a:extLst>
            <a:ext uri="{FF2B5EF4-FFF2-40B4-BE49-F238E27FC236}">
              <a16:creationId xmlns:a16="http://schemas.microsoft.com/office/drawing/2014/main" id="{81D4E02B-9048-4EFD-91EE-B3A04A0AC6C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7880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83" name="Picture 2">
          <a:extLst>
            <a:ext uri="{FF2B5EF4-FFF2-40B4-BE49-F238E27FC236}">
              <a16:creationId xmlns:a16="http://schemas.microsoft.com/office/drawing/2014/main" id="{CBEA55A7-DB90-4838-9D86-FC624D834C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484" name="Picture 3" descr="nealuce_parete">
          <a:extLst>
            <a:ext uri="{FF2B5EF4-FFF2-40B4-BE49-F238E27FC236}">
              <a16:creationId xmlns:a16="http://schemas.microsoft.com/office/drawing/2014/main" id="{CE0B0B91-AF99-49A9-8FCA-31892B1F5A5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85" name="Picture 2">
          <a:extLst>
            <a:ext uri="{FF2B5EF4-FFF2-40B4-BE49-F238E27FC236}">
              <a16:creationId xmlns:a16="http://schemas.microsoft.com/office/drawing/2014/main" id="{A7BAEE8D-52F6-4F35-9276-650B79283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486" name="Picture 3" descr="nealuce_parete">
          <a:extLst>
            <a:ext uri="{FF2B5EF4-FFF2-40B4-BE49-F238E27FC236}">
              <a16:creationId xmlns:a16="http://schemas.microsoft.com/office/drawing/2014/main" id="{708AF416-D242-4367-A600-B4B65A4F4C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1074</xdr:row>
      <xdr:rowOff>24544</xdr:rowOff>
    </xdr:to>
    <xdr:pic>
      <xdr:nvPicPr>
        <xdr:cNvPr id="487" name="Picture 3">
          <a:extLst>
            <a:ext uri="{FF2B5EF4-FFF2-40B4-BE49-F238E27FC236}">
              <a16:creationId xmlns:a16="http://schemas.microsoft.com/office/drawing/2014/main" id="{89401385-CB68-47DC-9A58-61CA5579CD3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7880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88" name="Picture 2">
          <a:extLst>
            <a:ext uri="{FF2B5EF4-FFF2-40B4-BE49-F238E27FC236}">
              <a16:creationId xmlns:a16="http://schemas.microsoft.com/office/drawing/2014/main" id="{EFDF1FD0-6640-4A29-A954-16FCC38DEF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489" name="Picture 3" descr="nealuce_parete">
          <a:extLst>
            <a:ext uri="{FF2B5EF4-FFF2-40B4-BE49-F238E27FC236}">
              <a16:creationId xmlns:a16="http://schemas.microsoft.com/office/drawing/2014/main" id="{D0BB864D-2C7F-411C-9A72-7102EE0173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90" name="Picture 2">
          <a:extLst>
            <a:ext uri="{FF2B5EF4-FFF2-40B4-BE49-F238E27FC236}">
              <a16:creationId xmlns:a16="http://schemas.microsoft.com/office/drawing/2014/main" id="{71766E42-3337-4120-ABA5-C64D402B48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491" name="Picture 3" descr="nealuce_parete">
          <a:extLst>
            <a:ext uri="{FF2B5EF4-FFF2-40B4-BE49-F238E27FC236}">
              <a16:creationId xmlns:a16="http://schemas.microsoft.com/office/drawing/2014/main" id="{271A177A-3802-4BF4-92F2-59332EB3C5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92" name="Picture 2">
          <a:extLst>
            <a:ext uri="{FF2B5EF4-FFF2-40B4-BE49-F238E27FC236}">
              <a16:creationId xmlns:a16="http://schemas.microsoft.com/office/drawing/2014/main" id="{72E741F9-22D9-4997-85FA-36BED7C1E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493" name="Picture 3" descr="nealuce_parete">
          <a:extLst>
            <a:ext uri="{FF2B5EF4-FFF2-40B4-BE49-F238E27FC236}">
              <a16:creationId xmlns:a16="http://schemas.microsoft.com/office/drawing/2014/main" id="{7510EF49-452F-4DB6-9295-C0D24D9A15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94" name="Picture 2">
          <a:extLst>
            <a:ext uri="{FF2B5EF4-FFF2-40B4-BE49-F238E27FC236}">
              <a16:creationId xmlns:a16="http://schemas.microsoft.com/office/drawing/2014/main" id="{6AC4802E-C238-45B7-B266-5C60AE73EB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495" name="Picture 3" descr="nealuce_parete">
          <a:extLst>
            <a:ext uri="{FF2B5EF4-FFF2-40B4-BE49-F238E27FC236}">
              <a16:creationId xmlns:a16="http://schemas.microsoft.com/office/drawing/2014/main" id="{375F02E1-AAD9-4FD1-A5D6-0921EC7B53B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496" name="Picture 2">
          <a:extLst>
            <a:ext uri="{FF2B5EF4-FFF2-40B4-BE49-F238E27FC236}">
              <a16:creationId xmlns:a16="http://schemas.microsoft.com/office/drawing/2014/main" id="{8930BBA4-269A-4605-B542-D9047D481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497" name="Picture 3" descr="nealuce_parete">
          <a:extLst>
            <a:ext uri="{FF2B5EF4-FFF2-40B4-BE49-F238E27FC236}">
              <a16:creationId xmlns:a16="http://schemas.microsoft.com/office/drawing/2014/main" id="{1AAFB9FD-8A4B-4CF9-8BA6-E4ED14E2FC5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498" name="Picture 2">
          <a:extLst>
            <a:ext uri="{FF2B5EF4-FFF2-40B4-BE49-F238E27FC236}">
              <a16:creationId xmlns:a16="http://schemas.microsoft.com/office/drawing/2014/main" id="{06352A91-DCFA-410C-9AC8-4A9FFC14D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499" name="Picture 3" descr="nealuce_parete">
          <a:extLst>
            <a:ext uri="{FF2B5EF4-FFF2-40B4-BE49-F238E27FC236}">
              <a16:creationId xmlns:a16="http://schemas.microsoft.com/office/drawing/2014/main" id="{B90D6A7D-9689-49BA-8C47-EB7E0FD3A3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500" name="Picture 2">
          <a:extLst>
            <a:ext uri="{FF2B5EF4-FFF2-40B4-BE49-F238E27FC236}">
              <a16:creationId xmlns:a16="http://schemas.microsoft.com/office/drawing/2014/main" id="{361D04B3-EE0F-4AFA-BC53-C487E9772F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501" name="Picture 3" descr="nealuce_parete">
          <a:extLst>
            <a:ext uri="{FF2B5EF4-FFF2-40B4-BE49-F238E27FC236}">
              <a16:creationId xmlns:a16="http://schemas.microsoft.com/office/drawing/2014/main" id="{E35863AA-1EC4-4D10-989C-9907671AD4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502" name="Picture 2">
          <a:extLst>
            <a:ext uri="{FF2B5EF4-FFF2-40B4-BE49-F238E27FC236}">
              <a16:creationId xmlns:a16="http://schemas.microsoft.com/office/drawing/2014/main" id="{E6450986-1C41-422D-8F21-2F2CDF192C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503" name="Picture 2">
          <a:extLst>
            <a:ext uri="{FF2B5EF4-FFF2-40B4-BE49-F238E27FC236}">
              <a16:creationId xmlns:a16="http://schemas.microsoft.com/office/drawing/2014/main" id="{EDB0BCEB-9FE0-46F8-8D9F-BDA63058B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504" name="Picture 2">
          <a:extLst>
            <a:ext uri="{FF2B5EF4-FFF2-40B4-BE49-F238E27FC236}">
              <a16:creationId xmlns:a16="http://schemas.microsoft.com/office/drawing/2014/main" id="{5CE8504E-01CC-4739-BE90-7F2D15A850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7366</xdr:rowOff>
    </xdr:to>
    <xdr:pic>
      <xdr:nvPicPr>
        <xdr:cNvPr id="505" name="Picture 3" descr="nealuce_parete">
          <a:extLst>
            <a:ext uri="{FF2B5EF4-FFF2-40B4-BE49-F238E27FC236}">
              <a16:creationId xmlns:a16="http://schemas.microsoft.com/office/drawing/2014/main" id="{27E370FB-A5C9-4589-AA86-B25E86D5D75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506" name="Picture 2">
          <a:extLst>
            <a:ext uri="{FF2B5EF4-FFF2-40B4-BE49-F238E27FC236}">
              <a16:creationId xmlns:a16="http://schemas.microsoft.com/office/drawing/2014/main" id="{4470D911-F381-4E5B-864F-684CA5D6C8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507" name="Picture 2">
          <a:extLst>
            <a:ext uri="{FF2B5EF4-FFF2-40B4-BE49-F238E27FC236}">
              <a16:creationId xmlns:a16="http://schemas.microsoft.com/office/drawing/2014/main" id="{7F014333-FC22-4646-832B-BD7B49AD13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7366</xdr:rowOff>
    </xdr:to>
    <xdr:pic>
      <xdr:nvPicPr>
        <xdr:cNvPr id="508" name="Picture 3" descr="nealuce_parete">
          <a:extLst>
            <a:ext uri="{FF2B5EF4-FFF2-40B4-BE49-F238E27FC236}">
              <a16:creationId xmlns:a16="http://schemas.microsoft.com/office/drawing/2014/main" id="{590A8C35-945C-4089-9D33-942AD2E76DC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509" name="Picture 2">
          <a:extLst>
            <a:ext uri="{FF2B5EF4-FFF2-40B4-BE49-F238E27FC236}">
              <a16:creationId xmlns:a16="http://schemas.microsoft.com/office/drawing/2014/main" id="{1F49C048-DE84-49B0-8094-EF0C59502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510" name="Picture 2">
          <a:extLst>
            <a:ext uri="{FF2B5EF4-FFF2-40B4-BE49-F238E27FC236}">
              <a16:creationId xmlns:a16="http://schemas.microsoft.com/office/drawing/2014/main" id="{1400A9EE-AA86-4E84-8AB6-232A387DC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511" name="Picture 3" descr="nealuce_parete">
          <a:extLst>
            <a:ext uri="{FF2B5EF4-FFF2-40B4-BE49-F238E27FC236}">
              <a16:creationId xmlns:a16="http://schemas.microsoft.com/office/drawing/2014/main" id="{3EC3BEE4-5608-4EA7-BC55-431E5C3395D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512" name="Picture 2">
          <a:extLst>
            <a:ext uri="{FF2B5EF4-FFF2-40B4-BE49-F238E27FC236}">
              <a16:creationId xmlns:a16="http://schemas.microsoft.com/office/drawing/2014/main" id="{27E33F7F-8A2E-4333-91AA-65C86B099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513" name="Picture 3" descr="nealuce_parete">
          <a:extLst>
            <a:ext uri="{FF2B5EF4-FFF2-40B4-BE49-F238E27FC236}">
              <a16:creationId xmlns:a16="http://schemas.microsoft.com/office/drawing/2014/main" id="{D9CE391B-73EA-45C4-8E44-8CD6CEFEED6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514" name="Picture 2">
          <a:extLst>
            <a:ext uri="{FF2B5EF4-FFF2-40B4-BE49-F238E27FC236}">
              <a16:creationId xmlns:a16="http://schemas.microsoft.com/office/drawing/2014/main" id="{4D483182-B434-4D66-ABDA-5A3355306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515" name="Picture 3" descr="nealuce_parete">
          <a:extLst>
            <a:ext uri="{FF2B5EF4-FFF2-40B4-BE49-F238E27FC236}">
              <a16:creationId xmlns:a16="http://schemas.microsoft.com/office/drawing/2014/main" id="{99F01867-74C4-4746-BA6E-8CFD404BB9C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516" name="Picture 2">
          <a:extLst>
            <a:ext uri="{FF2B5EF4-FFF2-40B4-BE49-F238E27FC236}">
              <a16:creationId xmlns:a16="http://schemas.microsoft.com/office/drawing/2014/main" id="{539B0EB2-EEB5-46FA-AD03-E72C41876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517" name="Picture 3" descr="nealuce_parete">
          <a:extLst>
            <a:ext uri="{FF2B5EF4-FFF2-40B4-BE49-F238E27FC236}">
              <a16:creationId xmlns:a16="http://schemas.microsoft.com/office/drawing/2014/main" id="{A65C0A39-6770-4AEA-800D-74623309F1A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518" name="Picture 2">
          <a:extLst>
            <a:ext uri="{FF2B5EF4-FFF2-40B4-BE49-F238E27FC236}">
              <a16:creationId xmlns:a16="http://schemas.microsoft.com/office/drawing/2014/main" id="{F4FCE752-CF0D-4BC1-B195-2A627E525D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33687</xdr:rowOff>
    </xdr:to>
    <xdr:pic>
      <xdr:nvPicPr>
        <xdr:cNvPr id="519" name="Picture 3" descr="nealuce_parete">
          <a:extLst>
            <a:ext uri="{FF2B5EF4-FFF2-40B4-BE49-F238E27FC236}">
              <a16:creationId xmlns:a16="http://schemas.microsoft.com/office/drawing/2014/main" id="{11299B9D-0854-4069-A103-F45A538B9A3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520" name="Picture 2">
          <a:extLst>
            <a:ext uri="{FF2B5EF4-FFF2-40B4-BE49-F238E27FC236}">
              <a16:creationId xmlns:a16="http://schemas.microsoft.com/office/drawing/2014/main" id="{ECED72F9-F6DC-4F09-A52E-46AD8D0A2D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521" name="Picture 3" descr="nealuce_parete">
          <a:extLst>
            <a:ext uri="{FF2B5EF4-FFF2-40B4-BE49-F238E27FC236}">
              <a16:creationId xmlns:a16="http://schemas.microsoft.com/office/drawing/2014/main" id="{9A6EE3F4-BDD8-4759-8F98-C28D597AF3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1074</xdr:row>
      <xdr:rowOff>24544</xdr:rowOff>
    </xdr:to>
    <xdr:pic>
      <xdr:nvPicPr>
        <xdr:cNvPr id="522" name="Picture 3">
          <a:extLst>
            <a:ext uri="{FF2B5EF4-FFF2-40B4-BE49-F238E27FC236}">
              <a16:creationId xmlns:a16="http://schemas.microsoft.com/office/drawing/2014/main" id="{C8CEA731-48AE-467E-928D-108188EB085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7880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523" name="Picture 2">
          <a:extLst>
            <a:ext uri="{FF2B5EF4-FFF2-40B4-BE49-F238E27FC236}">
              <a16:creationId xmlns:a16="http://schemas.microsoft.com/office/drawing/2014/main" id="{6B5F2F7C-ECF9-4CCC-82E6-A3B982E9F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524" name="Picture 3" descr="nealuce_parete">
          <a:extLst>
            <a:ext uri="{FF2B5EF4-FFF2-40B4-BE49-F238E27FC236}">
              <a16:creationId xmlns:a16="http://schemas.microsoft.com/office/drawing/2014/main" id="{FA89B21A-3D16-42D1-BC53-20F15B35DC0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525" name="Picture 2">
          <a:extLst>
            <a:ext uri="{FF2B5EF4-FFF2-40B4-BE49-F238E27FC236}">
              <a16:creationId xmlns:a16="http://schemas.microsoft.com/office/drawing/2014/main" id="{55DF8176-7401-480E-9C9F-BD89AD20F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526" name="Picture 3" descr="nealuce_parete">
          <a:extLst>
            <a:ext uri="{FF2B5EF4-FFF2-40B4-BE49-F238E27FC236}">
              <a16:creationId xmlns:a16="http://schemas.microsoft.com/office/drawing/2014/main" id="{A1453D8E-4322-488D-AD91-433DC753F02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1074</xdr:row>
      <xdr:rowOff>24544</xdr:rowOff>
    </xdr:to>
    <xdr:pic>
      <xdr:nvPicPr>
        <xdr:cNvPr id="527" name="Picture 3">
          <a:extLst>
            <a:ext uri="{FF2B5EF4-FFF2-40B4-BE49-F238E27FC236}">
              <a16:creationId xmlns:a16="http://schemas.microsoft.com/office/drawing/2014/main" id="{30B02689-778E-4E50-B848-C46210922A9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7880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528" name="Picture 2">
          <a:extLst>
            <a:ext uri="{FF2B5EF4-FFF2-40B4-BE49-F238E27FC236}">
              <a16:creationId xmlns:a16="http://schemas.microsoft.com/office/drawing/2014/main" id="{5ACFCAE7-CE32-40A6-B5E7-E76BB5883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529" name="Picture 3" descr="nealuce_parete">
          <a:extLst>
            <a:ext uri="{FF2B5EF4-FFF2-40B4-BE49-F238E27FC236}">
              <a16:creationId xmlns:a16="http://schemas.microsoft.com/office/drawing/2014/main" id="{21B0A622-76F6-4900-BDD7-25096A6A90A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30" name="Picture 2">
          <a:extLst>
            <a:ext uri="{FF2B5EF4-FFF2-40B4-BE49-F238E27FC236}">
              <a16:creationId xmlns:a16="http://schemas.microsoft.com/office/drawing/2014/main" id="{1C96143C-F0DF-4A52-843D-D9474F479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31" name="Picture 2">
          <a:extLst>
            <a:ext uri="{FF2B5EF4-FFF2-40B4-BE49-F238E27FC236}">
              <a16:creationId xmlns:a16="http://schemas.microsoft.com/office/drawing/2014/main" id="{E7BA0285-FB54-48D2-A831-7DCBDA82E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32" name="Picture 3" descr="nealuce_parete">
          <a:extLst>
            <a:ext uri="{FF2B5EF4-FFF2-40B4-BE49-F238E27FC236}">
              <a16:creationId xmlns:a16="http://schemas.microsoft.com/office/drawing/2014/main" id="{D360EDB0-6E11-4F09-B9CE-65A4E7FE7E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33" name="Picture 2">
          <a:extLst>
            <a:ext uri="{FF2B5EF4-FFF2-40B4-BE49-F238E27FC236}">
              <a16:creationId xmlns:a16="http://schemas.microsoft.com/office/drawing/2014/main" id="{3AC5435E-7F16-4BFF-934D-BAC54EEAA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34" name="Picture 3" descr="nealuce_parete">
          <a:extLst>
            <a:ext uri="{FF2B5EF4-FFF2-40B4-BE49-F238E27FC236}">
              <a16:creationId xmlns:a16="http://schemas.microsoft.com/office/drawing/2014/main" id="{C7B5B003-A18B-436C-B62F-BE2A903DA3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35" name="Picture 2">
          <a:extLst>
            <a:ext uri="{FF2B5EF4-FFF2-40B4-BE49-F238E27FC236}">
              <a16:creationId xmlns:a16="http://schemas.microsoft.com/office/drawing/2014/main" id="{811CD6C0-47F9-4A45-890C-88EF9D4E82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36" name="Picture 3" descr="nealuce_parete">
          <a:extLst>
            <a:ext uri="{FF2B5EF4-FFF2-40B4-BE49-F238E27FC236}">
              <a16:creationId xmlns:a16="http://schemas.microsoft.com/office/drawing/2014/main" id="{0EA13584-5DEF-4F04-AB14-08785F749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37" name="Picture 2">
          <a:extLst>
            <a:ext uri="{FF2B5EF4-FFF2-40B4-BE49-F238E27FC236}">
              <a16:creationId xmlns:a16="http://schemas.microsoft.com/office/drawing/2014/main" id="{018E9DBD-A7B5-49B0-B929-C2F0ACB33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538" name="Picture 82">
          <a:extLst>
            <a:ext uri="{FF2B5EF4-FFF2-40B4-BE49-F238E27FC236}">
              <a16:creationId xmlns:a16="http://schemas.microsoft.com/office/drawing/2014/main" id="{B1F9BFFE-DCDC-4F0B-AAD5-909F80FD93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39" name="Picture 2">
          <a:extLst>
            <a:ext uri="{FF2B5EF4-FFF2-40B4-BE49-F238E27FC236}">
              <a16:creationId xmlns:a16="http://schemas.microsoft.com/office/drawing/2014/main" id="{318576BC-18DF-4161-B6E1-588F0B68B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40" name="Picture 3" descr="nealuce_parete">
          <a:extLst>
            <a:ext uri="{FF2B5EF4-FFF2-40B4-BE49-F238E27FC236}">
              <a16:creationId xmlns:a16="http://schemas.microsoft.com/office/drawing/2014/main" id="{70C78C7F-E4CA-4786-8829-B578434E94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541" name="Picture 85">
          <a:extLst>
            <a:ext uri="{FF2B5EF4-FFF2-40B4-BE49-F238E27FC236}">
              <a16:creationId xmlns:a16="http://schemas.microsoft.com/office/drawing/2014/main" id="{3ADF495E-CA3A-4C9B-9DEB-417D40F5A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42" name="Picture 2">
          <a:extLst>
            <a:ext uri="{FF2B5EF4-FFF2-40B4-BE49-F238E27FC236}">
              <a16:creationId xmlns:a16="http://schemas.microsoft.com/office/drawing/2014/main" id="{DE2DD67A-557E-4438-BCAA-41EDB8C56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43" name="Picture 3" descr="nealuce_parete">
          <a:extLst>
            <a:ext uri="{FF2B5EF4-FFF2-40B4-BE49-F238E27FC236}">
              <a16:creationId xmlns:a16="http://schemas.microsoft.com/office/drawing/2014/main" id="{828A64F3-31AA-4F74-A62B-C5C4E474BF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544" name="Picture 76">
          <a:extLst>
            <a:ext uri="{FF2B5EF4-FFF2-40B4-BE49-F238E27FC236}">
              <a16:creationId xmlns:a16="http://schemas.microsoft.com/office/drawing/2014/main" id="{E5E93F45-7224-4D5E-9943-C3A0AEC2D6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45" name="Picture 2">
          <a:extLst>
            <a:ext uri="{FF2B5EF4-FFF2-40B4-BE49-F238E27FC236}">
              <a16:creationId xmlns:a16="http://schemas.microsoft.com/office/drawing/2014/main" id="{65EF020D-01CB-4597-B01C-C03833A91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46" name="Picture 3" descr="nealuce_parete">
          <a:extLst>
            <a:ext uri="{FF2B5EF4-FFF2-40B4-BE49-F238E27FC236}">
              <a16:creationId xmlns:a16="http://schemas.microsoft.com/office/drawing/2014/main" id="{0C70283F-82BD-472C-A903-D7EF08814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547" name="Picture 79">
          <a:extLst>
            <a:ext uri="{FF2B5EF4-FFF2-40B4-BE49-F238E27FC236}">
              <a16:creationId xmlns:a16="http://schemas.microsoft.com/office/drawing/2014/main" id="{44E87163-FD1B-4938-94E4-9F10A25D29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48" name="Picture 2">
          <a:extLst>
            <a:ext uri="{FF2B5EF4-FFF2-40B4-BE49-F238E27FC236}">
              <a16:creationId xmlns:a16="http://schemas.microsoft.com/office/drawing/2014/main" id="{D13F32B4-0F19-4DB3-B574-66CE4BDF8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49" name="Picture 3" descr="nealuce_parete">
          <a:extLst>
            <a:ext uri="{FF2B5EF4-FFF2-40B4-BE49-F238E27FC236}">
              <a16:creationId xmlns:a16="http://schemas.microsoft.com/office/drawing/2014/main" id="{C633C648-78F0-4013-AF3E-6972FDE9FA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1158</xdr:row>
      <xdr:rowOff>18826</xdr:rowOff>
    </xdr:to>
    <xdr:pic>
      <xdr:nvPicPr>
        <xdr:cNvPr id="550" name="Picture 1">
          <a:extLst>
            <a:ext uri="{FF2B5EF4-FFF2-40B4-BE49-F238E27FC236}">
              <a16:creationId xmlns:a16="http://schemas.microsoft.com/office/drawing/2014/main" id="{649AFB7E-9B17-462E-B30B-56D09474A0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9876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51" name="Picture 2">
          <a:extLst>
            <a:ext uri="{FF2B5EF4-FFF2-40B4-BE49-F238E27FC236}">
              <a16:creationId xmlns:a16="http://schemas.microsoft.com/office/drawing/2014/main" id="{1C108D0F-823B-4455-9261-C3765F5EA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552" name="Picture 3" descr="nealuce_parete">
          <a:extLst>
            <a:ext uri="{FF2B5EF4-FFF2-40B4-BE49-F238E27FC236}">
              <a16:creationId xmlns:a16="http://schemas.microsoft.com/office/drawing/2014/main" id="{C9FB6DBB-B8F7-4025-B3D7-6330CDF142C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53" name="Picture 2">
          <a:extLst>
            <a:ext uri="{FF2B5EF4-FFF2-40B4-BE49-F238E27FC236}">
              <a16:creationId xmlns:a16="http://schemas.microsoft.com/office/drawing/2014/main" id="{D32082A1-EFF4-4711-A62D-71DC578CE4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54" name="Picture 2">
          <a:extLst>
            <a:ext uri="{FF2B5EF4-FFF2-40B4-BE49-F238E27FC236}">
              <a16:creationId xmlns:a16="http://schemas.microsoft.com/office/drawing/2014/main" id="{BE7CB04E-C7DA-41F6-B30D-32D5E1CB0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555" name="Picture 3" descr="nealuce_parete">
          <a:extLst>
            <a:ext uri="{FF2B5EF4-FFF2-40B4-BE49-F238E27FC236}">
              <a16:creationId xmlns:a16="http://schemas.microsoft.com/office/drawing/2014/main" id="{BE9F35C7-4156-4E07-90B5-701FC889695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56" name="Picture 2">
          <a:extLst>
            <a:ext uri="{FF2B5EF4-FFF2-40B4-BE49-F238E27FC236}">
              <a16:creationId xmlns:a16="http://schemas.microsoft.com/office/drawing/2014/main" id="{D81E570D-AA3E-4672-B7E1-D5DA9C0083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57" name="Picture 2">
          <a:extLst>
            <a:ext uri="{FF2B5EF4-FFF2-40B4-BE49-F238E27FC236}">
              <a16:creationId xmlns:a16="http://schemas.microsoft.com/office/drawing/2014/main" id="{393A3B6C-DD38-48C4-9D41-42BABB896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558" name="Picture 3" descr="nealuce_parete">
          <a:extLst>
            <a:ext uri="{FF2B5EF4-FFF2-40B4-BE49-F238E27FC236}">
              <a16:creationId xmlns:a16="http://schemas.microsoft.com/office/drawing/2014/main" id="{C80474BE-6759-427A-B33C-CEB25637F5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59" name="Picture 2">
          <a:extLst>
            <a:ext uri="{FF2B5EF4-FFF2-40B4-BE49-F238E27FC236}">
              <a16:creationId xmlns:a16="http://schemas.microsoft.com/office/drawing/2014/main" id="{F9501202-594B-4B22-A8B8-AACD429BF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60" name="Picture 2">
          <a:extLst>
            <a:ext uri="{FF2B5EF4-FFF2-40B4-BE49-F238E27FC236}">
              <a16:creationId xmlns:a16="http://schemas.microsoft.com/office/drawing/2014/main" id="{A5A9BE93-B61C-4F4E-825C-B11183125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561" name="Picture 3" descr="nealuce_parete">
          <a:extLst>
            <a:ext uri="{FF2B5EF4-FFF2-40B4-BE49-F238E27FC236}">
              <a16:creationId xmlns:a16="http://schemas.microsoft.com/office/drawing/2014/main" id="{FF7F39ED-EBF6-45BE-9B52-8FBEED576F2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62" name="Picture 2">
          <a:extLst>
            <a:ext uri="{FF2B5EF4-FFF2-40B4-BE49-F238E27FC236}">
              <a16:creationId xmlns:a16="http://schemas.microsoft.com/office/drawing/2014/main" id="{353FD1BA-6A80-49D9-8A17-ACC65C8AF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63" name="Picture 2">
          <a:extLst>
            <a:ext uri="{FF2B5EF4-FFF2-40B4-BE49-F238E27FC236}">
              <a16:creationId xmlns:a16="http://schemas.microsoft.com/office/drawing/2014/main" id="{B86ABF5F-A9F2-46D6-9D81-D2BD943958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64" name="Picture 3" descr="nealuce_parete">
          <a:extLst>
            <a:ext uri="{FF2B5EF4-FFF2-40B4-BE49-F238E27FC236}">
              <a16:creationId xmlns:a16="http://schemas.microsoft.com/office/drawing/2014/main" id="{103F775E-0860-4A49-992F-2352DF79DB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65" name="Picture 2">
          <a:extLst>
            <a:ext uri="{FF2B5EF4-FFF2-40B4-BE49-F238E27FC236}">
              <a16:creationId xmlns:a16="http://schemas.microsoft.com/office/drawing/2014/main" id="{D976498D-C07F-4A00-A5C3-8A10B1275F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566" name="Picture 3" descr="nealuce_parete">
          <a:extLst>
            <a:ext uri="{FF2B5EF4-FFF2-40B4-BE49-F238E27FC236}">
              <a16:creationId xmlns:a16="http://schemas.microsoft.com/office/drawing/2014/main" id="{F8B25ED8-F7FF-430E-BAB7-B4AEB02D9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67" name="Picture 2">
          <a:extLst>
            <a:ext uri="{FF2B5EF4-FFF2-40B4-BE49-F238E27FC236}">
              <a16:creationId xmlns:a16="http://schemas.microsoft.com/office/drawing/2014/main" id="{FEC29AF6-DDBC-43C7-A1F7-A50F9D923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68" name="Picture 2">
          <a:extLst>
            <a:ext uri="{FF2B5EF4-FFF2-40B4-BE49-F238E27FC236}">
              <a16:creationId xmlns:a16="http://schemas.microsoft.com/office/drawing/2014/main" id="{6E902AA5-BC68-4A34-9935-7F9074D55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69" name="Picture 2">
          <a:extLst>
            <a:ext uri="{FF2B5EF4-FFF2-40B4-BE49-F238E27FC236}">
              <a16:creationId xmlns:a16="http://schemas.microsoft.com/office/drawing/2014/main" id="{1DE4AF1F-97F8-4B58-9446-233048EFFC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570" name="Picture 3" descr="nealuce_parete">
          <a:extLst>
            <a:ext uri="{FF2B5EF4-FFF2-40B4-BE49-F238E27FC236}">
              <a16:creationId xmlns:a16="http://schemas.microsoft.com/office/drawing/2014/main" id="{594B5131-9B11-4B42-A93E-2C3A3E5C2D8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71" name="Picture 2">
          <a:extLst>
            <a:ext uri="{FF2B5EF4-FFF2-40B4-BE49-F238E27FC236}">
              <a16:creationId xmlns:a16="http://schemas.microsoft.com/office/drawing/2014/main" id="{9CBDA1E6-55D5-45A4-9959-E5DBEF94E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72" name="Picture 2">
          <a:extLst>
            <a:ext uri="{FF2B5EF4-FFF2-40B4-BE49-F238E27FC236}">
              <a16:creationId xmlns:a16="http://schemas.microsoft.com/office/drawing/2014/main" id="{8E488B31-C41E-48D2-B1DC-F781813657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573" name="Picture 3" descr="nealuce_parete">
          <a:extLst>
            <a:ext uri="{FF2B5EF4-FFF2-40B4-BE49-F238E27FC236}">
              <a16:creationId xmlns:a16="http://schemas.microsoft.com/office/drawing/2014/main" id="{91EC0829-7455-4C56-9AE2-8F5C6E81801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574" name="Picture 2">
          <a:extLst>
            <a:ext uri="{FF2B5EF4-FFF2-40B4-BE49-F238E27FC236}">
              <a16:creationId xmlns:a16="http://schemas.microsoft.com/office/drawing/2014/main" id="{44E9FE20-938E-482C-97EA-F37BE36A6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575" name="Picture 2">
          <a:extLst>
            <a:ext uri="{FF2B5EF4-FFF2-40B4-BE49-F238E27FC236}">
              <a16:creationId xmlns:a16="http://schemas.microsoft.com/office/drawing/2014/main" id="{19A3942E-34E2-4919-913E-18BF57E38F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576" name="Picture 3" descr="nealuce_parete">
          <a:extLst>
            <a:ext uri="{FF2B5EF4-FFF2-40B4-BE49-F238E27FC236}">
              <a16:creationId xmlns:a16="http://schemas.microsoft.com/office/drawing/2014/main" id="{221C1C58-87D9-4106-BB88-8A8FFA5971E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77" name="Picture 2">
          <a:extLst>
            <a:ext uri="{FF2B5EF4-FFF2-40B4-BE49-F238E27FC236}">
              <a16:creationId xmlns:a16="http://schemas.microsoft.com/office/drawing/2014/main" id="{179DFAFE-B6FD-494F-8D9C-1D4A9A4B9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578" name="Picture 3" descr="nealuce_parete">
          <a:extLst>
            <a:ext uri="{FF2B5EF4-FFF2-40B4-BE49-F238E27FC236}">
              <a16:creationId xmlns:a16="http://schemas.microsoft.com/office/drawing/2014/main" id="{58E28645-A9FE-4F5E-AC19-5406B53FCA8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79" name="Picture 2">
          <a:extLst>
            <a:ext uri="{FF2B5EF4-FFF2-40B4-BE49-F238E27FC236}">
              <a16:creationId xmlns:a16="http://schemas.microsoft.com/office/drawing/2014/main" id="{2FF0F1E8-49E4-4539-8B8E-BAA67E634C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580" name="Picture 3" descr="nealuce_parete">
          <a:extLst>
            <a:ext uri="{FF2B5EF4-FFF2-40B4-BE49-F238E27FC236}">
              <a16:creationId xmlns:a16="http://schemas.microsoft.com/office/drawing/2014/main" id="{2ECC589E-AB4C-4081-B72D-C9965F746B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81" name="Picture 2">
          <a:extLst>
            <a:ext uri="{FF2B5EF4-FFF2-40B4-BE49-F238E27FC236}">
              <a16:creationId xmlns:a16="http://schemas.microsoft.com/office/drawing/2014/main" id="{F0CA059F-AEF1-499B-AB35-2E611E7DB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582" name="Picture 3" descr="nealuce_parete">
          <a:extLst>
            <a:ext uri="{FF2B5EF4-FFF2-40B4-BE49-F238E27FC236}">
              <a16:creationId xmlns:a16="http://schemas.microsoft.com/office/drawing/2014/main" id="{C9C8C19D-B6E9-4290-9B58-18C6D5831F2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83" name="Picture 2">
          <a:extLst>
            <a:ext uri="{FF2B5EF4-FFF2-40B4-BE49-F238E27FC236}">
              <a16:creationId xmlns:a16="http://schemas.microsoft.com/office/drawing/2014/main" id="{3B7983A8-E79B-4CCF-A412-74BC792FC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584" name="Picture 3" descr="nealuce_parete">
          <a:extLst>
            <a:ext uri="{FF2B5EF4-FFF2-40B4-BE49-F238E27FC236}">
              <a16:creationId xmlns:a16="http://schemas.microsoft.com/office/drawing/2014/main" id="{780A553B-2068-4F52-BA7C-1833D7732D3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85" name="Picture 2">
          <a:extLst>
            <a:ext uri="{FF2B5EF4-FFF2-40B4-BE49-F238E27FC236}">
              <a16:creationId xmlns:a16="http://schemas.microsoft.com/office/drawing/2014/main" id="{E74F91BF-4C2F-48E9-9020-E80B86DDAB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586" name="Picture 3" descr="nealuce_parete">
          <a:extLst>
            <a:ext uri="{FF2B5EF4-FFF2-40B4-BE49-F238E27FC236}">
              <a16:creationId xmlns:a16="http://schemas.microsoft.com/office/drawing/2014/main" id="{733A9399-152B-4D60-80F1-A3F2104F7D8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1170</xdr:row>
      <xdr:rowOff>788</xdr:rowOff>
    </xdr:to>
    <xdr:pic>
      <xdr:nvPicPr>
        <xdr:cNvPr id="587" name="Picture 3">
          <a:extLst>
            <a:ext uri="{FF2B5EF4-FFF2-40B4-BE49-F238E27FC236}">
              <a16:creationId xmlns:a16="http://schemas.microsoft.com/office/drawing/2014/main" id="{DE2A1F43-9AE2-4F9F-9D2F-7EC4008F315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21576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88" name="Picture 2">
          <a:extLst>
            <a:ext uri="{FF2B5EF4-FFF2-40B4-BE49-F238E27FC236}">
              <a16:creationId xmlns:a16="http://schemas.microsoft.com/office/drawing/2014/main" id="{52DCA329-4EAE-4EFC-81E3-8B4911CD57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589" name="Picture 3" descr="nealuce_parete">
          <a:extLst>
            <a:ext uri="{FF2B5EF4-FFF2-40B4-BE49-F238E27FC236}">
              <a16:creationId xmlns:a16="http://schemas.microsoft.com/office/drawing/2014/main" id="{D343FE35-10BD-4362-9BA4-9B7224AD9FC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90" name="Picture 2">
          <a:extLst>
            <a:ext uri="{FF2B5EF4-FFF2-40B4-BE49-F238E27FC236}">
              <a16:creationId xmlns:a16="http://schemas.microsoft.com/office/drawing/2014/main" id="{4DCD6F3B-0FA4-4842-8A75-FE10A97E8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591" name="Picture 3" descr="nealuce_parete">
          <a:extLst>
            <a:ext uri="{FF2B5EF4-FFF2-40B4-BE49-F238E27FC236}">
              <a16:creationId xmlns:a16="http://schemas.microsoft.com/office/drawing/2014/main" id="{8293B022-3DCC-40FD-8425-E81AA7436E6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1170</xdr:row>
      <xdr:rowOff>788</xdr:rowOff>
    </xdr:to>
    <xdr:pic>
      <xdr:nvPicPr>
        <xdr:cNvPr id="592" name="Picture 3">
          <a:extLst>
            <a:ext uri="{FF2B5EF4-FFF2-40B4-BE49-F238E27FC236}">
              <a16:creationId xmlns:a16="http://schemas.microsoft.com/office/drawing/2014/main" id="{9E7D3E02-D8C7-4554-BAAB-BC8D7CED1CF9}"/>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21576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93" name="Picture 2">
          <a:extLst>
            <a:ext uri="{FF2B5EF4-FFF2-40B4-BE49-F238E27FC236}">
              <a16:creationId xmlns:a16="http://schemas.microsoft.com/office/drawing/2014/main" id="{F1A70B01-362A-4D04-9FBE-827EC48BE5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594" name="Picture 3" descr="nealuce_parete">
          <a:extLst>
            <a:ext uri="{FF2B5EF4-FFF2-40B4-BE49-F238E27FC236}">
              <a16:creationId xmlns:a16="http://schemas.microsoft.com/office/drawing/2014/main" id="{573A9B7B-2FB4-4CF9-B868-3631594BDC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95" name="Picture 2">
          <a:extLst>
            <a:ext uri="{FF2B5EF4-FFF2-40B4-BE49-F238E27FC236}">
              <a16:creationId xmlns:a16="http://schemas.microsoft.com/office/drawing/2014/main" id="{A4324008-DEE4-4A11-8666-A1B1A57DB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596" name="Picture 3" descr="nealuce_parete">
          <a:extLst>
            <a:ext uri="{FF2B5EF4-FFF2-40B4-BE49-F238E27FC236}">
              <a16:creationId xmlns:a16="http://schemas.microsoft.com/office/drawing/2014/main" id="{F64AD278-4FF2-4A3E-BC98-1D07B900914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97" name="Picture 2">
          <a:extLst>
            <a:ext uri="{FF2B5EF4-FFF2-40B4-BE49-F238E27FC236}">
              <a16:creationId xmlns:a16="http://schemas.microsoft.com/office/drawing/2014/main" id="{6819AAA2-BF7D-4DB3-9AFB-49C4B925E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598" name="Picture 3" descr="nealuce_parete">
          <a:extLst>
            <a:ext uri="{FF2B5EF4-FFF2-40B4-BE49-F238E27FC236}">
              <a16:creationId xmlns:a16="http://schemas.microsoft.com/office/drawing/2014/main" id="{C940B7C8-9D23-4903-ACAF-945C20CFFEA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599" name="Picture 2">
          <a:extLst>
            <a:ext uri="{FF2B5EF4-FFF2-40B4-BE49-F238E27FC236}">
              <a16:creationId xmlns:a16="http://schemas.microsoft.com/office/drawing/2014/main" id="{50C60CAD-4CCE-46D5-84BA-93E8D96F92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600" name="Picture 3" descr="nealuce_parete">
          <a:extLst>
            <a:ext uri="{FF2B5EF4-FFF2-40B4-BE49-F238E27FC236}">
              <a16:creationId xmlns:a16="http://schemas.microsoft.com/office/drawing/2014/main" id="{01BD8EB7-DEB9-43EB-B705-9B55ECAAD18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01" name="Picture 2">
          <a:extLst>
            <a:ext uri="{FF2B5EF4-FFF2-40B4-BE49-F238E27FC236}">
              <a16:creationId xmlns:a16="http://schemas.microsoft.com/office/drawing/2014/main" id="{3B456A5E-1B82-40E6-A397-DB95EF8241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602" name="Picture 3" descr="nealuce_parete">
          <a:extLst>
            <a:ext uri="{FF2B5EF4-FFF2-40B4-BE49-F238E27FC236}">
              <a16:creationId xmlns:a16="http://schemas.microsoft.com/office/drawing/2014/main" id="{54E1CBFA-107D-487A-A802-964D3617D3A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03" name="Picture 2">
          <a:extLst>
            <a:ext uri="{FF2B5EF4-FFF2-40B4-BE49-F238E27FC236}">
              <a16:creationId xmlns:a16="http://schemas.microsoft.com/office/drawing/2014/main" id="{C529EB7B-836E-4CAE-A79C-302D4D833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604" name="Picture 3" descr="nealuce_parete">
          <a:extLst>
            <a:ext uri="{FF2B5EF4-FFF2-40B4-BE49-F238E27FC236}">
              <a16:creationId xmlns:a16="http://schemas.microsoft.com/office/drawing/2014/main" id="{6921180D-710B-4D58-91F0-34889D0C77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05" name="Picture 2">
          <a:extLst>
            <a:ext uri="{FF2B5EF4-FFF2-40B4-BE49-F238E27FC236}">
              <a16:creationId xmlns:a16="http://schemas.microsoft.com/office/drawing/2014/main" id="{AF5B7452-2569-4C8B-B97F-76D340FFA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606" name="Picture 3" descr="nealuce_parete">
          <a:extLst>
            <a:ext uri="{FF2B5EF4-FFF2-40B4-BE49-F238E27FC236}">
              <a16:creationId xmlns:a16="http://schemas.microsoft.com/office/drawing/2014/main" id="{735DA91D-B3D5-4A48-9BBA-B02F2A028F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07" name="Picture 2">
          <a:extLst>
            <a:ext uri="{FF2B5EF4-FFF2-40B4-BE49-F238E27FC236}">
              <a16:creationId xmlns:a16="http://schemas.microsoft.com/office/drawing/2014/main" id="{284A1E84-4F81-4823-BD39-118A351071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08" name="Picture 2">
          <a:extLst>
            <a:ext uri="{FF2B5EF4-FFF2-40B4-BE49-F238E27FC236}">
              <a16:creationId xmlns:a16="http://schemas.microsoft.com/office/drawing/2014/main" id="{96830C08-6DF6-4149-854A-425A22644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09" name="Picture 2">
          <a:extLst>
            <a:ext uri="{FF2B5EF4-FFF2-40B4-BE49-F238E27FC236}">
              <a16:creationId xmlns:a16="http://schemas.microsoft.com/office/drawing/2014/main" id="{EA88188B-8DC4-485E-986C-5647B0050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610" name="Picture 3" descr="nealuce_parete">
          <a:extLst>
            <a:ext uri="{FF2B5EF4-FFF2-40B4-BE49-F238E27FC236}">
              <a16:creationId xmlns:a16="http://schemas.microsoft.com/office/drawing/2014/main" id="{DF7B420D-13D6-4F3E-B111-371A854D498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11" name="Picture 2">
          <a:extLst>
            <a:ext uri="{FF2B5EF4-FFF2-40B4-BE49-F238E27FC236}">
              <a16:creationId xmlns:a16="http://schemas.microsoft.com/office/drawing/2014/main" id="{15394174-2B7C-48B4-BDCA-0C3E74F70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12" name="Picture 2">
          <a:extLst>
            <a:ext uri="{FF2B5EF4-FFF2-40B4-BE49-F238E27FC236}">
              <a16:creationId xmlns:a16="http://schemas.microsoft.com/office/drawing/2014/main" id="{20440C54-0F7D-4B53-9EFE-A0A42C81C6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613" name="Picture 3" descr="nealuce_parete">
          <a:extLst>
            <a:ext uri="{FF2B5EF4-FFF2-40B4-BE49-F238E27FC236}">
              <a16:creationId xmlns:a16="http://schemas.microsoft.com/office/drawing/2014/main" id="{DB50F905-B0A9-42B1-B2C0-B766C0D7C3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14" name="Picture 2">
          <a:extLst>
            <a:ext uri="{FF2B5EF4-FFF2-40B4-BE49-F238E27FC236}">
              <a16:creationId xmlns:a16="http://schemas.microsoft.com/office/drawing/2014/main" id="{C4CC9041-5BDC-4801-9B7F-A1A070715A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615" name="Picture 2">
          <a:extLst>
            <a:ext uri="{FF2B5EF4-FFF2-40B4-BE49-F238E27FC236}">
              <a16:creationId xmlns:a16="http://schemas.microsoft.com/office/drawing/2014/main" id="{1CCD8B09-0557-454B-9473-DAC1A579F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616" name="Picture 3" descr="nealuce_parete">
          <a:extLst>
            <a:ext uri="{FF2B5EF4-FFF2-40B4-BE49-F238E27FC236}">
              <a16:creationId xmlns:a16="http://schemas.microsoft.com/office/drawing/2014/main" id="{19DC6F0D-53FF-453A-AECA-4A2B7F932C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17" name="Picture 2">
          <a:extLst>
            <a:ext uri="{FF2B5EF4-FFF2-40B4-BE49-F238E27FC236}">
              <a16:creationId xmlns:a16="http://schemas.microsoft.com/office/drawing/2014/main" id="{799C007B-8017-49D0-B831-D433F9C268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618" name="Picture 3" descr="nealuce_parete">
          <a:extLst>
            <a:ext uri="{FF2B5EF4-FFF2-40B4-BE49-F238E27FC236}">
              <a16:creationId xmlns:a16="http://schemas.microsoft.com/office/drawing/2014/main" id="{1BBADBF5-B3B9-49D9-AD3E-18BF86A4E83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19" name="Picture 2">
          <a:extLst>
            <a:ext uri="{FF2B5EF4-FFF2-40B4-BE49-F238E27FC236}">
              <a16:creationId xmlns:a16="http://schemas.microsoft.com/office/drawing/2014/main" id="{748A2D74-9006-4E52-B75E-C07459A8C6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620" name="Picture 3" descr="nealuce_parete">
          <a:extLst>
            <a:ext uri="{FF2B5EF4-FFF2-40B4-BE49-F238E27FC236}">
              <a16:creationId xmlns:a16="http://schemas.microsoft.com/office/drawing/2014/main" id="{43FB608D-560E-4E49-96C8-CBBD9FC09F1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21" name="Picture 2">
          <a:extLst>
            <a:ext uri="{FF2B5EF4-FFF2-40B4-BE49-F238E27FC236}">
              <a16:creationId xmlns:a16="http://schemas.microsoft.com/office/drawing/2014/main" id="{CDB03978-3E2E-4FA1-9647-4EC7597EE3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622" name="Picture 3" descr="nealuce_parete">
          <a:extLst>
            <a:ext uri="{FF2B5EF4-FFF2-40B4-BE49-F238E27FC236}">
              <a16:creationId xmlns:a16="http://schemas.microsoft.com/office/drawing/2014/main" id="{712A5F02-6F3B-4953-9B19-EBDC7E17ED2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23" name="Picture 2">
          <a:extLst>
            <a:ext uri="{FF2B5EF4-FFF2-40B4-BE49-F238E27FC236}">
              <a16:creationId xmlns:a16="http://schemas.microsoft.com/office/drawing/2014/main" id="{26C134DF-1700-4459-B1BA-AF8853FD15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1043</xdr:row>
      <xdr:rowOff>50069</xdr:rowOff>
    </xdr:to>
    <xdr:pic>
      <xdr:nvPicPr>
        <xdr:cNvPr id="624" name="Picture 3" descr="nealuce_parete">
          <a:extLst>
            <a:ext uri="{FF2B5EF4-FFF2-40B4-BE49-F238E27FC236}">
              <a16:creationId xmlns:a16="http://schemas.microsoft.com/office/drawing/2014/main" id="{4C004E80-49D3-4470-AF76-510A7F51C4E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25" name="Picture 2">
          <a:extLst>
            <a:ext uri="{FF2B5EF4-FFF2-40B4-BE49-F238E27FC236}">
              <a16:creationId xmlns:a16="http://schemas.microsoft.com/office/drawing/2014/main" id="{E5BF5648-92E9-4A04-AAC6-C12EAAC8FD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626" name="Picture 3" descr="nealuce_parete">
          <a:extLst>
            <a:ext uri="{FF2B5EF4-FFF2-40B4-BE49-F238E27FC236}">
              <a16:creationId xmlns:a16="http://schemas.microsoft.com/office/drawing/2014/main" id="{ECBD5058-9AE3-435D-BE09-28277F63F76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1170</xdr:row>
      <xdr:rowOff>788</xdr:rowOff>
    </xdr:to>
    <xdr:pic>
      <xdr:nvPicPr>
        <xdr:cNvPr id="627" name="Picture 3">
          <a:extLst>
            <a:ext uri="{FF2B5EF4-FFF2-40B4-BE49-F238E27FC236}">
              <a16:creationId xmlns:a16="http://schemas.microsoft.com/office/drawing/2014/main" id="{BCBBDE75-C5EF-4691-88A9-CC9D75C5496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21576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28" name="Picture 2">
          <a:extLst>
            <a:ext uri="{FF2B5EF4-FFF2-40B4-BE49-F238E27FC236}">
              <a16:creationId xmlns:a16="http://schemas.microsoft.com/office/drawing/2014/main" id="{99C835B9-84E5-4877-99A2-04F05E2EF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629" name="Picture 3" descr="nealuce_parete">
          <a:extLst>
            <a:ext uri="{FF2B5EF4-FFF2-40B4-BE49-F238E27FC236}">
              <a16:creationId xmlns:a16="http://schemas.microsoft.com/office/drawing/2014/main" id="{1346ABDD-1D44-4962-A84D-74614A92D80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30" name="Picture 2">
          <a:extLst>
            <a:ext uri="{FF2B5EF4-FFF2-40B4-BE49-F238E27FC236}">
              <a16:creationId xmlns:a16="http://schemas.microsoft.com/office/drawing/2014/main" id="{8F66259A-7BF9-44C6-8C58-EE56BF454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631" name="Picture 3" descr="nealuce_parete">
          <a:extLst>
            <a:ext uri="{FF2B5EF4-FFF2-40B4-BE49-F238E27FC236}">
              <a16:creationId xmlns:a16="http://schemas.microsoft.com/office/drawing/2014/main" id="{BA9C839B-14C9-456E-9FED-A107CE7A0E6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1170</xdr:row>
      <xdr:rowOff>788</xdr:rowOff>
    </xdr:to>
    <xdr:pic>
      <xdr:nvPicPr>
        <xdr:cNvPr id="632" name="Picture 3">
          <a:extLst>
            <a:ext uri="{FF2B5EF4-FFF2-40B4-BE49-F238E27FC236}">
              <a16:creationId xmlns:a16="http://schemas.microsoft.com/office/drawing/2014/main" id="{C59071D5-5CB1-44F8-B56A-7E51DEBE572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21576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33" name="Picture 2">
          <a:extLst>
            <a:ext uri="{FF2B5EF4-FFF2-40B4-BE49-F238E27FC236}">
              <a16:creationId xmlns:a16="http://schemas.microsoft.com/office/drawing/2014/main" id="{F59FDB1A-E223-45AD-B2F2-1D10FA999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634" name="Picture 3" descr="nealuce_parete">
          <a:extLst>
            <a:ext uri="{FF2B5EF4-FFF2-40B4-BE49-F238E27FC236}">
              <a16:creationId xmlns:a16="http://schemas.microsoft.com/office/drawing/2014/main" id="{9ACD7178-4E7C-40DB-81BD-BB182366F64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35" name="Picture 2">
          <a:extLst>
            <a:ext uri="{FF2B5EF4-FFF2-40B4-BE49-F238E27FC236}">
              <a16:creationId xmlns:a16="http://schemas.microsoft.com/office/drawing/2014/main" id="{DD9ECFB7-DC0F-438F-82CD-809311B181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636" name="Picture 3" descr="nealuce_parete">
          <a:extLst>
            <a:ext uri="{FF2B5EF4-FFF2-40B4-BE49-F238E27FC236}">
              <a16:creationId xmlns:a16="http://schemas.microsoft.com/office/drawing/2014/main" id="{4D83D7F2-8984-4539-B192-85AABABEB1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37" name="Picture 2">
          <a:extLst>
            <a:ext uri="{FF2B5EF4-FFF2-40B4-BE49-F238E27FC236}">
              <a16:creationId xmlns:a16="http://schemas.microsoft.com/office/drawing/2014/main" id="{ED221E70-DCF4-47A0-A65C-BB517CE25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1168</xdr:row>
      <xdr:rowOff>15017</xdr:rowOff>
    </xdr:to>
    <xdr:pic>
      <xdr:nvPicPr>
        <xdr:cNvPr id="638" name="Picture 3" descr="nealuce_parete">
          <a:extLst>
            <a:ext uri="{FF2B5EF4-FFF2-40B4-BE49-F238E27FC236}">
              <a16:creationId xmlns:a16="http://schemas.microsoft.com/office/drawing/2014/main" id="{A2FE71B8-4CFF-41DD-A480-DA7725D74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39" name="Picture 2">
          <a:extLst>
            <a:ext uri="{FF2B5EF4-FFF2-40B4-BE49-F238E27FC236}">
              <a16:creationId xmlns:a16="http://schemas.microsoft.com/office/drawing/2014/main" id="{0D6491FD-FAD7-4DB8-94F6-CBB080ACD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40" name="Picture 2">
          <a:extLst>
            <a:ext uri="{FF2B5EF4-FFF2-40B4-BE49-F238E27FC236}">
              <a16:creationId xmlns:a16="http://schemas.microsoft.com/office/drawing/2014/main" id="{A793167F-9DA1-417A-A9AF-F5395A044C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41" name="Picture 2">
          <a:extLst>
            <a:ext uri="{FF2B5EF4-FFF2-40B4-BE49-F238E27FC236}">
              <a16:creationId xmlns:a16="http://schemas.microsoft.com/office/drawing/2014/main" id="{AC71FDFC-80FE-4CD5-BF54-29FA9547D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642" name="Picture 3" descr="nealuce_parete">
          <a:extLst>
            <a:ext uri="{FF2B5EF4-FFF2-40B4-BE49-F238E27FC236}">
              <a16:creationId xmlns:a16="http://schemas.microsoft.com/office/drawing/2014/main" id="{CD60B4E8-7E33-41BE-9360-208BA090F43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43" name="Picture 2">
          <a:extLst>
            <a:ext uri="{FF2B5EF4-FFF2-40B4-BE49-F238E27FC236}">
              <a16:creationId xmlns:a16="http://schemas.microsoft.com/office/drawing/2014/main" id="{BF7DE982-AC9F-4AE9-A74A-25595C9372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44" name="Picture 2">
          <a:extLst>
            <a:ext uri="{FF2B5EF4-FFF2-40B4-BE49-F238E27FC236}">
              <a16:creationId xmlns:a16="http://schemas.microsoft.com/office/drawing/2014/main" id="{449ED190-10A3-4C0A-ACCA-9228271CF0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1168</xdr:row>
      <xdr:rowOff>68356</xdr:rowOff>
    </xdr:to>
    <xdr:pic>
      <xdr:nvPicPr>
        <xdr:cNvPr id="645" name="Picture 3" descr="nealuce_parete">
          <a:extLst>
            <a:ext uri="{FF2B5EF4-FFF2-40B4-BE49-F238E27FC236}">
              <a16:creationId xmlns:a16="http://schemas.microsoft.com/office/drawing/2014/main" id="{919A8EE8-846E-4C3D-BDA9-F55D9A75F9C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1167</xdr:row>
      <xdr:rowOff>51213</xdr:rowOff>
    </xdr:to>
    <xdr:pic>
      <xdr:nvPicPr>
        <xdr:cNvPr id="646" name="Picture 2">
          <a:extLst>
            <a:ext uri="{FF2B5EF4-FFF2-40B4-BE49-F238E27FC236}">
              <a16:creationId xmlns:a16="http://schemas.microsoft.com/office/drawing/2014/main" id="{B25AF27E-E8A4-453A-BD04-D34E2C3EB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662940</xdr:colOff>
      <xdr:row>1019</xdr:row>
      <xdr:rowOff>0</xdr:rowOff>
    </xdr:from>
    <xdr:to>
      <xdr:col>1</xdr:col>
      <xdr:colOff>662940</xdr:colOff>
      <xdr:row>1163</xdr:row>
      <xdr:rowOff>127416</xdr:rowOff>
    </xdr:to>
    <xdr:pic>
      <xdr:nvPicPr>
        <xdr:cNvPr id="647" name="Picture 2">
          <a:extLst>
            <a:ext uri="{FF2B5EF4-FFF2-40B4-BE49-F238E27FC236}">
              <a16:creationId xmlns:a16="http://schemas.microsoft.com/office/drawing/2014/main" id="{DDF23D46-E5B4-4802-B4D0-571176C0D2F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110615" y="1018822575"/>
          <a:ext cx="0" cy="2070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48" name="Picture 2">
          <a:extLst>
            <a:ext uri="{FF2B5EF4-FFF2-40B4-BE49-F238E27FC236}">
              <a16:creationId xmlns:a16="http://schemas.microsoft.com/office/drawing/2014/main" id="{89D396C7-7B63-4E5F-82FA-358AC0E30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49" name="Picture 2">
          <a:extLst>
            <a:ext uri="{FF2B5EF4-FFF2-40B4-BE49-F238E27FC236}">
              <a16:creationId xmlns:a16="http://schemas.microsoft.com/office/drawing/2014/main" id="{27B32ED7-8614-44F2-A68C-361E5C22CA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50" name="Picture 3" descr="nealuce_parete">
          <a:extLst>
            <a:ext uri="{FF2B5EF4-FFF2-40B4-BE49-F238E27FC236}">
              <a16:creationId xmlns:a16="http://schemas.microsoft.com/office/drawing/2014/main" id="{0AF2159A-25FE-415D-8A14-80B21D8CA6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51" name="Picture 2">
          <a:extLst>
            <a:ext uri="{FF2B5EF4-FFF2-40B4-BE49-F238E27FC236}">
              <a16:creationId xmlns:a16="http://schemas.microsoft.com/office/drawing/2014/main" id="{1C996BE5-230F-4DF1-A3E5-2F06977A7E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52" name="Picture 3" descr="nealuce_parete">
          <a:extLst>
            <a:ext uri="{FF2B5EF4-FFF2-40B4-BE49-F238E27FC236}">
              <a16:creationId xmlns:a16="http://schemas.microsoft.com/office/drawing/2014/main" id="{3BB49E07-654B-47FC-817F-EB78E800C8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53" name="Picture 2">
          <a:extLst>
            <a:ext uri="{FF2B5EF4-FFF2-40B4-BE49-F238E27FC236}">
              <a16:creationId xmlns:a16="http://schemas.microsoft.com/office/drawing/2014/main" id="{0DCDB6A5-84D4-4923-A06B-02AA39F23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54" name="Picture 3" descr="nealuce_parete">
          <a:extLst>
            <a:ext uri="{FF2B5EF4-FFF2-40B4-BE49-F238E27FC236}">
              <a16:creationId xmlns:a16="http://schemas.microsoft.com/office/drawing/2014/main" id="{0DE35F70-E67D-40C5-8CC7-F51E44C201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55" name="Picture 2">
          <a:extLst>
            <a:ext uri="{FF2B5EF4-FFF2-40B4-BE49-F238E27FC236}">
              <a16:creationId xmlns:a16="http://schemas.microsoft.com/office/drawing/2014/main" id="{7B162FB2-72C4-432B-8112-FFACDCFA12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656" name="Picture 82">
          <a:extLst>
            <a:ext uri="{FF2B5EF4-FFF2-40B4-BE49-F238E27FC236}">
              <a16:creationId xmlns:a16="http://schemas.microsoft.com/office/drawing/2014/main" id="{382A0A03-6064-4831-A834-D5C1818A9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57" name="Picture 2">
          <a:extLst>
            <a:ext uri="{FF2B5EF4-FFF2-40B4-BE49-F238E27FC236}">
              <a16:creationId xmlns:a16="http://schemas.microsoft.com/office/drawing/2014/main" id="{570C09E5-B284-40D9-8C57-09E09BE21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58" name="Picture 3" descr="nealuce_parete">
          <a:extLst>
            <a:ext uri="{FF2B5EF4-FFF2-40B4-BE49-F238E27FC236}">
              <a16:creationId xmlns:a16="http://schemas.microsoft.com/office/drawing/2014/main" id="{B4DE9FC4-1DD9-4698-BFDE-7485E3BC02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659" name="Picture 85">
          <a:extLst>
            <a:ext uri="{FF2B5EF4-FFF2-40B4-BE49-F238E27FC236}">
              <a16:creationId xmlns:a16="http://schemas.microsoft.com/office/drawing/2014/main" id="{374BA9D0-6298-4D2F-A015-0B014B6F8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60" name="Picture 2">
          <a:extLst>
            <a:ext uri="{FF2B5EF4-FFF2-40B4-BE49-F238E27FC236}">
              <a16:creationId xmlns:a16="http://schemas.microsoft.com/office/drawing/2014/main" id="{14554C9B-9758-42E9-95A0-3EDB5BF31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61" name="Picture 3" descr="nealuce_parete">
          <a:extLst>
            <a:ext uri="{FF2B5EF4-FFF2-40B4-BE49-F238E27FC236}">
              <a16:creationId xmlns:a16="http://schemas.microsoft.com/office/drawing/2014/main" id="{F876C550-6E90-4A8B-A58D-89914A9EF9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662" name="Picture 76">
          <a:extLst>
            <a:ext uri="{FF2B5EF4-FFF2-40B4-BE49-F238E27FC236}">
              <a16:creationId xmlns:a16="http://schemas.microsoft.com/office/drawing/2014/main" id="{153FC8FE-ED2A-4735-8C42-31B51F61B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63" name="Picture 2">
          <a:extLst>
            <a:ext uri="{FF2B5EF4-FFF2-40B4-BE49-F238E27FC236}">
              <a16:creationId xmlns:a16="http://schemas.microsoft.com/office/drawing/2014/main" id="{324D7A6C-92B6-449D-8EE5-A1321E8834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64" name="Picture 3" descr="nealuce_parete">
          <a:extLst>
            <a:ext uri="{FF2B5EF4-FFF2-40B4-BE49-F238E27FC236}">
              <a16:creationId xmlns:a16="http://schemas.microsoft.com/office/drawing/2014/main" id="{17D80F73-0721-4A68-B7DF-7A5411775F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665" name="Picture 79">
          <a:extLst>
            <a:ext uri="{FF2B5EF4-FFF2-40B4-BE49-F238E27FC236}">
              <a16:creationId xmlns:a16="http://schemas.microsoft.com/office/drawing/2014/main" id="{DCEEA405-1B80-4323-9746-58343021E1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66" name="Picture 2">
          <a:extLst>
            <a:ext uri="{FF2B5EF4-FFF2-40B4-BE49-F238E27FC236}">
              <a16:creationId xmlns:a16="http://schemas.microsoft.com/office/drawing/2014/main" id="{A293BD08-7837-488F-87C1-31854C5C1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67" name="Picture 3" descr="nealuce_parete">
          <a:extLst>
            <a:ext uri="{FF2B5EF4-FFF2-40B4-BE49-F238E27FC236}">
              <a16:creationId xmlns:a16="http://schemas.microsoft.com/office/drawing/2014/main" id="{DF02648A-BF83-4824-B647-6B768002D7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1036</xdr:row>
      <xdr:rowOff>122077</xdr:rowOff>
    </xdr:to>
    <xdr:pic>
      <xdr:nvPicPr>
        <xdr:cNvPr id="668" name="Picture 1">
          <a:extLst>
            <a:ext uri="{FF2B5EF4-FFF2-40B4-BE49-F238E27FC236}">
              <a16:creationId xmlns:a16="http://schemas.microsoft.com/office/drawing/2014/main" id="{026AAF76-0503-441F-B30F-6BFD7FC63AF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2549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69" name="Picture 2">
          <a:extLst>
            <a:ext uri="{FF2B5EF4-FFF2-40B4-BE49-F238E27FC236}">
              <a16:creationId xmlns:a16="http://schemas.microsoft.com/office/drawing/2014/main" id="{85258A5F-4F11-4547-BBAB-44760F0BC6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670" name="Picture 3" descr="nealuce_parete">
          <a:extLst>
            <a:ext uri="{FF2B5EF4-FFF2-40B4-BE49-F238E27FC236}">
              <a16:creationId xmlns:a16="http://schemas.microsoft.com/office/drawing/2014/main" id="{6990628D-2403-416E-AFC5-65C7D8A2FB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71" name="Picture 2">
          <a:extLst>
            <a:ext uri="{FF2B5EF4-FFF2-40B4-BE49-F238E27FC236}">
              <a16:creationId xmlns:a16="http://schemas.microsoft.com/office/drawing/2014/main" id="{62DF341A-25D9-49BE-95B5-EE66E3018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72" name="Picture 2">
          <a:extLst>
            <a:ext uri="{FF2B5EF4-FFF2-40B4-BE49-F238E27FC236}">
              <a16:creationId xmlns:a16="http://schemas.microsoft.com/office/drawing/2014/main" id="{EAC19BBE-714F-42B1-9AC8-4DEB31BB91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673" name="Picture 3" descr="nealuce_parete">
          <a:extLst>
            <a:ext uri="{FF2B5EF4-FFF2-40B4-BE49-F238E27FC236}">
              <a16:creationId xmlns:a16="http://schemas.microsoft.com/office/drawing/2014/main" id="{0DE4943F-BFE5-4D02-91A9-9B1934A7ED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74" name="Picture 2">
          <a:extLst>
            <a:ext uri="{FF2B5EF4-FFF2-40B4-BE49-F238E27FC236}">
              <a16:creationId xmlns:a16="http://schemas.microsoft.com/office/drawing/2014/main" id="{682AD870-BCF9-463C-BD29-727E018DC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75" name="Picture 2">
          <a:extLst>
            <a:ext uri="{FF2B5EF4-FFF2-40B4-BE49-F238E27FC236}">
              <a16:creationId xmlns:a16="http://schemas.microsoft.com/office/drawing/2014/main" id="{07866BF9-829A-4A61-9BA2-591F2CCEA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676" name="Picture 3" descr="nealuce_parete">
          <a:extLst>
            <a:ext uri="{FF2B5EF4-FFF2-40B4-BE49-F238E27FC236}">
              <a16:creationId xmlns:a16="http://schemas.microsoft.com/office/drawing/2014/main" id="{CB7B4966-94E0-49B0-94CA-2E8BDB0093D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77" name="Picture 2">
          <a:extLst>
            <a:ext uri="{FF2B5EF4-FFF2-40B4-BE49-F238E27FC236}">
              <a16:creationId xmlns:a16="http://schemas.microsoft.com/office/drawing/2014/main" id="{580717E7-FBCF-4C71-B8DF-E78573993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78" name="Picture 2">
          <a:extLst>
            <a:ext uri="{FF2B5EF4-FFF2-40B4-BE49-F238E27FC236}">
              <a16:creationId xmlns:a16="http://schemas.microsoft.com/office/drawing/2014/main" id="{6F3DD336-8003-41AE-BA77-D5273A5580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679" name="Picture 3" descr="nealuce_parete">
          <a:extLst>
            <a:ext uri="{FF2B5EF4-FFF2-40B4-BE49-F238E27FC236}">
              <a16:creationId xmlns:a16="http://schemas.microsoft.com/office/drawing/2014/main" id="{986D0006-8CB5-493D-9B2D-40E16924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80" name="Picture 2">
          <a:extLst>
            <a:ext uri="{FF2B5EF4-FFF2-40B4-BE49-F238E27FC236}">
              <a16:creationId xmlns:a16="http://schemas.microsoft.com/office/drawing/2014/main" id="{12EA606F-75DE-444A-B19D-3AD48BCBA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81" name="Picture 2">
          <a:extLst>
            <a:ext uri="{FF2B5EF4-FFF2-40B4-BE49-F238E27FC236}">
              <a16:creationId xmlns:a16="http://schemas.microsoft.com/office/drawing/2014/main" id="{C19F74A0-BA78-4C24-85F1-E1B34B23E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82" name="Picture 3" descr="nealuce_parete">
          <a:extLst>
            <a:ext uri="{FF2B5EF4-FFF2-40B4-BE49-F238E27FC236}">
              <a16:creationId xmlns:a16="http://schemas.microsoft.com/office/drawing/2014/main" id="{01FB9798-9E93-4B52-927D-AC8C55E7D3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83" name="Picture 2">
          <a:extLst>
            <a:ext uri="{FF2B5EF4-FFF2-40B4-BE49-F238E27FC236}">
              <a16:creationId xmlns:a16="http://schemas.microsoft.com/office/drawing/2014/main" id="{C5394089-86E2-4433-8C6E-CDD85F45D7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684" name="Picture 3" descr="nealuce_parete">
          <a:extLst>
            <a:ext uri="{FF2B5EF4-FFF2-40B4-BE49-F238E27FC236}">
              <a16:creationId xmlns:a16="http://schemas.microsoft.com/office/drawing/2014/main" id="{EC10F798-5A0E-4727-B214-835541054F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85" name="Picture 2">
          <a:extLst>
            <a:ext uri="{FF2B5EF4-FFF2-40B4-BE49-F238E27FC236}">
              <a16:creationId xmlns:a16="http://schemas.microsoft.com/office/drawing/2014/main" id="{D83A0AFA-52A4-47F3-BB49-B90C7F120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86" name="Picture 2">
          <a:extLst>
            <a:ext uri="{FF2B5EF4-FFF2-40B4-BE49-F238E27FC236}">
              <a16:creationId xmlns:a16="http://schemas.microsoft.com/office/drawing/2014/main" id="{A5520570-8060-4A98-84E0-0836B5F07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87" name="Picture 2">
          <a:extLst>
            <a:ext uri="{FF2B5EF4-FFF2-40B4-BE49-F238E27FC236}">
              <a16:creationId xmlns:a16="http://schemas.microsoft.com/office/drawing/2014/main" id="{752BE42A-D83E-4821-B45E-6220FD7451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688" name="Picture 3" descr="nealuce_parete">
          <a:extLst>
            <a:ext uri="{FF2B5EF4-FFF2-40B4-BE49-F238E27FC236}">
              <a16:creationId xmlns:a16="http://schemas.microsoft.com/office/drawing/2014/main" id="{4475FC37-1327-43D5-B738-7415A69F479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89" name="Picture 2">
          <a:extLst>
            <a:ext uri="{FF2B5EF4-FFF2-40B4-BE49-F238E27FC236}">
              <a16:creationId xmlns:a16="http://schemas.microsoft.com/office/drawing/2014/main" id="{45279CE5-2C3F-476C-8D57-FAB6AF3AB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90" name="Picture 2">
          <a:extLst>
            <a:ext uri="{FF2B5EF4-FFF2-40B4-BE49-F238E27FC236}">
              <a16:creationId xmlns:a16="http://schemas.microsoft.com/office/drawing/2014/main" id="{FB96BEE5-4823-4EFB-98BA-D66002511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691" name="Picture 3" descr="nealuce_parete">
          <a:extLst>
            <a:ext uri="{FF2B5EF4-FFF2-40B4-BE49-F238E27FC236}">
              <a16:creationId xmlns:a16="http://schemas.microsoft.com/office/drawing/2014/main" id="{71F57178-01DA-409F-BEF0-6DCF3B16199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692" name="Picture 2">
          <a:extLst>
            <a:ext uri="{FF2B5EF4-FFF2-40B4-BE49-F238E27FC236}">
              <a16:creationId xmlns:a16="http://schemas.microsoft.com/office/drawing/2014/main" id="{ED7DE137-0E23-4BCB-9E53-965D6785A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693" name="Picture 2">
          <a:extLst>
            <a:ext uri="{FF2B5EF4-FFF2-40B4-BE49-F238E27FC236}">
              <a16:creationId xmlns:a16="http://schemas.microsoft.com/office/drawing/2014/main" id="{C287149F-17A5-443C-B046-152361AC09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694" name="Picture 3" descr="nealuce_parete">
          <a:extLst>
            <a:ext uri="{FF2B5EF4-FFF2-40B4-BE49-F238E27FC236}">
              <a16:creationId xmlns:a16="http://schemas.microsoft.com/office/drawing/2014/main" id="{DF6C167B-CC74-4AFD-AB52-04A51024AB1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95" name="Picture 2">
          <a:extLst>
            <a:ext uri="{FF2B5EF4-FFF2-40B4-BE49-F238E27FC236}">
              <a16:creationId xmlns:a16="http://schemas.microsoft.com/office/drawing/2014/main" id="{63AD6654-9739-4D04-A9B0-CD381C38ED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696" name="Picture 3" descr="nealuce_parete">
          <a:extLst>
            <a:ext uri="{FF2B5EF4-FFF2-40B4-BE49-F238E27FC236}">
              <a16:creationId xmlns:a16="http://schemas.microsoft.com/office/drawing/2014/main" id="{B00538F5-EC88-493A-9EF4-AC17E19771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97" name="Picture 2">
          <a:extLst>
            <a:ext uri="{FF2B5EF4-FFF2-40B4-BE49-F238E27FC236}">
              <a16:creationId xmlns:a16="http://schemas.microsoft.com/office/drawing/2014/main" id="{4972DE68-C650-4650-9210-609BBDA0F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698" name="Picture 3" descr="nealuce_parete">
          <a:extLst>
            <a:ext uri="{FF2B5EF4-FFF2-40B4-BE49-F238E27FC236}">
              <a16:creationId xmlns:a16="http://schemas.microsoft.com/office/drawing/2014/main" id="{BC613275-1C7A-4F97-BF70-B27C9861C8F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699" name="Picture 2">
          <a:extLst>
            <a:ext uri="{FF2B5EF4-FFF2-40B4-BE49-F238E27FC236}">
              <a16:creationId xmlns:a16="http://schemas.microsoft.com/office/drawing/2014/main" id="{83F1A2AC-53E6-455B-ACC5-BC1DF75947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00" name="Picture 3" descr="nealuce_parete">
          <a:extLst>
            <a:ext uri="{FF2B5EF4-FFF2-40B4-BE49-F238E27FC236}">
              <a16:creationId xmlns:a16="http://schemas.microsoft.com/office/drawing/2014/main" id="{7F86873B-3E98-45E5-B618-E3C399DB82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01" name="Picture 2">
          <a:extLst>
            <a:ext uri="{FF2B5EF4-FFF2-40B4-BE49-F238E27FC236}">
              <a16:creationId xmlns:a16="http://schemas.microsoft.com/office/drawing/2014/main" id="{009E6F1A-96D0-4B20-A296-8B731E149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02" name="Picture 3" descr="nealuce_parete">
          <a:extLst>
            <a:ext uri="{FF2B5EF4-FFF2-40B4-BE49-F238E27FC236}">
              <a16:creationId xmlns:a16="http://schemas.microsoft.com/office/drawing/2014/main" id="{07873F2D-3826-4972-A79B-E1FC8C9BB5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03" name="Picture 2">
          <a:extLst>
            <a:ext uri="{FF2B5EF4-FFF2-40B4-BE49-F238E27FC236}">
              <a16:creationId xmlns:a16="http://schemas.microsoft.com/office/drawing/2014/main" id="{A61B6D95-7421-45D0-8427-55EEB1A71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704" name="Picture 3" descr="nealuce_parete">
          <a:extLst>
            <a:ext uri="{FF2B5EF4-FFF2-40B4-BE49-F238E27FC236}">
              <a16:creationId xmlns:a16="http://schemas.microsoft.com/office/drawing/2014/main" id="{96379701-FF08-4D55-A2FE-221921DBC19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1047</xdr:row>
      <xdr:rowOff>26828</xdr:rowOff>
    </xdr:to>
    <xdr:pic>
      <xdr:nvPicPr>
        <xdr:cNvPr id="705" name="Picture 3">
          <a:extLst>
            <a:ext uri="{FF2B5EF4-FFF2-40B4-BE49-F238E27FC236}">
              <a16:creationId xmlns:a16="http://schemas.microsoft.com/office/drawing/2014/main" id="{67B49892-1D29-43AB-947B-66472ECDA61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06" name="Picture 2">
          <a:extLst>
            <a:ext uri="{FF2B5EF4-FFF2-40B4-BE49-F238E27FC236}">
              <a16:creationId xmlns:a16="http://schemas.microsoft.com/office/drawing/2014/main" id="{71CE51DC-6047-4AAC-9609-F5461C746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707" name="Picture 3" descr="nealuce_parete">
          <a:extLst>
            <a:ext uri="{FF2B5EF4-FFF2-40B4-BE49-F238E27FC236}">
              <a16:creationId xmlns:a16="http://schemas.microsoft.com/office/drawing/2014/main" id="{A613BA71-8279-4B32-829F-D77B4A4AC7C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08" name="Picture 2">
          <a:extLst>
            <a:ext uri="{FF2B5EF4-FFF2-40B4-BE49-F238E27FC236}">
              <a16:creationId xmlns:a16="http://schemas.microsoft.com/office/drawing/2014/main" id="{41D55A60-91B1-461B-85B2-094C489E3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709" name="Picture 3" descr="nealuce_parete">
          <a:extLst>
            <a:ext uri="{FF2B5EF4-FFF2-40B4-BE49-F238E27FC236}">
              <a16:creationId xmlns:a16="http://schemas.microsoft.com/office/drawing/2014/main" id="{F1B86090-ED39-4C0E-B280-F654DBF803C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1047</xdr:row>
      <xdr:rowOff>26828</xdr:rowOff>
    </xdr:to>
    <xdr:pic>
      <xdr:nvPicPr>
        <xdr:cNvPr id="710" name="Picture 3">
          <a:extLst>
            <a:ext uri="{FF2B5EF4-FFF2-40B4-BE49-F238E27FC236}">
              <a16:creationId xmlns:a16="http://schemas.microsoft.com/office/drawing/2014/main" id="{382D3C95-5FFC-4806-BC31-334B724263C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11" name="Picture 2">
          <a:extLst>
            <a:ext uri="{FF2B5EF4-FFF2-40B4-BE49-F238E27FC236}">
              <a16:creationId xmlns:a16="http://schemas.microsoft.com/office/drawing/2014/main" id="{DD776EC1-490A-4A2C-AADF-6ABD05A2D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712" name="Picture 3" descr="nealuce_parete">
          <a:extLst>
            <a:ext uri="{FF2B5EF4-FFF2-40B4-BE49-F238E27FC236}">
              <a16:creationId xmlns:a16="http://schemas.microsoft.com/office/drawing/2014/main" id="{393304F1-39A2-4F1F-8AD3-3BB56CE0E25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13" name="Picture 2">
          <a:extLst>
            <a:ext uri="{FF2B5EF4-FFF2-40B4-BE49-F238E27FC236}">
              <a16:creationId xmlns:a16="http://schemas.microsoft.com/office/drawing/2014/main" id="{2A94F696-6E4D-4DA6-A2D3-A6276E4595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14" name="Picture 3" descr="nealuce_parete">
          <a:extLst>
            <a:ext uri="{FF2B5EF4-FFF2-40B4-BE49-F238E27FC236}">
              <a16:creationId xmlns:a16="http://schemas.microsoft.com/office/drawing/2014/main" id="{51841F05-6D5F-4BB1-B2F0-860D00AA748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15" name="Picture 2">
          <a:extLst>
            <a:ext uri="{FF2B5EF4-FFF2-40B4-BE49-F238E27FC236}">
              <a16:creationId xmlns:a16="http://schemas.microsoft.com/office/drawing/2014/main" id="{16DC291B-E42A-4DA4-8C9C-1A53FEE0DC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16" name="Picture 3" descr="nealuce_parete">
          <a:extLst>
            <a:ext uri="{FF2B5EF4-FFF2-40B4-BE49-F238E27FC236}">
              <a16:creationId xmlns:a16="http://schemas.microsoft.com/office/drawing/2014/main" id="{EBF1EB3D-349E-4C5C-986E-126357C6180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17" name="Picture 2">
          <a:extLst>
            <a:ext uri="{FF2B5EF4-FFF2-40B4-BE49-F238E27FC236}">
              <a16:creationId xmlns:a16="http://schemas.microsoft.com/office/drawing/2014/main" id="{9967FCEE-325F-49AB-B992-EC29FF818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18" name="Picture 3" descr="nealuce_parete">
          <a:extLst>
            <a:ext uri="{FF2B5EF4-FFF2-40B4-BE49-F238E27FC236}">
              <a16:creationId xmlns:a16="http://schemas.microsoft.com/office/drawing/2014/main" id="{4A678F82-66E6-43CE-A8D0-EB7AC833436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19" name="Picture 2">
          <a:extLst>
            <a:ext uri="{FF2B5EF4-FFF2-40B4-BE49-F238E27FC236}">
              <a16:creationId xmlns:a16="http://schemas.microsoft.com/office/drawing/2014/main" id="{14128C01-ADF5-43DF-9E5A-CCF04C8C00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20" name="Picture 3" descr="nealuce_parete">
          <a:extLst>
            <a:ext uri="{FF2B5EF4-FFF2-40B4-BE49-F238E27FC236}">
              <a16:creationId xmlns:a16="http://schemas.microsoft.com/office/drawing/2014/main" id="{2C1EB9F2-D500-4DFB-9089-5F15BB047C9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21" name="Picture 2">
          <a:extLst>
            <a:ext uri="{FF2B5EF4-FFF2-40B4-BE49-F238E27FC236}">
              <a16:creationId xmlns:a16="http://schemas.microsoft.com/office/drawing/2014/main" id="{6C613503-5C80-4641-A43A-9DEC659C92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722" name="Picture 3" descr="nealuce_parete">
          <a:extLst>
            <a:ext uri="{FF2B5EF4-FFF2-40B4-BE49-F238E27FC236}">
              <a16:creationId xmlns:a16="http://schemas.microsoft.com/office/drawing/2014/main" id="{78DC11F2-293B-4F1B-A7BC-688DA31935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23" name="Picture 2">
          <a:extLst>
            <a:ext uri="{FF2B5EF4-FFF2-40B4-BE49-F238E27FC236}">
              <a16:creationId xmlns:a16="http://schemas.microsoft.com/office/drawing/2014/main" id="{F9BD62A7-B3EB-41F8-8852-B64ED57A9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724" name="Picture 3" descr="nealuce_parete">
          <a:extLst>
            <a:ext uri="{FF2B5EF4-FFF2-40B4-BE49-F238E27FC236}">
              <a16:creationId xmlns:a16="http://schemas.microsoft.com/office/drawing/2014/main" id="{9644A769-FED9-4D6B-99D3-A6F7B7D731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25" name="Picture 2">
          <a:extLst>
            <a:ext uri="{FF2B5EF4-FFF2-40B4-BE49-F238E27FC236}">
              <a16:creationId xmlns:a16="http://schemas.microsoft.com/office/drawing/2014/main" id="{B3EF5134-3F37-46A3-A0C8-83772A322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26" name="Picture 2">
          <a:extLst>
            <a:ext uri="{FF2B5EF4-FFF2-40B4-BE49-F238E27FC236}">
              <a16:creationId xmlns:a16="http://schemas.microsoft.com/office/drawing/2014/main" id="{D122C785-C2F3-47E6-BD07-7343D138A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27" name="Picture 2">
          <a:extLst>
            <a:ext uri="{FF2B5EF4-FFF2-40B4-BE49-F238E27FC236}">
              <a16:creationId xmlns:a16="http://schemas.microsoft.com/office/drawing/2014/main" id="{CF8D9414-2344-4A45-903A-32EC131D56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728" name="Picture 3" descr="nealuce_parete">
          <a:extLst>
            <a:ext uri="{FF2B5EF4-FFF2-40B4-BE49-F238E27FC236}">
              <a16:creationId xmlns:a16="http://schemas.microsoft.com/office/drawing/2014/main" id="{4154D697-B338-4679-9D82-7FDFD53403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29" name="Picture 2">
          <a:extLst>
            <a:ext uri="{FF2B5EF4-FFF2-40B4-BE49-F238E27FC236}">
              <a16:creationId xmlns:a16="http://schemas.microsoft.com/office/drawing/2014/main" id="{B5803E15-8E1B-4120-B338-1CC4CD6A1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30" name="Picture 2">
          <a:extLst>
            <a:ext uri="{FF2B5EF4-FFF2-40B4-BE49-F238E27FC236}">
              <a16:creationId xmlns:a16="http://schemas.microsoft.com/office/drawing/2014/main" id="{EF8F0F44-5196-4D5C-BC9E-7FF5CF2B2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731" name="Picture 3" descr="nealuce_parete">
          <a:extLst>
            <a:ext uri="{FF2B5EF4-FFF2-40B4-BE49-F238E27FC236}">
              <a16:creationId xmlns:a16="http://schemas.microsoft.com/office/drawing/2014/main" id="{4C311FCC-7840-4AB7-AA73-2AD16FE3FE3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32" name="Picture 2">
          <a:extLst>
            <a:ext uri="{FF2B5EF4-FFF2-40B4-BE49-F238E27FC236}">
              <a16:creationId xmlns:a16="http://schemas.microsoft.com/office/drawing/2014/main" id="{4BC6A461-B827-4D7D-9C19-2548C0F16E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733" name="Picture 2">
          <a:extLst>
            <a:ext uri="{FF2B5EF4-FFF2-40B4-BE49-F238E27FC236}">
              <a16:creationId xmlns:a16="http://schemas.microsoft.com/office/drawing/2014/main" id="{440069A9-EEF6-465A-9FEB-BDE9F947E5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734" name="Picture 3" descr="nealuce_parete">
          <a:extLst>
            <a:ext uri="{FF2B5EF4-FFF2-40B4-BE49-F238E27FC236}">
              <a16:creationId xmlns:a16="http://schemas.microsoft.com/office/drawing/2014/main" id="{60BA3597-8621-4E4A-8967-4C6868FB1C8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35" name="Picture 2">
          <a:extLst>
            <a:ext uri="{FF2B5EF4-FFF2-40B4-BE49-F238E27FC236}">
              <a16:creationId xmlns:a16="http://schemas.microsoft.com/office/drawing/2014/main" id="{6590A343-C6B6-42D0-8B55-FC9FCA247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36" name="Picture 3" descr="nealuce_parete">
          <a:extLst>
            <a:ext uri="{FF2B5EF4-FFF2-40B4-BE49-F238E27FC236}">
              <a16:creationId xmlns:a16="http://schemas.microsoft.com/office/drawing/2014/main" id="{D02DEB99-B343-4D44-BE6B-C65B6C5E1F8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37" name="Picture 2">
          <a:extLst>
            <a:ext uri="{FF2B5EF4-FFF2-40B4-BE49-F238E27FC236}">
              <a16:creationId xmlns:a16="http://schemas.microsoft.com/office/drawing/2014/main" id="{F55FE526-1EC0-4269-9ABD-3EA6F08CF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38" name="Picture 3" descr="nealuce_parete">
          <a:extLst>
            <a:ext uri="{FF2B5EF4-FFF2-40B4-BE49-F238E27FC236}">
              <a16:creationId xmlns:a16="http://schemas.microsoft.com/office/drawing/2014/main" id="{143F3140-F028-44BE-A588-C7631106FCD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39" name="Picture 2">
          <a:extLst>
            <a:ext uri="{FF2B5EF4-FFF2-40B4-BE49-F238E27FC236}">
              <a16:creationId xmlns:a16="http://schemas.microsoft.com/office/drawing/2014/main" id="{C0A392B9-4525-444C-A98C-B2838D85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40" name="Picture 3" descr="nealuce_parete">
          <a:extLst>
            <a:ext uri="{FF2B5EF4-FFF2-40B4-BE49-F238E27FC236}">
              <a16:creationId xmlns:a16="http://schemas.microsoft.com/office/drawing/2014/main" id="{52408759-27F4-4F4D-B824-389207F09EF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41" name="Picture 2">
          <a:extLst>
            <a:ext uri="{FF2B5EF4-FFF2-40B4-BE49-F238E27FC236}">
              <a16:creationId xmlns:a16="http://schemas.microsoft.com/office/drawing/2014/main" id="{CF0AEF22-EFE3-4E2B-91EC-6E3F0C370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42" name="Picture 3" descr="nealuce_parete">
          <a:extLst>
            <a:ext uri="{FF2B5EF4-FFF2-40B4-BE49-F238E27FC236}">
              <a16:creationId xmlns:a16="http://schemas.microsoft.com/office/drawing/2014/main" id="{1D28E6BE-BC57-4EDE-85DE-5AEA0ECC88C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43" name="Picture 2">
          <a:extLst>
            <a:ext uri="{FF2B5EF4-FFF2-40B4-BE49-F238E27FC236}">
              <a16:creationId xmlns:a16="http://schemas.microsoft.com/office/drawing/2014/main" id="{E0D31A07-C8EE-489D-B8EC-DDBFB1613D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744" name="Picture 3" descr="nealuce_parete">
          <a:extLst>
            <a:ext uri="{FF2B5EF4-FFF2-40B4-BE49-F238E27FC236}">
              <a16:creationId xmlns:a16="http://schemas.microsoft.com/office/drawing/2014/main" id="{EDBF51D6-12A7-416F-9430-DFE2C292C70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1047</xdr:row>
      <xdr:rowOff>26828</xdr:rowOff>
    </xdr:to>
    <xdr:pic>
      <xdr:nvPicPr>
        <xdr:cNvPr id="745" name="Picture 3">
          <a:extLst>
            <a:ext uri="{FF2B5EF4-FFF2-40B4-BE49-F238E27FC236}">
              <a16:creationId xmlns:a16="http://schemas.microsoft.com/office/drawing/2014/main" id="{0CD5FB36-E628-4246-B037-F1AF6935D35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46" name="Picture 2">
          <a:extLst>
            <a:ext uri="{FF2B5EF4-FFF2-40B4-BE49-F238E27FC236}">
              <a16:creationId xmlns:a16="http://schemas.microsoft.com/office/drawing/2014/main" id="{3CB4DD51-553C-493C-B405-C9D1030DC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747" name="Picture 3" descr="nealuce_parete">
          <a:extLst>
            <a:ext uri="{FF2B5EF4-FFF2-40B4-BE49-F238E27FC236}">
              <a16:creationId xmlns:a16="http://schemas.microsoft.com/office/drawing/2014/main" id="{7FD0D8F8-D05C-4E7D-91E6-1278C006CF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48" name="Picture 2">
          <a:extLst>
            <a:ext uri="{FF2B5EF4-FFF2-40B4-BE49-F238E27FC236}">
              <a16:creationId xmlns:a16="http://schemas.microsoft.com/office/drawing/2014/main" id="{C87938D0-9883-46BE-8B5C-28ED709CA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749" name="Picture 3" descr="nealuce_parete">
          <a:extLst>
            <a:ext uri="{FF2B5EF4-FFF2-40B4-BE49-F238E27FC236}">
              <a16:creationId xmlns:a16="http://schemas.microsoft.com/office/drawing/2014/main" id="{452E255F-5123-4254-9EEE-30B2D28BF5C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1047</xdr:row>
      <xdr:rowOff>26828</xdr:rowOff>
    </xdr:to>
    <xdr:pic>
      <xdr:nvPicPr>
        <xdr:cNvPr id="750" name="Picture 3">
          <a:extLst>
            <a:ext uri="{FF2B5EF4-FFF2-40B4-BE49-F238E27FC236}">
              <a16:creationId xmlns:a16="http://schemas.microsoft.com/office/drawing/2014/main" id="{EF1429D4-BD1D-4906-AB66-993D8FD9B4F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51" name="Picture 2">
          <a:extLst>
            <a:ext uri="{FF2B5EF4-FFF2-40B4-BE49-F238E27FC236}">
              <a16:creationId xmlns:a16="http://schemas.microsoft.com/office/drawing/2014/main" id="{695A258F-7E9C-493B-8A4E-E1DD80EA56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752" name="Picture 3" descr="nealuce_parete">
          <a:extLst>
            <a:ext uri="{FF2B5EF4-FFF2-40B4-BE49-F238E27FC236}">
              <a16:creationId xmlns:a16="http://schemas.microsoft.com/office/drawing/2014/main" id="{15655804-2B57-410A-938A-85B8321322E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53" name="Picture 2">
          <a:extLst>
            <a:ext uri="{FF2B5EF4-FFF2-40B4-BE49-F238E27FC236}">
              <a16:creationId xmlns:a16="http://schemas.microsoft.com/office/drawing/2014/main" id="{25F8DBFB-97DE-4682-AF15-EC212AF50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754" name="Picture 3" descr="nealuce_parete">
          <a:extLst>
            <a:ext uri="{FF2B5EF4-FFF2-40B4-BE49-F238E27FC236}">
              <a16:creationId xmlns:a16="http://schemas.microsoft.com/office/drawing/2014/main" id="{9252BFB2-DF45-4C66-8DF0-ECCBE7F567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55" name="Picture 2">
          <a:extLst>
            <a:ext uri="{FF2B5EF4-FFF2-40B4-BE49-F238E27FC236}">
              <a16:creationId xmlns:a16="http://schemas.microsoft.com/office/drawing/2014/main" id="{74143670-89D4-4D6E-B085-A8859C6BA5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756" name="Picture 3" descr="nealuce_parete">
          <a:extLst>
            <a:ext uri="{FF2B5EF4-FFF2-40B4-BE49-F238E27FC236}">
              <a16:creationId xmlns:a16="http://schemas.microsoft.com/office/drawing/2014/main" id="{D7C8A44F-B62D-4EBB-BBB4-8B4FC5CCA6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57" name="Picture 2">
          <a:extLst>
            <a:ext uri="{FF2B5EF4-FFF2-40B4-BE49-F238E27FC236}">
              <a16:creationId xmlns:a16="http://schemas.microsoft.com/office/drawing/2014/main" id="{9A4B100F-5698-4926-8C10-5FB3E74319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58" name="Picture 2">
          <a:extLst>
            <a:ext uri="{FF2B5EF4-FFF2-40B4-BE49-F238E27FC236}">
              <a16:creationId xmlns:a16="http://schemas.microsoft.com/office/drawing/2014/main" id="{0C3D6632-1A82-4566-A11A-F3694B488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59" name="Picture 2">
          <a:extLst>
            <a:ext uri="{FF2B5EF4-FFF2-40B4-BE49-F238E27FC236}">
              <a16:creationId xmlns:a16="http://schemas.microsoft.com/office/drawing/2014/main" id="{89D21840-D5C2-441F-B17A-4F8F5C94D1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760" name="Picture 3" descr="nealuce_parete">
          <a:extLst>
            <a:ext uri="{FF2B5EF4-FFF2-40B4-BE49-F238E27FC236}">
              <a16:creationId xmlns:a16="http://schemas.microsoft.com/office/drawing/2014/main" id="{457B1FAB-4DF1-4575-B73D-8575ABBB567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61" name="Picture 2">
          <a:extLst>
            <a:ext uri="{FF2B5EF4-FFF2-40B4-BE49-F238E27FC236}">
              <a16:creationId xmlns:a16="http://schemas.microsoft.com/office/drawing/2014/main" id="{45F85FB3-75CC-4004-9FBC-F27CEAD6E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62" name="Picture 2">
          <a:extLst>
            <a:ext uri="{FF2B5EF4-FFF2-40B4-BE49-F238E27FC236}">
              <a16:creationId xmlns:a16="http://schemas.microsoft.com/office/drawing/2014/main" id="{54EDEF24-D905-43F6-9721-284418EF85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763" name="Picture 3" descr="nealuce_parete">
          <a:extLst>
            <a:ext uri="{FF2B5EF4-FFF2-40B4-BE49-F238E27FC236}">
              <a16:creationId xmlns:a16="http://schemas.microsoft.com/office/drawing/2014/main" id="{9D58D2A7-845A-4277-BC60-5F014818D19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64" name="Picture 2">
          <a:extLst>
            <a:ext uri="{FF2B5EF4-FFF2-40B4-BE49-F238E27FC236}">
              <a16:creationId xmlns:a16="http://schemas.microsoft.com/office/drawing/2014/main" id="{436670A4-92C7-44AB-9639-908FC838A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65" name="Picture 2">
          <a:extLst>
            <a:ext uri="{FF2B5EF4-FFF2-40B4-BE49-F238E27FC236}">
              <a16:creationId xmlns:a16="http://schemas.microsoft.com/office/drawing/2014/main" id="{36E4EAA1-0E40-4D6C-95A5-A1F5C31131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766" name="Picture 3" descr="nealuce_parete">
          <a:extLst>
            <a:ext uri="{FF2B5EF4-FFF2-40B4-BE49-F238E27FC236}">
              <a16:creationId xmlns:a16="http://schemas.microsoft.com/office/drawing/2014/main" id="{551F23DA-8B0A-4A20-B994-9772638001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67" name="Picture 2">
          <a:extLst>
            <a:ext uri="{FF2B5EF4-FFF2-40B4-BE49-F238E27FC236}">
              <a16:creationId xmlns:a16="http://schemas.microsoft.com/office/drawing/2014/main" id="{C3B0468D-025B-4630-84BC-FDF64FD2D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768" name="Picture 3" descr="nealuce_parete">
          <a:extLst>
            <a:ext uri="{FF2B5EF4-FFF2-40B4-BE49-F238E27FC236}">
              <a16:creationId xmlns:a16="http://schemas.microsoft.com/office/drawing/2014/main" id="{CBB7D833-B7BB-4702-8F3E-BF3F0F43B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69" name="Picture 2">
          <a:extLst>
            <a:ext uri="{FF2B5EF4-FFF2-40B4-BE49-F238E27FC236}">
              <a16:creationId xmlns:a16="http://schemas.microsoft.com/office/drawing/2014/main" id="{56077D5D-D4EA-48A7-A0B5-D1238ADF4C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70" name="Picture 2">
          <a:extLst>
            <a:ext uri="{FF2B5EF4-FFF2-40B4-BE49-F238E27FC236}">
              <a16:creationId xmlns:a16="http://schemas.microsoft.com/office/drawing/2014/main" id="{F8A87783-CB55-4A46-B08A-E57768037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71" name="Picture 2">
          <a:extLst>
            <a:ext uri="{FF2B5EF4-FFF2-40B4-BE49-F238E27FC236}">
              <a16:creationId xmlns:a16="http://schemas.microsoft.com/office/drawing/2014/main" id="{632C6D3F-7742-4892-8390-DE5D56B33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772" name="Picture 3" descr="nealuce_parete">
          <a:extLst>
            <a:ext uri="{FF2B5EF4-FFF2-40B4-BE49-F238E27FC236}">
              <a16:creationId xmlns:a16="http://schemas.microsoft.com/office/drawing/2014/main" id="{729C84D2-D74C-47E1-910D-59B6AA9C560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73" name="Picture 2">
          <a:extLst>
            <a:ext uri="{FF2B5EF4-FFF2-40B4-BE49-F238E27FC236}">
              <a16:creationId xmlns:a16="http://schemas.microsoft.com/office/drawing/2014/main" id="{728D5AEB-81B5-49C5-92B6-998DD5D8BC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74" name="Picture 2">
          <a:extLst>
            <a:ext uri="{FF2B5EF4-FFF2-40B4-BE49-F238E27FC236}">
              <a16:creationId xmlns:a16="http://schemas.microsoft.com/office/drawing/2014/main" id="{FE9F59CF-B444-4DE1-9F0D-76256C9B7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775" name="Picture 3" descr="nealuce_parete">
          <a:extLst>
            <a:ext uri="{FF2B5EF4-FFF2-40B4-BE49-F238E27FC236}">
              <a16:creationId xmlns:a16="http://schemas.microsoft.com/office/drawing/2014/main" id="{77B5433A-4640-4753-9DF4-F9E8341EC9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76" name="Picture 2">
          <a:extLst>
            <a:ext uri="{FF2B5EF4-FFF2-40B4-BE49-F238E27FC236}">
              <a16:creationId xmlns:a16="http://schemas.microsoft.com/office/drawing/2014/main" id="{CED20C49-78F2-49AF-97F2-D7C2B2835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77" name="Picture 2">
          <a:extLst>
            <a:ext uri="{FF2B5EF4-FFF2-40B4-BE49-F238E27FC236}">
              <a16:creationId xmlns:a16="http://schemas.microsoft.com/office/drawing/2014/main" id="{78C8AD6F-3411-4B7F-9F43-0F17D2139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778" name="Picture 3" descr="nealuce_parete">
          <a:extLst>
            <a:ext uri="{FF2B5EF4-FFF2-40B4-BE49-F238E27FC236}">
              <a16:creationId xmlns:a16="http://schemas.microsoft.com/office/drawing/2014/main" id="{4A9ABF99-1F5D-4771-80AD-5508196D13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79" name="Picture 2">
          <a:extLst>
            <a:ext uri="{FF2B5EF4-FFF2-40B4-BE49-F238E27FC236}">
              <a16:creationId xmlns:a16="http://schemas.microsoft.com/office/drawing/2014/main" id="{8BC67000-7818-4E1E-ADC3-8446965A43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1045</xdr:row>
      <xdr:rowOff>70640</xdr:rowOff>
    </xdr:to>
    <xdr:pic>
      <xdr:nvPicPr>
        <xdr:cNvPr id="780" name="Picture 3" descr="nealuce_parete">
          <a:extLst>
            <a:ext uri="{FF2B5EF4-FFF2-40B4-BE49-F238E27FC236}">
              <a16:creationId xmlns:a16="http://schemas.microsoft.com/office/drawing/2014/main" id="{193DB0EF-9737-498D-AD4C-671DB9F8E3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81" name="Picture 2">
          <a:extLst>
            <a:ext uri="{FF2B5EF4-FFF2-40B4-BE49-F238E27FC236}">
              <a16:creationId xmlns:a16="http://schemas.microsoft.com/office/drawing/2014/main" id="{8E4F8C8F-2B11-4C0F-8E08-570DA6CFEE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82" name="Picture 2">
          <a:extLst>
            <a:ext uri="{FF2B5EF4-FFF2-40B4-BE49-F238E27FC236}">
              <a16:creationId xmlns:a16="http://schemas.microsoft.com/office/drawing/2014/main" id="{3DA07361-A3CA-4BF4-B772-36663F730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83" name="Picture 2">
          <a:extLst>
            <a:ext uri="{FF2B5EF4-FFF2-40B4-BE49-F238E27FC236}">
              <a16:creationId xmlns:a16="http://schemas.microsoft.com/office/drawing/2014/main" id="{28D6AAC0-E8A4-44C5-AD53-0C283B91BF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784" name="Picture 3" descr="nealuce_parete">
          <a:extLst>
            <a:ext uri="{FF2B5EF4-FFF2-40B4-BE49-F238E27FC236}">
              <a16:creationId xmlns:a16="http://schemas.microsoft.com/office/drawing/2014/main" id="{7B26E36F-BA57-4EAA-A0F1-38E152FFE7C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85" name="Picture 2">
          <a:extLst>
            <a:ext uri="{FF2B5EF4-FFF2-40B4-BE49-F238E27FC236}">
              <a16:creationId xmlns:a16="http://schemas.microsoft.com/office/drawing/2014/main" id="{276FA839-E39F-4835-8E38-ABCB4F6434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86" name="Picture 2">
          <a:extLst>
            <a:ext uri="{FF2B5EF4-FFF2-40B4-BE49-F238E27FC236}">
              <a16:creationId xmlns:a16="http://schemas.microsoft.com/office/drawing/2014/main" id="{B37B82F0-8924-4630-A446-91B244DA9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1045</xdr:row>
      <xdr:rowOff>123980</xdr:rowOff>
    </xdr:to>
    <xdr:pic>
      <xdr:nvPicPr>
        <xdr:cNvPr id="787" name="Picture 3" descr="nealuce_parete">
          <a:extLst>
            <a:ext uri="{FF2B5EF4-FFF2-40B4-BE49-F238E27FC236}">
              <a16:creationId xmlns:a16="http://schemas.microsoft.com/office/drawing/2014/main" id="{0AC35F07-C3A8-41EE-8128-2F010B1850A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1044</xdr:row>
      <xdr:rowOff>122082</xdr:rowOff>
    </xdr:to>
    <xdr:pic>
      <xdr:nvPicPr>
        <xdr:cNvPr id="788" name="Picture 2">
          <a:extLst>
            <a:ext uri="{FF2B5EF4-FFF2-40B4-BE49-F238E27FC236}">
              <a16:creationId xmlns:a16="http://schemas.microsoft.com/office/drawing/2014/main" id="{DA244D1A-907B-4A00-B8F8-80A437C690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789" name="Picture 2">
          <a:extLst>
            <a:ext uri="{FF2B5EF4-FFF2-40B4-BE49-F238E27FC236}">
              <a16:creationId xmlns:a16="http://schemas.microsoft.com/office/drawing/2014/main" id="{38BF872C-FB26-4B37-B16F-72BD5F8A30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790" name="Picture 3" descr="nealuce_parete">
          <a:extLst>
            <a:ext uri="{FF2B5EF4-FFF2-40B4-BE49-F238E27FC236}">
              <a16:creationId xmlns:a16="http://schemas.microsoft.com/office/drawing/2014/main" id="{1DAC9972-2D03-4839-BD78-656DBA6A2D5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91" name="Picture 2">
          <a:extLst>
            <a:ext uri="{FF2B5EF4-FFF2-40B4-BE49-F238E27FC236}">
              <a16:creationId xmlns:a16="http://schemas.microsoft.com/office/drawing/2014/main" id="{913FDB88-6901-4937-89FF-67B18429C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92" name="Picture 3" descr="nealuce_parete">
          <a:extLst>
            <a:ext uri="{FF2B5EF4-FFF2-40B4-BE49-F238E27FC236}">
              <a16:creationId xmlns:a16="http://schemas.microsoft.com/office/drawing/2014/main" id="{382C6042-38D7-4516-B5BC-30EF1489D70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93" name="Picture 2">
          <a:extLst>
            <a:ext uri="{FF2B5EF4-FFF2-40B4-BE49-F238E27FC236}">
              <a16:creationId xmlns:a16="http://schemas.microsoft.com/office/drawing/2014/main" id="{F7BE49FF-7C96-4FA2-8FA8-80201B4CFB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94" name="Picture 3" descr="nealuce_parete">
          <a:extLst>
            <a:ext uri="{FF2B5EF4-FFF2-40B4-BE49-F238E27FC236}">
              <a16:creationId xmlns:a16="http://schemas.microsoft.com/office/drawing/2014/main" id="{DABB775D-8398-4D8C-BA57-A1F6323A431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95" name="Picture 2">
          <a:extLst>
            <a:ext uri="{FF2B5EF4-FFF2-40B4-BE49-F238E27FC236}">
              <a16:creationId xmlns:a16="http://schemas.microsoft.com/office/drawing/2014/main" id="{364E0B71-B154-44C9-AAA1-31D8F36867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96" name="Picture 3" descr="nealuce_parete">
          <a:extLst>
            <a:ext uri="{FF2B5EF4-FFF2-40B4-BE49-F238E27FC236}">
              <a16:creationId xmlns:a16="http://schemas.microsoft.com/office/drawing/2014/main" id="{E533EAC0-CA68-43D8-A014-CC72D4388A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97" name="Picture 2">
          <a:extLst>
            <a:ext uri="{FF2B5EF4-FFF2-40B4-BE49-F238E27FC236}">
              <a16:creationId xmlns:a16="http://schemas.microsoft.com/office/drawing/2014/main" id="{B1BF04DD-3FD3-4CB7-9A11-5BBB44B9A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798" name="Picture 3" descr="nealuce_parete">
          <a:extLst>
            <a:ext uri="{FF2B5EF4-FFF2-40B4-BE49-F238E27FC236}">
              <a16:creationId xmlns:a16="http://schemas.microsoft.com/office/drawing/2014/main" id="{C54287EF-FE74-482C-BD6F-B46372EFF8F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799" name="Picture 2">
          <a:extLst>
            <a:ext uri="{FF2B5EF4-FFF2-40B4-BE49-F238E27FC236}">
              <a16:creationId xmlns:a16="http://schemas.microsoft.com/office/drawing/2014/main" id="{7FC11CBB-931A-4137-A671-40344CE5C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800" name="Picture 3" descr="nealuce_parete">
          <a:extLst>
            <a:ext uri="{FF2B5EF4-FFF2-40B4-BE49-F238E27FC236}">
              <a16:creationId xmlns:a16="http://schemas.microsoft.com/office/drawing/2014/main" id="{B0BC38BA-3CE1-477F-9597-8D77AEFE01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1047</xdr:row>
      <xdr:rowOff>26828</xdr:rowOff>
    </xdr:to>
    <xdr:pic>
      <xdr:nvPicPr>
        <xdr:cNvPr id="801" name="Picture 3">
          <a:extLst>
            <a:ext uri="{FF2B5EF4-FFF2-40B4-BE49-F238E27FC236}">
              <a16:creationId xmlns:a16="http://schemas.microsoft.com/office/drawing/2014/main" id="{2C75A1C9-DE5A-48A0-B248-01FB61DA25B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02" name="Picture 2">
          <a:extLst>
            <a:ext uri="{FF2B5EF4-FFF2-40B4-BE49-F238E27FC236}">
              <a16:creationId xmlns:a16="http://schemas.microsoft.com/office/drawing/2014/main" id="{63D643B3-C071-445F-AC4A-0DF891995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803" name="Picture 3" descr="nealuce_parete">
          <a:extLst>
            <a:ext uri="{FF2B5EF4-FFF2-40B4-BE49-F238E27FC236}">
              <a16:creationId xmlns:a16="http://schemas.microsoft.com/office/drawing/2014/main" id="{3F61CE31-1CE0-4023-936E-E8D748F3A7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04" name="Picture 2">
          <a:extLst>
            <a:ext uri="{FF2B5EF4-FFF2-40B4-BE49-F238E27FC236}">
              <a16:creationId xmlns:a16="http://schemas.microsoft.com/office/drawing/2014/main" id="{041F464D-BA4F-4D02-A095-6B191F946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805" name="Picture 3" descr="nealuce_parete">
          <a:extLst>
            <a:ext uri="{FF2B5EF4-FFF2-40B4-BE49-F238E27FC236}">
              <a16:creationId xmlns:a16="http://schemas.microsoft.com/office/drawing/2014/main" id="{9DBBA5F2-BE5F-44FF-BC2E-E37E9C9A605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1047</xdr:row>
      <xdr:rowOff>26828</xdr:rowOff>
    </xdr:to>
    <xdr:pic>
      <xdr:nvPicPr>
        <xdr:cNvPr id="806" name="Picture 3">
          <a:extLst>
            <a:ext uri="{FF2B5EF4-FFF2-40B4-BE49-F238E27FC236}">
              <a16:creationId xmlns:a16="http://schemas.microsoft.com/office/drawing/2014/main" id="{3798A711-145F-45BF-9317-6BC7C3C8D30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07" name="Picture 2">
          <a:extLst>
            <a:ext uri="{FF2B5EF4-FFF2-40B4-BE49-F238E27FC236}">
              <a16:creationId xmlns:a16="http://schemas.microsoft.com/office/drawing/2014/main" id="{FF7283E6-D87C-470F-B4CB-A0B66B75D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808" name="Picture 3" descr="nealuce_parete">
          <a:extLst>
            <a:ext uri="{FF2B5EF4-FFF2-40B4-BE49-F238E27FC236}">
              <a16:creationId xmlns:a16="http://schemas.microsoft.com/office/drawing/2014/main" id="{4BFBC369-6DD7-461B-B954-724281AAE84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1019</xdr:row>
      <xdr:rowOff>0</xdr:rowOff>
    </xdr:from>
    <xdr:to>
      <xdr:col>1</xdr:col>
      <xdr:colOff>579120</xdr:colOff>
      <xdr:row>1041</xdr:row>
      <xdr:rowOff>83978</xdr:rowOff>
    </xdr:to>
    <xdr:pic>
      <xdr:nvPicPr>
        <xdr:cNvPr id="809" name="Picture 884" descr="feef.JPG">
          <a:extLst>
            <a:ext uri="{FF2B5EF4-FFF2-40B4-BE49-F238E27FC236}">
              <a16:creationId xmlns:a16="http://schemas.microsoft.com/office/drawing/2014/main" id="{77F4799C-89E0-401C-A224-BB4DF35389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26795" y="1018822575"/>
          <a:ext cx="0" cy="32255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810" name="Picture 2">
          <a:extLst>
            <a:ext uri="{FF2B5EF4-FFF2-40B4-BE49-F238E27FC236}">
              <a16:creationId xmlns:a16="http://schemas.microsoft.com/office/drawing/2014/main" id="{CF3EE257-5E26-43D3-A33A-6DEA628A5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811" name="Picture 3" descr="nealuce_parete">
          <a:extLst>
            <a:ext uri="{FF2B5EF4-FFF2-40B4-BE49-F238E27FC236}">
              <a16:creationId xmlns:a16="http://schemas.microsoft.com/office/drawing/2014/main" id="{355A9EB1-6951-4F66-B373-5C79F980B94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12" name="Picture 2">
          <a:extLst>
            <a:ext uri="{FF2B5EF4-FFF2-40B4-BE49-F238E27FC236}">
              <a16:creationId xmlns:a16="http://schemas.microsoft.com/office/drawing/2014/main" id="{DCFCE06C-97C3-4605-AA13-5C0090F53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813" name="Picture 3" descr="nealuce_parete">
          <a:extLst>
            <a:ext uri="{FF2B5EF4-FFF2-40B4-BE49-F238E27FC236}">
              <a16:creationId xmlns:a16="http://schemas.microsoft.com/office/drawing/2014/main" id="{C0EE1E34-D2BC-4B26-9DF4-C6995C14429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14" name="Picture 2">
          <a:extLst>
            <a:ext uri="{FF2B5EF4-FFF2-40B4-BE49-F238E27FC236}">
              <a16:creationId xmlns:a16="http://schemas.microsoft.com/office/drawing/2014/main" id="{87FDE4BC-7B23-44A6-AFE8-FBF531A0F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815" name="Picture 3" descr="nealuce_parete">
          <a:extLst>
            <a:ext uri="{FF2B5EF4-FFF2-40B4-BE49-F238E27FC236}">
              <a16:creationId xmlns:a16="http://schemas.microsoft.com/office/drawing/2014/main" id="{34962FC0-BA17-45EB-881D-D9F11791C1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16" name="Picture 2">
          <a:extLst>
            <a:ext uri="{FF2B5EF4-FFF2-40B4-BE49-F238E27FC236}">
              <a16:creationId xmlns:a16="http://schemas.microsoft.com/office/drawing/2014/main" id="{4BA87EE6-D081-468D-819D-31F6A4A43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817" name="Picture 3" descr="nealuce_parete">
          <a:extLst>
            <a:ext uri="{FF2B5EF4-FFF2-40B4-BE49-F238E27FC236}">
              <a16:creationId xmlns:a16="http://schemas.microsoft.com/office/drawing/2014/main" id="{7EF018E4-77A2-48CF-8160-19821DFCE56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18" name="Picture 2">
          <a:extLst>
            <a:ext uri="{FF2B5EF4-FFF2-40B4-BE49-F238E27FC236}">
              <a16:creationId xmlns:a16="http://schemas.microsoft.com/office/drawing/2014/main" id="{A41F8DCA-3CDE-4854-9D33-E9CE70D79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819" name="Picture 3" descr="nealuce_parete">
          <a:extLst>
            <a:ext uri="{FF2B5EF4-FFF2-40B4-BE49-F238E27FC236}">
              <a16:creationId xmlns:a16="http://schemas.microsoft.com/office/drawing/2014/main" id="{0A02B47C-9331-4A92-995F-3E845A011E8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20" name="Picture 2">
          <a:extLst>
            <a:ext uri="{FF2B5EF4-FFF2-40B4-BE49-F238E27FC236}">
              <a16:creationId xmlns:a16="http://schemas.microsoft.com/office/drawing/2014/main" id="{87DD8075-B4FB-4281-8D28-DF3A28327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821" name="Picture 3" descr="nealuce_parete">
          <a:extLst>
            <a:ext uri="{FF2B5EF4-FFF2-40B4-BE49-F238E27FC236}">
              <a16:creationId xmlns:a16="http://schemas.microsoft.com/office/drawing/2014/main" id="{E495F3DB-CFBD-4033-B384-6205B86506A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1047</xdr:row>
      <xdr:rowOff>26828</xdr:rowOff>
    </xdr:to>
    <xdr:pic>
      <xdr:nvPicPr>
        <xdr:cNvPr id="822" name="Picture 3">
          <a:extLst>
            <a:ext uri="{FF2B5EF4-FFF2-40B4-BE49-F238E27FC236}">
              <a16:creationId xmlns:a16="http://schemas.microsoft.com/office/drawing/2014/main" id="{75948DD1-79EA-4F5C-A840-437EEAD1027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23" name="Picture 2">
          <a:extLst>
            <a:ext uri="{FF2B5EF4-FFF2-40B4-BE49-F238E27FC236}">
              <a16:creationId xmlns:a16="http://schemas.microsoft.com/office/drawing/2014/main" id="{E7470EE6-6C0B-4B19-B997-D51A1D399B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824" name="Picture 3" descr="nealuce_parete">
          <a:extLst>
            <a:ext uri="{FF2B5EF4-FFF2-40B4-BE49-F238E27FC236}">
              <a16:creationId xmlns:a16="http://schemas.microsoft.com/office/drawing/2014/main" id="{53B6BE35-8750-4B3F-994C-1FA6DD8347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25" name="Picture 2">
          <a:extLst>
            <a:ext uri="{FF2B5EF4-FFF2-40B4-BE49-F238E27FC236}">
              <a16:creationId xmlns:a16="http://schemas.microsoft.com/office/drawing/2014/main" id="{EE5FA65D-22E7-41ED-A009-CF9FC01BC9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826" name="Picture 3" descr="nealuce_parete">
          <a:extLst>
            <a:ext uri="{FF2B5EF4-FFF2-40B4-BE49-F238E27FC236}">
              <a16:creationId xmlns:a16="http://schemas.microsoft.com/office/drawing/2014/main" id="{0E0EBCD8-C7D0-4944-A112-B7F0620D688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1047</xdr:row>
      <xdr:rowOff>26828</xdr:rowOff>
    </xdr:to>
    <xdr:pic>
      <xdr:nvPicPr>
        <xdr:cNvPr id="827" name="Picture 3">
          <a:extLst>
            <a:ext uri="{FF2B5EF4-FFF2-40B4-BE49-F238E27FC236}">
              <a16:creationId xmlns:a16="http://schemas.microsoft.com/office/drawing/2014/main" id="{23625386-F502-4A53-8F68-B0E15B729BF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28" name="Picture 2">
          <a:extLst>
            <a:ext uri="{FF2B5EF4-FFF2-40B4-BE49-F238E27FC236}">
              <a16:creationId xmlns:a16="http://schemas.microsoft.com/office/drawing/2014/main" id="{9470B500-095A-4B81-BF1C-AA71A8DF5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15240</xdr:rowOff>
    </xdr:to>
    <xdr:pic>
      <xdr:nvPicPr>
        <xdr:cNvPr id="829" name="Picture 3" descr="nealuce_parete">
          <a:extLst>
            <a:ext uri="{FF2B5EF4-FFF2-40B4-BE49-F238E27FC236}">
              <a16:creationId xmlns:a16="http://schemas.microsoft.com/office/drawing/2014/main" id="{8BA9F5D2-8FDA-4E21-A9EC-9E1B556D972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30" name="Picture 2">
          <a:extLst>
            <a:ext uri="{FF2B5EF4-FFF2-40B4-BE49-F238E27FC236}">
              <a16:creationId xmlns:a16="http://schemas.microsoft.com/office/drawing/2014/main" id="{804951F5-7FE4-4E00-920B-0423134DD4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831" name="Picture 3" descr="nealuce_parete">
          <a:extLst>
            <a:ext uri="{FF2B5EF4-FFF2-40B4-BE49-F238E27FC236}">
              <a16:creationId xmlns:a16="http://schemas.microsoft.com/office/drawing/2014/main" id="{6288FD06-3CA5-4ECC-BEA5-274C83FACC9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32" name="Picture 2">
          <a:extLst>
            <a:ext uri="{FF2B5EF4-FFF2-40B4-BE49-F238E27FC236}">
              <a16:creationId xmlns:a16="http://schemas.microsoft.com/office/drawing/2014/main" id="{78003A13-25AB-4133-939F-CAF60DAAF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833" name="Picture 3" descr="nealuce_parete">
          <a:extLst>
            <a:ext uri="{FF2B5EF4-FFF2-40B4-BE49-F238E27FC236}">
              <a16:creationId xmlns:a16="http://schemas.microsoft.com/office/drawing/2014/main" id="{9E7284BA-68D4-4C25-8ED9-88CB806E23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34" name="Picture 2">
          <a:extLst>
            <a:ext uri="{FF2B5EF4-FFF2-40B4-BE49-F238E27FC236}">
              <a16:creationId xmlns:a16="http://schemas.microsoft.com/office/drawing/2014/main" id="{279E3FAF-E162-482C-9DE1-B0012F4132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835" name="Picture 3" descr="nealuce_parete">
          <a:extLst>
            <a:ext uri="{FF2B5EF4-FFF2-40B4-BE49-F238E27FC236}">
              <a16:creationId xmlns:a16="http://schemas.microsoft.com/office/drawing/2014/main" id="{4F279EC3-F6A4-4E48-B1EF-FD0CE7FEE4A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15240</xdr:rowOff>
    </xdr:to>
    <xdr:pic>
      <xdr:nvPicPr>
        <xdr:cNvPr id="836" name="Picture 2">
          <a:extLst>
            <a:ext uri="{FF2B5EF4-FFF2-40B4-BE49-F238E27FC236}">
              <a16:creationId xmlns:a16="http://schemas.microsoft.com/office/drawing/2014/main" id="{95713636-45DE-4C2F-8F1C-F6B25F67B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1047</xdr:row>
      <xdr:rowOff>21113</xdr:rowOff>
    </xdr:to>
    <xdr:pic>
      <xdr:nvPicPr>
        <xdr:cNvPr id="837" name="Picture 3" descr="nealuce_parete">
          <a:extLst>
            <a:ext uri="{FF2B5EF4-FFF2-40B4-BE49-F238E27FC236}">
              <a16:creationId xmlns:a16="http://schemas.microsoft.com/office/drawing/2014/main" id="{39BEB945-94EA-43F2-B799-0EE4CE01772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38" name="Picture 2">
          <a:extLst>
            <a:ext uri="{FF2B5EF4-FFF2-40B4-BE49-F238E27FC236}">
              <a16:creationId xmlns:a16="http://schemas.microsoft.com/office/drawing/2014/main" id="{59950B4B-7DEB-4918-951B-1D3416081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39" name="Picture 2">
          <a:extLst>
            <a:ext uri="{FF2B5EF4-FFF2-40B4-BE49-F238E27FC236}">
              <a16:creationId xmlns:a16="http://schemas.microsoft.com/office/drawing/2014/main" id="{6554CD5F-A010-4ED4-BCB4-42ED18A0F9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40" name="Picture 3" descr="nealuce_parete">
          <a:extLst>
            <a:ext uri="{FF2B5EF4-FFF2-40B4-BE49-F238E27FC236}">
              <a16:creationId xmlns:a16="http://schemas.microsoft.com/office/drawing/2014/main" id="{E58207B9-9C56-49BD-86D4-63CEB60CC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41" name="Picture 2">
          <a:extLst>
            <a:ext uri="{FF2B5EF4-FFF2-40B4-BE49-F238E27FC236}">
              <a16:creationId xmlns:a16="http://schemas.microsoft.com/office/drawing/2014/main" id="{109FD197-0EA7-4439-9A2B-45587B457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42" name="Picture 3" descr="nealuce_parete">
          <a:extLst>
            <a:ext uri="{FF2B5EF4-FFF2-40B4-BE49-F238E27FC236}">
              <a16:creationId xmlns:a16="http://schemas.microsoft.com/office/drawing/2014/main" id="{B5F3D3E3-C42B-435D-AC37-D416B277A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43" name="Picture 2">
          <a:extLst>
            <a:ext uri="{FF2B5EF4-FFF2-40B4-BE49-F238E27FC236}">
              <a16:creationId xmlns:a16="http://schemas.microsoft.com/office/drawing/2014/main" id="{44DD83E6-01A6-4CAC-B2FB-1D16B00E3A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44" name="Picture 3" descr="nealuce_parete">
          <a:extLst>
            <a:ext uri="{FF2B5EF4-FFF2-40B4-BE49-F238E27FC236}">
              <a16:creationId xmlns:a16="http://schemas.microsoft.com/office/drawing/2014/main" id="{F09C0BA8-0610-4118-8CDA-42B06CC4E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45" name="Picture 2">
          <a:extLst>
            <a:ext uri="{FF2B5EF4-FFF2-40B4-BE49-F238E27FC236}">
              <a16:creationId xmlns:a16="http://schemas.microsoft.com/office/drawing/2014/main" id="{96A3AA8B-E09A-4E3C-BB73-82818FA1C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846" name="Picture 82">
          <a:extLst>
            <a:ext uri="{FF2B5EF4-FFF2-40B4-BE49-F238E27FC236}">
              <a16:creationId xmlns:a16="http://schemas.microsoft.com/office/drawing/2014/main" id="{13DC08EF-E154-4F6F-9C20-0FB6DFE829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47" name="Picture 2">
          <a:extLst>
            <a:ext uri="{FF2B5EF4-FFF2-40B4-BE49-F238E27FC236}">
              <a16:creationId xmlns:a16="http://schemas.microsoft.com/office/drawing/2014/main" id="{D70992EA-F540-4434-9F85-E35E7BC80A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48" name="Picture 3" descr="nealuce_parete">
          <a:extLst>
            <a:ext uri="{FF2B5EF4-FFF2-40B4-BE49-F238E27FC236}">
              <a16:creationId xmlns:a16="http://schemas.microsoft.com/office/drawing/2014/main" id="{2E9BA59A-0876-4C39-98D6-A01631615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849" name="Picture 85">
          <a:extLst>
            <a:ext uri="{FF2B5EF4-FFF2-40B4-BE49-F238E27FC236}">
              <a16:creationId xmlns:a16="http://schemas.microsoft.com/office/drawing/2014/main" id="{606A782C-0F05-4C77-9C2A-121AC92BCD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50" name="Picture 2">
          <a:extLst>
            <a:ext uri="{FF2B5EF4-FFF2-40B4-BE49-F238E27FC236}">
              <a16:creationId xmlns:a16="http://schemas.microsoft.com/office/drawing/2014/main" id="{AA71DB27-DD2D-45D2-8C14-E0A529AC2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51" name="Picture 3" descr="nealuce_parete">
          <a:extLst>
            <a:ext uri="{FF2B5EF4-FFF2-40B4-BE49-F238E27FC236}">
              <a16:creationId xmlns:a16="http://schemas.microsoft.com/office/drawing/2014/main" id="{9074D93D-2FBE-4EA0-9372-87ACB2721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852" name="Picture 76">
          <a:extLst>
            <a:ext uri="{FF2B5EF4-FFF2-40B4-BE49-F238E27FC236}">
              <a16:creationId xmlns:a16="http://schemas.microsoft.com/office/drawing/2014/main" id="{A22EE4B7-BB77-4B8E-8AD5-C9BD0D099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53" name="Picture 2">
          <a:extLst>
            <a:ext uri="{FF2B5EF4-FFF2-40B4-BE49-F238E27FC236}">
              <a16:creationId xmlns:a16="http://schemas.microsoft.com/office/drawing/2014/main" id="{7D896875-CD78-4164-85EF-C203E7B99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54" name="Picture 3" descr="nealuce_parete">
          <a:extLst>
            <a:ext uri="{FF2B5EF4-FFF2-40B4-BE49-F238E27FC236}">
              <a16:creationId xmlns:a16="http://schemas.microsoft.com/office/drawing/2014/main" id="{565CA99E-B76C-45CE-8527-F3676C10E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855" name="Picture 79">
          <a:extLst>
            <a:ext uri="{FF2B5EF4-FFF2-40B4-BE49-F238E27FC236}">
              <a16:creationId xmlns:a16="http://schemas.microsoft.com/office/drawing/2014/main" id="{D84363E8-1AAE-4D7A-AC6D-EB85A3226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56" name="Picture 2">
          <a:extLst>
            <a:ext uri="{FF2B5EF4-FFF2-40B4-BE49-F238E27FC236}">
              <a16:creationId xmlns:a16="http://schemas.microsoft.com/office/drawing/2014/main" id="{6ECAFE96-D419-401D-A3F4-8808CB4B1C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57" name="Picture 3" descr="nealuce_parete">
          <a:extLst>
            <a:ext uri="{FF2B5EF4-FFF2-40B4-BE49-F238E27FC236}">
              <a16:creationId xmlns:a16="http://schemas.microsoft.com/office/drawing/2014/main" id="{537939EC-808D-4F64-AAF4-724ADAF596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1087</xdr:row>
      <xdr:rowOff>26830</xdr:rowOff>
    </xdr:to>
    <xdr:pic>
      <xdr:nvPicPr>
        <xdr:cNvPr id="858" name="Picture 1">
          <a:extLst>
            <a:ext uri="{FF2B5EF4-FFF2-40B4-BE49-F238E27FC236}">
              <a16:creationId xmlns:a16="http://schemas.microsoft.com/office/drawing/2014/main" id="{AF499325-21E0-4CD6-92CC-1FEED0994D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9740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59" name="Picture 2">
          <a:extLst>
            <a:ext uri="{FF2B5EF4-FFF2-40B4-BE49-F238E27FC236}">
              <a16:creationId xmlns:a16="http://schemas.microsoft.com/office/drawing/2014/main" id="{2D3929C6-8ED5-4D96-9EC2-1BF29A18F6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860" name="Picture 3" descr="nealuce_parete">
          <a:extLst>
            <a:ext uri="{FF2B5EF4-FFF2-40B4-BE49-F238E27FC236}">
              <a16:creationId xmlns:a16="http://schemas.microsoft.com/office/drawing/2014/main" id="{E22EE5B2-44B2-4FDD-A6E7-45E3DFE86F1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61" name="Picture 2">
          <a:extLst>
            <a:ext uri="{FF2B5EF4-FFF2-40B4-BE49-F238E27FC236}">
              <a16:creationId xmlns:a16="http://schemas.microsoft.com/office/drawing/2014/main" id="{5CF2ED70-B582-4AC8-8A51-749FCA99F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62" name="Picture 2">
          <a:extLst>
            <a:ext uri="{FF2B5EF4-FFF2-40B4-BE49-F238E27FC236}">
              <a16:creationId xmlns:a16="http://schemas.microsoft.com/office/drawing/2014/main" id="{41393580-68CE-4AD4-8321-170432840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863" name="Picture 3" descr="nealuce_parete">
          <a:extLst>
            <a:ext uri="{FF2B5EF4-FFF2-40B4-BE49-F238E27FC236}">
              <a16:creationId xmlns:a16="http://schemas.microsoft.com/office/drawing/2014/main" id="{9095A31C-49AB-4F4B-A250-528C4ED2EFE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64" name="Picture 2">
          <a:extLst>
            <a:ext uri="{FF2B5EF4-FFF2-40B4-BE49-F238E27FC236}">
              <a16:creationId xmlns:a16="http://schemas.microsoft.com/office/drawing/2014/main" id="{A1543AC6-D0A3-4511-9EDA-702D664BC1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65" name="Picture 2">
          <a:extLst>
            <a:ext uri="{FF2B5EF4-FFF2-40B4-BE49-F238E27FC236}">
              <a16:creationId xmlns:a16="http://schemas.microsoft.com/office/drawing/2014/main" id="{3F0F5216-53BD-4F19-95AB-B1D4FEC95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866" name="Picture 3" descr="nealuce_parete">
          <a:extLst>
            <a:ext uri="{FF2B5EF4-FFF2-40B4-BE49-F238E27FC236}">
              <a16:creationId xmlns:a16="http://schemas.microsoft.com/office/drawing/2014/main" id="{177FFDCA-C8F6-4995-8911-21D8AEDEE6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67" name="Picture 2">
          <a:extLst>
            <a:ext uri="{FF2B5EF4-FFF2-40B4-BE49-F238E27FC236}">
              <a16:creationId xmlns:a16="http://schemas.microsoft.com/office/drawing/2014/main" id="{E4073894-78C4-445E-B6C2-2BEDA6A03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68" name="Picture 2">
          <a:extLst>
            <a:ext uri="{FF2B5EF4-FFF2-40B4-BE49-F238E27FC236}">
              <a16:creationId xmlns:a16="http://schemas.microsoft.com/office/drawing/2014/main" id="{0EB133B0-FC20-48F1-9EE0-0275CF32FA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869" name="Picture 3" descr="nealuce_parete">
          <a:extLst>
            <a:ext uri="{FF2B5EF4-FFF2-40B4-BE49-F238E27FC236}">
              <a16:creationId xmlns:a16="http://schemas.microsoft.com/office/drawing/2014/main" id="{73107B86-5F5C-4339-8AE7-CF9628C060E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70" name="Picture 2">
          <a:extLst>
            <a:ext uri="{FF2B5EF4-FFF2-40B4-BE49-F238E27FC236}">
              <a16:creationId xmlns:a16="http://schemas.microsoft.com/office/drawing/2014/main" id="{390ADC83-91E4-417A-912B-4E0DBF295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71" name="Picture 2">
          <a:extLst>
            <a:ext uri="{FF2B5EF4-FFF2-40B4-BE49-F238E27FC236}">
              <a16:creationId xmlns:a16="http://schemas.microsoft.com/office/drawing/2014/main" id="{B9B1AC34-962F-48C2-87C4-C1C76E53A9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72" name="Picture 3" descr="nealuce_parete">
          <a:extLst>
            <a:ext uri="{FF2B5EF4-FFF2-40B4-BE49-F238E27FC236}">
              <a16:creationId xmlns:a16="http://schemas.microsoft.com/office/drawing/2014/main" id="{70CC34DD-973B-4330-A8B5-19B8472D0A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73" name="Picture 2">
          <a:extLst>
            <a:ext uri="{FF2B5EF4-FFF2-40B4-BE49-F238E27FC236}">
              <a16:creationId xmlns:a16="http://schemas.microsoft.com/office/drawing/2014/main" id="{4D13DCEE-2EC3-4E9E-8EE4-5CE61ED871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874" name="Picture 3" descr="nealuce_parete">
          <a:extLst>
            <a:ext uri="{FF2B5EF4-FFF2-40B4-BE49-F238E27FC236}">
              <a16:creationId xmlns:a16="http://schemas.microsoft.com/office/drawing/2014/main" id="{A01D98C1-68CA-4911-BCBB-9EF236F74E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75" name="Picture 2">
          <a:extLst>
            <a:ext uri="{FF2B5EF4-FFF2-40B4-BE49-F238E27FC236}">
              <a16:creationId xmlns:a16="http://schemas.microsoft.com/office/drawing/2014/main" id="{F0AF7DFD-6504-4CF9-8630-77F64B9B46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76" name="Picture 2">
          <a:extLst>
            <a:ext uri="{FF2B5EF4-FFF2-40B4-BE49-F238E27FC236}">
              <a16:creationId xmlns:a16="http://schemas.microsoft.com/office/drawing/2014/main" id="{2EFBA87A-70B8-48D9-85D8-E19142697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77" name="Picture 2">
          <a:extLst>
            <a:ext uri="{FF2B5EF4-FFF2-40B4-BE49-F238E27FC236}">
              <a16:creationId xmlns:a16="http://schemas.microsoft.com/office/drawing/2014/main" id="{C93DA1BA-D7BE-4D18-BB0F-D4F576EA0F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878" name="Picture 3" descr="nealuce_parete">
          <a:extLst>
            <a:ext uri="{FF2B5EF4-FFF2-40B4-BE49-F238E27FC236}">
              <a16:creationId xmlns:a16="http://schemas.microsoft.com/office/drawing/2014/main" id="{617357A7-5A7E-4F33-A9D7-508008930CA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79" name="Picture 2">
          <a:extLst>
            <a:ext uri="{FF2B5EF4-FFF2-40B4-BE49-F238E27FC236}">
              <a16:creationId xmlns:a16="http://schemas.microsoft.com/office/drawing/2014/main" id="{C24DF89E-FB3D-4D89-9D36-395C0C80E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80" name="Picture 2">
          <a:extLst>
            <a:ext uri="{FF2B5EF4-FFF2-40B4-BE49-F238E27FC236}">
              <a16:creationId xmlns:a16="http://schemas.microsoft.com/office/drawing/2014/main" id="{ABE84A6C-8DAE-496B-A3C3-885725D57F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881" name="Picture 3" descr="nealuce_parete">
          <a:extLst>
            <a:ext uri="{FF2B5EF4-FFF2-40B4-BE49-F238E27FC236}">
              <a16:creationId xmlns:a16="http://schemas.microsoft.com/office/drawing/2014/main" id="{2EF3340A-F57D-4A34-89A0-875B9980F8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882" name="Picture 2">
          <a:extLst>
            <a:ext uri="{FF2B5EF4-FFF2-40B4-BE49-F238E27FC236}">
              <a16:creationId xmlns:a16="http://schemas.microsoft.com/office/drawing/2014/main" id="{B40CACF3-0123-4116-9174-0F069C2CD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883" name="Picture 2">
          <a:extLst>
            <a:ext uri="{FF2B5EF4-FFF2-40B4-BE49-F238E27FC236}">
              <a16:creationId xmlns:a16="http://schemas.microsoft.com/office/drawing/2014/main" id="{B77A5443-2849-4EF5-B095-0C0D90983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884" name="Picture 3" descr="nealuce_parete">
          <a:extLst>
            <a:ext uri="{FF2B5EF4-FFF2-40B4-BE49-F238E27FC236}">
              <a16:creationId xmlns:a16="http://schemas.microsoft.com/office/drawing/2014/main" id="{9E6560DF-A55B-4A4C-A0B7-274CA863C51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885" name="Picture 2">
          <a:extLst>
            <a:ext uri="{FF2B5EF4-FFF2-40B4-BE49-F238E27FC236}">
              <a16:creationId xmlns:a16="http://schemas.microsoft.com/office/drawing/2014/main" id="{F85FAB7D-7600-42C6-97DD-DD01C0375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886" name="Picture 3" descr="nealuce_parete">
          <a:extLst>
            <a:ext uri="{FF2B5EF4-FFF2-40B4-BE49-F238E27FC236}">
              <a16:creationId xmlns:a16="http://schemas.microsoft.com/office/drawing/2014/main" id="{6AABD5B0-9D99-43D6-BC73-3F259BBCAD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887" name="Picture 2">
          <a:extLst>
            <a:ext uri="{FF2B5EF4-FFF2-40B4-BE49-F238E27FC236}">
              <a16:creationId xmlns:a16="http://schemas.microsoft.com/office/drawing/2014/main" id="{91EAFA46-43FD-4711-96BE-EEE20345A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888" name="Picture 3" descr="nealuce_parete">
          <a:extLst>
            <a:ext uri="{FF2B5EF4-FFF2-40B4-BE49-F238E27FC236}">
              <a16:creationId xmlns:a16="http://schemas.microsoft.com/office/drawing/2014/main" id="{FA0DD4BA-ED47-4CE1-8902-9950A749A1B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889" name="Picture 2">
          <a:extLst>
            <a:ext uri="{FF2B5EF4-FFF2-40B4-BE49-F238E27FC236}">
              <a16:creationId xmlns:a16="http://schemas.microsoft.com/office/drawing/2014/main" id="{BED090C2-9948-4131-A769-6221F7592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890" name="Picture 3" descr="nealuce_parete">
          <a:extLst>
            <a:ext uri="{FF2B5EF4-FFF2-40B4-BE49-F238E27FC236}">
              <a16:creationId xmlns:a16="http://schemas.microsoft.com/office/drawing/2014/main" id="{0458B75D-3A83-47C1-8740-94CDC55BA0C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891" name="Picture 2">
          <a:extLst>
            <a:ext uri="{FF2B5EF4-FFF2-40B4-BE49-F238E27FC236}">
              <a16:creationId xmlns:a16="http://schemas.microsoft.com/office/drawing/2014/main" id="{F7318379-2FBD-47C0-9D55-87D6B39B7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892" name="Picture 3" descr="nealuce_parete">
          <a:extLst>
            <a:ext uri="{FF2B5EF4-FFF2-40B4-BE49-F238E27FC236}">
              <a16:creationId xmlns:a16="http://schemas.microsoft.com/office/drawing/2014/main" id="{995D7BC4-1B4E-4F7F-89C4-BE5E0070DD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893" name="Picture 2">
          <a:extLst>
            <a:ext uri="{FF2B5EF4-FFF2-40B4-BE49-F238E27FC236}">
              <a16:creationId xmlns:a16="http://schemas.microsoft.com/office/drawing/2014/main" id="{E5528F77-ACFC-4A72-A902-49B32EB17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894" name="Picture 3" descr="nealuce_parete">
          <a:extLst>
            <a:ext uri="{FF2B5EF4-FFF2-40B4-BE49-F238E27FC236}">
              <a16:creationId xmlns:a16="http://schemas.microsoft.com/office/drawing/2014/main" id="{2AE2827C-7F0B-48B2-AF87-B15300A7DF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1142</xdr:row>
      <xdr:rowOff>3838</xdr:rowOff>
    </xdr:to>
    <xdr:pic>
      <xdr:nvPicPr>
        <xdr:cNvPr id="895" name="Picture 3">
          <a:extLst>
            <a:ext uri="{FF2B5EF4-FFF2-40B4-BE49-F238E27FC236}">
              <a16:creationId xmlns:a16="http://schemas.microsoft.com/office/drawing/2014/main" id="{8A8A7362-44B2-4B09-AE53-EC9D6DCDA05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896" name="Picture 2">
          <a:extLst>
            <a:ext uri="{FF2B5EF4-FFF2-40B4-BE49-F238E27FC236}">
              <a16:creationId xmlns:a16="http://schemas.microsoft.com/office/drawing/2014/main" id="{F8F626DF-1EDF-4B25-927B-FFA250C59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897" name="Picture 3" descr="nealuce_parete">
          <a:extLst>
            <a:ext uri="{FF2B5EF4-FFF2-40B4-BE49-F238E27FC236}">
              <a16:creationId xmlns:a16="http://schemas.microsoft.com/office/drawing/2014/main" id="{C777FF03-3361-4B26-9ED6-48A639A2BBE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898" name="Picture 2">
          <a:extLst>
            <a:ext uri="{FF2B5EF4-FFF2-40B4-BE49-F238E27FC236}">
              <a16:creationId xmlns:a16="http://schemas.microsoft.com/office/drawing/2014/main" id="{5FD37FCE-7EA2-48E0-8825-45F7410857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899" name="Picture 3" descr="nealuce_parete">
          <a:extLst>
            <a:ext uri="{FF2B5EF4-FFF2-40B4-BE49-F238E27FC236}">
              <a16:creationId xmlns:a16="http://schemas.microsoft.com/office/drawing/2014/main" id="{139E20CF-6A34-49B3-8B49-4CCF4AFA5C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1142</xdr:row>
      <xdr:rowOff>3838</xdr:rowOff>
    </xdr:to>
    <xdr:pic>
      <xdr:nvPicPr>
        <xdr:cNvPr id="900" name="Picture 3">
          <a:extLst>
            <a:ext uri="{FF2B5EF4-FFF2-40B4-BE49-F238E27FC236}">
              <a16:creationId xmlns:a16="http://schemas.microsoft.com/office/drawing/2014/main" id="{89D76EE2-F537-4929-BD81-D4CB74E7A07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01" name="Picture 2">
          <a:extLst>
            <a:ext uri="{FF2B5EF4-FFF2-40B4-BE49-F238E27FC236}">
              <a16:creationId xmlns:a16="http://schemas.microsoft.com/office/drawing/2014/main" id="{4A2D76BC-1AF2-4C94-9D5A-3EB2B1F99E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02" name="Picture 3" descr="nealuce_parete">
          <a:extLst>
            <a:ext uri="{FF2B5EF4-FFF2-40B4-BE49-F238E27FC236}">
              <a16:creationId xmlns:a16="http://schemas.microsoft.com/office/drawing/2014/main" id="{C25D82A2-7939-4748-BFD2-25E52D2B61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03" name="Picture 2">
          <a:extLst>
            <a:ext uri="{FF2B5EF4-FFF2-40B4-BE49-F238E27FC236}">
              <a16:creationId xmlns:a16="http://schemas.microsoft.com/office/drawing/2014/main" id="{844E8D67-8B16-46F7-A665-656A3569D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04" name="Picture 3" descr="nealuce_parete">
          <a:extLst>
            <a:ext uri="{FF2B5EF4-FFF2-40B4-BE49-F238E27FC236}">
              <a16:creationId xmlns:a16="http://schemas.microsoft.com/office/drawing/2014/main" id="{70D38E5F-AE83-40D5-80BD-3BB43C3A435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05" name="Picture 2">
          <a:extLst>
            <a:ext uri="{FF2B5EF4-FFF2-40B4-BE49-F238E27FC236}">
              <a16:creationId xmlns:a16="http://schemas.microsoft.com/office/drawing/2014/main" id="{D839AB21-5D84-4662-884E-5AE3D233B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06" name="Picture 3" descr="nealuce_parete">
          <a:extLst>
            <a:ext uri="{FF2B5EF4-FFF2-40B4-BE49-F238E27FC236}">
              <a16:creationId xmlns:a16="http://schemas.microsoft.com/office/drawing/2014/main" id="{BB087D47-5577-45B1-BFC6-E942F9B8558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07" name="Picture 2">
          <a:extLst>
            <a:ext uri="{FF2B5EF4-FFF2-40B4-BE49-F238E27FC236}">
              <a16:creationId xmlns:a16="http://schemas.microsoft.com/office/drawing/2014/main" id="{09AA2462-FFE8-493B-B11B-F25E90A96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08" name="Picture 3" descr="nealuce_parete">
          <a:extLst>
            <a:ext uri="{FF2B5EF4-FFF2-40B4-BE49-F238E27FC236}">
              <a16:creationId xmlns:a16="http://schemas.microsoft.com/office/drawing/2014/main" id="{98CF28DC-A154-46E8-B1C7-2DFE148B1AF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09" name="Picture 2">
          <a:extLst>
            <a:ext uri="{FF2B5EF4-FFF2-40B4-BE49-F238E27FC236}">
              <a16:creationId xmlns:a16="http://schemas.microsoft.com/office/drawing/2014/main" id="{BD1C0136-0683-4DE4-B351-F164C9441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10" name="Picture 3" descr="nealuce_parete">
          <a:extLst>
            <a:ext uri="{FF2B5EF4-FFF2-40B4-BE49-F238E27FC236}">
              <a16:creationId xmlns:a16="http://schemas.microsoft.com/office/drawing/2014/main" id="{E5559AD6-45F0-4CB7-A6DC-FD4E77A7216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11" name="Picture 2">
          <a:extLst>
            <a:ext uri="{FF2B5EF4-FFF2-40B4-BE49-F238E27FC236}">
              <a16:creationId xmlns:a16="http://schemas.microsoft.com/office/drawing/2014/main" id="{C16DE4CA-DEA6-4795-9EF2-EB0D9F7EC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912" name="Picture 3" descr="nealuce_parete">
          <a:extLst>
            <a:ext uri="{FF2B5EF4-FFF2-40B4-BE49-F238E27FC236}">
              <a16:creationId xmlns:a16="http://schemas.microsoft.com/office/drawing/2014/main" id="{616DF011-9FA9-43D5-B6D9-19A0DC5F1A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13" name="Picture 2">
          <a:extLst>
            <a:ext uri="{FF2B5EF4-FFF2-40B4-BE49-F238E27FC236}">
              <a16:creationId xmlns:a16="http://schemas.microsoft.com/office/drawing/2014/main" id="{B789DF8A-A0FB-4D9B-8291-BE22CF87B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914" name="Picture 3" descr="nealuce_parete">
          <a:extLst>
            <a:ext uri="{FF2B5EF4-FFF2-40B4-BE49-F238E27FC236}">
              <a16:creationId xmlns:a16="http://schemas.microsoft.com/office/drawing/2014/main" id="{720D236E-82DF-4B69-BC30-6FBF543186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15" name="Picture 2">
          <a:extLst>
            <a:ext uri="{FF2B5EF4-FFF2-40B4-BE49-F238E27FC236}">
              <a16:creationId xmlns:a16="http://schemas.microsoft.com/office/drawing/2014/main" id="{3E2962BA-C25A-46B5-9555-F439B3A45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16" name="Picture 2">
          <a:extLst>
            <a:ext uri="{FF2B5EF4-FFF2-40B4-BE49-F238E27FC236}">
              <a16:creationId xmlns:a16="http://schemas.microsoft.com/office/drawing/2014/main" id="{FD40425B-22A9-4536-A72D-C52DC9736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17" name="Picture 2">
          <a:extLst>
            <a:ext uri="{FF2B5EF4-FFF2-40B4-BE49-F238E27FC236}">
              <a16:creationId xmlns:a16="http://schemas.microsoft.com/office/drawing/2014/main" id="{D4236A51-0860-43CE-958B-3043BF09C4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918" name="Picture 3" descr="nealuce_parete">
          <a:extLst>
            <a:ext uri="{FF2B5EF4-FFF2-40B4-BE49-F238E27FC236}">
              <a16:creationId xmlns:a16="http://schemas.microsoft.com/office/drawing/2014/main" id="{FAD3D64D-BDB5-4A85-BE28-D82785530C6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19" name="Picture 2">
          <a:extLst>
            <a:ext uri="{FF2B5EF4-FFF2-40B4-BE49-F238E27FC236}">
              <a16:creationId xmlns:a16="http://schemas.microsoft.com/office/drawing/2014/main" id="{5F18F148-122F-4575-9A87-C01507A6D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20" name="Picture 2">
          <a:extLst>
            <a:ext uri="{FF2B5EF4-FFF2-40B4-BE49-F238E27FC236}">
              <a16:creationId xmlns:a16="http://schemas.microsoft.com/office/drawing/2014/main" id="{5C669003-FAB3-4ECB-8FA9-87718E1E9D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921" name="Picture 3" descr="nealuce_parete">
          <a:extLst>
            <a:ext uri="{FF2B5EF4-FFF2-40B4-BE49-F238E27FC236}">
              <a16:creationId xmlns:a16="http://schemas.microsoft.com/office/drawing/2014/main" id="{1D204F05-D780-41EB-8EF9-97CC87D716F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22" name="Picture 2">
          <a:extLst>
            <a:ext uri="{FF2B5EF4-FFF2-40B4-BE49-F238E27FC236}">
              <a16:creationId xmlns:a16="http://schemas.microsoft.com/office/drawing/2014/main" id="{41A161BF-F99D-4C01-A435-F9AD85A84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923" name="Picture 2">
          <a:extLst>
            <a:ext uri="{FF2B5EF4-FFF2-40B4-BE49-F238E27FC236}">
              <a16:creationId xmlns:a16="http://schemas.microsoft.com/office/drawing/2014/main" id="{1CFF1439-236F-4755-8995-59E8E3BC8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924" name="Picture 3" descr="nealuce_parete">
          <a:extLst>
            <a:ext uri="{FF2B5EF4-FFF2-40B4-BE49-F238E27FC236}">
              <a16:creationId xmlns:a16="http://schemas.microsoft.com/office/drawing/2014/main" id="{AA22CC52-CF42-49D9-A167-4459AC90A58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25" name="Picture 2">
          <a:extLst>
            <a:ext uri="{FF2B5EF4-FFF2-40B4-BE49-F238E27FC236}">
              <a16:creationId xmlns:a16="http://schemas.microsoft.com/office/drawing/2014/main" id="{5CD0F61E-9F9E-4AF2-BF0C-C40549BAF3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26" name="Picture 3" descr="nealuce_parete">
          <a:extLst>
            <a:ext uri="{FF2B5EF4-FFF2-40B4-BE49-F238E27FC236}">
              <a16:creationId xmlns:a16="http://schemas.microsoft.com/office/drawing/2014/main" id="{6C2B3A1F-35BD-4BD3-98D5-8804B82044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27" name="Picture 2">
          <a:extLst>
            <a:ext uri="{FF2B5EF4-FFF2-40B4-BE49-F238E27FC236}">
              <a16:creationId xmlns:a16="http://schemas.microsoft.com/office/drawing/2014/main" id="{32E1BAB8-3804-4B5C-B19B-E3CAEB267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28" name="Picture 3" descr="nealuce_parete">
          <a:extLst>
            <a:ext uri="{FF2B5EF4-FFF2-40B4-BE49-F238E27FC236}">
              <a16:creationId xmlns:a16="http://schemas.microsoft.com/office/drawing/2014/main" id="{B567CB40-4F50-409C-AF7F-2A08753D33D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29" name="Picture 2">
          <a:extLst>
            <a:ext uri="{FF2B5EF4-FFF2-40B4-BE49-F238E27FC236}">
              <a16:creationId xmlns:a16="http://schemas.microsoft.com/office/drawing/2014/main" id="{896B707F-AE77-4C34-BE83-071F019DF0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30" name="Picture 3" descr="nealuce_parete">
          <a:extLst>
            <a:ext uri="{FF2B5EF4-FFF2-40B4-BE49-F238E27FC236}">
              <a16:creationId xmlns:a16="http://schemas.microsoft.com/office/drawing/2014/main" id="{848CDFB8-2D13-4717-A0F7-D6374AECE38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31" name="Picture 2">
          <a:extLst>
            <a:ext uri="{FF2B5EF4-FFF2-40B4-BE49-F238E27FC236}">
              <a16:creationId xmlns:a16="http://schemas.microsoft.com/office/drawing/2014/main" id="{A8F60543-7844-4DD5-87DF-914DDAD12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32" name="Picture 3" descr="nealuce_parete">
          <a:extLst>
            <a:ext uri="{FF2B5EF4-FFF2-40B4-BE49-F238E27FC236}">
              <a16:creationId xmlns:a16="http://schemas.microsoft.com/office/drawing/2014/main" id="{FF008033-1DEC-4AF2-AFA0-655A561A73A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33" name="Picture 2">
          <a:extLst>
            <a:ext uri="{FF2B5EF4-FFF2-40B4-BE49-F238E27FC236}">
              <a16:creationId xmlns:a16="http://schemas.microsoft.com/office/drawing/2014/main" id="{A825A554-891D-4549-BC09-565884837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34" name="Picture 3" descr="nealuce_parete">
          <a:extLst>
            <a:ext uri="{FF2B5EF4-FFF2-40B4-BE49-F238E27FC236}">
              <a16:creationId xmlns:a16="http://schemas.microsoft.com/office/drawing/2014/main" id="{C2BE6BDA-AC1B-4320-B964-4997DC02437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1142</xdr:row>
      <xdr:rowOff>3838</xdr:rowOff>
    </xdr:to>
    <xdr:pic>
      <xdr:nvPicPr>
        <xdr:cNvPr id="935" name="Picture 3">
          <a:extLst>
            <a:ext uri="{FF2B5EF4-FFF2-40B4-BE49-F238E27FC236}">
              <a16:creationId xmlns:a16="http://schemas.microsoft.com/office/drawing/2014/main" id="{EE04FA2F-89E8-4A5D-9F98-3D34F97B88F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36" name="Picture 2">
          <a:extLst>
            <a:ext uri="{FF2B5EF4-FFF2-40B4-BE49-F238E27FC236}">
              <a16:creationId xmlns:a16="http://schemas.microsoft.com/office/drawing/2014/main" id="{7F79E5E3-6716-428B-B405-3410C2014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37" name="Picture 3" descr="nealuce_parete">
          <a:extLst>
            <a:ext uri="{FF2B5EF4-FFF2-40B4-BE49-F238E27FC236}">
              <a16:creationId xmlns:a16="http://schemas.microsoft.com/office/drawing/2014/main" id="{9050ED5B-C994-4C39-9286-F5408A1BA3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38" name="Picture 2">
          <a:extLst>
            <a:ext uri="{FF2B5EF4-FFF2-40B4-BE49-F238E27FC236}">
              <a16:creationId xmlns:a16="http://schemas.microsoft.com/office/drawing/2014/main" id="{7F308C57-2A2A-4A7A-A01A-9921B5348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39" name="Picture 3" descr="nealuce_parete">
          <a:extLst>
            <a:ext uri="{FF2B5EF4-FFF2-40B4-BE49-F238E27FC236}">
              <a16:creationId xmlns:a16="http://schemas.microsoft.com/office/drawing/2014/main" id="{0B475BF1-983E-4F0B-9643-374D846D9EE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1142</xdr:row>
      <xdr:rowOff>3838</xdr:rowOff>
    </xdr:to>
    <xdr:pic>
      <xdr:nvPicPr>
        <xdr:cNvPr id="940" name="Picture 3">
          <a:extLst>
            <a:ext uri="{FF2B5EF4-FFF2-40B4-BE49-F238E27FC236}">
              <a16:creationId xmlns:a16="http://schemas.microsoft.com/office/drawing/2014/main" id="{5DBAB29E-0185-432E-BCF3-87FC6FC3C6E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41" name="Picture 2">
          <a:extLst>
            <a:ext uri="{FF2B5EF4-FFF2-40B4-BE49-F238E27FC236}">
              <a16:creationId xmlns:a16="http://schemas.microsoft.com/office/drawing/2014/main" id="{41A9454F-4BC6-4CBA-AAAB-8DBE0528B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42" name="Picture 3" descr="nealuce_parete">
          <a:extLst>
            <a:ext uri="{FF2B5EF4-FFF2-40B4-BE49-F238E27FC236}">
              <a16:creationId xmlns:a16="http://schemas.microsoft.com/office/drawing/2014/main" id="{7836F47D-3BFD-46DA-9952-588D3164202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43" name="Picture 2">
          <a:extLst>
            <a:ext uri="{FF2B5EF4-FFF2-40B4-BE49-F238E27FC236}">
              <a16:creationId xmlns:a16="http://schemas.microsoft.com/office/drawing/2014/main" id="{272C6CF4-AEB8-4323-99F3-0234CE11E1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944" name="Picture 3" descr="nealuce_parete">
          <a:extLst>
            <a:ext uri="{FF2B5EF4-FFF2-40B4-BE49-F238E27FC236}">
              <a16:creationId xmlns:a16="http://schemas.microsoft.com/office/drawing/2014/main" id="{95FE5FC5-F5AE-4DE4-89E6-E9B6F6DBC7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45" name="Picture 2">
          <a:extLst>
            <a:ext uri="{FF2B5EF4-FFF2-40B4-BE49-F238E27FC236}">
              <a16:creationId xmlns:a16="http://schemas.microsoft.com/office/drawing/2014/main" id="{3D2C893C-C1E6-43B0-8977-462B00AA45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946" name="Picture 3" descr="nealuce_parete">
          <a:extLst>
            <a:ext uri="{FF2B5EF4-FFF2-40B4-BE49-F238E27FC236}">
              <a16:creationId xmlns:a16="http://schemas.microsoft.com/office/drawing/2014/main" id="{35D88E6A-785A-4F17-99B1-A6681B8370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47" name="Picture 2">
          <a:extLst>
            <a:ext uri="{FF2B5EF4-FFF2-40B4-BE49-F238E27FC236}">
              <a16:creationId xmlns:a16="http://schemas.microsoft.com/office/drawing/2014/main" id="{CEA55BEE-0BF0-4580-B567-13300A84CC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48" name="Picture 2">
          <a:extLst>
            <a:ext uri="{FF2B5EF4-FFF2-40B4-BE49-F238E27FC236}">
              <a16:creationId xmlns:a16="http://schemas.microsoft.com/office/drawing/2014/main" id="{A1FCF6DB-F71C-4D98-A43D-E97DBB5CE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49" name="Picture 2">
          <a:extLst>
            <a:ext uri="{FF2B5EF4-FFF2-40B4-BE49-F238E27FC236}">
              <a16:creationId xmlns:a16="http://schemas.microsoft.com/office/drawing/2014/main" id="{1526B6CF-E4CE-4758-B541-7C971AC1D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950" name="Picture 3" descr="nealuce_parete">
          <a:extLst>
            <a:ext uri="{FF2B5EF4-FFF2-40B4-BE49-F238E27FC236}">
              <a16:creationId xmlns:a16="http://schemas.microsoft.com/office/drawing/2014/main" id="{CCED8635-F569-4D2A-842D-52908952563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51" name="Picture 2">
          <a:extLst>
            <a:ext uri="{FF2B5EF4-FFF2-40B4-BE49-F238E27FC236}">
              <a16:creationId xmlns:a16="http://schemas.microsoft.com/office/drawing/2014/main" id="{86BBF53C-AD80-4126-83DF-1821F464F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52" name="Picture 2">
          <a:extLst>
            <a:ext uri="{FF2B5EF4-FFF2-40B4-BE49-F238E27FC236}">
              <a16:creationId xmlns:a16="http://schemas.microsoft.com/office/drawing/2014/main" id="{C6D9CB6C-EFF6-4647-BC54-00D20174D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953" name="Picture 3" descr="nealuce_parete">
          <a:extLst>
            <a:ext uri="{FF2B5EF4-FFF2-40B4-BE49-F238E27FC236}">
              <a16:creationId xmlns:a16="http://schemas.microsoft.com/office/drawing/2014/main" id="{79F502F0-9A72-4908-A7A3-7C250FA109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54" name="Picture 2">
          <a:extLst>
            <a:ext uri="{FF2B5EF4-FFF2-40B4-BE49-F238E27FC236}">
              <a16:creationId xmlns:a16="http://schemas.microsoft.com/office/drawing/2014/main" id="{020476D1-646E-4672-A309-E4D53FDE0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55" name="Picture 2">
          <a:extLst>
            <a:ext uri="{FF2B5EF4-FFF2-40B4-BE49-F238E27FC236}">
              <a16:creationId xmlns:a16="http://schemas.microsoft.com/office/drawing/2014/main" id="{85686681-9A68-42DB-A7F1-D77E3FA76E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956" name="Picture 3" descr="nealuce_parete">
          <a:extLst>
            <a:ext uri="{FF2B5EF4-FFF2-40B4-BE49-F238E27FC236}">
              <a16:creationId xmlns:a16="http://schemas.microsoft.com/office/drawing/2014/main" id="{2C11092E-04FE-4A24-B746-E10782E85F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57" name="Picture 2">
          <a:extLst>
            <a:ext uri="{FF2B5EF4-FFF2-40B4-BE49-F238E27FC236}">
              <a16:creationId xmlns:a16="http://schemas.microsoft.com/office/drawing/2014/main" id="{84CF5D22-9AE9-40CC-85D6-CF0719E40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958" name="Picture 3" descr="nealuce_parete">
          <a:extLst>
            <a:ext uri="{FF2B5EF4-FFF2-40B4-BE49-F238E27FC236}">
              <a16:creationId xmlns:a16="http://schemas.microsoft.com/office/drawing/2014/main" id="{6EF1D245-8344-4526-8EBF-86120A0159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59" name="Picture 2">
          <a:extLst>
            <a:ext uri="{FF2B5EF4-FFF2-40B4-BE49-F238E27FC236}">
              <a16:creationId xmlns:a16="http://schemas.microsoft.com/office/drawing/2014/main" id="{501DBB6B-D238-4502-8D42-7A2BAACDEA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60" name="Picture 2">
          <a:extLst>
            <a:ext uri="{FF2B5EF4-FFF2-40B4-BE49-F238E27FC236}">
              <a16:creationId xmlns:a16="http://schemas.microsoft.com/office/drawing/2014/main" id="{2E1A0053-0A53-4F28-B80D-4D4B3DF6AA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61" name="Picture 2">
          <a:extLst>
            <a:ext uri="{FF2B5EF4-FFF2-40B4-BE49-F238E27FC236}">
              <a16:creationId xmlns:a16="http://schemas.microsoft.com/office/drawing/2014/main" id="{371EB367-57DD-450C-B712-E21EA009B5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962" name="Picture 3" descr="nealuce_parete">
          <a:extLst>
            <a:ext uri="{FF2B5EF4-FFF2-40B4-BE49-F238E27FC236}">
              <a16:creationId xmlns:a16="http://schemas.microsoft.com/office/drawing/2014/main" id="{8309642F-6FEE-4ACF-9830-8DD8DD542D6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63" name="Picture 2">
          <a:extLst>
            <a:ext uri="{FF2B5EF4-FFF2-40B4-BE49-F238E27FC236}">
              <a16:creationId xmlns:a16="http://schemas.microsoft.com/office/drawing/2014/main" id="{DD6281F8-78F5-47E8-A137-9840796D76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64" name="Picture 2">
          <a:extLst>
            <a:ext uri="{FF2B5EF4-FFF2-40B4-BE49-F238E27FC236}">
              <a16:creationId xmlns:a16="http://schemas.microsoft.com/office/drawing/2014/main" id="{2CF35F16-1DCE-45C6-8FBF-3A073A08B3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965" name="Picture 3" descr="nealuce_parete">
          <a:extLst>
            <a:ext uri="{FF2B5EF4-FFF2-40B4-BE49-F238E27FC236}">
              <a16:creationId xmlns:a16="http://schemas.microsoft.com/office/drawing/2014/main" id="{53C1E03C-01A5-47DD-AE97-E98F257A7B0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66" name="Picture 2">
          <a:extLst>
            <a:ext uri="{FF2B5EF4-FFF2-40B4-BE49-F238E27FC236}">
              <a16:creationId xmlns:a16="http://schemas.microsoft.com/office/drawing/2014/main" id="{D6922355-AF92-4583-B6F1-3A9FB12C0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67" name="Picture 2">
          <a:extLst>
            <a:ext uri="{FF2B5EF4-FFF2-40B4-BE49-F238E27FC236}">
              <a16:creationId xmlns:a16="http://schemas.microsoft.com/office/drawing/2014/main" id="{D4C665E0-E838-49FD-A636-2D47BDECA1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968" name="Picture 3" descr="nealuce_parete">
          <a:extLst>
            <a:ext uri="{FF2B5EF4-FFF2-40B4-BE49-F238E27FC236}">
              <a16:creationId xmlns:a16="http://schemas.microsoft.com/office/drawing/2014/main" id="{AA5CFE7E-DF3A-46F2-89C8-6AEF9AD9D7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69" name="Picture 2">
          <a:extLst>
            <a:ext uri="{FF2B5EF4-FFF2-40B4-BE49-F238E27FC236}">
              <a16:creationId xmlns:a16="http://schemas.microsoft.com/office/drawing/2014/main" id="{8743BE76-A3EB-4C84-B4A2-8B026C5D63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970" name="Picture 3" descr="nealuce_parete">
          <a:extLst>
            <a:ext uri="{FF2B5EF4-FFF2-40B4-BE49-F238E27FC236}">
              <a16:creationId xmlns:a16="http://schemas.microsoft.com/office/drawing/2014/main" id="{3D5A1B6E-2FEF-43C5-8FBF-7B06BFF67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71" name="Picture 2">
          <a:extLst>
            <a:ext uri="{FF2B5EF4-FFF2-40B4-BE49-F238E27FC236}">
              <a16:creationId xmlns:a16="http://schemas.microsoft.com/office/drawing/2014/main" id="{1993F4CD-8094-49D6-B735-54190043C6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72" name="Picture 2">
          <a:extLst>
            <a:ext uri="{FF2B5EF4-FFF2-40B4-BE49-F238E27FC236}">
              <a16:creationId xmlns:a16="http://schemas.microsoft.com/office/drawing/2014/main" id="{A4A7F237-C7EB-4E89-A575-79FBBA56BD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73" name="Picture 2">
          <a:extLst>
            <a:ext uri="{FF2B5EF4-FFF2-40B4-BE49-F238E27FC236}">
              <a16:creationId xmlns:a16="http://schemas.microsoft.com/office/drawing/2014/main" id="{788A29C3-2CF8-4607-92FB-B58298AD77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974" name="Picture 3" descr="nealuce_parete">
          <a:extLst>
            <a:ext uri="{FF2B5EF4-FFF2-40B4-BE49-F238E27FC236}">
              <a16:creationId xmlns:a16="http://schemas.microsoft.com/office/drawing/2014/main" id="{2696464C-02B0-458E-B36B-A8AB8CEF944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75" name="Picture 2">
          <a:extLst>
            <a:ext uri="{FF2B5EF4-FFF2-40B4-BE49-F238E27FC236}">
              <a16:creationId xmlns:a16="http://schemas.microsoft.com/office/drawing/2014/main" id="{3523CB3B-4968-41A4-BB2C-67BB50CB1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76" name="Picture 2">
          <a:extLst>
            <a:ext uri="{FF2B5EF4-FFF2-40B4-BE49-F238E27FC236}">
              <a16:creationId xmlns:a16="http://schemas.microsoft.com/office/drawing/2014/main" id="{657419EB-8FDB-4FF0-AD4E-ED2F165B0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1139</xdr:row>
      <xdr:rowOff>3836</xdr:rowOff>
    </xdr:to>
    <xdr:pic>
      <xdr:nvPicPr>
        <xdr:cNvPr id="977" name="Picture 3" descr="nealuce_parete">
          <a:extLst>
            <a:ext uri="{FF2B5EF4-FFF2-40B4-BE49-F238E27FC236}">
              <a16:creationId xmlns:a16="http://schemas.microsoft.com/office/drawing/2014/main" id="{00152ABE-E7DF-48D9-9C66-FB7D7371C5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978" name="Picture 2">
          <a:extLst>
            <a:ext uri="{FF2B5EF4-FFF2-40B4-BE49-F238E27FC236}">
              <a16:creationId xmlns:a16="http://schemas.microsoft.com/office/drawing/2014/main" id="{5CA1C16C-1D1E-4B0D-A2CC-3AB08D7AF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979" name="Picture 2">
          <a:extLst>
            <a:ext uri="{FF2B5EF4-FFF2-40B4-BE49-F238E27FC236}">
              <a16:creationId xmlns:a16="http://schemas.microsoft.com/office/drawing/2014/main" id="{BE3A4060-463E-4861-AA85-A80FB0B9FC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980" name="Picture 3" descr="nealuce_parete">
          <a:extLst>
            <a:ext uri="{FF2B5EF4-FFF2-40B4-BE49-F238E27FC236}">
              <a16:creationId xmlns:a16="http://schemas.microsoft.com/office/drawing/2014/main" id="{8045E8AC-BFB4-42A4-BC6A-C65E710DCA5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81" name="Picture 2">
          <a:extLst>
            <a:ext uri="{FF2B5EF4-FFF2-40B4-BE49-F238E27FC236}">
              <a16:creationId xmlns:a16="http://schemas.microsoft.com/office/drawing/2014/main" id="{63C6AAB6-7027-48CF-9AB7-D1CC49883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82" name="Picture 3" descr="nealuce_parete">
          <a:extLst>
            <a:ext uri="{FF2B5EF4-FFF2-40B4-BE49-F238E27FC236}">
              <a16:creationId xmlns:a16="http://schemas.microsoft.com/office/drawing/2014/main" id="{8DA6B52D-57A7-4C9A-8A98-2F384531578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83" name="Picture 2">
          <a:extLst>
            <a:ext uri="{FF2B5EF4-FFF2-40B4-BE49-F238E27FC236}">
              <a16:creationId xmlns:a16="http://schemas.microsoft.com/office/drawing/2014/main" id="{504B3E91-4E1D-41BA-BA18-4034CE2882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84" name="Picture 3" descr="nealuce_parete">
          <a:extLst>
            <a:ext uri="{FF2B5EF4-FFF2-40B4-BE49-F238E27FC236}">
              <a16:creationId xmlns:a16="http://schemas.microsoft.com/office/drawing/2014/main" id="{EFD41867-9858-4EE8-ADAE-3B31877DB2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85" name="Picture 2">
          <a:extLst>
            <a:ext uri="{FF2B5EF4-FFF2-40B4-BE49-F238E27FC236}">
              <a16:creationId xmlns:a16="http://schemas.microsoft.com/office/drawing/2014/main" id="{DE2615E4-866F-4C05-A403-C08991818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86" name="Picture 3" descr="nealuce_parete">
          <a:extLst>
            <a:ext uri="{FF2B5EF4-FFF2-40B4-BE49-F238E27FC236}">
              <a16:creationId xmlns:a16="http://schemas.microsoft.com/office/drawing/2014/main" id="{F7C18043-067A-414B-BDDB-8D60E0EB4BB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87" name="Picture 2">
          <a:extLst>
            <a:ext uri="{FF2B5EF4-FFF2-40B4-BE49-F238E27FC236}">
              <a16:creationId xmlns:a16="http://schemas.microsoft.com/office/drawing/2014/main" id="{BE13F5A0-D4B3-4296-942D-E76C5FAE4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988" name="Picture 3" descr="nealuce_parete">
          <a:extLst>
            <a:ext uri="{FF2B5EF4-FFF2-40B4-BE49-F238E27FC236}">
              <a16:creationId xmlns:a16="http://schemas.microsoft.com/office/drawing/2014/main" id="{1B90F9DA-E195-442C-9DF0-0C42A2D8306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89" name="Picture 2">
          <a:extLst>
            <a:ext uri="{FF2B5EF4-FFF2-40B4-BE49-F238E27FC236}">
              <a16:creationId xmlns:a16="http://schemas.microsoft.com/office/drawing/2014/main" id="{B77601FB-D6C5-47BB-8368-DE3DADF49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90" name="Picture 3" descr="nealuce_parete">
          <a:extLst>
            <a:ext uri="{FF2B5EF4-FFF2-40B4-BE49-F238E27FC236}">
              <a16:creationId xmlns:a16="http://schemas.microsoft.com/office/drawing/2014/main" id="{D24A0215-81F6-4B9B-9923-220DFCDE905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1142</xdr:row>
      <xdr:rowOff>3838</xdr:rowOff>
    </xdr:to>
    <xdr:pic>
      <xdr:nvPicPr>
        <xdr:cNvPr id="991" name="Picture 3">
          <a:extLst>
            <a:ext uri="{FF2B5EF4-FFF2-40B4-BE49-F238E27FC236}">
              <a16:creationId xmlns:a16="http://schemas.microsoft.com/office/drawing/2014/main" id="{4FBCE85E-0D74-45DB-976A-8AB6E5529BA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92" name="Picture 2">
          <a:extLst>
            <a:ext uri="{FF2B5EF4-FFF2-40B4-BE49-F238E27FC236}">
              <a16:creationId xmlns:a16="http://schemas.microsoft.com/office/drawing/2014/main" id="{4F53223C-15CC-4EBA-91A7-AC6B2071E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93" name="Picture 3" descr="nealuce_parete">
          <a:extLst>
            <a:ext uri="{FF2B5EF4-FFF2-40B4-BE49-F238E27FC236}">
              <a16:creationId xmlns:a16="http://schemas.microsoft.com/office/drawing/2014/main" id="{5B1D7B23-F413-4D6F-965F-F8737EC82B2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94" name="Picture 2">
          <a:extLst>
            <a:ext uri="{FF2B5EF4-FFF2-40B4-BE49-F238E27FC236}">
              <a16:creationId xmlns:a16="http://schemas.microsoft.com/office/drawing/2014/main" id="{C07DE4EC-8044-4FF1-9837-5E86A181D5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95" name="Picture 3" descr="nealuce_parete">
          <a:extLst>
            <a:ext uri="{FF2B5EF4-FFF2-40B4-BE49-F238E27FC236}">
              <a16:creationId xmlns:a16="http://schemas.microsoft.com/office/drawing/2014/main" id="{30D3B29A-407E-4183-872F-BF073CCE3C2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1142</xdr:row>
      <xdr:rowOff>3838</xdr:rowOff>
    </xdr:to>
    <xdr:pic>
      <xdr:nvPicPr>
        <xdr:cNvPr id="996" name="Picture 3">
          <a:extLst>
            <a:ext uri="{FF2B5EF4-FFF2-40B4-BE49-F238E27FC236}">
              <a16:creationId xmlns:a16="http://schemas.microsoft.com/office/drawing/2014/main" id="{8C6AC199-068C-401E-BBF8-E6690A8D3D8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997" name="Picture 2">
          <a:extLst>
            <a:ext uri="{FF2B5EF4-FFF2-40B4-BE49-F238E27FC236}">
              <a16:creationId xmlns:a16="http://schemas.microsoft.com/office/drawing/2014/main" id="{D52CDD66-3D13-4109-823C-B269D66DC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998" name="Picture 3" descr="nealuce_parete">
          <a:extLst>
            <a:ext uri="{FF2B5EF4-FFF2-40B4-BE49-F238E27FC236}">
              <a16:creationId xmlns:a16="http://schemas.microsoft.com/office/drawing/2014/main" id="{FBA96BA1-8587-4597-9611-F5DF01E016B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999" name="Picture 2">
          <a:extLst>
            <a:ext uri="{FF2B5EF4-FFF2-40B4-BE49-F238E27FC236}">
              <a16:creationId xmlns:a16="http://schemas.microsoft.com/office/drawing/2014/main" id="{114B2B98-A38B-4848-AE6A-F3E58712C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0</xdr:rowOff>
    </xdr:to>
    <xdr:pic>
      <xdr:nvPicPr>
        <xdr:cNvPr id="1000" name="Picture 3" descr="nealuce_parete">
          <a:extLst>
            <a:ext uri="{FF2B5EF4-FFF2-40B4-BE49-F238E27FC236}">
              <a16:creationId xmlns:a16="http://schemas.microsoft.com/office/drawing/2014/main" id="{18D3F01F-35CB-498B-8FB9-A0592CD1C94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01" name="Picture 2">
          <a:extLst>
            <a:ext uri="{FF2B5EF4-FFF2-40B4-BE49-F238E27FC236}">
              <a16:creationId xmlns:a16="http://schemas.microsoft.com/office/drawing/2014/main" id="{7FDDDA1D-E26A-4867-B731-C02DC5527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1002" name="Picture 3" descr="nealuce_parete">
          <a:extLst>
            <a:ext uri="{FF2B5EF4-FFF2-40B4-BE49-F238E27FC236}">
              <a16:creationId xmlns:a16="http://schemas.microsoft.com/office/drawing/2014/main" id="{27A85921-CF11-456E-B822-266BF63522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03" name="Picture 2">
          <a:extLst>
            <a:ext uri="{FF2B5EF4-FFF2-40B4-BE49-F238E27FC236}">
              <a16:creationId xmlns:a16="http://schemas.microsoft.com/office/drawing/2014/main" id="{C559E792-4249-4BCC-9FAF-CCA0FE5A44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1004" name="Picture 3" descr="nealuce_parete">
          <a:extLst>
            <a:ext uri="{FF2B5EF4-FFF2-40B4-BE49-F238E27FC236}">
              <a16:creationId xmlns:a16="http://schemas.microsoft.com/office/drawing/2014/main" id="{DD93CD62-2ABF-44F5-915E-B43F76DD877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05" name="Picture 2">
          <a:extLst>
            <a:ext uri="{FF2B5EF4-FFF2-40B4-BE49-F238E27FC236}">
              <a16:creationId xmlns:a16="http://schemas.microsoft.com/office/drawing/2014/main" id="{F3668313-1FF9-48F3-8126-E6AFA086CE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1006" name="Picture 3" descr="nealuce_parete">
          <a:extLst>
            <a:ext uri="{FF2B5EF4-FFF2-40B4-BE49-F238E27FC236}">
              <a16:creationId xmlns:a16="http://schemas.microsoft.com/office/drawing/2014/main" id="{0718610B-D48E-41A8-BEAD-DE198002EBA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07" name="Picture 2">
          <a:extLst>
            <a:ext uri="{FF2B5EF4-FFF2-40B4-BE49-F238E27FC236}">
              <a16:creationId xmlns:a16="http://schemas.microsoft.com/office/drawing/2014/main" id="{3A1F095E-C2A0-4B0F-8581-F117638CD2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1008" name="Picture 3" descr="nealuce_parete">
          <a:extLst>
            <a:ext uri="{FF2B5EF4-FFF2-40B4-BE49-F238E27FC236}">
              <a16:creationId xmlns:a16="http://schemas.microsoft.com/office/drawing/2014/main" id="{24560AD1-E4DD-4E56-BA45-C344307A3B2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09" name="Picture 2">
          <a:extLst>
            <a:ext uri="{FF2B5EF4-FFF2-40B4-BE49-F238E27FC236}">
              <a16:creationId xmlns:a16="http://schemas.microsoft.com/office/drawing/2014/main" id="{9E4C1E0D-7B37-42AF-84AF-3D7EEE0FB6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1010" name="Picture 3" descr="nealuce_parete">
          <a:extLst>
            <a:ext uri="{FF2B5EF4-FFF2-40B4-BE49-F238E27FC236}">
              <a16:creationId xmlns:a16="http://schemas.microsoft.com/office/drawing/2014/main" id="{663BD8B0-1AF9-4B6F-B8A6-D0D7CD361DD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1142</xdr:row>
      <xdr:rowOff>3838</xdr:rowOff>
    </xdr:to>
    <xdr:pic>
      <xdr:nvPicPr>
        <xdr:cNvPr id="1011" name="Picture 3">
          <a:extLst>
            <a:ext uri="{FF2B5EF4-FFF2-40B4-BE49-F238E27FC236}">
              <a16:creationId xmlns:a16="http://schemas.microsoft.com/office/drawing/2014/main" id="{096D344A-D531-4959-B402-23575BB2E9C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12" name="Picture 2">
          <a:extLst>
            <a:ext uri="{FF2B5EF4-FFF2-40B4-BE49-F238E27FC236}">
              <a16:creationId xmlns:a16="http://schemas.microsoft.com/office/drawing/2014/main" id="{6CFAC125-94FD-4475-931D-0C0F5ED615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1013" name="Picture 3" descr="nealuce_parete">
          <a:extLst>
            <a:ext uri="{FF2B5EF4-FFF2-40B4-BE49-F238E27FC236}">
              <a16:creationId xmlns:a16="http://schemas.microsoft.com/office/drawing/2014/main" id="{5AAF5290-B38A-40AA-96DF-9CAD646593B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14" name="Picture 2">
          <a:extLst>
            <a:ext uri="{FF2B5EF4-FFF2-40B4-BE49-F238E27FC236}">
              <a16:creationId xmlns:a16="http://schemas.microsoft.com/office/drawing/2014/main" id="{2BFB1477-C572-4A9A-824A-A92DFD09BC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1015" name="Picture 3" descr="nealuce_parete">
          <a:extLst>
            <a:ext uri="{FF2B5EF4-FFF2-40B4-BE49-F238E27FC236}">
              <a16:creationId xmlns:a16="http://schemas.microsoft.com/office/drawing/2014/main" id="{A12E3DF4-A2FC-4BED-BB1B-CC465FD49ED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1142</xdr:row>
      <xdr:rowOff>3838</xdr:rowOff>
    </xdr:to>
    <xdr:pic>
      <xdr:nvPicPr>
        <xdr:cNvPr id="1016" name="Picture 3">
          <a:extLst>
            <a:ext uri="{FF2B5EF4-FFF2-40B4-BE49-F238E27FC236}">
              <a16:creationId xmlns:a16="http://schemas.microsoft.com/office/drawing/2014/main" id="{162D44DC-C8E2-42A1-BD01-CADB545E32A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17" name="Picture 2">
          <a:extLst>
            <a:ext uri="{FF2B5EF4-FFF2-40B4-BE49-F238E27FC236}">
              <a16:creationId xmlns:a16="http://schemas.microsoft.com/office/drawing/2014/main" id="{CFD565BF-E19C-43A5-9D8F-188D3AFF0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1019</xdr:row>
      <xdr:rowOff>7620</xdr:rowOff>
    </xdr:to>
    <xdr:pic>
      <xdr:nvPicPr>
        <xdr:cNvPr id="1018" name="Picture 3" descr="nealuce_parete">
          <a:extLst>
            <a:ext uri="{FF2B5EF4-FFF2-40B4-BE49-F238E27FC236}">
              <a16:creationId xmlns:a16="http://schemas.microsoft.com/office/drawing/2014/main" id="{A417F503-F323-44A3-AA3D-423958778B1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19" name="Picture 2">
          <a:extLst>
            <a:ext uri="{FF2B5EF4-FFF2-40B4-BE49-F238E27FC236}">
              <a16:creationId xmlns:a16="http://schemas.microsoft.com/office/drawing/2014/main" id="{881AD218-6403-492B-8920-B04F3B885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1020" name="Picture 3" descr="nealuce_parete">
          <a:extLst>
            <a:ext uri="{FF2B5EF4-FFF2-40B4-BE49-F238E27FC236}">
              <a16:creationId xmlns:a16="http://schemas.microsoft.com/office/drawing/2014/main" id="{AF1020F4-0366-48DA-83A3-379E98306D1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21" name="Picture 2">
          <a:extLst>
            <a:ext uri="{FF2B5EF4-FFF2-40B4-BE49-F238E27FC236}">
              <a16:creationId xmlns:a16="http://schemas.microsoft.com/office/drawing/2014/main" id="{7E632CC5-4840-465C-98CF-3DDF59DAB5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1022" name="Picture 3" descr="nealuce_parete">
          <a:extLst>
            <a:ext uri="{FF2B5EF4-FFF2-40B4-BE49-F238E27FC236}">
              <a16:creationId xmlns:a16="http://schemas.microsoft.com/office/drawing/2014/main" id="{B925EC01-E56D-4700-8EC9-D16B363999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23" name="Picture 2">
          <a:extLst>
            <a:ext uri="{FF2B5EF4-FFF2-40B4-BE49-F238E27FC236}">
              <a16:creationId xmlns:a16="http://schemas.microsoft.com/office/drawing/2014/main" id="{1614D18B-CF72-4D65-A3E4-9FA833B319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1024" name="Picture 3" descr="nealuce_parete">
          <a:extLst>
            <a:ext uri="{FF2B5EF4-FFF2-40B4-BE49-F238E27FC236}">
              <a16:creationId xmlns:a16="http://schemas.microsoft.com/office/drawing/2014/main" id="{6E6AE8F8-9DDF-4728-B003-EA152860B7D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7620</xdr:rowOff>
    </xdr:to>
    <xdr:pic>
      <xdr:nvPicPr>
        <xdr:cNvPr id="1025" name="Picture 2">
          <a:extLst>
            <a:ext uri="{FF2B5EF4-FFF2-40B4-BE49-F238E27FC236}">
              <a16:creationId xmlns:a16="http://schemas.microsoft.com/office/drawing/2014/main" id="{64C2EA17-2416-4033-AB04-353AA2FD42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1020</xdr:row>
      <xdr:rowOff>39783</xdr:rowOff>
    </xdr:to>
    <xdr:pic>
      <xdr:nvPicPr>
        <xdr:cNvPr id="1026" name="Picture 3" descr="nealuce_parete">
          <a:extLst>
            <a:ext uri="{FF2B5EF4-FFF2-40B4-BE49-F238E27FC236}">
              <a16:creationId xmlns:a16="http://schemas.microsoft.com/office/drawing/2014/main" id="{867E4DB7-7D4E-4288-ABFA-5736EA807FC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1027" name="Picture 2">
          <a:extLst>
            <a:ext uri="{FF2B5EF4-FFF2-40B4-BE49-F238E27FC236}">
              <a16:creationId xmlns:a16="http://schemas.microsoft.com/office/drawing/2014/main" id="{D9D0EB5F-985F-41D5-8758-3AF19EFA2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1028" name="Picture 3" descr="nealuce_parete">
          <a:extLst>
            <a:ext uri="{FF2B5EF4-FFF2-40B4-BE49-F238E27FC236}">
              <a16:creationId xmlns:a16="http://schemas.microsoft.com/office/drawing/2014/main" id="{A19F0AE1-5DFC-42FE-BC56-A4A59A496C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1029" name="Picture 2">
          <a:extLst>
            <a:ext uri="{FF2B5EF4-FFF2-40B4-BE49-F238E27FC236}">
              <a16:creationId xmlns:a16="http://schemas.microsoft.com/office/drawing/2014/main" id="{4D128C5E-506E-4DC5-A819-A44FC2B0F3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1138</xdr:row>
      <xdr:rowOff>64544</xdr:rowOff>
    </xdr:to>
    <xdr:pic>
      <xdr:nvPicPr>
        <xdr:cNvPr id="1030" name="Picture 3" descr="nealuce_parete">
          <a:extLst>
            <a:ext uri="{FF2B5EF4-FFF2-40B4-BE49-F238E27FC236}">
              <a16:creationId xmlns:a16="http://schemas.microsoft.com/office/drawing/2014/main" id="{9936A9E6-0D49-4845-B381-CB93C6AE92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1137</xdr:row>
      <xdr:rowOff>104553</xdr:rowOff>
    </xdr:to>
    <xdr:pic>
      <xdr:nvPicPr>
        <xdr:cNvPr id="1031" name="Picture 2">
          <a:extLst>
            <a:ext uri="{FF2B5EF4-FFF2-40B4-BE49-F238E27FC236}">
              <a16:creationId xmlns:a16="http://schemas.microsoft.com/office/drawing/2014/main" id="{EFDF9ADF-AB49-4F35-B351-80A2BAF922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754380</xdr:colOff>
      <xdr:row>1019</xdr:row>
      <xdr:rowOff>0</xdr:rowOff>
    </xdr:from>
    <xdr:to>
      <xdr:col>1</xdr:col>
      <xdr:colOff>754380</xdr:colOff>
      <xdr:row>1133</xdr:row>
      <xdr:rowOff>95029</xdr:rowOff>
    </xdr:to>
    <xdr:pic>
      <xdr:nvPicPr>
        <xdr:cNvPr id="1032" name="Picture 2">
          <a:extLst>
            <a:ext uri="{FF2B5EF4-FFF2-40B4-BE49-F238E27FC236}">
              <a16:creationId xmlns:a16="http://schemas.microsoft.com/office/drawing/2014/main" id="{D0C91159-0AE8-462E-8C08-803992895F58}"/>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202055" y="1018822575"/>
          <a:ext cx="0" cy="163810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33" name="Picture 2">
          <a:extLst>
            <a:ext uri="{FF2B5EF4-FFF2-40B4-BE49-F238E27FC236}">
              <a16:creationId xmlns:a16="http://schemas.microsoft.com/office/drawing/2014/main" id="{7902584D-1634-43A7-BF23-711AACF92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34" name="Picture 2">
          <a:extLst>
            <a:ext uri="{FF2B5EF4-FFF2-40B4-BE49-F238E27FC236}">
              <a16:creationId xmlns:a16="http://schemas.microsoft.com/office/drawing/2014/main" id="{2B3DA960-1C5E-4C5A-950E-6D49DF57B1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35" name="Picture 3" descr="nealuce_parete">
          <a:extLst>
            <a:ext uri="{FF2B5EF4-FFF2-40B4-BE49-F238E27FC236}">
              <a16:creationId xmlns:a16="http://schemas.microsoft.com/office/drawing/2014/main" id="{726FCA9E-3213-4C6D-AC67-ED8958866A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36" name="Picture 2">
          <a:extLst>
            <a:ext uri="{FF2B5EF4-FFF2-40B4-BE49-F238E27FC236}">
              <a16:creationId xmlns:a16="http://schemas.microsoft.com/office/drawing/2014/main" id="{222049A0-F9A5-40D3-8EF2-35CDE900B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37" name="Picture 3" descr="nealuce_parete">
          <a:extLst>
            <a:ext uri="{FF2B5EF4-FFF2-40B4-BE49-F238E27FC236}">
              <a16:creationId xmlns:a16="http://schemas.microsoft.com/office/drawing/2014/main" id="{3767058A-1758-4432-9F28-08F312FE4A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38" name="Picture 2">
          <a:extLst>
            <a:ext uri="{FF2B5EF4-FFF2-40B4-BE49-F238E27FC236}">
              <a16:creationId xmlns:a16="http://schemas.microsoft.com/office/drawing/2014/main" id="{987F810D-6349-403E-83D9-FE06E186D9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39" name="Picture 3" descr="nealuce_parete">
          <a:extLst>
            <a:ext uri="{FF2B5EF4-FFF2-40B4-BE49-F238E27FC236}">
              <a16:creationId xmlns:a16="http://schemas.microsoft.com/office/drawing/2014/main" id="{62155DAF-8FDA-4062-B7B1-260BDE6084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40" name="Picture 2">
          <a:extLst>
            <a:ext uri="{FF2B5EF4-FFF2-40B4-BE49-F238E27FC236}">
              <a16:creationId xmlns:a16="http://schemas.microsoft.com/office/drawing/2014/main" id="{AB2E6D84-9603-4ADD-817C-A681C5485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041" name="Picture 82">
          <a:extLst>
            <a:ext uri="{FF2B5EF4-FFF2-40B4-BE49-F238E27FC236}">
              <a16:creationId xmlns:a16="http://schemas.microsoft.com/office/drawing/2014/main" id="{4B4A794E-04C1-44CF-AF0B-233A7D61E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42" name="Picture 2">
          <a:extLst>
            <a:ext uri="{FF2B5EF4-FFF2-40B4-BE49-F238E27FC236}">
              <a16:creationId xmlns:a16="http://schemas.microsoft.com/office/drawing/2014/main" id="{69B1BA99-6803-4BB4-B5C5-B4D8F3EB1E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43" name="Picture 3" descr="nealuce_parete">
          <a:extLst>
            <a:ext uri="{FF2B5EF4-FFF2-40B4-BE49-F238E27FC236}">
              <a16:creationId xmlns:a16="http://schemas.microsoft.com/office/drawing/2014/main" id="{1F82E993-1F60-4D35-99A8-5228B1495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044" name="Picture 85">
          <a:extLst>
            <a:ext uri="{FF2B5EF4-FFF2-40B4-BE49-F238E27FC236}">
              <a16:creationId xmlns:a16="http://schemas.microsoft.com/office/drawing/2014/main" id="{9ACFB654-97E0-413F-A5D8-C9BDDBD3B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45" name="Picture 2">
          <a:extLst>
            <a:ext uri="{FF2B5EF4-FFF2-40B4-BE49-F238E27FC236}">
              <a16:creationId xmlns:a16="http://schemas.microsoft.com/office/drawing/2014/main" id="{BC5E1C28-09A4-41EC-A72B-DA8655A057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46" name="Picture 3" descr="nealuce_parete">
          <a:extLst>
            <a:ext uri="{FF2B5EF4-FFF2-40B4-BE49-F238E27FC236}">
              <a16:creationId xmlns:a16="http://schemas.microsoft.com/office/drawing/2014/main" id="{1F435841-9D06-4B25-B3D6-184A971BBA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047" name="Picture 76">
          <a:extLst>
            <a:ext uri="{FF2B5EF4-FFF2-40B4-BE49-F238E27FC236}">
              <a16:creationId xmlns:a16="http://schemas.microsoft.com/office/drawing/2014/main" id="{762C152D-FED1-40EA-B9B9-DAEC4B5FE7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48" name="Picture 2">
          <a:extLst>
            <a:ext uri="{FF2B5EF4-FFF2-40B4-BE49-F238E27FC236}">
              <a16:creationId xmlns:a16="http://schemas.microsoft.com/office/drawing/2014/main" id="{E7393D84-9ED8-48C4-B6CD-F05E2CEAD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49" name="Picture 3" descr="nealuce_parete">
          <a:extLst>
            <a:ext uri="{FF2B5EF4-FFF2-40B4-BE49-F238E27FC236}">
              <a16:creationId xmlns:a16="http://schemas.microsoft.com/office/drawing/2014/main" id="{67297513-347E-4422-84EF-576E5B4B0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050" name="Picture 79">
          <a:extLst>
            <a:ext uri="{FF2B5EF4-FFF2-40B4-BE49-F238E27FC236}">
              <a16:creationId xmlns:a16="http://schemas.microsoft.com/office/drawing/2014/main" id="{BB438A96-20B5-4C58-8161-65DB199428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51" name="Picture 2">
          <a:extLst>
            <a:ext uri="{FF2B5EF4-FFF2-40B4-BE49-F238E27FC236}">
              <a16:creationId xmlns:a16="http://schemas.microsoft.com/office/drawing/2014/main" id="{573D9BE0-835E-44BA-9A49-5EFB5834F6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52" name="Picture 3" descr="nealuce_parete">
          <a:extLst>
            <a:ext uri="{FF2B5EF4-FFF2-40B4-BE49-F238E27FC236}">
              <a16:creationId xmlns:a16="http://schemas.microsoft.com/office/drawing/2014/main" id="{297195EA-B04F-4047-B828-49AE74B594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0</xdr:rowOff>
    </xdr:to>
    <xdr:pic>
      <xdr:nvPicPr>
        <xdr:cNvPr id="1053" name="Picture 1">
          <a:extLst>
            <a:ext uri="{FF2B5EF4-FFF2-40B4-BE49-F238E27FC236}">
              <a16:creationId xmlns:a16="http://schemas.microsoft.com/office/drawing/2014/main" id="{DD1F44F8-D20D-4EC6-AB86-8F3E22957A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54" name="Picture 2">
          <a:extLst>
            <a:ext uri="{FF2B5EF4-FFF2-40B4-BE49-F238E27FC236}">
              <a16:creationId xmlns:a16="http://schemas.microsoft.com/office/drawing/2014/main" id="{0B761A11-535B-495C-93EF-FD3BE93691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1537</xdr:row>
      <xdr:rowOff>27970</xdr:rowOff>
    </xdr:to>
    <xdr:pic>
      <xdr:nvPicPr>
        <xdr:cNvPr id="1055" name="Picture 3" descr="nealuce_parete">
          <a:extLst>
            <a:ext uri="{FF2B5EF4-FFF2-40B4-BE49-F238E27FC236}">
              <a16:creationId xmlns:a16="http://schemas.microsoft.com/office/drawing/2014/main" id="{4690C90D-6050-4E81-93D5-FC73D49EDD5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56" name="Picture 2">
          <a:extLst>
            <a:ext uri="{FF2B5EF4-FFF2-40B4-BE49-F238E27FC236}">
              <a16:creationId xmlns:a16="http://schemas.microsoft.com/office/drawing/2014/main" id="{09189E03-1B7A-4CB9-A9DC-323FB052C0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57" name="Picture 2">
          <a:extLst>
            <a:ext uri="{FF2B5EF4-FFF2-40B4-BE49-F238E27FC236}">
              <a16:creationId xmlns:a16="http://schemas.microsoft.com/office/drawing/2014/main" id="{220FDE69-5748-4C37-893C-2BD5B916A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1537</xdr:row>
      <xdr:rowOff>27970</xdr:rowOff>
    </xdr:to>
    <xdr:pic>
      <xdr:nvPicPr>
        <xdr:cNvPr id="1058" name="Picture 3" descr="nealuce_parete">
          <a:extLst>
            <a:ext uri="{FF2B5EF4-FFF2-40B4-BE49-F238E27FC236}">
              <a16:creationId xmlns:a16="http://schemas.microsoft.com/office/drawing/2014/main" id="{4B359EFB-F6D8-454D-8362-7757B580BC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59" name="Picture 2">
          <a:extLst>
            <a:ext uri="{FF2B5EF4-FFF2-40B4-BE49-F238E27FC236}">
              <a16:creationId xmlns:a16="http://schemas.microsoft.com/office/drawing/2014/main" id="{F66A17CD-3101-4275-992F-83E2D2F64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60" name="Picture 2">
          <a:extLst>
            <a:ext uri="{FF2B5EF4-FFF2-40B4-BE49-F238E27FC236}">
              <a16:creationId xmlns:a16="http://schemas.microsoft.com/office/drawing/2014/main" id="{36EEE9CE-6572-444A-B47B-362BE47E64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1537</xdr:row>
      <xdr:rowOff>27970</xdr:rowOff>
    </xdr:to>
    <xdr:pic>
      <xdr:nvPicPr>
        <xdr:cNvPr id="1061" name="Picture 3" descr="nealuce_parete">
          <a:extLst>
            <a:ext uri="{FF2B5EF4-FFF2-40B4-BE49-F238E27FC236}">
              <a16:creationId xmlns:a16="http://schemas.microsoft.com/office/drawing/2014/main" id="{3BEBF030-9B77-43B6-BEE0-54264607407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62" name="Picture 2">
          <a:extLst>
            <a:ext uri="{FF2B5EF4-FFF2-40B4-BE49-F238E27FC236}">
              <a16:creationId xmlns:a16="http://schemas.microsoft.com/office/drawing/2014/main" id="{72E036D3-C8FB-4E9D-8646-8363E4526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63" name="Picture 2">
          <a:extLst>
            <a:ext uri="{FF2B5EF4-FFF2-40B4-BE49-F238E27FC236}">
              <a16:creationId xmlns:a16="http://schemas.microsoft.com/office/drawing/2014/main" id="{0AEBE482-CE7B-46F9-8376-328DA233D8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1537</xdr:row>
      <xdr:rowOff>27970</xdr:rowOff>
    </xdr:to>
    <xdr:pic>
      <xdr:nvPicPr>
        <xdr:cNvPr id="1064" name="Picture 3" descr="nealuce_parete">
          <a:extLst>
            <a:ext uri="{FF2B5EF4-FFF2-40B4-BE49-F238E27FC236}">
              <a16:creationId xmlns:a16="http://schemas.microsoft.com/office/drawing/2014/main" id="{FA26C14C-2434-466D-BEC4-4331931D658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65" name="Picture 2">
          <a:extLst>
            <a:ext uri="{FF2B5EF4-FFF2-40B4-BE49-F238E27FC236}">
              <a16:creationId xmlns:a16="http://schemas.microsoft.com/office/drawing/2014/main" id="{FDE3B2DA-6AA0-4CAF-8154-7F3D26C4C6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66" name="Picture 2">
          <a:extLst>
            <a:ext uri="{FF2B5EF4-FFF2-40B4-BE49-F238E27FC236}">
              <a16:creationId xmlns:a16="http://schemas.microsoft.com/office/drawing/2014/main" id="{9565FEEC-A4BC-4780-A03E-918556078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67" name="Picture 3" descr="nealuce_parete">
          <a:extLst>
            <a:ext uri="{FF2B5EF4-FFF2-40B4-BE49-F238E27FC236}">
              <a16:creationId xmlns:a16="http://schemas.microsoft.com/office/drawing/2014/main" id="{0875E1EA-FA4A-4137-BA1C-8F009A8AAD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68" name="Picture 2">
          <a:extLst>
            <a:ext uri="{FF2B5EF4-FFF2-40B4-BE49-F238E27FC236}">
              <a16:creationId xmlns:a16="http://schemas.microsoft.com/office/drawing/2014/main" id="{B9503EF7-3DB9-41EA-992B-A228B0B83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1537</xdr:row>
      <xdr:rowOff>27970</xdr:rowOff>
    </xdr:to>
    <xdr:pic>
      <xdr:nvPicPr>
        <xdr:cNvPr id="1069" name="Picture 3" descr="nealuce_parete">
          <a:extLst>
            <a:ext uri="{FF2B5EF4-FFF2-40B4-BE49-F238E27FC236}">
              <a16:creationId xmlns:a16="http://schemas.microsoft.com/office/drawing/2014/main" id="{FCCF1E13-80D8-4738-94F7-28BD3AE814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1537</xdr:row>
      <xdr:rowOff>27970</xdr:rowOff>
    </xdr:to>
    <xdr:pic>
      <xdr:nvPicPr>
        <xdr:cNvPr id="1070" name="Picture 2">
          <a:extLst>
            <a:ext uri="{FF2B5EF4-FFF2-40B4-BE49-F238E27FC236}">
              <a16:creationId xmlns:a16="http://schemas.microsoft.com/office/drawing/2014/main" id="{4809CC2A-1C0A-471F-90FF-ED25D4991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1537</xdr:row>
      <xdr:rowOff>27970</xdr:rowOff>
    </xdr:to>
    <xdr:pic>
      <xdr:nvPicPr>
        <xdr:cNvPr id="1071" name="Picture 1">
          <a:extLst>
            <a:ext uri="{FF2B5EF4-FFF2-40B4-BE49-F238E27FC236}">
              <a16:creationId xmlns:a16="http://schemas.microsoft.com/office/drawing/2014/main" id="{2A0D4C70-8723-4F78-856C-4A89E60A408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1019</xdr:row>
      <xdr:rowOff>45720</xdr:rowOff>
    </xdr:to>
    <xdr:pic>
      <xdr:nvPicPr>
        <xdr:cNvPr id="1072" name="Picture 1">
          <a:extLst>
            <a:ext uri="{FF2B5EF4-FFF2-40B4-BE49-F238E27FC236}">
              <a16:creationId xmlns:a16="http://schemas.microsoft.com/office/drawing/2014/main" id="{6DB89EC8-E930-4DB2-A967-3C96A24B7E1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1018822575"/>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1463</xdr:row>
      <xdr:rowOff>98838</xdr:rowOff>
    </xdr:to>
    <xdr:pic>
      <xdr:nvPicPr>
        <xdr:cNvPr id="1073" name="Picture 2">
          <a:extLst>
            <a:ext uri="{FF2B5EF4-FFF2-40B4-BE49-F238E27FC236}">
              <a16:creationId xmlns:a16="http://schemas.microsoft.com/office/drawing/2014/main" id="{6F6096A6-DEB2-4C0A-9C0C-768BC30947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1463</xdr:row>
      <xdr:rowOff>98838</xdr:rowOff>
    </xdr:to>
    <xdr:pic>
      <xdr:nvPicPr>
        <xdr:cNvPr id="1074" name="Picture 3" descr="nealuce_parete">
          <a:extLst>
            <a:ext uri="{FF2B5EF4-FFF2-40B4-BE49-F238E27FC236}">
              <a16:creationId xmlns:a16="http://schemas.microsoft.com/office/drawing/2014/main" id="{869E0675-1553-47C4-80F2-913C6A323C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1463</xdr:row>
      <xdr:rowOff>98838</xdr:rowOff>
    </xdr:to>
    <xdr:pic>
      <xdr:nvPicPr>
        <xdr:cNvPr id="1075" name="Picture 2">
          <a:extLst>
            <a:ext uri="{FF2B5EF4-FFF2-40B4-BE49-F238E27FC236}">
              <a16:creationId xmlns:a16="http://schemas.microsoft.com/office/drawing/2014/main" id="{EE8D9B24-A298-4F72-83E0-8695C4984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1463</xdr:row>
      <xdr:rowOff>98838</xdr:rowOff>
    </xdr:to>
    <xdr:pic>
      <xdr:nvPicPr>
        <xdr:cNvPr id="1076" name="Picture 2">
          <a:extLst>
            <a:ext uri="{FF2B5EF4-FFF2-40B4-BE49-F238E27FC236}">
              <a16:creationId xmlns:a16="http://schemas.microsoft.com/office/drawing/2014/main" id="{40A17D43-4D6B-4867-B2C2-45A064E2E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1463</xdr:row>
      <xdr:rowOff>98838</xdr:rowOff>
    </xdr:to>
    <xdr:pic>
      <xdr:nvPicPr>
        <xdr:cNvPr id="1077" name="Picture 3" descr="nealuce_parete">
          <a:extLst>
            <a:ext uri="{FF2B5EF4-FFF2-40B4-BE49-F238E27FC236}">
              <a16:creationId xmlns:a16="http://schemas.microsoft.com/office/drawing/2014/main" id="{6A3D97C5-0A26-4DBE-A975-2C494C827A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1463</xdr:row>
      <xdr:rowOff>98838</xdr:rowOff>
    </xdr:to>
    <xdr:pic>
      <xdr:nvPicPr>
        <xdr:cNvPr id="1078" name="Picture 2">
          <a:extLst>
            <a:ext uri="{FF2B5EF4-FFF2-40B4-BE49-F238E27FC236}">
              <a16:creationId xmlns:a16="http://schemas.microsoft.com/office/drawing/2014/main" id="{F3C40D46-0C81-4917-8F38-6D1622515B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1463</xdr:row>
      <xdr:rowOff>98838</xdr:rowOff>
    </xdr:to>
    <xdr:pic>
      <xdr:nvPicPr>
        <xdr:cNvPr id="1079" name="Picture 3" descr="nealuce_parete">
          <a:extLst>
            <a:ext uri="{FF2B5EF4-FFF2-40B4-BE49-F238E27FC236}">
              <a16:creationId xmlns:a16="http://schemas.microsoft.com/office/drawing/2014/main" id="{8C9EFA13-8C9D-43A5-B502-57A1345D5F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1463</xdr:row>
      <xdr:rowOff>98838</xdr:rowOff>
    </xdr:to>
    <xdr:pic>
      <xdr:nvPicPr>
        <xdr:cNvPr id="1080" name="Picture 2">
          <a:extLst>
            <a:ext uri="{FF2B5EF4-FFF2-40B4-BE49-F238E27FC236}">
              <a16:creationId xmlns:a16="http://schemas.microsoft.com/office/drawing/2014/main" id="{29D6140B-0889-4D7E-BE13-0829022950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1243</xdr:row>
      <xdr:rowOff>64547</xdr:rowOff>
    </xdr:to>
    <xdr:pic>
      <xdr:nvPicPr>
        <xdr:cNvPr id="1081" name="Picture 1">
          <a:extLst>
            <a:ext uri="{FF2B5EF4-FFF2-40B4-BE49-F238E27FC236}">
              <a16:creationId xmlns:a16="http://schemas.microsoft.com/office/drawing/2014/main" id="{50D6C947-049C-4514-B69B-752708D8FE8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320668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1458</xdr:row>
      <xdr:rowOff>70646</xdr:rowOff>
    </xdr:to>
    <xdr:pic>
      <xdr:nvPicPr>
        <xdr:cNvPr id="1082" name="Picture 2">
          <a:extLst>
            <a:ext uri="{FF2B5EF4-FFF2-40B4-BE49-F238E27FC236}">
              <a16:creationId xmlns:a16="http://schemas.microsoft.com/office/drawing/2014/main" id="{46E284BF-B2E9-44B9-89C1-A8AA3F4D7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1459</xdr:row>
      <xdr:rowOff>26826</xdr:rowOff>
    </xdr:to>
    <xdr:pic>
      <xdr:nvPicPr>
        <xdr:cNvPr id="1083" name="Picture 3" descr="nealuce_parete">
          <a:extLst>
            <a:ext uri="{FF2B5EF4-FFF2-40B4-BE49-F238E27FC236}">
              <a16:creationId xmlns:a16="http://schemas.microsoft.com/office/drawing/2014/main" id="{143704EC-6288-4234-951B-31042554A2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1458</xdr:row>
      <xdr:rowOff>70646</xdr:rowOff>
    </xdr:to>
    <xdr:pic>
      <xdr:nvPicPr>
        <xdr:cNvPr id="1084" name="Picture 2">
          <a:extLst>
            <a:ext uri="{FF2B5EF4-FFF2-40B4-BE49-F238E27FC236}">
              <a16:creationId xmlns:a16="http://schemas.microsoft.com/office/drawing/2014/main" id="{6BE6F5B5-4ADF-4ABD-B854-CB983BE26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1458</xdr:row>
      <xdr:rowOff>70646</xdr:rowOff>
    </xdr:to>
    <xdr:pic>
      <xdr:nvPicPr>
        <xdr:cNvPr id="1085" name="Picture 2">
          <a:extLst>
            <a:ext uri="{FF2B5EF4-FFF2-40B4-BE49-F238E27FC236}">
              <a16:creationId xmlns:a16="http://schemas.microsoft.com/office/drawing/2014/main" id="{441F9EDD-D154-4C6F-B9EB-88116B9298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1459</xdr:row>
      <xdr:rowOff>26826</xdr:rowOff>
    </xdr:to>
    <xdr:pic>
      <xdr:nvPicPr>
        <xdr:cNvPr id="1086" name="Picture 3" descr="nealuce_parete">
          <a:extLst>
            <a:ext uri="{FF2B5EF4-FFF2-40B4-BE49-F238E27FC236}">
              <a16:creationId xmlns:a16="http://schemas.microsoft.com/office/drawing/2014/main" id="{A0E67861-DC87-46C5-B80F-2EF5D43380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1458</xdr:row>
      <xdr:rowOff>70646</xdr:rowOff>
    </xdr:to>
    <xdr:pic>
      <xdr:nvPicPr>
        <xdr:cNvPr id="1087" name="Picture 2">
          <a:extLst>
            <a:ext uri="{FF2B5EF4-FFF2-40B4-BE49-F238E27FC236}">
              <a16:creationId xmlns:a16="http://schemas.microsoft.com/office/drawing/2014/main" id="{D6B086E7-6D1E-4E39-99DB-79EB45AC84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1459</xdr:row>
      <xdr:rowOff>26826</xdr:rowOff>
    </xdr:to>
    <xdr:pic>
      <xdr:nvPicPr>
        <xdr:cNvPr id="1088" name="Picture 3" descr="nealuce_parete">
          <a:extLst>
            <a:ext uri="{FF2B5EF4-FFF2-40B4-BE49-F238E27FC236}">
              <a16:creationId xmlns:a16="http://schemas.microsoft.com/office/drawing/2014/main" id="{42BF1ECE-BFC8-41CF-911A-A76F72C9D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1458</xdr:row>
      <xdr:rowOff>70646</xdr:rowOff>
    </xdr:to>
    <xdr:pic>
      <xdr:nvPicPr>
        <xdr:cNvPr id="1089" name="Picture 2">
          <a:extLst>
            <a:ext uri="{FF2B5EF4-FFF2-40B4-BE49-F238E27FC236}">
              <a16:creationId xmlns:a16="http://schemas.microsoft.com/office/drawing/2014/main" id="{FEBBD6EB-C77E-47C8-8C27-99D1848A7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1325</xdr:row>
      <xdr:rowOff>64169</xdr:rowOff>
    </xdr:to>
    <xdr:pic>
      <xdr:nvPicPr>
        <xdr:cNvPr id="1090" name="Picture 1">
          <a:extLst>
            <a:ext uri="{FF2B5EF4-FFF2-40B4-BE49-F238E27FC236}">
              <a16:creationId xmlns:a16="http://schemas.microsoft.com/office/drawing/2014/main" id="{C5AE2912-ACB8-4127-8E8B-3838F5FD6F9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437822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1325</xdr:row>
      <xdr:rowOff>45119</xdr:rowOff>
    </xdr:to>
    <xdr:pic>
      <xdr:nvPicPr>
        <xdr:cNvPr id="1091" name="Picture 1168" descr="Izrezak.JPG">
          <a:extLst>
            <a:ext uri="{FF2B5EF4-FFF2-40B4-BE49-F238E27FC236}">
              <a16:creationId xmlns:a16="http://schemas.microsoft.com/office/drawing/2014/main" id="{CF5675D8-65A1-49AC-854C-161DC301C0B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43763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1092" name="Picture 2">
          <a:extLst>
            <a:ext uri="{FF2B5EF4-FFF2-40B4-BE49-F238E27FC236}">
              <a16:creationId xmlns:a16="http://schemas.microsoft.com/office/drawing/2014/main" id="{ADD5407E-9C73-4827-8F96-E4E702DB0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1093" name="Picture 3" descr="nealuce_parete">
          <a:extLst>
            <a:ext uri="{FF2B5EF4-FFF2-40B4-BE49-F238E27FC236}">
              <a16:creationId xmlns:a16="http://schemas.microsoft.com/office/drawing/2014/main" id="{C9906E03-A639-45BB-86E1-962BD4DA52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1094" name="Picture 2">
          <a:extLst>
            <a:ext uri="{FF2B5EF4-FFF2-40B4-BE49-F238E27FC236}">
              <a16:creationId xmlns:a16="http://schemas.microsoft.com/office/drawing/2014/main" id="{67408379-B0D1-4916-BD31-24D92FDFBB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1095" name="Picture 2">
          <a:extLst>
            <a:ext uri="{FF2B5EF4-FFF2-40B4-BE49-F238E27FC236}">
              <a16:creationId xmlns:a16="http://schemas.microsoft.com/office/drawing/2014/main" id="{291ADDA9-8FD0-42AC-8845-F2A4984A8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1096" name="Picture 3" descr="nealuce_parete">
          <a:extLst>
            <a:ext uri="{FF2B5EF4-FFF2-40B4-BE49-F238E27FC236}">
              <a16:creationId xmlns:a16="http://schemas.microsoft.com/office/drawing/2014/main" id="{0D030DF0-8C44-49A7-AEED-6FD4C29D9E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1097" name="Picture 2">
          <a:extLst>
            <a:ext uri="{FF2B5EF4-FFF2-40B4-BE49-F238E27FC236}">
              <a16:creationId xmlns:a16="http://schemas.microsoft.com/office/drawing/2014/main" id="{A0B11772-BEF2-4882-B2EE-E1412D9C2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1019</xdr:row>
      <xdr:rowOff>1651</xdr:rowOff>
    </xdr:to>
    <xdr:pic>
      <xdr:nvPicPr>
        <xdr:cNvPr id="1098" name="Picture 3" descr="nealuce_parete">
          <a:extLst>
            <a:ext uri="{FF2B5EF4-FFF2-40B4-BE49-F238E27FC236}">
              <a16:creationId xmlns:a16="http://schemas.microsoft.com/office/drawing/2014/main" id="{FE9A32BF-322A-4DF0-8216-ED27A8794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7366</xdr:rowOff>
    </xdr:to>
    <xdr:pic>
      <xdr:nvPicPr>
        <xdr:cNvPr id="1099" name="Picture 2">
          <a:extLst>
            <a:ext uri="{FF2B5EF4-FFF2-40B4-BE49-F238E27FC236}">
              <a16:creationId xmlns:a16="http://schemas.microsoft.com/office/drawing/2014/main" id="{3A83A0B9-ACBE-4D5F-95D0-859733D6F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1019</xdr:row>
      <xdr:rowOff>3556</xdr:rowOff>
    </xdr:to>
    <xdr:pic>
      <xdr:nvPicPr>
        <xdr:cNvPr id="1100" name="Picture 1">
          <a:extLst>
            <a:ext uri="{FF2B5EF4-FFF2-40B4-BE49-F238E27FC236}">
              <a16:creationId xmlns:a16="http://schemas.microsoft.com/office/drawing/2014/main" id="{539E51BC-C424-40B2-9949-24FE7C3782E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1019</xdr:row>
      <xdr:rowOff>1651</xdr:rowOff>
    </xdr:to>
    <xdr:pic>
      <xdr:nvPicPr>
        <xdr:cNvPr id="1101" name="Picture 1178" descr="Izrezak.JPG">
          <a:extLst>
            <a:ext uri="{FF2B5EF4-FFF2-40B4-BE49-F238E27FC236}">
              <a16:creationId xmlns:a16="http://schemas.microsoft.com/office/drawing/2014/main" id="{CADBCBCB-0911-42B0-B05D-C1E76B9894B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876300</xdr:colOff>
      <xdr:row>1019</xdr:row>
      <xdr:rowOff>0</xdr:rowOff>
    </xdr:from>
    <xdr:to>
      <xdr:col>1</xdr:col>
      <xdr:colOff>876300</xdr:colOff>
      <xdr:row>1030</xdr:row>
      <xdr:rowOff>68285</xdr:rowOff>
    </xdr:to>
    <xdr:pic>
      <xdr:nvPicPr>
        <xdr:cNvPr id="1102" name="Picture 1179" descr="Izrezak.JPG">
          <a:extLst>
            <a:ext uri="{FF2B5EF4-FFF2-40B4-BE49-F238E27FC236}">
              <a16:creationId xmlns:a16="http://schemas.microsoft.com/office/drawing/2014/main" id="{18CD8348-9171-4123-821F-5C8CA8BD33E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323975" y="1018822575"/>
          <a:ext cx="0" cy="1638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03" name="Picture 2">
          <a:extLst>
            <a:ext uri="{FF2B5EF4-FFF2-40B4-BE49-F238E27FC236}">
              <a16:creationId xmlns:a16="http://schemas.microsoft.com/office/drawing/2014/main" id="{F83FDDD7-7312-48FD-805C-823665A503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04" name="Picture 2">
          <a:extLst>
            <a:ext uri="{FF2B5EF4-FFF2-40B4-BE49-F238E27FC236}">
              <a16:creationId xmlns:a16="http://schemas.microsoft.com/office/drawing/2014/main" id="{C2A72DC9-A200-4869-B0D2-AFE0545D69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1105" name="Picture 3" descr="nealuce_parete">
          <a:extLst>
            <a:ext uri="{FF2B5EF4-FFF2-40B4-BE49-F238E27FC236}">
              <a16:creationId xmlns:a16="http://schemas.microsoft.com/office/drawing/2014/main" id="{36873E8F-A87C-438E-86E8-40A538AE9E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06" name="Picture 2">
          <a:extLst>
            <a:ext uri="{FF2B5EF4-FFF2-40B4-BE49-F238E27FC236}">
              <a16:creationId xmlns:a16="http://schemas.microsoft.com/office/drawing/2014/main" id="{2210C6D7-D7CB-4810-9E96-B0828A7365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1107" name="Picture 3" descr="nealuce_parete">
          <a:extLst>
            <a:ext uri="{FF2B5EF4-FFF2-40B4-BE49-F238E27FC236}">
              <a16:creationId xmlns:a16="http://schemas.microsoft.com/office/drawing/2014/main" id="{2ACED21D-B9DB-4233-80EC-6AB1591F06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08" name="Picture 2">
          <a:extLst>
            <a:ext uri="{FF2B5EF4-FFF2-40B4-BE49-F238E27FC236}">
              <a16:creationId xmlns:a16="http://schemas.microsoft.com/office/drawing/2014/main" id="{7BE69A0E-3BDC-44CF-B2C4-548CB8EEA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1109" name="Picture 3" descr="nealuce_parete">
          <a:extLst>
            <a:ext uri="{FF2B5EF4-FFF2-40B4-BE49-F238E27FC236}">
              <a16:creationId xmlns:a16="http://schemas.microsoft.com/office/drawing/2014/main" id="{3E708290-085E-486E-B49F-D93CBB9B3E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10" name="Picture 2">
          <a:extLst>
            <a:ext uri="{FF2B5EF4-FFF2-40B4-BE49-F238E27FC236}">
              <a16:creationId xmlns:a16="http://schemas.microsoft.com/office/drawing/2014/main" id="{8E4292D0-0FBF-41EF-8336-77A7D5091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111" name="Picture 82">
          <a:extLst>
            <a:ext uri="{FF2B5EF4-FFF2-40B4-BE49-F238E27FC236}">
              <a16:creationId xmlns:a16="http://schemas.microsoft.com/office/drawing/2014/main" id="{169E2A76-6C94-4A02-B9C9-E16467CB41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12" name="Picture 2">
          <a:extLst>
            <a:ext uri="{FF2B5EF4-FFF2-40B4-BE49-F238E27FC236}">
              <a16:creationId xmlns:a16="http://schemas.microsoft.com/office/drawing/2014/main" id="{15B6C0B8-E37E-4349-B4DD-F8982B9AC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1113" name="Picture 3" descr="nealuce_parete">
          <a:extLst>
            <a:ext uri="{FF2B5EF4-FFF2-40B4-BE49-F238E27FC236}">
              <a16:creationId xmlns:a16="http://schemas.microsoft.com/office/drawing/2014/main" id="{F4E39708-60F0-44A5-BB27-50ED652721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114" name="Picture 85">
          <a:extLst>
            <a:ext uri="{FF2B5EF4-FFF2-40B4-BE49-F238E27FC236}">
              <a16:creationId xmlns:a16="http://schemas.microsoft.com/office/drawing/2014/main" id="{4B286071-10BE-4DF3-91EA-8B4114672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15" name="Picture 2">
          <a:extLst>
            <a:ext uri="{FF2B5EF4-FFF2-40B4-BE49-F238E27FC236}">
              <a16:creationId xmlns:a16="http://schemas.microsoft.com/office/drawing/2014/main" id="{6C42B46B-1A1B-4551-B6F5-59BC5F3AEC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1116" name="Picture 3" descr="nealuce_parete">
          <a:extLst>
            <a:ext uri="{FF2B5EF4-FFF2-40B4-BE49-F238E27FC236}">
              <a16:creationId xmlns:a16="http://schemas.microsoft.com/office/drawing/2014/main" id="{ACE97324-B011-483B-BEE5-6FEE432AFF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117" name="Picture 76">
          <a:extLst>
            <a:ext uri="{FF2B5EF4-FFF2-40B4-BE49-F238E27FC236}">
              <a16:creationId xmlns:a16="http://schemas.microsoft.com/office/drawing/2014/main" id="{396BCC68-2B55-4F2D-8C81-66ED8F861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18" name="Picture 2">
          <a:extLst>
            <a:ext uri="{FF2B5EF4-FFF2-40B4-BE49-F238E27FC236}">
              <a16:creationId xmlns:a16="http://schemas.microsoft.com/office/drawing/2014/main" id="{2D8812DB-1B4A-4249-BD48-684A585DB9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1119" name="Picture 3" descr="nealuce_parete">
          <a:extLst>
            <a:ext uri="{FF2B5EF4-FFF2-40B4-BE49-F238E27FC236}">
              <a16:creationId xmlns:a16="http://schemas.microsoft.com/office/drawing/2014/main" id="{80B5532B-0E4A-411F-A2BB-AEF308418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120" name="Picture 79">
          <a:extLst>
            <a:ext uri="{FF2B5EF4-FFF2-40B4-BE49-F238E27FC236}">
              <a16:creationId xmlns:a16="http://schemas.microsoft.com/office/drawing/2014/main" id="{B2C7F36F-9169-48B5-85C4-580AF0FF0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1037</xdr:row>
      <xdr:rowOff>103794</xdr:rowOff>
    </xdr:to>
    <xdr:pic>
      <xdr:nvPicPr>
        <xdr:cNvPr id="1121" name="Picture 2">
          <a:extLst>
            <a:ext uri="{FF2B5EF4-FFF2-40B4-BE49-F238E27FC236}">
              <a16:creationId xmlns:a16="http://schemas.microsoft.com/office/drawing/2014/main" id="{6136A1D1-5D0F-4685-8E7B-11E57DEB8E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1038</xdr:row>
      <xdr:rowOff>52357</xdr:rowOff>
    </xdr:to>
    <xdr:pic>
      <xdr:nvPicPr>
        <xdr:cNvPr id="1122" name="Picture 3" descr="nealuce_parete">
          <a:extLst>
            <a:ext uri="{FF2B5EF4-FFF2-40B4-BE49-F238E27FC236}">
              <a16:creationId xmlns:a16="http://schemas.microsoft.com/office/drawing/2014/main" id="{7EFD7EEC-322C-47A7-BC55-78FE1990B1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1028</xdr:row>
      <xdr:rowOff>39194</xdr:rowOff>
    </xdr:to>
    <xdr:pic>
      <xdr:nvPicPr>
        <xdr:cNvPr id="1123" name="Picture 1">
          <a:extLst>
            <a:ext uri="{FF2B5EF4-FFF2-40B4-BE49-F238E27FC236}">
              <a16:creationId xmlns:a16="http://schemas.microsoft.com/office/drawing/2014/main" id="{8CD7BC56-2BB6-42B5-8B0F-336969F0CB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323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1028700</xdr:colOff>
      <xdr:row>1019</xdr:row>
      <xdr:rowOff>0</xdr:rowOff>
    </xdr:from>
    <xdr:to>
      <xdr:col>1</xdr:col>
      <xdr:colOff>1028700</xdr:colOff>
      <xdr:row>1019</xdr:row>
      <xdr:rowOff>0</xdr:rowOff>
    </xdr:to>
    <xdr:pic>
      <xdr:nvPicPr>
        <xdr:cNvPr id="1124" name="Picture 1202" descr="Izrezak.JPG">
          <a:extLst>
            <a:ext uri="{FF2B5EF4-FFF2-40B4-BE49-F238E27FC236}">
              <a16:creationId xmlns:a16="http://schemas.microsoft.com/office/drawing/2014/main" id="{57425CFB-C66D-4AF1-8EFC-294A04F1F0A9}"/>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763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25" name="Picture 2">
          <a:extLst>
            <a:ext uri="{FF2B5EF4-FFF2-40B4-BE49-F238E27FC236}">
              <a16:creationId xmlns:a16="http://schemas.microsoft.com/office/drawing/2014/main" id="{849ABC43-7DBB-4EFB-BCC9-4C46DFD75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26" name="Picture 2">
          <a:extLst>
            <a:ext uri="{FF2B5EF4-FFF2-40B4-BE49-F238E27FC236}">
              <a16:creationId xmlns:a16="http://schemas.microsoft.com/office/drawing/2014/main" id="{0F082094-67BD-4B4C-8BAF-DC39B3984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127" name="Picture 3" descr="nealuce_parete">
          <a:extLst>
            <a:ext uri="{FF2B5EF4-FFF2-40B4-BE49-F238E27FC236}">
              <a16:creationId xmlns:a16="http://schemas.microsoft.com/office/drawing/2014/main" id="{E64492B3-5236-4EA6-B826-F3BB5FA4E9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28" name="Picture 2">
          <a:extLst>
            <a:ext uri="{FF2B5EF4-FFF2-40B4-BE49-F238E27FC236}">
              <a16:creationId xmlns:a16="http://schemas.microsoft.com/office/drawing/2014/main" id="{FB54EBB4-15D2-4205-903B-F058A3C79F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129" name="Picture 3" descr="nealuce_parete">
          <a:extLst>
            <a:ext uri="{FF2B5EF4-FFF2-40B4-BE49-F238E27FC236}">
              <a16:creationId xmlns:a16="http://schemas.microsoft.com/office/drawing/2014/main" id="{C2C8E8BA-AB88-499C-9336-BF28BA2E37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30" name="Picture 2">
          <a:extLst>
            <a:ext uri="{FF2B5EF4-FFF2-40B4-BE49-F238E27FC236}">
              <a16:creationId xmlns:a16="http://schemas.microsoft.com/office/drawing/2014/main" id="{CDC2563E-B5F2-4708-BDD2-5BE37193A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131" name="Picture 3" descr="nealuce_parete">
          <a:extLst>
            <a:ext uri="{FF2B5EF4-FFF2-40B4-BE49-F238E27FC236}">
              <a16:creationId xmlns:a16="http://schemas.microsoft.com/office/drawing/2014/main" id="{E6922C7C-5550-4BB8-99B7-D9C8581D07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32" name="Picture 2">
          <a:extLst>
            <a:ext uri="{FF2B5EF4-FFF2-40B4-BE49-F238E27FC236}">
              <a16:creationId xmlns:a16="http://schemas.microsoft.com/office/drawing/2014/main" id="{F6674416-CAEA-4630-ADF7-D0C91A3D8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33" name="Picture 2">
          <a:extLst>
            <a:ext uri="{FF2B5EF4-FFF2-40B4-BE49-F238E27FC236}">
              <a16:creationId xmlns:a16="http://schemas.microsoft.com/office/drawing/2014/main" id="{277773A8-B8C0-467B-9A38-DBB52758D2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134" name="Picture 3" descr="nealuce_parete">
          <a:extLst>
            <a:ext uri="{FF2B5EF4-FFF2-40B4-BE49-F238E27FC236}">
              <a16:creationId xmlns:a16="http://schemas.microsoft.com/office/drawing/2014/main" id="{26A16A88-2A3C-473C-AFB7-4F77063485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35" name="Picture 2">
          <a:extLst>
            <a:ext uri="{FF2B5EF4-FFF2-40B4-BE49-F238E27FC236}">
              <a16:creationId xmlns:a16="http://schemas.microsoft.com/office/drawing/2014/main" id="{455A4A32-581A-43E3-9455-7511F15A9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136" name="Picture 3" descr="nealuce_parete">
          <a:extLst>
            <a:ext uri="{FF2B5EF4-FFF2-40B4-BE49-F238E27FC236}">
              <a16:creationId xmlns:a16="http://schemas.microsoft.com/office/drawing/2014/main" id="{085566D6-CA4C-428A-86BA-661A6C243B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37" name="Picture 2">
          <a:extLst>
            <a:ext uri="{FF2B5EF4-FFF2-40B4-BE49-F238E27FC236}">
              <a16:creationId xmlns:a16="http://schemas.microsoft.com/office/drawing/2014/main" id="{B8392127-A7E2-4887-AD03-F1B2FFEEE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138" name="Picture 3" descr="nealuce_parete">
          <a:extLst>
            <a:ext uri="{FF2B5EF4-FFF2-40B4-BE49-F238E27FC236}">
              <a16:creationId xmlns:a16="http://schemas.microsoft.com/office/drawing/2014/main" id="{4805F2E9-49FB-42AF-99CD-78A33BCD01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39" name="Picture 2">
          <a:extLst>
            <a:ext uri="{FF2B5EF4-FFF2-40B4-BE49-F238E27FC236}">
              <a16:creationId xmlns:a16="http://schemas.microsoft.com/office/drawing/2014/main" id="{13843242-E3F2-42EA-9DF6-2DB960354C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140" name="Picture 3" descr="nealuce_parete">
          <a:extLst>
            <a:ext uri="{FF2B5EF4-FFF2-40B4-BE49-F238E27FC236}">
              <a16:creationId xmlns:a16="http://schemas.microsoft.com/office/drawing/2014/main" id="{E0CF5817-0C1A-4D2F-A846-9DF67C5F2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1039</xdr:row>
      <xdr:rowOff>103410</xdr:rowOff>
    </xdr:to>
    <xdr:pic>
      <xdr:nvPicPr>
        <xdr:cNvPr id="1141" name="Picture 1">
          <a:extLst>
            <a:ext uri="{FF2B5EF4-FFF2-40B4-BE49-F238E27FC236}">
              <a16:creationId xmlns:a16="http://schemas.microsoft.com/office/drawing/2014/main" id="{D50D67DA-1D6B-4DF1-BB34-BF4AEB016C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2959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1037</xdr:row>
      <xdr:rowOff>3455</xdr:rowOff>
    </xdr:to>
    <xdr:pic>
      <xdr:nvPicPr>
        <xdr:cNvPr id="1142" name="Picture 3">
          <a:extLst>
            <a:ext uri="{FF2B5EF4-FFF2-40B4-BE49-F238E27FC236}">
              <a16:creationId xmlns:a16="http://schemas.microsoft.com/office/drawing/2014/main" id="{055262AF-9733-419F-A161-BB96A3F99A6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257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43" name="Picture 2">
          <a:extLst>
            <a:ext uri="{FF2B5EF4-FFF2-40B4-BE49-F238E27FC236}">
              <a16:creationId xmlns:a16="http://schemas.microsoft.com/office/drawing/2014/main" id="{F140814A-4BB6-4ADF-90A3-43E021FC0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1052</xdr:row>
      <xdr:rowOff>44359</xdr:rowOff>
    </xdr:to>
    <xdr:pic>
      <xdr:nvPicPr>
        <xdr:cNvPr id="1144" name="Picture 3" descr="nealuce_parete">
          <a:extLst>
            <a:ext uri="{FF2B5EF4-FFF2-40B4-BE49-F238E27FC236}">
              <a16:creationId xmlns:a16="http://schemas.microsoft.com/office/drawing/2014/main" id="{CAE3D3FE-EAD0-4372-87E2-161AA19431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75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45" name="Picture 2">
          <a:extLst>
            <a:ext uri="{FF2B5EF4-FFF2-40B4-BE49-F238E27FC236}">
              <a16:creationId xmlns:a16="http://schemas.microsoft.com/office/drawing/2014/main" id="{0622BAA3-9C77-495B-B9D5-00C7ECA8E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46" name="Picture 2">
          <a:extLst>
            <a:ext uri="{FF2B5EF4-FFF2-40B4-BE49-F238E27FC236}">
              <a16:creationId xmlns:a16="http://schemas.microsoft.com/office/drawing/2014/main" id="{1BF9045A-8D46-4F75-B49C-30341DD4B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1052</xdr:row>
      <xdr:rowOff>44359</xdr:rowOff>
    </xdr:to>
    <xdr:pic>
      <xdr:nvPicPr>
        <xdr:cNvPr id="1147" name="Picture 3" descr="nealuce_parete">
          <a:extLst>
            <a:ext uri="{FF2B5EF4-FFF2-40B4-BE49-F238E27FC236}">
              <a16:creationId xmlns:a16="http://schemas.microsoft.com/office/drawing/2014/main" id="{E49A2A9B-4163-469D-B023-F3F0083F76A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75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48" name="Picture 2">
          <a:extLst>
            <a:ext uri="{FF2B5EF4-FFF2-40B4-BE49-F238E27FC236}">
              <a16:creationId xmlns:a16="http://schemas.microsoft.com/office/drawing/2014/main" id="{189571E9-636B-45D3-ADCE-F32ED0CAD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49" name="Picture 2">
          <a:extLst>
            <a:ext uri="{FF2B5EF4-FFF2-40B4-BE49-F238E27FC236}">
              <a16:creationId xmlns:a16="http://schemas.microsoft.com/office/drawing/2014/main" id="{84547D02-EE33-4654-BADA-BDDCB20D6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1052</xdr:row>
      <xdr:rowOff>44359</xdr:rowOff>
    </xdr:to>
    <xdr:pic>
      <xdr:nvPicPr>
        <xdr:cNvPr id="1150" name="Picture 3" descr="nealuce_parete">
          <a:extLst>
            <a:ext uri="{FF2B5EF4-FFF2-40B4-BE49-F238E27FC236}">
              <a16:creationId xmlns:a16="http://schemas.microsoft.com/office/drawing/2014/main" id="{1013AB00-1335-42EF-922F-BE6DD18210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75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51" name="Picture 2">
          <a:extLst>
            <a:ext uri="{FF2B5EF4-FFF2-40B4-BE49-F238E27FC236}">
              <a16:creationId xmlns:a16="http://schemas.microsoft.com/office/drawing/2014/main" id="{5385D494-1547-4432-A74C-0CA79277F7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52" name="Picture 2">
          <a:extLst>
            <a:ext uri="{FF2B5EF4-FFF2-40B4-BE49-F238E27FC236}">
              <a16:creationId xmlns:a16="http://schemas.microsoft.com/office/drawing/2014/main" id="{6F10C68A-EEB2-4996-B99C-50A3B1994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1052</xdr:row>
      <xdr:rowOff>44359</xdr:rowOff>
    </xdr:to>
    <xdr:pic>
      <xdr:nvPicPr>
        <xdr:cNvPr id="1153" name="Picture 3" descr="nealuce_parete">
          <a:extLst>
            <a:ext uri="{FF2B5EF4-FFF2-40B4-BE49-F238E27FC236}">
              <a16:creationId xmlns:a16="http://schemas.microsoft.com/office/drawing/2014/main" id="{E61BB3B9-0DB0-4DD7-9B08-5EE5567AE8F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75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154" name="Picture 2">
          <a:extLst>
            <a:ext uri="{FF2B5EF4-FFF2-40B4-BE49-F238E27FC236}">
              <a16:creationId xmlns:a16="http://schemas.microsoft.com/office/drawing/2014/main" id="{95EE17C3-98BD-4306-A5AE-4B90AFE994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55" name="Picture 2">
          <a:extLst>
            <a:ext uri="{FF2B5EF4-FFF2-40B4-BE49-F238E27FC236}">
              <a16:creationId xmlns:a16="http://schemas.microsoft.com/office/drawing/2014/main" id="{60B1E6CD-5C60-46F0-A215-17FF24CAD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56" name="Picture 2">
          <a:extLst>
            <a:ext uri="{FF2B5EF4-FFF2-40B4-BE49-F238E27FC236}">
              <a16:creationId xmlns:a16="http://schemas.microsoft.com/office/drawing/2014/main" id="{67D9F6BF-65A3-45CB-97D6-6240B7C4A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157" name="Picture 3" descr="nealuce_parete">
          <a:extLst>
            <a:ext uri="{FF2B5EF4-FFF2-40B4-BE49-F238E27FC236}">
              <a16:creationId xmlns:a16="http://schemas.microsoft.com/office/drawing/2014/main" id="{B9B35124-8EE7-4F9C-8216-BFF9C0109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58" name="Picture 2">
          <a:extLst>
            <a:ext uri="{FF2B5EF4-FFF2-40B4-BE49-F238E27FC236}">
              <a16:creationId xmlns:a16="http://schemas.microsoft.com/office/drawing/2014/main" id="{B8E065B3-B361-40DE-B07C-EDBC96D8B5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159" name="Picture 3" descr="nealuce_parete">
          <a:extLst>
            <a:ext uri="{FF2B5EF4-FFF2-40B4-BE49-F238E27FC236}">
              <a16:creationId xmlns:a16="http://schemas.microsoft.com/office/drawing/2014/main" id="{57125E8B-9D60-4C7F-8FC9-DB1BA06BB2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60" name="Picture 2">
          <a:extLst>
            <a:ext uri="{FF2B5EF4-FFF2-40B4-BE49-F238E27FC236}">
              <a16:creationId xmlns:a16="http://schemas.microsoft.com/office/drawing/2014/main" id="{2A758245-A967-4870-898C-F299F3337A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161" name="Picture 3" descr="nealuce_parete">
          <a:extLst>
            <a:ext uri="{FF2B5EF4-FFF2-40B4-BE49-F238E27FC236}">
              <a16:creationId xmlns:a16="http://schemas.microsoft.com/office/drawing/2014/main" id="{67E1B5E7-D7C3-414A-BB89-67707CA43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62" name="Picture 2">
          <a:extLst>
            <a:ext uri="{FF2B5EF4-FFF2-40B4-BE49-F238E27FC236}">
              <a16:creationId xmlns:a16="http://schemas.microsoft.com/office/drawing/2014/main" id="{5B8AE7DD-DE4C-467C-A5E3-0CFBB1E0C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163" name="Picture 82">
          <a:extLst>
            <a:ext uri="{FF2B5EF4-FFF2-40B4-BE49-F238E27FC236}">
              <a16:creationId xmlns:a16="http://schemas.microsoft.com/office/drawing/2014/main" id="{83E036F8-3F96-4554-9131-864F93B64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64" name="Picture 2">
          <a:extLst>
            <a:ext uri="{FF2B5EF4-FFF2-40B4-BE49-F238E27FC236}">
              <a16:creationId xmlns:a16="http://schemas.microsoft.com/office/drawing/2014/main" id="{EEE8DCCD-39FE-42E5-BF1A-47C00F6E05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165" name="Picture 3" descr="nealuce_parete">
          <a:extLst>
            <a:ext uri="{FF2B5EF4-FFF2-40B4-BE49-F238E27FC236}">
              <a16:creationId xmlns:a16="http://schemas.microsoft.com/office/drawing/2014/main" id="{3CA5405A-EC0E-4210-B23A-89B1534986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166" name="Picture 85">
          <a:extLst>
            <a:ext uri="{FF2B5EF4-FFF2-40B4-BE49-F238E27FC236}">
              <a16:creationId xmlns:a16="http://schemas.microsoft.com/office/drawing/2014/main" id="{DD41CB6C-0F06-4B7B-89EA-B1B7D29F5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67" name="Picture 2">
          <a:extLst>
            <a:ext uri="{FF2B5EF4-FFF2-40B4-BE49-F238E27FC236}">
              <a16:creationId xmlns:a16="http://schemas.microsoft.com/office/drawing/2014/main" id="{6F3D6C9E-614D-46C3-816C-6479010C8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168" name="Picture 3" descr="nealuce_parete">
          <a:extLst>
            <a:ext uri="{FF2B5EF4-FFF2-40B4-BE49-F238E27FC236}">
              <a16:creationId xmlns:a16="http://schemas.microsoft.com/office/drawing/2014/main" id="{ACC8709F-13F1-4DA4-87CF-7BCB7EE53B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169" name="Picture 76">
          <a:extLst>
            <a:ext uri="{FF2B5EF4-FFF2-40B4-BE49-F238E27FC236}">
              <a16:creationId xmlns:a16="http://schemas.microsoft.com/office/drawing/2014/main" id="{226B0A4F-4C78-46A6-90AF-2A8851B252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70" name="Picture 2">
          <a:extLst>
            <a:ext uri="{FF2B5EF4-FFF2-40B4-BE49-F238E27FC236}">
              <a16:creationId xmlns:a16="http://schemas.microsoft.com/office/drawing/2014/main" id="{168D5D6E-7349-4976-9B14-4758CC3F1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171" name="Picture 3" descr="nealuce_parete">
          <a:extLst>
            <a:ext uri="{FF2B5EF4-FFF2-40B4-BE49-F238E27FC236}">
              <a16:creationId xmlns:a16="http://schemas.microsoft.com/office/drawing/2014/main" id="{B4E941E4-0BB7-4C9E-95AC-4BB7C2DD0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172" name="Picture 79">
          <a:extLst>
            <a:ext uri="{FF2B5EF4-FFF2-40B4-BE49-F238E27FC236}">
              <a16:creationId xmlns:a16="http://schemas.microsoft.com/office/drawing/2014/main" id="{40FEF05E-1522-4816-A01F-38F2E9F35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73" name="Picture 2">
          <a:extLst>
            <a:ext uri="{FF2B5EF4-FFF2-40B4-BE49-F238E27FC236}">
              <a16:creationId xmlns:a16="http://schemas.microsoft.com/office/drawing/2014/main" id="{985D4D93-493B-4A89-B8FB-512B126BD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174" name="Picture 3" descr="nealuce_parete">
          <a:extLst>
            <a:ext uri="{FF2B5EF4-FFF2-40B4-BE49-F238E27FC236}">
              <a16:creationId xmlns:a16="http://schemas.microsoft.com/office/drawing/2014/main" id="{EF853C88-F6CB-4EBD-9AF1-C6573AC8E4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1027</xdr:row>
      <xdr:rowOff>47022</xdr:rowOff>
    </xdr:to>
    <xdr:pic>
      <xdr:nvPicPr>
        <xdr:cNvPr id="1175" name="Picture 1">
          <a:extLst>
            <a:ext uri="{FF2B5EF4-FFF2-40B4-BE49-F238E27FC236}">
              <a16:creationId xmlns:a16="http://schemas.microsoft.com/office/drawing/2014/main" id="{2D06CB5E-D4F5-41CC-A481-8533A80F38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188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1025</xdr:row>
      <xdr:rowOff>58453</xdr:rowOff>
    </xdr:to>
    <xdr:pic>
      <xdr:nvPicPr>
        <xdr:cNvPr id="1176" name="Picture 3">
          <a:extLst>
            <a:ext uri="{FF2B5EF4-FFF2-40B4-BE49-F238E27FC236}">
              <a16:creationId xmlns:a16="http://schemas.microsoft.com/office/drawing/2014/main" id="{50CB54F7-DB03-478E-8847-C39724531E6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914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77" name="Picture 2">
          <a:extLst>
            <a:ext uri="{FF2B5EF4-FFF2-40B4-BE49-F238E27FC236}">
              <a16:creationId xmlns:a16="http://schemas.microsoft.com/office/drawing/2014/main" id="{E7EFC413-70FF-432B-BBEA-8251CF43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1036</xdr:row>
      <xdr:rowOff>117505</xdr:rowOff>
    </xdr:to>
    <xdr:pic>
      <xdr:nvPicPr>
        <xdr:cNvPr id="1178" name="Picture 3" descr="nealuce_parete">
          <a:extLst>
            <a:ext uri="{FF2B5EF4-FFF2-40B4-BE49-F238E27FC236}">
              <a16:creationId xmlns:a16="http://schemas.microsoft.com/office/drawing/2014/main" id="{B53BF078-D9D8-4157-B818-641F0ED5860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79" name="Picture 2">
          <a:extLst>
            <a:ext uri="{FF2B5EF4-FFF2-40B4-BE49-F238E27FC236}">
              <a16:creationId xmlns:a16="http://schemas.microsoft.com/office/drawing/2014/main" id="{B53B5FA2-36C5-40F4-AE7C-E61F2C2141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80" name="Picture 2">
          <a:extLst>
            <a:ext uri="{FF2B5EF4-FFF2-40B4-BE49-F238E27FC236}">
              <a16:creationId xmlns:a16="http://schemas.microsoft.com/office/drawing/2014/main" id="{11F17830-F1D1-4077-B0D2-FAD37D732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1036</xdr:row>
      <xdr:rowOff>117505</xdr:rowOff>
    </xdr:to>
    <xdr:pic>
      <xdr:nvPicPr>
        <xdr:cNvPr id="1181" name="Picture 3" descr="nealuce_parete">
          <a:extLst>
            <a:ext uri="{FF2B5EF4-FFF2-40B4-BE49-F238E27FC236}">
              <a16:creationId xmlns:a16="http://schemas.microsoft.com/office/drawing/2014/main" id="{5E41FBDB-540E-409A-9263-CB88C8BE74C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82" name="Picture 2">
          <a:extLst>
            <a:ext uri="{FF2B5EF4-FFF2-40B4-BE49-F238E27FC236}">
              <a16:creationId xmlns:a16="http://schemas.microsoft.com/office/drawing/2014/main" id="{30E5CFA0-80C0-4979-A42D-7A252F1E8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83" name="Picture 2">
          <a:extLst>
            <a:ext uri="{FF2B5EF4-FFF2-40B4-BE49-F238E27FC236}">
              <a16:creationId xmlns:a16="http://schemas.microsoft.com/office/drawing/2014/main" id="{F37C0F5D-9B3D-444B-BE51-5732884B64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1036</xdr:row>
      <xdr:rowOff>117505</xdr:rowOff>
    </xdr:to>
    <xdr:pic>
      <xdr:nvPicPr>
        <xdr:cNvPr id="1184" name="Picture 3" descr="nealuce_parete">
          <a:extLst>
            <a:ext uri="{FF2B5EF4-FFF2-40B4-BE49-F238E27FC236}">
              <a16:creationId xmlns:a16="http://schemas.microsoft.com/office/drawing/2014/main" id="{25FF1F1B-CDA0-4F3B-80C0-5B65B702C19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85" name="Picture 2">
          <a:extLst>
            <a:ext uri="{FF2B5EF4-FFF2-40B4-BE49-F238E27FC236}">
              <a16:creationId xmlns:a16="http://schemas.microsoft.com/office/drawing/2014/main" id="{5A261369-9122-4B82-AC79-26B586F43E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86" name="Picture 2">
          <a:extLst>
            <a:ext uri="{FF2B5EF4-FFF2-40B4-BE49-F238E27FC236}">
              <a16:creationId xmlns:a16="http://schemas.microsoft.com/office/drawing/2014/main" id="{481810D9-392F-4148-B0E6-EDF94D4F68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1036</xdr:row>
      <xdr:rowOff>117505</xdr:rowOff>
    </xdr:to>
    <xdr:pic>
      <xdr:nvPicPr>
        <xdr:cNvPr id="1187" name="Picture 3" descr="nealuce_parete">
          <a:extLst>
            <a:ext uri="{FF2B5EF4-FFF2-40B4-BE49-F238E27FC236}">
              <a16:creationId xmlns:a16="http://schemas.microsoft.com/office/drawing/2014/main" id="{1BAC36EB-614E-4F18-908E-1F511D4BF3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188" name="Picture 2">
          <a:extLst>
            <a:ext uri="{FF2B5EF4-FFF2-40B4-BE49-F238E27FC236}">
              <a16:creationId xmlns:a16="http://schemas.microsoft.com/office/drawing/2014/main" id="{A9FE6938-3BE8-42F4-8FE6-B060BA175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68580</xdr:rowOff>
    </xdr:to>
    <xdr:pic>
      <xdr:nvPicPr>
        <xdr:cNvPr id="1189" name="Picture 1">
          <a:extLst>
            <a:ext uri="{FF2B5EF4-FFF2-40B4-BE49-F238E27FC236}">
              <a16:creationId xmlns:a16="http://schemas.microsoft.com/office/drawing/2014/main" id="{35BA32B0-26B6-4D46-8E57-DF1CB9655F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68580</xdr:rowOff>
    </xdr:to>
    <xdr:pic>
      <xdr:nvPicPr>
        <xdr:cNvPr id="1190" name="Picture 1">
          <a:extLst>
            <a:ext uri="{FF2B5EF4-FFF2-40B4-BE49-F238E27FC236}">
              <a16:creationId xmlns:a16="http://schemas.microsoft.com/office/drawing/2014/main" id="{AAF26C46-AE9B-480C-A6B1-11E057829B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191" name="Picture 2">
          <a:extLst>
            <a:ext uri="{FF2B5EF4-FFF2-40B4-BE49-F238E27FC236}">
              <a16:creationId xmlns:a16="http://schemas.microsoft.com/office/drawing/2014/main" id="{7AFFAF82-6850-4C6E-A2CE-02C021325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192" name="Picture 2">
          <a:extLst>
            <a:ext uri="{FF2B5EF4-FFF2-40B4-BE49-F238E27FC236}">
              <a16:creationId xmlns:a16="http://schemas.microsoft.com/office/drawing/2014/main" id="{AACD1A55-E8B1-406A-8410-13FC7FC4D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193" name="Picture 3" descr="nealuce_parete">
          <a:extLst>
            <a:ext uri="{FF2B5EF4-FFF2-40B4-BE49-F238E27FC236}">
              <a16:creationId xmlns:a16="http://schemas.microsoft.com/office/drawing/2014/main" id="{008E9A60-252A-461D-97F2-09A3A5441B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194" name="Picture 2">
          <a:extLst>
            <a:ext uri="{FF2B5EF4-FFF2-40B4-BE49-F238E27FC236}">
              <a16:creationId xmlns:a16="http://schemas.microsoft.com/office/drawing/2014/main" id="{C8442162-11DD-4637-812F-5A86FB62D2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195" name="Picture 3" descr="nealuce_parete">
          <a:extLst>
            <a:ext uri="{FF2B5EF4-FFF2-40B4-BE49-F238E27FC236}">
              <a16:creationId xmlns:a16="http://schemas.microsoft.com/office/drawing/2014/main" id="{931569BF-B15D-4B1E-84F8-FE4E2479F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196" name="Picture 2">
          <a:extLst>
            <a:ext uri="{FF2B5EF4-FFF2-40B4-BE49-F238E27FC236}">
              <a16:creationId xmlns:a16="http://schemas.microsoft.com/office/drawing/2014/main" id="{F138282E-E56D-420E-89D3-8F9F198E5D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197" name="Picture 3" descr="nealuce_parete">
          <a:extLst>
            <a:ext uri="{FF2B5EF4-FFF2-40B4-BE49-F238E27FC236}">
              <a16:creationId xmlns:a16="http://schemas.microsoft.com/office/drawing/2014/main" id="{7FF2653F-46FD-40BC-B61A-35E09925D2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198" name="Picture 2">
          <a:extLst>
            <a:ext uri="{FF2B5EF4-FFF2-40B4-BE49-F238E27FC236}">
              <a16:creationId xmlns:a16="http://schemas.microsoft.com/office/drawing/2014/main" id="{E52351D8-2236-4313-9B7A-79846C323D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199" name="Picture 2">
          <a:extLst>
            <a:ext uri="{FF2B5EF4-FFF2-40B4-BE49-F238E27FC236}">
              <a16:creationId xmlns:a16="http://schemas.microsoft.com/office/drawing/2014/main" id="{9DF884B6-0C92-4C4D-9AA2-C371F34ED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00" name="Picture 3" descr="nealuce_parete">
          <a:extLst>
            <a:ext uri="{FF2B5EF4-FFF2-40B4-BE49-F238E27FC236}">
              <a16:creationId xmlns:a16="http://schemas.microsoft.com/office/drawing/2014/main" id="{ED006CC0-49BE-4B0C-836A-714C5D7BAA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01" name="Picture 2">
          <a:extLst>
            <a:ext uri="{FF2B5EF4-FFF2-40B4-BE49-F238E27FC236}">
              <a16:creationId xmlns:a16="http://schemas.microsoft.com/office/drawing/2014/main" id="{69D29EF2-3EA6-4963-A2C1-E1A9C99A4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02" name="Picture 3" descr="nealuce_parete">
          <a:extLst>
            <a:ext uri="{FF2B5EF4-FFF2-40B4-BE49-F238E27FC236}">
              <a16:creationId xmlns:a16="http://schemas.microsoft.com/office/drawing/2014/main" id="{ECD04CFA-0C6D-4A55-BF82-9A1CF96F72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03" name="Picture 2">
          <a:extLst>
            <a:ext uri="{FF2B5EF4-FFF2-40B4-BE49-F238E27FC236}">
              <a16:creationId xmlns:a16="http://schemas.microsoft.com/office/drawing/2014/main" id="{AE24010B-478E-4680-9BBD-EF98B54F7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04" name="Picture 3" descr="nealuce_parete">
          <a:extLst>
            <a:ext uri="{FF2B5EF4-FFF2-40B4-BE49-F238E27FC236}">
              <a16:creationId xmlns:a16="http://schemas.microsoft.com/office/drawing/2014/main" id="{AB6BED6C-F750-48E9-B0F8-D24F8E3F7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05" name="Picture 2">
          <a:extLst>
            <a:ext uri="{FF2B5EF4-FFF2-40B4-BE49-F238E27FC236}">
              <a16:creationId xmlns:a16="http://schemas.microsoft.com/office/drawing/2014/main" id="{E6E6DA7E-FE3A-4674-A733-F32985C31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06" name="Picture 3" descr="nealuce_parete">
          <a:extLst>
            <a:ext uri="{FF2B5EF4-FFF2-40B4-BE49-F238E27FC236}">
              <a16:creationId xmlns:a16="http://schemas.microsoft.com/office/drawing/2014/main" id="{0F442390-E811-4289-87B2-7C0D7A785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07" name="Picture 2">
          <a:extLst>
            <a:ext uri="{FF2B5EF4-FFF2-40B4-BE49-F238E27FC236}">
              <a16:creationId xmlns:a16="http://schemas.microsoft.com/office/drawing/2014/main" id="{B051C677-BF4A-456B-86FB-FB13DBA50E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08" name="Picture 2">
          <a:extLst>
            <a:ext uri="{FF2B5EF4-FFF2-40B4-BE49-F238E27FC236}">
              <a16:creationId xmlns:a16="http://schemas.microsoft.com/office/drawing/2014/main" id="{0C6A204E-D7C2-450C-A9A1-31E75A5BE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54263</xdr:rowOff>
    </xdr:to>
    <xdr:pic>
      <xdr:nvPicPr>
        <xdr:cNvPr id="1209" name="Picture 3" descr="nealuce_parete">
          <a:extLst>
            <a:ext uri="{FF2B5EF4-FFF2-40B4-BE49-F238E27FC236}">
              <a16:creationId xmlns:a16="http://schemas.microsoft.com/office/drawing/2014/main" id="{0C302952-DA7F-40CE-93F4-84702C5FC0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10" name="Picture 2">
          <a:extLst>
            <a:ext uri="{FF2B5EF4-FFF2-40B4-BE49-F238E27FC236}">
              <a16:creationId xmlns:a16="http://schemas.microsoft.com/office/drawing/2014/main" id="{7DC15C62-3411-47D8-BD6B-3F63A6F922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54263</xdr:rowOff>
    </xdr:to>
    <xdr:pic>
      <xdr:nvPicPr>
        <xdr:cNvPr id="1211" name="Picture 3" descr="nealuce_parete">
          <a:extLst>
            <a:ext uri="{FF2B5EF4-FFF2-40B4-BE49-F238E27FC236}">
              <a16:creationId xmlns:a16="http://schemas.microsoft.com/office/drawing/2014/main" id="{FE0879D8-5D35-4744-8BB8-2C1DCDA42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12" name="Picture 2">
          <a:extLst>
            <a:ext uri="{FF2B5EF4-FFF2-40B4-BE49-F238E27FC236}">
              <a16:creationId xmlns:a16="http://schemas.microsoft.com/office/drawing/2014/main" id="{7AD94E9E-48B9-45AA-B3DB-899A9C393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54263</xdr:rowOff>
    </xdr:to>
    <xdr:pic>
      <xdr:nvPicPr>
        <xdr:cNvPr id="1213" name="Picture 3" descr="nealuce_parete">
          <a:extLst>
            <a:ext uri="{FF2B5EF4-FFF2-40B4-BE49-F238E27FC236}">
              <a16:creationId xmlns:a16="http://schemas.microsoft.com/office/drawing/2014/main" id="{EF3556A3-3E81-423E-B98A-BD5CBC2DD5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14" name="Picture 2">
          <a:extLst>
            <a:ext uri="{FF2B5EF4-FFF2-40B4-BE49-F238E27FC236}">
              <a16:creationId xmlns:a16="http://schemas.microsoft.com/office/drawing/2014/main" id="{A8A2C75A-8DEC-4CCE-83D2-EC4BA87E3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15" name="Picture 2">
          <a:extLst>
            <a:ext uri="{FF2B5EF4-FFF2-40B4-BE49-F238E27FC236}">
              <a16:creationId xmlns:a16="http://schemas.microsoft.com/office/drawing/2014/main" id="{E54E46C4-026F-4C15-A6DA-58D3EC0B9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54263</xdr:rowOff>
    </xdr:to>
    <xdr:pic>
      <xdr:nvPicPr>
        <xdr:cNvPr id="1216" name="Picture 3" descr="nealuce_parete">
          <a:extLst>
            <a:ext uri="{FF2B5EF4-FFF2-40B4-BE49-F238E27FC236}">
              <a16:creationId xmlns:a16="http://schemas.microsoft.com/office/drawing/2014/main" id="{8DDA5138-613F-4EC8-80BA-19EF7A7EA1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17" name="Picture 2">
          <a:extLst>
            <a:ext uri="{FF2B5EF4-FFF2-40B4-BE49-F238E27FC236}">
              <a16:creationId xmlns:a16="http://schemas.microsoft.com/office/drawing/2014/main" id="{6FCC0CBD-8E98-4290-AD01-210C813DE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54263</xdr:rowOff>
    </xdr:to>
    <xdr:pic>
      <xdr:nvPicPr>
        <xdr:cNvPr id="1218" name="Picture 3" descr="nealuce_parete">
          <a:extLst>
            <a:ext uri="{FF2B5EF4-FFF2-40B4-BE49-F238E27FC236}">
              <a16:creationId xmlns:a16="http://schemas.microsoft.com/office/drawing/2014/main" id="{9CABF15A-DE70-421E-A675-211B7E6675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19" name="Picture 2">
          <a:extLst>
            <a:ext uri="{FF2B5EF4-FFF2-40B4-BE49-F238E27FC236}">
              <a16:creationId xmlns:a16="http://schemas.microsoft.com/office/drawing/2014/main" id="{E7B06512-E875-4AEB-AFA6-7406048E1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54263</xdr:rowOff>
    </xdr:to>
    <xdr:pic>
      <xdr:nvPicPr>
        <xdr:cNvPr id="1220" name="Picture 3" descr="nealuce_parete">
          <a:extLst>
            <a:ext uri="{FF2B5EF4-FFF2-40B4-BE49-F238E27FC236}">
              <a16:creationId xmlns:a16="http://schemas.microsoft.com/office/drawing/2014/main" id="{D278BD34-CC8C-41C5-AAA8-4B3A62D6C6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21" name="Picture 2">
          <a:extLst>
            <a:ext uri="{FF2B5EF4-FFF2-40B4-BE49-F238E27FC236}">
              <a16:creationId xmlns:a16="http://schemas.microsoft.com/office/drawing/2014/main" id="{2B62DA8D-B1C7-43BB-ABE7-D13D48C60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54263</xdr:rowOff>
    </xdr:to>
    <xdr:pic>
      <xdr:nvPicPr>
        <xdr:cNvPr id="1222" name="Picture 3" descr="nealuce_parete">
          <a:extLst>
            <a:ext uri="{FF2B5EF4-FFF2-40B4-BE49-F238E27FC236}">
              <a16:creationId xmlns:a16="http://schemas.microsoft.com/office/drawing/2014/main" id="{7F3F652A-D207-4E6A-BEE1-96FF8BE79F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3048</xdr:rowOff>
    </xdr:to>
    <xdr:pic>
      <xdr:nvPicPr>
        <xdr:cNvPr id="1223" name="Picture 1">
          <a:extLst>
            <a:ext uri="{FF2B5EF4-FFF2-40B4-BE49-F238E27FC236}">
              <a16:creationId xmlns:a16="http://schemas.microsoft.com/office/drawing/2014/main" id="{65A3D565-6FDF-4CAB-8393-15535EFC82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24" name="Picture 2">
          <a:extLst>
            <a:ext uri="{FF2B5EF4-FFF2-40B4-BE49-F238E27FC236}">
              <a16:creationId xmlns:a16="http://schemas.microsoft.com/office/drawing/2014/main" id="{0FDB19AE-354B-435A-B842-D9470CA493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1041</xdr:row>
      <xdr:rowOff>111410</xdr:rowOff>
    </xdr:to>
    <xdr:pic>
      <xdr:nvPicPr>
        <xdr:cNvPr id="1225" name="Picture 3" descr="nealuce_parete">
          <a:extLst>
            <a:ext uri="{FF2B5EF4-FFF2-40B4-BE49-F238E27FC236}">
              <a16:creationId xmlns:a16="http://schemas.microsoft.com/office/drawing/2014/main" id="{5A3ACF32-6DFE-4EB9-9764-8E6110B0802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26" name="Picture 2">
          <a:extLst>
            <a:ext uri="{FF2B5EF4-FFF2-40B4-BE49-F238E27FC236}">
              <a16:creationId xmlns:a16="http://schemas.microsoft.com/office/drawing/2014/main" id="{C9613F7E-4CBC-4D61-8231-24815BBE3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27" name="Picture 2">
          <a:extLst>
            <a:ext uri="{FF2B5EF4-FFF2-40B4-BE49-F238E27FC236}">
              <a16:creationId xmlns:a16="http://schemas.microsoft.com/office/drawing/2014/main" id="{DBD74257-403B-4B5C-92B0-5A0E5B9B7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1041</xdr:row>
      <xdr:rowOff>111410</xdr:rowOff>
    </xdr:to>
    <xdr:pic>
      <xdr:nvPicPr>
        <xdr:cNvPr id="1228" name="Picture 3" descr="nealuce_parete">
          <a:extLst>
            <a:ext uri="{FF2B5EF4-FFF2-40B4-BE49-F238E27FC236}">
              <a16:creationId xmlns:a16="http://schemas.microsoft.com/office/drawing/2014/main" id="{5CAC8F37-E615-46A5-BB60-16E8E31B36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29" name="Picture 2">
          <a:extLst>
            <a:ext uri="{FF2B5EF4-FFF2-40B4-BE49-F238E27FC236}">
              <a16:creationId xmlns:a16="http://schemas.microsoft.com/office/drawing/2014/main" id="{031B82EF-BF26-4AA5-A5A1-5ECE1576F3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30" name="Picture 2">
          <a:extLst>
            <a:ext uri="{FF2B5EF4-FFF2-40B4-BE49-F238E27FC236}">
              <a16:creationId xmlns:a16="http://schemas.microsoft.com/office/drawing/2014/main" id="{BEE04D7E-7719-427D-8BAC-5BE3F33917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1041</xdr:row>
      <xdr:rowOff>111410</xdr:rowOff>
    </xdr:to>
    <xdr:pic>
      <xdr:nvPicPr>
        <xdr:cNvPr id="1231" name="Picture 3" descr="nealuce_parete">
          <a:extLst>
            <a:ext uri="{FF2B5EF4-FFF2-40B4-BE49-F238E27FC236}">
              <a16:creationId xmlns:a16="http://schemas.microsoft.com/office/drawing/2014/main" id="{A562C6FC-1A64-4E50-99F7-7711576B4D3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32" name="Picture 2">
          <a:extLst>
            <a:ext uri="{FF2B5EF4-FFF2-40B4-BE49-F238E27FC236}">
              <a16:creationId xmlns:a16="http://schemas.microsoft.com/office/drawing/2014/main" id="{B75FD2E2-CFBF-42D6-8177-88AAE33FE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33" name="Picture 2">
          <a:extLst>
            <a:ext uri="{FF2B5EF4-FFF2-40B4-BE49-F238E27FC236}">
              <a16:creationId xmlns:a16="http://schemas.microsoft.com/office/drawing/2014/main" id="{E74401D0-C85D-40FE-AC8D-EFEEDB6F6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1041</xdr:row>
      <xdr:rowOff>111410</xdr:rowOff>
    </xdr:to>
    <xdr:pic>
      <xdr:nvPicPr>
        <xdr:cNvPr id="1234" name="Picture 3" descr="nealuce_parete">
          <a:extLst>
            <a:ext uri="{FF2B5EF4-FFF2-40B4-BE49-F238E27FC236}">
              <a16:creationId xmlns:a16="http://schemas.microsoft.com/office/drawing/2014/main" id="{F7020C72-C1B5-4183-A7C5-45E86A328B6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35" name="Picture 2">
          <a:extLst>
            <a:ext uri="{FF2B5EF4-FFF2-40B4-BE49-F238E27FC236}">
              <a16:creationId xmlns:a16="http://schemas.microsoft.com/office/drawing/2014/main" id="{8EC7AE12-32E7-491D-B486-340FEDEC4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36" name="Picture 2">
          <a:extLst>
            <a:ext uri="{FF2B5EF4-FFF2-40B4-BE49-F238E27FC236}">
              <a16:creationId xmlns:a16="http://schemas.microsoft.com/office/drawing/2014/main" id="{6DB3A09D-7F1A-4A1C-B518-EF4184863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54263</xdr:rowOff>
    </xdr:to>
    <xdr:pic>
      <xdr:nvPicPr>
        <xdr:cNvPr id="1237" name="Picture 3" descr="nealuce_parete">
          <a:extLst>
            <a:ext uri="{FF2B5EF4-FFF2-40B4-BE49-F238E27FC236}">
              <a16:creationId xmlns:a16="http://schemas.microsoft.com/office/drawing/2014/main" id="{A2ED051C-C30C-4557-B9CA-57857C79BF3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38" name="Picture 2">
          <a:extLst>
            <a:ext uri="{FF2B5EF4-FFF2-40B4-BE49-F238E27FC236}">
              <a16:creationId xmlns:a16="http://schemas.microsoft.com/office/drawing/2014/main" id="{528EE2F1-91A8-43AC-9FEB-F93B8C523F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39" name="Picture 2">
          <a:extLst>
            <a:ext uri="{FF2B5EF4-FFF2-40B4-BE49-F238E27FC236}">
              <a16:creationId xmlns:a16="http://schemas.microsoft.com/office/drawing/2014/main" id="{7D787FCF-E692-4905-83F3-4BA6D2DE9A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54263</xdr:rowOff>
    </xdr:to>
    <xdr:pic>
      <xdr:nvPicPr>
        <xdr:cNvPr id="1240" name="Picture 3" descr="nealuce_parete">
          <a:extLst>
            <a:ext uri="{FF2B5EF4-FFF2-40B4-BE49-F238E27FC236}">
              <a16:creationId xmlns:a16="http://schemas.microsoft.com/office/drawing/2014/main" id="{63E19E46-0291-4C58-AB73-30EC84C1058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41" name="Picture 2">
          <a:extLst>
            <a:ext uri="{FF2B5EF4-FFF2-40B4-BE49-F238E27FC236}">
              <a16:creationId xmlns:a16="http://schemas.microsoft.com/office/drawing/2014/main" id="{988D4952-91A8-4CF1-A89E-0A811289AA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42" name="Picture 2">
          <a:extLst>
            <a:ext uri="{FF2B5EF4-FFF2-40B4-BE49-F238E27FC236}">
              <a16:creationId xmlns:a16="http://schemas.microsoft.com/office/drawing/2014/main" id="{AC50BBD0-6178-4212-8D20-08ADEBD1B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54263</xdr:rowOff>
    </xdr:to>
    <xdr:pic>
      <xdr:nvPicPr>
        <xdr:cNvPr id="1243" name="Picture 3" descr="nealuce_parete">
          <a:extLst>
            <a:ext uri="{FF2B5EF4-FFF2-40B4-BE49-F238E27FC236}">
              <a16:creationId xmlns:a16="http://schemas.microsoft.com/office/drawing/2014/main" id="{A66A915A-11D5-4F90-A99D-D064270F3A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44" name="Picture 2">
          <a:extLst>
            <a:ext uri="{FF2B5EF4-FFF2-40B4-BE49-F238E27FC236}">
              <a16:creationId xmlns:a16="http://schemas.microsoft.com/office/drawing/2014/main" id="{EEFC1810-324D-4795-B7B0-241D235ED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45" name="Picture 2">
          <a:extLst>
            <a:ext uri="{FF2B5EF4-FFF2-40B4-BE49-F238E27FC236}">
              <a16:creationId xmlns:a16="http://schemas.microsoft.com/office/drawing/2014/main" id="{B368679B-0B9B-477A-9119-B9C85FD2D1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54263</xdr:rowOff>
    </xdr:to>
    <xdr:pic>
      <xdr:nvPicPr>
        <xdr:cNvPr id="1246" name="Picture 3" descr="nealuce_parete">
          <a:extLst>
            <a:ext uri="{FF2B5EF4-FFF2-40B4-BE49-F238E27FC236}">
              <a16:creationId xmlns:a16="http://schemas.microsoft.com/office/drawing/2014/main" id="{1BC24547-4604-46F3-AE71-B6053A0FF4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54263</xdr:rowOff>
    </xdr:to>
    <xdr:pic>
      <xdr:nvPicPr>
        <xdr:cNvPr id="1247" name="Picture 2">
          <a:extLst>
            <a:ext uri="{FF2B5EF4-FFF2-40B4-BE49-F238E27FC236}">
              <a16:creationId xmlns:a16="http://schemas.microsoft.com/office/drawing/2014/main" id="{49C8EC82-D26D-4808-A377-E071479DB0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1019</xdr:row>
      <xdr:rowOff>0</xdr:rowOff>
    </xdr:from>
    <xdr:to>
      <xdr:col>1</xdr:col>
      <xdr:colOff>906780</xdr:colOff>
      <xdr:row>1019</xdr:row>
      <xdr:rowOff>3048</xdr:rowOff>
    </xdr:to>
    <xdr:pic>
      <xdr:nvPicPr>
        <xdr:cNvPr id="1248" name="Picture 311" descr="kha.JPG">
          <a:extLst>
            <a:ext uri="{FF2B5EF4-FFF2-40B4-BE49-F238E27FC236}">
              <a16:creationId xmlns:a16="http://schemas.microsoft.com/office/drawing/2014/main" id="{4169A46A-7CD2-455A-94E9-27593B439F4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54455" y="101882257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49" name="Picture 2">
          <a:extLst>
            <a:ext uri="{FF2B5EF4-FFF2-40B4-BE49-F238E27FC236}">
              <a16:creationId xmlns:a16="http://schemas.microsoft.com/office/drawing/2014/main" id="{A5841DE3-00D1-4DE5-B696-7D6BFBBEB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50" name="Picture 2">
          <a:extLst>
            <a:ext uri="{FF2B5EF4-FFF2-40B4-BE49-F238E27FC236}">
              <a16:creationId xmlns:a16="http://schemas.microsoft.com/office/drawing/2014/main" id="{6AD38FF8-5FCC-4589-A1F3-23E7EEE56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51" name="Picture 3" descr="nealuce_parete">
          <a:extLst>
            <a:ext uri="{FF2B5EF4-FFF2-40B4-BE49-F238E27FC236}">
              <a16:creationId xmlns:a16="http://schemas.microsoft.com/office/drawing/2014/main" id="{0F0945AB-703C-4D2A-8474-CE023A7D2A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52" name="Picture 2">
          <a:extLst>
            <a:ext uri="{FF2B5EF4-FFF2-40B4-BE49-F238E27FC236}">
              <a16:creationId xmlns:a16="http://schemas.microsoft.com/office/drawing/2014/main" id="{A4ABD4CA-5003-471C-B937-F5789ED974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53" name="Picture 3" descr="nealuce_parete">
          <a:extLst>
            <a:ext uri="{FF2B5EF4-FFF2-40B4-BE49-F238E27FC236}">
              <a16:creationId xmlns:a16="http://schemas.microsoft.com/office/drawing/2014/main" id="{932A4423-D1E4-4BC7-9712-E185B48CAD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54" name="Picture 2">
          <a:extLst>
            <a:ext uri="{FF2B5EF4-FFF2-40B4-BE49-F238E27FC236}">
              <a16:creationId xmlns:a16="http://schemas.microsoft.com/office/drawing/2014/main" id="{92E9D759-9565-4611-AABF-094355FE2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55" name="Picture 3" descr="nealuce_parete">
          <a:extLst>
            <a:ext uri="{FF2B5EF4-FFF2-40B4-BE49-F238E27FC236}">
              <a16:creationId xmlns:a16="http://schemas.microsoft.com/office/drawing/2014/main" id="{C7587C9B-4AF5-4996-9748-DDD99D5F3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56" name="Picture 2">
          <a:extLst>
            <a:ext uri="{FF2B5EF4-FFF2-40B4-BE49-F238E27FC236}">
              <a16:creationId xmlns:a16="http://schemas.microsoft.com/office/drawing/2014/main" id="{B4CC6D91-360A-4EAF-964C-09AFFE531A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57" name="Picture 2">
          <a:extLst>
            <a:ext uri="{FF2B5EF4-FFF2-40B4-BE49-F238E27FC236}">
              <a16:creationId xmlns:a16="http://schemas.microsoft.com/office/drawing/2014/main" id="{2C0A5610-DF23-4A7C-A2EC-9482DD8DF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58" name="Picture 3" descr="nealuce_parete">
          <a:extLst>
            <a:ext uri="{FF2B5EF4-FFF2-40B4-BE49-F238E27FC236}">
              <a16:creationId xmlns:a16="http://schemas.microsoft.com/office/drawing/2014/main" id="{247970F3-1479-4D44-AABD-7CFB42E3DD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59" name="Picture 2">
          <a:extLst>
            <a:ext uri="{FF2B5EF4-FFF2-40B4-BE49-F238E27FC236}">
              <a16:creationId xmlns:a16="http://schemas.microsoft.com/office/drawing/2014/main" id="{F8030E53-8B45-45D2-94AA-C6B80B06C7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60" name="Picture 3" descr="nealuce_parete">
          <a:extLst>
            <a:ext uri="{FF2B5EF4-FFF2-40B4-BE49-F238E27FC236}">
              <a16:creationId xmlns:a16="http://schemas.microsoft.com/office/drawing/2014/main" id="{6D53CAB0-9DCD-4E5B-AEFB-31F0EFE8ED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61" name="Picture 2">
          <a:extLst>
            <a:ext uri="{FF2B5EF4-FFF2-40B4-BE49-F238E27FC236}">
              <a16:creationId xmlns:a16="http://schemas.microsoft.com/office/drawing/2014/main" id="{68BEB840-0506-47B5-BA9E-2DDDE93B5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62" name="Picture 3" descr="nealuce_parete">
          <a:extLst>
            <a:ext uri="{FF2B5EF4-FFF2-40B4-BE49-F238E27FC236}">
              <a16:creationId xmlns:a16="http://schemas.microsoft.com/office/drawing/2014/main" id="{A7801C0F-C4D3-4F05-A96D-280A8DE1C0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63" name="Picture 2">
          <a:extLst>
            <a:ext uri="{FF2B5EF4-FFF2-40B4-BE49-F238E27FC236}">
              <a16:creationId xmlns:a16="http://schemas.microsoft.com/office/drawing/2014/main" id="{42F29C02-A859-467A-B9B4-5ABB42432D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1041</xdr:row>
      <xdr:rowOff>111410</xdr:rowOff>
    </xdr:to>
    <xdr:pic>
      <xdr:nvPicPr>
        <xdr:cNvPr id="1264" name="Picture 3" descr="nealuce_parete">
          <a:extLst>
            <a:ext uri="{FF2B5EF4-FFF2-40B4-BE49-F238E27FC236}">
              <a16:creationId xmlns:a16="http://schemas.microsoft.com/office/drawing/2014/main" id="{388A7112-5727-45A2-A1F1-C9D1B8D775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65" name="Picture 2">
          <a:extLst>
            <a:ext uri="{FF2B5EF4-FFF2-40B4-BE49-F238E27FC236}">
              <a16:creationId xmlns:a16="http://schemas.microsoft.com/office/drawing/2014/main" id="{7DE4D70D-09E7-48FF-A1A2-55435692B6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1041</xdr:row>
      <xdr:rowOff>111410</xdr:rowOff>
    </xdr:to>
    <xdr:pic>
      <xdr:nvPicPr>
        <xdr:cNvPr id="1266" name="Picture 3" descr="nealuce_parete">
          <a:extLst>
            <a:ext uri="{FF2B5EF4-FFF2-40B4-BE49-F238E27FC236}">
              <a16:creationId xmlns:a16="http://schemas.microsoft.com/office/drawing/2014/main" id="{569F902E-8CA4-4BFD-BFD6-2D2C25D7F5D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67" name="Picture 2">
          <a:extLst>
            <a:ext uri="{FF2B5EF4-FFF2-40B4-BE49-F238E27FC236}">
              <a16:creationId xmlns:a16="http://schemas.microsoft.com/office/drawing/2014/main" id="{DC69E0DC-FA77-4771-AE95-BA345B254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68" name="Picture 2">
          <a:extLst>
            <a:ext uri="{FF2B5EF4-FFF2-40B4-BE49-F238E27FC236}">
              <a16:creationId xmlns:a16="http://schemas.microsoft.com/office/drawing/2014/main" id="{6809DBD1-91EA-4572-912C-53EAE5C98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1041</xdr:row>
      <xdr:rowOff>111410</xdr:rowOff>
    </xdr:to>
    <xdr:pic>
      <xdr:nvPicPr>
        <xdr:cNvPr id="1269" name="Picture 3" descr="nealuce_parete">
          <a:extLst>
            <a:ext uri="{FF2B5EF4-FFF2-40B4-BE49-F238E27FC236}">
              <a16:creationId xmlns:a16="http://schemas.microsoft.com/office/drawing/2014/main" id="{DDDAA53D-BD8E-4702-B5D6-B5DF06A42C8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70" name="Picture 2">
          <a:extLst>
            <a:ext uri="{FF2B5EF4-FFF2-40B4-BE49-F238E27FC236}">
              <a16:creationId xmlns:a16="http://schemas.microsoft.com/office/drawing/2014/main" id="{A8E3FA94-BCBA-4FE5-AF35-7B90B78AA1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71" name="Picture 2">
          <a:extLst>
            <a:ext uri="{FF2B5EF4-FFF2-40B4-BE49-F238E27FC236}">
              <a16:creationId xmlns:a16="http://schemas.microsoft.com/office/drawing/2014/main" id="{B83C3868-C03C-4F5B-853D-C2EDB602E8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1041</xdr:row>
      <xdr:rowOff>111410</xdr:rowOff>
    </xdr:to>
    <xdr:pic>
      <xdr:nvPicPr>
        <xdr:cNvPr id="1272" name="Picture 3" descr="nealuce_parete">
          <a:extLst>
            <a:ext uri="{FF2B5EF4-FFF2-40B4-BE49-F238E27FC236}">
              <a16:creationId xmlns:a16="http://schemas.microsoft.com/office/drawing/2014/main" id="{93AEA085-47BB-4066-80D0-F7613DC582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73" name="Picture 2">
          <a:extLst>
            <a:ext uri="{FF2B5EF4-FFF2-40B4-BE49-F238E27FC236}">
              <a16:creationId xmlns:a16="http://schemas.microsoft.com/office/drawing/2014/main" id="{7B3F349D-956A-42AD-9B11-F8BDBF425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74" name="Picture 2">
          <a:extLst>
            <a:ext uri="{FF2B5EF4-FFF2-40B4-BE49-F238E27FC236}">
              <a16:creationId xmlns:a16="http://schemas.microsoft.com/office/drawing/2014/main" id="{21892708-426C-4971-9B4F-E10827FE6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1041</xdr:row>
      <xdr:rowOff>111410</xdr:rowOff>
    </xdr:to>
    <xdr:pic>
      <xdr:nvPicPr>
        <xdr:cNvPr id="1275" name="Picture 3" descr="nealuce_parete">
          <a:extLst>
            <a:ext uri="{FF2B5EF4-FFF2-40B4-BE49-F238E27FC236}">
              <a16:creationId xmlns:a16="http://schemas.microsoft.com/office/drawing/2014/main" id="{C474059E-E2B6-438C-959C-07C3F19B7E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1041</xdr:row>
      <xdr:rowOff>111410</xdr:rowOff>
    </xdr:to>
    <xdr:pic>
      <xdr:nvPicPr>
        <xdr:cNvPr id="1276" name="Picture 2">
          <a:extLst>
            <a:ext uri="{FF2B5EF4-FFF2-40B4-BE49-F238E27FC236}">
              <a16:creationId xmlns:a16="http://schemas.microsoft.com/office/drawing/2014/main" id="{E2D979FC-50AE-48A7-94A5-27FF3E909B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277" name="Picture 2">
          <a:extLst>
            <a:ext uri="{FF2B5EF4-FFF2-40B4-BE49-F238E27FC236}">
              <a16:creationId xmlns:a16="http://schemas.microsoft.com/office/drawing/2014/main" id="{F3964A8C-0B6A-4D08-92B8-E6B9AA53B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278" name="Picture 3" descr="nealuce_parete">
          <a:extLst>
            <a:ext uri="{FF2B5EF4-FFF2-40B4-BE49-F238E27FC236}">
              <a16:creationId xmlns:a16="http://schemas.microsoft.com/office/drawing/2014/main" id="{A3D379A2-E481-4B54-8414-0EB857A8D1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279" name="Picture 2">
          <a:extLst>
            <a:ext uri="{FF2B5EF4-FFF2-40B4-BE49-F238E27FC236}">
              <a16:creationId xmlns:a16="http://schemas.microsoft.com/office/drawing/2014/main" id="{8BB2392E-41B1-41BF-A07D-5F4D9914C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280" name="Picture 2">
          <a:extLst>
            <a:ext uri="{FF2B5EF4-FFF2-40B4-BE49-F238E27FC236}">
              <a16:creationId xmlns:a16="http://schemas.microsoft.com/office/drawing/2014/main" id="{2FDB267E-45AF-4384-B7BF-115B70D48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281" name="Picture 3" descr="nealuce_parete">
          <a:extLst>
            <a:ext uri="{FF2B5EF4-FFF2-40B4-BE49-F238E27FC236}">
              <a16:creationId xmlns:a16="http://schemas.microsoft.com/office/drawing/2014/main" id="{AE8BBBB7-216E-4EAC-915B-1A0F876C45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282" name="Picture 2">
          <a:extLst>
            <a:ext uri="{FF2B5EF4-FFF2-40B4-BE49-F238E27FC236}">
              <a16:creationId xmlns:a16="http://schemas.microsoft.com/office/drawing/2014/main" id="{6A89E97F-5AFE-4989-AC88-B688B87C50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1051</xdr:row>
      <xdr:rowOff>109126</xdr:rowOff>
    </xdr:to>
    <xdr:pic>
      <xdr:nvPicPr>
        <xdr:cNvPr id="1283" name="Picture 3" descr="nealuce_parete">
          <a:extLst>
            <a:ext uri="{FF2B5EF4-FFF2-40B4-BE49-F238E27FC236}">
              <a16:creationId xmlns:a16="http://schemas.microsoft.com/office/drawing/2014/main" id="{F669D6FE-BD9E-4F5A-AB69-23E1ECDE34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1051</xdr:row>
      <xdr:rowOff>2446</xdr:rowOff>
    </xdr:to>
    <xdr:pic>
      <xdr:nvPicPr>
        <xdr:cNvPr id="1284" name="Picture 2">
          <a:extLst>
            <a:ext uri="{FF2B5EF4-FFF2-40B4-BE49-F238E27FC236}">
              <a16:creationId xmlns:a16="http://schemas.microsoft.com/office/drawing/2014/main" id="{8559E9BB-EDB8-423C-9B5D-AA06B0CF40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1042</xdr:row>
      <xdr:rowOff>25305</xdr:rowOff>
    </xdr:to>
    <xdr:pic>
      <xdr:nvPicPr>
        <xdr:cNvPr id="1285" name="Picture 1">
          <a:extLst>
            <a:ext uri="{FF2B5EF4-FFF2-40B4-BE49-F238E27FC236}">
              <a16:creationId xmlns:a16="http://schemas.microsoft.com/office/drawing/2014/main" id="{058AA8C3-D005-4E63-A56D-AAE92D16F69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3309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1042</xdr:row>
      <xdr:rowOff>539</xdr:rowOff>
    </xdr:to>
    <xdr:pic>
      <xdr:nvPicPr>
        <xdr:cNvPr id="1286" name="Picture 184" descr="Izrezak.JPG">
          <a:extLst>
            <a:ext uri="{FF2B5EF4-FFF2-40B4-BE49-F238E27FC236}">
              <a16:creationId xmlns:a16="http://schemas.microsoft.com/office/drawing/2014/main" id="{4A06A6E0-4376-4C2D-8981-93E2B899BCC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3271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287" name="Picture 2">
          <a:extLst>
            <a:ext uri="{FF2B5EF4-FFF2-40B4-BE49-F238E27FC236}">
              <a16:creationId xmlns:a16="http://schemas.microsoft.com/office/drawing/2014/main" id="{769B5215-A7CE-45FA-A0BE-EA07A8A5B5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288" name="Picture 3" descr="nealuce_parete">
          <a:extLst>
            <a:ext uri="{FF2B5EF4-FFF2-40B4-BE49-F238E27FC236}">
              <a16:creationId xmlns:a16="http://schemas.microsoft.com/office/drawing/2014/main" id="{83650920-856F-47E3-8D7C-890C8870C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289" name="Picture 2">
          <a:extLst>
            <a:ext uri="{FF2B5EF4-FFF2-40B4-BE49-F238E27FC236}">
              <a16:creationId xmlns:a16="http://schemas.microsoft.com/office/drawing/2014/main" id="{76F0BA6A-4BC8-468F-B578-D3C5F4882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290" name="Picture 2">
          <a:extLst>
            <a:ext uri="{FF2B5EF4-FFF2-40B4-BE49-F238E27FC236}">
              <a16:creationId xmlns:a16="http://schemas.microsoft.com/office/drawing/2014/main" id="{8BD0C2E4-69D7-44A1-A8FC-537A0E0724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291" name="Picture 3" descr="nealuce_parete">
          <a:extLst>
            <a:ext uri="{FF2B5EF4-FFF2-40B4-BE49-F238E27FC236}">
              <a16:creationId xmlns:a16="http://schemas.microsoft.com/office/drawing/2014/main" id="{799A9389-AE87-4653-85BF-712A48A2BA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292" name="Picture 2">
          <a:extLst>
            <a:ext uri="{FF2B5EF4-FFF2-40B4-BE49-F238E27FC236}">
              <a16:creationId xmlns:a16="http://schemas.microsoft.com/office/drawing/2014/main" id="{16474C3C-B41A-4247-8894-447EC2202B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1036</xdr:row>
      <xdr:rowOff>64165</xdr:rowOff>
    </xdr:to>
    <xdr:pic>
      <xdr:nvPicPr>
        <xdr:cNvPr id="1293" name="Picture 3" descr="nealuce_parete">
          <a:extLst>
            <a:ext uri="{FF2B5EF4-FFF2-40B4-BE49-F238E27FC236}">
              <a16:creationId xmlns:a16="http://schemas.microsoft.com/office/drawing/2014/main" id="{57E076E3-FBB7-4064-9EC4-879ABBCFF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1035</xdr:row>
      <xdr:rowOff>109543</xdr:rowOff>
    </xdr:to>
    <xdr:pic>
      <xdr:nvPicPr>
        <xdr:cNvPr id="1294" name="Picture 2">
          <a:extLst>
            <a:ext uri="{FF2B5EF4-FFF2-40B4-BE49-F238E27FC236}">
              <a16:creationId xmlns:a16="http://schemas.microsoft.com/office/drawing/2014/main" id="{5E57C0E1-4BFA-4F69-857F-54C0A3ADE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1019</xdr:row>
      <xdr:rowOff>0</xdr:rowOff>
    </xdr:from>
    <xdr:to>
      <xdr:col>1</xdr:col>
      <xdr:colOff>822960</xdr:colOff>
      <xdr:row>1029</xdr:row>
      <xdr:rowOff>32995</xdr:rowOff>
    </xdr:to>
    <xdr:pic>
      <xdr:nvPicPr>
        <xdr:cNvPr id="1295" name="Picture 1">
          <a:extLst>
            <a:ext uri="{FF2B5EF4-FFF2-40B4-BE49-F238E27FC236}">
              <a16:creationId xmlns:a16="http://schemas.microsoft.com/office/drawing/2014/main" id="{DF87E406-B820-4A35-8A9C-15D0FAA52AD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460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1019</xdr:row>
      <xdr:rowOff>0</xdr:rowOff>
    </xdr:from>
    <xdr:to>
      <xdr:col>1</xdr:col>
      <xdr:colOff>548640</xdr:colOff>
      <xdr:row>1029</xdr:row>
      <xdr:rowOff>580</xdr:rowOff>
    </xdr:to>
    <xdr:pic>
      <xdr:nvPicPr>
        <xdr:cNvPr id="1296" name="Picture 195" descr="Izrezak.JPG">
          <a:extLst>
            <a:ext uri="{FF2B5EF4-FFF2-40B4-BE49-F238E27FC236}">
              <a16:creationId xmlns:a16="http://schemas.microsoft.com/office/drawing/2014/main" id="{DE8BDB22-2E8C-474B-AD80-E950E06AFD1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430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297" name="Picture 2">
          <a:extLst>
            <a:ext uri="{FF2B5EF4-FFF2-40B4-BE49-F238E27FC236}">
              <a16:creationId xmlns:a16="http://schemas.microsoft.com/office/drawing/2014/main" id="{34F73C5A-7419-4CDA-AF5F-AB73AB4F1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298" name="Picture 2">
          <a:extLst>
            <a:ext uri="{FF2B5EF4-FFF2-40B4-BE49-F238E27FC236}">
              <a16:creationId xmlns:a16="http://schemas.microsoft.com/office/drawing/2014/main" id="{46243789-572C-49F6-AE99-B4E17B171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38640</xdr:rowOff>
    </xdr:to>
    <xdr:pic>
      <xdr:nvPicPr>
        <xdr:cNvPr id="1299" name="Picture 3" descr="nealuce_parete">
          <a:extLst>
            <a:ext uri="{FF2B5EF4-FFF2-40B4-BE49-F238E27FC236}">
              <a16:creationId xmlns:a16="http://schemas.microsoft.com/office/drawing/2014/main" id="{20FB167A-AAB2-449A-90D1-C95F416B3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300" name="Picture 2">
          <a:extLst>
            <a:ext uri="{FF2B5EF4-FFF2-40B4-BE49-F238E27FC236}">
              <a16:creationId xmlns:a16="http://schemas.microsoft.com/office/drawing/2014/main" id="{E714C696-125C-4250-87E5-55EA85200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38640</xdr:rowOff>
    </xdr:to>
    <xdr:pic>
      <xdr:nvPicPr>
        <xdr:cNvPr id="1301" name="Picture 3" descr="nealuce_parete">
          <a:extLst>
            <a:ext uri="{FF2B5EF4-FFF2-40B4-BE49-F238E27FC236}">
              <a16:creationId xmlns:a16="http://schemas.microsoft.com/office/drawing/2014/main" id="{D3CF4177-6FF6-4332-A702-1F26A56B0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302" name="Picture 2">
          <a:extLst>
            <a:ext uri="{FF2B5EF4-FFF2-40B4-BE49-F238E27FC236}">
              <a16:creationId xmlns:a16="http://schemas.microsoft.com/office/drawing/2014/main" id="{7DC18838-C758-4F50-A96A-F5F59991F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38640</xdr:rowOff>
    </xdr:to>
    <xdr:pic>
      <xdr:nvPicPr>
        <xdr:cNvPr id="1303" name="Picture 3" descr="nealuce_parete">
          <a:extLst>
            <a:ext uri="{FF2B5EF4-FFF2-40B4-BE49-F238E27FC236}">
              <a16:creationId xmlns:a16="http://schemas.microsoft.com/office/drawing/2014/main" id="{EB36148C-47F9-4193-81F4-A67E8F021C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304" name="Picture 2">
          <a:extLst>
            <a:ext uri="{FF2B5EF4-FFF2-40B4-BE49-F238E27FC236}">
              <a16:creationId xmlns:a16="http://schemas.microsoft.com/office/drawing/2014/main" id="{26548CCB-DA66-4D78-A5A0-F164365F7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05" name="Picture 82">
          <a:extLst>
            <a:ext uri="{FF2B5EF4-FFF2-40B4-BE49-F238E27FC236}">
              <a16:creationId xmlns:a16="http://schemas.microsoft.com/office/drawing/2014/main" id="{E319826F-AD51-4403-A77C-837299614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306" name="Picture 2">
          <a:extLst>
            <a:ext uri="{FF2B5EF4-FFF2-40B4-BE49-F238E27FC236}">
              <a16:creationId xmlns:a16="http://schemas.microsoft.com/office/drawing/2014/main" id="{F4C553ED-F43B-432B-A10E-6B1E582C9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38640</xdr:rowOff>
    </xdr:to>
    <xdr:pic>
      <xdr:nvPicPr>
        <xdr:cNvPr id="1307" name="Picture 3" descr="nealuce_parete">
          <a:extLst>
            <a:ext uri="{FF2B5EF4-FFF2-40B4-BE49-F238E27FC236}">
              <a16:creationId xmlns:a16="http://schemas.microsoft.com/office/drawing/2014/main" id="{D7EDD92D-4A20-449F-9FC4-2F261751B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08" name="Picture 85">
          <a:extLst>
            <a:ext uri="{FF2B5EF4-FFF2-40B4-BE49-F238E27FC236}">
              <a16:creationId xmlns:a16="http://schemas.microsoft.com/office/drawing/2014/main" id="{A7BC32C5-80FB-404A-8DC5-F0C56FB8E7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309" name="Picture 2">
          <a:extLst>
            <a:ext uri="{FF2B5EF4-FFF2-40B4-BE49-F238E27FC236}">
              <a16:creationId xmlns:a16="http://schemas.microsoft.com/office/drawing/2014/main" id="{26685607-889E-4A4E-BEF5-E03455394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38640</xdr:rowOff>
    </xdr:to>
    <xdr:pic>
      <xdr:nvPicPr>
        <xdr:cNvPr id="1310" name="Picture 3" descr="nealuce_parete">
          <a:extLst>
            <a:ext uri="{FF2B5EF4-FFF2-40B4-BE49-F238E27FC236}">
              <a16:creationId xmlns:a16="http://schemas.microsoft.com/office/drawing/2014/main" id="{52FED28F-3A9B-467B-9DF6-BA9BFF07F7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11" name="Picture 76">
          <a:extLst>
            <a:ext uri="{FF2B5EF4-FFF2-40B4-BE49-F238E27FC236}">
              <a16:creationId xmlns:a16="http://schemas.microsoft.com/office/drawing/2014/main" id="{75168A31-116B-4194-A14C-0F4F124941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312" name="Picture 2">
          <a:extLst>
            <a:ext uri="{FF2B5EF4-FFF2-40B4-BE49-F238E27FC236}">
              <a16:creationId xmlns:a16="http://schemas.microsoft.com/office/drawing/2014/main" id="{7D474C6D-94BE-47B6-BA98-52377F811F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38640</xdr:rowOff>
    </xdr:to>
    <xdr:pic>
      <xdr:nvPicPr>
        <xdr:cNvPr id="1313" name="Picture 3" descr="nealuce_parete">
          <a:extLst>
            <a:ext uri="{FF2B5EF4-FFF2-40B4-BE49-F238E27FC236}">
              <a16:creationId xmlns:a16="http://schemas.microsoft.com/office/drawing/2014/main" id="{73E85E75-B5DC-461C-8B55-99009F62D3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14" name="Picture 79">
          <a:extLst>
            <a:ext uri="{FF2B5EF4-FFF2-40B4-BE49-F238E27FC236}">
              <a16:creationId xmlns:a16="http://schemas.microsoft.com/office/drawing/2014/main" id="{91F8BD3E-BADD-4A87-AC9E-12FC2757B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1038</xdr:row>
      <xdr:rowOff>116746</xdr:rowOff>
    </xdr:to>
    <xdr:pic>
      <xdr:nvPicPr>
        <xdr:cNvPr id="1315" name="Picture 2">
          <a:extLst>
            <a:ext uri="{FF2B5EF4-FFF2-40B4-BE49-F238E27FC236}">
              <a16:creationId xmlns:a16="http://schemas.microsoft.com/office/drawing/2014/main" id="{C5D08A7B-CE5B-4AA4-9FC9-ABAA1C032D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1039</xdr:row>
      <xdr:rowOff>38640</xdr:rowOff>
    </xdr:to>
    <xdr:pic>
      <xdr:nvPicPr>
        <xdr:cNvPr id="1316" name="Picture 3" descr="nealuce_parete">
          <a:extLst>
            <a:ext uri="{FF2B5EF4-FFF2-40B4-BE49-F238E27FC236}">
              <a16:creationId xmlns:a16="http://schemas.microsoft.com/office/drawing/2014/main" id="{AFB5B698-D9FF-475C-B654-EE9BB45CC8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1031</xdr:row>
      <xdr:rowOff>2242</xdr:rowOff>
    </xdr:to>
    <xdr:pic>
      <xdr:nvPicPr>
        <xdr:cNvPr id="1317" name="Picture 1">
          <a:extLst>
            <a:ext uri="{FF2B5EF4-FFF2-40B4-BE49-F238E27FC236}">
              <a16:creationId xmlns:a16="http://schemas.microsoft.com/office/drawing/2014/main" id="{EA8DE3AA-7DF6-4138-AF55-35D8960BBB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717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1019</xdr:row>
      <xdr:rowOff>0</xdr:rowOff>
    </xdr:from>
    <xdr:to>
      <xdr:col>1</xdr:col>
      <xdr:colOff>617220</xdr:colOff>
      <xdr:row>1031</xdr:row>
      <xdr:rowOff>98044</xdr:rowOff>
    </xdr:to>
    <xdr:pic>
      <xdr:nvPicPr>
        <xdr:cNvPr id="1318" name="Picture 217" descr="Izrezak.JPG">
          <a:extLst>
            <a:ext uri="{FF2B5EF4-FFF2-40B4-BE49-F238E27FC236}">
              <a16:creationId xmlns:a16="http://schemas.microsoft.com/office/drawing/2014/main" id="{FE97F898-F0FD-4A21-8378-60F204F20F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1018822575"/>
          <a:ext cx="0" cy="1810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19" name="Picture 2">
          <a:extLst>
            <a:ext uri="{FF2B5EF4-FFF2-40B4-BE49-F238E27FC236}">
              <a16:creationId xmlns:a16="http://schemas.microsoft.com/office/drawing/2014/main" id="{8585F82C-D003-478C-AA00-89B0EBCBDC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20" name="Picture 2">
          <a:extLst>
            <a:ext uri="{FF2B5EF4-FFF2-40B4-BE49-F238E27FC236}">
              <a16:creationId xmlns:a16="http://schemas.microsoft.com/office/drawing/2014/main" id="{4FD517DD-7135-45E3-80C8-8BC818F1C2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1110</xdr:row>
      <xdr:rowOff>3834</xdr:rowOff>
    </xdr:to>
    <xdr:pic>
      <xdr:nvPicPr>
        <xdr:cNvPr id="1321" name="Picture 3" descr="nealuce_parete">
          <a:extLst>
            <a:ext uri="{FF2B5EF4-FFF2-40B4-BE49-F238E27FC236}">
              <a16:creationId xmlns:a16="http://schemas.microsoft.com/office/drawing/2014/main" id="{B412519E-559C-4702-B498-893DD3BCFD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22" name="Picture 2">
          <a:extLst>
            <a:ext uri="{FF2B5EF4-FFF2-40B4-BE49-F238E27FC236}">
              <a16:creationId xmlns:a16="http://schemas.microsoft.com/office/drawing/2014/main" id="{DA762733-4357-4262-9F12-BE2C684B2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1110</xdr:row>
      <xdr:rowOff>3834</xdr:rowOff>
    </xdr:to>
    <xdr:pic>
      <xdr:nvPicPr>
        <xdr:cNvPr id="1323" name="Picture 3" descr="nealuce_parete">
          <a:extLst>
            <a:ext uri="{FF2B5EF4-FFF2-40B4-BE49-F238E27FC236}">
              <a16:creationId xmlns:a16="http://schemas.microsoft.com/office/drawing/2014/main" id="{47B7A8F7-6C2B-4A73-891F-198C59D3F0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24" name="Picture 2">
          <a:extLst>
            <a:ext uri="{FF2B5EF4-FFF2-40B4-BE49-F238E27FC236}">
              <a16:creationId xmlns:a16="http://schemas.microsoft.com/office/drawing/2014/main" id="{A3379B57-C4D8-48A6-BABF-A79DB8916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1110</xdr:row>
      <xdr:rowOff>3834</xdr:rowOff>
    </xdr:to>
    <xdr:pic>
      <xdr:nvPicPr>
        <xdr:cNvPr id="1325" name="Picture 3" descr="nealuce_parete">
          <a:extLst>
            <a:ext uri="{FF2B5EF4-FFF2-40B4-BE49-F238E27FC236}">
              <a16:creationId xmlns:a16="http://schemas.microsoft.com/office/drawing/2014/main" id="{573E7ECE-5DC4-4A0E-869B-5D9B8D6962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26" name="Picture 2">
          <a:extLst>
            <a:ext uri="{FF2B5EF4-FFF2-40B4-BE49-F238E27FC236}">
              <a16:creationId xmlns:a16="http://schemas.microsoft.com/office/drawing/2014/main" id="{560B7EB4-8E37-4100-9665-A8E12B1660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27" name="Picture 82">
          <a:extLst>
            <a:ext uri="{FF2B5EF4-FFF2-40B4-BE49-F238E27FC236}">
              <a16:creationId xmlns:a16="http://schemas.microsoft.com/office/drawing/2014/main" id="{6193B020-6AA7-4941-9099-E32039C979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28" name="Picture 2">
          <a:extLst>
            <a:ext uri="{FF2B5EF4-FFF2-40B4-BE49-F238E27FC236}">
              <a16:creationId xmlns:a16="http://schemas.microsoft.com/office/drawing/2014/main" id="{889CC99A-4F2E-4497-B9EB-D6E7BDBFCB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1110</xdr:row>
      <xdr:rowOff>3834</xdr:rowOff>
    </xdr:to>
    <xdr:pic>
      <xdr:nvPicPr>
        <xdr:cNvPr id="1329" name="Picture 3" descr="nealuce_parete">
          <a:extLst>
            <a:ext uri="{FF2B5EF4-FFF2-40B4-BE49-F238E27FC236}">
              <a16:creationId xmlns:a16="http://schemas.microsoft.com/office/drawing/2014/main" id="{A8504EFA-BF41-4561-90BC-294DC7E5A6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30" name="Picture 85">
          <a:extLst>
            <a:ext uri="{FF2B5EF4-FFF2-40B4-BE49-F238E27FC236}">
              <a16:creationId xmlns:a16="http://schemas.microsoft.com/office/drawing/2014/main" id="{5A4261B7-4055-42D4-AA98-50C26DD57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31" name="Picture 2">
          <a:extLst>
            <a:ext uri="{FF2B5EF4-FFF2-40B4-BE49-F238E27FC236}">
              <a16:creationId xmlns:a16="http://schemas.microsoft.com/office/drawing/2014/main" id="{DAEC9F22-ECCC-4760-82E6-F60F1BBEE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1110</xdr:row>
      <xdr:rowOff>3834</xdr:rowOff>
    </xdr:to>
    <xdr:pic>
      <xdr:nvPicPr>
        <xdr:cNvPr id="1332" name="Picture 3" descr="nealuce_parete">
          <a:extLst>
            <a:ext uri="{FF2B5EF4-FFF2-40B4-BE49-F238E27FC236}">
              <a16:creationId xmlns:a16="http://schemas.microsoft.com/office/drawing/2014/main" id="{A8C181BE-B24C-4D6E-8B9A-0DF87AE46B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33" name="Picture 76">
          <a:extLst>
            <a:ext uri="{FF2B5EF4-FFF2-40B4-BE49-F238E27FC236}">
              <a16:creationId xmlns:a16="http://schemas.microsoft.com/office/drawing/2014/main" id="{C2C143C7-3CA0-4F0D-8B0B-17F321F429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34" name="Picture 2">
          <a:extLst>
            <a:ext uri="{FF2B5EF4-FFF2-40B4-BE49-F238E27FC236}">
              <a16:creationId xmlns:a16="http://schemas.microsoft.com/office/drawing/2014/main" id="{7B27E1A4-3004-47C4-8503-DE3FCD22F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1110</xdr:row>
      <xdr:rowOff>3834</xdr:rowOff>
    </xdr:to>
    <xdr:pic>
      <xdr:nvPicPr>
        <xdr:cNvPr id="1335" name="Picture 3" descr="nealuce_parete">
          <a:extLst>
            <a:ext uri="{FF2B5EF4-FFF2-40B4-BE49-F238E27FC236}">
              <a16:creationId xmlns:a16="http://schemas.microsoft.com/office/drawing/2014/main" id="{F047265C-CA8F-4530-9198-ADD401264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36" name="Picture 79">
          <a:extLst>
            <a:ext uri="{FF2B5EF4-FFF2-40B4-BE49-F238E27FC236}">
              <a16:creationId xmlns:a16="http://schemas.microsoft.com/office/drawing/2014/main" id="{32225D4A-78E5-4FFE-A169-B388C8824E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1108</xdr:row>
      <xdr:rowOff>68357</xdr:rowOff>
    </xdr:to>
    <xdr:pic>
      <xdr:nvPicPr>
        <xdr:cNvPr id="1337" name="Picture 2">
          <a:extLst>
            <a:ext uri="{FF2B5EF4-FFF2-40B4-BE49-F238E27FC236}">
              <a16:creationId xmlns:a16="http://schemas.microsoft.com/office/drawing/2014/main" id="{B2125B34-2391-41DE-9A97-13AEAB42C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1110</xdr:row>
      <xdr:rowOff>3834</xdr:rowOff>
    </xdr:to>
    <xdr:pic>
      <xdr:nvPicPr>
        <xdr:cNvPr id="1338" name="Picture 3" descr="nealuce_parete">
          <a:extLst>
            <a:ext uri="{FF2B5EF4-FFF2-40B4-BE49-F238E27FC236}">
              <a16:creationId xmlns:a16="http://schemas.microsoft.com/office/drawing/2014/main" id="{77818494-70FD-4F08-A6BA-29C3137E18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1027</xdr:row>
      <xdr:rowOff>103791</xdr:rowOff>
    </xdr:to>
    <xdr:pic>
      <xdr:nvPicPr>
        <xdr:cNvPr id="1339" name="Picture 1">
          <a:extLst>
            <a:ext uri="{FF2B5EF4-FFF2-40B4-BE49-F238E27FC236}">
              <a16:creationId xmlns:a16="http://schemas.microsoft.com/office/drawing/2014/main" id="{58AE62A7-B519-49D1-B3EE-2DB5273268E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245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40" name="Picture 2">
          <a:extLst>
            <a:ext uri="{FF2B5EF4-FFF2-40B4-BE49-F238E27FC236}">
              <a16:creationId xmlns:a16="http://schemas.microsoft.com/office/drawing/2014/main" id="{5088D070-583B-4894-8C9E-62E13EA37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41" name="Picture 2">
          <a:extLst>
            <a:ext uri="{FF2B5EF4-FFF2-40B4-BE49-F238E27FC236}">
              <a16:creationId xmlns:a16="http://schemas.microsoft.com/office/drawing/2014/main" id="{2305B673-B8CF-48B3-BA65-7DF1C7E0C0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42" name="Picture 3" descr="nealuce_parete">
          <a:extLst>
            <a:ext uri="{FF2B5EF4-FFF2-40B4-BE49-F238E27FC236}">
              <a16:creationId xmlns:a16="http://schemas.microsoft.com/office/drawing/2014/main" id="{4E6C5B79-5FB4-424B-9F52-8A3FB7B897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43" name="Picture 2">
          <a:extLst>
            <a:ext uri="{FF2B5EF4-FFF2-40B4-BE49-F238E27FC236}">
              <a16:creationId xmlns:a16="http://schemas.microsoft.com/office/drawing/2014/main" id="{CC6FF94E-B0B2-4B19-BFF6-46C028C24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44" name="Picture 3" descr="nealuce_parete">
          <a:extLst>
            <a:ext uri="{FF2B5EF4-FFF2-40B4-BE49-F238E27FC236}">
              <a16:creationId xmlns:a16="http://schemas.microsoft.com/office/drawing/2014/main" id="{CE2A06A8-A20B-4BCF-9721-FB5655A406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45" name="Picture 2">
          <a:extLst>
            <a:ext uri="{FF2B5EF4-FFF2-40B4-BE49-F238E27FC236}">
              <a16:creationId xmlns:a16="http://schemas.microsoft.com/office/drawing/2014/main" id="{C6C67976-BB1D-4C4A-89F1-E0D6C6292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46" name="Picture 3" descr="nealuce_parete">
          <a:extLst>
            <a:ext uri="{FF2B5EF4-FFF2-40B4-BE49-F238E27FC236}">
              <a16:creationId xmlns:a16="http://schemas.microsoft.com/office/drawing/2014/main" id="{20857064-26C0-4B04-A051-F1CA374535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47" name="Picture 2">
          <a:extLst>
            <a:ext uri="{FF2B5EF4-FFF2-40B4-BE49-F238E27FC236}">
              <a16:creationId xmlns:a16="http://schemas.microsoft.com/office/drawing/2014/main" id="{6487EE40-2CA9-4DB3-AD5B-1FEB7B1124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48" name="Picture 82">
          <a:extLst>
            <a:ext uri="{FF2B5EF4-FFF2-40B4-BE49-F238E27FC236}">
              <a16:creationId xmlns:a16="http://schemas.microsoft.com/office/drawing/2014/main" id="{EA9E6009-C72A-435D-9FCC-D7FEC85E2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49" name="Picture 2">
          <a:extLst>
            <a:ext uri="{FF2B5EF4-FFF2-40B4-BE49-F238E27FC236}">
              <a16:creationId xmlns:a16="http://schemas.microsoft.com/office/drawing/2014/main" id="{CABED4C0-DFA6-4221-AF91-43F985CEA4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50" name="Picture 3" descr="nealuce_parete">
          <a:extLst>
            <a:ext uri="{FF2B5EF4-FFF2-40B4-BE49-F238E27FC236}">
              <a16:creationId xmlns:a16="http://schemas.microsoft.com/office/drawing/2014/main" id="{B06919FB-F8BF-4585-A147-2AF451EF45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51" name="Picture 85">
          <a:extLst>
            <a:ext uri="{FF2B5EF4-FFF2-40B4-BE49-F238E27FC236}">
              <a16:creationId xmlns:a16="http://schemas.microsoft.com/office/drawing/2014/main" id="{F0F44507-CE48-4AC9-BC35-1885D43E0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52" name="Picture 2">
          <a:extLst>
            <a:ext uri="{FF2B5EF4-FFF2-40B4-BE49-F238E27FC236}">
              <a16:creationId xmlns:a16="http://schemas.microsoft.com/office/drawing/2014/main" id="{B1AFF2FE-53CE-4C3E-8771-2451AE8D1F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53" name="Picture 3" descr="nealuce_parete">
          <a:extLst>
            <a:ext uri="{FF2B5EF4-FFF2-40B4-BE49-F238E27FC236}">
              <a16:creationId xmlns:a16="http://schemas.microsoft.com/office/drawing/2014/main" id="{EFEB0149-6410-4EBA-A586-9C2E01C9AE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54" name="Picture 76">
          <a:extLst>
            <a:ext uri="{FF2B5EF4-FFF2-40B4-BE49-F238E27FC236}">
              <a16:creationId xmlns:a16="http://schemas.microsoft.com/office/drawing/2014/main" id="{B4B6FF2A-BFC2-46F5-9E14-B5D6197E3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55" name="Picture 2">
          <a:extLst>
            <a:ext uri="{FF2B5EF4-FFF2-40B4-BE49-F238E27FC236}">
              <a16:creationId xmlns:a16="http://schemas.microsoft.com/office/drawing/2014/main" id="{D4EB85B3-C860-4C2B-9055-37921617C4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56" name="Picture 3" descr="nealuce_parete">
          <a:extLst>
            <a:ext uri="{FF2B5EF4-FFF2-40B4-BE49-F238E27FC236}">
              <a16:creationId xmlns:a16="http://schemas.microsoft.com/office/drawing/2014/main" id="{747D36A5-1E3A-4B7F-B4F8-4A5873474B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57" name="Picture 79">
          <a:extLst>
            <a:ext uri="{FF2B5EF4-FFF2-40B4-BE49-F238E27FC236}">
              <a16:creationId xmlns:a16="http://schemas.microsoft.com/office/drawing/2014/main" id="{9DAC72C6-6F9B-404C-899A-5D9D62ECE7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58" name="Picture 2">
          <a:extLst>
            <a:ext uri="{FF2B5EF4-FFF2-40B4-BE49-F238E27FC236}">
              <a16:creationId xmlns:a16="http://schemas.microsoft.com/office/drawing/2014/main" id="{668D3E1A-E9AF-4A34-8EE2-DE9F75387A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59" name="Picture 3" descr="nealuce_parete">
          <a:extLst>
            <a:ext uri="{FF2B5EF4-FFF2-40B4-BE49-F238E27FC236}">
              <a16:creationId xmlns:a16="http://schemas.microsoft.com/office/drawing/2014/main" id="{01848970-E054-432E-A8E6-1B7E21CE07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60960</xdr:rowOff>
    </xdr:to>
    <xdr:pic>
      <xdr:nvPicPr>
        <xdr:cNvPr id="1360" name="Picture 1">
          <a:extLst>
            <a:ext uri="{FF2B5EF4-FFF2-40B4-BE49-F238E27FC236}">
              <a16:creationId xmlns:a16="http://schemas.microsoft.com/office/drawing/2014/main" id="{4E9C2750-429C-420A-8768-4A2D6DEE21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61" name="Picture 82">
          <a:extLst>
            <a:ext uri="{FF2B5EF4-FFF2-40B4-BE49-F238E27FC236}">
              <a16:creationId xmlns:a16="http://schemas.microsoft.com/office/drawing/2014/main" id="{EE633F93-C4E2-4E40-AEAD-A26592A9E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62" name="Picture 85">
          <a:extLst>
            <a:ext uri="{FF2B5EF4-FFF2-40B4-BE49-F238E27FC236}">
              <a16:creationId xmlns:a16="http://schemas.microsoft.com/office/drawing/2014/main" id="{F95EE431-B8F0-49C5-9B26-9EDD8F260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63" name="Picture 76">
          <a:extLst>
            <a:ext uri="{FF2B5EF4-FFF2-40B4-BE49-F238E27FC236}">
              <a16:creationId xmlns:a16="http://schemas.microsoft.com/office/drawing/2014/main" id="{142AE39F-9C0A-4CF3-AB31-8B377C8D3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64" name="Picture 79">
          <a:extLst>
            <a:ext uri="{FF2B5EF4-FFF2-40B4-BE49-F238E27FC236}">
              <a16:creationId xmlns:a16="http://schemas.microsoft.com/office/drawing/2014/main" id="{2400BE7D-B50B-4A8C-B68D-D59AE2F7D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0</xdr:rowOff>
    </xdr:to>
    <xdr:pic>
      <xdr:nvPicPr>
        <xdr:cNvPr id="1365" name="Picture 1">
          <a:extLst>
            <a:ext uri="{FF2B5EF4-FFF2-40B4-BE49-F238E27FC236}">
              <a16:creationId xmlns:a16="http://schemas.microsoft.com/office/drawing/2014/main" id="{A5BDAB54-832E-4855-AAAD-8CFD0C9CD3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1019</xdr:row>
      <xdr:rowOff>0</xdr:rowOff>
    </xdr:to>
    <xdr:pic>
      <xdr:nvPicPr>
        <xdr:cNvPr id="1366" name="Picture 3">
          <a:extLst>
            <a:ext uri="{FF2B5EF4-FFF2-40B4-BE49-F238E27FC236}">
              <a16:creationId xmlns:a16="http://schemas.microsoft.com/office/drawing/2014/main" id="{85E31B9A-C6BC-4AFC-904F-A321B9195C0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67" name="Picture 2">
          <a:extLst>
            <a:ext uri="{FF2B5EF4-FFF2-40B4-BE49-F238E27FC236}">
              <a16:creationId xmlns:a16="http://schemas.microsoft.com/office/drawing/2014/main" id="{4149DD36-3B20-4186-A9D2-A930CB505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41308</xdr:rowOff>
    </xdr:to>
    <xdr:pic>
      <xdr:nvPicPr>
        <xdr:cNvPr id="1368" name="Picture 3" descr="nealuce_parete">
          <a:extLst>
            <a:ext uri="{FF2B5EF4-FFF2-40B4-BE49-F238E27FC236}">
              <a16:creationId xmlns:a16="http://schemas.microsoft.com/office/drawing/2014/main" id="{8E4FEE87-F3E8-422A-8ADD-719646E4C7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69" name="Picture 2">
          <a:extLst>
            <a:ext uri="{FF2B5EF4-FFF2-40B4-BE49-F238E27FC236}">
              <a16:creationId xmlns:a16="http://schemas.microsoft.com/office/drawing/2014/main" id="{861C4CC5-D4C8-484B-AF13-FE8F179CBC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70" name="Picture 2">
          <a:extLst>
            <a:ext uri="{FF2B5EF4-FFF2-40B4-BE49-F238E27FC236}">
              <a16:creationId xmlns:a16="http://schemas.microsoft.com/office/drawing/2014/main" id="{054FBA4C-347B-42C4-BEC6-6187E7FD04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41308</xdr:rowOff>
    </xdr:to>
    <xdr:pic>
      <xdr:nvPicPr>
        <xdr:cNvPr id="1371" name="Picture 3" descr="nealuce_parete">
          <a:extLst>
            <a:ext uri="{FF2B5EF4-FFF2-40B4-BE49-F238E27FC236}">
              <a16:creationId xmlns:a16="http://schemas.microsoft.com/office/drawing/2014/main" id="{469E9FFC-B41B-4309-B032-1DD851E8BAB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72" name="Picture 2">
          <a:extLst>
            <a:ext uri="{FF2B5EF4-FFF2-40B4-BE49-F238E27FC236}">
              <a16:creationId xmlns:a16="http://schemas.microsoft.com/office/drawing/2014/main" id="{6DA6883C-31C7-4D75-93FF-DBDD3AF5AC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73" name="Picture 2">
          <a:extLst>
            <a:ext uri="{FF2B5EF4-FFF2-40B4-BE49-F238E27FC236}">
              <a16:creationId xmlns:a16="http://schemas.microsoft.com/office/drawing/2014/main" id="{53D1A8E9-1066-4A05-984E-B556BB13A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41308</xdr:rowOff>
    </xdr:to>
    <xdr:pic>
      <xdr:nvPicPr>
        <xdr:cNvPr id="1374" name="Picture 3" descr="nealuce_parete">
          <a:extLst>
            <a:ext uri="{FF2B5EF4-FFF2-40B4-BE49-F238E27FC236}">
              <a16:creationId xmlns:a16="http://schemas.microsoft.com/office/drawing/2014/main" id="{D1A5D0E0-1EF2-46B7-B7D6-943DBF2223F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75" name="Picture 2">
          <a:extLst>
            <a:ext uri="{FF2B5EF4-FFF2-40B4-BE49-F238E27FC236}">
              <a16:creationId xmlns:a16="http://schemas.microsoft.com/office/drawing/2014/main" id="{66ACB4DB-321A-412C-B09A-70AB3C448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76" name="Picture 2">
          <a:extLst>
            <a:ext uri="{FF2B5EF4-FFF2-40B4-BE49-F238E27FC236}">
              <a16:creationId xmlns:a16="http://schemas.microsoft.com/office/drawing/2014/main" id="{AED6810B-F230-4646-BD58-47EBD32929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41308</xdr:rowOff>
    </xdr:to>
    <xdr:pic>
      <xdr:nvPicPr>
        <xdr:cNvPr id="1377" name="Picture 3" descr="nealuce_parete">
          <a:extLst>
            <a:ext uri="{FF2B5EF4-FFF2-40B4-BE49-F238E27FC236}">
              <a16:creationId xmlns:a16="http://schemas.microsoft.com/office/drawing/2014/main" id="{70BF0804-6B7F-4D46-BF73-CBE0711F80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78" name="Picture 2">
          <a:extLst>
            <a:ext uri="{FF2B5EF4-FFF2-40B4-BE49-F238E27FC236}">
              <a16:creationId xmlns:a16="http://schemas.microsoft.com/office/drawing/2014/main" id="{F03E1540-267C-4C26-89E2-2C4985C955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1019</xdr:row>
      <xdr:rowOff>0</xdr:rowOff>
    </xdr:from>
    <xdr:to>
      <xdr:col>1</xdr:col>
      <xdr:colOff>906780</xdr:colOff>
      <xdr:row>1019</xdr:row>
      <xdr:rowOff>0</xdr:rowOff>
    </xdr:to>
    <xdr:pic>
      <xdr:nvPicPr>
        <xdr:cNvPr id="1379" name="Picture 311" descr="kha.JPG">
          <a:extLst>
            <a:ext uri="{FF2B5EF4-FFF2-40B4-BE49-F238E27FC236}">
              <a16:creationId xmlns:a16="http://schemas.microsoft.com/office/drawing/2014/main" id="{2F99654A-CC1D-4481-8380-22BDB1EC09C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5445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80" name="Picture 2">
          <a:extLst>
            <a:ext uri="{FF2B5EF4-FFF2-40B4-BE49-F238E27FC236}">
              <a16:creationId xmlns:a16="http://schemas.microsoft.com/office/drawing/2014/main" id="{51F6A9BF-F14B-48F1-98D5-A05195B7A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81" name="Picture 2">
          <a:extLst>
            <a:ext uri="{FF2B5EF4-FFF2-40B4-BE49-F238E27FC236}">
              <a16:creationId xmlns:a16="http://schemas.microsoft.com/office/drawing/2014/main" id="{B9A7C9D7-7B9C-4FB4-996F-87C376565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82" name="Picture 3" descr="nealuce_parete">
          <a:extLst>
            <a:ext uri="{FF2B5EF4-FFF2-40B4-BE49-F238E27FC236}">
              <a16:creationId xmlns:a16="http://schemas.microsoft.com/office/drawing/2014/main" id="{92422529-73C5-4907-8CDA-159402548E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83" name="Picture 2">
          <a:extLst>
            <a:ext uri="{FF2B5EF4-FFF2-40B4-BE49-F238E27FC236}">
              <a16:creationId xmlns:a16="http://schemas.microsoft.com/office/drawing/2014/main" id="{02DBBBC5-BDF6-47C2-A658-346913CCA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84" name="Picture 3" descr="nealuce_parete">
          <a:extLst>
            <a:ext uri="{FF2B5EF4-FFF2-40B4-BE49-F238E27FC236}">
              <a16:creationId xmlns:a16="http://schemas.microsoft.com/office/drawing/2014/main" id="{D3CEA58C-54F0-41A9-BF69-163D63B49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85" name="Picture 2">
          <a:extLst>
            <a:ext uri="{FF2B5EF4-FFF2-40B4-BE49-F238E27FC236}">
              <a16:creationId xmlns:a16="http://schemas.microsoft.com/office/drawing/2014/main" id="{B182F8AE-ED86-424A-9347-C1B10E2E3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86" name="Picture 3" descr="nealuce_parete">
          <a:extLst>
            <a:ext uri="{FF2B5EF4-FFF2-40B4-BE49-F238E27FC236}">
              <a16:creationId xmlns:a16="http://schemas.microsoft.com/office/drawing/2014/main" id="{4B4D2FFC-B548-4AC7-B01D-463864656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87" name="Picture 2">
          <a:extLst>
            <a:ext uri="{FF2B5EF4-FFF2-40B4-BE49-F238E27FC236}">
              <a16:creationId xmlns:a16="http://schemas.microsoft.com/office/drawing/2014/main" id="{4068DB8C-BF23-4788-87FF-32ACAAE69A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88" name="Picture 82">
          <a:extLst>
            <a:ext uri="{FF2B5EF4-FFF2-40B4-BE49-F238E27FC236}">
              <a16:creationId xmlns:a16="http://schemas.microsoft.com/office/drawing/2014/main" id="{C6E8CD14-AA4B-4B52-B003-84C9FA075B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89" name="Picture 2">
          <a:extLst>
            <a:ext uri="{FF2B5EF4-FFF2-40B4-BE49-F238E27FC236}">
              <a16:creationId xmlns:a16="http://schemas.microsoft.com/office/drawing/2014/main" id="{FA112F7C-CBF6-42F2-AC8D-4198B77E79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90" name="Picture 3" descr="nealuce_parete">
          <a:extLst>
            <a:ext uri="{FF2B5EF4-FFF2-40B4-BE49-F238E27FC236}">
              <a16:creationId xmlns:a16="http://schemas.microsoft.com/office/drawing/2014/main" id="{F30EB478-A945-4EBC-8FA1-ADA50402CA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91" name="Picture 85">
          <a:extLst>
            <a:ext uri="{FF2B5EF4-FFF2-40B4-BE49-F238E27FC236}">
              <a16:creationId xmlns:a16="http://schemas.microsoft.com/office/drawing/2014/main" id="{0DB6490C-9D76-4B4C-A57B-2C17E09A6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92" name="Picture 2">
          <a:extLst>
            <a:ext uri="{FF2B5EF4-FFF2-40B4-BE49-F238E27FC236}">
              <a16:creationId xmlns:a16="http://schemas.microsoft.com/office/drawing/2014/main" id="{58CDFA9F-0B58-4B9D-979A-4308229F73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93" name="Picture 3" descr="nealuce_parete">
          <a:extLst>
            <a:ext uri="{FF2B5EF4-FFF2-40B4-BE49-F238E27FC236}">
              <a16:creationId xmlns:a16="http://schemas.microsoft.com/office/drawing/2014/main" id="{9BAE733B-8406-4D2C-840A-DECFB583E3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94" name="Picture 76">
          <a:extLst>
            <a:ext uri="{FF2B5EF4-FFF2-40B4-BE49-F238E27FC236}">
              <a16:creationId xmlns:a16="http://schemas.microsoft.com/office/drawing/2014/main" id="{B837A437-E95F-4C7E-B21D-C4BA07A6F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95" name="Picture 2">
          <a:extLst>
            <a:ext uri="{FF2B5EF4-FFF2-40B4-BE49-F238E27FC236}">
              <a16:creationId xmlns:a16="http://schemas.microsoft.com/office/drawing/2014/main" id="{9A2816F9-63B5-4E28-8AE8-CAB3BDAB13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96" name="Picture 3" descr="nealuce_parete">
          <a:extLst>
            <a:ext uri="{FF2B5EF4-FFF2-40B4-BE49-F238E27FC236}">
              <a16:creationId xmlns:a16="http://schemas.microsoft.com/office/drawing/2014/main" id="{F7519A6A-D4E8-4AF9-9917-9DAA97D660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397" name="Picture 79">
          <a:extLst>
            <a:ext uri="{FF2B5EF4-FFF2-40B4-BE49-F238E27FC236}">
              <a16:creationId xmlns:a16="http://schemas.microsoft.com/office/drawing/2014/main" id="{9D7D501A-DD0D-467B-BE87-96258F925C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398" name="Picture 2">
          <a:extLst>
            <a:ext uri="{FF2B5EF4-FFF2-40B4-BE49-F238E27FC236}">
              <a16:creationId xmlns:a16="http://schemas.microsoft.com/office/drawing/2014/main" id="{579AA938-C825-42AA-B4E1-00D046C20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1019</xdr:row>
      <xdr:rowOff>0</xdr:rowOff>
    </xdr:from>
    <xdr:to>
      <xdr:col>1</xdr:col>
      <xdr:colOff>1127760</xdr:colOff>
      <xdr:row>1040</xdr:row>
      <xdr:rowOff>41308</xdr:rowOff>
    </xdr:to>
    <xdr:pic>
      <xdr:nvPicPr>
        <xdr:cNvPr id="1399" name="Picture 3" descr="nealuce_parete">
          <a:extLst>
            <a:ext uri="{FF2B5EF4-FFF2-40B4-BE49-F238E27FC236}">
              <a16:creationId xmlns:a16="http://schemas.microsoft.com/office/drawing/2014/main" id="{89056ABE-DEA1-4E11-95BA-C2CDAE6C98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60960</xdr:rowOff>
    </xdr:to>
    <xdr:pic>
      <xdr:nvPicPr>
        <xdr:cNvPr id="1400" name="Picture 1">
          <a:extLst>
            <a:ext uri="{FF2B5EF4-FFF2-40B4-BE49-F238E27FC236}">
              <a16:creationId xmlns:a16="http://schemas.microsoft.com/office/drawing/2014/main" id="{39EFF32F-B9DB-4BAE-8D1A-A8D35C325A5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1019</xdr:row>
      <xdr:rowOff>0</xdr:rowOff>
    </xdr:to>
    <xdr:pic>
      <xdr:nvPicPr>
        <xdr:cNvPr id="1401" name="Picture 3">
          <a:extLst>
            <a:ext uri="{FF2B5EF4-FFF2-40B4-BE49-F238E27FC236}">
              <a16:creationId xmlns:a16="http://schemas.microsoft.com/office/drawing/2014/main" id="{AB8FD235-2A37-49E4-AE14-5FB0D81ECBA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402" name="Picture 2">
          <a:extLst>
            <a:ext uri="{FF2B5EF4-FFF2-40B4-BE49-F238E27FC236}">
              <a16:creationId xmlns:a16="http://schemas.microsoft.com/office/drawing/2014/main" id="{40E234EA-BDA3-4E64-A613-060996817D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41308</xdr:rowOff>
    </xdr:to>
    <xdr:pic>
      <xdr:nvPicPr>
        <xdr:cNvPr id="1403" name="Picture 3" descr="nealuce_parete">
          <a:extLst>
            <a:ext uri="{FF2B5EF4-FFF2-40B4-BE49-F238E27FC236}">
              <a16:creationId xmlns:a16="http://schemas.microsoft.com/office/drawing/2014/main" id="{F1C5AA40-2618-48B3-9DD2-6894B7C44E4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404" name="Picture 2">
          <a:extLst>
            <a:ext uri="{FF2B5EF4-FFF2-40B4-BE49-F238E27FC236}">
              <a16:creationId xmlns:a16="http://schemas.microsoft.com/office/drawing/2014/main" id="{BB6CF89B-36F1-4712-8BE2-4DED4B8A52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405" name="Picture 2">
          <a:extLst>
            <a:ext uri="{FF2B5EF4-FFF2-40B4-BE49-F238E27FC236}">
              <a16:creationId xmlns:a16="http://schemas.microsoft.com/office/drawing/2014/main" id="{679473E8-FD00-4626-B5B6-187203364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41308</xdr:rowOff>
    </xdr:to>
    <xdr:pic>
      <xdr:nvPicPr>
        <xdr:cNvPr id="1406" name="Picture 3" descr="nealuce_parete">
          <a:extLst>
            <a:ext uri="{FF2B5EF4-FFF2-40B4-BE49-F238E27FC236}">
              <a16:creationId xmlns:a16="http://schemas.microsoft.com/office/drawing/2014/main" id="{37F04529-B23A-4D17-9DB6-DEC58908576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407" name="Picture 2">
          <a:extLst>
            <a:ext uri="{FF2B5EF4-FFF2-40B4-BE49-F238E27FC236}">
              <a16:creationId xmlns:a16="http://schemas.microsoft.com/office/drawing/2014/main" id="{2F5798DB-E20A-418A-83FE-69AC4E135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408" name="Picture 2">
          <a:extLst>
            <a:ext uri="{FF2B5EF4-FFF2-40B4-BE49-F238E27FC236}">
              <a16:creationId xmlns:a16="http://schemas.microsoft.com/office/drawing/2014/main" id="{95A7D1F1-90AA-4C81-A2C7-769EB222C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41308</xdr:rowOff>
    </xdr:to>
    <xdr:pic>
      <xdr:nvPicPr>
        <xdr:cNvPr id="1409" name="Picture 3" descr="nealuce_parete">
          <a:extLst>
            <a:ext uri="{FF2B5EF4-FFF2-40B4-BE49-F238E27FC236}">
              <a16:creationId xmlns:a16="http://schemas.microsoft.com/office/drawing/2014/main" id="{1C47C71F-BDBB-4489-AB4D-7FA8EDAD880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410" name="Picture 2">
          <a:extLst>
            <a:ext uri="{FF2B5EF4-FFF2-40B4-BE49-F238E27FC236}">
              <a16:creationId xmlns:a16="http://schemas.microsoft.com/office/drawing/2014/main" id="{D2ED8473-A120-4646-A52A-DCE1B4F1B1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411" name="Picture 2">
          <a:extLst>
            <a:ext uri="{FF2B5EF4-FFF2-40B4-BE49-F238E27FC236}">
              <a16:creationId xmlns:a16="http://schemas.microsoft.com/office/drawing/2014/main" id="{CD9288D3-A9BC-4011-8FE6-6BB5552C9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1019</xdr:row>
      <xdr:rowOff>0</xdr:rowOff>
    </xdr:from>
    <xdr:to>
      <xdr:col>1</xdr:col>
      <xdr:colOff>1089660</xdr:colOff>
      <xdr:row>1040</xdr:row>
      <xdr:rowOff>41308</xdr:rowOff>
    </xdr:to>
    <xdr:pic>
      <xdr:nvPicPr>
        <xdr:cNvPr id="1412" name="Picture 3" descr="nealuce_parete">
          <a:extLst>
            <a:ext uri="{FF2B5EF4-FFF2-40B4-BE49-F238E27FC236}">
              <a16:creationId xmlns:a16="http://schemas.microsoft.com/office/drawing/2014/main" id="{E7EC2343-E1C8-4B41-9D4C-76E6E0CAE04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1040</xdr:row>
      <xdr:rowOff>41308</xdr:rowOff>
    </xdr:to>
    <xdr:pic>
      <xdr:nvPicPr>
        <xdr:cNvPr id="1413" name="Picture 2">
          <a:extLst>
            <a:ext uri="{FF2B5EF4-FFF2-40B4-BE49-F238E27FC236}">
              <a16:creationId xmlns:a16="http://schemas.microsoft.com/office/drawing/2014/main" id="{2BAA4C2E-866F-4E45-9D63-A167B8154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414" name="Picture 82">
          <a:extLst>
            <a:ext uri="{FF2B5EF4-FFF2-40B4-BE49-F238E27FC236}">
              <a16:creationId xmlns:a16="http://schemas.microsoft.com/office/drawing/2014/main" id="{F4A2E315-B968-422F-A3C6-1D0A0C191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415" name="Picture 85">
          <a:extLst>
            <a:ext uri="{FF2B5EF4-FFF2-40B4-BE49-F238E27FC236}">
              <a16:creationId xmlns:a16="http://schemas.microsoft.com/office/drawing/2014/main" id="{CCA4D2D9-6FF4-473D-A0A2-11398884C6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416" name="Picture 76">
          <a:extLst>
            <a:ext uri="{FF2B5EF4-FFF2-40B4-BE49-F238E27FC236}">
              <a16:creationId xmlns:a16="http://schemas.microsoft.com/office/drawing/2014/main" id="{0F344B31-4DB9-4C3A-9FE1-40F21B7DDB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1019</xdr:row>
      <xdr:rowOff>0</xdr:rowOff>
    </xdr:from>
    <xdr:to>
      <xdr:col>1</xdr:col>
      <xdr:colOff>990600</xdr:colOff>
      <xdr:row>1019</xdr:row>
      <xdr:rowOff>0</xdr:rowOff>
    </xdr:to>
    <xdr:pic>
      <xdr:nvPicPr>
        <xdr:cNvPr id="1417" name="Picture 79">
          <a:extLst>
            <a:ext uri="{FF2B5EF4-FFF2-40B4-BE49-F238E27FC236}">
              <a16:creationId xmlns:a16="http://schemas.microsoft.com/office/drawing/2014/main" id="{0632AF86-526C-4A74-AEBF-98B747CF11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1019</xdr:row>
      <xdr:rowOff>0</xdr:rowOff>
    </xdr:from>
    <xdr:to>
      <xdr:col>1</xdr:col>
      <xdr:colOff>800100</xdr:colOff>
      <xdr:row>1019</xdr:row>
      <xdr:rowOff>5461</xdr:rowOff>
    </xdr:to>
    <xdr:pic>
      <xdr:nvPicPr>
        <xdr:cNvPr id="1418" name="Picture 1">
          <a:extLst>
            <a:ext uri="{FF2B5EF4-FFF2-40B4-BE49-F238E27FC236}">
              <a16:creationId xmlns:a16="http://schemas.microsoft.com/office/drawing/2014/main" id="{C3428867-D83B-4C58-9567-77014E9613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1019</xdr:row>
      <xdr:rowOff>0</xdr:rowOff>
    </xdr:from>
    <xdr:to>
      <xdr:col>1</xdr:col>
      <xdr:colOff>861060</xdr:colOff>
      <xdr:row>1019</xdr:row>
      <xdr:rowOff>47244</xdr:rowOff>
    </xdr:to>
    <xdr:pic>
      <xdr:nvPicPr>
        <xdr:cNvPr id="1419" name="Picture 1">
          <a:extLst>
            <a:ext uri="{FF2B5EF4-FFF2-40B4-BE49-F238E27FC236}">
              <a16:creationId xmlns:a16="http://schemas.microsoft.com/office/drawing/2014/main" id="{FE954E5D-A4AF-40DB-A877-C62B00A2108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101882257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1028700</xdr:colOff>
      <xdr:row>1019</xdr:row>
      <xdr:rowOff>0</xdr:rowOff>
    </xdr:from>
    <xdr:to>
      <xdr:col>1</xdr:col>
      <xdr:colOff>1028700</xdr:colOff>
      <xdr:row>1028</xdr:row>
      <xdr:rowOff>129401</xdr:rowOff>
    </xdr:to>
    <xdr:pic>
      <xdr:nvPicPr>
        <xdr:cNvPr id="1420" name="Picture 1202" descr="Izrezak.JPG">
          <a:extLst>
            <a:ext uri="{FF2B5EF4-FFF2-40B4-BE49-F238E27FC236}">
              <a16:creationId xmlns:a16="http://schemas.microsoft.com/office/drawing/2014/main" id="{4D323169-CF6A-4794-A69D-CEB0E9B31E98}"/>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76375" y="1018613025"/>
          <a:ext cx="0" cy="1426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1943100</xdr:colOff>
      <xdr:row>1019</xdr:row>
      <xdr:rowOff>66675</xdr:rowOff>
    </xdr:from>
    <xdr:ext cx="0" cy="281940"/>
    <xdr:pic>
      <xdr:nvPicPr>
        <xdr:cNvPr id="1421" name="Picture 1">
          <a:extLst>
            <a:ext uri="{FF2B5EF4-FFF2-40B4-BE49-F238E27FC236}">
              <a16:creationId xmlns:a16="http://schemas.microsoft.com/office/drawing/2014/main" id="{932ABA72-B17E-40A8-9C5C-E93F3393A5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0775" y="1018889250"/>
          <a:ext cx="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533400</xdr:colOff>
      <xdr:row>512</xdr:row>
      <xdr:rowOff>0</xdr:rowOff>
    </xdr:from>
    <xdr:to>
      <xdr:col>13</xdr:col>
      <xdr:colOff>9525</xdr:colOff>
      <xdr:row>512</xdr:row>
      <xdr:rowOff>0</xdr:rowOff>
    </xdr:to>
    <xdr:sp macro="" textlink="">
      <xdr:nvSpPr>
        <xdr:cNvPr id="1422" name="TextBox 1421">
          <a:extLst>
            <a:ext uri="{FF2B5EF4-FFF2-40B4-BE49-F238E27FC236}">
              <a16:creationId xmlns:a16="http://schemas.microsoft.com/office/drawing/2014/main" id="{6E02433D-7713-49CE-AD16-C076FEAFF6F9}"/>
            </a:ext>
          </a:extLst>
        </xdr:cNvPr>
        <xdr:cNvSpPr txBox="1"/>
      </xdr:nvSpPr>
      <xdr:spPr>
        <a:xfrm>
          <a:off x="10668000" y="212312250"/>
          <a:ext cx="191452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990600</xdr:colOff>
      <xdr:row>1029</xdr:row>
      <xdr:rowOff>0</xdr:rowOff>
    </xdr:from>
    <xdr:to>
      <xdr:col>1</xdr:col>
      <xdr:colOff>990600</xdr:colOff>
      <xdr:row>1049</xdr:row>
      <xdr:rowOff>40386</xdr:rowOff>
    </xdr:to>
    <xdr:pic>
      <xdr:nvPicPr>
        <xdr:cNvPr id="2" name="Picture 2">
          <a:extLst>
            <a:ext uri="{FF2B5EF4-FFF2-40B4-BE49-F238E27FC236}">
              <a16:creationId xmlns:a16="http://schemas.microsoft.com/office/drawing/2014/main" id="{88B67A03-D282-43BB-B4A4-92767202A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3" name="Picture 2">
          <a:extLst>
            <a:ext uri="{FF2B5EF4-FFF2-40B4-BE49-F238E27FC236}">
              <a16:creationId xmlns:a16="http://schemas.microsoft.com/office/drawing/2014/main" id="{8D46E145-7E31-4AA6-917A-9DF957B75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4" name="Picture 3" descr="nealuce_parete">
          <a:extLst>
            <a:ext uri="{FF2B5EF4-FFF2-40B4-BE49-F238E27FC236}">
              <a16:creationId xmlns:a16="http://schemas.microsoft.com/office/drawing/2014/main" id="{2E6C5968-761C-424F-9BF7-17DFDD278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83438</xdr:rowOff>
    </xdr:to>
    <xdr:pic>
      <xdr:nvPicPr>
        <xdr:cNvPr id="5" name="Picture 2">
          <a:extLst>
            <a:ext uri="{FF2B5EF4-FFF2-40B4-BE49-F238E27FC236}">
              <a16:creationId xmlns:a16="http://schemas.microsoft.com/office/drawing/2014/main" id="{D6FD24B0-3F1F-43D4-A451-97A95DA58A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32004</xdr:rowOff>
    </xdr:to>
    <xdr:pic>
      <xdr:nvPicPr>
        <xdr:cNvPr id="6" name="Picture 3" descr="nealuce_parete">
          <a:extLst>
            <a:ext uri="{FF2B5EF4-FFF2-40B4-BE49-F238E27FC236}">
              <a16:creationId xmlns:a16="http://schemas.microsoft.com/office/drawing/2014/main" id="{6703BB6E-AD7D-4BAC-917C-C8C069A349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83438</xdr:rowOff>
    </xdr:to>
    <xdr:pic>
      <xdr:nvPicPr>
        <xdr:cNvPr id="7" name="Picture 2">
          <a:extLst>
            <a:ext uri="{FF2B5EF4-FFF2-40B4-BE49-F238E27FC236}">
              <a16:creationId xmlns:a16="http://schemas.microsoft.com/office/drawing/2014/main" id="{AC1B4442-A054-4384-9F2E-C027E22FE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32004</xdr:rowOff>
    </xdr:to>
    <xdr:pic>
      <xdr:nvPicPr>
        <xdr:cNvPr id="8" name="Picture 3" descr="nealuce_parete">
          <a:extLst>
            <a:ext uri="{FF2B5EF4-FFF2-40B4-BE49-F238E27FC236}">
              <a16:creationId xmlns:a16="http://schemas.microsoft.com/office/drawing/2014/main" id="{2645FFE1-7A6B-449B-9295-BC50CC0D05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83438</xdr:rowOff>
    </xdr:to>
    <xdr:pic>
      <xdr:nvPicPr>
        <xdr:cNvPr id="9" name="Picture 2">
          <a:extLst>
            <a:ext uri="{FF2B5EF4-FFF2-40B4-BE49-F238E27FC236}">
              <a16:creationId xmlns:a16="http://schemas.microsoft.com/office/drawing/2014/main" id="{3A412D89-852C-419C-A291-53DD76440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32004</xdr:rowOff>
    </xdr:to>
    <xdr:pic>
      <xdr:nvPicPr>
        <xdr:cNvPr id="10" name="Picture 3" descr="nealuce_parete">
          <a:extLst>
            <a:ext uri="{FF2B5EF4-FFF2-40B4-BE49-F238E27FC236}">
              <a16:creationId xmlns:a16="http://schemas.microsoft.com/office/drawing/2014/main" id="{B473AC65-BC14-4B12-AA7C-61999460CF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83438</xdr:rowOff>
    </xdr:to>
    <xdr:pic>
      <xdr:nvPicPr>
        <xdr:cNvPr id="11" name="Picture 2">
          <a:extLst>
            <a:ext uri="{FF2B5EF4-FFF2-40B4-BE49-F238E27FC236}">
              <a16:creationId xmlns:a16="http://schemas.microsoft.com/office/drawing/2014/main" id="{E18A151C-E1BF-4996-81C7-AEB445D4B0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2" name="Picture 82">
          <a:extLst>
            <a:ext uri="{FF2B5EF4-FFF2-40B4-BE49-F238E27FC236}">
              <a16:creationId xmlns:a16="http://schemas.microsoft.com/office/drawing/2014/main" id="{F9A1172F-30B1-4274-929C-6307FE84A1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83438</xdr:rowOff>
    </xdr:to>
    <xdr:pic>
      <xdr:nvPicPr>
        <xdr:cNvPr id="13" name="Picture 2">
          <a:extLst>
            <a:ext uri="{FF2B5EF4-FFF2-40B4-BE49-F238E27FC236}">
              <a16:creationId xmlns:a16="http://schemas.microsoft.com/office/drawing/2014/main" id="{6C6F0B71-D180-4315-8C34-7ED86F6FB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32004</xdr:rowOff>
    </xdr:to>
    <xdr:pic>
      <xdr:nvPicPr>
        <xdr:cNvPr id="14" name="Picture 3" descr="nealuce_parete">
          <a:extLst>
            <a:ext uri="{FF2B5EF4-FFF2-40B4-BE49-F238E27FC236}">
              <a16:creationId xmlns:a16="http://schemas.microsoft.com/office/drawing/2014/main" id="{67BD9490-5F87-452F-A721-5D7F5A04F9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5" name="Picture 85">
          <a:extLst>
            <a:ext uri="{FF2B5EF4-FFF2-40B4-BE49-F238E27FC236}">
              <a16:creationId xmlns:a16="http://schemas.microsoft.com/office/drawing/2014/main" id="{3ED12846-6CE0-4BA2-B0E0-02D54AB0F5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83438</xdr:rowOff>
    </xdr:to>
    <xdr:pic>
      <xdr:nvPicPr>
        <xdr:cNvPr id="16" name="Picture 2">
          <a:extLst>
            <a:ext uri="{FF2B5EF4-FFF2-40B4-BE49-F238E27FC236}">
              <a16:creationId xmlns:a16="http://schemas.microsoft.com/office/drawing/2014/main" id="{904385EC-D3C5-496B-9708-238ADF2B20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32004</xdr:rowOff>
    </xdr:to>
    <xdr:pic>
      <xdr:nvPicPr>
        <xdr:cNvPr id="17" name="Picture 3" descr="nealuce_parete">
          <a:extLst>
            <a:ext uri="{FF2B5EF4-FFF2-40B4-BE49-F238E27FC236}">
              <a16:creationId xmlns:a16="http://schemas.microsoft.com/office/drawing/2014/main" id="{EDED674C-69B9-4AD6-88A8-22DE02CFF2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8" name="Picture 76">
          <a:extLst>
            <a:ext uri="{FF2B5EF4-FFF2-40B4-BE49-F238E27FC236}">
              <a16:creationId xmlns:a16="http://schemas.microsoft.com/office/drawing/2014/main" id="{F3A38504-13AF-4B0B-B5B5-9F13ECC09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83438</xdr:rowOff>
    </xdr:to>
    <xdr:pic>
      <xdr:nvPicPr>
        <xdr:cNvPr id="19" name="Picture 2">
          <a:extLst>
            <a:ext uri="{FF2B5EF4-FFF2-40B4-BE49-F238E27FC236}">
              <a16:creationId xmlns:a16="http://schemas.microsoft.com/office/drawing/2014/main" id="{B3DFFBC5-3645-4F19-BDAC-B82FDCA1DD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32004</xdr:rowOff>
    </xdr:to>
    <xdr:pic>
      <xdr:nvPicPr>
        <xdr:cNvPr id="20" name="Picture 3" descr="nealuce_parete">
          <a:extLst>
            <a:ext uri="{FF2B5EF4-FFF2-40B4-BE49-F238E27FC236}">
              <a16:creationId xmlns:a16="http://schemas.microsoft.com/office/drawing/2014/main" id="{635AA26D-932E-44F8-A39D-010DFF7D1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1" name="Picture 79">
          <a:extLst>
            <a:ext uri="{FF2B5EF4-FFF2-40B4-BE49-F238E27FC236}">
              <a16:creationId xmlns:a16="http://schemas.microsoft.com/office/drawing/2014/main" id="{A9B4F6BB-7AA3-4906-9C36-D363A5357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83438</xdr:rowOff>
    </xdr:to>
    <xdr:pic>
      <xdr:nvPicPr>
        <xdr:cNvPr id="22" name="Picture 2">
          <a:extLst>
            <a:ext uri="{FF2B5EF4-FFF2-40B4-BE49-F238E27FC236}">
              <a16:creationId xmlns:a16="http://schemas.microsoft.com/office/drawing/2014/main" id="{4D582648-1D6D-422C-8115-0E41D285A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32004</xdr:rowOff>
    </xdr:to>
    <xdr:pic>
      <xdr:nvPicPr>
        <xdr:cNvPr id="23" name="Picture 3" descr="nealuce_parete">
          <a:extLst>
            <a:ext uri="{FF2B5EF4-FFF2-40B4-BE49-F238E27FC236}">
              <a16:creationId xmlns:a16="http://schemas.microsoft.com/office/drawing/2014/main" id="{18E0D69A-2BD0-4A25-BABF-FC6251A953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1038</xdr:row>
      <xdr:rowOff>51229</xdr:rowOff>
    </xdr:to>
    <xdr:pic>
      <xdr:nvPicPr>
        <xdr:cNvPr id="24" name="Picture 1">
          <a:extLst>
            <a:ext uri="{FF2B5EF4-FFF2-40B4-BE49-F238E27FC236}">
              <a16:creationId xmlns:a16="http://schemas.microsoft.com/office/drawing/2014/main" id="{5C3FB6DC-D288-46FC-99B2-C107CE0354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337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662940</xdr:colOff>
      <xdr:row>1029</xdr:row>
      <xdr:rowOff>0</xdr:rowOff>
    </xdr:from>
    <xdr:to>
      <xdr:col>1</xdr:col>
      <xdr:colOff>662940</xdr:colOff>
      <xdr:row>1038</xdr:row>
      <xdr:rowOff>74089</xdr:rowOff>
    </xdr:to>
    <xdr:pic>
      <xdr:nvPicPr>
        <xdr:cNvPr id="25" name="Picture 27" descr="Izrezak.JPG">
          <a:extLst>
            <a:ext uri="{FF2B5EF4-FFF2-40B4-BE49-F238E27FC236}">
              <a16:creationId xmlns:a16="http://schemas.microsoft.com/office/drawing/2014/main" id="{C0C29263-4529-4A1A-A6A2-CF5235F1E15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24915" y="522722475"/>
          <a:ext cx="0" cy="1359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655320</xdr:colOff>
      <xdr:row>1029</xdr:row>
      <xdr:rowOff>0</xdr:rowOff>
    </xdr:from>
    <xdr:to>
      <xdr:col>1</xdr:col>
      <xdr:colOff>655320</xdr:colOff>
      <xdr:row>1041</xdr:row>
      <xdr:rowOff>27987</xdr:rowOff>
    </xdr:to>
    <xdr:pic>
      <xdr:nvPicPr>
        <xdr:cNvPr id="26" name="Picture 28" descr="philipsfit.JPG">
          <a:extLst>
            <a:ext uri="{FF2B5EF4-FFF2-40B4-BE49-F238E27FC236}">
              <a16:creationId xmlns:a16="http://schemas.microsoft.com/office/drawing/2014/main" id="{6843E37B-2CC3-45FC-B63B-4CADAED1E64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7295" y="522722475"/>
          <a:ext cx="0" cy="17424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40386</xdr:rowOff>
    </xdr:to>
    <xdr:pic>
      <xdr:nvPicPr>
        <xdr:cNvPr id="27" name="Picture 2">
          <a:extLst>
            <a:ext uri="{FF2B5EF4-FFF2-40B4-BE49-F238E27FC236}">
              <a16:creationId xmlns:a16="http://schemas.microsoft.com/office/drawing/2014/main" id="{6A85D6DC-7DEB-4E4A-BA8B-F89DB3E84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13716</xdr:rowOff>
    </xdr:to>
    <xdr:pic>
      <xdr:nvPicPr>
        <xdr:cNvPr id="28" name="Picture 3" descr="nealuce_parete">
          <a:extLst>
            <a:ext uri="{FF2B5EF4-FFF2-40B4-BE49-F238E27FC236}">
              <a16:creationId xmlns:a16="http://schemas.microsoft.com/office/drawing/2014/main" id="{7E900958-B798-4707-A2B3-DBC9C4746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40386</xdr:rowOff>
    </xdr:to>
    <xdr:pic>
      <xdr:nvPicPr>
        <xdr:cNvPr id="29" name="Picture 2">
          <a:extLst>
            <a:ext uri="{FF2B5EF4-FFF2-40B4-BE49-F238E27FC236}">
              <a16:creationId xmlns:a16="http://schemas.microsoft.com/office/drawing/2014/main" id="{0092FEC7-002A-47C8-A91B-F13F09990C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13716</xdr:rowOff>
    </xdr:to>
    <xdr:pic>
      <xdr:nvPicPr>
        <xdr:cNvPr id="30" name="Picture 3" descr="nealuce_parete">
          <a:extLst>
            <a:ext uri="{FF2B5EF4-FFF2-40B4-BE49-F238E27FC236}">
              <a16:creationId xmlns:a16="http://schemas.microsoft.com/office/drawing/2014/main" id="{995AD11F-1B6D-447C-BC6E-B74E7C7806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40386</xdr:rowOff>
    </xdr:to>
    <xdr:pic>
      <xdr:nvPicPr>
        <xdr:cNvPr id="31" name="Picture 2">
          <a:extLst>
            <a:ext uri="{FF2B5EF4-FFF2-40B4-BE49-F238E27FC236}">
              <a16:creationId xmlns:a16="http://schemas.microsoft.com/office/drawing/2014/main" id="{A31C10CD-B065-4709-AA0B-BA1745F28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13716</xdr:rowOff>
    </xdr:to>
    <xdr:pic>
      <xdr:nvPicPr>
        <xdr:cNvPr id="32" name="Picture 3" descr="nealuce_parete">
          <a:extLst>
            <a:ext uri="{FF2B5EF4-FFF2-40B4-BE49-F238E27FC236}">
              <a16:creationId xmlns:a16="http://schemas.microsoft.com/office/drawing/2014/main" id="{7C17A2A8-6418-41AE-998C-448B7EC96F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40386</xdr:rowOff>
    </xdr:to>
    <xdr:pic>
      <xdr:nvPicPr>
        <xdr:cNvPr id="33" name="Picture 2">
          <a:extLst>
            <a:ext uri="{FF2B5EF4-FFF2-40B4-BE49-F238E27FC236}">
              <a16:creationId xmlns:a16="http://schemas.microsoft.com/office/drawing/2014/main" id="{F447EBDF-88CA-40B1-BBBD-403B49C0D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4" name="Picture 82">
          <a:extLst>
            <a:ext uri="{FF2B5EF4-FFF2-40B4-BE49-F238E27FC236}">
              <a16:creationId xmlns:a16="http://schemas.microsoft.com/office/drawing/2014/main" id="{BC90F4EB-215D-41DF-83BF-48A99D504E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40386</xdr:rowOff>
    </xdr:to>
    <xdr:pic>
      <xdr:nvPicPr>
        <xdr:cNvPr id="35" name="Picture 2">
          <a:extLst>
            <a:ext uri="{FF2B5EF4-FFF2-40B4-BE49-F238E27FC236}">
              <a16:creationId xmlns:a16="http://schemas.microsoft.com/office/drawing/2014/main" id="{9F5D5BB0-7AB3-4B52-B260-9BDF306D1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13716</xdr:rowOff>
    </xdr:to>
    <xdr:pic>
      <xdr:nvPicPr>
        <xdr:cNvPr id="36" name="Picture 3" descr="nealuce_parete">
          <a:extLst>
            <a:ext uri="{FF2B5EF4-FFF2-40B4-BE49-F238E27FC236}">
              <a16:creationId xmlns:a16="http://schemas.microsoft.com/office/drawing/2014/main" id="{BB039CC2-26A6-4290-9214-E35DDF3F7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7" name="Picture 85">
          <a:extLst>
            <a:ext uri="{FF2B5EF4-FFF2-40B4-BE49-F238E27FC236}">
              <a16:creationId xmlns:a16="http://schemas.microsoft.com/office/drawing/2014/main" id="{D9DE0993-3515-48BF-B080-B9FCAFEFC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40386</xdr:rowOff>
    </xdr:to>
    <xdr:pic>
      <xdr:nvPicPr>
        <xdr:cNvPr id="38" name="Picture 2">
          <a:extLst>
            <a:ext uri="{FF2B5EF4-FFF2-40B4-BE49-F238E27FC236}">
              <a16:creationId xmlns:a16="http://schemas.microsoft.com/office/drawing/2014/main" id="{ED5C01C1-DD52-490F-BA1E-D060A6C59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13716</xdr:rowOff>
    </xdr:to>
    <xdr:pic>
      <xdr:nvPicPr>
        <xdr:cNvPr id="39" name="Picture 3" descr="nealuce_parete">
          <a:extLst>
            <a:ext uri="{FF2B5EF4-FFF2-40B4-BE49-F238E27FC236}">
              <a16:creationId xmlns:a16="http://schemas.microsoft.com/office/drawing/2014/main" id="{39DED6FD-561E-492C-A952-EE2836982B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40" name="Picture 76">
          <a:extLst>
            <a:ext uri="{FF2B5EF4-FFF2-40B4-BE49-F238E27FC236}">
              <a16:creationId xmlns:a16="http://schemas.microsoft.com/office/drawing/2014/main" id="{4B493E28-A8F7-428A-8726-CD0AB3036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40386</xdr:rowOff>
    </xdr:to>
    <xdr:pic>
      <xdr:nvPicPr>
        <xdr:cNvPr id="41" name="Picture 2">
          <a:extLst>
            <a:ext uri="{FF2B5EF4-FFF2-40B4-BE49-F238E27FC236}">
              <a16:creationId xmlns:a16="http://schemas.microsoft.com/office/drawing/2014/main" id="{446479E3-C8F2-43B7-8C97-E4270B716B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13716</xdr:rowOff>
    </xdr:to>
    <xdr:pic>
      <xdr:nvPicPr>
        <xdr:cNvPr id="42" name="Picture 3" descr="nealuce_parete">
          <a:extLst>
            <a:ext uri="{FF2B5EF4-FFF2-40B4-BE49-F238E27FC236}">
              <a16:creationId xmlns:a16="http://schemas.microsoft.com/office/drawing/2014/main" id="{C4BE0895-4E79-49B7-820A-84D0BA27F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43" name="Picture 79">
          <a:extLst>
            <a:ext uri="{FF2B5EF4-FFF2-40B4-BE49-F238E27FC236}">
              <a16:creationId xmlns:a16="http://schemas.microsoft.com/office/drawing/2014/main" id="{C5E4C165-F970-4E1E-8908-5F1AAFC98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40386</xdr:rowOff>
    </xdr:to>
    <xdr:pic>
      <xdr:nvPicPr>
        <xdr:cNvPr id="44" name="Picture 2">
          <a:extLst>
            <a:ext uri="{FF2B5EF4-FFF2-40B4-BE49-F238E27FC236}">
              <a16:creationId xmlns:a16="http://schemas.microsoft.com/office/drawing/2014/main" id="{5F7DD752-E80F-4B56-8E57-B2E712FE9A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13716</xdr:rowOff>
    </xdr:to>
    <xdr:pic>
      <xdr:nvPicPr>
        <xdr:cNvPr id="45" name="Picture 3" descr="nealuce_parete">
          <a:extLst>
            <a:ext uri="{FF2B5EF4-FFF2-40B4-BE49-F238E27FC236}">
              <a16:creationId xmlns:a16="http://schemas.microsoft.com/office/drawing/2014/main" id="{8AFD6C99-2CB2-4647-8892-2A292B23E7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1040</xdr:row>
      <xdr:rowOff>324</xdr:rowOff>
    </xdr:to>
    <xdr:pic>
      <xdr:nvPicPr>
        <xdr:cNvPr id="46" name="Picture 1">
          <a:extLst>
            <a:ext uri="{FF2B5EF4-FFF2-40B4-BE49-F238E27FC236}">
              <a16:creationId xmlns:a16="http://schemas.microsoft.com/office/drawing/2014/main" id="{119EE077-D027-439F-A231-D281BCD8ED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563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609600</xdr:colOff>
      <xdr:row>1029</xdr:row>
      <xdr:rowOff>0</xdr:rowOff>
    </xdr:from>
    <xdr:to>
      <xdr:col>1</xdr:col>
      <xdr:colOff>609600</xdr:colOff>
      <xdr:row>1040</xdr:row>
      <xdr:rowOff>2979</xdr:rowOff>
    </xdr:to>
    <xdr:pic>
      <xdr:nvPicPr>
        <xdr:cNvPr id="47" name="Picture 50" descr="Izrezak.JPG">
          <a:extLst>
            <a:ext uri="{FF2B5EF4-FFF2-40B4-BE49-F238E27FC236}">
              <a16:creationId xmlns:a16="http://schemas.microsoft.com/office/drawing/2014/main" id="{14DBF1B5-3932-4C59-8262-6C9C0B9E25D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1575" y="522722475"/>
          <a:ext cx="0" cy="15746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48" name="Picture 2">
          <a:extLst>
            <a:ext uri="{FF2B5EF4-FFF2-40B4-BE49-F238E27FC236}">
              <a16:creationId xmlns:a16="http://schemas.microsoft.com/office/drawing/2014/main" id="{0ED6BDD5-27FF-4707-B808-10F2F8E545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49" name="Picture 2">
          <a:extLst>
            <a:ext uri="{FF2B5EF4-FFF2-40B4-BE49-F238E27FC236}">
              <a16:creationId xmlns:a16="http://schemas.microsoft.com/office/drawing/2014/main" id="{26E8B802-6CC4-4AC4-808E-8788FBF26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50" name="Picture 3" descr="nealuce_parete">
          <a:extLst>
            <a:ext uri="{FF2B5EF4-FFF2-40B4-BE49-F238E27FC236}">
              <a16:creationId xmlns:a16="http://schemas.microsoft.com/office/drawing/2014/main" id="{E49B96E6-B460-4D93-8B38-08D8448C7E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51" name="Picture 2">
          <a:extLst>
            <a:ext uri="{FF2B5EF4-FFF2-40B4-BE49-F238E27FC236}">
              <a16:creationId xmlns:a16="http://schemas.microsoft.com/office/drawing/2014/main" id="{3B20E71F-753E-4515-824D-89220BA72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52" name="Picture 3" descr="nealuce_parete">
          <a:extLst>
            <a:ext uri="{FF2B5EF4-FFF2-40B4-BE49-F238E27FC236}">
              <a16:creationId xmlns:a16="http://schemas.microsoft.com/office/drawing/2014/main" id="{75FFCC38-B25D-450A-859F-BCC327A82A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53" name="Picture 2">
          <a:extLst>
            <a:ext uri="{FF2B5EF4-FFF2-40B4-BE49-F238E27FC236}">
              <a16:creationId xmlns:a16="http://schemas.microsoft.com/office/drawing/2014/main" id="{D5CA04E8-77D4-481D-A97D-5546767B6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54" name="Picture 3" descr="nealuce_parete">
          <a:extLst>
            <a:ext uri="{FF2B5EF4-FFF2-40B4-BE49-F238E27FC236}">
              <a16:creationId xmlns:a16="http://schemas.microsoft.com/office/drawing/2014/main" id="{765BED22-01EB-4AF4-8F1D-3EA649F5A6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55" name="Picture 2">
          <a:extLst>
            <a:ext uri="{FF2B5EF4-FFF2-40B4-BE49-F238E27FC236}">
              <a16:creationId xmlns:a16="http://schemas.microsoft.com/office/drawing/2014/main" id="{26148FC2-B59C-44B9-94E2-70995E85C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56" name="Picture 82">
          <a:extLst>
            <a:ext uri="{FF2B5EF4-FFF2-40B4-BE49-F238E27FC236}">
              <a16:creationId xmlns:a16="http://schemas.microsoft.com/office/drawing/2014/main" id="{EAF1059A-BDFA-464F-B765-59869BE49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57" name="Picture 2">
          <a:extLst>
            <a:ext uri="{FF2B5EF4-FFF2-40B4-BE49-F238E27FC236}">
              <a16:creationId xmlns:a16="http://schemas.microsoft.com/office/drawing/2014/main" id="{0D3BFC19-EFC4-427E-8063-73CA9FEA3C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58" name="Picture 3" descr="nealuce_parete">
          <a:extLst>
            <a:ext uri="{FF2B5EF4-FFF2-40B4-BE49-F238E27FC236}">
              <a16:creationId xmlns:a16="http://schemas.microsoft.com/office/drawing/2014/main" id="{00248471-A80B-4F26-9E16-8ED1C7943E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59" name="Picture 85">
          <a:extLst>
            <a:ext uri="{FF2B5EF4-FFF2-40B4-BE49-F238E27FC236}">
              <a16:creationId xmlns:a16="http://schemas.microsoft.com/office/drawing/2014/main" id="{CC8AC42D-C31B-49A1-A387-33165AC684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60" name="Picture 2">
          <a:extLst>
            <a:ext uri="{FF2B5EF4-FFF2-40B4-BE49-F238E27FC236}">
              <a16:creationId xmlns:a16="http://schemas.microsoft.com/office/drawing/2014/main" id="{CCA15FBC-9F15-46C6-8CB2-411A9CAA5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61" name="Picture 3" descr="nealuce_parete">
          <a:extLst>
            <a:ext uri="{FF2B5EF4-FFF2-40B4-BE49-F238E27FC236}">
              <a16:creationId xmlns:a16="http://schemas.microsoft.com/office/drawing/2014/main" id="{8936A7C5-ADC5-4044-AE41-1200397FE9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62" name="Picture 76">
          <a:extLst>
            <a:ext uri="{FF2B5EF4-FFF2-40B4-BE49-F238E27FC236}">
              <a16:creationId xmlns:a16="http://schemas.microsoft.com/office/drawing/2014/main" id="{F01CB011-8CC9-4746-A9E8-F6D8E91CB8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63" name="Picture 2">
          <a:extLst>
            <a:ext uri="{FF2B5EF4-FFF2-40B4-BE49-F238E27FC236}">
              <a16:creationId xmlns:a16="http://schemas.microsoft.com/office/drawing/2014/main" id="{200BE440-1ACB-4546-9997-4E35D8C1F2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64" name="Picture 3" descr="nealuce_parete">
          <a:extLst>
            <a:ext uri="{FF2B5EF4-FFF2-40B4-BE49-F238E27FC236}">
              <a16:creationId xmlns:a16="http://schemas.microsoft.com/office/drawing/2014/main" id="{0DF975CE-F466-4862-B01D-5266F18C92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65" name="Picture 79">
          <a:extLst>
            <a:ext uri="{FF2B5EF4-FFF2-40B4-BE49-F238E27FC236}">
              <a16:creationId xmlns:a16="http://schemas.microsoft.com/office/drawing/2014/main" id="{DF12F949-86FB-4A26-89BD-80D5089387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66" name="Picture 2">
          <a:extLst>
            <a:ext uri="{FF2B5EF4-FFF2-40B4-BE49-F238E27FC236}">
              <a16:creationId xmlns:a16="http://schemas.microsoft.com/office/drawing/2014/main" id="{2C62CC15-CFFD-482D-96D4-982A4E88E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67" name="Picture 3" descr="nealuce_parete">
          <a:extLst>
            <a:ext uri="{FF2B5EF4-FFF2-40B4-BE49-F238E27FC236}">
              <a16:creationId xmlns:a16="http://schemas.microsoft.com/office/drawing/2014/main" id="{7B97D720-A417-4A32-853F-B1838A0585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1038</xdr:row>
      <xdr:rowOff>37513</xdr:rowOff>
    </xdr:to>
    <xdr:pic>
      <xdr:nvPicPr>
        <xdr:cNvPr id="68" name="Picture 1">
          <a:extLst>
            <a:ext uri="{FF2B5EF4-FFF2-40B4-BE49-F238E27FC236}">
              <a16:creationId xmlns:a16="http://schemas.microsoft.com/office/drawing/2014/main" id="{E0E1D621-8E44-46EF-9793-3C3E52854F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323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1041</xdr:row>
      <xdr:rowOff>43782</xdr:rowOff>
    </xdr:to>
    <xdr:pic>
      <xdr:nvPicPr>
        <xdr:cNvPr id="69" name="Picture 2">
          <a:extLst>
            <a:ext uri="{FF2B5EF4-FFF2-40B4-BE49-F238E27FC236}">
              <a16:creationId xmlns:a16="http://schemas.microsoft.com/office/drawing/2014/main" id="{4B55AC72-DC76-4644-A7B3-F1B1A0A75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1042</xdr:row>
      <xdr:rowOff>602</xdr:rowOff>
    </xdr:to>
    <xdr:pic>
      <xdr:nvPicPr>
        <xdr:cNvPr id="70" name="Picture 3" descr="nealuce_parete">
          <a:extLst>
            <a:ext uri="{FF2B5EF4-FFF2-40B4-BE49-F238E27FC236}">
              <a16:creationId xmlns:a16="http://schemas.microsoft.com/office/drawing/2014/main" id="{202342EC-C6B1-4D35-8958-CED4271E04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849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1041</xdr:row>
      <xdr:rowOff>43782</xdr:rowOff>
    </xdr:to>
    <xdr:pic>
      <xdr:nvPicPr>
        <xdr:cNvPr id="71" name="Picture 2">
          <a:extLst>
            <a:ext uri="{FF2B5EF4-FFF2-40B4-BE49-F238E27FC236}">
              <a16:creationId xmlns:a16="http://schemas.microsoft.com/office/drawing/2014/main" id="{F2270C26-0AEC-4D79-8A00-8FFE618A8E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1041</xdr:row>
      <xdr:rowOff>43782</xdr:rowOff>
    </xdr:to>
    <xdr:pic>
      <xdr:nvPicPr>
        <xdr:cNvPr id="72" name="Picture 2">
          <a:extLst>
            <a:ext uri="{FF2B5EF4-FFF2-40B4-BE49-F238E27FC236}">
              <a16:creationId xmlns:a16="http://schemas.microsoft.com/office/drawing/2014/main" id="{F2A3BD9B-8277-4620-BD8C-318E7FB7B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1042</xdr:row>
      <xdr:rowOff>602</xdr:rowOff>
    </xdr:to>
    <xdr:pic>
      <xdr:nvPicPr>
        <xdr:cNvPr id="73" name="Picture 3" descr="nealuce_parete">
          <a:extLst>
            <a:ext uri="{FF2B5EF4-FFF2-40B4-BE49-F238E27FC236}">
              <a16:creationId xmlns:a16="http://schemas.microsoft.com/office/drawing/2014/main" id="{44C91DAC-2043-416E-9739-665D40C314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849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1041</xdr:row>
      <xdr:rowOff>43782</xdr:rowOff>
    </xdr:to>
    <xdr:pic>
      <xdr:nvPicPr>
        <xdr:cNvPr id="74" name="Picture 2">
          <a:extLst>
            <a:ext uri="{FF2B5EF4-FFF2-40B4-BE49-F238E27FC236}">
              <a16:creationId xmlns:a16="http://schemas.microsoft.com/office/drawing/2014/main" id="{B75349AF-3D8F-459C-9C86-5E48B800D8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1042</xdr:row>
      <xdr:rowOff>602</xdr:rowOff>
    </xdr:to>
    <xdr:pic>
      <xdr:nvPicPr>
        <xdr:cNvPr id="75" name="Picture 3" descr="nealuce_parete">
          <a:extLst>
            <a:ext uri="{FF2B5EF4-FFF2-40B4-BE49-F238E27FC236}">
              <a16:creationId xmlns:a16="http://schemas.microsoft.com/office/drawing/2014/main" id="{1E0BEC51-250E-41BE-A95D-D1A2FC6017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849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1041</xdr:row>
      <xdr:rowOff>43782</xdr:rowOff>
    </xdr:to>
    <xdr:pic>
      <xdr:nvPicPr>
        <xdr:cNvPr id="76" name="Picture 2">
          <a:extLst>
            <a:ext uri="{FF2B5EF4-FFF2-40B4-BE49-F238E27FC236}">
              <a16:creationId xmlns:a16="http://schemas.microsoft.com/office/drawing/2014/main" id="{EA76B308-E642-4D1A-94AD-0560243712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1034</xdr:row>
      <xdr:rowOff>119635</xdr:rowOff>
    </xdr:to>
    <xdr:pic>
      <xdr:nvPicPr>
        <xdr:cNvPr id="77" name="Picture 1">
          <a:extLst>
            <a:ext uri="{FF2B5EF4-FFF2-40B4-BE49-F238E27FC236}">
              <a16:creationId xmlns:a16="http://schemas.microsoft.com/office/drawing/2014/main" id="{FD244A61-46D2-4E7D-8F19-A200960B3AE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834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1314</xdr:rowOff>
    </xdr:to>
    <xdr:pic>
      <xdr:nvPicPr>
        <xdr:cNvPr id="78" name="Picture 2">
          <a:extLst>
            <a:ext uri="{FF2B5EF4-FFF2-40B4-BE49-F238E27FC236}">
              <a16:creationId xmlns:a16="http://schemas.microsoft.com/office/drawing/2014/main" id="{AF64DD1C-3605-4076-88FA-86113575F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1044</xdr:row>
      <xdr:rowOff>101240</xdr:rowOff>
    </xdr:to>
    <xdr:pic>
      <xdr:nvPicPr>
        <xdr:cNvPr id="79" name="Picture 3" descr="nealuce_parete">
          <a:extLst>
            <a:ext uri="{FF2B5EF4-FFF2-40B4-BE49-F238E27FC236}">
              <a16:creationId xmlns:a16="http://schemas.microsoft.com/office/drawing/2014/main" id="{CAB83DD3-FF5D-4876-9DEB-1D82E9F334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44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1314</xdr:rowOff>
    </xdr:to>
    <xdr:pic>
      <xdr:nvPicPr>
        <xdr:cNvPr id="80" name="Picture 2">
          <a:extLst>
            <a:ext uri="{FF2B5EF4-FFF2-40B4-BE49-F238E27FC236}">
              <a16:creationId xmlns:a16="http://schemas.microsoft.com/office/drawing/2014/main" id="{3CC10E0A-FCEF-4DA5-AE2C-DEEC4269F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1314</xdr:rowOff>
    </xdr:to>
    <xdr:pic>
      <xdr:nvPicPr>
        <xdr:cNvPr id="81" name="Picture 2">
          <a:extLst>
            <a:ext uri="{FF2B5EF4-FFF2-40B4-BE49-F238E27FC236}">
              <a16:creationId xmlns:a16="http://schemas.microsoft.com/office/drawing/2014/main" id="{81EB8A9D-93CD-4B39-8735-F2A3D067D8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1044</xdr:row>
      <xdr:rowOff>101240</xdr:rowOff>
    </xdr:to>
    <xdr:pic>
      <xdr:nvPicPr>
        <xdr:cNvPr id="82" name="Picture 3" descr="nealuce_parete">
          <a:extLst>
            <a:ext uri="{FF2B5EF4-FFF2-40B4-BE49-F238E27FC236}">
              <a16:creationId xmlns:a16="http://schemas.microsoft.com/office/drawing/2014/main" id="{CAE3365D-6245-47BC-A22F-129698684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44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1314</xdr:rowOff>
    </xdr:to>
    <xdr:pic>
      <xdr:nvPicPr>
        <xdr:cNvPr id="83" name="Picture 2">
          <a:extLst>
            <a:ext uri="{FF2B5EF4-FFF2-40B4-BE49-F238E27FC236}">
              <a16:creationId xmlns:a16="http://schemas.microsoft.com/office/drawing/2014/main" id="{8E69204A-F713-4C7C-A65D-A9DA38C96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1044</xdr:row>
      <xdr:rowOff>101240</xdr:rowOff>
    </xdr:to>
    <xdr:pic>
      <xdr:nvPicPr>
        <xdr:cNvPr id="84" name="Picture 3" descr="nealuce_parete">
          <a:extLst>
            <a:ext uri="{FF2B5EF4-FFF2-40B4-BE49-F238E27FC236}">
              <a16:creationId xmlns:a16="http://schemas.microsoft.com/office/drawing/2014/main" id="{0DC2A2F4-2868-4977-854E-1104217E7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44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1314</xdr:rowOff>
    </xdr:to>
    <xdr:pic>
      <xdr:nvPicPr>
        <xdr:cNvPr id="85" name="Picture 2">
          <a:extLst>
            <a:ext uri="{FF2B5EF4-FFF2-40B4-BE49-F238E27FC236}">
              <a16:creationId xmlns:a16="http://schemas.microsoft.com/office/drawing/2014/main" id="{C9A6BCB5-0126-4FAC-A4AE-8ECC4E4C68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1037</xdr:row>
      <xdr:rowOff>44959</xdr:rowOff>
    </xdr:to>
    <xdr:pic>
      <xdr:nvPicPr>
        <xdr:cNvPr id="86" name="Picture 1">
          <a:extLst>
            <a:ext uri="{FF2B5EF4-FFF2-40B4-BE49-F238E27FC236}">
              <a16:creationId xmlns:a16="http://schemas.microsoft.com/office/drawing/2014/main" id="{D8785C49-1734-4ADE-8C7A-9519731E965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187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27051</xdr:rowOff>
    </xdr:to>
    <xdr:pic>
      <xdr:nvPicPr>
        <xdr:cNvPr id="87" name="Picture 2">
          <a:extLst>
            <a:ext uri="{FF2B5EF4-FFF2-40B4-BE49-F238E27FC236}">
              <a16:creationId xmlns:a16="http://schemas.microsoft.com/office/drawing/2014/main" id="{5B48EB57-ED37-47BD-97C3-3DF4F7269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118491</xdr:rowOff>
    </xdr:to>
    <xdr:pic>
      <xdr:nvPicPr>
        <xdr:cNvPr id="88" name="Picture 3" descr="nealuce_parete">
          <a:extLst>
            <a:ext uri="{FF2B5EF4-FFF2-40B4-BE49-F238E27FC236}">
              <a16:creationId xmlns:a16="http://schemas.microsoft.com/office/drawing/2014/main" id="{C9A1F197-26D5-401E-89C6-B14DD4E174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27051</xdr:rowOff>
    </xdr:to>
    <xdr:pic>
      <xdr:nvPicPr>
        <xdr:cNvPr id="89" name="Picture 2">
          <a:extLst>
            <a:ext uri="{FF2B5EF4-FFF2-40B4-BE49-F238E27FC236}">
              <a16:creationId xmlns:a16="http://schemas.microsoft.com/office/drawing/2014/main" id="{6AF38116-D3B8-4992-ABEB-139CFC9BA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27051</xdr:rowOff>
    </xdr:to>
    <xdr:pic>
      <xdr:nvPicPr>
        <xdr:cNvPr id="90" name="Picture 2">
          <a:extLst>
            <a:ext uri="{FF2B5EF4-FFF2-40B4-BE49-F238E27FC236}">
              <a16:creationId xmlns:a16="http://schemas.microsoft.com/office/drawing/2014/main" id="{53199EA0-ABE7-45E4-B711-BEE0E50FD6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118491</xdr:rowOff>
    </xdr:to>
    <xdr:pic>
      <xdr:nvPicPr>
        <xdr:cNvPr id="91" name="Picture 3" descr="nealuce_parete">
          <a:extLst>
            <a:ext uri="{FF2B5EF4-FFF2-40B4-BE49-F238E27FC236}">
              <a16:creationId xmlns:a16="http://schemas.microsoft.com/office/drawing/2014/main" id="{D5EBD970-731D-4CE7-BCEF-23A50312F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27051</xdr:rowOff>
    </xdr:to>
    <xdr:pic>
      <xdr:nvPicPr>
        <xdr:cNvPr id="92" name="Picture 2">
          <a:extLst>
            <a:ext uri="{FF2B5EF4-FFF2-40B4-BE49-F238E27FC236}">
              <a16:creationId xmlns:a16="http://schemas.microsoft.com/office/drawing/2014/main" id="{1AB6E75E-2E66-44C7-AC8D-88043C4F82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118491</xdr:rowOff>
    </xdr:to>
    <xdr:pic>
      <xdr:nvPicPr>
        <xdr:cNvPr id="93" name="Picture 3" descr="nealuce_parete">
          <a:extLst>
            <a:ext uri="{FF2B5EF4-FFF2-40B4-BE49-F238E27FC236}">
              <a16:creationId xmlns:a16="http://schemas.microsoft.com/office/drawing/2014/main" id="{8AB4F60F-5E53-4A93-BC14-7E5F465224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1049</xdr:row>
      <xdr:rowOff>27051</xdr:rowOff>
    </xdr:to>
    <xdr:pic>
      <xdr:nvPicPr>
        <xdr:cNvPr id="94" name="Picture 2">
          <a:extLst>
            <a:ext uri="{FF2B5EF4-FFF2-40B4-BE49-F238E27FC236}">
              <a16:creationId xmlns:a16="http://schemas.microsoft.com/office/drawing/2014/main" id="{87593C6A-494B-4D82-9676-E811A1CDB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1041</xdr:row>
      <xdr:rowOff>113124</xdr:rowOff>
    </xdr:to>
    <xdr:pic>
      <xdr:nvPicPr>
        <xdr:cNvPr id="95" name="Picture 1">
          <a:extLst>
            <a:ext uri="{FF2B5EF4-FFF2-40B4-BE49-F238E27FC236}">
              <a16:creationId xmlns:a16="http://schemas.microsoft.com/office/drawing/2014/main" id="{90C2EB66-9025-48A6-ADB3-B1DEBEDA7F9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827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1041</xdr:row>
      <xdr:rowOff>90264</xdr:rowOff>
    </xdr:to>
    <xdr:pic>
      <xdr:nvPicPr>
        <xdr:cNvPr id="96" name="Picture 123" descr="Izrezak.JPG">
          <a:extLst>
            <a:ext uri="{FF2B5EF4-FFF2-40B4-BE49-F238E27FC236}">
              <a16:creationId xmlns:a16="http://schemas.microsoft.com/office/drawing/2014/main" id="{755A2778-C881-4AB2-8417-3A0E276D2B1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804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114300</xdr:rowOff>
    </xdr:to>
    <xdr:pic>
      <xdr:nvPicPr>
        <xdr:cNvPr id="97" name="Picture 2">
          <a:extLst>
            <a:ext uri="{FF2B5EF4-FFF2-40B4-BE49-F238E27FC236}">
              <a16:creationId xmlns:a16="http://schemas.microsoft.com/office/drawing/2014/main" id="{D36B9026-A1D1-4C97-A5FB-E893AC327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114300</xdr:rowOff>
    </xdr:to>
    <xdr:pic>
      <xdr:nvPicPr>
        <xdr:cNvPr id="98" name="Picture 3" descr="nealuce_parete">
          <a:extLst>
            <a:ext uri="{FF2B5EF4-FFF2-40B4-BE49-F238E27FC236}">
              <a16:creationId xmlns:a16="http://schemas.microsoft.com/office/drawing/2014/main" id="{0E291F2C-51AF-4F44-B93F-AA133D1CB8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114300</xdr:rowOff>
    </xdr:to>
    <xdr:pic>
      <xdr:nvPicPr>
        <xdr:cNvPr id="99" name="Picture 2">
          <a:extLst>
            <a:ext uri="{FF2B5EF4-FFF2-40B4-BE49-F238E27FC236}">
              <a16:creationId xmlns:a16="http://schemas.microsoft.com/office/drawing/2014/main" id="{64400FE5-5F8F-45AD-B945-CE1D477D5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114300</xdr:rowOff>
    </xdr:to>
    <xdr:pic>
      <xdr:nvPicPr>
        <xdr:cNvPr id="100" name="Picture 2">
          <a:extLst>
            <a:ext uri="{FF2B5EF4-FFF2-40B4-BE49-F238E27FC236}">
              <a16:creationId xmlns:a16="http://schemas.microsoft.com/office/drawing/2014/main" id="{955AB4A7-F4E5-4473-A214-21A0B0473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114300</xdr:rowOff>
    </xdr:to>
    <xdr:pic>
      <xdr:nvPicPr>
        <xdr:cNvPr id="101" name="Picture 3" descr="nealuce_parete">
          <a:extLst>
            <a:ext uri="{FF2B5EF4-FFF2-40B4-BE49-F238E27FC236}">
              <a16:creationId xmlns:a16="http://schemas.microsoft.com/office/drawing/2014/main" id="{3C6A6A3D-2D2E-47B8-9F33-6C27E677C6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114300</xdr:rowOff>
    </xdr:to>
    <xdr:pic>
      <xdr:nvPicPr>
        <xdr:cNvPr id="102" name="Picture 2">
          <a:extLst>
            <a:ext uri="{FF2B5EF4-FFF2-40B4-BE49-F238E27FC236}">
              <a16:creationId xmlns:a16="http://schemas.microsoft.com/office/drawing/2014/main" id="{64206B9F-C9A3-4AF7-99ED-DF1A0AF57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1047</xdr:row>
      <xdr:rowOff>114300</xdr:rowOff>
    </xdr:to>
    <xdr:pic>
      <xdr:nvPicPr>
        <xdr:cNvPr id="103" name="Picture 3" descr="nealuce_parete">
          <a:extLst>
            <a:ext uri="{FF2B5EF4-FFF2-40B4-BE49-F238E27FC236}">
              <a16:creationId xmlns:a16="http://schemas.microsoft.com/office/drawing/2014/main" id="{17447975-8276-4698-BAE1-A74A97C4A0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114300</xdr:rowOff>
    </xdr:to>
    <xdr:pic>
      <xdr:nvPicPr>
        <xdr:cNvPr id="104" name="Picture 2">
          <a:extLst>
            <a:ext uri="{FF2B5EF4-FFF2-40B4-BE49-F238E27FC236}">
              <a16:creationId xmlns:a16="http://schemas.microsoft.com/office/drawing/2014/main" id="{1497C256-89B4-430F-9800-5F419AB7BA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1047</xdr:row>
      <xdr:rowOff>114300</xdr:rowOff>
    </xdr:to>
    <xdr:pic>
      <xdr:nvPicPr>
        <xdr:cNvPr id="105" name="Picture 1">
          <a:extLst>
            <a:ext uri="{FF2B5EF4-FFF2-40B4-BE49-F238E27FC236}">
              <a16:creationId xmlns:a16="http://schemas.microsoft.com/office/drawing/2014/main" id="{BBB5ED2E-BE93-4C75-A5AB-02C79F3B038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1029</xdr:row>
      <xdr:rowOff>0</xdr:rowOff>
    </xdr:to>
    <xdr:pic>
      <xdr:nvPicPr>
        <xdr:cNvPr id="106" name="Picture 133" descr="Izrezak.JPG">
          <a:extLst>
            <a:ext uri="{FF2B5EF4-FFF2-40B4-BE49-F238E27FC236}">
              <a16:creationId xmlns:a16="http://schemas.microsoft.com/office/drawing/2014/main" id="{C61F2495-854A-4B77-97BA-B6AFF3BB153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67055</xdr:rowOff>
    </xdr:to>
    <xdr:pic>
      <xdr:nvPicPr>
        <xdr:cNvPr id="107" name="Picture 2">
          <a:extLst>
            <a:ext uri="{FF2B5EF4-FFF2-40B4-BE49-F238E27FC236}">
              <a16:creationId xmlns:a16="http://schemas.microsoft.com/office/drawing/2014/main" id="{AC0DFB1B-CA8F-479F-AD8F-E22F24E5E3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67055</xdr:rowOff>
    </xdr:to>
    <xdr:pic>
      <xdr:nvPicPr>
        <xdr:cNvPr id="108" name="Picture 3" descr="nealuce_parete">
          <a:extLst>
            <a:ext uri="{FF2B5EF4-FFF2-40B4-BE49-F238E27FC236}">
              <a16:creationId xmlns:a16="http://schemas.microsoft.com/office/drawing/2014/main" id="{7A2444BC-4C62-459E-9EDA-5B159D8804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67055</xdr:rowOff>
    </xdr:to>
    <xdr:pic>
      <xdr:nvPicPr>
        <xdr:cNvPr id="109" name="Picture 2">
          <a:extLst>
            <a:ext uri="{FF2B5EF4-FFF2-40B4-BE49-F238E27FC236}">
              <a16:creationId xmlns:a16="http://schemas.microsoft.com/office/drawing/2014/main" id="{D88EA593-C022-4C58-871F-DC29F9D38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67055</xdr:rowOff>
    </xdr:to>
    <xdr:pic>
      <xdr:nvPicPr>
        <xdr:cNvPr id="110" name="Picture 2">
          <a:extLst>
            <a:ext uri="{FF2B5EF4-FFF2-40B4-BE49-F238E27FC236}">
              <a16:creationId xmlns:a16="http://schemas.microsoft.com/office/drawing/2014/main" id="{85BB606C-3BE3-42CF-8031-2D7E791C5C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67055</xdr:rowOff>
    </xdr:to>
    <xdr:pic>
      <xdr:nvPicPr>
        <xdr:cNvPr id="111" name="Picture 3" descr="nealuce_parete">
          <a:extLst>
            <a:ext uri="{FF2B5EF4-FFF2-40B4-BE49-F238E27FC236}">
              <a16:creationId xmlns:a16="http://schemas.microsoft.com/office/drawing/2014/main" id="{B6B4EF5B-0407-414C-AD2C-8E810A986E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67055</xdr:rowOff>
    </xdr:to>
    <xdr:pic>
      <xdr:nvPicPr>
        <xdr:cNvPr id="112" name="Picture 2">
          <a:extLst>
            <a:ext uri="{FF2B5EF4-FFF2-40B4-BE49-F238E27FC236}">
              <a16:creationId xmlns:a16="http://schemas.microsoft.com/office/drawing/2014/main" id="{5D9E5A31-0D88-4D0C-9012-43199CF4F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67055</xdr:rowOff>
    </xdr:to>
    <xdr:pic>
      <xdr:nvPicPr>
        <xdr:cNvPr id="113" name="Picture 3" descr="nealuce_parete">
          <a:extLst>
            <a:ext uri="{FF2B5EF4-FFF2-40B4-BE49-F238E27FC236}">
              <a16:creationId xmlns:a16="http://schemas.microsoft.com/office/drawing/2014/main" id="{FFBFBCD2-6E1F-4461-9319-68B4D340D6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1046</xdr:row>
      <xdr:rowOff>67055</xdr:rowOff>
    </xdr:to>
    <xdr:pic>
      <xdr:nvPicPr>
        <xdr:cNvPr id="114" name="Picture 2">
          <a:extLst>
            <a:ext uri="{FF2B5EF4-FFF2-40B4-BE49-F238E27FC236}">
              <a16:creationId xmlns:a16="http://schemas.microsoft.com/office/drawing/2014/main" id="{F8D6B71F-FEF7-4BF0-8271-E5B2041F04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1046</xdr:row>
      <xdr:rowOff>67055</xdr:rowOff>
    </xdr:to>
    <xdr:pic>
      <xdr:nvPicPr>
        <xdr:cNvPr id="115" name="Picture 1">
          <a:extLst>
            <a:ext uri="{FF2B5EF4-FFF2-40B4-BE49-F238E27FC236}">
              <a16:creationId xmlns:a16="http://schemas.microsoft.com/office/drawing/2014/main" id="{BF3347E7-9DEA-41D7-8335-6076D5A65A6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1029</xdr:row>
      <xdr:rowOff>0</xdr:rowOff>
    </xdr:to>
    <xdr:pic>
      <xdr:nvPicPr>
        <xdr:cNvPr id="116" name="Picture 143" descr="Izrezak.JPG">
          <a:extLst>
            <a:ext uri="{FF2B5EF4-FFF2-40B4-BE49-F238E27FC236}">
              <a16:creationId xmlns:a16="http://schemas.microsoft.com/office/drawing/2014/main" id="{C8B7D196-CDA0-4DA9-9D2C-E371682A3E2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1091</xdr:row>
      <xdr:rowOff>12193</xdr:rowOff>
    </xdr:to>
    <xdr:pic>
      <xdr:nvPicPr>
        <xdr:cNvPr id="117" name="Picture 2">
          <a:extLst>
            <a:ext uri="{FF2B5EF4-FFF2-40B4-BE49-F238E27FC236}">
              <a16:creationId xmlns:a16="http://schemas.microsoft.com/office/drawing/2014/main" id="{142C0A4D-4B94-4B16-A0A9-8003E62EB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1092</xdr:row>
      <xdr:rowOff>100966</xdr:rowOff>
    </xdr:to>
    <xdr:pic>
      <xdr:nvPicPr>
        <xdr:cNvPr id="118" name="Picture 3" descr="nealuce_parete">
          <a:extLst>
            <a:ext uri="{FF2B5EF4-FFF2-40B4-BE49-F238E27FC236}">
              <a16:creationId xmlns:a16="http://schemas.microsoft.com/office/drawing/2014/main" id="{BC47ACE7-491F-4C36-912A-F920B9B384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910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1091</xdr:row>
      <xdr:rowOff>12193</xdr:rowOff>
    </xdr:to>
    <xdr:pic>
      <xdr:nvPicPr>
        <xdr:cNvPr id="119" name="Picture 2">
          <a:extLst>
            <a:ext uri="{FF2B5EF4-FFF2-40B4-BE49-F238E27FC236}">
              <a16:creationId xmlns:a16="http://schemas.microsoft.com/office/drawing/2014/main" id="{1B029F5A-F806-4ECF-B090-A51E9E27DE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1091</xdr:row>
      <xdr:rowOff>12193</xdr:rowOff>
    </xdr:to>
    <xdr:pic>
      <xdr:nvPicPr>
        <xdr:cNvPr id="120" name="Picture 2">
          <a:extLst>
            <a:ext uri="{FF2B5EF4-FFF2-40B4-BE49-F238E27FC236}">
              <a16:creationId xmlns:a16="http://schemas.microsoft.com/office/drawing/2014/main" id="{17619AC5-70DE-4FE3-9345-AB309BEEBB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1092</xdr:row>
      <xdr:rowOff>100966</xdr:rowOff>
    </xdr:to>
    <xdr:pic>
      <xdr:nvPicPr>
        <xdr:cNvPr id="121" name="Picture 3" descr="nealuce_parete">
          <a:extLst>
            <a:ext uri="{FF2B5EF4-FFF2-40B4-BE49-F238E27FC236}">
              <a16:creationId xmlns:a16="http://schemas.microsoft.com/office/drawing/2014/main" id="{4A743ADC-9811-4694-97B1-7E6EEDB434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910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1091</xdr:row>
      <xdr:rowOff>12193</xdr:rowOff>
    </xdr:to>
    <xdr:pic>
      <xdr:nvPicPr>
        <xdr:cNvPr id="122" name="Picture 2">
          <a:extLst>
            <a:ext uri="{FF2B5EF4-FFF2-40B4-BE49-F238E27FC236}">
              <a16:creationId xmlns:a16="http://schemas.microsoft.com/office/drawing/2014/main" id="{C13000BC-E81E-4DD6-A704-B570DB6F1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1092</xdr:row>
      <xdr:rowOff>100966</xdr:rowOff>
    </xdr:to>
    <xdr:pic>
      <xdr:nvPicPr>
        <xdr:cNvPr id="123" name="Picture 3" descr="nealuce_parete">
          <a:extLst>
            <a:ext uri="{FF2B5EF4-FFF2-40B4-BE49-F238E27FC236}">
              <a16:creationId xmlns:a16="http://schemas.microsoft.com/office/drawing/2014/main" id="{3C7E9A07-9F7C-4972-B755-BBC17F264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910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1091</xdr:row>
      <xdr:rowOff>12193</xdr:rowOff>
    </xdr:to>
    <xdr:pic>
      <xdr:nvPicPr>
        <xdr:cNvPr id="124" name="Picture 2">
          <a:extLst>
            <a:ext uri="{FF2B5EF4-FFF2-40B4-BE49-F238E27FC236}">
              <a16:creationId xmlns:a16="http://schemas.microsoft.com/office/drawing/2014/main" id="{E7B676DC-FD56-49F4-BFB2-EBF41A78F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1040</xdr:row>
      <xdr:rowOff>79178</xdr:rowOff>
    </xdr:to>
    <xdr:pic>
      <xdr:nvPicPr>
        <xdr:cNvPr id="125" name="Picture 1">
          <a:extLst>
            <a:ext uri="{FF2B5EF4-FFF2-40B4-BE49-F238E27FC236}">
              <a16:creationId xmlns:a16="http://schemas.microsoft.com/office/drawing/2014/main" id="{6F6492BB-52F3-4A3A-AB79-B6CC51B73FE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6508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26" name="Picture 2">
          <a:extLst>
            <a:ext uri="{FF2B5EF4-FFF2-40B4-BE49-F238E27FC236}">
              <a16:creationId xmlns:a16="http://schemas.microsoft.com/office/drawing/2014/main" id="{7CD2F388-9A1C-447F-9CB9-8D1570A8D3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27" name="Picture 3" descr="nealuce_parete">
          <a:extLst>
            <a:ext uri="{FF2B5EF4-FFF2-40B4-BE49-F238E27FC236}">
              <a16:creationId xmlns:a16="http://schemas.microsoft.com/office/drawing/2014/main" id="{4F95C4A9-6C86-4AE4-81B7-BD35025CE0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28" name="Picture 2">
          <a:extLst>
            <a:ext uri="{FF2B5EF4-FFF2-40B4-BE49-F238E27FC236}">
              <a16:creationId xmlns:a16="http://schemas.microsoft.com/office/drawing/2014/main" id="{186301B9-B609-4ECE-A07D-CD7876A8E3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29" name="Picture 2">
          <a:extLst>
            <a:ext uri="{FF2B5EF4-FFF2-40B4-BE49-F238E27FC236}">
              <a16:creationId xmlns:a16="http://schemas.microsoft.com/office/drawing/2014/main" id="{D725C34A-674C-4752-8AF5-A73A841A5C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30" name="Picture 3" descr="nealuce_parete">
          <a:extLst>
            <a:ext uri="{FF2B5EF4-FFF2-40B4-BE49-F238E27FC236}">
              <a16:creationId xmlns:a16="http://schemas.microsoft.com/office/drawing/2014/main" id="{64C79DB4-0BA8-4E75-B520-2E72C730F8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1" name="Picture 2">
          <a:extLst>
            <a:ext uri="{FF2B5EF4-FFF2-40B4-BE49-F238E27FC236}">
              <a16:creationId xmlns:a16="http://schemas.microsoft.com/office/drawing/2014/main" id="{D064873B-9022-4817-904F-A3FFD8B045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32" name="Picture 3" descr="nealuce_parete">
          <a:extLst>
            <a:ext uri="{FF2B5EF4-FFF2-40B4-BE49-F238E27FC236}">
              <a16:creationId xmlns:a16="http://schemas.microsoft.com/office/drawing/2014/main" id="{9C541997-3AEF-45BD-A141-1FA05E5222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3" name="Picture 2">
          <a:extLst>
            <a:ext uri="{FF2B5EF4-FFF2-40B4-BE49-F238E27FC236}">
              <a16:creationId xmlns:a16="http://schemas.microsoft.com/office/drawing/2014/main" id="{C34659F8-8568-46D0-A3CA-FB15E12031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1029</xdr:row>
      <xdr:rowOff>0</xdr:rowOff>
    </xdr:to>
    <xdr:pic>
      <xdr:nvPicPr>
        <xdr:cNvPr id="134" name="Picture 1">
          <a:extLst>
            <a:ext uri="{FF2B5EF4-FFF2-40B4-BE49-F238E27FC236}">
              <a16:creationId xmlns:a16="http://schemas.microsoft.com/office/drawing/2014/main" id="{E55239BC-6442-4030-887E-BB4A10DB807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1029</xdr:row>
      <xdr:rowOff>0</xdr:rowOff>
    </xdr:to>
    <xdr:pic>
      <xdr:nvPicPr>
        <xdr:cNvPr id="135" name="Picture 164" descr="Izrezak.JPG">
          <a:extLst>
            <a:ext uri="{FF2B5EF4-FFF2-40B4-BE49-F238E27FC236}">
              <a16:creationId xmlns:a16="http://schemas.microsoft.com/office/drawing/2014/main" id="{B4847B5B-C615-48E7-9C2C-46EA826A09A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38375</xdr:rowOff>
    </xdr:to>
    <xdr:pic>
      <xdr:nvPicPr>
        <xdr:cNvPr id="136" name="Picture 2">
          <a:extLst>
            <a:ext uri="{FF2B5EF4-FFF2-40B4-BE49-F238E27FC236}">
              <a16:creationId xmlns:a16="http://schemas.microsoft.com/office/drawing/2014/main" id="{18220655-E34A-40DB-9F7B-06FD35971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1045</xdr:row>
      <xdr:rowOff>2815</xdr:rowOff>
    </xdr:to>
    <xdr:pic>
      <xdr:nvPicPr>
        <xdr:cNvPr id="137" name="Picture 3" descr="nealuce_parete">
          <a:extLst>
            <a:ext uri="{FF2B5EF4-FFF2-40B4-BE49-F238E27FC236}">
              <a16:creationId xmlns:a16="http://schemas.microsoft.com/office/drawing/2014/main" id="{0FABBEA0-9BE1-49AF-B691-1FEA19F074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805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38375</xdr:rowOff>
    </xdr:to>
    <xdr:pic>
      <xdr:nvPicPr>
        <xdr:cNvPr id="138" name="Picture 2">
          <a:extLst>
            <a:ext uri="{FF2B5EF4-FFF2-40B4-BE49-F238E27FC236}">
              <a16:creationId xmlns:a16="http://schemas.microsoft.com/office/drawing/2014/main" id="{4F273499-862D-4F19-8A3D-F3DBD7A2C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38375</xdr:rowOff>
    </xdr:to>
    <xdr:pic>
      <xdr:nvPicPr>
        <xdr:cNvPr id="139" name="Picture 2">
          <a:extLst>
            <a:ext uri="{FF2B5EF4-FFF2-40B4-BE49-F238E27FC236}">
              <a16:creationId xmlns:a16="http://schemas.microsoft.com/office/drawing/2014/main" id="{78868E36-D6A3-405B-A194-26020B7BE2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1045</xdr:row>
      <xdr:rowOff>2815</xdr:rowOff>
    </xdr:to>
    <xdr:pic>
      <xdr:nvPicPr>
        <xdr:cNvPr id="140" name="Picture 3" descr="nealuce_parete">
          <a:extLst>
            <a:ext uri="{FF2B5EF4-FFF2-40B4-BE49-F238E27FC236}">
              <a16:creationId xmlns:a16="http://schemas.microsoft.com/office/drawing/2014/main" id="{818682F0-89E7-4F3F-AC49-019E04EB74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805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38375</xdr:rowOff>
    </xdr:to>
    <xdr:pic>
      <xdr:nvPicPr>
        <xdr:cNvPr id="141" name="Picture 2">
          <a:extLst>
            <a:ext uri="{FF2B5EF4-FFF2-40B4-BE49-F238E27FC236}">
              <a16:creationId xmlns:a16="http://schemas.microsoft.com/office/drawing/2014/main" id="{A83C7C0C-4766-44FB-BCB9-92B2C771B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1045</xdr:row>
      <xdr:rowOff>2815</xdr:rowOff>
    </xdr:to>
    <xdr:pic>
      <xdr:nvPicPr>
        <xdr:cNvPr id="142" name="Picture 3" descr="nealuce_parete">
          <a:extLst>
            <a:ext uri="{FF2B5EF4-FFF2-40B4-BE49-F238E27FC236}">
              <a16:creationId xmlns:a16="http://schemas.microsoft.com/office/drawing/2014/main" id="{C61EE97E-5921-4F30-B42B-61C4A723E9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805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1044</xdr:row>
      <xdr:rowOff>38375</xdr:rowOff>
    </xdr:to>
    <xdr:pic>
      <xdr:nvPicPr>
        <xdr:cNvPr id="143" name="Picture 2">
          <a:extLst>
            <a:ext uri="{FF2B5EF4-FFF2-40B4-BE49-F238E27FC236}">
              <a16:creationId xmlns:a16="http://schemas.microsoft.com/office/drawing/2014/main" id="{29FB34E7-816B-4717-A7F9-742A615E2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1038</xdr:row>
      <xdr:rowOff>20368</xdr:rowOff>
    </xdr:to>
    <xdr:pic>
      <xdr:nvPicPr>
        <xdr:cNvPr id="144" name="Picture 1">
          <a:extLst>
            <a:ext uri="{FF2B5EF4-FFF2-40B4-BE49-F238E27FC236}">
              <a16:creationId xmlns:a16="http://schemas.microsoft.com/office/drawing/2014/main" id="{0515248C-A747-4461-9D96-29E9524143A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306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1038</xdr:row>
      <xdr:rowOff>1308</xdr:rowOff>
    </xdr:to>
    <xdr:pic>
      <xdr:nvPicPr>
        <xdr:cNvPr id="145" name="Picture 174" descr="Izrezak.JPG">
          <a:extLst>
            <a:ext uri="{FF2B5EF4-FFF2-40B4-BE49-F238E27FC236}">
              <a16:creationId xmlns:a16="http://schemas.microsoft.com/office/drawing/2014/main" id="{0E0AB69D-6853-435C-807D-19CD3124011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2871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46" name="Picture 2">
          <a:extLst>
            <a:ext uri="{FF2B5EF4-FFF2-40B4-BE49-F238E27FC236}">
              <a16:creationId xmlns:a16="http://schemas.microsoft.com/office/drawing/2014/main" id="{9C1A4416-7F5E-4A25-A541-FD03C8A83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147" name="Picture 3" descr="nealuce_parete">
          <a:extLst>
            <a:ext uri="{FF2B5EF4-FFF2-40B4-BE49-F238E27FC236}">
              <a16:creationId xmlns:a16="http://schemas.microsoft.com/office/drawing/2014/main" id="{89948E37-9654-4996-88A7-26BFDE85D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48" name="Picture 2">
          <a:extLst>
            <a:ext uri="{FF2B5EF4-FFF2-40B4-BE49-F238E27FC236}">
              <a16:creationId xmlns:a16="http://schemas.microsoft.com/office/drawing/2014/main" id="{B3DAA994-223E-41BA-9397-78DFEC61D8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49" name="Picture 2">
          <a:extLst>
            <a:ext uri="{FF2B5EF4-FFF2-40B4-BE49-F238E27FC236}">
              <a16:creationId xmlns:a16="http://schemas.microsoft.com/office/drawing/2014/main" id="{9CC4EA4D-0B60-4A40-8F6F-6DA2931D86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150" name="Picture 3" descr="nealuce_parete">
          <a:extLst>
            <a:ext uri="{FF2B5EF4-FFF2-40B4-BE49-F238E27FC236}">
              <a16:creationId xmlns:a16="http://schemas.microsoft.com/office/drawing/2014/main" id="{A094772D-DD8C-41F5-9870-2E39335EB5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51" name="Picture 2">
          <a:extLst>
            <a:ext uri="{FF2B5EF4-FFF2-40B4-BE49-F238E27FC236}">
              <a16:creationId xmlns:a16="http://schemas.microsoft.com/office/drawing/2014/main" id="{2EE0CB8C-B54B-4329-96CB-AF8AEC6DD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152" name="Picture 3" descr="nealuce_parete">
          <a:extLst>
            <a:ext uri="{FF2B5EF4-FFF2-40B4-BE49-F238E27FC236}">
              <a16:creationId xmlns:a16="http://schemas.microsoft.com/office/drawing/2014/main" id="{F95C2FDB-69B4-4148-A5C8-59421557A9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53" name="Picture 2">
          <a:extLst>
            <a:ext uri="{FF2B5EF4-FFF2-40B4-BE49-F238E27FC236}">
              <a16:creationId xmlns:a16="http://schemas.microsoft.com/office/drawing/2014/main" id="{505CC56B-FB59-4793-8EEF-172F55C09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1547</xdr:row>
      <xdr:rowOff>26289</xdr:rowOff>
    </xdr:to>
    <xdr:pic>
      <xdr:nvPicPr>
        <xdr:cNvPr id="154" name="Picture 1">
          <a:extLst>
            <a:ext uri="{FF2B5EF4-FFF2-40B4-BE49-F238E27FC236}">
              <a16:creationId xmlns:a16="http://schemas.microsoft.com/office/drawing/2014/main" id="{31E943A6-31FB-48E1-A02E-A8457B3B9D0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1030</xdr:row>
      <xdr:rowOff>39624</xdr:rowOff>
    </xdr:to>
    <xdr:pic>
      <xdr:nvPicPr>
        <xdr:cNvPr id="155" name="Picture 184" descr="Izrezak.JPG">
          <a:extLst>
            <a:ext uri="{FF2B5EF4-FFF2-40B4-BE49-F238E27FC236}">
              <a16:creationId xmlns:a16="http://schemas.microsoft.com/office/drawing/2014/main" id="{0BE1616E-1112-449F-8677-8185566FF3C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82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1029</xdr:row>
      <xdr:rowOff>0</xdr:rowOff>
    </xdr:from>
    <xdr:to>
      <xdr:col>1</xdr:col>
      <xdr:colOff>579120</xdr:colOff>
      <xdr:row>1034</xdr:row>
      <xdr:rowOff>81535</xdr:rowOff>
    </xdr:to>
    <xdr:pic>
      <xdr:nvPicPr>
        <xdr:cNvPr id="156" name="Picture 185" descr="Izrezak.JPG">
          <a:extLst>
            <a:ext uri="{FF2B5EF4-FFF2-40B4-BE49-F238E27FC236}">
              <a16:creationId xmlns:a16="http://schemas.microsoft.com/office/drawing/2014/main" id="{E307C151-15AA-47E0-8441-D6E64332C1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t="13013"/>
        <a:stretch>
          <a:fillRect/>
        </a:stretch>
      </xdr:blipFill>
      <xdr:spPr bwMode="auto">
        <a:xfrm>
          <a:off x="1141095" y="522722475"/>
          <a:ext cx="0" cy="795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57" name="Picture 2">
          <a:extLst>
            <a:ext uri="{FF2B5EF4-FFF2-40B4-BE49-F238E27FC236}">
              <a16:creationId xmlns:a16="http://schemas.microsoft.com/office/drawing/2014/main" id="{D04430C9-7C17-4CF7-BB8C-F436DA207F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158" name="Picture 3" descr="nealuce_parete">
          <a:extLst>
            <a:ext uri="{FF2B5EF4-FFF2-40B4-BE49-F238E27FC236}">
              <a16:creationId xmlns:a16="http://schemas.microsoft.com/office/drawing/2014/main" id="{965E83F4-BFB9-4F5A-AE5E-C74EE309A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59" name="Picture 2">
          <a:extLst>
            <a:ext uri="{FF2B5EF4-FFF2-40B4-BE49-F238E27FC236}">
              <a16:creationId xmlns:a16="http://schemas.microsoft.com/office/drawing/2014/main" id="{53A1649B-9CA3-4C4F-8E72-1F5432503F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60" name="Picture 2">
          <a:extLst>
            <a:ext uri="{FF2B5EF4-FFF2-40B4-BE49-F238E27FC236}">
              <a16:creationId xmlns:a16="http://schemas.microsoft.com/office/drawing/2014/main" id="{D300B6C5-B60F-45D9-8CC8-D0356CD30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161" name="Picture 3" descr="nealuce_parete">
          <a:extLst>
            <a:ext uri="{FF2B5EF4-FFF2-40B4-BE49-F238E27FC236}">
              <a16:creationId xmlns:a16="http://schemas.microsoft.com/office/drawing/2014/main" id="{6D9C830F-AD88-4614-AA7F-FF4207FF1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62" name="Picture 2">
          <a:extLst>
            <a:ext uri="{FF2B5EF4-FFF2-40B4-BE49-F238E27FC236}">
              <a16:creationId xmlns:a16="http://schemas.microsoft.com/office/drawing/2014/main" id="{A6CE4E4B-E896-4419-9016-5212FEB655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163" name="Picture 3" descr="nealuce_parete">
          <a:extLst>
            <a:ext uri="{FF2B5EF4-FFF2-40B4-BE49-F238E27FC236}">
              <a16:creationId xmlns:a16="http://schemas.microsoft.com/office/drawing/2014/main" id="{F79DFDAF-2169-44A7-984A-6ED232CB26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64" name="Picture 2">
          <a:extLst>
            <a:ext uri="{FF2B5EF4-FFF2-40B4-BE49-F238E27FC236}">
              <a16:creationId xmlns:a16="http://schemas.microsoft.com/office/drawing/2014/main" id="{4CEDBC84-8401-48B9-967F-1A5E334B4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1547</xdr:row>
      <xdr:rowOff>26289</xdr:rowOff>
    </xdr:to>
    <xdr:pic>
      <xdr:nvPicPr>
        <xdr:cNvPr id="165" name="Picture 1">
          <a:extLst>
            <a:ext uri="{FF2B5EF4-FFF2-40B4-BE49-F238E27FC236}">
              <a16:creationId xmlns:a16="http://schemas.microsoft.com/office/drawing/2014/main" id="{0BD53238-8461-4155-914C-7F0721C8085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1030</xdr:row>
      <xdr:rowOff>39624</xdr:rowOff>
    </xdr:to>
    <xdr:pic>
      <xdr:nvPicPr>
        <xdr:cNvPr id="166" name="Picture 195" descr="Izrezak.JPG">
          <a:extLst>
            <a:ext uri="{FF2B5EF4-FFF2-40B4-BE49-F238E27FC236}">
              <a16:creationId xmlns:a16="http://schemas.microsoft.com/office/drawing/2014/main" id="{75BD64AF-7AF3-4621-B07A-83AE35D0281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82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67" name="Picture 2">
          <a:extLst>
            <a:ext uri="{FF2B5EF4-FFF2-40B4-BE49-F238E27FC236}">
              <a16:creationId xmlns:a16="http://schemas.microsoft.com/office/drawing/2014/main" id="{EFC2FBA4-97C6-4464-9155-3B1A53CE1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68" name="Picture 2">
          <a:extLst>
            <a:ext uri="{FF2B5EF4-FFF2-40B4-BE49-F238E27FC236}">
              <a16:creationId xmlns:a16="http://schemas.microsoft.com/office/drawing/2014/main" id="{461B6960-03AB-4963-A817-F2A35D0E1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69" name="Picture 3" descr="nealuce_parete">
          <a:extLst>
            <a:ext uri="{FF2B5EF4-FFF2-40B4-BE49-F238E27FC236}">
              <a16:creationId xmlns:a16="http://schemas.microsoft.com/office/drawing/2014/main" id="{70034252-7A76-47BF-8A52-91BB1E65A1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70" name="Picture 2">
          <a:extLst>
            <a:ext uri="{FF2B5EF4-FFF2-40B4-BE49-F238E27FC236}">
              <a16:creationId xmlns:a16="http://schemas.microsoft.com/office/drawing/2014/main" id="{D65E5FA8-6D5A-4F56-B5AA-57F13E0880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71" name="Picture 3" descr="nealuce_parete">
          <a:extLst>
            <a:ext uri="{FF2B5EF4-FFF2-40B4-BE49-F238E27FC236}">
              <a16:creationId xmlns:a16="http://schemas.microsoft.com/office/drawing/2014/main" id="{357EA89B-4A27-45B7-B8F3-501BDC4068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72" name="Picture 2">
          <a:extLst>
            <a:ext uri="{FF2B5EF4-FFF2-40B4-BE49-F238E27FC236}">
              <a16:creationId xmlns:a16="http://schemas.microsoft.com/office/drawing/2014/main" id="{5D10754E-D702-4203-9BC4-38F74B6E3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73" name="Picture 3" descr="nealuce_parete">
          <a:extLst>
            <a:ext uri="{FF2B5EF4-FFF2-40B4-BE49-F238E27FC236}">
              <a16:creationId xmlns:a16="http://schemas.microsoft.com/office/drawing/2014/main" id="{A6E6584A-4AD4-4333-B879-14F7FFD3B6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74" name="Picture 2">
          <a:extLst>
            <a:ext uri="{FF2B5EF4-FFF2-40B4-BE49-F238E27FC236}">
              <a16:creationId xmlns:a16="http://schemas.microsoft.com/office/drawing/2014/main" id="{3E08630C-D344-4A21-A2D1-AC92D0492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75" name="Picture 82">
          <a:extLst>
            <a:ext uri="{FF2B5EF4-FFF2-40B4-BE49-F238E27FC236}">
              <a16:creationId xmlns:a16="http://schemas.microsoft.com/office/drawing/2014/main" id="{625269A3-3D62-4AEB-903E-340FFDB582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76" name="Picture 2">
          <a:extLst>
            <a:ext uri="{FF2B5EF4-FFF2-40B4-BE49-F238E27FC236}">
              <a16:creationId xmlns:a16="http://schemas.microsoft.com/office/drawing/2014/main" id="{8A9ACECA-5DA9-4776-9BB6-C1A535437F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77" name="Picture 3" descr="nealuce_parete">
          <a:extLst>
            <a:ext uri="{FF2B5EF4-FFF2-40B4-BE49-F238E27FC236}">
              <a16:creationId xmlns:a16="http://schemas.microsoft.com/office/drawing/2014/main" id="{9575A4C0-1E28-457F-A6B9-C749C496C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78" name="Picture 85">
          <a:extLst>
            <a:ext uri="{FF2B5EF4-FFF2-40B4-BE49-F238E27FC236}">
              <a16:creationId xmlns:a16="http://schemas.microsoft.com/office/drawing/2014/main" id="{E735314A-DE10-40EB-8A8F-B842470E97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79" name="Picture 2">
          <a:extLst>
            <a:ext uri="{FF2B5EF4-FFF2-40B4-BE49-F238E27FC236}">
              <a16:creationId xmlns:a16="http://schemas.microsoft.com/office/drawing/2014/main" id="{CF20CFB5-4E86-48C6-BEFC-95A35D5AD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80" name="Picture 3" descr="nealuce_parete">
          <a:extLst>
            <a:ext uri="{FF2B5EF4-FFF2-40B4-BE49-F238E27FC236}">
              <a16:creationId xmlns:a16="http://schemas.microsoft.com/office/drawing/2014/main" id="{BCC3421D-4AFE-40A0-9FD1-01EE259C31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81" name="Picture 76">
          <a:extLst>
            <a:ext uri="{FF2B5EF4-FFF2-40B4-BE49-F238E27FC236}">
              <a16:creationId xmlns:a16="http://schemas.microsoft.com/office/drawing/2014/main" id="{B51CCF69-8A14-4816-BA81-A55ECAA63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82" name="Picture 2">
          <a:extLst>
            <a:ext uri="{FF2B5EF4-FFF2-40B4-BE49-F238E27FC236}">
              <a16:creationId xmlns:a16="http://schemas.microsoft.com/office/drawing/2014/main" id="{A8EF9EED-025F-4EAC-B5B3-AA1D05BE2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83" name="Picture 3" descr="nealuce_parete">
          <a:extLst>
            <a:ext uri="{FF2B5EF4-FFF2-40B4-BE49-F238E27FC236}">
              <a16:creationId xmlns:a16="http://schemas.microsoft.com/office/drawing/2014/main" id="{9B7092D3-2CB7-432C-AA2F-39AE464AD2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84" name="Picture 79">
          <a:extLst>
            <a:ext uri="{FF2B5EF4-FFF2-40B4-BE49-F238E27FC236}">
              <a16:creationId xmlns:a16="http://schemas.microsoft.com/office/drawing/2014/main" id="{99867BD2-D24A-4097-B2E9-913B8414F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85" name="Picture 2">
          <a:extLst>
            <a:ext uri="{FF2B5EF4-FFF2-40B4-BE49-F238E27FC236}">
              <a16:creationId xmlns:a16="http://schemas.microsoft.com/office/drawing/2014/main" id="{F83318FB-52B0-47D7-A40B-D03FD2EEE9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0</xdr:rowOff>
    </xdr:to>
    <xdr:pic>
      <xdr:nvPicPr>
        <xdr:cNvPr id="186" name="Picture 3" descr="nealuce_parete">
          <a:extLst>
            <a:ext uri="{FF2B5EF4-FFF2-40B4-BE49-F238E27FC236}">
              <a16:creationId xmlns:a16="http://schemas.microsoft.com/office/drawing/2014/main" id="{89EB6561-4B81-4396-9411-6D0D56953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0</xdr:rowOff>
    </xdr:to>
    <xdr:pic>
      <xdr:nvPicPr>
        <xdr:cNvPr id="187" name="Picture 1">
          <a:extLst>
            <a:ext uri="{FF2B5EF4-FFF2-40B4-BE49-F238E27FC236}">
              <a16:creationId xmlns:a16="http://schemas.microsoft.com/office/drawing/2014/main" id="{78D2C8B7-E51E-4C9C-96AB-29320B9EF8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1029</xdr:row>
      <xdr:rowOff>0</xdr:rowOff>
    </xdr:from>
    <xdr:to>
      <xdr:col>1</xdr:col>
      <xdr:colOff>617220</xdr:colOff>
      <xdr:row>1029</xdr:row>
      <xdr:rowOff>0</xdr:rowOff>
    </xdr:to>
    <xdr:pic>
      <xdr:nvPicPr>
        <xdr:cNvPr id="188" name="Picture 217" descr="Izrezak.JPG">
          <a:extLst>
            <a:ext uri="{FF2B5EF4-FFF2-40B4-BE49-F238E27FC236}">
              <a16:creationId xmlns:a16="http://schemas.microsoft.com/office/drawing/2014/main" id="{48D01C01-5A01-42D8-A9B6-0C8B21854F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919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716280</xdr:colOff>
      <xdr:row>1029</xdr:row>
      <xdr:rowOff>0</xdr:rowOff>
    </xdr:from>
    <xdr:to>
      <xdr:col>1</xdr:col>
      <xdr:colOff>716280</xdr:colOff>
      <xdr:row>1037</xdr:row>
      <xdr:rowOff>14479</xdr:rowOff>
    </xdr:to>
    <xdr:pic>
      <xdr:nvPicPr>
        <xdr:cNvPr id="189" name="Picture 218" descr="Izrezak.JPG">
          <a:extLst>
            <a:ext uri="{FF2B5EF4-FFF2-40B4-BE49-F238E27FC236}">
              <a16:creationId xmlns:a16="http://schemas.microsoft.com/office/drawing/2014/main" id="{9377975E-1D0A-42AB-B6AA-E102A9180FB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78255" y="522722475"/>
          <a:ext cx="0" cy="115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90" name="Picture 2">
          <a:extLst>
            <a:ext uri="{FF2B5EF4-FFF2-40B4-BE49-F238E27FC236}">
              <a16:creationId xmlns:a16="http://schemas.microsoft.com/office/drawing/2014/main" id="{3713BFF8-C89A-4FC9-81A2-DF7084EFCE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91" name="Picture 2">
          <a:extLst>
            <a:ext uri="{FF2B5EF4-FFF2-40B4-BE49-F238E27FC236}">
              <a16:creationId xmlns:a16="http://schemas.microsoft.com/office/drawing/2014/main" id="{FB92C410-EF21-4A59-A07C-D541BB0A20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92" name="Picture 3" descr="nealuce_parete">
          <a:extLst>
            <a:ext uri="{FF2B5EF4-FFF2-40B4-BE49-F238E27FC236}">
              <a16:creationId xmlns:a16="http://schemas.microsoft.com/office/drawing/2014/main" id="{922BF98F-7769-439D-AEB9-9E201E9AF7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93" name="Picture 2">
          <a:extLst>
            <a:ext uri="{FF2B5EF4-FFF2-40B4-BE49-F238E27FC236}">
              <a16:creationId xmlns:a16="http://schemas.microsoft.com/office/drawing/2014/main" id="{2193E18E-0708-466E-962F-3FBC9A334D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94" name="Picture 3" descr="nealuce_parete">
          <a:extLst>
            <a:ext uri="{FF2B5EF4-FFF2-40B4-BE49-F238E27FC236}">
              <a16:creationId xmlns:a16="http://schemas.microsoft.com/office/drawing/2014/main" id="{F5AD9A00-251E-4260-A540-B5CEB820A6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95" name="Picture 2">
          <a:extLst>
            <a:ext uri="{FF2B5EF4-FFF2-40B4-BE49-F238E27FC236}">
              <a16:creationId xmlns:a16="http://schemas.microsoft.com/office/drawing/2014/main" id="{D6C3B8A2-8CC4-45F6-9AE0-96E4C17DD5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96" name="Picture 3" descr="nealuce_parete">
          <a:extLst>
            <a:ext uri="{FF2B5EF4-FFF2-40B4-BE49-F238E27FC236}">
              <a16:creationId xmlns:a16="http://schemas.microsoft.com/office/drawing/2014/main" id="{D85C17A6-784D-4173-A564-759B276FB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97" name="Picture 2">
          <a:extLst>
            <a:ext uri="{FF2B5EF4-FFF2-40B4-BE49-F238E27FC236}">
              <a16:creationId xmlns:a16="http://schemas.microsoft.com/office/drawing/2014/main" id="{1FAB694D-F46F-4FC8-A945-47A968BDE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98" name="Picture 82">
          <a:extLst>
            <a:ext uri="{FF2B5EF4-FFF2-40B4-BE49-F238E27FC236}">
              <a16:creationId xmlns:a16="http://schemas.microsoft.com/office/drawing/2014/main" id="{FC58F4D6-0448-4633-93CE-DECDCE68FC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99" name="Picture 2">
          <a:extLst>
            <a:ext uri="{FF2B5EF4-FFF2-40B4-BE49-F238E27FC236}">
              <a16:creationId xmlns:a16="http://schemas.microsoft.com/office/drawing/2014/main" id="{6F9E8A89-A224-41E7-A9BC-2FCBB9513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00" name="Picture 3" descr="nealuce_parete">
          <a:extLst>
            <a:ext uri="{FF2B5EF4-FFF2-40B4-BE49-F238E27FC236}">
              <a16:creationId xmlns:a16="http://schemas.microsoft.com/office/drawing/2014/main" id="{60EBAF0E-249F-47D3-9360-36C3BF181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01" name="Picture 85">
          <a:extLst>
            <a:ext uri="{FF2B5EF4-FFF2-40B4-BE49-F238E27FC236}">
              <a16:creationId xmlns:a16="http://schemas.microsoft.com/office/drawing/2014/main" id="{EA89F157-ACE2-440A-AB33-ABB63F18AC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02" name="Picture 2">
          <a:extLst>
            <a:ext uri="{FF2B5EF4-FFF2-40B4-BE49-F238E27FC236}">
              <a16:creationId xmlns:a16="http://schemas.microsoft.com/office/drawing/2014/main" id="{9365444B-A394-4091-A96B-9DE0655C7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03" name="Picture 3" descr="nealuce_parete">
          <a:extLst>
            <a:ext uri="{FF2B5EF4-FFF2-40B4-BE49-F238E27FC236}">
              <a16:creationId xmlns:a16="http://schemas.microsoft.com/office/drawing/2014/main" id="{9B92B550-38EE-4EEF-9BE3-ADB919FC3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04" name="Picture 76">
          <a:extLst>
            <a:ext uri="{FF2B5EF4-FFF2-40B4-BE49-F238E27FC236}">
              <a16:creationId xmlns:a16="http://schemas.microsoft.com/office/drawing/2014/main" id="{E43E9D4E-4546-425B-A88B-EB411DA7E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05" name="Picture 2">
          <a:extLst>
            <a:ext uri="{FF2B5EF4-FFF2-40B4-BE49-F238E27FC236}">
              <a16:creationId xmlns:a16="http://schemas.microsoft.com/office/drawing/2014/main" id="{C1DEAD51-3252-4343-95D4-77BC156336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06" name="Picture 3" descr="nealuce_parete">
          <a:extLst>
            <a:ext uri="{FF2B5EF4-FFF2-40B4-BE49-F238E27FC236}">
              <a16:creationId xmlns:a16="http://schemas.microsoft.com/office/drawing/2014/main" id="{BC47E84B-97B6-4533-A1AC-1755958788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07" name="Picture 79">
          <a:extLst>
            <a:ext uri="{FF2B5EF4-FFF2-40B4-BE49-F238E27FC236}">
              <a16:creationId xmlns:a16="http://schemas.microsoft.com/office/drawing/2014/main" id="{5AE2CCA8-3AC2-44FB-9C69-44688B1EE3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08" name="Picture 2">
          <a:extLst>
            <a:ext uri="{FF2B5EF4-FFF2-40B4-BE49-F238E27FC236}">
              <a16:creationId xmlns:a16="http://schemas.microsoft.com/office/drawing/2014/main" id="{8962140C-4225-4D1A-BD99-46E0D4F91E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09" name="Picture 3" descr="nealuce_parete">
          <a:extLst>
            <a:ext uri="{FF2B5EF4-FFF2-40B4-BE49-F238E27FC236}">
              <a16:creationId xmlns:a16="http://schemas.microsoft.com/office/drawing/2014/main" id="{B7591D94-5FA1-4675-A497-4B0FFD18E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0</xdr:rowOff>
    </xdr:to>
    <xdr:pic>
      <xdr:nvPicPr>
        <xdr:cNvPr id="210" name="Picture 1">
          <a:extLst>
            <a:ext uri="{FF2B5EF4-FFF2-40B4-BE49-F238E27FC236}">
              <a16:creationId xmlns:a16="http://schemas.microsoft.com/office/drawing/2014/main" id="{F4B3D185-63BA-446F-AA58-AC0D3015D4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1041</xdr:row>
      <xdr:rowOff>9699</xdr:rowOff>
    </xdr:to>
    <xdr:pic>
      <xdr:nvPicPr>
        <xdr:cNvPr id="211" name="Picture 242" descr="Izrezak.JPG">
          <a:extLst>
            <a:ext uri="{FF2B5EF4-FFF2-40B4-BE49-F238E27FC236}">
              <a16:creationId xmlns:a16="http://schemas.microsoft.com/office/drawing/2014/main" id="{1DF693E2-990D-41DD-81E9-4F4C97324FF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62075" y="522722475"/>
          <a:ext cx="0" cy="1724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12" name="Picture 2">
          <a:extLst>
            <a:ext uri="{FF2B5EF4-FFF2-40B4-BE49-F238E27FC236}">
              <a16:creationId xmlns:a16="http://schemas.microsoft.com/office/drawing/2014/main" id="{BF827C1B-D84F-4135-A8FC-8AF692DE5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13" name="Picture 2">
          <a:extLst>
            <a:ext uri="{FF2B5EF4-FFF2-40B4-BE49-F238E27FC236}">
              <a16:creationId xmlns:a16="http://schemas.microsoft.com/office/drawing/2014/main" id="{9A81E9D6-765C-4C2A-84C3-0D23C4E4F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14" name="Picture 3" descr="nealuce_parete">
          <a:extLst>
            <a:ext uri="{FF2B5EF4-FFF2-40B4-BE49-F238E27FC236}">
              <a16:creationId xmlns:a16="http://schemas.microsoft.com/office/drawing/2014/main" id="{1E3D993F-3DE4-46E9-97E4-F0D3E52DA9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15" name="Picture 2">
          <a:extLst>
            <a:ext uri="{FF2B5EF4-FFF2-40B4-BE49-F238E27FC236}">
              <a16:creationId xmlns:a16="http://schemas.microsoft.com/office/drawing/2014/main" id="{1031FB33-C8D0-4EC2-B264-FF75E865EA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16" name="Picture 3" descr="nealuce_parete">
          <a:extLst>
            <a:ext uri="{FF2B5EF4-FFF2-40B4-BE49-F238E27FC236}">
              <a16:creationId xmlns:a16="http://schemas.microsoft.com/office/drawing/2014/main" id="{CB572D37-F6C6-4EC4-892E-3B65ED40B0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17" name="Picture 2">
          <a:extLst>
            <a:ext uri="{FF2B5EF4-FFF2-40B4-BE49-F238E27FC236}">
              <a16:creationId xmlns:a16="http://schemas.microsoft.com/office/drawing/2014/main" id="{959C22BD-B96B-48BD-B606-9990C52DA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18" name="Picture 3" descr="nealuce_parete">
          <a:extLst>
            <a:ext uri="{FF2B5EF4-FFF2-40B4-BE49-F238E27FC236}">
              <a16:creationId xmlns:a16="http://schemas.microsoft.com/office/drawing/2014/main" id="{D2B3598B-A71E-4739-ADC5-F531107649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19" name="Picture 2">
          <a:extLst>
            <a:ext uri="{FF2B5EF4-FFF2-40B4-BE49-F238E27FC236}">
              <a16:creationId xmlns:a16="http://schemas.microsoft.com/office/drawing/2014/main" id="{E26CF309-B564-4F73-BF8F-856865007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20" name="Picture 82">
          <a:extLst>
            <a:ext uri="{FF2B5EF4-FFF2-40B4-BE49-F238E27FC236}">
              <a16:creationId xmlns:a16="http://schemas.microsoft.com/office/drawing/2014/main" id="{2247753A-F59A-4AED-A6B0-640CD8A43C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21" name="Picture 2">
          <a:extLst>
            <a:ext uri="{FF2B5EF4-FFF2-40B4-BE49-F238E27FC236}">
              <a16:creationId xmlns:a16="http://schemas.microsoft.com/office/drawing/2014/main" id="{9F4A3807-59AC-44B4-B9D8-102F90446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22" name="Picture 3" descr="nealuce_parete">
          <a:extLst>
            <a:ext uri="{FF2B5EF4-FFF2-40B4-BE49-F238E27FC236}">
              <a16:creationId xmlns:a16="http://schemas.microsoft.com/office/drawing/2014/main" id="{5C153F8C-8149-46DF-8489-B304696E28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23" name="Picture 85">
          <a:extLst>
            <a:ext uri="{FF2B5EF4-FFF2-40B4-BE49-F238E27FC236}">
              <a16:creationId xmlns:a16="http://schemas.microsoft.com/office/drawing/2014/main" id="{7CE16803-36FF-438D-8589-8604DAB2EE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24" name="Picture 2">
          <a:extLst>
            <a:ext uri="{FF2B5EF4-FFF2-40B4-BE49-F238E27FC236}">
              <a16:creationId xmlns:a16="http://schemas.microsoft.com/office/drawing/2014/main" id="{E65BFF4C-5BB7-4C23-AC78-8BD946103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25" name="Picture 3" descr="nealuce_parete">
          <a:extLst>
            <a:ext uri="{FF2B5EF4-FFF2-40B4-BE49-F238E27FC236}">
              <a16:creationId xmlns:a16="http://schemas.microsoft.com/office/drawing/2014/main" id="{64A21A0D-E773-49FE-A781-E65B322E16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26" name="Picture 76">
          <a:extLst>
            <a:ext uri="{FF2B5EF4-FFF2-40B4-BE49-F238E27FC236}">
              <a16:creationId xmlns:a16="http://schemas.microsoft.com/office/drawing/2014/main" id="{4F1B7D68-9E57-4B77-9D37-8D0C03A4F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27" name="Picture 2">
          <a:extLst>
            <a:ext uri="{FF2B5EF4-FFF2-40B4-BE49-F238E27FC236}">
              <a16:creationId xmlns:a16="http://schemas.microsoft.com/office/drawing/2014/main" id="{DD6C24BA-8036-4C0D-ACD4-F1EBEC8CE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28" name="Picture 3" descr="nealuce_parete">
          <a:extLst>
            <a:ext uri="{FF2B5EF4-FFF2-40B4-BE49-F238E27FC236}">
              <a16:creationId xmlns:a16="http://schemas.microsoft.com/office/drawing/2014/main" id="{3609EA16-931D-41FD-8CE1-E28731B828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29" name="Picture 79">
          <a:extLst>
            <a:ext uri="{FF2B5EF4-FFF2-40B4-BE49-F238E27FC236}">
              <a16:creationId xmlns:a16="http://schemas.microsoft.com/office/drawing/2014/main" id="{056A1426-AEEE-473F-9024-ABA59AFD7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30" name="Picture 2">
          <a:extLst>
            <a:ext uri="{FF2B5EF4-FFF2-40B4-BE49-F238E27FC236}">
              <a16:creationId xmlns:a16="http://schemas.microsoft.com/office/drawing/2014/main" id="{967BB528-A0A5-423E-B40A-7D8F0C9CD2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31" name="Picture 3" descr="nealuce_parete">
          <a:extLst>
            <a:ext uri="{FF2B5EF4-FFF2-40B4-BE49-F238E27FC236}">
              <a16:creationId xmlns:a16="http://schemas.microsoft.com/office/drawing/2014/main" id="{8D001C2B-632D-4007-A061-4AA588143A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68580</xdr:rowOff>
    </xdr:to>
    <xdr:pic>
      <xdr:nvPicPr>
        <xdr:cNvPr id="232" name="Picture 1">
          <a:extLst>
            <a:ext uri="{FF2B5EF4-FFF2-40B4-BE49-F238E27FC236}">
              <a16:creationId xmlns:a16="http://schemas.microsoft.com/office/drawing/2014/main" id="{E325813F-5A89-48B2-A03A-741852B27D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33" name="Picture 2">
          <a:extLst>
            <a:ext uri="{FF2B5EF4-FFF2-40B4-BE49-F238E27FC236}">
              <a16:creationId xmlns:a16="http://schemas.microsoft.com/office/drawing/2014/main" id="{FAB7C2CA-911D-4285-9887-CB06F635F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34" name="Picture 2">
          <a:extLst>
            <a:ext uri="{FF2B5EF4-FFF2-40B4-BE49-F238E27FC236}">
              <a16:creationId xmlns:a16="http://schemas.microsoft.com/office/drawing/2014/main" id="{E9825D9A-8DB7-493B-AA59-98908AA77E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35" name="Picture 3" descr="nealuce_parete">
          <a:extLst>
            <a:ext uri="{FF2B5EF4-FFF2-40B4-BE49-F238E27FC236}">
              <a16:creationId xmlns:a16="http://schemas.microsoft.com/office/drawing/2014/main" id="{6F975556-6234-425E-81B7-BE8A640C8C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36" name="Picture 2">
          <a:extLst>
            <a:ext uri="{FF2B5EF4-FFF2-40B4-BE49-F238E27FC236}">
              <a16:creationId xmlns:a16="http://schemas.microsoft.com/office/drawing/2014/main" id="{C1039EE7-D667-4F20-843E-897549FB1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37" name="Picture 3" descr="nealuce_parete">
          <a:extLst>
            <a:ext uri="{FF2B5EF4-FFF2-40B4-BE49-F238E27FC236}">
              <a16:creationId xmlns:a16="http://schemas.microsoft.com/office/drawing/2014/main" id="{1EE10D37-89A7-47A1-B826-0FD9C847B9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38" name="Picture 2">
          <a:extLst>
            <a:ext uri="{FF2B5EF4-FFF2-40B4-BE49-F238E27FC236}">
              <a16:creationId xmlns:a16="http://schemas.microsoft.com/office/drawing/2014/main" id="{D54AD54E-0B2D-4577-B79A-D12C8860CE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39" name="Picture 3" descr="nealuce_parete">
          <a:extLst>
            <a:ext uri="{FF2B5EF4-FFF2-40B4-BE49-F238E27FC236}">
              <a16:creationId xmlns:a16="http://schemas.microsoft.com/office/drawing/2014/main" id="{39C9E176-AB90-4158-A2BC-DA5D2F0357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40" name="Picture 2">
          <a:extLst>
            <a:ext uri="{FF2B5EF4-FFF2-40B4-BE49-F238E27FC236}">
              <a16:creationId xmlns:a16="http://schemas.microsoft.com/office/drawing/2014/main" id="{E8964067-31DF-41CE-943F-0DE0FFF0EF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41" name="Picture 82">
          <a:extLst>
            <a:ext uri="{FF2B5EF4-FFF2-40B4-BE49-F238E27FC236}">
              <a16:creationId xmlns:a16="http://schemas.microsoft.com/office/drawing/2014/main" id="{83DD8E41-F7DA-426B-B850-36E7598A4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42" name="Picture 2">
          <a:extLst>
            <a:ext uri="{FF2B5EF4-FFF2-40B4-BE49-F238E27FC236}">
              <a16:creationId xmlns:a16="http://schemas.microsoft.com/office/drawing/2014/main" id="{9344436F-93A2-4E2A-A2E9-0BE2D99F8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43" name="Picture 3" descr="nealuce_parete">
          <a:extLst>
            <a:ext uri="{FF2B5EF4-FFF2-40B4-BE49-F238E27FC236}">
              <a16:creationId xmlns:a16="http://schemas.microsoft.com/office/drawing/2014/main" id="{A92FF7E6-560A-48B4-B6B7-3B8B8418F1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44" name="Picture 85">
          <a:extLst>
            <a:ext uri="{FF2B5EF4-FFF2-40B4-BE49-F238E27FC236}">
              <a16:creationId xmlns:a16="http://schemas.microsoft.com/office/drawing/2014/main" id="{E8BF43CB-0CF6-4826-B2C7-C5A3919EF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45" name="Picture 2">
          <a:extLst>
            <a:ext uri="{FF2B5EF4-FFF2-40B4-BE49-F238E27FC236}">
              <a16:creationId xmlns:a16="http://schemas.microsoft.com/office/drawing/2014/main" id="{567EF2ED-A31A-4EBC-AAFA-F1272B18BB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46" name="Picture 3" descr="nealuce_parete">
          <a:extLst>
            <a:ext uri="{FF2B5EF4-FFF2-40B4-BE49-F238E27FC236}">
              <a16:creationId xmlns:a16="http://schemas.microsoft.com/office/drawing/2014/main" id="{994B7210-D410-4204-BBAF-9E8023443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47" name="Picture 76">
          <a:extLst>
            <a:ext uri="{FF2B5EF4-FFF2-40B4-BE49-F238E27FC236}">
              <a16:creationId xmlns:a16="http://schemas.microsoft.com/office/drawing/2014/main" id="{09F0C7F0-191C-497C-AAE0-A9322FCF4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48" name="Picture 2">
          <a:extLst>
            <a:ext uri="{FF2B5EF4-FFF2-40B4-BE49-F238E27FC236}">
              <a16:creationId xmlns:a16="http://schemas.microsoft.com/office/drawing/2014/main" id="{F0433FC4-E582-4A46-9A05-5C132AFC33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49" name="Picture 3" descr="nealuce_parete">
          <a:extLst>
            <a:ext uri="{FF2B5EF4-FFF2-40B4-BE49-F238E27FC236}">
              <a16:creationId xmlns:a16="http://schemas.microsoft.com/office/drawing/2014/main" id="{C25D0481-6101-4D5E-9B31-E3AB7AAA67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50" name="Picture 79">
          <a:extLst>
            <a:ext uri="{FF2B5EF4-FFF2-40B4-BE49-F238E27FC236}">
              <a16:creationId xmlns:a16="http://schemas.microsoft.com/office/drawing/2014/main" id="{B64341E3-A47C-4F5E-B1C9-D8655807C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51" name="Picture 2">
          <a:extLst>
            <a:ext uri="{FF2B5EF4-FFF2-40B4-BE49-F238E27FC236}">
              <a16:creationId xmlns:a16="http://schemas.microsoft.com/office/drawing/2014/main" id="{A1060E48-C25D-4A38-BC73-ABB1CEB54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252" name="Picture 3" descr="nealuce_parete">
          <a:extLst>
            <a:ext uri="{FF2B5EF4-FFF2-40B4-BE49-F238E27FC236}">
              <a16:creationId xmlns:a16="http://schemas.microsoft.com/office/drawing/2014/main" id="{A81FB6F7-CEB9-4535-8658-C0B8BE3FDD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0</xdr:rowOff>
    </xdr:to>
    <xdr:pic>
      <xdr:nvPicPr>
        <xdr:cNvPr id="253" name="Picture 1">
          <a:extLst>
            <a:ext uri="{FF2B5EF4-FFF2-40B4-BE49-F238E27FC236}">
              <a16:creationId xmlns:a16="http://schemas.microsoft.com/office/drawing/2014/main" id="{4293A8A1-B363-4281-B948-E0BEA8E23F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1029</xdr:row>
      <xdr:rowOff>0</xdr:rowOff>
    </xdr:to>
    <xdr:pic>
      <xdr:nvPicPr>
        <xdr:cNvPr id="254" name="Picture 3">
          <a:extLst>
            <a:ext uri="{FF2B5EF4-FFF2-40B4-BE49-F238E27FC236}">
              <a16:creationId xmlns:a16="http://schemas.microsoft.com/office/drawing/2014/main" id="{E7CDEDC3-9D79-4E8F-AD3B-26D7DA5F089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55" name="Picture 2">
          <a:extLst>
            <a:ext uri="{FF2B5EF4-FFF2-40B4-BE49-F238E27FC236}">
              <a16:creationId xmlns:a16="http://schemas.microsoft.com/office/drawing/2014/main" id="{6DE388E5-A5AF-447B-B890-C08900667A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1584</xdr:row>
      <xdr:rowOff>165</xdr:rowOff>
    </xdr:to>
    <xdr:pic>
      <xdr:nvPicPr>
        <xdr:cNvPr id="256" name="Picture 3" descr="nealuce_parete">
          <a:extLst>
            <a:ext uri="{FF2B5EF4-FFF2-40B4-BE49-F238E27FC236}">
              <a16:creationId xmlns:a16="http://schemas.microsoft.com/office/drawing/2014/main" id="{E704755C-F660-4322-8AAC-9DEF43C9095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57" name="Picture 2">
          <a:extLst>
            <a:ext uri="{FF2B5EF4-FFF2-40B4-BE49-F238E27FC236}">
              <a16:creationId xmlns:a16="http://schemas.microsoft.com/office/drawing/2014/main" id="{866D5A99-9B2F-4608-A1F4-D96DDF0FF5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58" name="Picture 2">
          <a:extLst>
            <a:ext uri="{FF2B5EF4-FFF2-40B4-BE49-F238E27FC236}">
              <a16:creationId xmlns:a16="http://schemas.microsoft.com/office/drawing/2014/main" id="{A7C68CF3-3DEF-4904-99C5-DCFAFC3ADC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1584</xdr:row>
      <xdr:rowOff>165</xdr:rowOff>
    </xdr:to>
    <xdr:pic>
      <xdr:nvPicPr>
        <xdr:cNvPr id="259" name="Picture 3" descr="nealuce_parete">
          <a:extLst>
            <a:ext uri="{FF2B5EF4-FFF2-40B4-BE49-F238E27FC236}">
              <a16:creationId xmlns:a16="http://schemas.microsoft.com/office/drawing/2014/main" id="{6F735C28-6FB3-46CB-A7F2-D9584BE214C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60" name="Picture 2">
          <a:extLst>
            <a:ext uri="{FF2B5EF4-FFF2-40B4-BE49-F238E27FC236}">
              <a16:creationId xmlns:a16="http://schemas.microsoft.com/office/drawing/2014/main" id="{0C840898-C193-4034-8EBE-A2969CBC5C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61" name="Picture 2">
          <a:extLst>
            <a:ext uri="{FF2B5EF4-FFF2-40B4-BE49-F238E27FC236}">
              <a16:creationId xmlns:a16="http://schemas.microsoft.com/office/drawing/2014/main" id="{29566CC8-F19B-4BEB-A848-72C149765B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1584</xdr:row>
      <xdr:rowOff>165</xdr:rowOff>
    </xdr:to>
    <xdr:pic>
      <xdr:nvPicPr>
        <xdr:cNvPr id="262" name="Picture 3" descr="nealuce_parete">
          <a:extLst>
            <a:ext uri="{FF2B5EF4-FFF2-40B4-BE49-F238E27FC236}">
              <a16:creationId xmlns:a16="http://schemas.microsoft.com/office/drawing/2014/main" id="{41181E2D-BE78-43EB-AF49-B6C8488F515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63" name="Picture 2">
          <a:extLst>
            <a:ext uri="{FF2B5EF4-FFF2-40B4-BE49-F238E27FC236}">
              <a16:creationId xmlns:a16="http://schemas.microsoft.com/office/drawing/2014/main" id="{8702FF9F-3ABA-40C4-979E-9BB90393C3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64" name="Picture 2">
          <a:extLst>
            <a:ext uri="{FF2B5EF4-FFF2-40B4-BE49-F238E27FC236}">
              <a16:creationId xmlns:a16="http://schemas.microsoft.com/office/drawing/2014/main" id="{B41C7420-0BE0-4AFB-876C-EC7D462F9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1584</xdr:row>
      <xdr:rowOff>165</xdr:rowOff>
    </xdr:to>
    <xdr:pic>
      <xdr:nvPicPr>
        <xdr:cNvPr id="265" name="Picture 3" descr="nealuce_parete">
          <a:extLst>
            <a:ext uri="{FF2B5EF4-FFF2-40B4-BE49-F238E27FC236}">
              <a16:creationId xmlns:a16="http://schemas.microsoft.com/office/drawing/2014/main" id="{5BD2F757-20DD-4EDD-B729-6D0F9C7330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66" name="Picture 2">
          <a:extLst>
            <a:ext uri="{FF2B5EF4-FFF2-40B4-BE49-F238E27FC236}">
              <a16:creationId xmlns:a16="http://schemas.microsoft.com/office/drawing/2014/main" id="{1EA9B1DE-7C39-4954-A198-28CBEB2F41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67" name="Picture 2">
          <a:extLst>
            <a:ext uri="{FF2B5EF4-FFF2-40B4-BE49-F238E27FC236}">
              <a16:creationId xmlns:a16="http://schemas.microsoft.com/office/drawing/2014/main" id="{6FEA7DAD-B850-44C4-B3CF-CCEC775C5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1547</xdr:row>
      <xdr:rowOff>26289</xdr:rowOff>
    </xdr:to>
    <xdr:pic>
      <xdr:nvPicPr>
        <xdr:cNvPr id="268" name="Picture 3" descr="nealuce_parete">
          <a:extLst>
            <a:ext uri="{FF2B5EF4-FFF2-40B4-BE49-F238E27FC236}">
              <a16:creationId xmlns:a16="http://schemas.microsoft.com/office/drawing/2014/main" id="{BF25F658-E191-4ADF-B4D3-BC20F6327B7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69" name="Picture 2">
          <a:extLst>
            <a:ext uri="{FF2B5EF4-FFF2-40B4-BE49-F238E27FC236}">
              <a16:creationId xmlns:a16="http://schemas.microsoft.com/office/drawing/2014/main" id="{E33BAACB-AA5F-4D8B-91EF-E1716BA81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70" name="Picture 2">
          <a:extLst>
            <a:ext uri="{FF2B5EF4-FFF2-40B4-BE49-F238E27FC236}">
              <a16:creationId xmlns:a16="http://schemas.microsoft.com/office/drawing/2014/main" id="{B55EA416-F697-4303-8547-C9C3FCAB5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1547</xdr:row>
      <xdr:rowOff>26289</xdr:rowOff>
    </xdr:to>
    <xdr:pic>
      <xdr:nvPicPr>
        <xdr:cNvPr id="271" name="Picture 3" descr="nealuce_parete">
          <a:extLst>
            <a:ext uri="{FF2B5EF4-FFF2-40B4-BE49-F238E27FC236}">
              <a16:creationId xmlns:a16="http://schemas.microsoft.com/office/drawing/2014/main" id="{39947CFF-ED96-4517-81FA-65FEA2B8E3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72" name="Picture 2">
          <a:extLst>
            <a:ext uri="{FF2B5EF4-FFF2-40B4-BE49-F238E27FC236}">
              <a16:creationId xmlns:a16="http://schemas.microsoft.com/office/drawing/2014/main" id="{D47F6101-B423-4E43-9F3B-8EC77B992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73" name="Picture 2">
          <a:extLst>
            <a:ext uri="{FF2B5EF4-FFF2-40B4-BE49-F238E27FC236}">
              <a16:creationId xmlns:a16="http://schemas.microsoft.com/office/drawing/2014/main" id="{482672D8-FB9C-45BF-8897-5EF8B82C3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1547</xdr:row>
      <xdr:rowOff>26289</xdr:rowOff>
    </xdr:to>
    <xdr:pic>
      <xdr:nvPicPr>
        <xdr:cNvPr id="274" name="Picture 3" descr="nealuce_parete">
          <a:extLst>
            <a:ext uri="{FF2B5EF4-FFF2-40B4-BE49-F238E27FC236}">
              <a16:creationId xmlns:a16="http://schemas.microsoft.com/office/drawing/2014/main" id="{8D5BD127-E272-48E6-BF81-C2C92F8AC7C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75" name="Picture 2">
          <a:extLst>
            <a:ext uri="{FF2B5EF4-FFF2-40B4-BE49-F238E27FC236}">
              <a16:creationId xmlns:a16="http://schemas.microsoft.com/office/drawing/2014/main" id="{94525540-89F8-4419-8E0C-DB1BC018B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76" name="Picture 2">
          <a:extLst>
            <a:ext uri="{FF2B5EF4-FFF2-40B4-BE49-F238E27FC236}">
              <a16:creationId xmlns:a16="http://schemas.microsoft.com/office/drawing/2014/main" id="{11DC163E-3294-4FD8-8134-82C4AF5DA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1547</xdr:row>
      <xdr:rowOff>26289</xdr:rowOff>
    </xdr:to>
    <xdr:pic>
      <xdr:nvPicPr>
        <xdr:cNvPr id="277" name="Picture 3" descr="nealuce_parete">
          <a:extLst>
            <a:ext uri="{FF2B5EF4-FFF2-40B4-BE49-F238E27FC236}">
              <a16:creationId xmlns:a16="http://schemas.microsoft.com/office/drawing/2014/main" id="{8C1490E0-CB58-4A16-95B3-77EC81E6DC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278" name="Picture 2">
          <a:extLst>
            <a:ext uri="{FF2B5EF4-FFF2-40B4-BE49-F238E27FC236}">
              <a16:creationId xmlns:a16="http://schemas.microsoft.com/office/drawing/2014/main" id="{7902DDE3-E645-421B-A674-528324D1BD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1029</xdr:row>
      <xdr:rowOff>0</xdr:rowOff>
    </xdr:from>
    <xdr:to>
      <xdr:col>1</xdr:col>
      <xdr:colOff>906780</xdr:colOff>
      <xdr:row>1029</xdr:row>
      <xdr:rowOff>0</xdr:rowOff>
    </xdr:to>
    <xdr:pic>
      <xdr:nvPicPr>
        <xdr:cNvPr id="279" name="Picture 311" descr="kha.JPG">
          <a:extLst>
            <a:ext uri="{FF2B5EF4-FFF2-40B4-BE49-F238E27FC236}">
              <a16:creationId xmlns:a16="http://schemas.microsoft.com/office/drawing/2014/main" id="{9559F206-F119-49D8-9710-1570075BD63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6875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80" name="Picture 2">
          <a:extLst>
            <a:ext uri="{FF2B5EF4-FFF2-40B4-BE49-F238E27FC236}">
              <a16:creationId xmlns:a16="http://schemas.microsoft.com/office/drawing/2014/main" id="{6EF06217-0B61-4047-A17F-76C8E84C9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81" name="Picture 2">
          <a:extLst>
            <a:ext uri="{FF2B5EF4-FFF2-40B4-BE49-F238E27FC236}">
              <a16:creationId xmlns:a16="http://schemas.microsoft.com/office/drawing/2014/main" id="{7740AA09-7A2D-498E-A28E-4AFA2FBB2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82" name="Picture 3" descr="nealuce_parete">
          <a:extLst>
            <a:ext uri="{FF2B5EF4-FFF2-40B4-BE49-F238E27FC236}">
              <a16:creationId xmlns:a16="http://schemas.microsoft.com/office/drawing/2014/main" id="{07A2793A-46E9-4B0F-AE63-730C7F891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83" name="Picture 2">
          <a:extLst>
            <a:ext uri="{FF2B5EF4-FFF2-40B4-BE49-F238E27FC236}">
              <a16:creationId xmlns:a16="http://schemas.microsoft.com/office/drawing/2014/main" id="{07470A38-EE21-4F56-9976-BBE593272A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84" name="Picture 3" descr="nealuce_parete">
          <a:extLst>
            <a:ext uri="{FF2B5EF4-FFF2-40B4-BE49-F238E27FC236}">
              <a16:creationId xmlns:a16="http://schemas.microsoft.com/office/drawing/2014/main" id="{6D766F6A-7A2D-40E3-842B-99D0DB4104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85" name="Picture 2">
          <a:extLst>
            <a:ext uri="{FF2B5EF4-FFF2-40B4-BE49-F238E27FC236}">
              <a16:creationId xmlns:a16="http://schemas.microsoft.com/office/drawing/2014/main" id="{7FB9D1BE-6945-4149-A959-369C1EE3B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86" name="Picture 3" descr="nealuce_parete">
          <a:extLst>
            <a:ext uri="{FF2B5EF4-FFF2-40B4-BE49-F238E27FC236}">
              <a16:creationId xmlns:a16="http://schemas.microsoft.com/office/drawing/2014/main" id="{8FC2F443-CAA0-4712-9FF8-E095CA951C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87" name="Picture 2">
          <a:extLst>
            <a:ext uri="{FF2B5EF4-FFF2-40B4-BE49-F238E27FC236}">
              <a16:creationId xmlns:a16="http://schemas.microsoft.com/office/drawing/2014/main" id="{7968048E-20AB-4BA1-8DD0-3D076A3C96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88" name="Picture 82">
          <a:extLst>
            <a:ext uri="{FF2B5EF4-FFF2-40B4-BE49-F238E27FC236}">
              <a16:creationId xmlns:a16="http://schemas.microsoft.com/office/drawing/2014/main" id="{BF7E0882-0325-4656-B725-C85308DF88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89" name="Picture 2">
          <a:extLst>
            <a:ext uri="{FF2B5EF4-FFF2-40B4-BE49-F238E27FC236}">
              <a16:creationId xmlns:a16="http://schemas.microsoft.com/office/drawing/2014/main" id="{4B2C6EAF-4003-4BF8-B5C9-B4E0B58F2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90" name="Picture 3" descr="nealuce_parete">
          <a:extLst>
            <a:ext uri="{FF2B5EF4-FFF2-40B4-BE49-F238E27FC236}">
              <a16:creationId xmlns:a16="http://schemas.microsoft.com/office/drawing/2014/main" id="{DC514033-B0D2-4588-8012-C76DB3979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91" name="Picture 85">
          <a:extLst>
            <a:ext uri="{FF2B5EF4-FFF2-40B4-BE49-F238E27FC236}">
              <a16:creationId xmlns:a16="http://schemas.microsoft.com/office/drawing/2014/main" id="{3B673F0A-EABA-4F3C-8A1B-F00A832A97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92" name="Picture 2">
          <a:extLst>
            <a:ext uri="{FF2B5EF4-FFF2-40B4-BE49-F238E27FC236}">
              <a16:creationId xmlns:a16="http://schemas.microsoft.com/office/drawing/2014/main" id="{BF4E3723-A146-4FCE-9475-C54913F360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93" name="Picture 3" descr="nealuce_parete">
          <a:extLst>
            <a:ext uri="{FF2B5EF4-FFF2-40B4-BE49-F238E27FC236}">
              <a16:creationId xmlns:a16="http://schemas.microsoft.com/office/drawing/2014/main" id="{5DBDD5EB-4CAF-4481-87A0-767616A450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94" name="Picture 76">
          <a:extLst>
            <a:ext uri="{FF2B5EF4-FFF2-40B4-BE49-F238E27FC236}">
              <a16:creationId xmlns:a16="http://schemas.microsoft.com/office/drawing/2014/main" id="{B729A581-7EE0-453C-9D43-DD60B57C5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95" name="Picture 2">
          <a:extLst>
            <a:ext uri="{FF2B5EF4-FFF2-40B4-BE49-F238E27FC236}">
              <a16:creationId xmlns:a16="http://schemas.microsoft.com/office/drawing/2014/main" id="{75382130-A9F9-4493-B70E-C603F023FB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96" name="Picture 3" descr="nealuce_parete">
          <a:extLst>
            <a:ext uri="{FF2B5EF4-FFF2-40B4-BE49-F238E27FC236}">
              <a16:creationId xmlns:a16="http://schemas.microsoft.com/office/drawing/2014/main" id="{0608023A-40D6-48CE-B5B4-56EBC5DD9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297" name="Picture 79">
          <a:extLst>
            <a:ext uri="{FF2B5EF4-FFF2-40B4-BE49-F238E27FC236}">
              <a16:creationId xmlns:a16="http://schemas.microsoft.com/office/drawing/2014/main" id="{9A9F2B95-B6C4-4BE4-98FE-1593B38AD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298" name="Picture 2">
          <a:extLst>
            <a:ext uri="{FF2B5EF4-FFF2-40B4-BE49-F238E27FC236}">
              <a16:creationId xmlns:a16="http://schemas.microsoft.com/office/drawing/2014/main" id="{864FA636-99B7-4E85-9FAD-695EBDD07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1584</xdr:row>
      <xdr:rowOff>165</xdr:rowOff>
    </xdr:to>
    <xdr:pic>
      <xdr:nvPicPr>
        <xdr:cNvPr id="299" name="Picture 3" descr="nealuce_parete">
          <a:extLst>
            <a:ext uri="{FF2B5EF4-FFF2-40B4-BE49-F238E27FC236}">
              <a16:creationId xmlns:a16="http://schemas.microsoft.com/office/drawing/2014/main" id="{0FF32B17-D432-4856-B1F5-5D00E2B50C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68580</xdr:rowOff>
    </xdr:to>
    <xdr:pic>
      <xdr:nvPicPr>
        <xdr:cNvPr id="300" name="Picture 1">
          <a:extLst>
            <a:ext uri="{FF2B5EF4-FFF2-40B4-BE49-F238E27FC236}">
              <a16:creationId xmlns:a16="http://schemas.microsoft.com/office/drawing/2014/main" id="{943B8A15-F522-4632-9A82-DB49EB0F6B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1029</xdr:row>
      <xdr:rowOff>0</xdr:rowOff>
    </xdr:to>
    <xdr:pic>
      <xdr:nvPicPr>
        <xdr:cNvPr id="301" name="Picture 3">
          <a:extLst>
            <a:ext uri="{FF2B5EF4-FFF2-40B4-BE49-F238E27FC236}">
              <a16:creationId xmlns:a16="http://schemas.microsoft.com/office/drawing/2014/main" id="{C066E76B-540A-4651-9118-8FD074E334D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302" name="Picture 2">
          <a:extLst>
            <a:ext uri="{FF2B5EF4-FFF2-40B4-BE49-F238E27FC236}">
              <a16:creationId xmlns:a16="http://schemas.microsoft.com/office/drawing/2014/main" id="{0895566E-CF94-43F6-B0D5-5054D7B6D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1584</xdr:row>
      <xdr:rowOff>165</xdr:rowOff>
    </xdr:to>
    <xdr:pic>
      <xdr:nvPicPr>
        <xdr:cNvPr id="303" name="Picture 3" descr="nealuce_parete">
          <a:extLst>
            <a:ext uri="{FF2B5EF4-FFF2-40B4-BE49-F238E27FC236}">
              <a16:creationId xmlns:a16="http://schemas.microsoft.com/office/drawing/2014/main" id="{78859591-88B1-4461-86C6-BEF72783FA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304" name="Picture 2">
          <a:extLst>
            <a:ext uri="{FF2B5EF4-FFF2-40B4-BE49-F238E27FC236}">
              <a16:creationId xmlns:a16="http://schemas.microsoft.com/office/drawing/2014/main" id="{D463ED86-16E0-49DC-A7A7-FA4E5CDAAD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305" name="Picture 2">
          <a:extLst>
            <a:ext uri="{FF2B5EF4-FFF2-40B4-BE49-F238E27FC236}">
              <a16:creationId xmlns:a16="http://schemas.microsoft.com/office/drawing/2014/main" id="{25B155A6-407F-42A4-A2FD-83513A7F7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1584</xdr:row>
      <xdr:rowOff>165</xdr:rowOff>
    </xdr:to>
    <xdr:pic>
      <xdr:nvPicPr>
        <xdr:cNvPr id="306" name="Picture 3" descr="nealuce_parete">
          <a:extLst>
            <a:ext uri="{FF2B5EF4-FFF2-40B4-BE49-F238E27FC236}">
              <a16:creationId xmlns:a16="http://schemas.microsoft.com/office/drawing/2014/main" id="{14AAA821-3B7E-4E27-A26E-961242430CE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307" name="Picture 2">
          <a:extLst>
            <a:ext uri="{FF2B5EF4-FFF2-40B4-BE49-F238E27FC236}">
              <a16:creationId xmlns:a16="http://schemas.microsoft.com/office/drawing/2014/main" id="{845DBD34-8422-4B2A-83B9-9B0972620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308" name="Picture 2">
          <a:extLst>
            <a:ext uri="{FF2B5EF4-FFF2-40B4-BE49-F238E27FC236}">
              <a16:creationId xmlns:a16="http://schemas.microsoft.com/office/drawing/2014/main" id="{5FEB2BFE-3F59-4496-A27D-DE7FE21A9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1584</xdr:row>
      <xdr:rowOff>165</xdr:rowOff>
    </xdr:to>
    <xdr:pic>
      <xdr:nvPicPr>
        <xdr:cNvPr id="309" name="Picture 3" descr="nealuce_parete">
          <a:extLst>
            <a:ext uri="{FF2B5EF4-FFF2-40B4-BE49-F238E27FC236}">
              <a16:creationId xmlns:a16="http://schemas.microsoft.com/office/drawing/2014/main" id="{E580D12F-7F9F-440C-A222-D323E113FA6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310" name="Picture 2">
          <a:extLst>
            <a:ext uri="{FF2B5EF4-FFF2-40B4-BE49-F238E27FC236}">
              <a16:creationId xmlns:a16="http://schemas.microsoft.com/office/drawing/2014/main" id="{6A110D9B-96E0-4A46-954E-F05C923E78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311" name="Picture 2">
          <a:extLst>
            <a:ext uri="{FF2B5EF4-FFF2-40B4-BE49-F238E27FC236}">
              <a16:creationId xmlns:a16="http://schemas.microsoft.com/office/drawing/2014/main" id="{A59B7BA9-07DB-4432-8252-BC6FB3E80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1584</xdr:row>
      <xdr:rowOff>165</xdr:rowOff>
    </xdr:to>
    <xdr:pic>
      <xdr:nvPicPr>
        <xdr:cNvPr id="312" name="Picture 3" descr="nealuce_parete">
          <a:extLst>
            <a:ext uri="{FF2B5EF4-FFF2-40B4-BE49-F238E27FC236}">
              <a16:creationId xmlns:a16="http://schemas.microsoft.com/office/drawing/2014/main" id="{E4075AD4-FAAA-4D8F-B8A3-4656C86364E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1584</xdr:row>
      <xdr:rowOff>165</xdr:rowOff>
    </xdr:to>
    <xdr:pic>
      <xdr:nvPicPr>
        <xdr:cNvPr id="313" name="Picture 2">
          <a:extLst>
            <a:ext uri="{FF2B5EF4-FFF2-40B4-BE49-F238E27FC236}">
              <a16:creationId xmlns:a16="http://schemas.microsoft.com/office/drawing/2014/main" id="{139C16FC-148C-42D5-A8F2-95BD251AA0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14" name="Picture 2">
          <a:extLst>
            <a:ext uri="{FF2B5EF4-FFF2-40B4-BE49-F238E27FC236}">
              <a16:creationId xmlns:a16="http://schemas.microsoft.com/office/drawing/2014/main" id="{AFBDD279-3B4A-434C-BDEA-BE8190E54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15" name="Picture 2">
          <a:extLst>
            <a:ext uri="{FF2B5EF4-FFF2-40B4-BE49-F238E27FC236}">
              <a16:creationId xmlns:a16="http://schemas.microsoft.com/office/drawing/2014/main" id="{7AC6A0BF-F088-40AE-BBD2-B9388D0C5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16" name="Picture 3" descr="nealuce_parete">
          <a:extLst>
            <a:ext uri="{FF2B5EF4-FFF2-40B4-BE49-F238E27FC236}">
              <a16:creationId xmlns:a16="http://schemas.microsoft.com/office/drawing/2014/main" id="{EEC3F448-ED1A-414C-9FE6-FA24AEFE2E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17" name="Picture 2">
          <a:extLst>
            <a:ext uri="{FF2B5EF4-FFF2-40B4-BE49-F238E27FC236}">
              <a16:creationId xmlns:a16="http://schemas.microsoft.com/office/drawing/2014/main" id="{6C5EAFCA-CD4F-4DE4-941F-DC0F7BA396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18" name="Picture 3" descr="nealuce_parete">
          <a:extLst>
            <a:ext uri="{FF2B5EF4-FFF2-40B4-BE49-F238E27FC236}">
              <a16:creationId xmlns:a16="http://schemas.microsoft.com/office/drawing/2014/main" id="{6B0F79A9-1BA8-4972-9E2E-DCB1543B3A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19" name="Picture 2">
          <a:extLst>
            <a:ext uri="{FF2B5EF4-FFF2-40B4-BE49-F238E27FC236}">
              <a16:creationId xmlns:a16="http://schemas.microsoft.com/office/drawing/2014/main" id="{5117FCC7-5898-4968-91C8-52C5187487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20" name="Picture 3" descr="nealuce_parete">
          <a:extLst>
            <a:ext uri="{FF2B5EF4-FFF2-40B4-BE49-F238E27FC236}">
              <a16:creationId xmlns:a16="http://schemas.microsoft.com/office/drawing/2014/main" id="{BDF73BB5-E6F9-4721-BBA2-74A25714BA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21" name="Picture 2">
          <a:extLst>
            <a:ext uri="{FF2B5EF4-FFF2-40B4-BE49-F238E27FC236}">
              <a16:creationId xmlns:a16="http://schemas.microsoft.com/office/drawing/2014/main" id="{0B3CB30B-8AFA-4013-BFDE-7A8BBD6B1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22" name="Picture 82">
          <a:extLst>
            <a:ext uri="{FF2B5EF4-FFF2-40B4-BE49-F238E27FC236}">
              <a16:creationId xmlns:a16="http://schemas.microsoft.com/office/drawing/2014/main" id="{BD06FC3E-A137-4DAA-8903-D86269FF78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23" name="Picture 2">
          <a:extLst>
            <a:ext uri="{FF2B5EF4-FFF2-40B4-BE49-F238E27FC236}">
              <a16:creationId xmlns:a16="http://schemas.microsoft.com/office/drawing/2014/main" id="{F95F5804-A407-4D7B-B3A4-C64F199C96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24" name="Picture 3" descr="nealuce_parete">
          <a:extLst>
            <a:ext uri="{FF2B5EF4-FFF2-40B4-BE49-F238E27FC236}">
              <a16:creationId xmlns:a16="http://schemas.microsoft.com/office/drawing/2014/main" id="{615C46C2-C80A-4E3A-8EB1-40F3B8B2D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25" name="Picture 85">
          <a:extLst>
            <a:ext uri="{FF2B5EF4-FFF2-40B4-BE49-F238E27FC236}">
              <a16:creationId xmlns:a16="http://schemas.microsoft.com/office/drawing/2014/main" id="{EF68D23C-41FC-4B3C-AC0C-491DD712C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26" name="Picture 2">
          <a:extLst>
            <a:ext uri="{FF2B5EF4-FFF2-40B4-BE49-F238E27FC236}">
              <a16:creationId xmlns:a16="http://schemas.microsoft.com/office/drawing/2014/main" id="{9ACD66A1-B54D-471F-98BB-49DC5A860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27" name="Picture 3" descr="nealuce_parete">
          <a:extLst>
            <a:ext uri="{FF2B5EF4-FFF2-40B4-BE49-F238E27FC236}">
              <a16:creationId xmlns:a16="http://schemas.microsoft.com/office/drawing/2014/main" id="{837E64A0-49EC-4CBE-87D8-04DF2683C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28" name="Picture 76">
          <a:extLst>
            <a:ext uri="{FF2B5EF4-FFF2-40B4-BE49-F238E27FC236}">
              <a16:creationId xmlns:a16="http://schemas.microsoft.com/office/drawing/2014/main" id="{CCE1AB7B-9C09-4608-AE19-34F4693AE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29" name="Picture 2">
          <a:extLst>
            <a:ext uri="{FF2B5EF4-FFF2-40B4-BE49-F238E27FC236}">
              <a16:creationId xmlns:a16="http://schemas.microsoft.com/office/drawing/2014/main" id="{D18B4C99-68EB-4101-A5B6-3084E9F6B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30" name="Picture 3" descr="nealuce_parete">
          <a:extLst>
            <a:ext uri="{FF2B5EF4-FFF2-40B4-BE49-F238E27FC236}">
              <a16:creationId xmlns:a16="http://schemas.microsoft.com/office/drawing/2014/main" id="{A2314438-4D76-4934-95A2-63D7D93AC3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31" name="Picture 79">
          <a:extLst>
            <a:ext uri="{FF2B5EF4-FFF2-40B4-BE49-F238E27FC236}">
              <a16:creationId xmlns:a16="http://schemas.microsoft.com/office/drawing/2014/main" id="{1C760C09-FFEE-4B9F-881B-E8E11CACA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32" name="Picture 2">
          <a:extLst>
            <a:ext uri="{FF2B5EF4-FFF2-40B4-BE49-F238E27FC236}">
              <a16:creationId xmlns:a16="http://schemas.microsoft.com/office/drawing/2014/main" id="{D82A14DD-9EC5-4923-AA09-9937C51A8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33" name="Picture 3" descr="nealuce_parete">
          <a:extLst>
            <a:ext uri="{FF2B5EF4-FFF2-40B4-BE49-F238E27FC236}">
              <a16:creationId xmlns:a16="http://schemas.microsoft.com/office/drawing/2014/main" id="{957D4D31-D0F6-443F-BEED-B2A519CE6D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1160</xdr:row>
      <xdr:rowOff>83440</xdr:rowOff>
    </xdr:to>
    <xdr:pic>
      <xdr:nvPicPr>
        <xdr:cNvPr id="334" name="Picture 1">
          <a:extLst>
            <a:ext uri="{FF2B5EF4-FFF2-40B4-BE49-F238E27FC236}">
              <a16:creationId xmlns:a16="http://schemas.microsoft.com/office/drawing/2014/main" id="{B79D52F5-D53F-463B-ACD0-31ABA9FDD4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8800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35" name="Picture 2">
          <a:extLst>
            <a:ext uri="{FF2B5EF4-FFF2-40B4-BE49-F238E27FC236}">
              <a16:creationId xmlns:a16="http://schemas.microsoft.com/office/drawing/2014/main" id="{06FFC97E-DCAF-4AD1-B69C-CD62E57751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1168</xdr:row>
      <xdr:rowOff>71246</xdr:rowOff>
    </xdr:to>
    <xdr:pic>
      <xdr:nvPicPr>
        <xdr:cNvPr id="336" name="Picture 3" descr="nealuce_parete">
          <a:extLst>
            <a:ext uri="{FF2B5EF4-FFF2-40B4-BE49-F238E27FC236}">
              <a16:creationId xmlns:a16="http://schemas.microsoft.com/office/drawing/2014/main" id="{A4928AFF-DA8A-4635-BEE4-32DA18A00BE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9930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37" name="Picture 2">
          <a:extLst>
            <a:ext uri="{FF2B5EF4-FFF2-40B4-BE49-F238E27FC236}">
              <a16:creationId xmlns:a16="http://schemas.microsoft.com/office/drawing/2014/main" id="{4F4D3780-ED5D-49AB-AAB0-3AF3DF714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38" name="Picture 2">
          <a:extLst>
            <a:ext uri="{FF2B5EF4-FFF2-40B4-BE49-F238E27FC236}">
              <a16:creationId xmlns:a16="http://schemas.microsoft.com/office/drawing/2014/main" id="{BA2786F4-DEF8-409C-981D-A4035FB5E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1168</xdr:row>
      <xdr:rowOff>71246</xdr:rowOff>
    </xdr:to>
    <xdr:pic>
      <xdr:nvPicPr>
        <xdr:cNvPr id="339" name="Picture 3" descr="nealuce_parete">
          <a:extLst>
            <a:ext uri="{FF2B5EF4-FFF2-40B4-BE49-F238E27FC236}">
              <a16:creationId xmlns:a16="http://schemas.microsoft.com/office/drawing/2014/main" id="{5CF9FACE-6ED2-431A-A9CE-4B6D4A774D5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9930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40" name="Picture 2">
          <a:extLst>
            <a:ext uri="{FF2B5EF4-FFF2-40B4-BE49-F238E27FC236}">
              <a16:creationId xmlns:a16="http://schemas.microsoft.com/office/drawing/2014/main" id="{AF7E9D64-F358-4FF1-AA00-1C8C511A0E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41" name="Picture 2">
          <a:extLst>
            <a:ext uri="{FF2B5EF4-FFF2-40B4-BE49-F238E27FC236}">
              <a16:creationId xmlns:a16="http://schemas.microsoft.com/office/drawing/2014/main" id="{24F564E0-A3FE-4FAE-8493-61C0CA77E5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1168</xdr:row>
      <xdr:rowOff>71246</xdr:rowOff>
    </xdr:to>
    <xdr:pic>
      <xdr:nvPicPr>
        <xdr:cNvPr id="342" name="Picture 3" descr="nealuce_parete">
          <a:extLst>
            <a:ext uri="{FF2B5EF4-FFF2-40B4-BE49-F238E27FC236}">
              <a16:creationId xmlns:a16="http://schemas.microsoft.com/office/drawing/2014/main" id="{AF26CA17-C7BC-40F2-AE1E-D34145C017E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9930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43" name="Picture 2">
          <a:extLst>
            <a:ext uri="{FF2B5EF4-FFF2-40B4-BE49-F238E27FC236}">
              <a16:creationId xmlns:a16="http://schemas.microsoft.com/office/drawing/2014/main" id="{9ED7623A-5A78-45D5-B8EB-D73BF0F11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44" name="Picture 2">
          <a:extLst>
            <a:ext uri="{FF2B5EF4-FFF2-40B4-BE49-F238E27FC236}">
              <a16:creationId xmlns:a16="http://schemas.microsoft.com/office/drawing/2014/main" id="{9F375F6B-CFB3-4436-9E64-C6ABD0781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1168</xdr:row>
      <xdr:rowOff>71246</xdr:rowOff>
    </xdr:to>
    <xdr:pic>
      <xdr:nvPicPr>
        <xdr:cNvPr id="345" name="Picture 3" descr="nealuce_parete">
          <a:extLst>
            <a:ext uri="{FF2B5EF4-FFF2-40B4-BE49-F238E27FC236}">
              <a16:creationId xmlns:a16="http://schemas.microsoft.com/office/drawing/2014/main" id="{8FDC3403-52E0-4594-A980-95F8664725B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9930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46" name="Picture 2">
          <a:extLst>
            <a:ext uri="{FF2B5EF4-FFF2-40B4-BE49-F238E27FC236}">
              <a16:creationId xmlns:a16="http://schemas.microsoft.com/office/drawing/2014/main" id="{E934C7AB-46E9-4C27-B0E7-79FD4F4EC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47" name="Picture 2">
          <a:extLst>
            <a:ext uri="{FF2B5EF4-FFF2-40B4-BE49-F238E27FC236}">
              <a16:creationId xmlns:a16="http://schemas.microsoft.com/office/drawing/2014/main" id="{7F52F089-2429-4233-8958-D8BA62A41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48" name="Picture 2">
          <a:extLst>
            <a:ext uri="{FF2B5EF4-FFF2-40B4-BE49-F238E27FC236}">
              <a16:creationId xmlns:a16="http://schemas.microsoft.com/office/drawing/2014/main" id="{FBE2D8F8-BF3D-479A-A83E-793338B84E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49" name="Picture 3" descr="nealuce_parete">
          <a:extLst>
            <a:ext uri="{FF2B5EF4-FFF2-40B4-BE49-F238E27FC236}">
              <a16:creationId xmlns:a16="http://schemas.microsoft.com/office/drawing/2014/main" id="{9E166E06-746F-4E2D-AC12-B874CB5030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50" name="Picture 2">
          <a:extLst>
            <a:ext uri="{FF2B5EF4-FFF2-40B4-BE49-F238E27FC236}">
              <a16:creationId xmlns:a16="http://schemas.microsoft.com/office/drawing/2014/main" id="{D8B4BA5B-EC3B-4F2B-BACD-B78FA3D06E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51" name="Picture 3" descr="nealuce_parete">
          <a:extLst>
            <a:ext uri="{FF2B5EF4-FFF2-40B4-BE49-F238E27FC236}">
              <a16:creationId xmlns:a16="http://schemas.microsoft.com/office/drawing/2014/main" id="{8AE423E8-AF33-41D1-AFB7-1555D7D662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52" name="Picture 2">
          <a:extLst>
            <a:ext uri="{FF2B5EF4-FFF2-40B4-BE49-F238E27FC236}">
              <a16:creationId xmlns:a16="http://schemas.microsoft.com/office/drawing/2014/main" id="{DAA56068-66B3-4A77-BB1C-09A3A072C8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53" name="Picture 3" descr="nealuce_parete">
          <a:extLst>
            <a:ext uri="{FF2B5EF4-FFF2-40B4-BE49-F238E27FC236}">
              <a16:creationId xmlns:a16="http://schemas.microsoft.com/office/drawing/2014/main" id="{0EC7FFAE-5EB9-4776-B461-E34210FE4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54" name="Picture 2">
          <a:extLst>
            <a:ext uri="{FF2B5EF4-FFF2-40B4-BE49-F238E27FC236}">
              <a16:creationId xmlns:a16="http://schemas.microsoft.com/office/drawing/2014/main" id="{7B13E815-5718-4E73-8F4A-08A32CD5B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55" name="Picture 82">
          <a:extLst>
            <a:ext uri="{FF2B5EF4-FFF2-40B4-BE49-F238E27FC236}">
              <a16:creationId xmlns:a16="http://schemas.microsoft.com/office/drawing/2014/main" id="{584E5739-D6DB-47A7-BBCA-DD0E70FE6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56" name="Picture 2">
          <a:extLst>
            <a:ext uri="{FF2B5EF4-FFF2-40B4-BE49-F238E27FC236}">
              <a16:creationId xmlns:a16="http://schemas.microsoft.com/office/drawing/2014/main" id="{C9C1278B-9814-493A-AB70-E1B03416A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57" name="Picture 3" descr="nealuce_parete">
          <a:extLst>
            <a:ext uri="{FF2B5EF4-FFF2-40B4-BE49-F238E27FC236}">
              <a16:creationId xmlns:a16="http://schemas.microsoft.com/office/drawing/2014/main" id="{C4C1FB9F-7A9A-42B7-972F-F6AA69485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58" name="Picture 85">
          <a:extLst>
            <a:ext uri="{FF2B5EF4-FFF2-40B4-BE49-F238E27FC236}">
              <a16:creationId xmlns:a16="http://schemas.microsoft.com/office/drawing/2014/main" id="{4572B12F-4DB7-46E7-9EFE-A49F5093CC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59" name="Picture 2">
          <a:extLst>
            <a:ext uri="{FF2B5EF4-FFF2-40B4-BE49-F238E27FC236}">
              <a16:creationId xmlns:a16="http://schemas.microsoft.com/office/drawing/2014/main" id="{FCAF6F48-4301-44E8-A258-7B211E8D2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60" name="Picture 3" descr="nealuce_parete">
          <a:extLst>
            <a:ext uri="{FF2B5EF4-FFF2-40B4-BE49-F238E27FC236}">
              <a16:creationId xmlns:a16="http://schemas.microsoft.com/office/drawing/2014/main" id="{F10074E9-7D99-4F27-BF6D-A366EF2BAB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61" name="Picture 76">
          <a:extLst>
            <a:ext uri="{FF2B5EF4-FFF2-40B4-BE49-F238E27FC236}">
              <a16:creationId xmlns:a16="http://schemas.microsoft.com/office/drawing/2014/main" id="{D7B5F3B8-E96A-4A02-BA14-867FCAC43D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62" name="Picture 2">
          <a:extLst>
            <a:ext uri="{FF2B5EF4-FFF2-40B4-BE49-F238E27FC236}">
              <a16:creationId xmlns:a16="http://schemas.microsoft.com/office/drawing/2014/main" id="{B3F923DD-F414-4B91-96A2-040AE1F2E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63" name="Picture 3" descr="nealuce_parete">
          <a:extLst>
            <a:ext uri="{FF2B5EF4-FFF2-40B4-BE49-F238E27FC236}">
              <a16:creationId xmlns:a16="http://schemas.microsoft.com/office/drawing/2014/main" id="{B54D2006-6224-45E2-B97F-447ECDA057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64" name="Picture 79">
          <a:extLst>
            <a:ext uri="{FF2B5EF4-FFF2-40B4-BE49-F238E27FC236}">
              <a16:creationId xmlns:a16="http://schemas.microsoft.com/office/drawing/2014/main" id="{F073E3CA-2D89-4F3F-9837-2FBF659EF6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65" name="Picture 2">
          <a:extLst>
            <a:ext uri="{FF2B5EF4-FFF2-40B4-BE49-F238E27FC236}">
              <a16:creationId xmlns:a16="http://schemas.microsoft.com/office/drawing/2014/main" id="{8B2C31FA-6559-47A4-A20D-18899D4D24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66" name="Picture 3" descr="nealuce_parete">
          <a:extLst>
            <a:ext uri="{FF2B5EF4-FFF2-40B4-BE49-F238E27FC236}">
              <a16:creationId xmlns:a16="http://schemas.microsoft.com/office/drawing/2014/main" id="{C3749221-23BF-41EE-B796-8BA579E755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1030</xdr:row>
      <xdr:rowOff>125730</xdr:rowOff>
    </xdr:to>
    <xdr:pic>
      <xdr:nvPicPr>
        <xdr:cNvPr id="367" name="Picture 1">
          <a:extLst>
            <a:ext uri="{FF2B5EF4-FFF2-40B4-BE49-F238E27FC236}">
              <a16:creationId xmlns:a16="http://schemas.microsoft.com/office/drawing/2014/main" id="{C6953476-D2F1-4E07-8BE9-E4D16828D4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276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68" name="Picture 2">
          <a:extLst>
            <a:ext uri="{FF2B5EF4-FFF2-40B4-BE49-F238E27FC236}">
              <a16:creationId xmlns:a16="http://schemas.microsoft.com/office/drawing/2014/main" id="{151F156C-C1BB-4E28-A6A7-87197109D7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1040</xdr:row>
      <xdr:rowOff>27743</xdr:rowOff>
    </xdr:to>
    <xdr:pic>
      <xdr:nvPicPr>
        <xdr:cNvPr id="369" name="Picture 3" descr="nealuce_parete">
          <a:extLst>
            <a:ext uri="{FF2B5EF4-FFF2-40B4-BE49-F238E27FC236}">
              <a16:creationId xmlns:a16="http://schemas.microsoft.com/office/drawing/2014/main" id="{95C7AE65-1C2B-49C3-9F1A-FF6A8EAC30E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70" name="Picture 2">
          <a:extLst>
            <a:ext uri="{FF2B5EF4-FFF2-40B4-BE49-F238E27FC236}">
              <a16:creationId xmlns:a16="http://schemas.microsoft.com/office/drawing/2014/main" id="{810838FF-0231-4000-BB39-427B5D329F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71" name="Picture 2">
          <a:extLst>
            <a:ext uri="{FF2B5EF4-FFF2-40B4-BE49-F238E27FC236}">
              <a16:creationId xmlns:a16="http://schemas.microsoft.com/office/drawing/2014/main" id="{F99626F7-C4E8-41CC-B3AC-1944409C2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1040</xdr:row>
      <xdr:rowOff>27743</xdr:rowOff>
    </xdr:to>
    <xdr:pic>
      <xdr:nvPicPr>
        <xdr:cNvPr id="372" name="Picture 3" descr="nealuce_parete">
          <a:extLst>
            <a:ext uri="{FF2B5EF4-FFF2-40B4-BE49-F238E27FC236}">
              <a16:creationId xmlns:a16="http://schemas.microsoft.com/office/drawing/2014/main" id="{6B20F7DC-C7C4-4F37-828F-DFDE23D782D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73" name="Picture 2">
          <a:extLst>
            <a:ext uri="{FF2B5EF4-FFF2-40B4-BE49-F238E27FC236}">
              <a16:creationId xmlns:a16="http://schemas.microsoft.com/office/drawing/2014/main" id="{2831989F-0492-4917-9811-5C26EB4BDB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74" name="Picture 2">
          <a:extLst>
            <a:ext uri="{FF2B5EF4-FFF2-40B4-BE49-F238E27FC236}">
              <a16:creationId xmlns:a16="http://schemas.microsoft.com/office/drawing/2014/main" id="{02CC1B2A-83E7-43CA-AFB5-53970F85B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1040</xdr:row>
      <xdr:rowOff>27743</xdr:rowOff>
    </xdr:to>
    <xdr:pic>
      <xdr:nvPicPr>
        <xdr:cNvPr id="375" name="Picture 3" descr="nealuce_parete">
          <a:extLst>
            <a:ext uri="{FF2B5EF4-FFF2-40B4-BE49-F238E27FC236}">
              <a16:creationId xmlns:a16="http://schemas.microsoft.com/office/drawing/2014/main" id="{0C6E7E4A-F38B-4F24-BE43-06CE55DCA4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76" name="Picture 2">
          <a:extLst>
            <a:ext uri="{FF2B5EF4-FFF2-40B4-BE49-F238E27FC236}">
              <a16:creationId xmlns:a16="http://schemas.microsoft.com/office/drawing/2014/main" id="{BEAE57AB-2840-4AD2-B3EC-F1DFF53C2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77" name="Picture 2">
          <a:extLst>
            <a:ext uri="{FF2B5EF4-FFF2-40B4-BE49-F238E27FC236}">
              <a16:creationId xmlns:a16="http://schemas.microsoft.com/office/drawing/2014/main" id="{D123AEE9-7D6B-4A05-AD6A-0402235199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1040</xdr:row>
      <xdr:rowOff>27743</xdr:rowOff>
    </xdr:to>
    <xdr:pic>
      <xdr:nvPicPr>
        <xdr:cNvPr id="378" name="Picture 3" descr="nealuce_parete">
          <a:extLst>
            <a:ext uri="{FF2B5EF4-FFF2-40B4-BE49-F238E27FC236}">
              <a16:creationId xmlns:a16="http://schemas.microsoft.com/office/drawing/2014/main" id="{55DE7E72-000E-45B9-ADF5-EF33214ABC2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79" name="Picture 2">
          <a:extLst>
            <a:ext uri="{FF2B5EF4-FFF2-40B4-BE49-F238E27FC236}">
              <a16:creationId xmlns:a16="http://schemas.microsoft.com/office/drawing/2014/main" id="{33E08001-20FC-421D-A32D-2CF11C5C80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80" name="Picture 2">
          <a:extLst>
            <a:ext uri="{FF2B5EF4-FFF2-40B4-BE49-F238E27FC236}">
              <a16:creationId xmlns:a16="http://schemas.microsoft.com/office/drawing/2014/main" id="{09C8FF5D-EB0E-4A60-B839-38C1062113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81" name="Picture 3" descr="nealuce_parete">
          <a:extLst>
            <a:ext uri="{FF2B5EF4-FFF2-40B4-BE49-F238E27FC236}">
              <a16:creationId xmlns:a16="http://schemas.microsoft.com/office/drawing/2014/main" id="{E4B8BCC5-3772-4A2F-80BD-1EBD7E94C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82" name="Picture 2">
          <a:extLst>
            <a:ext uri="{FF2B5EF4-FFF2-40B4-BE49-F238E27FC236}">
              <a16:creationId xmlns:a16="http://schemas.microsoft.com/office/drawing/2014/main" id="{A9C2232A-76CE-413E-9477-A0CDF34EF4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1168</xdr:row>
      <xdr:rowOff>25526</xdr:rowOff>
    </xdr:to>
    <xdr:pic>
      <xdr:nvPicPr>
        <xdr:cNvPr id="383" name="Picture 3" descr="nealuce_parete">
          <a:extLst>
            <a:ext uri="{FF2B5EF4-FFF2-40B4-BE49-F238E27FC236}">
              <a16:creationId xmlns:a16="http://schemas.microsoft.com/office/drawing/2014/main" id="{5933563C-0C3E-437E-BF0B-6C5098000A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1167</xdr:row>
      <xdr:rowOff>69342</xdr:rowOff>
    </xdr:to>
    <xdr:pic>
      <xdr:nvPicPr>
        <xdr:cNvPr id="384" name="Picture 2">
          <a:extLst>
            <a:ext uri="{FF2B5EF4-FFF2-40B4-BE49-F238E27FC236}">
              <a16:creationId xmlns:a16="http://schemas.microsoft.com/office/drawing/2014/main" id="{E3008C18-EB70-4D2D-9028-A8AF17B7CC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678180</xdr:colOff>
      <xdr:row>1029</xdr:row>
      <xdr:rowOff>0</xdr:rowOff>
    </xdr:from>
    <xdr:to>
      <xdr:col>1</xdr:col>
      <xdr:colOff>678180</xdr:colOff>
      <xdr:row>1164</xdr:row>
      <xdr:rowOff>25527</xdr:rowOff>
    </xdr:to>
    <xdr:pic>
      <xdr:nvPicPr>
        <xdr:cNvPr id="385" name="Picture 1">
          <a:extLst>
            <a:ext uri="{FF2B5EF4-FFF2-40B4-BE49-F238E27FC236}">
              <a16:creationId xmlns:a16="http://schemas.microsoft.com/office/drawing/2014/main" id="{6BF6B589-AB38-4F77-8298-A0D264AD864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240155" y="522722475"/>
          <a:ext cx="0" cy="193136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86" name="Picture 2">
          <a:extLst>
            <a:ext uri="{FF2B5EF4-FFF2-40B4-BE49-F238E27FC236}">
              <a16:creationId xmlns:a16="http://schemas.microsoft.com/office/drawing/2014/main" id="{18A57E52-4083-41B5-A4E2-3DB64091E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87" name="Picture 3" descr="nealuce_parete">
          <a:extLst>
            <a:ext uri="{FF2B5EF4-FFF2-40B4-BE49-F238E27FC236}">
              <a16:creationId xmlns:a16="http://schemas.microsoft.com/office/drawing/2014/main" id="{F8BD69A0-33BA-47DA-B72A-CB392947C0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88" name="Picture 2">
          <a:extLst>
            <a:ext uri="{FF2B5EF4-FFF2-40B4-BE49-F238E27FC236}">
              <a16:creationId xmlns:a16="http://schemas.microsoft.com/office/drawing/2014/main" id="{15778A9F-0736-4E11-B024-6B4640E09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1040</xdr:row>
      <xdr:rowOff>6039</xdr:rowOff>
    </xdr:to>
    <xdr:pic>
      <xdr:nvPicPr>
        <xdr:cNvPr id="389" name="Picture 3" descr="nealuce_parete">
          <a:extLst>
            <a:ext uri="{FF2B5EF4-FFF2-40B4-BE49-F238E27FC236}">
              <a16:creationId xmlns:a16="http://schemas.microsoft.com/office/drawing/2014/main" id="{C6BB09FE-3D8F-4D89-A9DA-A32DB7B34D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90" name="Picture 2">
          <a:extLst>
            <a:ext uri="{FF2B5EF4-FFF2-40B4-BE49-F238E27FC236}">
              <a16:creationId xmlns:a16="http://schemas.microsoft.com/office/drawing/2014/main" id="{33BBE8C3-5642-4373-BE08-19C2231C82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91" name="Picture 2">
          <a:extLst>
            <a:ext uri="{FF2B5EF4-FFF2-40B4-BE49-F238E27FC236}">
              <a16:creationId xmlns:a16="http://schemas.microsoft.com/office/drawing/2014/main" id="{4C1D32E4-B321-4F09-8084-2EA4514580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92" name="Picture 2">
          <a:extLst>
            <a:ext uri="{FF2B5EF4-FFF2-40B4-BE49-F238E27FC236}">
              <a16:creationId xmlns:a16="http://schemas.microsoft.com/office/drawing/2014/main" id="{3344B8DE-078A-4FAE-BD74-507483A331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1040</xdr:row>
      <xdr:rowOff>27743</xdr:rowOff>
    </xdr:to>
    <xdr:pic>
      <xdr:nvPicPr>
        <xdr:cNvPr id="393" name="Picture 3" descr="nealuce_parete">
          <a:extLst>
            <a:ext uri="{FF2B5EF4-FFF2-40B4-BE49-F238E27FC236}">
              <a16:creationId xmlns:a16="http://schemas.microsoft.com/office/drawing/2014/main" id="{7F4A44B9-F37D-415D-829E-C413984EAC6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94" name="Picture 2">
          <a:extLst>
            <a:ext uri="{FF2B5EF4-FFF2-40B4-BE49-F238E27FC236}">
              <a16:creationId xmlns:a16="http://schemas.microsoft.com/office/drawing/2014/main" id="{44C2C1DD-0098-4593-9ED1-AFE3E0A4D9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95" name="Picture 2">
          <a:extLst>
            <a:ext uri="{FF2B5EF4-FFF2-40B4-BE49-F238E27FC236}">
              <a16:creationId xmlns:a16="http://schemas.microsoft.com/office/drawing/2014/main" id="{117344BB-4525-40B0-B591-76C6909E1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1040</xdr:row>
      <xdr:rowOff>27743</xdr:rowOff>
    </xdr:to>
    <xdr:pic>
      <xdr:nvPicPr>
        <xdr:cNvPr id="396" name="Picture 3" descr="nealuce_parete">
          <a:extLst>
            <a:ext uri="{FF2B5EF4-FFF2-40B4-BE49-F238E27FC236}">
              <a16:creationId xmlns:a16="http://schemas.microsoft.com/office/drawing/2014/main" id="{4C4BF4EE-9404-446A-84CA-D713677BCC0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1039</xdr:row>
      <xdr:rowOff>49219</xdr:rowOff>
    </xdr:to>
    <xdr:pic>
      <xdr:nvPicPr>
        <xdr:cNvPr id="397" name="Picture 2">
          <a:extLst>
            <a:ext uri="{FF2B5EF4-FFF2-40B4-BE49-F238E27FC236}">
              <a16:creationId xmlns:a16="http://schemas.microsoft.com/office/drawing/2014/main" id="{39FDE610-6786-4978-993D-0CF275629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398" name="Picture 2">
          <a:extLst>
            <a:ext uri="{FF2B5EF4-FFF2-40B4-BE49-F238E27FC236}">
              <a16:creationId xmlns:a16="http://schemas.microsoft.com/office/drawing/2014/main" id="{C8999B93-93BF-4D8D-8A0C-C7E8C4614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399" name="Picture 3" descr="nealuce_parete">
          <a:extLst>
            <a:ext uri="{FF2B5EF4-FFF2-40B4-BE49-F238E27FC236}">
              <a16:creationId xmlns:a16="http://schemas.microsoft.com/office/drawing/2014/main" id="{ED8CE217-B047-4027-809C-DE3823D0663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00" name="Picture 2">
          <a:extLst>
            <a:ext uri="{FF2B5EF4-FFF2-40B4-BE49-F238E27FC236}">
              <a16:creationId xmlns:a16="http://schemas.microsoft.com/office/drawing/2014/main" id="{1FF0D269-4700-4069-830B-D4F85C710F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1041</xdr:row>
      <xdr:rowOff>103599</xdr:rowOff>
    </xdr:to>
    <xdr:pic>
      <xdr:nvPicPr>
        <xdr:cNvPr id="401" name="Picture 3" descr="nealuce_parete">
          <a:extLst>
            <a:ext uri="{FF2B5EF4-FFF2-40B4-BE49-F238E27FC236}">
              <a16:creationId xmlns:a16="http://schemas.microsoft.com/office/drawing/2014/main" id="{D02F03EA-5895-4FC4-848C-32661318606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02" name="Picture 2">
          <a:extLst>
            <a:ext uri="{FF2B5EF4-FFF2-40B4-BE49-F238E27FC236}">
              <a16:creationId xmlns:a16="http://schemas.microsoft.com/office/drawing/2014/main" id="{6DFD7C4D-70DB-4ADF-80DE-BEA04ADD6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1041</xdr:row>
      <xdr:rowOff>103599</xdr:rowOff>
    </xdr:to>
    <xdr:pic>
      <xdr:nvPicPr>
        <xdr:cNvPr id="403" name="Picture 3" descr="nealuce_parete">
          <a:extLst>
            <a:ext uri="{FF2B5EF4-FFF2-40B4-BE49-F238E27FC236}">
              <a16:creationId xmlns:a16="http://schemas.microsoft.com/office/drawing/2014/main" id="{5BCB7F48-04A7-40A9-9C20-8FF9E360CB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04" name="Picture 2">
          <a:extLst>
            <a:ext uri="{FF2B5EF4-FFF2-40B4-BE49-F238E27FC236}">
              <a16:creationId xmlns:a16="http://schemas.microsoft.com/office/drawing/2014/main" id="{A1FECFE2-5125-40B6-A0BA-6150B74AF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1041</xdr:row>
      <xdr:rowOff>103599</xdr:rowOff>
    </xdr:to>
    <xdr:pic>
      <xdr:nvPicPr>
        <xdr:cNvPr id="405" name="Picture 3" descr="nealuce_parete">
          <a:extLst>
            <a:ext uri="{FF2B5EF4-FFF2-40B4-BE49-F238E27FC236}">
              <a16:creationId xmlns:a16="http://schemas.microsoft.com/office/drawing/2014/main" id="{D5477A5F-F36C-4A3C-BFD3-E2076D95D7A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06" name="Picture 2">
          <a:extLst>
            <a:ext uri="{FF2B5EF4-FFF2-40B4-BE49-F238E27FC236}">
              <a16:creationId xmlns:a16="http://schemas.microsoft.com/office/drawing/2014/main" id="{D9D995BD-2CC2-49F2-9C51-3FC2380421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1041</xdr:row>
      <xdr:rowOff>103599</xdr:rowOff>
    </xdr:to>
    <xdr:pic>
      <xdr:nvPicPr>
        <xdr:cNvPr id="407" name="Picture 3" descr="nealuce_parete">
          <a:extLst>
            <a:ext uri="{FF2B5EF4-FFF2-40B4-BE49-F238E27FC236}">
              <a16:creationId xmlns:a16="http://schemas.microsoft.com/office/drawing/2014/main" id="{CE3FDFFD-4A4A-4978-818F-6C37619EA4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08" name="Picture 2">
          <a:extLst>
            <a:ext uri="{FF2B5EF4-FFF2-40B4-BE49-F238E27FC236}">
              <a16:creationId xmlns:a16="http://schemas.microsoft.com/office/drawing/2014/main" id="{E80F9E0B-C19C-49F7-B847-15FD698C7E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409" name="Picture 3" descr="nealuce_parete">
          <a:extLst>
            <a:ext uri="{FF2B5EF4-FFF2-40B4-BE49-F238E27FC236}">
              <a16:creationId xmlns:a16="http://schemas.microsoft.com/office/drawing/2014/main" id="{CA877064-FF24-48AF-A13C-5ECAAA77287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10" name="Picture 2">
          <a:extLst>
            <a:ext uri="{FF2B5EF4-FFF2-40B4-BE49-F238E27FC236}">
              <a16:creationId xmlns:a16="http://schemas.microsoft.com/office/drawing/2014/main" id="{D713AAC0-33A4-469C-9277-C2A332C65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411" name="Picture 3" descr="nealuce_parete">
          <a:extLst>
            <a:ext uri="{FF2B5EF4-FFF2-40B4-BE49-F238E27FC236}">
              <a16:creationId xmlns:a16="http://schemas.microsoft.com/office/drawing/2014/main" id="{98FC720D-7DAC-4186-A6E0-9D7B510D640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12" name="Picture 2">
          <a:extLst>
            <a:ext uri="{FF2B5EF4-FFF2-40B4-BE49-F238E27FC236}">
              <a16:creationId xmlns:a16="http://schemas.microsoft.com/office/drawing/2014/main" id="{9F9D0911-F86F-42E2-88A7-5DB8936AC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413" name="Picture 3" descr="nealuce_parete">
          <a:extLst>
            <a:ext uri="{FF2B5EF4-FFF2-40B4-BE49-F238E27FC236}">
              <a16:creationId xmlns:a16="http://schemas.microsoft.com/office/drawing/2014/main" id="{65FBF9C1-A03F-4425-9848-9C0B591111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1041</xdr:row>
      <xdr:rowOff>111854</xdr:rowOff>
    </xdr:to>
    <xdr:pic>
      <xdr:nvPicPr>
        <xdr:cNvPr id="414" name="Picture 3">
          <a:extLst>
            <a:ext uri="{FF2B5EF4-FFF2-40B4-BE49-F238E27FC236}">
              <a16:creationId xmlns:a16="http://schemas.microsoft.com/office/drawing/2014/main" id="{F870B077-71E5-4678-A8B7-A33AE4FC424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8263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15" name="Picture 2">
          <a:extLst>
            <a:ext uri="{FF2B5EF4-FFF2-40B4-BE49-F238E27FC236}">
              <a16:creationId xmlns:a16="http://schemas.microsoft.com/office/drawing/2014/main" id="{81D9499F-1E93-4957-9402-31638EE1E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416" name="Picture 3" descr="nealuce_parete">
          <a:extLst>
            <a:ext uri="{FF2B5EF4-FFF2-40B4-BE49-F238E27FC236}">
              <a16:creationId xmlns:a16="http://schemas.microsoft.com/office/drawing/2014/main" id="{5571CE55-EF31-4EB0-A6DD-DEB55C68FD1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17" name="Picture 2">
          <a:extLst>
            <a:ext uri="{FF2B5EF4-FFF2-40B4-BE49-F238E27FC236}">
              <a16:creationId xmlns:a16="http://schemas.microsoft.com/office/drawing/2014/main" id="{BE5F26AC-70A9-494F-A9AD-52FC6B91FC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1041</xdr:row>
      <xdr:rowOff>103599</xdr:rowOff>
    </xdr:to>
    <xdr:pic>
      <xdr:nvPicPr>
        <xdr:cNvPr id="418" name="Picture 3" descr="nealuce_parete">
          <a:extLst>
            <a:ext uri="{FF2B5EF4-FFF2-40B4-BE49-F238E27FC236}">
              <a16:creationId xmlns:a16="http://schemas.microsoft.com/office/drawing/2014/main" id="{F51439C3-A4D2-4C0B-AFAE-64A90F753EA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19" name="Picture 2">
          <a:extLst>
            <a:ext uri="{FF2B5EF4-FFF2-40B4-BE49-F238E27FC236}">
              <a16:creationId xmlns:a16="http://schemas.microsoft.com/office/drawing/2014/main" id="{0A2828A8-4C53-4786-B544-B6A61AF5A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1041</xdr:row>
      <xdr:rowOff>103599</xdr:rowOff>
    </xdr:to>
    <xdr:pic>
      <xdr:nvPicPr>
        <xdr:cNvPr id="420" name="Picture 3" descr="nealuce_parete">
          <a:extLst>
            <a:ext uri="{FF2B5EF4-FFF2-40B4-BE49-F238E27FC236}">
              <a16:creationId xmlns:a16="http://schemas.microsoft.com/office/drawing/2014/main" id="{0E152DE1-3D4B-44F4-AEBE-695FFC8526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21" name="Picture 2">
          <a:extLst>
            <a:ext uri="{FF2B5EF4-FFF2-40B4-BE49-F238E27FC236}">
              <a16:creationId xmlns:a16="http://schemas.microsoft.com/office/drawing/2014/main" id="{40B1E3E4-B03E-4A0F-9A82-47E52593E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1041</xdr:row>
      <xdr:rowOff>103599</xdr:rowOff>
    </xdr:to>
    <xdr:pic>
      <xdr:nvPicPr>
        <xdr:cNvPr id="422" name="Picture 3" descr="nealuce_parete">
          <a:extLst>
            <a:ext uri="{FF2B5EF4-FFF2-40B4-BE49-F238E27FC236}">
              <a16:creationId xmlns:a16="http://schemas.microsoft.com/office/drawing/2014/main" id="{3904FE62-E2FC-40BD-ACE8-942551582C4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23" name="Picture 2">
          <a:extLst>
            <a:ext uri="{FF2B5EF4-FFF2-40B4-BE49-F238E27FC236}">
              <a16:creationId xmlns:a16="http://schemas.microsoft.com/office/drawing/2014/main" id="{EBE1F0BE-444F-4142-800C-BB7F262C4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1041</xdr:row>
      <xdr:rowOff>103599</xdr:rowOff>
    </xdr:to>
    <xdr:pic>
      <xdr:nvPicPr>
        <xdr:cNvPr id="424" name="Picture 3" descr="nealuce_parete">
          <a:extLst>
            <a:ext uri="{FF2B5EF4-FFF2-40B4-BE49-F238E27FC236}">
              <a16:creationId xmlns:a16="http://schemas.microsoft.com/office/drawing/2014/main" id="{452D460D-3BDF-43F1-B309-FCC71D560F2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25" name="Picture 2">
          <a:extLst>
            <a:ext uri="{FF2B5EF4-FFF2-40B4-BE49-F238E27FC236}">
              <a16:creationId xmlns:a16="http://schemas.microsoft.com/office/drawing/2014/main" id="{75D4119B-09E2-4421-9AF3-58A158914F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26" name="Picture 2">
          <a:extLst>
            <a:ext uri="{FF2B5EF4-FFF2-40B4-BE49-F238E27FC236}">
              <a16:creationId xmlns:a16="http://schemas.microsoft.com/office/drawing/2014/main" id="{618086FD-41B3-4C11-9989-2776B6152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27" name="Picture 3" descr="nealuce_parete">
          <a:extLst>
            <a:ext uri="{FF2B5EF4-FFF2-40B4-BE49-F238E27FC236}">
              <a16:creationId xmlns:a16="http://schemas.microsoft.com/office/drawing/2014/main" id="{15669684-1AA2-425C-86D9-D347BBCC04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28" name="Picture 2">
          <a:extLst>
            <a:ext uri="{FF2B5EF4-FFF2-40B4-BE49-F238E27FC236}">
              <a16:creationId xmlns:a16="http://schemas.microsoft.com/office/drawing/2014/main" id="{45A6AF25-31AF-4DC6-B853-F45187369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29" name="Picture 3" descr="nealuce_parete">
          <a:extLst>
            <a:ext uri="{FF2B5EF4-FFF2-40B4-BE49-F238E27FC236}">
              <a16:creationId xmlns:a16="http://schemas.microsoft.com/office/drawing/2014/main" id="{2A12CD95-BE11-4650-98C6-6D1FC225B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30" name="Picture 2">
          <a:extLst>
            <a:ext uri="{FF2B5EF4-FFF2-40B4-BE49-F238E27FC236}">
              <a16:creationId xmlns:a16="http://schemas.microsoft.com/office/drawing/2014/main" id="{23441BD9-0ED1-4DB4-80ED-A56C9411F4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31" name="Picture 3" descr="nealuce_parete">
          <a:extLst>
            <a:ext uri="{FF2B5EF4-FFF2-40B4-BE49-F238E27FC236}">
              <a16:creationId xmlns:a16="http://schemas.microsoft.com/office/drawing/2014/main" id="{E93653D1-BD9F-4C37-9338-3DE827B20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32" name="Picture 2">
          <a:extLst>
            <a:ext uri="{FF2B5EF4-FFF2-40B4-BE49-F238E27FC236}">
              <a16:creationId xmlns:a16="http://schemas.microsoft.com/office/drawing/2014/main" id="{31B7BD66-C6EC-47B8-9CA7-05518F60B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433" name="Picture 82">
          <a:extLst>
            <a:ext uri="{FF2B5EF4-FFF2-40B4-BE49-F238E27FC236}">
              <a16:creationId xmlns:a16="http://schemas.microsoft.com/office/drawing/2014/main" id="{D444C7CF-C554-4407-AE3A-90149B42FE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34" name="Picture 2">
          <a:extLst>
            <a:ext uri="{FF2B5EF4-FFF2-40B4-BE49-F238E27FC236}">
              <a16:creationId xmlns:a16="http://schemas.microsoft.com/office/drawing/2014/main" id="{FC557C77-4F37-4C86-A611-10A511C31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35" name="Picture 3" descr="nealuce_parete">
          <a:extLst>
            <a:ext uri="{FF2B5EF4-FFF2-40B4-BE49-F238E27FC236}">
              <a16:creationId xmlns:a16="http://schemas.microsoft.com/office/drawing/2014/main" id="{45F164F9-1340-4E04-9241-0AAF409235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436" name="Picture 85">
          <a:extLst>
            <a:ext uri="{FF2B5EF4-FFF2-40B4-BE49-F238E27FC236}">
              <a16:creationId xmlns:a16="http://schemas.microsoft.com/office/drawing/2014/main" id="{72AAD963-FD01-44D1-9A72-DD2639C96C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37" name="Picture 2">
          <a:extLst>
            <a:ext uri="{FF2B5EF4-FFF2-40B4-BE49-F238E27FC236}">
              <a16:creationId xmlns:a16="http://schemas.microsoft.com/office/drawing/2014/main" id="{2AEC31A1-0667-4D32-9F17-32DF7E4ED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38" name="Picture 3" descr="nealuce_parete">
          <a:extLst>
            <a:ext uri="{FF2B5EF4-FFF2-40B4-BE49-F238E27FC236}">
              <a16:creationId xmlns:a16="http://schemas.microsoft.com/office/drawing/2014/main" id="{CD7DD1EC-4A10-46C8-9640-C1EDA4B2E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439" name="Picture 76">
          <a:extLst>
            <a:ext uri="{FF2B5EF4-FFF2-40B4-BE49-F238E27FC236}">
              <a16:creationId xmlns:a16="http://schemas.microsoft.com/office/drawing/2014/main" id="{19C500F1-523C-4CB5-BC31-694175185B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40" name="Picture 2">
          <a:extLst>
            <a:ext uri="{FF2B5EF4-FFF2-40B4-BE49-F238E27FC236}">
              <a16:creationId xmlns:a16="http://schemas.microsoft.com/office/drawing/2014/main" id="{EE6ABC3C-ACED-4AF8-AF72-2FA92966F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41" name="Picture 3" descr="nealuce_parete">
          <a:extLst>
            <a:ext uri="{FF2B5EF4-FFF2-40B4-BE49-F238E27FC236}">
              <a16:creationId xmlns:a16="http://schemas.microsoft.com/office/drawing/2014/main" id="{37644ED6-DBEB-43CB-935A-3983CF927D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442" name="Picture 79">
          <a:extLst>
            <a:ext uri="{FF2B5EF4-FFF2-40B4-BE49-F238E27FC236}">
              <a16:creationId xmlns:a16="http://schemas.microsoft.com/office/drawing/2014/main" id="{A2C9BFE3-2B77-4FAC-BCAA-A4B796125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43" name="Picture 2">
          <a:extLst>
            <a:ext uri="{FF2B5EF4-FFF2-40B4-BE49-F238E27FC236}">
              <a16:creationId xmlns:a16="http://schemas.microsoft.com/office/drawing/2014/main" id="{0E598B47-7F17-498F-BFCA-7990B1648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44" name="Picture 3" descr="nealuce_parete">
          <a:extLst>
            <a:ext uri="{FF2B5EF4-FFF2-40B4-BE49-F238E27FC236}">
              <a16:creationId xmlns:a16="http://schemas.microsoft.com/office/drawing/2014/main" id="{9EA9FA4D-A630-4B7C-AA49-EA2C64B234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5461</xdr:rowOff>
    </xdr:to>
    <xdr:pic>
      <xdr:nvPicPr>
        <xdr:cNvPr id="445" name="Picture 1">
          <a:extLst>
            <a:ext uri="{FF2B5EF4-FFF2-40B4-BE49-F238E27FC236}">
              <a16:creationId xmlns:a16="http://schemas.microsoft.com/office/drawing/2014/main" id="{56FC6FF2-AFD2-4BD1-B40A-3C56F28F02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46" name="Picture 2">
          <a:extLst>
            <a:ext uri="{FF2B5EF4-FFF2-40B4-BE49-F238E27FC236}">
              <a16:creationId xmlns:a16="http://schemas.microsoft.com/office/drawing/2014/main" id="{F001DB95-6FE3-47EF-9B26-AE5978541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7366</xdr:rowOff>
    </xdr:to>
    <xdr:pic>
      <xdr:nvPicPr>
        <xdr:cNvPr id="447" name="Picture 3" descr="nealuce_parete">
          <a:extLst>
            <a:ext uri="{FF2B5EF4-FFF2-40B4-BE49-F238E27FC236}">
              <a16:creationId xmlns:a16="http://schemas.microsoft.com/office/drawing/2014/main" id="{F9AACFA8-4212-48F9-AFE0-5FABCC21392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48" name="Picture 2">
          <a:extLst>
            <a:ext uri="{FF2B5EF4-FFF2-40B4-BE49-F238E27FC236}">
              <a16:creationId xmlns:a16="http://schemas.microsoft.com/office/drawing/2014/main" id="{A31BD6C5-E04F-40D6-AEB9-ED58F175F1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49" name="Picture 2">
          <a:extLst>
            <a:ext uri="{FF2B5EF4-FFF2-40B4-BE49-F238E27FC236}">
              <a16:creationId xmlns:a16="http://schemas.microsoft.com/office/drawing/2014/main" id="{D17CFEEF-B1AA-4A54-A3F0-95AC35E02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7366</xdr:rowOff>
    </xdr:to>
    <xdr:pic>
      <xdr:nvPicPr>
        <xdr:cNvPr id="450" name="Picture 3" descr="nealuce_parete">
          <a:extLst>
            <a:ext uri="{FF2B5EF4-FFF2-40B4-BE49-F238E27FC236}">
              <a16:creationId xmlns:a16="http://schemas.microsoft.com/office/drawing/2014/main" id="{2F826DE2-D8E6-45AE-9EB0-CE4086965ED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51" name="Picture 2">
          <a:extLst>
            <a:ext uri="{FF2B5EF4-FFF2-40B4-BE49-F238E27FC236}">
              <a16:creationId xmlns:a16="http://schemas.microsoft.com/office/drawing/2014/main" id="{1B97728E-C467-44FC-8B00-C2D47E84B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52" name="Picture 2">
          <a:extLst>
            <a:ext uri="{FF2B5EF4-FFF2-40B4-BE49-F238E27FC236}">
              <a16:creationId xmlns:a16="http://schemas.microsoft.com/office/drawing/2014/main" id="{24CF165E-C575-417B-B807-71AE92869D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7366</xdr:rowOff>
    </xdr:to>
    <xdr:pic>
      <xdr:nvPicPr>
        <xdr:cNvPr id="453" name="Picture 3" descr="nealuce_parete">
          <a:extLst>
            <a:ext uri="{FF2B5EF4-FFF2-40B4-BE49-F238E27FC236}">
              <a16:creationId xmlns:a16="http://schemas.microsoft.com/office/drawing/2014/main" id="{99600885-2A7A-4639-8714-A33277F4F15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54" name="Picture 2">
          <a:extLst>
            <a:ext uri="{FF2B5EF4-FFF2-40B4-BE49-F238E27FC236}">
              <a16:creationId xmlns:a16="http://schemas.microsoft.com/office/drawing/2014/main" id="{343FDFF9-F1A2-4CA3-83EC-2EC0259914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55" name="Picture 2">
          <a:extLst>
            <a:ext uri="{FF2B5EF4-FFF2-40B4-BE49-F238E27FC236}">
              <a16:creationId xmlns:a16="http://schemas.microsoft.com/office/drawing/2014/main" id="{77E7839E-FF02-4D44-BE5F-B400C8EF8C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7366</xdr:rowOff>
    </xdr:to>
    <xdr:pic>
      <xdr:nvPicPr>
        <xdr:cNvPr id="456" name="Picture 3" descr="nealuce_parete">
          <a:extLst>
            <a:ext uri="{FF2B5EF4-FFF2-40B4-BE49-F238E27FC236}">
              <a16:creationId xmlns:a16="http://schemas.microsoft.com/office/drawing/2014/main" id="{3853D151-80B0-4047-A2F2-F75B2FFDAF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57" name="Picture 2">
          <a:extLst>
            <a:ext uri="{FF2B5EF4-FFF2-40B4-BE49-F238E27FC236}">
              <a16:creationId xmlns:a16="http://schemas.microsoft.com/office/drawing/2014/main" id="{8D5052AB-E85A-43E0-B38C-44B154B70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58" name="Picture 2">
          <a:extLst>
            <a:ext uri="{FF2B5EF4-FFF2-40B4-BE49-F238E27FC236}">
              <a16:creationId xmlns:a16="http://schemas.microsoft.com/office/drawing/2014/main" id="{6559610C-B1B3-4504-9697-DF68A66EB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59" name="Picture 3" descr="nealuce_parete">
          <a:extLst>
            <a:ext uri="{FF2B5EF4-FFF2-40B4-BE49-F238E27FC236}">
              <a16:creationId xmlns:a16="http://schemas.microsoft.com/office/drawing/2014/main" id="{CDA8B6CD-1F47-4978-BD71-BFFEC5ADA1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60" name="Picture 2">
          <a:extLst>
            <a:ext uri="{FF2B5EF4-FFF2-40B4-BE49-F238E27FC236}">
              <a16:creationId xmlns:a16="http://schemas.microsoft.com/office/drawing/2014/main" id="{38B35A23-1C21-46C0-95B8-F539D1A25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61" name="Picture 3" descr="nealuce_parete">
          <a:extLst>
            <a:ext uri="{FF2B5EF4-FFF2-40B4-BE49-F238E27FC236}">
              <a16:creationId xmlns:a16="http://schemas.microsoft.com/office/drawing/2014/main" id="{F4C60571-2BB9-44C8-9920-B2A2B274A3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62" name="Picture 2">
          <a:extLst>
            <a:ext uri="{FF2B5EF4-FFF2-40B4-BE49-F238E27FC236}">
              <a16:creationId xmlns:a16="http://schemas.microsoft.com/office/drawing/2014/main" id="{CA437DFB-12D5-41DB-B2B6-D7CD771DC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63" name="Picture 2">
          <a:extLst>
            <a:ext uri="{FF2B5EF4-FFF2-40B4-BE49-F238E27FC236}">
              <a16:creationId xmlns:a16="http://schemas.microsoft.com/office/drawing/2014/main" id="{5EEB08FD-BA5D-4CFF-B490-E7657A6879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64" name="Picture 2">
          <a:extLst>
            <a:ext uri="{FF2B5EF4-FFF2-40B4-BE49-F238E27FC236}">
              <a16:creationId xmlns:a16="http://schemas.microsoft.com/office/drawing/2014/main" id="{75552A59-CDEB-4EA5-879F-5B239BD1C8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7366</xdr:rowOff>
    </xdr:to>
    <xdr:pic>
      <xdr:nvPicPr>
        <xdr:cNvPr id="465" name="Picture 3" descr="nealuce_parete">
          <a:extLst>
            <a:ext uri="{FF2B5EF4-FFF2-40B4-BE49-F238E27FC236}">
              <a16:creationId xmlns:a16="http://schemas.microsoft.com/office/drawing/2014/main" id="{ECBA255E-F412-42CF-8DE8-106ED1553FB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66" name="Picture 2">
          <a:extLst>
            <a:ext uri="{FF2B5EF4-FFF2-40B4-BE49-F238E27FC236}">
              <a16:creationId xmlns:a16="http://schemas.microsoft.com/office/drawing/2014/main" id="{72F5F786-4BD4-427D-AA38-7A838B183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67" name="Picture 2">
          <a:extLst>
            <a:ext uri="{FF2B5EF4-FFF2-40B4-BE49-F238E27FC236}">
              <a16:creationId xmlns:a16="http://schemas.microsoft.com/office/drawing/2014/main" id="{3E352316-D88F-4ABE-8191-03520AC20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7366</xdr:rowOff>
    </xdr:to>
    <xdr:pic>
      <xdr:nvPicPr>
        <xdr:cNvPr id="468" name="Picture 3" descr="nealuce_parete">
          <a:extLst>
            <a:ext uri="{FF2B5EF4-FFF2-40B4-BE49-F238E27FC236}">
              <a16:creationId xmlns:a16="http://schemas.microsoft.com/office/drawing/2014/main" id="{7514410D-CFD6-4A4C-B0DA-9D9305D30F5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69" name="Picture 2">
          <a:extLst>
            <a:ext uri="{FF2B5EF4-FFF2-40B4-BE49-F238E27FC236}">
              <a16:creationId xmlns:a16="http://schemas.microsoft.com/office/drawing/2014/main" id="{AF5ADC18-636B-4262-AB8E-7AB6A08DD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470" name="Picture 2">
          <a:extLst>
            <a:ext uri="{FF2B5EF4-FFF2-40B4-BE49-F238E27FC236}">
              <a16:creationId xmlns:a16="http://schemas.microsoft.com/office/drawing/2014/main" id="{2CB4BA6A-0E91-4886-98D8-D475F66EEA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471" name="Picture 3" descr="nealuce_parete">
          <a:extLst>
            <a:ext uri="{FF2B5EF4-FFF2-40B4-BE49-F238E27FC236}">
              <a16:creationId xmlns:a16="http://schemas.microsoft.com/office/drawing/2014/main" id="{CE7C8036-CCBA-49F7-AAD9-5D48071F2A3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72" name="Picture 2">
          <a:extLst>
            <a:ext uri="{FF2B5EF4-FFF2-40B4-BE49-F238E27FC236}">
              <a16:creationId xmlns:a16="http://schemas.microsoft.com/office/drawing/2014/main" id="{B81CEA76-5210-4582-A6AB-D1043B3F25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473" name="Picture 3" descr="nealuce_parete">
          <a:extLst>
            <a:ext uri="{FF2B5EF4-FFF2-40B4-BE49-F238E27FC236}">
              <a16:creationId xmlns:a16="http://schemas.microsoft.com/office/drawing/2014/main" id="{6BCD6892-32A4-45F8-993E-2508B7831F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74" name="Picture 2">
          <a:extLst>
            <a:ext uri="{FF2B5EF4-FFF2-40B4-BE49-F238E27FC236}">
              <a16:creationId xmlns:a16="http://schemas.microsoft.com/office/drawing/2014/main" id="{D013053D-BD70-4A75-8213-FF44CBCD8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475" name="Picture 3" descr="nealuce_parete">
          <a:extLst>
            <a:ext uri="{FF2B5EF4-FFF2-40B4-BE49-F238E27FC236}">
              <a16:creationId xmlns:a16="http://schemas.microsoft.com/office/drawing/2014/main" id="{B4353536-C6E8-4B3D-9384-7EE463190B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76" name="Picture 2">
          <a:extLst>
            <a:ext uri="{FF2B5EF4-FFF2-40B4-BE49-F238E27FC236}">
              <a16:creationId xmlns:a16="http://schemas.microsoft.com/office/drawing/2014/main" id="{47ED806B-9323-4A98-829F-84F34BDC28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477" name="Picture 3" descr="nealuce_parete">
          <a:extLst>
            <a:ext uri="{FF2B5EF4-FFF2-40B4-BE49-F238E27FC236}">
              <a16:creationId xmlns:a16="http://schemas.microsoft.com/office/drawing/2014/main" id="{E99CE2EC-C410-4ABE-A5B4-A54E4D9C51E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78" name="Picture 2">
          <a:extLst>
            <a:ext uri="{FF2B5EF4-FFF2-40B4-BE49-F238E27FC236}">
              <a16:creationId xmlns:a16="http://schemas.microsoft.com/office/drawing/2014/main" id="{05F9D1CD-45FD-4828-9008-E7AE3BA120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479" name="Picture 3" descr="nealuce_parete">
          <a:extLst>
            <a:ext uri="{FF2B5EF4-FFF2-40B4-BE49-F238E27FC236}">
              <a16:creationId xmlns:a16="http://schemas.microsoft.com/office/drawing/2014/main" id="{74AAAA42-660B-45C4-A987-4F07B87E3D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80" name="Picture 2">
          <a:extLst>
            <a:ext uri="{FF2B5EF4-FFF2-40B4-BE49-F238E27FC236}">
              <a16:creationId xmlns:a16="http://schemas.microsoft.com/office/drawing/2014/main" id="{82CE5F40-1965-4E69-9889-FDAFFEE2B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481" name="Picture 3" descr="nealuce_parete">
          <a:extLst>
            <a:ext uri="{FF2B5EF4-FFF2-40B4-BE49-F238E27FC236}">
              <a16:creationId xmlns:a16="http://schemas.microsoft.com/office/drawing/2014/main" id="{DE3164B5-6551-4C77-9E2D-4967846515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1084</xdr:row>
      <xdr:rowOff>22861</xdr:rowOff>
    </xdr:to>
    <xdr:pic>
      <xdr:nvPicPr>
        <xdr:cNvPr id="482" name="Picture 3">
          <a:extLst>
            <a:ext uri="{FF2B5EF4-FFF2-40B4-BE49-F238E27FC236}">
              <a16:creationId xmlns:a16="http://schemas.microsoft.com/office/drawing/2014/main" id="{099E3F70-3023-44CA-B35B-A2964A85AC9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7880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83" name="Picture 2">
          <a:extLst>
            <a:ext uri="{FF2B5EF4-FFF2-40B4-BE49-F238E27FC236}">
              <a16:creationId xmlns:a16="http://schemas.microsoft.com/office/drawing/2014/main" id="{8D882473-8EE7-4418-9C7D-1A4F940484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484" name="Picture 3" descr="nealuce_parete">
          <a:extLst>
            <a:ext uri="{FF2B5EF4-FFF2-40B4-BE49-F238E27FC236}">
              <a16:creationId xmlns:a16="http://schemas.microsoft.com/office/drawing/2014/main" id="{A51ECB6E-0BE2-4292-A011-C0F2CA14EB1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85" name="Picture 2">
          <a:extLst>
            <a:ext uri="{FF2B5EF4-FFF2-40B4-BE49-F238E27FC236}">
              <a16:creationId xmlns:a16="http://schemas.microsoft.com/office/drawing/2014/main" id="{6621C2FB-F57B-42B3-909B-9C7489D371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486" name="Picture 3" descr="nealuce_parete">
          <a:extLst>
            <a:ext uri="{FF2B5EF4-FFF2-40B4-BE49-F238E27FC236}">
              <a16:creationId xmlns:a16="http://schemas.microsoft.com/office/drawing/2014/main" id="{CB410D3F-B82B-4473-B2A5-0C8271E488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1084</xdr:row>
      <xdr:rowOff>22861</xdr:rowOff>
    </xdr:to>
    <xdr:pic>
      <xdr:nvPicPr>
        <xdr:cNvPr id="487" name="Picture 3">
          <a:extLst>
            <a:ext uri="{FF2B5EF4-FFF2-40B4-BE49-F238E27FC236}">
              <a16:creationId xmlns:a16="http://schemas.microsoft.com/office/drawing/2014/main" id="{656E9929-2CDA-4CC9-A316-B7901E1F66E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7880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88" name="Picture 2">
          <a:extLst>
            <a:ext uri="{FF2B5EF4-FFF2-40B4-BE49-F238E27FC236}">
              <a16:creationId xmlns:a16="http://schemas.microsoft.com/office/drawing/2014/main" id="{2F7C6678-AB47-4572-BBF0-E41E487D4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489" name="Picture 3" descr="nealuce_parete">
          <a:extLst>
            <a:ext uri="{FF2B5EF4-FFF2-40B4-BE49-F238E27FC236}">
              <a16:creationId xmlns:a16="http://schemas.microsoft.com/office/drawing/2014/main" id="{605739AA-E97F-410C-B6C3-48A79333744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90" name="Picture 2">
          <a:extLst>
            <a:ext uri="{FF2B5EF4-FFF2-40B4-BE49-F238E27FC236}">
              <a16:creationId xmlns:a16="http://schemas.microsoft.com/office/drawing/2014/main" id="{73DC0075-C63E-4539-94C4-60D177288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491" name="Picture 3" descr="nealuce_parete">
          <a:extLst>
            <a:ext uri="{FF2B5EF4-FFF2-40B4-BE49-F238E27FC236}">
              <a16:creationId xmlns:a16="http://schemas.microsoft.com/office/drawing/2014/main" id="{B2EDAF8C-DFAB-4741-92B8-4DAD330945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92" name="Picture 2">
          <a:extLst>
            <a:ext uri="{FF2B5EF4-FFF2-40B4-BE49-F238E27FC236}">
              <a16:creationId xmlns:a16="http://schemas.microsoft.com/office/drawing/2014/main" id="{CF906635-A82D-4BB7-B5DE-A0E012B94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493" name="Picture 3" descr="nealuce_parete">
          <a:extLst>
            <a:ext uri="{FF2B5EF4-FFF2-40B4-BE49-F238E27FC236}">
              <a16:creationId xmlns:a16="http://schemas.microsoft.com/office/drawing/2014/main" id="{6BFAECEB-B507-424A-B1FD-AF105A61C5F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94" name="Picture 2">
          <a:extLst>
            <a:ext uri="{FF2B5EF4-FFF2-40B4-BE49-F238E27FC236}">
              <a16:creationId xmlns:a16="http://schemas.microsoft.com/office/drawing/2014/main" id="{6FA96DAC-3706-4534-8E58-5F29DA8CE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495" name="Picture 3" descr="nealuce_parete">
          <a:extLst>
            <a:ext uri="{FF2B5EF4-FFF2-40B4-BE49-F238E27FC236}">
              <a16:creationId xmlns:a16="http://schemas.microsoft.com/office/drawing/2014/main" id="{CE683140-5499-49BD-B99D-4F3FCCFD796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496" name="Picture 2">
          <a:extLst>
            <a:ext uri="{FF2B5EF4-FFF2-40B4-BE49-F238E27FC236}">
              <a16:creationId xmlns:a16="http://schemas.microsoft.com/office/drawing/2014/main" id="{2B24A2B7-50AE-451C-8B33-7146F21F1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497" name="Picture 3" descr="nealuce_parete">
          <a:extLst>
            <a:ext uri="{FF2B5EF4-FFF2-40B4-BE49-F238E27FC236}">
              <a16:creationId xmlns:a16="http://schemas.microsoft.com/office/drawing/2014/main" id="{60F0C4A0-62E9-4CAD-8E29-04729DC53B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498" name="Picture 2">
          <a:extLst>
            <a:ext uri="{FF2B5EF4-FFF2-40B4-BE49-F238E27FC236}">
              <a16:creationId xmlns:a16="http://schemas.microsoft.com/office/drawing/2014/main" id="{FDE29A50-485F-4593-B064-80052AB2B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499" name="Picture 3" descr="nealuce_parete">
          <a:extLst>
            <a:ext uri="{FF2B5EF4-FFF2-40B4-BE49-F238E27FC236}">
              <a16:creationId xmlns:a16="http://schemas.microsoft.com/office/drawing/2014/main" id="{5CCC13BF-1943-4939-ADE9-539ACCBF13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500" name="Picture 2">
          <a:extLst>
            <a:ext uri="{FF2B5EF4-FFF2-40B4-BE49-F238E27FC236}">
              <a16:creationId xmlns:a16="http://schemas.microsoft.com/office/drawing/2014/main" id="{9F356387-334A-4940-B003-B858B39E9B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501" name="Picture 3" descr="nealuce_parete">
          <a:extLst>
            <a:ext uri="{FF2B5EF4-FFF2-40B4-BE49-F238E27FC236}">
              <a16:creationId xmlns:a16="http://schemas.microsoft.com/office/drawing/2014/main" id="{8922274D-BE36-4E57-A97A-685ADE2A6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502" name="Picture 2">
          <a:extLst>
            <a:ext uri="{FF2B5EF4-FFF2-40B4-BE49-F238E27FC236}">
              <a16:creationId xmlns:a16="http://schemas.microsoft.com/office/drawing/2014/main" id="{707BA7CE-737B-4FA1-AAF7-3EFA476A1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503" name="Picture 2">
          <a:extLst>
            <a:ext uri="{FF2B5EF4-FFF2-40B4-BE49-F238E27FC236}">
              <a16:creationId xmlns:a16="http://schemas.microsoft.com/office/drawing/2014/main" id="{CA0AB49D-3E5E-4090-921D-80189928D2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504" name="Picture 2">
          <a:extLst>
            <a:ext uri="{FF2B5EF4-FFF2-40B4-BE49-F238E27FC236}">
              <a16:creationId xmlns:a16="http://schemas.microsoft.com/office/drawing/2014/main" id="{3BF7FB55-BB23-4707-927F-F572F6234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7366</xdr:rowOff>
    </xdr:to>
    <xdr:pic>
      <xdr:nvPicPr>
        <xdr:cNvPr id="505" name="Picture 3" descr="nealuce_parete">
          <a:extLst>
            <a:ext uri="{FF2B5EF4-FFF2-40B4-BE49-F238E27FC236}">
              <a16:creationId xmlns:a16="http://schemas.microsoft.com/office/drawing/2014/main" id="{C0CB7477-1F30-40F6-B495-EBE1FE157BC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506" name="Picture 2">
          <a:extLst>
            <a:ext uri="{FF2B5EF4-FFF2-40B4-BE49-F238E27FC236}">
              <a16:creationId xmlns:a16="http://schemas.microsoft.com/office/drawing/2014/main" id="{1DB83F61-C93D-4CDC-AD63-1FC30E2A6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507" name="Picture 2">
          <a:extLst>
            <a:ext uri="{FF2B5EF4-FFF2-40B4-BE49-F238E27FC236}">
              <a16:creationId xmlns:a16="http://schemas.microsoft.com/office/drawing/2014/main" id="{A8D8C9E4-F198-497D-AD8A-DD37AABF8C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7366</xdr:rowOff>
    </xdr:to>
    <xdr:pic>
      <xdr:nvPicPr>
        <xdr:cNvPr id="508" name="Picture 3" descr="nealuce_parete">
          <a:extLst>
            <a:ext uri="{FF2B5EF4-FFF2-40B4-BE49-F238E27FC236}">
              <a16:creationId xmlns:a16="http://schemas.microsoft.com/office/drawing/2014/main" id="{F693DD69-244F-4D01-9B80-A09A03DC24F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509" name="Picture 2">
          <a:extLst>
            <a:ext uri="{FF2B5EF4-FFF2-40B4-BE49-F238E27FC236}">
              <a16:creationId xmlns:a16="http://schemas.microsoft.com/office/drawing/2014/main" id="{E105C810-9241-44EA-A861-7DA0B701D2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510" name="Picture 2">
          <a:extLst>
            <a:ext uri="{FF2B5EF4-FFF2-40B4-BE49-F238E27FC236}">
              <a16:creationId xmlns:a16="http://schemas.microsoft.com/office/drawing/2014/main" id="{013F2AC1-3426-4899-BF6B-288677DED2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511" name="Picture 3" descr="nealuce_parete">
          <a:extLst>
            <a:ext uri="{FF2B5EF4-FFF2-40B4-BE49-F238E27FC236}">
              <a16:creationId xmlns:a16="http://schemas.microsoft.com/office/drawing/2014/main" id="{024A7718-DE04-4803-B336-E11133578C2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512" name="Picture 2">
          <a:extLst>
            <a:ext uri="{FF2B5EF4-FFF2-40B4-BE49-F238E27FC236}">
              <a16:creationId xmlns:a16="http://schemas.microsoft.com/office/drawing/2014/main" id="{6384B223-5104-4C46-B6A8-2FC4F0F6AC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513" name="Picture 3" descr="nealuce_parete">
          <a:extLst>
            <a:ext uri="{FF2B5EF4-FFF2-40B4-BE49-F238E27FC236}">
              <a16:creationId xmlns:a16="http://schemas.microsoft.com/office/drawing/2014/main" id="{B45405D5-114E-429D-97F6-3A288C3AE4D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514" name="Picture 2">
          <a:extLst>
            <a:ext uri="{FF2B5EF4-FFF2-40B4-BE49-F238E27FC236}">
              <a16:creationId xmlns:a16="http://schemas.microsoft.com/office/drawing/2014/main" id="{5FD672D0-FCEF-480B-B2B3-9B2222651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515" name="Picture 3" descr="nealuce_parete">
          <a:extLst>
            <a:ext uri="{FF2B5EF4-FFF2-40B4-BE49-F238E27FC236}">
              <a16:creationId xmlns:a16="http://schemas.microsoft.com/office/drawing/2014/main" id="{1E99C445-9907-4CBF-AC13-5642E9A23E2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516" name="Picture 2">
          <a:extLst>
            <a:ext uri="{FF2B5EF4-FFF2-40B4-BE49-F238E27FC236}">
              <a16:creationId xmlns:a16="http://schemas.microsoft.com/office/drawing/2014/main" id="{45F09A27-DE69-4B51-9053-6FB909105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517" name="Picture 3" descr="nealuce_parete">
          <a:extLst>
            <a:ext uri="{FF2B5EF4-FFF2-40B4-BE49-F238E27FC236}">
              <a16:creationId xmlns:a16="http://schemas.microsoft.com/office/drawing/2014/main" id="{A22D0B7C-FEE4-4810-B266-AFB0BF509B1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518" name="Picture 2">
          <a:extLst>
            <a:ext uri="{FF2B5EF4-FFF2-40B4-BE49-F238E27FC236}">
              <a16:creationId xmlns:a16="http://schemas.microsoft.com/office/drawing/2014/main" id="{7C4A3502-03B4-40E7-86AC-24A23B9F3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32004</xdr:rowOff>
    </xdr:to>
    <xdr:pic>
      <xdr:nvPicPr>
        <xdr:cNvPr id="519" name="Picture 3" descr="nealuce_parete">
          <a:extLst>
            <a:ext uri="{FF2B5EF4-FFF2-40B4-BE49-F238E27FC236}">
              <a16:creationId xmlns:a16="http://schemas.microsoft.com/office/drawing/2014/main" id="{0FF5C198-6799-4024-BBAE-9941EF029FA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520" name="Picture 2">
          <a:extLst>
            <a:ext uri="{FF2B5EF4-FFF2-40B4-BE49-F238E27FC236}">
              <a16:creationId xmlns:a16="http://schemas.microsoft.com/office/drawing/2014/main" id="{80E9E450-9939-4EA3-B2CD-D0DA4FAD72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521" name="Picture 3" descr="nealuce_parete">
          <a:extLst>
            <a:ext uri="{FF2B5EF4-FFF2-40B4-BE49-F238E27FC236}">
              <a16:creationId xmlns:a16="http://schemas.microsoft.com/office/drawing/2014/main" id="{52EE28BA-9C6E-44FE-A709-8C912D230BB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1084</xdr:row>
      <xdr:rowOff>22861</xdr:rowOff>
    </xdr:to>
    <xdr:pic>
      <xdr:nvPicPr>
        <xdr:cNvPr id="522" name="Picture 3">
          <a:extLst>
            <a:ext uri="{FF2B5EF4-FFF2-40B4-BE49-F238E27FC236}">
              <a16:creationId xmlns:a16="http://schemas.microsoft.com/office/drawing/2014/main" id="{CE7A9D95-0AD1-4976-978E-9F7A668ABDC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7880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523" name="Picture 2">
          <a:extLst>
            <a:ext uri="{FF2B5EF4-FFF2-40B4-BE49-F238E27FC236}">
              <a16:creationId xmlns:a16="http://schemas.microsoft.com/office/drawing/2014/main" id="{B01AD22B-EC36-4153-8709-46473642E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524" name="Picture 3" descr="nealuce_parete">
          <a:extLst>
            <a:ext uri="{FF2B5EF4-FFF2-40B4-BE49-F238E27FC236}">
              <a16:creationId xmlns:a16="http://schemas.microsoft.com/office/drawing/2014/main" id="{C44A9803-27E1-4748-AC41-11DFB849108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525" name="Picture 2">
          <a:extLst>
            <a:ext uri="{FF2B5EF4-FFF2-40B4-BE49-F238E27FC236}">
              <a16:creationId xmlns:a16="http://schemas.microsoft.com/office/drawing/2014/main" id="{5CA99024-85FD-4B81-877F-BDECAD2AF8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526" name="Picture 3" descr="nealuce_parete">
          <a:extLst>
            <a:ext uri="{FF2B5EF4-FFF2-40B4-BE49-F238E27FC236}">
              <a16:creationId xmlns:a16="http://schemas.microsoft.com/office/drawing/2014/main" id="{82653EB0-1C08-4F2F-8AE5-F743733377E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1084</xdr:row>
      <xdr:rowOff>22861</xdr:rowOff>
    </xdr:to>
    <xdr:pic>
      <xdr:nvPicPr>
        <xdr:cNvPr id="527" name="Picture 3">
          <a:extLst>
            <a:ext uri="{FF2B5EF4-FFF2-40B4-BE49-F238E27FC236}">
              <a16:creationId xmlns:a16="http://schemas.microsoft.com/office/drawing/2014/main" id="{7CA46ACB-AF10-4C11-AF47-57E17F679B6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7880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528" name="Picture 2">
          <a:extLst>
            <a:ext uri="{FF2B5EF4-FFF2-40B4-BE49-F238E27FC236}">
              <a16:creationId xmlns:a16="http://schemas.microsoft.com/office/drawing/2014/main" id="{A84FDF62-C986-4BF7-BEDF-A174B6139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529" name="Picture 3" descr="nealuce_parete">
          <a:extLst>
            <a:ext uri="{FF2B5EF4-FFF2-40B4-BE49-F238E27FC236}">
              <a16:creationId xmlns:a16="http://schemas.microsoft.com/office/drawing/2014/main" id="{95D19249-D5F2-4A99-9738-F380D769811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30" name="Picture 2">
          <a:extLst>
            <a:ext uri="{FF2B5EF4-FFF2-40B4-BE49-F238E27FC236}">
              <a16:creationId xmlns:a16="http://schemas.microsoft.com/office/drawing/2014/main" id="{48A8431C-C9DD-4499-8EE8-936274C9C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31" name="Picture 2">
          <a:extLst>
            <a:ext uri="{FF2B5EF4-FFF2-40B4-BE49-F238E27FC236}">
              <a16:creationId xmlns:a16="http://schemas.microsoft.com/office/drawing/2014/main" id="{7867A2D7-92CF-468F-924B-00F1CAD05E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32" name="Picture 3" descr="nealuce_parete">
          <a:extLst>
            <a:ext uri="{FF2B5EF4-FFF2-40B4-BE49-F238E27FC236}">
              <a16:creationId xmlns:a16="http://schemas.microsoft.com/office/drawing/2014/main" id="{6E749213-0B11-4FBD-8C9B-3E0BA852ED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33" name="Picture 2">
          <a:extLst>
            <a:ext uri="{FF2B5EF4-FFF2-40B4-BE49-F238E27FC236}">
              <a16:creationId xmlns:a16="http://schemas.microsoft.com/office/drawing/2014/main" id="{B37844F9-2B6E-40ED-AA3D-3E79E3C97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34" name="Picture 3" descr="nealuce_parete">
          <a:extLst>
            <a:ext uri="{FF2B5EF4-FFF2-40B4-BE49-F238E27FC236}">
              <a16:creationId xmlns:a16="http://schemas.microsoft.com/office/drawing/2014/main" id="{F112E66B-FAF6-45A6-9B37-C9603272ED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35" name="Picture 2">
          <a:extLst>
            <a:ext uri="{FF2B5EF4-FFF2-40B4-BE49-F238E27FC236}">
              <a16:creationId xmlns:a16="http://schemas.microsoft.com/office/drawing/2014/main" id="{C92C6529-0745-40E8-9105-08585BCB5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36" name="Picture 3" descr="nealuce_parete">
          <a:extLst>
            <a:ext uri="{FF2B5EF4-FFF2-40B4-BE49-F238E27FC236}">
              <a16:creationId xmlns:a16="http://schemas.microsoft.com/office/drawing/2014/main" id="{ACB2CA79-B9FB-484F-B67E-5DFAB671CD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37" name="Picture 2">
          <a:extLst>
            <a:ext uri="{FF2B5EF4-FFF2-40B4-BE49-F238E27FC236}">
              <a16:creationId xmlns:a16="http://schemas.microsoft.com/office/drawing/2014/main" id="{BE047157-B199-4969-A1E6-1DE6ABD52E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538" name="Picture 82">
          <a:extLst>
            <a:ext uri="{FF2B5EF4-FFF2-40B4-BE49-F238E27FC236}">
              <a16:creationId xmlns:a16="http://schemas.microsoft.com/office/drawing/2014/main" id="{56A57006-E403-4B38-8028-44CCF7EFC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39" name="Picture 2">
          <a:extLst>
            <a:ext uri="{FF2B5EF4-FFF2-40B4-BE49-F238E27FC236}">
              <a16:creationId xmlns:a16="http://schemas.microsoft.com/office/drawing/2014/main" id="{3C168DD2-A4CB-496A-A5F3-D1F158B659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40" name="Picture 3" descr="nealuce_parete">
          <a:extLst>
            <a:ext uri="{FF2B5EF4-FFF2-40B4-BE49-F238E27FC236}">
              <a16:creationId xmlns:a16="http://schemas.microsoft.com/office/drawing/2014/main" id="{D7A895CB-B249-4FF1-A74E-5DF6F0504C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541" name="Picture 85">
          <a:extLst>
            <a:ext uri="{FF2B5EF4-FFF2-40B4-BE49-F238E27FC236}">
              <a16:creationId xmlns:a16="http://schemas.microsoft.com/office/drawing/2014/main" id="{472D7B30-3252-430C-920C-E46E4BAE0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42" name="Picture 2">
          <a:extLst>
            <a:ext uri="{FF2B5EF4-FFF2-40B4-BE49-F238E27FC236}">
              <a16:creationId xmlns:a16="http://schemas.microsoft.com/office/drawing/2014/main" id="{360B6949-3997-444C-BE93-F9E7A297D8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43" name="Picture 3" descr="nealuce_parete">
          <a:extLst>
            <a:ext uri="{FF2B5EF4-FFF2-40B4-BE49-F238E27FC236}">
              <a16:creationId xmlns:a16="http://schemas.microsoft.com/office/drawing/2014/main" id="{BADAC3A2-78E8-43B9-B126-843AD7C22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544" name="Picture 76">
          <a:extLst>
            <a:ext uri="{FF2B5EF4-FFF2-40B4-BE49-F238E27FC236}">
              <a16:creationId xmlns:a16="http://schemas.microsoft.com/office/drawing/2014/main" id="{6C93570B-98B4-44EE-94FA-CD48BAF50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45" name="Picture 2">
          <a:extLst>
            <a:ext uri="{FF2B5EF4-FFF2-40B4-BE49-F238E27FC236}">
              <a16:creationId xmlns:a16="http://schemas.microsoft.com/office/drawing/2014/main" id="{80A3D35B-021B-418E-A07A-E089DA652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46" name="Picture 3" descr="nealuce_parete">
          <a:extLst>
            <a:ext uri="{FF2B5EF4-FFF2-40B4-BE49-F238E27FC236}">
              <a16:creationId xmlns:a16="http://schemas.microsoft.com/office/drawing/2014/main" id="{537ACDB9-F9D0-488E-B8BF-7182E0224B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547" name="Picture 79">
          <a:extLst>
            <a:ext uri="{FF2B5EF4-FFF2-40B4-BE49-F238E27FC236}">
              <a16:creationId xmlns:a16="http://schemas.microsoft.com/office/drawing/2014/main" id="{8C3F4C9D-5384-4ED4-AA90-21D96DCAA9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48" name="Picture 2">
          <a:extLst>
            <a:ext uri="{FF2B5EF4-FFF2-40B4-BE49-F238E27FC236}">
              <a16:creationId xmlns:a16="http://schemas.microsoft.com/office/drawing/2014/main" id="{C1A31B18-BB07-45D3-AB33-E2EC51B595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49" name="Picture 3" descr="nealuce_parete">
          <a:extLst>
            <a:ext uri="{FF2B5EF4-FFF2-40B4-BE49-F238E27FC236}">
              <a16:creationId xmlns:a16="http://schemas.microsoft.com/office/drawing/2014/main" id="{876FBF29-6A71-4BE2-BC7F-41ADE3AC40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1168</xdr:row>
      <xdr:rowOff>17144</xdr:rowOff>
    </xdr:to>
    <xdr:pic>
      <xdr:nvPicPr>
        <xdr:cNvPr id="550" name="Picture 1">
          <a:extLst>
            <a:ext uri="{FF2B5EF4-FFF2-40B4-BE49-F238E27FC236}">
              <a16:creationId xmlns:a16="http://schemas.microsoft.com/office/drawing/2014/main" id="{30AFA6B0-4AEF-49F4-ABBF-2A4F664DA79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98767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51" name="Picture 2">
          <a:extLst>
            <a:ext uri="{FF2B5EF4-FFF2-40B4-BE49-F238E27FC236}">
              <a16:creationId xmlns:a16="http://schemas.microsoft.com/office/drawing/2014/main" id="{1E7C054F-7CED-4ADC-86DF-F9B635A32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552" name="Picture 3" descr="nealuce_parete">
          <a:extLst>
            <a:ext uri="{FF2B5EF4-FFF2-40B4-BE49-F238E27FC236}">
              <a16:creationId xmlns:a16="http://schemas.microsoft.com/office/drawing/2014/main" id="{5257E2E7-BEA1-43D6-A9FD-2CAF1530D3F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53" name="Picture 2">
          <a:extLst>
            <a:ext uri="{FF2B5EF4-FFF2-40B4-BE49-F238E27FC236}">
              <a16:creationId xmlns:a16="http://schemas.microsoft.com/office/drawing/2014/main" id="{589D4435-E8CF-48CD-8835-5B261C77E2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54" name="Picture 2">
          <a:extLst>
            <a:ext uri="{FF2B5EF4-FFF2-40B4-BE49-F238E27FC236}">
              <a16:creationId xmlns:a16="http://schemas.microsoft.com/office/drawing/2014/main" id="{1D16D110-1D70-4603-BB87-EF58DAEBD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555" name="Picture 3" descr="nealuce_parete">
          <a:extLst>
            <a:ext uri="{FF2B5EF4-FFF2-40B4-BE49-F238E27FC236}">
              <a16:creationId xmlns:a16="http://schemas.microsoft.com/office/drawing/2014/main" id="{261B930B-0898-4596-B2DC-555030681F4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56" name="Picture 2">
          <a:extLst>
            <a:ext uri="{FF2B5EF4-FFF2-40B4-BE49-F238E27FC236}">
              <a16:creationId xmlns:a16="http://schemas.microsoft.com/office/drawing/2014/main" id="{0B010153-0AE5-45F8-A801-C2583B5FE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57" name="Picture 2">
          <a:extLst>
            <a:ext uri="{FF2B5EF4-FFF2-40B4-BE49-F238E27FC236}">
              <a16:creationId xmlns:a16="http://schemas.microsoft.com/office/drawing/2014/main" id="{566194E7-A054-4D0C-A63D-240D901485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558" name="Picture 3" descr="nealuce_parete">
          <a:extLst>
            <a:ext uri="{FF2B5EF4-FFF2-40B4-BE49-F238E27FC236}">
              <a16:creationId xmlns:a16="http://schemas.microsoft.com/office/drawing/2014/main" id="{4AD688E7-1BF7-41DD-A283-BA210D24646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59" name="Picture 2">
          <a:extLst>
            <a:ext uri="{FF2B5EF4-FFF2-40B4-BE49-F238E27FC236}">
              <a16:creationId xmlns:a16="http://schemas.microsoft.com/office/drawing/2014/main" id="{FB5E8DBC-9F39-434F-B5CB-F06FF4F9D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60" name="Picture 2">
          <a:extLst>
            <a:ext uri="{FF2B5EF4-FFF2-40B4-BE49-F238E27FC236}">
              <a16:creationId xmlns:a16="http://schemas.microsoft.com/office/drawing/2014/main" id="{16C1F9EF-2DE8-4E19-80F2-ED7CD35D1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561" name="Picture 3" descr="nealuce_parete">
          <a:extLst>
            <a:ext uri="{FF2B5EF4-FFF2-40B4-BE49-F238E27FC236}">
              <a16:creationId xmlns:a16="http://schemas.microsoft.com/office/drawing/2014/main" id="{47DD09F9-413D-4ECC-A9AA-0F9A53C12F2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62" name="Picture 2">
          <a:extLst>
            <a:ext uri="{FF2B5EF4-FFF2-40B4-BE49-F238E27FC236}">
              <a16:creationId xmlns:a16="http://schemas.microsoft.com/office/drawing/2014/main" id="{D1A56B5B-BE73-4E6D-8226-60887BB12C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63" name="Picture 2">
          <a:extLst>
            <a:ext uri="{FF2B5EF4-FFF2-40B4-BE49-F238E27FC236}">
              <a16:creationId xmlns:a16="http://schemas.microsoft.com/office/drawing/2014/main" id="{9D1D1846-A7D4-4067-91EF-58CEBB4B3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64" name="Picture 3" descr="nealuce_parete">
          <a:extLst>
            <a:ext uri="{FF2B5EF4-FFF2-40B4-BE49-F238E27FC236}">
              <a16:creationId xmlns:a16="http://schemas.microsoft.com/office/drawing/2014/main" id="{CA3C45E1-58B0-437A-861D-70655502E0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65" name="Picture 2">
          <a:extLst>
            <a:ext uri="{FF2B5EF4-FFF2-40B4-BE49-F238E27FC236}">
              <a16:creationId xmlns:a16="http://schemas.microsoft.com/office/drawing/2014/main" id="{2ED86C8C-DFD6-4633-9229-17F1C17FA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566" name="Picture 3" descr="nealuce_parete">
          <a:extLst>
            <a:ext uri="{FF2B5EF4-FFF2-40B4-BE49-F238E27FC236}">
              <a16:creationId xmlns:a16="http://schemas.microsoft.com/office/drawing/2014/main" id="{11324182-E119-41DD-8202-85C3129DB9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67" name="Picture 2">
          <a:extLst>
            <a:ext uri="{FF2B5EF4-FFF2-40B4-BE49-F238E27FC236}">
              <a16:creationId xmlns:a16="http://schemas.microsoft.com/office/drawing/2014/main" id="{C4CCBF67-E1B5-44F9-AF12-A1C5EAE23D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68" name="Picture 2">
          <a:extLst>
            <a:ext uri="{FF2B5EF4-FFF2-40B4-BE49-F238E27FC236}">
              <a16:creationId xmlns:a16="http://schemas.microsoft.com/office/drawing/2014/main" id="{3D8CEDC5-9E07-486E-BD5B-EDCB7ED53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69" name="Picture 2">
          <a:extLst>
            <a:ext uri="{FF2B5EF4-FFF2-40B4-BE49-F238E27FC236}">
              <a16:creationId xmlns:a16="http://schemas.microsoft.com/office/drawing/2014/main" id="{DAC35A23-740F-4863-8D53-A525F5CB4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570" name="Picture 3" descr="nealuce_parete">
          <a:extLst>
            <a:ext uri="{FF2B5EF4-FFF2-40B4-BE49-F238E27FC236}">
              <a16:creationId xmlns:a16="http://schemas.microsoft.com/office/drawing/2014/main" id="{6E4D16D5-89E1-47C1-9901-69A85866012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71" name="Picture 2">
          <a:extLst>
            <a:ext uri="{FF2B5EF4-FFF2-40B4-BE49-F238E27FC236}">
              <a16:creationId xmlns:a16="http://schemas.microsoft.com/office/drawing/2014/main" id="{CF77DA64-835E-4F6D-ABF9-BD630858C8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72" name="Picture 2">
          <a:extLst>
            <a:ext uri="{FF2B5EF4-FFF2-40B4-BE49-F238E27FC236}">
              <a16:creationId xmlns:a16="http://schemas.microsoft.com/office/drawing/2014/main" id="{60057FA8-7923-4A48-B841-E7A48AF66D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573" name="Picture 3" descr="nealuce_parete">
          <a:extLst>
            <a:ext uri="{FF2B5EF4-FFF2-40B4-BE49-F238E27FC236}">
              <a16:creationId xmlns:a16="http://schemas.microsoft.com/office/drawing/2014/main" id="{C864B38D-42EC-4F35-9A6D-06E484E571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574" name="Picture 2">
          <a:extLst>
            <a:ext uri="{FF2B5EF4-FFF2-40B4-BE49-F238E27FC236}">
              <a16:creationId xmlns:a16="http://schemas.microsoft.com/office/drawing/2014/main" id="{C9928F32-4C5B-4C5E-B4ED-0935F3CFBE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575" name="Picture 2">
          <a:extLst>
            <a:ext uri="{FF2B5EF4-FFF2-40B4-BE49-F238E27FC236}">
              <a16:creationId xmlns:a16="http://schemas.microsoft.com/office/drawing/2014/main" id="{F31B4CFA-E1D7-4DF8-8D22-9FAE41C5C5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576" name="Picture 3" descr="nealuce_parete">
          <a:extLst>
            <a:ext uri="{FF2B5EF4-FFF2-40B4-BE49-F238E27FC236}">
              <a16:creationId xmlns:a16="http://schemas.microsoft.com/office/drawing/2014/main" id="{3CF00D5E-EDBD-4D7E-B539-E791C10E20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77" name="Picture 2">
          <a:extLst>
            <a:ext uri="{FF2B5EF4-FFF2-40B4-BE49-F238E27FC236}">
              <a16:creationId xmlns:a16="http://schemas.microsoft.com/office/drawing/2014/main" id="{BA843071-FEB2-4097-8130-FE3807C32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578" name="Picture 3" descr="nealuce_parete">
          <a:extLst>
            <a:ext uri="{FF2B5EF4-FFF2-40B4-BE49-F238E27FC236}">
              <a16:creationId xmlns:a16="http://schemas.microsoft.com/office/drawing/2014/main" id="{248896A7-CCBB-4D0E-A15C-14A16A30B8F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79" name="Picture 2">
          <a:extLst>
            <a:ext uri="{FF2B5EF4-FFF2-40B4-BE49-F238E27FC236}">
              <a16:creationId xmlns:a16="http://schemas.microsoft.com/office/drawing/2014/main" id="{FB90E1C5-5B33-4818-9273-1CFBCBF39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580" name="Picture 3" descr="nealuce_parete">
          <a:extLst>
            <a:ext uri="{FF2B5EF4-FFF2-40B4-BE49-F238E27FC236}">
              <a16:creationId xmlns:a16="http://schemas.microsoft.com/office/drawing/2014/main" id="{7CAC5D71-D652-46B4-A0AC-A891888D1D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81" name="Picture 2">
          <a:extLst>
            <a:ext uri="{FF2B5EF4-FFF2-40B4-BE49-F238E27FC236}">
              <a16:creationId xmlns:a16="http://schemas.microsoft.com/office/drawing/2014/main" id="{F8E2439C-A4AE-45BC-A060-385BA54FA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582" name="Picture 3" descr="nealuce_parete">
          <a:extLst>
            <a:ext uri="{FF2B5EF4-FFF2-40B4-BE49-F238E27FC236}">
              <a16:creationId xmlns:a16="http://schemas.microsoft.com/office/drawing/2014/main" id="{43AB17F9-632E-488C-BB29-AD7BDA14E89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83" name="Picture 2">
          <a:extLst>
            <a:ext uri="{FF2B5EF4-FFF2-40B4-BE49-F238E27FC236}">
              <a16:creationId xmlns:a16="http://schemas.microsoft.com/office/drawing/2014/main" id="{93085DC2-2095-442E-B612-620378690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584" name="Picture 3" descr="nealuce_parete">
          <a:extLst>
            <a:ext uri="{FF2B5EF4-FFF2-40B4-BE49-F238E27FC236}">
              <a16:creationId xmlns:a16="http://schemas.microsoft.com/office/drawing/2014/main" id="{0D6E4C55-44C9-48B3-9161-9993FE44DB1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85" name="Picture 2">
          <a:extLst>
            <a:ext uri="{FF2B5EF4-FFF2-40B4-BE49-F238E27FC236}">
              <a16:creationId xmlns:a16="http://schemas.microsoft.com/office/drawing/2014/main" id="{AC46A41B-B444-4BB2-B412-D396DC0D9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586" name="Picture 3" descr="nealuce_parete">
          <a:extLst>
            <a:ext uri="{FF2B5EF4-FFF2-40B4-BE49-F238E27FC236}">
              <a16:creationId xmlns:a16="http://schemas.microsoft.com/office/drawing/2014/main" id="{3832325E-4EA6-483F-ACA3-6D7CFB5DC6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1180</xdr:row>
      <xdr:rowOff>1906</xdr:rowOff>
    </xdr:to>
    <xdr:pic>
      <xdr:nvPicPr>
        <xdr:cNvPr id="587" name="Picture 3">
          <a:extLst>
            <a:ext uri="{FF2B5EF4-FFF2-40B4-BE49-F238E27FC236}">
              <a16:creationId xmlns:a16="http://schemas.microsoft.com/office/drawing/2014/main" id="{66E89663-3964-475B-B6D6-7BF4D8F457F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2157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88" name="Picture 2">
          <a:extLst>
            <a:ext uri="{FF2B5EF4-FFF2-40B4-BE49-F238E27FC236}">
              <a16:creationId xmlns:a16="http://schemas.microsoft.com/office/drawing/2014/main" id="{29E718AE-F301-4EFF-838E-FB8A2A7570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589" name="Picture 3" descr="nealuce_parete">
          <a:extLst>
            <a:ext uri="{FF2B5EF4-FFF2-40B4-BE49-F238E27FC236}">
              <a16:creationId xmlns:a16="http://schemas.microsoft.com/office/drawing/2014/main" id="{7C0D734A-AC69-4A99-AF04-AB76B1C9CB2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90" name="Picture 2">
          <a:extLst>
            <a:ext uri="{FF2B5EF4-FFF2-40B4-BE49-F238E27FC236}">
              <a16:creationId xmlns:a16="http://schemas.microsoft.com/office/drawing/2014/main" id="{55A0E3ED-D245-4E21-AB22-AB520D8FF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591" name="Picture 3" descr="nealuce_parete">
          <a:extLst>
            <a:ext uri="{FF2B5EF4-FFF2-40B4-BE49-F238E27FC236}">
              <a16:creationId xmlns:a16="http://schemas.microsoft.com/office/drawing/2014/main" id="{0ADF2E68-A7BE-4928-B471-F95B891516B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1180</xdr:row>
      <xdr:rowOff>1906</xdr:rowOff>
    </xdr:to>
    <xdr:pic>
      <xdr:nvPicPr>
        <xdr:cNvPr id="592" name="Picture 3">
          <a:extLst>
            <a:ext uri="{FF2B5EF4-FFF2-40B4-BE49-F238E27FC236}">
              <a16:creationId xmlns:a16="http://schemas.microsoft.com/office/drawing/2014/main" id="{42F1824B-0717-4E41-87F7-A3BD7E039D5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2157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93" name="Picture 2">
          <a:extLst>
            <a:ext uri="{FF2B5EF4-FFF2-40B4-BE49-F238E27FC236}">
              <a16:creationId xmlns:a16="http://schemas.microsoft.com/office/drawing/2014/main" id="{24639FFA-B2E5-419F-828B-C12DC0EE1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594" name="Picture 3" descr="nealuce_parete">
          <a:extLst>
            <a:ext uri="{FF2B5EF4-FFF2-40B4-BE49-F238E27FC236}">
              <a16:creationId xmlns:a16="http://schemas.microsoft.com/office/drawing/2014/main" id="{C99CB13D-9B49-46A5-A02C-4DC5A9C762F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95" name="Picture 2">
          <a:extLst>
            <a:ext uri="{FF2B5EF4-FFF2-40B4-BE49-F238E27FC236}">
              <a16:creationId xmlns:a16="http://schemas.microsoft.com/office/drawing/2014/main" id="{4C296D74-1D01-4352-BD2B-4A657355BC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596" name="Picture 3" descr="nealuce_parete">
          <a:extLst>
            <a:ext uri="{FF2B5EF4-FFF2-40B4-BE49-F238E27FC236}">
              <a16:creationId xmlns:a16="http://schemas.microsoft.com/office/drawing/2014/main" id="{064E6992-A69C-46FD-8908-9583F913D69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97" name="Picture 2">
          <a:extLst>
            <a:ext uri="{FF2B5EF4-FFF2-40B4-BE49-F238E27FC236}">
              <a16:creationId xmlns:a16="http://schemas.microsoft.com/office/drawing/2014/main" id="{7FD6C0E4-BCFA-4EAF-9A16-3F6DE3FBF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598" name="Picture 3" descr="nealuce_parete">
          <a:extLst>
            <a:ext uri="{FF2B5EF4-FFF2-40B4-BE49-F238E27FC236}">
              <a16:creationId xmlns:a16="http://schemas.microsoft.com/office/drawing/2014/main" id="{4B04BF5D-CD42-43FE-BA72-6A11AA89A27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599" name="Picture 2">
          <a:extLst>
            <a:ext uri="{FF2B5EF4-FFF2-40B4-BE49-F238E27FC236}">
              <a16:creationId xmlns:a16="http://schemas.microsoft.com/office/drawing/2014/main" id="{6574FD55-4CC3-4FDC-857B-CE3411272C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600" name="Picture 3" descr="nealuce_parete">
          <a:extLst>
            <a:ext uri="{FF2B5EF4-FFF2-40B4-BE49-F238E27FC236}">
              <a16:creationId xmlns:a16="http://schemas.microsoft.com/office/drawing/2014/main" id="{50057F48-CC1C-4358-A9D3-9C9D3BFAD0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01" name="Picture 2">
          <a:extLst>
            <a:ext uri="{FF2B5EF4-FFF2-40B4-BE49-F238E27FC236}">
              <a16:creationId xmlns:a16="http://schemas.microsoft.com/office/drawing/2014/main" id="{649DA1B6-5316-46F8-8835-E7A30A744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602" name="Picture 3" descr="nealuce_parete">
          <a:extLst>
            <a:ext uri="{FF2B5EF4-FFF2-40B4-BE49-F238E27FC236}">
              <a16:creationId xmlns:a16="http://schemas.microsoft.com/office/drawing/2014/main" id="{943B6520-E71B-4F6C-832F-4C15DFB206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03" name="Picture 2">
          <a:extLst>
            <a:ext uri="{FF2B5EF4-FFF2-40B4-BE49-F238E27FC236}">
              <a16:creationId xmlns:a16="http://schemas.microsoft.com/office/drawing/2014/main" id="{B3B20C58-9351-4DD6-B02C-D7023A1476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604" name="Picture 3" descr="nealuce_parete">
          <a:extLst>
            <a:ext uri="{FF2B5EF4-FFF2-40B4-BE49-F238E27FC236}">
              <a16:creationId xmlns:a16="http://schemas.microsoft.com/office/drawing/2014/main" id="{1D5B9236-20C4-46D4-908D-5ECC19F10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05" name="Picture 2">
          <a:extLst>
            <a:ext uri="{FF2B5EF4-FFF2-40B4-BE49-F238E27FC236}">
              <a16:creationId xmlns:a16="http://schemas.microsoft.com/office/drawing/2014/main" id="{DA35A030-0756-47F1-9B98-A2AB9C1E8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606" name="Picture 3" descr="nealuce_parete">
          <a:extLst>
            <a:ext uri="{FF2B5EF4-FFF2-40B4-BE49-F238E27FC236}">
              <a16:creationId xmlns:a16="http://schemas.microsoft.com/office/drawing/2014/main" id="{FF647107-EFB5-4BBF-AB35-C106FDA061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07" name="Picture 2">
          <a:extLst>
            <a:ext uri="{FF2B5EF4-FFF2-40B4-BE49-F238E27FC236}">
              <a16:creationId xmlns:a16="http://schemas.microsoft.com/office/drawing/2014/main" id="{3C27B422-8611-4BB6-9B3B-65119D4BD1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08" name="Picture 2">
          <a:extLst>
            <a:ext uri="{FF2B5EF4-FFF2-40B4-BE49-F238E27FC236}">
              <a16:creationId xmlns:a16="http://schemas.microsoft.com/office/drawing/2014/main" id="{2A9A54DB-DF4A-4D5E-9C2C-42CB5996C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09" name="Picture 2">
          <a:extLst>
            <a:ext uri="{FF2B5EF4-FFF2-40B4-BE49-F238E27FC236}">
              <a16:creationId xmlns:a16="http://schemas.microsoft.com/office/drawing/2014/main" id="{5DFE0F83-D664-4BD1-BE86-D369533B4B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610" name="Picture 3" descr="nealuce_parete">
          <a:extLst>
            <a:ext uri="{FF2B5EF4-FFF2-40B4-BE49-F238E27FC236}">
              <a16:creationId xmlns:a16="http://schemas.microsoft.com/office/drawing/2014/main" id="{CDA2DA73-E10C-451B-8300-8F3756F5D1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11" name="Picture 2">
          <a:extLst>
            <a:ext uri="{FF2B5EF4-FFF2-40B4-BE49-F238E27FC236}">
              <a16:creationId xmlns:a16="http://schemas.microsoft.com/office/drawing/2014/main" id="{54F4FB5B-97FD-4368-B221-BED5ED7F6E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12" name="Picture 2">
          <a:extLst>
            <a:ext uri="{FF2B5EF4-FFF2-40B4-BE49-F238E27FC236}">
              <a16:creationId xmlns:a16="http://schemas.microsoft.com/office/drawing/2014/main" id="{0058D99E-BEEB-40AF-AC51-EA74FD1F7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613" name="Picture 3" descr="nealuce_parete">
          <a:extLst>
            <a:ext uri="{FF2B5EF4-FFF2-40B4-BE49-F238E27FC236}">
              <a16:creationId xmlns:a16="http://schemas.microsoft.com/office/drawing/2014/main" id="{ACADE622-4C1F-42EB-9DA3-77392BDB04A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14" name="Picture 2">
          <a:extLst>
            <a:ext uri="{FF2B5EF4-FFF2-40B4-BE49-F238E27FC236}">
              <a16:creationId xmlns:a16="http://schemas.microsoft.com/office/drawing/2014/main" id="{33DF3A1B-5263-462F-B6C7-2C005F34FE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615" name="Picture 2">
          <a:extLst>
            <a:ext uri="{FF2B5EF4-FFF2-40B4-BE49-F238E27FC236}">
              <a16:creationId xmlns:a16="http://schemas.microsoft.com/office/drawing/2014/main" id="{520F1C76-6E94-48AD-B7A6-2FED1AD4B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616" name="Picture 3" descr="nealuce_parete">
          <a:extLst>
            <a:ext uri="{FF2B5EF4-FFF2-40B4-BE49-F238E27FC236}">
              <a16:creationId xmlns:a16="http://schemas.microsoft.com/office/drawing/2014/main" id="{8F9A8E8F-0BBB-4997-9878-EBE1581F8A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17" name="Picture 2">
          <a:extLst>
            <a:ext uri="{FF2B5EF4-FFF2-40B4-BE49-F238E27FC236}">
              <a16:creationId xmlns:a16="http://schemas.microsoft.com/office/drawing/2014/main" id="{37E2C0CA-B651-469C-85E1-98CAC7969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618" name="Picture 3" descr="nealuce_parete">
          <a:extLst>
            <a:ext uri="{FF2B5EF4-FFF2-40B4-BE49-F238E27FC236}">
              <a16:creationId xmlns:a16="http://schemas.microsoft.com/office/drawing/2014/main" id="{8BAA0977-674F-412D-AB96-783461E41B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19" name="Picture 2">
          <a:extLst>
            <a:ext uri="{FF2B5EF4-FFF2-40B4-BE49-F238E27FC236}">
              <a16:creationId xmlns:a16="http://schemas.microsoft.com/office/drawing/2014/main" id="{77773262-3582-4BC2-BEA8-0F83E9F6E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620" name="Picture 3" descr="nealuce_parete">
          <a:extLst>
            <a:ext uri="{FF2B5EF4-FFF2-40B4-BE49-F238E27FC236}">
              <a16:creationId xmlns:a16="http://schemas.microsoft.com/office/drawing/2014/main" id="{6F4A62E3-9E6C-4EFC-8948-E58ECB0FD3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21" name="Picture 2">
          <a:extLst>
            <a:ext uri="{FF2B5EF4-FFF2-40B4-BE49-F238E27FC236}">
              <a16:creationId xmlns:a16="http://schemas.microsoft.com/office/drawing/2014/main" id="{21FB70D6-3CD1-4D83-8590-26C77AD35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622" name="Picture 3" descr="nealuce_parete">
          <a:extLst>
            <a:ext uri="{FF2B5EF4-FFF2-40B4-BE49-F238E27FC236}">
              <a16:creationId xmlns:a16="http://schemas.microsoft.com/office/drawing/2014/main" id="{AA924B1F-65BA-4FFA-97E1-DB866147CCB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23" name="Picture 2">
          <a:extLst>
            <a:ext uri="{FF2B5EF4-FFF2-40B4-BE49-F238E27FC236}">
              <a16:creationId xmlns:a16="http://schemas.microsoft.com/office/drawing/2014/main" id="{0963D418-3C69-43B3-BFEB-D30050CE4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1053</xdr:row>
      <xdr:rowOff>48387</xdr:rowOff>
    </xdr:to>
    <xdr:pic>
      <xdr:nvPicPr>
        <xdr:cNvPr id="624" name="Picture 3" descr="nealuce_parete">
          <a:extLst>
            <a:ext uri="{FF2B5EF4-FFF2-40B4-BE49-F238E27FC236}">
              <a16:creationId xmlns:a16="http://schemas.microsoft.com/office/drawing/2014/main" id="{CB9554AA-2B03-403D-9C2A-A232C33F242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25" name="Picture 2">
          <a:extLst>
            <a:ext uri="{FF2B5EF4-FFF2-40B4-BE49-F238E27FC236}">
              <a16:creationId xmlns:a16="http://schemas.microsoft.com/office/drawing/2014/main" id="{A4EAB20E-7B58-419E-BA7A-E6D4C2893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626" name="Picture 3" descr="nealuce_parete">
          <a:extLst>
            <a:ext uri="{FF2B5EF4-FFF2-40B4-BE49-F238E27FC236}">
              <a16:creationId xmlns:a16="http://schemas.microsoft.com/office/drawing/2014/main" id="{E134BAB1-FD9A-4906-B50A-D70779A0C8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1180</xdr:row>
      <xdr:rowOff>1906</xdr:rowOff>
    </xdr:to>
    <xdr:pic>
      <xdr:nvPicPr>
        <xdr:cNvPr id="627" name="Picture 3">
          <a:extLst>
            <a:ext uri="{FF2B5EF4-FFF2-40B4-BE49-F238E27FC236}">
              <a16:creationId xmlns:a16="http://schemas.microsoft.com/office/drawing/2014/main" id="{BD978368-F197-4E64-B8DF-933F2B8BFBA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2157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28" name="Picture 2">
          <a:extLst>
            <a:ext uri="{FF2B5EF4-FFF2-40B4-BE49-F238E27FC236}">
              <a16:creationId xmlns:a16="http://schemas.microsoft.com/office/drawing/2014/main" id="{01AA48E8-6AC9-4CA7-A6BC-3E8478B1D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629" name="Picture 3" descr="nealuce_parete">
          <a:extLst>
            <a:ext uri="{FF2B5EF4-FFF2-40B4-BE49-F238E27FC236}">
              <a16:creationId xmlns:a16="http://schemas.microsoft.com/office/drawing/2014/main" id="{EE9C3626-280D-496C-BF6E-D557CD6E71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30" name="Picture 2">
          <a:extLst>
            <a:ext uri="{FF2B5EF4-FFF2-40B4-BE49-F238E27FC236}">
              <a16:creationId xmlns:a16="http://schemas.microsoft.com/office/drawing/2014/main" id="{6A40E28D-7776-42EF-97B1-FED1A288C9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631" name="Picture 3" descr="nealuce_parete">
          <a:extLst>
            <a:ext uri="{FF2B5EF4-FFF2-40B4-BE49-F238E27FC236}">
              <a16:creationId xmlns:a16="http://schemas.microsoft.com/office/drawing/2014/main" id="{D2C606E9-7FDF-4BCC-AC9B-788B0924775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1180</xdr:row>
      <xdr:rowOff>1906</xdr:rowOff>
    </xdr:to>
    <xdr:pic>
      <xdr:nvPicPr>
        <xdr:cNvPr id="632" name="Picture 3">
          <a:extLst>
            <a:ext uri="{FF2B5EF4-FFF2-40B4-BE49-F238E27FC236}">
              <a16:creationId xmlns:a16="http://schemas.microsoft.com/office/drawing/2014/main" id="{6AD734BA-06CE-4D21-B708-D502DA7EE5D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2157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33" name="Picture 2">
          <a:extLst>
            <a:ext uri="{FF2B5EF4-FFF2-40B4-BE49-F238E27FC236}">
              <a16:creationId xmlns:a16="http://schemas.microsoft.com/office/drawing/2014/main" id="{84EA2982-EB4E-440B-AFD5-C4850E71C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634" name="Picture 3" descr="nealuce_parete">
          <a:extLst>
            <a:ext uri="{FF2B5EF4-FFF2-40B4-BE49-F238E27FC236}">
              <a16:creationId xmlns:a16="http://schemas.microsoft.com/office/drawing/2014/main" id="{2429682C-9365-4496-B435-5D1408EA84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35" name="Picture 2">
          <a:extLst>
            <a:ext uri="{FF2B5EF4-FFF2-40B4-BE49-F238E27FC236}">
              <a16:creationId xmlns:a16="http://schemas.microsoft.com/office/drawing/2014/main" id="{907B9453-BFB6-44B8-B17E-658170A4BB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636" name="Picture 3" descr="nealuce_parete">
          <a:extLst>
            <a:ext uri="{FF2B5EF4-FFF2-40B4-BE49-F238E27FC236}">
              <a16:creationId xmlns:a16="http://schemas.microsoft.com/office/drawing/2014/main" id="{862DE230-9E60-4079-BE37-17CA46B79A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37" name="Picture 2">
          <a:extLst>
            <a:ext uri="{FF2B5EF4-FFF2-40B4-BE49-F238E27FC236}">
              <a16:creationId xmlns:a16="http://schemas.microsoft.com/office/drawing/2014/main" id="{31D044B9-2F9F-407C-BDC3-31F0FCE06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1178</xdr:row>
      <xdr:rowOff>13336</xdr:rowOff>
    </xdr:to>
    <xdr:pic>
      <xdr:nvPicPr>
        <xdr:cNvPr id="638" name="Picture 3" descr="nealuce_parete">
          <a:extLst>
            <a:ext uri="{FF2B5EF4-FFF2-40B4-BE49-F238E27FC236}">
              <a16:creationId xmlns:a16="http://schemas.microsoft.com/office/drawing/2014/main" id="{2C7B9164-7EB0-48F7-8D29-7B5594AAC7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39" name="Picture 2">
          <a:extLst>
            <a:ext uri="{FF2B5EF4-FFF2-40B4-BE49-F238E27FC236}">
              <a16:creationId xmlns:a16="http://schemas.microsoft.com/office/drawing/2014/main" id="{01E27B32-5C50-4802-ACAC-B6DA30702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40" name="Picture 2">
          <a:extLst>
            <a:ext uri="{FF2B5EF4-FFF2-40B4-BE49-F238E27FC236}">
              <a16:creationId xmlns:a16="http://schemas.microsoft.com/office/drawing/2014/main" id="{0EAAD9A5-5A92-40A1-A88E-701206801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41" name="Picture 2">
          <a:extLst>
            <a:ext uri="{FF2B5EF4-FFF2-40B4-BE49-F238E27FC236}">
              <a16:creationId xmlns:a16="http://schemas.microsoft.com/office/drawing/2014/main" id="{3E6722BF-0425-46D7-A50C-69238DB948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642" name="Picture 3" descr="nealuce_parete">
          <a:extLst>
            <a:ext uri="{FF2B5EF4-FFF2-40B4-BE49-F238E27FC236}">
              <a16:creationId xmlns:a16="http://schemas.microsoft.com/office/drawing/2014/main" id="{8A70C38B-8684-4207-8DB0-07F6698361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43" name="Picture 2">
          <a:extLst>
            <a:ext uri="{FF2B5EF4-FFF2-40B4-BE49-F238E27FC236}">
              <a16:creationId xmlns:a16="http://schemas.microsoft.com/office/drawing/2014/main" id="{42718CED-6277-4D4D-89C0-BE8491376E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44" name="Picture 2">
          <a:extLst>
            <a:ext uri="{FF2B5EF4-FFF2-40B4-BE49-F238E27FC236}">
              <a16:creationId xmlns:a16="http://schemas.microsoft.com/office/drawing/2014/main" id="{7FD64FC5-58C9-4349-82AD-81D2CBF4E9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1178</xdr:row>
      <xdr:rowOff>66675</xdr:rowOff>
    </xdr:to>
    <xdr:pic>
      <xdr:nvPicPr>
        <xdr:cNvPr id="645" name="Picture 3" descr="nealuce_parete">
          <a:extLst>
            <a:ext uri="{FF2B5EF4-FFF2-40B4-BE49-F238E27FC236}">
              <a16:creationId xmlns:a16="http://schemas.microsoft.com/office/drawing/2014/main" id="{38F07473-BB0D-4DAB-913F-B5706702157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1177</xdr:row>
      <xdr:rowOff>49531</xdr:rowOff>
    </xdr:to>
    <xdr:pic>
      <xdr:nvPicPr>
        <xdr:cNvPr id="646" name="Picture 2">
          <a:extLst>
            <a:ext uri="{FF2B5EF4-FFF2-40B4-BE49-F238E27FC236}">
              <a16:creationId xmlns:a16="http://schemas.microsoft.com/office/drawing/2014/main" id="{3D325680-DB47-44A6-A566-78AC0E68A5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662940</xdr:colOff>
      <xdr:row>1029</xdr:row>
      <xdr:rowOff>0</xdr:rowOff>
    </xdr:from>
    <xdr:to>
      <xdr:col>1</xdr:col>
      <xdr:colOff>662940</xdr:colOff>
      <xdr:row>1173</xdr:row>
      <xdr:rowOff>125731</xdr:rowOff>
    </xdr:to>
    <xdr:pic>
      <xdr:nvPicPr>
        <xdr:cNvPr id="647" name="Picture 2">
          <a:extLst>
            <a:ext uri="{FF2B5EF4-FFF2-40B4-BE49-F238E27FC236}">
              <a16:creationId xmlns:a16="http://schemas.microsoft.com/office/drawing/2014/main" id="{AB048729-2003-4553-A106-3205069810B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24915" y="522722475"/>
          <a:ext cx="0" cy="20707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48" name="Picture 2">
          <a:extLst>
            <a:ext uri="{FF2B5EF4-FFF2-40B4-BE49-F238E27FC236}">
              <a16:creationId xmlns:a16="http://schemas.microsoft.com/office/drawing/2014/main" id="{953D3F13-8315-4AF5-B904-014D0910C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49" name="Picture 2">
          <a:extLst>
            <a:ext uri="{FF2B5EF4-FFF2-40B4-BE49-F238E27FC236}">
              <a16:creationId xmlns:a16="http://schemas.microsoft.com/office/drawing/2014/main" id="{AE118CA9-5DD2-4FF7-9D66-C8BB420BE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50" name="Picture 3" descr="nealuce_parete">
          <a:extLst>
            <a:ext uri="{FF2B5EF4-FFF2-40B4-BE49-F238E27FC236}">
              <a16:creationId xmlns:a16="http://schemas.microsoft.com/office/drawing/2014/main" id="{370577AB-F01D-4046-B61D-A4C6DDA5F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51" name="Picture 2">
          <a:extLst>
            <a:ext uri="{FF2B5EF4-FFF2-40B4-BE49-F238E27FC236}">
              <a16:creationId xmlns:a16="http://schemas.microsoft.com/office/drawing/2014/main" id="{9FAE35E1-3682-4332-86D2-816B1B17C6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52" name="Picture 3" descr="nealuce_parete">
          <a:extLst>
            <a:ext uri="{FF2B5EF4-FFF2-40B4-BE49-F238E27FC236}">
              <a16:creationId xmlns:a16="http://schemas.microsoft.com/office/drawing/2014/main" id="{BB9053B3-E29F-41A4-AD8C-12CCB4BBD5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53" name="Picture 2">
          <a:extLst>
            <a:ext uri="{FF2B5EF4-FFF2-40B4-BE49-F238E27FC236}">
              <a16:creationId xmlns:a16="http://schemas.microsoft.com/office/drawing/2014/main" id="{FA2969D6-AFDA-427F-86AA-D6041703C9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54" name="Picture 3" descr="nealuce_parete">
          <a:extLst>
            <a:ext uri="{FF2B5EF4-FFF2-40B4-BE49-F238E27FC236}">
              <a16:creationId xmlns:a16="http://schemas.microsoft.com/office/drawing/2014/main" id="{3D921973-7A78-4D5B-AFC9-F55EB896DE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55" name="Picture 2">
          <a:extLst>
            <a:ext uri="{FF2B5EF4-FFF2-40B4-BE49-F238E27FC236}">
              <a16:creationId xmlns:a16="http://schemas.microsoft.com/office/drawing/2014/main" id="{DBFC09E5-A7F9-4F1D-81A7-23F779C7A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656" name="Picture 82">
          <a:extLst>
            <a:ext uri="{FF2B5EF4-FFF2-40B4-BE49-F238E27FC236}">
              <a16:creationId xmlns:a16="http://schemas.microsoft.com/office/drawing/2014/main" id="{E9EFF661-CECF-4712-97CF-4115C576F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57" name="Picture 2">
          <a:extLst>
            <a:ext uri="{FF2B5EF4-FFF2-40B4-BE49-F238E27FC236}">
              <a16:creationId xmlns:a16="http://schemas.microsoft.com/office/drawing/2014/main" id="{DBA5368E-C26B-4E7B-954F-96A808B747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58" name="Picture 3" descr="nealuce_parete">
          <a:extLst>
            <a:ext uri="{FF2B5EF4-FFF2-40B4-BE49-F238E27FC236}">
              <a16:creationId xmlns:a16="http://schemas.microsoft.com/office/drawing/2014/main" id="{563408E3-7A3E-4079-B710-9AA6F6EA29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659" name="Picture 85">
          <a:extLst>
            <a:ext uri="{FF2B5EF4-FFF2-40B4-BE49-F238E27FC236}">
              <a16:creationId xmlns:a16="http://schemas.microsoft.com/office/drawing/2014/main" id="{58165C69-884B-4759-85CF-B1183C2DC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60" name="Picture 2">
          <a:extLst>
            <a:ext uri="{FF2B5EF4-FFF2-40B4-BE49-F238E27FC236}">
              <a16:creationId xmlns:a16="http://schemas.microsoft.com/office/drawing/2014/main" id="{AA1A2407-B0F9-4EBA-999C-B55E370DC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61" name="Picture 3" descr="nealuce_parete">
          <a:extLst>
            <a:ext uri="{FF2B5EF4-FFF2-40B4-BE49-F238E27FC236}">
              <a16:creationId xmlns:a16="http://schemas.microsoft.com/office/drawing/2014/main" id="{3ED4B046-DC6A-4F84-B48B-E234C0AF49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662" name="Picture 76">
          <a:extLst>
            <a:ext uri="{FF2B5EF4-FFF2-40B4-BE49-F238E27FC236}">
              <a16:creationId xmlns:a16="http://schemas.microsoft.com/office/drawing/2014/main" id="{3CB94299-3681-4CDC-BE2C-88C10B8A1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63" name="Picture 2">
          <a:extLst>
            <a:ext uri="{FF2B5EF4-FFF2-40B4-BE49-F238E27FC236}">
              <a16:creationId xmlns:a16="http://schemas.microsoft.com/office/drawing/2014/main" id="{FB632B7B-0B04-4556-8027-489B88D25F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64" name="Picture 3" descr="nealuce_parete">
          <a:extLst>
            <a:ext uri="{FF2B5EF4-FFF2-40B4-BE49-F238E27FC236}">
              <a16:creationId xmlns:a16="http://schemas.microsoft.com/office/drawing/2014/main" id="{36E053BF-DF88-4831-926A-A3C199B9BB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665" name="Picture 79">
          <a:extLst>
            <a:ext uri="{FF2B5EF4-FFF2-40B4-BE49-F238E27FC236}">
              <a16:creationId xmlns:a16="http://schemas.microsoft.com/office/drawing/2014/main" id="{362232BE-1869-48E4-9EB8-AD306BA49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66" name="Picture 2">
          <a:extLst>
            <a:ext uri="{FF2B5EF4-FFF2-40B4-BE49-F238E27FC236}">
              <a16:creationId xmlns:a16="http://schemas.microsoft.com/office/drawing/2014/main" id="{20014283-0499-4532-8034-C82722DBF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67" name="Picture 3" descr="nealuce_parete">
          <a:extLst>
            <a:ext uri="{FF2B5EF4-FFF2-40B4-BE49-F238E27FC236}">
              <a16:creationId xmlns:a16="http://schemas.microsoft.com/office/drawing/2014/main" id="{8A537BE8-571B-4AAD-82EE-D5621835C8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1046</xdr:row>
      <xdr:rowOff>120395</xdr:rowOff>
    </xdr:to>
    <xdr:pic>
      <xdr:nvPicPr>
        <xdr:cNvPr id="668" name="Picture 1">
          <a:extLst>
            <a:ext uri="{FF2B5EF4-FFF2-40B4-BE49-F238E27FC236}">
              <a16:creationId xmlns:a16="http://schemas.microsoft.com/office/drawing/2014/main" id="{C35495F0-C207-40C7-AC71-07CCCEDE6A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2549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69" name="Picture 2">
          <a:extLst>
            <a:ext uri="{FF2B5EF4-FFF2-40B4-BE49-F238E27FC236}">
              <a16:creationId xmlns:a16="http://schemas.microsoft.com/office/drawing/2014/main" id="{53823916-CF57-4407-BE28-F01A641DA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670" name="Picture 3" descr="nealuce_parete">
          <a:extLst>
            <a:ext uri="{FF2B5EF4-FFF2-40B4-BE49-F238E27FC236}">
              <a16:creationId xmlns:a16="http://schemas.microsoft.com/office/drawing/2014/main" id="{B3A2005B-F774-4C79-AF15-A5D4666C23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71" name="Picture 2">
          <a:extLst>
            <a:ext uri="{FF2B5EF4-FFF2-40B4-BE49-F238E27FC236}">
              <a16:creationId xmlns:a16="http://schemas.microsoft.com/office/drawing/2014/main" id="{F6266426-A199-4019-959C-97EDDD627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72" name="Picture 2">
          <a:extLst>
            <a:ext uri="{FF2B5EF4-FFF2-40B4-BE49-F238E27FC236}">
              <a16:creationId xmlns:a16="http://schemas.microsoft.com/office/drawing/2014/main" id="{B2B39B26-1482-4170-848E-9EB0797D9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673" name="Picture 3" descr="nealuce_parete">
          <a:extLst>
            <a:ext uri="{FF2B5EF4-FFF2-40B4-BE49-F238E27FC236}">
              <a16:creationId xmlns:a16="http://schemas.microsoft.com/office/drawing/2014/main" id="{33CBFD33-3D4B-4C73-B14D-5F1EC2C78D6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74" name="Picture 2">
          <a:extLst>
            <a:ext uri="{FF2B5EF4-FFF2-40B4-BE49-F238E27FC236}">
              <a16:creationId xmlns:a16="http://schemas.microsoft.com/office/drawing/2014/main" id="{49F2ECCD-FC46-4FB9-9D60-C7D28FA8B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75" name="Picture 2">
          <a:extLst>
            <a:ext uri="{FF2B5EF4-FFF2-40B4-BE49-F238E27FC236}">
              <a16:creationId xmlns:a16="http://schemas.microsoft.com/office/drawing/2014/main" id="{DFFA1FF0-6E20-4322-9B96-17EC26EBCF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676" name="Picture 3" descr="nealuce_parete">
          <a:extLst>
            <a:ext uri="{FF2B5EF4-FFF2-40B4-BE49-F238E27FC236}">
              <a16:creationId xmlns:a16="http://schemas.microsoft.com/office/drawing/2014/main" id="{BCAFAE44-6B30-4C7E-9E2E-240958C3807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77" name="Picture 2">
          <a:extLst>
            <a:ext uri="{FF2B5EF4-FFF2-40B4-BE49-F238E27FC236}">
              <a16:creationId xmlns:a16="http://schemas.microsoft.com/office/drawing/2014/main" id="{3338D465-1F39-45FE-ABDA-2D08E0CBC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78" name="Picture 2">
          <a:extLst>
            <a:ext uri="{FF2B5EF4-FFF2-40B4-BE49-F238E27FC236}">
              <a16:creationId xmlns:a16="http://schemas.microsoft.com/office/drawing/2014/main" id="{53D36C99-C264-47D1-9D0A-02A7466C4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679" name="Picture 3" descr="nealuce_parete">
          <a:extLst>
            <a:ext uri="{FF2B5EF4-FFF2-40B4-BE49-F238E27FC236}">
              <a16:creationId xmlns:a16="http://schemas.microsoft.com/office/drawing/2014/main" id="{9F00F762-7232-4500-8BB9-806ED713C5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80" name="Picture 2">
          <a:extLst>
            <a:ext uri="{FF2B5EF4-FFF2-40B4-BE49-F238E27FC236}">
              <a16:creationId xmlns:a16="http://schemas.microsoft.com/office/drawing/2014/main" id="{5BF82623-C33D-4051-9146-C8D9945035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81" name="Picture 2">
          <a:extLst>
            <a:ext uri="{FF2B5EF4-FFF2-40B4-BE49-F238E27FC236}">
              <a16:creationId xmlns:a16="http://schemas.microsoft.com/office/drawing/2014/main" id="{127F4E13-CDE6-45A6-A2DB-2AD578BF4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82" name="Picture 3" descr="nealuce_parete">
          <a:extLst>
            <a:ext uri="{FF2B5EF4-FFF2-40B4-BE49-F238E27FC236}">
              <a16:creationId xmlns:a16="http://schemas.microsoft.com/office/drawing/2014/main" id="{6DAC7B82-6BC2-4E24-B37E-CB6175463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83" name="Picture 2">
          <a:extLst>
            <a:ext uri="{FF2B5EF4-FFF2-40B4-BE49-F238E27FC236}">
              <a16:creationId xmlns:a16="http://schemas.microsoft.com/office/drawing/2014/main" id="{EC6BC5EE-31CA-44AC-9084-BBE531AEC4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684" name="Picture 3" descr="nealuce_parete">
          <a:extLst>
            <a:ext uri="{FF2B5EF4-FFF2-40B4-BE49-F238E27FC236}">
              <a16:creationId xmlns:a16="http://schemas.microsoft.com/office/drawing/2014/main" id="{B636C596-C19C-499A-AA7C-C622052A62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85" name="Picture 2">
          <a:extLst>
            <a:ext uri="{FF2B5EF4-FFF2-40B4-BE49-F238E27FC236}">
              <a16:creationId xmlns:a16="http://schemas.microsoft.com/office/drawing/2014/main" id="{5313FA68-3215-44A2-8F5D-A9D3AAA63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86" name="Picture 2">
          <a:extLst>
            <a:ext uri="{FF2B5EF4-FFF2-40B4-BE49-F238E27FC236}">
              <a16:creationId xmlns:a16="http://schemas.microsoft.com/office/drawing/2014/main" id="{0D81357A-567D-45BE-B24F-79ED9D1EC4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87" name="Picture 2">
          <a:extLst>
            <a:ext uri="{FF2B5EF4-FFF2-40B4-BE49-F238E27FC236}">
              <a16:creationId xmlns:a16="http://schemas.microsoft.com/office/drawing/2014/main" id="{D5E5D207-796E-49C8-827F-26A54D23C9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688" name="Picture 3" descr="nealuce_parete">
          <a:extLst>
            <a:ext uri="{FF2B5EF4-FFF2-40B4-BE49-F238E27FC236}">
              <a16:creationId xmlns:a16="http://schemas.microsoft.com/office/drawing/2014/main" id="{7C85BA6E-5CAB-46BB-8BD4-2245DCC8B4E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89" name="Picture 2">
          <a:extLst>
            <a:ext uri="{FF2B5EF4-FFF2-40B4-BE49-F238E27FC236}">
              <a16:creationId xmlns:a16="http://schemas.microsoft.com/office/drawing/2014/main" id="{D78A4F00-D6C6-4D07-B688-C928C41163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90" name="Picture 2">
          <a:extLst>
            <a:ext uri="{FF2B5EF4-FFF2-40B4-BE49-F238E27FC236}">
              <a16:creationId xmlns:a16="http://schemas.microsoft.com/office/drawing/2014/main" id="{C78A5AA5-AD6B-4965-8B12-5465704BA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691" name="Picture 3" descr="nealuce_parete">
          <a:extLst>
            <a:ext uri="{FF2B5EF4-FFF2-40B4-BE49-F238E27FC236}">
              <a16:creationId xmlns:a16="http://schemas.microsoft.com/office/drawing/2014/main" id="{1A467837-6482-4878-8D1B-68F866EFB3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692" name="Picture 2">
          <a:extLst>
            <a:ext uri="{FF2B5EF4-FFF2-40B4-BE49-F238E27FC236}">
              <a16:creationId xmlns:a16="http://schemas.microsoft.com/office/drawing/2014/main" id="{DA6E1779-1F57-4A4A-B952-1A61566318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693" name="Picture 2">
          <a:extLst>
            <a:ext uri="{FF2B5EF4-FFF2-40B4-BE49-F238E27FC236}">
              <a16:creationId xmlns:a16="http://schemas.microsoft.com/office/drawing/2014/main" id="{DBEF5CC4-0070-4F3B-BED9-179E5F1E4D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694" name="Picture 3" descr="nealuce_parete">
          <a:extLst>
            <a:ext uri="{FF2B5EF4-FFF2-40B4-BE49-F238E27FC236}">
              <a16:creationId xmlns:a16="http://schemas.microsoft.com/office/drawing/2014/main" id="{1F6BB49A-304A-4216-837C-A455780D403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95" name="Picture 2">
          <a:extLst>
            <a:ext uri="{FF2B5EF4-FFF2-40B4-BE49-F238E27FC236}">
              <a16:creationId xmlns:a16="http://schemas.microsoft.com/office/drawing/2014/main" id="{30503043-DA8C-44DC-A641-A7F1F33ADE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696" name="Picture 3" descr="nealuce_parete">
          <a:extLst>
            <a:ext uri="{FF2B5EF4-FFF2-40B4-BE49-F238E27FC236}">
              <a16:creationId xmlns:a16="http://schemas.microsoft.com/office/drawing/2014/main" id="{A4D5950B-8E10-4D20-BA1E-AD38909E4C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97" name="Picture 2">
          <a:extLst>
            <a:ext uri="{FF2B5EF4-FFF2-40B4-BE49-F238E27FC236}">
              <a16:creationId xmlns:a16="http://schemas.microsoft.com/office/drawing/2014/main" id="{DC0CF48E-6F62-45B8-81E0-A16B98480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698" name="Picture 3" descr="nealuce_parete">
          <a:extLst>
            <a:ext uri="{FF2B5EF4-FFF2-40B4-BE49-F238E27FC236}">
              <a16:creationId xmlns:a16="http://schemas.microsoft.com/office/drawing/2014/main" id="{7A83EE11-74AF-4E3E-B7F5-F050836E868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699" name="Picture 2">
          <a:extLst>
            <a:ext uri="{FF2B5EF4-FFF2-40B4-BE49-F238E27FC236}">
              <a16:creationId xmlns:a16="http://schemas.microsoft.com/office/drawing/2014/main" id="{3D3015E2-FF38-46AC-8634-827C0648B2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00" name="Picture 3" descr="nealuce_parete">
          <a:extLst>
            <a:ext uri="{FF2B5EF4-FFF2-40B4-BE49-F238E27FC236}">
              <a16:creationId xmlns:a16="http://schemas.microsoft.com/office/drawing/2014/main" id="{A385A3BE-0C53-4E28-B9CC-AF57B3F9090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01" name="Picture 2">
          <a:extLst>
            <a:ext uri="{FF2B5EF4-FFF2-40B4-BE49-F238E27FC236}">
              <a16:creationId xmlns:a16="http://schemas.microsoft.com/office/drawing/2014/main" id="{86595D92-CAEA-4208-8D3B-69A7E0703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02" name="Picture 3" descr="nealuce_parete">
          <a:extLst>
            <a:ext uri="{FF2B5EF4-FFF2-40B4-BE49-F238E27FC236}">
              <a16:creationId xmlns:a16="http://schemas.microsoft.com/office/drawing/2014/main" id="{62A1EC89-F4BE-48FB-A5A5-E11D454639B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03" name="Picture 2">
          <a:extLst>
            <a:ext uri="{FF2B5EF4-FFF2-40B4-BE49-F238E27FC236}">
              <a16:creationId xmlns:a16="http://schemas.microsoft.com/office/drawing/2014/main" id="{4FE08C65-D92B-43FB-BEB9-2842F3B9E3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704" name="Picture 3" descr="nealuce_parete">
          <a:extLst>
            <a:ext uri="{FF2B5EF4-FFF2-40B4-BE49-F238E27FC236}">
              <a16:creationId xmlns:a16="http://schemas.microsoft.com/office/drawing/2014/main" id="{B36F5712-F304-4776-AE7B-A1ADC520016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1057</xdr:row>
      <xdr:rowOff>25149</xdr:rowOff>
    </xdr:to>
    <xdr:pic>
      <xdr:nvPicPr>
        <xdr:cNvPr id="705" name="Picture 3">
          <a:extLst>
            <a:ext uri="{FF2B5EF4-FFF2-40B4-BE49-F238E27FC236}">
              <a16:creationId xmlns:a16="http://schemas.microsoft.com/office/drawing/2014/main" id="{6579CD16-268F-47EF-8F82-16CD1D09ABB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06" name="Picture 2">
          <a:extLst>
            <a:ext uri="{FF2B5EF4-FFF2-40B4-BE49-F238E27FC236}">
              <a16:creationId xmlns:a16="http://schemas.microsoft.com/office/drawing/2014/main" id="{8A30A0EB-126C-4913-A646-4105795F5F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707" name="Picture 3" descr="nealuce_parete">
          <a:extLst>
            <a:ext uri="{FF2B5EF4-FFF2-40B4-BE49-F238E27FC236}">
              <a16:creationId xmlns:a16="http://schemas.microsoft.com/office/drawing/2014/main" id="{746C5EB8-2FE5-482D-92EB-489122A899A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08" name="Picture 2">
          <a:extLst>
            <a:ext uri="{FF2B5EF4-FFF2-40B4-BE49-F238E27FC236}">
              <a16:creationId xmlns:a16="http://schemas.microsoft.com/office/drawing/2014/main" id="{B7009C04-8F25-458C-915A-4A742888D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709" name="Picture 3" descr="nealuce_parete">
          <a:extLst>
            <a:ext uri="{FF2B5EF4-FFF2-40B4-BE49-F238E27FC236}">
              <a16:creationId xmlns:a16="http://schemas.microsoft.com/office/drawing/2014/main" id="{0236038C-5FAE-4369-AF57-03F34FF464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1057</xdr:row>
      <xdr:rowOff>25149</xdr:rowOff>
    </xdr:to>
    <xdr:pic>
      <xdr:nvPicPr>
        <xdr:cNvPr id="710" name="Picture 3">
          <a:extLst>
            <a:ext uri="{FF2B5EF4-FFF2-40B4-BE49-F238E27FC236}">
              <a16:creationId xmlns:a16="http://schemas.microsoft.com/office/drawing/2014/main" id="{A4DE61A2-7DA8-438E-9EA9-5F789DC3FD0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11" name="Picture 2">
          <a:extLst>
            <a:ext uri="{FF2B5EF4-FFF2-40B4-BE49-F238E27FC236}">
              <a16:creationId xmlns:a16="http://schemas.microsoft.com/office/drawing/2014/main" id="{D587389D-257D-4CE7-A446-4760BD15E2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712" name="Picture 3" descr="nealuce_parete">
          <a:extLst>
            <a:ext uri="{FF2B5EF4-FFF2-40B4-BE49-F238E27FC236}">
              <a16:creationId xmlns:a16="http://schemas.microsoft.com/office/drawing/2014/main" id="{52E0024E-A9E5-448D-A3EA-E96F32C54C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13" name="Picture 2">
          <a:extLst>
            <a:ext uri="{FF2B5EF4-FFF2-40B4-BE49-F238E27FC236}">
              <a16:creationId xmlns:a16="http://schemas.microsoft.com/office/drawing/2014/main" id="{0F46A69D-7D53-4073-8235-8770817070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14" name="Picture 3" descr="nealuce_parete">
          <a:extLst>
            <a:ext uri="{FF2B5EF4-FFF2-40B4-BE49-F238E27FC236}">
              <a16:creationId xmlns:a16="http://schemas.microsoft.com/office/drawing/2014/main" id="{E9677673-C6F4-497C-B162-180E2D9258B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15" name="Picture 2">
          <a:extLst>
            <a:ext uri="{FF2B5EF4-FFF2-40B4-BE49-F238E27FC236}">
              <a16:creationId xmlns:a16="http://schemas.microsoft.com/office/drawing/2014/main" id="{80691F72-CC26-4113-B866-0BB25DE29E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16" name="Picture 3" descr="nealuce_parete">
          <a:extLst>
            <a:ext uri="{FF2B5EF4-FFF2-40B4-BE49-F238E27FC236}">
              <a16:creationId xmlns:a16="http://schemas.microsoft.com/office/drawing/2014/main" id="{08453718-AC0F-4BBB-90FB-8FE2D8E8E49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17" name="Picture 2">
          <a:extLst>
            <a:ext uri="{FF2B5EF4-FFF2-40B4-BE49-F238E27FC236}">
              <a16:creationId xmlns:a16="http://schemas.microsoft.com/office/drawing/2014/main" id="{6F87D7FD-321F-455D-8D7E-5EB72A8C5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18" name="Picture 3" descr="nealuce_parete">
          <a:extLst>
            <a:ext uri="{FF2B5EF4-FFF2-40B4-BE49-F238E27FC236}">
              <a16:creationId xmlns:a16="http://schemas.microsoft.com/office/drawing/2014/main" id="{CF52AF03-1344-4B97-AD5F-C5BE1FD1A5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19" name="Picture 2">
          <a:extLst>
            <a:ext uri="{FF2B5EF4-FFF2-40B4-BE49-F238E27FC236}">
              <a16:creationId xmlns:a16="http://schemas.microsoft.com/office/drawing/2014/main" id="{7E4A8F59-9B94-4ACB-B6D7-BB5A1922C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20" name="Picture 3" descr="nealuce_parete">
          <a:extLst>
            <a:ext uri="{FF2B5EF4-FFF2-40B4-BE49-F238E27FC236}">
              <a16:creationId xmlns:a16="http://schemas.microsoft.com/office/drawing/2014/main" id="{39EFC883-7D00-4501-BEE3-68DE7CA40AD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21" name="Picture 2">
          <a:extLst>
            <a:ext uri="{FF2B5EF4-FFF2-40B4-BE49-F238E27FC236}">
              <a16:creationId xmlns:a16="http://schemas.microsoft.com/office/drawing/2014/main" id="{8764C2D3-0823-4875-B850-000637A21D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722" name="Picture 3" descr="nealuce_parete">
          <a:extLst>
            <a:ext uri="{FF2B5EF4-FFF2-40B4-BE49-F238E27FC236}">
              <a16:creationId xmlns:a16="http://schemas.microsoft.com/office/drawing/2014/main" id="{0652AF5F-EB51-469C-8979-FB0263D843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23" name="Picture 2">
          <a:extLst>
            <a:ext uri="{FF2B5EF4-FFF2-40B4-BE49-F238E27FC236}">
              <a16:creationId xmlns:a16="http://schemas.microsoft.com/office/drawing/2014/main" id="{15B72D37-69A2-4B62-B8D2-54C73785F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724" name="Picture 3" descr="nealuce_parete">
          <a:extLst>
            <a:ext uri="{FF2B5EF4-FFF2-40B4-BE49-F238E27FC236}">
              <a16:creationId xmlns:a16="http://schemas.microsoft.com/office/drawing/2014/main" id="{26AFAED1-3B5E-401D-B49E-43B1D565A4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25" name="Picture 2">
          <a:extLst>
            <a:ext uri="{FF2B5EF4-FFF2-40B4-BE49-F238E27FC236}">
              <a16:creationId xmlns:a16="http://schemas.microsoft.com/office/drawing/2014/main" id="{10FBF6A8-234B-4233-9ED2-1DA77B4CA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26" name="Picture 2">
          <a:extLst>
            <a:ext uri="{FF2B5EF4-FFF2-40B4-BE49-F238E27FC236}">
              <a16:creationId xmlns:a16="http://schemas.microsoft.com/office/drawing/2014/main" id="{CABD1649-0BF9-4DD2-AB5C-4699A4064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27" name="Picture 2">
          <a:extLst>
            <a:ext uri="{FF2B5EF4-FFF2-40B4-BE49-F238E27FC236}">
              <a16:creationId xmlns:a16="http://schemas.microsoft.com/office/drawing/2014/main" id="{5FC4834E-B752-42E8-8D4D-E575D56A3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728" name="Picture 3" descr="nealuce_parete">
          <a:extLst>
            <a:ext uri="{FF2B5EF4-FFF2-40B4-BE49-F238E27FC236}">
              <a16:creationId xmlns:a16="http://schemas.microsoft.com/office/drawing/2014/main" id="{5AD6DADE-3E3B-4451-BAAC-C89F678509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29" name="Picture 2">
          <a:extLst>
            <a:ext uri="{FF2B5EF4-FFF2-40B4-BE49-F238E27FC236}">
              <a16:creationId xmlns:a16="http://schemas.microsoft.com/office/drawing/2014/main" id="{516194D4-E4B3-4354-B673-187E669ED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30" name="Picture 2">
          <a:extLst>
            <a:ext uri="{FF2B5EF4-FFF2-40B4-BE49-F238E27FC236}">
              <a16:creationId xmlns:a16="http://schemas.microsoft.com/office/drawing/2014/main" id="{A886F344-D59B-488D-B611-F064432633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731" name="Picture 3" descr="nealuce_parete">
          <a:extLst>
            <a:ext uri="{FF2B5EF4-FFF2-40B4-BE49-F238E27FC236}">
              <a16:creationId xmlns:a16="http://schemas.microsoft.com/office/drawing/2014/main" id="{1BB6AEDF-A093-4DD0-8D6C-1C024A5C636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32" name="Picture 2">
          <a:extLst>
            <a:ext uri="{FF2B5EF4-FFF2-40B4-BE49-F238E27FC236}">
              <a16:creationId xmlns:a16="http://schemas.microsoft.com/office/drawing/2014/main" id="{69DCEBDE-FC60-4A76-9A37-9650333CF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733" name="Picture 2">
          <a:extLst>
            <a:ext uri="{FF2B5EF4-FFF2-40B4-BE49-F238E27FC236}">
              <a16:creationId xmlns:a16="http://schemas.microsoft.com/office/drawing/2014/main" id="{FC4E9802-F8AB-4D4A-953F-6E2DA2DDC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734" name="Picture 3" descr="nealuce_parete">
          <a:extLst>
            <a:ext uri="{FF2B5EF4-FFF2-40B4-BE49-F238E27FC236}">
              <a16:creationId xmlns:a16="http://schemas.microsoft.com/office/drawing/2014/main" id="{5D69B1F1-655A-4FF6-8EB9-FECB8232873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35" name="Picture 2">
          <a:extLst>
            <a:ext uri="{FF2B5EF4-FFF2-40B4-BE49-F238E27FC236}">
              <a16:creationId xmlns:a16="http://schemas.microsoft.com/office/drawing/2014/main" id="{78F493C2-FA59-427D-B12E-A7C5327318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36" name="Picture 3" descr="nealuce_parete">
          <a:extLst>
            <a:ext uri="{FF2B5EF4-FFF2-40B4-BE49-F238E27FC236}">
              <a16:creationId xmlns:a16="http://schemas.microsoft.com/office/drawing/2014/main" id="{CA4AB769-5D73-4271-8399-6518A483200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37" name="Picture 2">
          <a:extLst>
            <a:ext uri="{FF2B5EF4-FFF2-40B4-BE49-F238E27FC236}">
              <a16:creationId xmlns:a16="http://schemas.microsoft.com/office/drawing/2014/main" id="{3C0C84A9-2AA3-4843-B032-1637F27C8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38" name="Picture 3" descr="nealuce_parete">
          <a:extLst>
            <a:ext uri="{FF2B5EF4-FFF2-40B4-BE49-F238E27FC236}">
              <a16:creationId xmlns:a16="http://schemas.microsoft.com/office/drawing/2014/main" id="{3F05D82A-0226-4A59-ADA9-59AE438F311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39" name="Picture 2">
          <a:extLst>
            <a:ext uri="{FF2B5EF4-FFF2-40B4-BE49-F238E27FC236}">
              <a16:creationId xmlns:a16="http://schemas.microsoft.com/office/drawing/2014/main" id="{FDDCC9EA-280F-4BE8-83E3-9165EF64C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40" name="Picture 3" descr="nealuce_parete">
          <a:extLst>
            <a:ext uri="{FF2B5EF4-FFF2-40B4-BE49-F238E27FC236}">
              <a16:creationId xmlns:a16="http://schemas.microsoft.com/office/drawing/2014/main" id="{72846A1D-81C0-4F75-A73C-0D8AD6FB6DF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41" name="Picture 2">
          <a:extLst>
            <a:ext uri="{FF2B5EF4-FFF2-40B4-BE49-F238E27FC236}">
              <a16:creationId xmlns:a16="http://schemas.microsoft.com/office/drawing/2014/main" id="{8826691D-E3A3-46B5-9AFD-C5DDAA417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42" name="Picture 3" descr="nealuce_parete">
          <a:extLst>
            <a:ext uri="{FF2B5EF4-FFF2-40B4-BE49-F238E27FC236}">
              <a16:creationId xmlns:a16="http://schemas.microsoft.com/office/drawing/2014/main" id="{7B1A1E9E-D0EE-41B8-BE5A-5F7769987D4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43" name="Picture 2">
          <a:extLst>
            <a:ext uri="{FF2B5EF4-FFF2-40B4-BE49-F238E27FC236}">
              <a16:creationId xmlns:a16="http://schemas.microsoft.com/office/drawing/2014/main" id="{B0FB1DF7-B788-410E-8836-5DDFAA970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744" name="Picture 3" descr="nealuce_parete">
          <a:extLst>
            <a:ext uri="{FF2B5EF4-FFF2-40B4-BE49-F238E27FC236}">
              <a16:creationId xmlns:a16="http://schemas.microsoft.com/office/drawing/2014/main" id="{B79CCC65-BF04-4DB3-BDA6-94570ADA9F5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1057</xdr:row>
      <xdr:rowOff>25149</xdr:rowOff>
    </xdr:to>
    <xdr:pic>
      <xdr:nvPicPr>
        <xdr:cNvPr id="745" name="Picture 3">
          <a:extLst>
            <a:ext uri="{FF2B5EF4-FFF2-40B4-BE49-F238E27FC236}">
              <a16:creationId xmlns:a16="http://schemas.microsoft.com/office/drawing/2014/main" id="{A68C9146-214B-44D6-96D4-840A44F936E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46" name="Picture 2">
          <a:extLst>
            <a:ext uri="{FF2B5EF4-FFF2-40B4-BE49-F238E27FC236}">
              <a16:creationId xmlns:a16="http://schemas.microsoft.com/office/drawing/2014/main" id="{12A6E225-B588-4FE9-A96E-ED44AECCE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747" name="Picture 3" descr="nealuce_parete">
          <a:extLst>
            <a:ext uri="{FF2B5EF4-FFF2-40B4-BE49-F238E27FC236}">
              <a16:creationId xmlns:a16="http://schemas.microsoft.com/office/drawing/2014/main" id="{AA71FFEF-6BF4-4C83-BB12-F5B1A132F9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48" name="Picture 2">
          <a:extLst>
            <a:ext uri="{FF2B5EF4-FFF2-40B4-BE49-F238E27FC236}">
              <a16:creationId xmlns:a16="http://schemas.microsoft.com/office/drawing/2014/main" id="{3309D554-6A19-40A6-911C-28211D993E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749" name="Picture 3" descr="nealuce_parete">
          <a:extLst>
            <a:ext uri="{FF2B5EF4-FFF2-40B4-BE49-F238E27FC236}">
              <a16:creationId xmlns:a16="http://schemas.microsoft.com/office/drawing/2014/main" id="{5C83E2E4-42DE-4C35-89EC-4ECD604AC4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1057</xdr:row>
      <xdr:rowOff>25149</xdr:rowOff>
    </xdr:to>
    <xdr:pic>
      <xdr:nvPicPr>
        <xdr:cNvPr id="750" name="Picture 3">
          <a:extLst>
            <a:ext uri="{FF2B5EF4-FFF2-40B4-BE49-F238E27FC236}">
              <a16:creationId xmlns:a16="http://schemas.microsoft.com/office/drawing/2014/main" id="{D2AA3C3B-87B6-4D2D-999C-67665EBAC98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51" name="Picture 2">
          <a:extLst>
            <a:ext uri="{FF2B5EF4-FFF2-40B4-BE49-F238E27FC236}">
              <a16:creationId xmlns:a16="http://schemas.microsoft.com/office/drawing/2014/main" id="{5FEBB8B6-2F9F-4AA7-B33F-C91EAB2EC2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752" name="Picture 3" descr="nealuce_parete">
          <a:extLst>
            <a:ext uri="{FF2B5EF4-FFF2-40B4-BE49-F238E27FC236}">
              <a16:creationId xmlns:a16="http://schemas.microsoft.com/office/drawing/2014/main" id="{C6576838-A911-4AA1-847A-9C3C9FBE4A1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53" name="Picture 2">
          <a:extLst>
            <a:ext uri="{FF2B5EF4-FFF2-40B4-BE49-F238E27FC236}">
              <a16:creationId xmlns:a16="http://schemas.microsoft.com/office/drawing/2014/main" id="{BC76D74B-F1C2-452D-8354-FCA9995D6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754" name="Picture 3" descr="nealuce_parete">
          <a:extLst>
            <a:ext uri="{FF2B5EF4-FFF2-40B4-BE49-F238E27FC236}">
              <a16:creationId xmlns:a16="http://schemas.microsoft.com/office/drawing/2014/main" id="{25BB2643-7692-445B-BB9D-22D76DC0D9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55" name="Picture 2">
          <a:extLst>
            <a:ext uri="{FF2B5EF4-FFF2-40B4-BE49-F238E27FC236}">
              <a16:creationId xmlns:a16="http://schemas.microsoft.com/office/drawing/2014/main" id="{FCB70CD1-B91F-4E5B-B0DB-7B9BE72DFD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756" name="Picture 3" descr="nealuce_parete">
          <a:extLst>
            <a:ext uri="{FF2B5EF4-FFF2-40B4-BE49-F238E27FC236}">
              <a16:creationId xmlns:a16="http://schemas.microsoft.com/office/drawing/2014/main" id="{64C5AFE0-5C0A-4AC0-848F-43591E3CEF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57" name="Picture 2">
          <a:extLst>
            <a:ext uri="{FF2B5EF4-FFF2-40B4-BE49-F238E27FC236}">
              <a16:creationId xmlns:a16="http://schemas.microsoft.com/office/drawing/2014/main" id="{767B3AF7-C049-499F-832A-CF8334DA8A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58" name="Picture 2">
          <a:extLst>
            <a:ext uri="{FF2B5EF4-FFF2-40B4-BE49-F238E27FC236}">
              <a16:creationId xmlns:a16="http://schemas.microsoft.com/office/drawing/2014/main" id="{FF60CCC0-9F87-496D-B842-41CE679C2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59" name="Picture 2">
          <a:extLst>
            <a:ext uri="{FF2B5EF4-FFF2-40B4-BE49-F238E27FC236}">
              <a16:creationId xmlns:a16="http://schemas.microsoft.com/office/drawing/2014/main" id="{447A9945-AFAD-4891-8222-90272D2B8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760" name="Picture 3" descr="nealuce_parete">
          <a:extLst>
            <a:ext uri="{FF2B5EF4-FFF2-40B4-BE49-F238E27FC236}">
              <a16:creationId xmlns:a16="http://schemas.microsoft.com/office/drawing/2014/main" id="{F481EF53-7BE0-4014-9162-2DD1B6A5439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61" name="Picture 2">
          <a:extLst>
            <a:ext uri="{FF2B5EF4-FFF2-40B4-BE49-F238E27FC236}">
              <a16:creationId xmlns:a16="http://schemas.microsoft.com/office/drawing/2014/main" id="{F71A3FA5-4868-4DA5-AE55-A7F789144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62" name="Picture 2">
          <a:extLst>
            <a:ext uri="{FF2B5EF4-FFF2-40B4-BE49-F238E27FC236}">
              <a16:creationId xmlns:a16="http://schemas.microsoft.com/office/drawing/2014/main" id="{7F905A78-13B1-434B-A60A-3CC8F9647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763" name="Picture 3" descr="nealuce_parete">
          <a:extLst>
            <a:ext uri="{FF2B5EF4-FFF2-40B4-BE49-F238E27FC236}">
              <a16:creationId xmlns:a16="http://schemas.microsoft.com/office/drawing/2014/main" id="{7C5142F1-A4F8-4DD4-A5EF-BF15650650C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64" name="Picture 2">
          <a:extLst>
            <a:ext uri="{FF2B5EF4-FFF2-40B4-BE49-F238E27FC236}">
              <a16:creationId xmlns:a16="http://schemas.microsoft.com/office/drawing/2014/main" id="{05EE1235-4109-4973-B3C4-1E6B68267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65" name="Picture 2">
          <a:extLst>
            <a:ext uri="{FF2B5EF4-FFF2-40B4-BE49-F238E27FC236}">
              <a16:creationId xmlns:a16="http://schemas.microsoft.com/office/drawing/2014/main" id="{5C2C43A1-896E-41BD-85F2-D7DE80648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766" name="Picture 3" descr="nealuce_parete">
          <a:extLst>
            <a:ext uri="{FF2B5EF4-FFF2-40B4-BE49-F238E27FC236}">
              <a16:creationId xmlns:a16="http://schemas.microsoft.com/office/drawing/2014/main" id="{DDE389B4-5EA6-4BB6-B470-AA5BEB8636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67" name="Picture 2">
          <a:extLst>
            <a:ext uri="{FF2B5EF4-FFF2-40B4-BE49-F238E27FC236}">
              <a16:creationId xmlns:a16="http://schemas.microsoft.com/office/drawing/2014/main" id="{F1CDB26A-8908-4841-B7F9-4C503947F8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768" name="Picture 3" descr="nealuce_parete">
          <a:extLst>
            <a:ext uri="{FF2B5EF4-FFF2-40B4-BE49-F238E27FC236}">
              <a16:creationId xmlns:a16="http://schemas.microsoft.com/office/drawing/2014/main" id="{B3216FCC-39D3-4619-B843-B5B2211AB5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69" name="Picture 2">
          <a:extLst>
            <a:ext uri="{FF2B5EF4-FFF2-40B4-BE49-F238E27FC236}">
              <a16:creationId xmlns:a16="http://schemas.microsoft.com/office/drawing/2014/main" id="{3AF3AF61-FDFA-4517-8065-2EF78D848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70" name="Picture 2">
          <a:extLst>
            <a:ext uri="{FF2B5EF4-FFF2-40B4-BE49-F238E27FC236}">
              <a16:creationId xmlns:a16="http://schemas.microsoft.com/office/drawing/2014/main" id="{5C890878-0750-448D-8607-168CA9C956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71" name="Picture 2">
          <a:extLst>
            <a:ext uri="{FF2B5EF4-FFF2-40B4-BE49-F238E27FC236}">
              <a16:creationId xmlns:a16="http://schemas.microsoft.com/office/drawing/2014/main" id="{C13EDBCF-02C9-46B5-AB39-5F042EABD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772" name="Picture 3" descr="nealuce_parete">
          <a:extLst>
            <a:ext uri="{FF2B5EF4-FFF2-40B4-BE49-F238E27FC236}">
              <a16:creationId xmlns:a16="http://schemas.microsoft.com/office/drawing/2014/main" id="{35ABB4F4-B049-463D-AFFF-DABC2145C18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73" name="Picture 2">
          <a:extLst>
            <a:ext uri="{FF2B5EF4-FFF2-40B4-BE49-F238E27FC236}">
              <a16:creationId xmlns:a16="http://schemas.microsoft.com/office/drawing/2014/main" id="{1BD5729E-2A21-400C-A68C-ABB405CC3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74" name="Picture 2">
          <a:extLst>
            <a:ext uri="{FF2B5EF4-FFF2-40B4-BE49-F238E27FC236}">
              <a16:creationId xmlns:a16="http://schemas.microsoft.com/office/drawing/2014/main" id="{E91C7FBF-D215-4ED9-BD1A-797731929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775" name="Picture 3" descr="nealuce_parete">
          <a:extLst>
            <a:ext uri="{FF2B5EF4-FFF2-40B4-BE49-F238E27FC236}">
              <a16:creationId xmlns:a16="http://schemas.microsoft.com/office/drawing/2014/main" id="{A8ECFC86-B6D7-406D-90F5-B84C466B919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76" name="Picture 2">
          <a:extLst>
            <a:ext uri="{FF2B5EF4-FFF2-40B4-BE49-F238E27FC236}">
              <a16:creationId xmlns:a16="http://schemas.microsoft.com/office/drawing/2014/main" id="{ED8BC1A2-37E6-49F0-891B-76C628C25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77" name="Picture 2">
          <a:extLst>
            <a:ext uri="{FF2B5EF4-FFF2-40B4-BE49-F238E27FC236}">
              <a16:creationId xmlns:a16="http://schemas.microsoft.com/office/drawing/2014/main" id="{CDC41C17-66F9-4247-87A4-A33ABB6A9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778" name="Picture 3" descr="nealuce_parete">
          <a:extLst>
            <a:ext uri="{FF2B5EF4-FFF2-40B4-BE49-F238E27FC236}">
              <a16:creationId xmlns:a16="http://schemas.microsoft.com/office/drawing/2014/main" id="{C45161B1-035A-4DB2-849E-7A7E692335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79" name="Picture 2">
          <a:extLst>
            <a:ext uri="{FF2B5EF4-FFF2-40B4-BE49-F238E27FC236}">
              <a16:creationId xmlns:a16="http://schemas.microsoft.com/office/drawing/2014/main" id="{00C9ABE6-832C-4848-810F-9D68D3C41E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1055</xdr:row>
      <xdr:rowOff>68961</xdr:rowOff>
    </xdr:to>
    <xdr:pic>
      <xdr:nvPicPr>
        <xdr:cNvPr id="780" name="Picture 3" descr="nealuce_parete">
          <a:extLst>
            <a:ext uri="{FF2B5EF4-FFF2-40B4-BE49-F238E27FC236}">
              <a16:creationId xmlns:a16="http://schemas.microsoft.com/office/drawing/2014/main" id="{B1E9CD56-ACF6-4781-9AEE-DCEF4B83BA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81" name="Picture 2">
          <a:extLst>
            <a:ext uri="{FF2B5EF4-FFF2-40B4-BE49-F238E27FC236}">
              <a16:creationId xmlns:a16="http://schemas.microsoft.com/office/drawing/2014/main" id="{6B1050D6-77C3-4BC5-ADD3-417C941A8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82" name="Picture 2">
          <a:extLst>
            <a:ext uri="{FF2B5EF4-FFF2-40B4-BE49-F238E27FC236}">
              <a16:creationId xmlns:a16="http://schemas.microsoft.com/office/drawing/2014/main" id="{AE2D402A-B079-41E6-AD57-E1D63E549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83" name="Picture 2">
          <a:extLst>
            <a:ext uri="{FF2B5EF4-FFF2-40B4-BE49-F238E27FC236}">
              <a16:creationId xmlns:a16="http://schemas.microsoft.com/office/drawing/2014/main" id="{512B4480-D7CA-4E76-B651-C863A28A7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784" name="Picture 3" descr="nealuce_parete">
          <a:extLst>
            <a:ext uri="{FF2B5EF4-FFF2-40B4-BE49-F238E27FC236}">
              <a16:creationId xmlns:a16="http://schemas.microsoft.com/office/drawing/2014/main" id="{650AC1EF-8B54-42B2-8E64-E9847E6FD18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85" name="Picture 2">
          <a:extLst>
            <a:ext uri="{FF2B5EF4-FFF2-40B4-BE49-F238E27FC236}">
              <a16:creationId xmlns:a16="http://schemas.microsoft.com/office/drawing/2014/main" id="{4E47664D-D6DF-4F5B-9380-F1930372F1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86" name="Picture 2">
          <a:extLst>
            <a:ext uri="{FF2B5EF4-FFF2-40B4-BE49-F238E27FC236}">
              <a16:creationId xmlns:a16="http://schemas.microsoft.com/office/drawing/2014/main" id="{705B3F1F-C553-45A7-8D00-548992EAA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1055</xdr:row>
      <xdr:rowOff>122301</xdr:rowOff>
    </xdr:to>
    <xdr:pic>
      <xdr:nvPicPr>
        <xdr:cNvPr id="787" name="Picture 3" descr="nealuce_parete">
          <a:extLst>
            <a:ext uri="{FF2B5EF4-FFF2-40B4-BE49-F238E27FC236}">
              <a16:creationId xmlns:a16="http://schemas.microsoft.com/office/drawing/2014/main" id="{2B18065F-4168-4600-B3E2-C2360D802BE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1054</xdr:row>
      <xdr:rowOff>120399</xdr:rowOff>
    </xdr:to>
    <xdr:pic>
      <xdr:nvPicPr>
        <xdr:cNvPr id="788" name="Picture 2">
          <a:extLst>
            <a:ext uri="{FF2B5EF4-FFF2-40B4-BE49-F238E27FC236}">
              <a16:creationId xmlns:a16="http://schemas.microsoft.com/office/drawing/2014/main" id="{AF72DEDE-63E2-42D6-A689-38A75AD62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789" name="Picture 2">
          <a:extLst>
            <a:ext uri="{FF2B5EF4-FFF2-40B4-BE49-F238E27FC236}">
              <a16:creationId xmlns:a16="http://schemas.microsoft.com/office/drawing/2014/main" id="{8E4BC152-D2A4-4E9C-9EAC-EB368D910E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790" name="Picture 3" descr="nealuce_parete">
          <a:extLst>
            <a:ext uri="{FF2B5EF4-FFF2-40B4-BE49-F238E27FC236}">
              <a16:creationId xmlns:a16="http://schemas.microsoft.com/office/drawing/2014/main" id="{33981417-EDC8-471B-833A-0C6CCB6A4FB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91" name="Picture 2">
          <a:extLst>
            <a:ext uri="{FF2B5EF4-FFF2-40B4-BE49-F238E27FC236}">
              <a16:creationId xmlns:a16="http://schemas.microsoft.com/office/drawing/2014/main" id="{F7D976A3-C83C-44DB-B4D2-4DC2334B9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92" name="Picture 3" descr="nealuce_parete">
          <a:extLst>
            <a:ext uri="{FF2B5EF4-FFF2-40B4-BE49-F238E27FC236}">
              <a16:creationId xmlns:a16="http://schemas.microsoft.com/office/drawing/2014/main" id="{B733FF18-14B4-45AD-B89F-359B483AA0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93" name="Picture 2">
          <a:extLst>
            <a:ext uri="{FF2B5EF4-FFF2-40B4-BE49-F238E27FC236}">
              <a16:creationId xmlns:a16="http://schemas.microsoft.com/office/drawing/2014/main" id="{A0DCDE25-9D0D-4B1A-9BB3-AFADBB4C4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94" name="Picture 3" descr="nealuce_parete">
          <a:extLst>
            <a:ext uri="{FF2B5EF4-FFF2-40B4-BE49-F238E27FC236}">
              <a16:creationId xmlns:a16="http://schemas.microsoft.com/office/drawing/2014/main" id="{62D0586A-C5E6-4BC5-97F0-960A56FB1E5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95" name="Picture 2">
          <a:extLst>
            <a:ext uri="{FF2B5EF4-FFF2-40B4-BE49-F238E27FC236}">
              <a16:creationId xmlns:a16="http://schemas.microsoft.com/office/drawing/2014/main" id="{E516ED43-1AE2-4D73-88B1-722CFA2ACC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96" name="Picture 3" descr="nealuce_parete">
          <a:extLst>
            <a:ext uri="{FF2B5EF4-FFF2-40B4-BE49-F238E27FC236}">
              <a16:creationId xmlns:a16="http://schemas.microsoft.com/office/drawing/2014/main" id="{81404ECC-B23E-428D-842D-1F80E950E9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97" name="Picture 2">
          <a:extLst>
            <a:ext uri="{FF2B5EF4-FFF2-40B4-BE49-F238E27FC236}">
              <a16:creationId xmlns:a16="http://schemas.microsoft.com/office/drawing/2014/main" id="{350875D0-F43C-451C-B95A-E59183C0EA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798" name="Picture 3" descr="nealuce_parete">
          <a:extLst>
            <a:ext uri="{FF2B5EF4-FFF2-40B4-BE49-F238E27FC236}">
              <a16:creationId xmlns:a16="http://schemas.microsoft.com/office/drawing/2014/main" id="{6E48725C-D319-442B-A56B-AB94496675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799" name="Picture 2">
          <a:extLst>
            <a:ext uri="{FF2B5EF4-FFF2-40B4-BE49-F238E27FC236}">
              <a16:creationId xmlns:a16="http://schemas.microsoft.com/office/drawing/2014/main" id="{E35901D2-5F9F-4B36-90D1-26A06DC55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800" name="Picture 3" descr="nealuce_parete">
          <a:extLst>
            <a:ext uri="{FF2B5EF4-FFF2-40B4-BE49-F238E27FC236}">
              <a16:creationId xmlns:a16="http://schemas.microsoft.com/office/drawing/2014/main" id="{223D8779-E65C-4692-945C-9CADAB095BC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1057</xdr:row>
      <xdr:rowOff>25149</xdr:rowOff>
    </xdr:to>
    <xdr:pic>
      <xdr:nvPicPr>
        <xdr:cNvPr id="801" name="Picture 3">
          <a:extLst>
            <a:ext uri="{FF2B5EF4-FFF2-40B4-BE49-F238E27FC236}">
              <a16:creationId xmlns:a16="http://schemas.microsoft.com/office/drawing/2014/main" id="{4C3F52C1-B6ED-431E-834D-3EB210D2B20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02" name="Picture 2">
          <a:extLst>
            <a:ext uri="{FF2B5EF4-FFF2-40B4-BE49-F238E27FC236}">
              <a16:creationId xmlns:a16="http://schemas.microsoft.com/office/drawing/2014/main" id="{B2BCB355-59AE-4F5E-A4ED-A7545119E1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803" name="Picture 3" descr="nealuce_parete">
          <a:extLst>
            <a:ext uri="{FF2B5EF4-FFF2-40B4-BE49-F238E27FC236}">
              <a16:creationId xmlns:a16="http://schemas.microsoft.com/office/drawing/2014/main" id="{C430DED8-D18A-48F6-8BF3-13E6F6DC5AF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04" name="Picture 2">
          <a:extLst>
            <a:ext uri="{FF2B5EF4-FFF2-40B4-BE49-F238E27FC236}">
              <a16:creationId xmlns:a16="http://schemas.microsoft.com/office/drawing/2014/main" id="{6BDEF28A-B113-4636-91CF-A86A0F847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805" name="Picture 3" descr="nealuce_parete">
          <a:extLst>
            <a:ext uri="{FF2B5EF4-FFF2-40B4-BE49-F238E27FC236}">
              <a16:creationId xmlns:a16="http://schemas.microsoft.com/office/drawing/2014/main" id="{764DC1C7-5E45-48D5-8BBA-9839F195D3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1057</xdr:row>
      <xdr:rowOff>25149</xdr:rowOff>
    </xdr:to>
    <xdr:pic>
      <xdr:nvPicPr>
        <xdr:cNvPr id="806" name="Picture 3">
          <a:extLst>
            <a:ext uri="{FF2B5EF4-FFF2-40B4-BE49-F238E27FC236}">
              <a16:creationId xmlns:a16="http://schemas.microsoft.com/office/drawing/2014/main" id="{48E6B862-959B-466A-8FAF-B4902A7D9BC9}"/>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07" name="Picture 2">
          <a:extLst>
            <a:ext uri="{FF2B5EF4-FFF2-40B4-BE49-F238E27FC236}">
              <a16:creationId xmlns:a16="http://schemas.microsoft.com/office/drawing/2014/main" id="{9426A96C-E240-4DAA-8FEF-0DCD3B7F9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808" name="Picture 3" descr="nealuce_parete">
          <a:extLst>
            <a:ext uri="{FF2B5EF4-FFF2-40B4-BE49-F238E27FC236}">
              <a16:creationId xmlns:a16="http://schemas.microsoft.com/office/drawing/2014/main" id="{AE47ECF6-E04C-4341-9F9B-93EE2D3316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1029</xdr:row>
      <xdr:rowOff>0</xdr:rowOff>
    </xdr:from>
    <xdr:to>
      <xdr:col>1</xdr:col>
      <xdr:colOff>579120</xdr:colOff>
      <xdr:row>1051</xdr:row>
      <xdr:rowOff>82298</xdr:rowOff>
    </xdr:to>
    <xdr:pic>
      <xdr:nvPicPr>
        <xdr:cNvPr id="809" name="Picture 884" descr="feef.JPG">
          <a:extLst>
            <a:ext uri="{FF2B5EF4-FFF2-40B4-BE49-F238E27FC236}">
              <a16:creationId xmlns:a16="http://schemas.microsoft.com/office/drawing/2014/main" id="{3B016073-E3DA-44D0-B756-35ED3902933B}"/>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141095" y="522722475"/>
          <a:ext cx="0" cy="32255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810" name="Picture 2">
          <a:extLst>
            <a:ext uri="{FF2B5EF4-FFF2-40B4-BE49-F238E27FC236}">
              <a16:creationId xmlns:a16="http://schemas.microsoft.com/office/drawing/2014/main" id="{ECAF2C5A-38C9-43CB-8C5E-ECFE8CDE1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811" name="Picture 3" descr="nealuce_parete">
          <a:extLst>
            <a:ext uri="{FF2B5EF4-FFF2-40B4-BE49-F238E27FC236}">
              <a16:creationId xmlns:a16="http://schemas.microsoft.com/office/drawing/2014/main" id="{64C8CBAC-2FAD-4976-A2E8-AAA12E414E9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12" name="Picture 2">
          <a:extLst>
            <a:ext uri="{FF2B5EF4-FFF2-40B4-BE49-F238E27FC236}">
              <a16:creationId xmlns:a16="http://schemas.microsoft.com/office/drawing/2014/main" id="{16A0FF6A-64E3-4265-AE10-5A6A9A94E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813" name="Picture 3" descr="nealuce_parete">
          <a:extLst>
            <a:ext uri="{FF2B5EF4-FFF2-40B4-BE49-F238E27FC236}">
              <a16:creationId xmlns:a16="http://schemas.microsoft.com/office/drawing/2014/main" id="{7DCABC05-6588-4ABD-9B3C-2F0BBA40EDE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14" name="Picture 2">
          <a:extLst>
            <a:ext uri="{FF2B5EF4-FFF2-40B4-BE49-F238E27FC236}">
              <a16:creationId xmlns:a16="http://schemas.microsoft.com/office/drawing/2014/main" id="{D15FFFC3-7054-4E0B-8FD6-B25AABB7D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815" name="Picture 3" descr="nealuce_parete">
          <a:extLst>
            <a:ext uri="{FF2B5EF4-FFF2-40B4-BE49-F238E27FC236}">
              <a16:creationId xmlns:a16="http://schemas.microsoft.com/office/drawing/2014/main" id="{DF0D04BB-4A6A-4360-829A-CA006A6AAD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16" name="Picture 2">
          <a:extLst>
            <a:ext uri="{FF2B5EF4-FFF2-40B4-BE49-F238E27FC236}">
              <a16:creationId xmlns:a16="http://schemas.microsoft.com/office/drawing/2014/main" id="{376455E6-36EC-4EEB-905E-3B47A2605F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817" name="Picture 3" descr="nealuce_parete">
          <a:extLst>
            <a:ext uri="{FF2B5EF4-FFF2-40B4-BE49-F238E27FC236}">
              <a16:creationId xmlns:a16="http://schemas.microsoft.com/office/drawing/2014/main" id="{BAD0E7D8-865F-49E7-AF5D-DC46B56A75E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18" name="Picture 2">
          <a:extLst>
            <a:ext uri="{FF2B5EF4-FFF2-40B4-BE49-F238E27FC236}">
              <a16:creationId xmlns:a16="http://schemas.microsoft.com/office/drawing/2014/main" id="{0C0DAE2B-0B85-40CF-A7EB-3576F67F5D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819" name="Picture 3" descr="nealuce_parete">
          <a:extLst>
            <a:ext uri="{FF2B5EF4-FFF2-40B4-BE49-F238E27FC236}">
              <a16:creationId xmlns:a16="http://schemas.microsoft.com/office/drawing/2014/main" id="{CB4FE1AD-3FDC-40D6-9003-ACC2A34DA17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20" name="Picture 2">
          <a:extLst>
            <a:ext uri="{FF2B5EF4-FFF2-40B4-BE49-F238E27FC236}">
              <a16:creationId xmlns:a16="http://schemas.microsoft.com/office/drawing/2014/main" id="{B0B14650-D2F3-4822-89F1-39D6877E94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821" name="Picture 3" descr="nealuce_parete">
          <a:extLst>
            <a:ext uri="{FF2B5EF4-FFF2-40B4-BE49-F238E27FC236}">
              <a16:creationId xmlns:a16="http://schemas.microsoft.com/office/drawing/2014/main" id="{812BF2D1-BA1F-4AD6-84ED-CC26CB997B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1057</xdr:row>
      <xdr:rowOff>25149</xdr:rowOff>
    </xdr:to>
    <xdr:pic>
      <xdr:nvPicPr>
        <xdr:cNvPr id="822" name="Picture 3">
          <a:extLst>
            <a:ext uri="{FF2B5EF4-FFF2-40B4-BE49-F238E27FC236}">
              <a16:creationId xmlns:a16="http://schemas.microsoft.com/office/drawing/2014/main" id="{DC538586-9373-4878-B92D-DDA24D531F7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23" name="Picture 2">
          <a:extLst>
            <a:ext uri="{FF2B5EF4-FFF2-40B4-BE49-F238E27FC236}">
              <a16:creationId xmlns:a16="http://schemas.microsoft.com/office/drawing/2014/main" id="{6F9865F3-3301-4A20-96FA-2BAA007114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824" name="Picture 3" descr="nealuce_parete">
          <a:extLst>
            <a:ext uri="{FF2B5EF4-FFF2-40B4-BE49-F238E27FC236}">
              <a16:creationId xmlns:a16="http://schemas.microsoft.com/office/drawing/2014/main" id="{4CB3F732-1B5D-4FAA-BDA6-1A588124FF4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25" name="Picture 2">
          <a:extLst>
            <a:ext uri="{FF2B5EF4-FFF2-40B4-BE49-F238E27FC236}">
              <a16:creationId xmlns:a16="http://schemas.microsoft.com/office/drawing/2014/main" id="{F3FDDEF3-9060-42C7-B68C-F73744773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826" name="Picture 3" descr="nealuce_parete">
          <a:extLst>
            <a:ext uri="{FF2B5EF4-FFF2-40B4-BE49-F238E27FC236}">
              <a16:creationId xmlns:a16="http://schemas.microsoft.com/office/drawing/2014/main" id="{C6B038FB-F6AB-4A11-8025-046426C6747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1057</xdr:row>
      <xdr:rowOff>25149</xdr:rowOff>
    </xdr:to>
    <xdr:pic>
      <xdr:nvPicPr>
        <xdr:cNvPr id="827" name="Picture 3">
          <a:extLst>
            <a:ext uri="{FF2B5EF4-FFF2-40B4-BE49-F238E27FC236}">
              <a16:creationId xmlns:a16="http://schemas.microsoft.com/office/drawing/2014/main" id="{68AB983C-9720-48DF-8BB4-F7B28DA7C68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28" name="Picture 2">
          <a:extLst>
            <a:ext uri="{FF2B5EF4-FFF2-40B4-BE49-F238E27FC236}">
              <a16:creationId xmlns:a16="http://schemas.microsoft.com/office/drawing/2014/main" id="{8248D2CF-C63C-4740-ABC6-5A15EF7AAF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15240</xdr:rowOff>
    </xdr:to>
    <xdr:pic>
      <xdr:nvPicPr>
        <xdr:cNvPr id="829" name="Picture 3" descr="nealuce_parete">
          <a:extLst>
            <a:ext uri="{FF2B5EF4-FFF2-40B4-BE49-F238E27FC236}">
              <a16:creationId xmlns:a16="http://schemas.microsoft.com/office/drawing/2014/main" id="{107A485A-9AAB-4A5C-BF2A-073B0A0E18B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30" name="Picture 2">
          <a:extLst>
            <a:ext uri="{FF2B5EF4-FFF2-40B4-BE49-F238E27FC236}">
              <a16:creationId xmlns:a16="http://schemas.microsoft.com/office/drawing/2014/main" id="{F73DB528-8AA3-4FD5-9646-DCDAD3708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831" name="Picture 3" descr="nealuce_parete">
          <a:extLst>
            <a:ext uri="{FF2B5EF4-FFF2-40B4-BE49-F238E27FC236}">
              <a16:creationId xmlns:a16="http://schemas.microsoft.com/office/drawing/2014/main" id="{81C922A7-8DE5-416E-8392-91AB6C100C2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32" name="Picture 2">
          <a:extLst>
            <a:ext uri="{FF2B5EF4-FFF2-40B4-BE49-F238E27FC236}">
              <a16:creationId xmlns:a16="http://schemas.microsoft.com/office/drawing/2014/main" id="{8F8E389F-4B56-43CA-8DE0-3854F4199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833" name="Picture 3" descr="nealuce_parete">
          <a:extLst>
            <a:ext uri="{FF2B5EF4-FFF2-40B4-BE49-F238E27FC236}">
              <a16:creationId xmlns:a16="http://schemas.microsoft.com/office/drawing/2014/main" id="{07A7A51F-5270-4150-9571-5C56169A75F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34" name="Picture 2">
          <a:extLst>
            <a:ext uri="{FF2B5EF4-FFF2-40B4-BE49-F238E27FC236}">
              <a16:creationId xmlns:a16="http://schemas.microsoft.com/office/drawing/2014/main" id="{886A4290-6520-4725-9AAF-8D0828E281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835" name="Picture 3" descr="nealuce_parete">
          <a:extLst>
            <a:ext uri="{FF2B5EF4-FFF2-40B4-BE49-F238E27FC236}">
              <a16:creationId xmlns:a16="http://schemas.microsoft.com/office/drawing/2014/main" id="{DB0565EA-F3DB-4DDF-951D-E02C87678FB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15240</xdr:rowOff>
    </xdr:to>
    <xdr:pic>
      <xdr:nvPicPr>
        <xdr:cNvPr id="836" name="Picture 2">
          <a:extLst>
            <a:ext uri="{FF2B5EF4-FFF2-40B4-BE49-F238E27FC236}">
              <a16:creationId xmlns:a16="http://schemas.microsoft.com/office/drawing/2014/main" id="{35D50725-38C0-47A7-B172-A8570AC66E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1057</xdr:row>
      <xdr:rowOff>19434</xdr:rowOff>
    </xdr:to>
    <xdr:pic>
      <xdr:nvPicPr>
        <xdr:cNvPr id="837" name="Picture 3" descr="nealuce_parete">
          <a:extLst>
            <a:ext uri="{FF2B5EF4-FFF2-40B4-BE49-F238E27FC236}">
              <a16:creationId xmlns:a16="http://schemas.microsoft.com/office/drawing/2014/main" id="{E196AEBD-F0D5-4E15-8DB7-F9BBAF8A99D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38" name="Picture 2">
          <a:extLst>
            <a:ext uri="{FF2B5EF4-FFF2-40B4-BE49-F238E27FC236}">
              <a16:creationId xmlns:a16="http://schemas.microsoft.com/office/drawing/2014/main" id="{B92FC610-5925-4D67-BBCA-4D88C40CA8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39" name="Picture 2">
          <a:extLst>
            <a:ext uri="{FF2B5EF4-FFF2-40B4-BE49-F238E27FC236}">
              <a16:creationId xmlns:a16="http://schemas.microsoft.com/office/drawing/2014/main" id="{26AA8F5B-E1BC-43E6-ACB0-EB66B68A36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40" name="Picture 3" descr="nealuce_parete">
          <a:extLst>
            <a:ext uri="{FF2B5EF4-FFF2-40B4-BE49-F238E27FC236}">
              <a16:creationId xmlns:a16="http://schemas.microsoft.com/office/drawing/2014/main" id="{C621FFC2-443B-4950-808D-2059D1533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41" name="Picture 2">
          <a:extLst>
            <a:ext uri="{FF2B5EF4-FFF2-40B4-BE49-F238E27FC236}">
              <a16:creationId xmlns:a16="http://schemas.microsoft.com/office/drawing/2014/main" id="{CBE51007-D17E-4A0D-9753-5043B0D92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42" name="Picture 3" descr="nealuce_parete">
          <a:extLst>
            <a:ext uri="{FF2B5EF4-FFF2-40B4-BE49-F238E27FC236}">
              <a16:creationId xmlns:a16="http://schemas.microsoft.com/office/drawing/2014/main" id="{88C6C539-C140-4205-8DEF-66F02CCCC7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43" name="Picture 2">
          <a:extLst>
            <a:ext uri="{FF2B5EF4-FFF2-40B4-BE49-F238E27FC236}">
              <a16:creationId xmlns:a16="http://schemas.microsoft.com/office/drawing/2014/main" id="{C6873331-8E66-4641-A6EA-1DAF9A29C4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44" name="Picture 3" descr="nealuce_parete">
          <a:extLst>
            <a:ext uri="{FF2B5EF4-FFF2-40B4-BE49-F238E27FC236}">
              <a16:creationId xmlns:a16="http://schemas.microsoft.com/office/drawing/2014/main" id="{3730A08A-B5DC-4F4E-AEBD-79B5DFC44D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45" name="Picture 2">
          <a:extLst>
            <a:ext uri="{FF2B5EF4-FFF2-40B4-BE49-F238E27FC236}">
              <a16:creationId xmlns:a16="http://schemas.microsoft.com/office/drawing/2014/main" id="{FEE5CA10-1CFE-429D-9151-97CA848451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846" name="Picture 82">
          <a:extLst>
            <a:ext uri="{FF2B5EF4-FFF2-40B4-BE49-F238E27FC236}">
              <a16:creationId xmlns:a16="http://schemas.microsoft.com/office/drawing/2014/main" id="{089BE101-2301-4573-B57D-EAA6927BB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47" name="Picture 2">
          <a:extLst>
            <a:ext uri="{FF2B5EF4-FFF2-40B4-BE49-F238E27FC236}">
              <a16:creationId xmlns:a16="http://schemas.microsoft.com/office/drawing/2014/main" id="{AE0CE091-33FA-4CC3-B62C-03623FE2E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48" name="Picture 3" descr="nealuce_parete">
          <a:extLst>
            <a:ext uri="{FF2B5EF4-FFF2-40B4-BE49-F238E27FC236}">
              <a16:creationId xmlns:a16="http://schemas.microsoft.com/office/drawing/2014/main" id="{DD7A8129-AB89-4B73-84C7-BDE5DAF628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849" name="Picture 85">
          <a:extLst>
            <a:ext uri="{FF2B5EF4-FFF2-40B4-BE49-F238E27FC236}">
              <a16:creationId xmlns:a16="http://schemas.microsoft.com/office/drawing/2014/main" id="{08F833CE-3FFC-4665-AEB1-61FAAF12DC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50" name="Picture 2">
          <a:extLst>
            <a:ext uri="{FF2B5EF4-FFF2-40B4-BE49-F238E27FC236}">
              <a16:creationId xmlns:a16="http://schemas.microsoft.com/office/drawing/2014/main" id="{6CB698B5-7B73-4340-9155-FA3CAEB73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51" name="Picture 3" descr="nealuce_parete">
          <a:extLst>
            <a:ext uri="{FF2B5EF4-FFF2-40B4-BE49-F238E27FC236}">
              <a16:creationId xmlns:a16="http://schemas.microsoft.com/office/drawing/2014/main" id="{46B84A5F-EE8D-4DCF-B8B1-0512A3D535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852" name="Picture 76">
          <a:extLst>
            <a:ext uri="{FF2B5EF4-FFF2-40B4-BE49-F238E27FC236}">
              <a16:creationId xmlns:a16="http://schemas.microsoft.com/office/drawing/2014/main" id="{C757078F-129D-485C-9EAE-BE40F82C8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53" name="Picture 2">
          <a:extLst>
            <a:ext uri="{FF2B5EF4-FFF2-40B4-BE49-F238E27FC236}">
              <a16:creationId xmlns:a16="http://schemas.microsoft.com/office/drawing/2014/main" id="{84DEDA65-A642-45D4-BBF3-BE945354B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54" name="Picture 3" descr="nealuce_parete">
          <a:extLst>
            <a:ext uri="{FF2B5EF4-FFF2-40B4-BE49-F238E27FC236}">
              <a16:creationId xmlns:a16="http://schemas.microsoft.com/office/drawing/2014/main" id="{59199980-6560-438F-8DE4-883C4A8368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855" name="Picture 79">
          <a:extLst>
            <a:ext uri="{FF2B5EF4-FFF2-40B4-BE49-F238E27FC236}">
              <a16:creationId xmlns:a16="http://schemas.microsoft.com/office/drawing/2014/main" id="{899FDA83-505D-471B-849B-25A387844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56" name="Picture 2">
          <a:extLst>
            <a:ext uri="{FF2B5EF4-FFF2-40B4-BE49-F238E27FC236}">
              <a16:creationId xmlns:a16="http://schemas.microsoft.com/office/drawing/2014/main" id="{BB3A30CB-8B21-448D-B53D-2A18E08B9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57" name="Picture 3" descr="nealuce_parete">
          <a:extLst>
            <a:ext uri="{FF2B5EF4-FFF2-40B4-BE49-F238E27FC236}">
              <a16:creationId xmlns:a16="http://schemas.microsoft.com/office/drawing/2014/main" id="{F6238192-040A-49F1-8080-A289B8EBE9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1097</xdr:row>
      <xdr:rowOff>25147</xdr:rowOff>
    </xdr:to>
    <xdr:pic>
      <xdr:nvPicPr>
        <xdr:cNvPr id="858" name="Picture 1">
          <a:extLst>
            <a:ext uri="{FF2B5EF4-FFF2-40B4-BE49-F238E27FC236}">
              <a16:creationId xmlns:a16="http://schemas.microsoft.com/office/drawing/2014/main" id="{8316A94B-CCF0-42F6-8769-C67F4DCC21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9740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59" name="Picture 2">
          <a:extLst>
            <a:ext uri="{FF2B5EF4-FFF2-40B4-BE49-F238E27FC236}">
              <a16:creationId xmlns:a16="http://schemas.microsoft.com/office/drawing/2014/main" id="{AF71FB52-C499-45FB-91CE-C410B0A26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860" name="Picture 3" descr="nealuce_parete">
          <a:extLst>
            <a:ext uri="{FF2B5EF4-FFF2-40B4-BE49-F238E27FC236}">
              <a16:creationId xmlns:a16="http://schemas.microsoft.com/office/drawing/2014/main" id="{CABD7E84-56E0-4866-A182-F33AF1E86D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61" name="Picture 2">
          <a:extLst>
            <a:ext uri="{FF2B5EF4-FFF2-40B4-BE49-F238E27FC236}">
              <a16:creationId xmlns:a16="http://schemas.microsoft.com/office/drawing/2014/main" id="{CB5A3BEE-4B9D-41A5-948B-7012B7F70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62" name="Picture 2">
          <a:extLst>
            <a:ext uri="{FF2B5EF4-FFF2-40B4-BE49-F238E27FC236}">
              <a16:creationId xmlns:a16="http://schemas.microsoft.com/office/drawing/2014/main" id="{26E37C0B-7526-45AB-B852-B3FE917BE8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863" name="Picture 3" descr="nealuce_parete">
          <a:extLst>
            <a:ext uri="{FF2B5EF4-FFF2-40B4-BE49-F238E27FC236}">
              <a16:creationId xmlns:a16="http://schemas.microsoft.com/office/drawing/2014/main" id="{774C490F-4518-4A24-997A-2D5A0030738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64" name="Picture 2">
          <a:extLst>
            <a:ext uri="{FF2B5EF4-FFF2-40B4-BE49-F238E27FC236}">
              <a16:creationId xmlns:a16="http://schemas.microsoft.com/office/drawing/2014/main" id="{3CAA6CEC-DFC4-4B90-AB80-0CC5CA156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65" name="Picture 2">
          <a:extLst>
            <a:ext uri="{FF2B5EF4-FFF2-40B4-BE49-F238E27FC236}">
              <a16:creationId xmlns:a16="http://schemas.microsoft.com/office/drawing/2014/main" id="{E5C313AE-9185-45A0-949C-5CCEB78CC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866" name="Picture 3" descr="nealuce_parete">
          <a:extLst>
            <a:ext uri="{FF2B5EF4-FFF2-40B4-BE49-F238E27FC236}">
              <a16:creationId xmlns:a16="http://schemas.microsoft.com/office/drawing/2014/main" id="{374E89E6-A16E-4114-BEC3-386DD1C44E8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67" name="Picture 2">
          <a:extLst>
            <a:ext uri="{FF2B5EF4-FFF2-40B4-BE49-F238E27FC236}">
              <a16:creationId xmlns:a16="http://schemas.microsoft.com/office/drawing/2014/main" id="{4E1ECB0A-846D-4435-BE5E-BC9BEAEDE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68" name="Picture 2">
          <a:extLst>
            <a:ext uri="{FF2B5EF4-FFF2-40B4-BE49-F238E27FC236}">
              <a16:creationId xmlns:a16="http://schemas.microsoft.com/office/drawing/2014/main" id="{BC73ED89-E2C6-4349-9148-1659F33EB0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869" name="Picture 3" descr="nealuce_parete">
          <a:extLst>
            <a:ext uri="{FF2B5EF4-FFF2-40B4-BE49-F238E27FC236}">
              <a16:creationId xmlns:a16="http://schemas.microsoft.com/office/drawing/2014/main" id="{01374D97-2F58-4E27-A8D6-E8DA777333E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70" name="Picture 2">
          <a:extLst>
            <a:ext uri="{FF2B5EF4-FFF2-40B4-BE49-F238E27FC236}">
              <a16:creationId xmlns:a16="http://schemas.microsoft.com/office/drawing/2014/main" id="{A8D64EB4-DDF2-43D4-B377-506B10CC88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71" name="Picture 2">
          <a:extLst>
            <a:ext uri="{FF2B5EF4-FFF2-40B4-BE49-F238E27FC236}">
              <a16:creationId xmlns:a16="http://schemas.microsoft.com/office/drawing/2014/main" id="{618C9FA3-4C30-4010-AD66-0C142B5BF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72" name="Picture 3" descr="nealuce_parete">
          <a:extLst>
            <a:ext uri="{FF2B5EF4-FFF2-40B4-BE49-F238E27FC236}">
              <a16:creationId xmlns:a16="http://schemas.microsoft.com/office/drawing/2014/main" id="{054A9E4F-8BC9-4E3B-9835-3594881A8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73" name="Picture 2">
          <a:extLst>
            <a:ext uri="{FF2B5EF4-FFF2-40B4-BE49-F238E27FC236}">
              <a16:creationId xmlns:a16="http://schemas.microsoft.com/office/drawing/2014/main" id="{8BC87ABD-D970-4F11-90A6-91E5CA288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874" name="Picture 3" descr="nealuce_parete">
          <a:extLst>
            <a:ext uri="{FF2B5EF4-FFF2-40B4-BE49-F238E27FC236}">
              <a16:creationId xmlns:a16="http://schemas.microsoft.com/office/drawing/2014/main" id="{DE5DA5A4-6BF3-4B09-AC34-CA1A0731D2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75" name="Picture 2">
          <a:extLst>
            <a:ext uri="{FF2B5EF4-FFF2-40B4-BE49-F238E27FC236}">
              <a16:creationId xmlns:a16="http://schemas.microsoft.com/office/drawing/2014/main" id="{C8B637BE-3728-4529-922C-CD2554EA9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76" name="Picture 2">
          <a:extLst>
            <a:ext uri="{FF2B5EF4-FFF2-40B4-BE49-F238E27FC236}">
              <a16:creationId xmlns:a16="http://schemas.microsoft.com/office/drawing/2014/main" id="{AB19DC81-696C-49FD-9444-39D281066F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77" name="Picture 2">
          <a:extLst>
            <a:ext uri="{FF2B5EF4-FFF2-40B4-BE49-F238E27FC236}">
              <a16:creationId xmlns:a16="http://schemas.microsoft.com/office/drawing/2014/main" id="{474397A2-946A-49E7-B164-A5C5AD543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878" name="Picture 3" descr="nealuce_parete">
          <a:extLst>
            <a:ext uri="{FF2B5EF4-FFF2-40B4-BE49-F238E27FC236}">
              <a16:creationId xmlns:a16="http://schemas.microsoft.com/office/drawing/2014/main" id="{753193A1-3AE4-4704-B1D7-7109B118AFB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79" name="Picture 2">
          <a:extLst>
            <a:ext uri="{FF2B5EF4-FFF2-40B4-BE49-F238E27FC236}">
              <a16:creationId xmlns:a16="http://schemas.microsoft.com/office/drawing/2014/main" id="{78AA30CA-21F1-4A1B-AAA9-8385EA22F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80" name="Picture 2">
          <a:extLst>
            <a:ext uri="{FF2B5EF4-FFF2-40B4-BE49-F238E27FC236}">
              <a16:creationId xmlns:a16="http://schemas.microsoft.com/office/drawing/2014/main" id="{7BF350ED-E9D7-4116-8D6F-A7DF6CC6B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881" name="Picture 3" descr="nealuce_parete">
          <a:extLst>
            <a:ext uri="{FF2B5EF4-FFF2-40B4-BE49-F238E27FC236}">
              <a16:creationId xmlns:a16="http://schemas.microsoft.com/office/drawing/2014/main" id="{18DD404E-D640-47EB-87F2-76EDB9B6CB5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882" name="Picture 2">
          <a:extLst>
            <a:ext uri="{FF2B5EF4-FFF2-40B4-BE49-F238E27FC236}">
              <a16:creationId xmlns:a16="http://schemas.microsoft.com/office/drawing/2014/main" id="{DE4DA07F-99C1-4AC8-B5A7-8F44B470B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883" name="Picture 2">
          <a:extLst>
            <a:ext uri="{FF2B5EF4-FFF2-40B4-BE49-F238E27FC236}">
              <a16:creationId xmlns:a16="http://schemas.microsoft.com/office/drawing/2014/main" id="{37A43190-AB71-42B5-B820-FBBCFF6DB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884" name="Picture 3" descr="nealuce_parete">
          <a:extLst>
            <a:ext uri="{FF2B5EF4-FFF2-40B4-BE49-F238E27FC236}">
              <a16:creationId xmlns:a16="http://schemas.microsoft.com/office/drawing/2014/main" id="{BFABC7B4-8131-4C58-A9E8-4F17EAB0CA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885" name="Picture 2">
          <a:extLst>
            <a:ext uri="{FF2B5EF4-FFF2-40B4-BE49-F238E27FC236}">
              <a16:creationId xmlns:a16="http://schemas.microsoft.com/office/drawing/2014/main" id="{21EC43C2-4AEF-49E2-8C49-02A94B175A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886" name="Picture 3" descr="nealuce_parete">
          <a:extLst>
            <a:ext uri="{FF2B5EF4-FFF2-40B4-BE49-F238E27FC236}">
              <a16:creationId xmlns:a16="http://schemas.microsoft.com/office/drawing/2014/main" id="{A023E251-11B1-491D-8E85-9EE77EF04CC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887" name="Picture 2">
          <a:extLst>
            <a:ext uri="{FF2B5EF4-FFF2-40B4-BE49-F238E27FC236}">
              <a16:creationId xmlns:a16="http://schemas.microsoft.com/office/drawing/2014/main" id="{4012B368-29EE-45BD-8448-DFB867165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888" name="Picture 3" descr="nealuce_parete">
          <a:extLst>
            <a:ext uri="{FF2B5EF4-FFF2-40B4-BE49-F238E27FC236}">
              <a16:creationId xmlns:a16="http://schemas.microsoft.com/office/drawing/2014/main" id="{B5BBC8D1-8025-424B-9029-1A2917529BA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889" name="Picture 2">
          <a:extLst>
            <a:ext uri="{FF2B5EF4-FFF2-40B4-BE49-F238E27FC236}">
              <a16:creationId xmlns:a16="http://schemas.microsoft.com/office/drawing/2014/main" id="{68503408-F2DC-4C7B-86B1-0D909BF0D8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890" name="Picture 3" descr="nealuce_parete">
          <a:extLst>
            <a:ext uri="{FF2B5EF4-FFF2-40B4-BE49-F238E27FC236}">
              <a16:creationId xmlns:a16="http://schemas.microsoft.com/office/drawing/2014/main" id="{7B7063C3-E24D-47DC-A964-45579186D0E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891" name="Picture 2">
          <a:extLst>
            <a:ext uri="{FF2B5EF4-FFF2-40B4-BE49-F238E27FC236}">
              <a16:creationId xmlns:a16="http://schemas.microsoft.com/office/drawing/2014/main" id="{B3FD264E-1E6B-4AFA-92D8-6CDE7C4FB5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892" name="Picture 3" descr="nealuce_parete">
          <a:extLst>
            <a:ext uri="{FF2B5EF4-FFF2-40B4-BE49-F238E27FC236}">
              <a16:creationId xmlns:a16="http://schemas.microsoft.com/office/drawing/2014/main" id="{8F7B9E9C-3300-4B2D-BF20-F45AB6518F2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893" name="Picture 2">
          <a:extLst>
            <a:ext uri="{FF2B5EF4-FFF2-40B4-BE49-F238E27FC236}">
              <a16:creationId xmlns:a16="http://schemas.microsoft.com/office/drawing/2014/main" id="{E2FB771B-DC4F-4504-A60A-EC709EB049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894" name="Picture 3" descr="nealuce_parete">
          <a:extLst>
            <a:ext uri="{FF2B5EF4-FFF2-40B4-BE49-F238E27FC236}">
              <a16:creationId xmlns:a16="http://schemas.microsoft.com/office/drawing/2014/main" id="{3CF60440-D448-4352-89B4-F3071AEA4C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1152</xdr:row>
      <xdr:rowOff>4954</xdr:rowOff>
    </xdr:to>
    <xdr:pic>
      <xdr:nvPicPr>
        <xdr:cNvPr id="895" name="Picture 3">
          <a:extLst>
            <a:ext uri="{FF2B5EF4-FFF2-40B4-BE49-F238E27FC236}">
              <a16:creationId xmlns:a16="http://schemas.microsoft.com/office/drawing/2014/main" id="{F43CBEA4-1F18-4FED-AA0A-8CD3EA40254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896" name="Picture 2">
          <a:extLst>
            <a:ext uri="{FF2B5EF4-FFF2-40B4-BE49-F238E27FC236}">
              <a16:creationId xmlns:a16="http://schemas.microsoft.com/office/drawing/2014/main" id="{5EDEB991-9A7E-4B85-88DE-60D3D9B5A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897" name="Picture 3" descr="nealuce_parete">
          <a:extLst>
            <a:ext uri="{FF2B5EF4-FFF2-40B4-BE49-F238E27FC236}">
              <a16:creationId xmlns:a16="http://schemas.microsoft.com/office/drawing/2014/main" id="{73CE13FB-A1AF-43D9-8B0A-9D341CE09D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898" name="Picture 2">
          <a:extLst>
            <a:ext uri="{FF2B5EF4-FFF2-40B4-BE49-F238E27FC236}">
              <a16:creationId xmlns:a16="http://schemas.microsoft.com/office/drawing/2014/main" id="{BF4D099B-1265-4E1D-B059-A847986DB4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899" name="Picture 3" descr="nealuce_parete">
          <a:extLst>
            <a:ext uri="{FF2B5EF4-FFF2-40B4-BE49-F238E27FC236}">
              <a16:creationId xmlns:a16="http://schemas.microsoft.com/office/drawing/2014/main" id="{F7A72C40-172C-4127-9DEB-55D1CB37B9B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1152</xdr:row>
      <xdr:rowOff>4954</xdr:rowOff>
    </xdr:to>
    <xdr:pic>
      <xdr:nvPicPr>
        <xdr:cNvPr id="900" name="Picture 3">
          <a:extLst>
            <a:ext uri="{FF2B5EF4-FFF2-40B4-BE49-F238E27FC236}">
              <a16:creationId xmlns:a16="http://schemas.microsoft.com/office/drawing/2014/main" id="{C3E87DA9-BACF-4015-BBD4-FAD44E26A9A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01" name="Picture 2">
          <a:extLst>
            <a:ext uri="{FF2B5EF4-FFF2-40B4-BE49-F238E27FC236}">
              <a16:creationId xmlns:a16="http://schemas.microsoft.com/office/drawing/2014/main" id="{F408C098-DD73-42A8-B81E-3B4F12A4B6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02" name="Picture 3" descr="nealuce_parete">
          <a:extLst>
            <a:ext uri="{FF2B5EF4-FFF2-40B4-BE49-F238E27FC236}">
              <a16:creationId xmlns:a16="http://schemas.microsoft.com/office/drawing/2014/main" id="{8E3048A8-D8F8-4C40-9DA4-34EAAB914A5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03" name="Picture 2">
          <a:extLst>
            <a:ext uri="{FF2B5EF4-FFF2-40B4-BE49-F238E27FC236}">
              <a16:creationId xmlns:a16="http://schemas.microsoft.com/office/drawing/2014/main" id="{26E7A124-A980-486B-A32C-AF665B9F34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04" name="Picture 3" descr="nealuce_parete">
          <a:extLst>
            <a:ext uri="{FF2B5EF4-FFF2-40B4-BE49-F238E27FC236}">
              <a16:creationId xmlns:a16="http://schemas.microsoft.com/office/drawing/2014/main" id="{DE22D15A-BFF9-445E-8213-D2967BB4B22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05" name="Picture 2">
          <a:extLst>
            <a:ext uri="{FF2B5EF4-FFF2-40B4-BE49-F238E27FC236}">
              <a16:creationId xmlns:a16="http://schemas.microsoft.com/office/drawing/2014/main" id="{48F53F0B-A03F-48A7-9E81-3EF739333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06" name="Picture 3" descr="nealuce_parete">
          <a:extLst>
            <a:ext uri="{FF2B5EF4-FFF2-40B4-BE49-F238E27FC236}">
              <a16:creationId xmlns:a16="http://schemas.microsoft.com/office/drawing/2014/main" id="{6D5F745B-DBFA-4D2D-98BF-17DA34A268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07" name="Picture 2">
          <a:extLst>
            <a:ext uri="{FF2B5EF4-FFF2-40B4-BE49-F238E27FC236}">
              <a16:creationId xmlns:a16="http://schemas.microsoft.com/office/drawing/2014/main" id="{D37F4F2F-0486-4207-BF3F-079EC0E5E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08" name="Picture 3" descr="nealuce_parete">
          <a:extLst>
            <a:ext uri="{FF2B5EF4-FFF2-40B4-BE49-F238E27FC236}">
              <a16:creationId xmlns:a16="http://schemas.microsoft.com/office/drawing/2014/main" id="{1CEF26EA-6A5E-4546-856D-8A9D2DBDA2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09" name="Picture 2">
          <a:extLst>
            <a:ext uri="{FF2B5EF4-FFF2-40B4-BE49-F238E27FC236}">
              <a16:creationId xmlns:a16="http://schemas.microsoft.com/office/drawing/2014/main" id="{26766B84-0E9E-4C67-8384-BF918FCA9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10" name="Picture 3" descr="nealuce_parete">
          <a:extLst>
            <a:ext uri="{FF2B5EF4-FFF2-40B4-BE49-F238E27FC236}">
              <a16:creationId xmlns:a16="http://schemas.microsoft.com/office/drawing/2014/main" id="{A8199F82-5213-478E-A878-E20E4235074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11" name="Picture 2">
          <a:extLst>
            <a:ext uri="{FF2B5EF4-FFF2-40B4-BE49-F238E27FC236}">
              <a16:creationId xmlns:a16="http://schemas.microsoft.com/office/drawing/2014/main" id="{24B11116-9A08-4963-9389-A7E27837E4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912" name="Picture 3" descr="nealuce_parete">
          <a:extLst>
            <a:ext uri="{FF2B5EF4-FFF2-40B4-BE49-F238E27FC236}">
              <a16:creationId xmlns:a16="http://schemas.microsoft.com/office/drawing/2014/main" id="{E34C8656-C836-4B38-B151-07D4FA8CCC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13" name="Picture 2">
          <a:extLst>
            <a:ext uri="{FF2B5EF4-FFF2-40B4-BE49-F238E27FC236}">
              <a16:creationId xmlns:a16="http://schemas.microsoft.com/office/drawing/2014/main" id="{958A62DC-E2D2-422B-8042-547300F2AD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914" name="Picture 3" descr="nealuce_parete">
          <a:extLst>
            <a:ext uri="{FF2B5EF4-FFF2-40B4-BE49-F238E27FC236}">
              <a16:creationId xmlns:a16="http://schemas.microsoft.com/office/drawing/2014/main" id="{CB83A978-87A9-498F-9D43-FD8A65EAC3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15" name="Picture 2">
          <a:extLst>
            <a:ext uri="{FF2B5EF4-FFF2-40B4-BE49-F238E27FC236}">
              <a16:creationId xmlns:a16="http://schemas.microsoft.com/office/drawing/2014/main" id="{EABB65D7-BA58-4FB1-A1D8-765AE2D91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16" name="Picture 2">
          <a:extLst>
            <a:ext uri="{FF2B5EF4-FFF2-40B4-BE49-F238E27FC236}">
              <a16:creationId xmlns:a16="http://schemas.microsoft.com/office/drawing/2014/main" id="{0A24DE3A-CD37-4BB3-814E-159A84CBB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17" name="Picture 2">
          <a:extLst>
            <a:ext uri="{FF2B5EF4-FFF2-40B4-BE49-F238E27FC236}">
              <a16:creationId xmlns:a16="http://schemas.microsoft.com/office/drawing/2014/main" id="{FCF0A809-3960-4307-91AD-05401DFDF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918" name="Picture 3" descr="nealuce_parete">
          <a:extLst>
            <a:ext uri="{FF2B5EF4-FFF2-40B4-BE49-F238E27FC236}">
              <a16:creationId xmlns:a16="http://schemas.microsoft.com/office/drawing/2014/main" id="{FF2A92CC-97B7-444B-BD08-AEDC62869CB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19" name="Picture 2">
          <a:extLst>
            <a:ext uri="{FF2B5EF4-FFF2-40B4-BE49-F238E27FC236}">
              <a16:creationId xmlns:a16="http://schemas.microsoft.com/office/drawing/2014/main" id="{997F8EFB-8C22-4BBF-87BC-B06784D95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20" name="Picture 2">
          <a:extLst>
            <a:ext uri="{FF2B5EF4-FFF2-40B4-BE49-F238E27FC236}">
              <a16:creationId xmlns:a16="http://schemas.microsoft.com/office/drawing/2014/main" id="{6CCBCB11-7232-4A50-85BA-95B1DA533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921" name="Picture 3" descr="nealuce_parete">
          <a:extLst>
            <a:ext uri="{FF2B5EF4-FFF2-40B4-BE49-F238E27FC236}">
              <a16:creationId xmlns:a16="http://schemas.microsoft.com/office/drawing/2014/main" id="{4E289FC7-B8ED-4420-AE73-B42085FD61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22" name="Picture 2">
          <a:extLst>
            <a:ext uri="{FF2B5EF4-FFF2-40B4-BE49-F238E27FC236}">
              <a16:creationId xmlns:a16="http://schemas.microsoft.com/office/drawing/2014/main" id="{4B4760E6-44C4-46C9-8E23-FB1BBAF64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923" name="Picture 2">
          <a:extLst>
            <a:ext uri="{FF2B5EF4-FFF2-40B4-BE49-F238E27FC236}">
              <a16:creationId xmlns:a16="http://schemas.microsoft.com/office/drawing/2014/main" id="{D75E4CD9-341A-4468-BA4F-1313313AC2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924" name="Picture 3" descr="nealuce_parete">
          <a:extLst>
            <a:ext uri="{FF2B5EF4-FFF2-40B4-BE49-F238E27FC236}">
              <a16:creationId xmlns:a16="http://schemas.microsoft.com/office/drawing/2014/main" id="{2488412C-9065-4887-9FEE-95690AB05AE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25" name="Picture 2">
          <a:extLst>
            <a:ext uri="{FF2B5EF4-FFF2-40B4-BE49-F238E27FC236}">
              <a16:creationId xmlns:a16="http://schemas.microsoft.com/office/drawing/2014/main" id="{E0D2B3AB-BC74-44EE-88FC-2787152E35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26" name="Picture 3" descr="nealuce_parete">
          <a:extLst>
            <a:ext uri="{FF2B5EF4-FFF2-40B4-BE49-F238E27FC236}">
              <a16:creationId xmlns:a16="http://schemas.microsoft.com/office/drawing/2014/main" id="{03D84BD1-912A-4847-AA49-69518C16632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27" name="Picture 2">
          <a:extLst>
            <a:ext uri="{FF2B5EF4-FFF2-40B4-BE49-F238E27FC236}">
              <a16:creationId xmlns:a16="http://schemas.microsoft.com/office/drawing/2014/main" id="{0BC15799-6878-4F50-8A06-56DF51BB5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28" name="Picture 3" descr="nealuce_parete">
          <a:extLst>
            <a:ext uri="{FF2B5EF4-FFF2-40B4-BE49-F238E27FC236}">
              <a16:creationId xmlns:a16="http://schemas.microsoft.com/office/drawing/2014/main" id="{FB334E59-7B83-47EB-8FDC-F738E20711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29" name="Picture 2">
          <a:extLst>
            <a:ext uri="{FF2B5EF4-FFF2-40B4-BE49-F238E27FC236}">
              <a16:creationId xmlns:a16="http://schemas.microsoft.com/office/drawing/2014/main" id="{E7287B84-51AD-4AC9-96CE-42FBA223A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30" name="Picture 3" descr="nealuce_parete">
          <a:extLst>
            <a:ext uri="{FF2B5EF4-FFF2-40B4-BE49-F238E27FC236}">
              <a16:creationId xmlns:a16="http://schemas.microsoft.com/office/drawing/2014/main" id="{BA4B7B3B-108A-4BFD-89B3-6F105958514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31" name="Picture 2">
          <a:extLst>
            <a:ext uri="{FF2B5EF4-FFF2-40B4-BE49-F238E27FC236}">
              <a16:creationId xmlns:a16="http://schemas.microsoft.com/office/drawing/2014/main" id="{5A0D5B2C-3801-4941-B219-CA565A7F9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32" name="Picture 3" descr="nealuce_parete">
          <a:extLst>
            <a:ext uri="{FF2B5EF4-FFF2-40B4-BE49-F238E27FC236}">
              <a16:creationId xmlns:a16="http://schemas.microsoft.com/office/drawing/2014/main" id="{8DC00392-3FCB-4297-A379-9EFE677E1CC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33" name="Picture 2">
          <a:extLst>
            <a:ext uri="{FF2B5EF4-FFF2-40B4-BE49-F238E27FC236}">
              <a16:creationId xmlns:a16="http://schemas.microsoft.com/office/drawing/2014/main" id="{98DD4A8C-7228-41DB-8320-61CBAA2C8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34" name="Picture 3" descr="nealuce_parete">
          <a:extLst>
            <a:ext uri="{FF2B5EF4-FFF2-40B4-BE49-F238E27FC236}">
              <a16:creationId xmlns:a16="http://schemas.microsoft.com/office/drawing/2014/main" id="{71046960-F7E0-4781-8A8D-9BF8DEB6B2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1152</xdr:row>
      <xdr:rowOff>4954</xdr:rowOff>
    </xdr:to>
    <xdr:pic>
      <xdr:nvPicPr>
        <xdr:cNvPr id="935" name="Picture 3">
          <a:extLst>
            <a:ext uri="{FF2B5EF4-FFF2-40B4-BE49-F238E27FC236}">
              <a16:creationId xmlns:a16="http://schemas.microsoft.com/office/drawing/2014/main" id="{1791C258-F139-4045-A0D7-4584DD35BFF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36" name="Picture 2">
          <a:extLst>
            <a:ext uri="{FF2B5EF4-FFF2-40B4-BE49-F238E27FC236}">
              <a16:creationId xmlns:a16="http://schemas.microsoft.com/office/drawing/2014/main" id="{3D493EB2-2236-4D15-B717-9FBB453248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37" name="Picture 3" descr="nealuce_parete">
          <a:extLst>
            <a:ext uri="{FF2B5EF4-FFF2-40B4-BE49-F238E27FC236}">
              <a16:creationId xmlns:a16="http://schemas.microsoft.com/office/drawing/2014/main" id="{785E9BA4-7203-419F-A1B4-45EE9F75460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38" name="Picture 2">
          <a:extLst>
            <a:ext uri="{FF2B5EF4-FFF2-40B4-BE49-F238E27FC236}">
              <a16:creationId xmlns:a16="http://schemas.microsoft.com/office/drawing/2014/main" id="{A078A769-F637-4A47-8F2B-32EE1F28C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39" name="Picture 3" descr="nealuce_parete">
          <a:extLst>
            <a:ext uri="{FF2B5EF4-FFF2-40B4-BE49-F238E27FC236}">
              <a16:creationId xmlns:a16="http://schemas.microsoft.com/office/drawing/2014/main" id="{097BFD63-1B71-4C6B-88D7-B615FCAF817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1152</xdr:row>
      <xdr:rowOff>4954</xdr:rowOff>
    </xdr:to>
    <xdr:pic>
      <xdr:nvPicPr>
        <xdr:cNvPr id="940" name="Picture 3">
          <a:extLst>
            <a:ext uri="{FF2B5EF4-FFF2-40B4-BE49-F238E27FC236}">
              <a16:creationId xmlns:a16="http://schemas.microsoft.com/office/drawing/2014/main" id="{85F2614E-A0B9-4412-A0EB-AC983831D5C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41" name="Picture 2">
          <a:extLst>
            <a:ext uri="{FF2B5EF4-FFF2-40B4-BE49-F238E27FC236}">
              <a16:creationId xmlns:a16="http://schemas.microsoft.com/office/drawing/2014/main" id="{4DF9FCE5-C953-4C24-B30E-9CE55F8A3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42" name="Picture 3" descr="nealuce_parete">
          <a:extLst>
            <a:ext uri="{FF2B5EF4-FFF2-40B4-BE49-F238E27FC236}">
              <a16:creationId xmlns:a16="http://schemas.microsoft.com/office/drawing/2014/main" id="{C27C5C81-3794-40EE-8576-1DEFDF6F091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43" name="Picture 2">
          <a:extLst>
            <a:ext uri="{FF2B5EF4-FFF2-40B4-BE49-F238E27FC236}">
              <a16:creationId xmlns:a16="http://schemas.microsoft.com/office/drawing/2014/main" id="{47B68D0B-7743-43FD-9355-F7ECF115AA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944" name="Picture 3" descr="nealuce_parete">
          <a:extLst>
            <a:ext uri="{FF2B5EF4-FFF2-40B4-BE49-F238E27FC236}">
              <a16:creationId xmlns:a16="http://schemas.microsoft.com/office/drawing/2014/main" id="{67AAE6F4-C81F-487B-8DC6-1881F4DC56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45" name="Picture 2">
          <a:extLst>
            <a:ext uri="{FF2B5EF4-FFF2-40B4-BE49-F238E27FC236}">
              <a16:creationId xmlns:a16="http://schemas.microsoft.com/office/drawing/2014/main" id="{F562CF33-4F04-4532-A30E-ECDD1AB061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946" name="Picture 3" descr="nealuce_parete">
          <a:extLst>
            <a:ext uri="{FF2B5EF4-FFF2-40B4-BE49-F238E27FC236}">
              <a16:creationId xmlns:a16="http://schemas.microsoft.com/office/drawing/2014/main" id="{F8E3345E-D00C-4AFC-A1FA-DB12866860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47" name="Picture 2">
          <a:extLst>
            <a:ext uri="{FF2B5EF4-FFF2-40B4-BE49-F238E27FC236}">
              <a16:creationId xmlns:a16="http://schemas.microsoft.com/office/drawing/2014/main" id="{74EA9850-37AD-4A37-A4C9-6C0934154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48" name="Picture 2">
          <a:extLst>
            <a:ext uri="{FF2B5EF4-FFF2-40B4-BE49-F238E27FC236}">
              <a16:creationId xmlns:a16="http://schemas.microsoft.com/office/drawing/2014/main" id="{289A0640-5829-47D2-8F37-99B4380A3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49" name="Picture 2">
          <a:extLst>
            <a:ext uri="{FF2B5EF4-FFF2-40B4-BE49-F238E27FC236}">
              <a16:creationId xmlns:a16="http://schemas.microsoft.com/office/drawing/2014/main" id="{5F771F40-81BC-49EA-BE3B-9994E81040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950" name="Picture 3" descr="nealuce_parete">
          <a:extLst>
            <a:ext uri="{FF2B5EF4-FFF2-40B4-BE49-F238E27FC236}">
              <a16:creationId xmlns:a16="http://schemas.microsoft.com/office/drawing/2014/main" id="{9BCB02CD-C079-45D9-96BD-6E530D308D4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51" name="Picture 2">
          <a:extLst>
            <a:ext uri="{FF2B5EF4-FFF2-40B4-BE49-F238E27FC236}">
              <a16:creationId xmlns:a16="http://schemas.microsoft.com/office/drawing/2014/main" id="{F1DAC7D8-C3FB-4A15-AE86-8C82446F9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52" name="Picture 2">
          <a:extLst>
            <a:ext uri="{FF2B5EF4-FFF2-40B4-BE49-F238E27FC236}">
              <a16:creationId xmlns:a16="http://schemas.microsoft.com/office/drawing/2014/main" id="{39CF1712-EE09-4B31-BBC1-1D8F7A36DA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953" name="Picture 3" descr="nealuce_parete">
          <a:extLst>
            <a:ext uri="{FF2B5EF4-FFF2-40B4-BE49-F238E27FC236}">
              <a16:creationId xmlns:a16="http://schemas.microsoft.com/office/drawing/2014/main" id="{DBEFB069-5150-4321-A323-9D5FBE7B74C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54" name="Picture 2">
          <a:extLst>
            <a:ext uri="{FF2B5EF4-FFF2-40B4-BE49-F238E27FC236}">
              <a16:creationId xmlns:a16="http://schemas.microsoft.com/office/drawing/2014/main" id="{8A7050F9-AC70-4935-A1AA-964A714904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55" name="Picture 2">
          <a:extLst>
            <a:ext uri="{FF2B5EF4-FFF2-40B4-BE49-F238E27FC236}">
              <a16:creationId xmlns:a16="http://schemas.microsoft.com/office/drawing/2014/main" id="{65CD1034-DEA5-41E9-8D91-91C5DD3E83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956" name="Picture 3" descr="nealuce_parete">
          <a:extLst>
            <a:ext uri="{FF2B5EF4-FFF2-40B4-BE49-F238E27FC236}">
              <a16:creationId xmlns:a16="http://schemas.microsoft.com/office/drawing/2014/main" id="{710F378D-D9A1-4B43-8AD7-A2FDAC7F82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57" name="Picture 2">
          <a:extLst>
            <a:ext uri="{FF2B5EF4-FFF2-40B4-BE49-F238E27FC236}">
              <a16:creationId xmlns:a16="http://schemas.microsoft.com/office/drawing/2014/main" id="{481848A7-5153-40AD-9C16-B085C3B36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958" name="Picture 3" descr="nealuce_parete">
          <a:extLst>
            <a:ext uri="{FF2B5EF4-FFF2-40B4-BE49-F238E27FC236}">
              <a16:creationId xmlns:a16="http://schemas.microsoft.com/office/drawing/2014/main" id="{22CFA02B-0B14-4244-B22B-0B355AB8B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59" name="Picture 2">
          <a:extLst>
            <a:ext uri="{FF2B5EF4-FFF2-40B4-BE49-F238E27FC236}">
              <a16:creationId xmlns:a16="http://schemas.microsoft.com/office/drawing/2014/main" id="{5B947F51-75FE-48ED-B885-BA3123CE0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60" name="Picture 2">
          <a:extLst>
            <a:ext uri="{FF2B5EF4-FFF2-40B4-BE49-F238E27FC236}">
              <a16:creationId xmlns:a16="http://schemas.microsoft.com/office/drawing/2014/main" id="{0724BEAF-5D2F-4869-9264-980F9FE19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61" name="Picture 2">
          <a:extLst>
            <a:ext uri="{FF2B5EF4-FFF2-40B4-BE49-F238E27FC236}">
              <a16:creationId xmlns:a16="http://schemas.microsoft.com/office/drawing/2014/main" id="{E4D8AFE6-6178-4451-AD67-F6397F4ADF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962" name="Picture 3" descr="nealuce_parete">
          <a:extLst>
            <a:ext uri="{FF2B5EF4-FFF2-40B4-BE49-F238E27FC236}">
              <a16:creationId xmlns:a16="http://schemas.microsoft.com/office/drawing/2014/main" id="{BEC33D5B-6577-4CA6-B043-129363C336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63" name="Picture 2">
          <a:extLst>
            <a:ext uri="{FF2B5EF4-FFF2-40B4-BE49-F238E27FC236}">
              <a16:creationId xmlns:a16="http://schemas.microsoft.com/office/drawing/2014/main" id="{9BDDB2C8-1592-4BB0-BA16-1A1A7342C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64" name="Picture 2">
          <a:extLst>
            <a:ext uri="{FF2B5EF4-FFF2-40B4-BE49-F238E27FC236}">
              <a16:creationId xmlns:a16="http://schemas.microsoft.com/office/drawing/2014/main" id="{58093801-569B-4721-A2BD-620C554E3E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965" name="Picture 3" descr="nealuce_parete">
          <a:extLst>
            <a:ext uri="{FF2B5EF4-FFF2-40B4-BE49-F238E27FC236}">
              <a16:creationId xmlns:a16="http://schemas.microsoft.com/office/drawing/2014/main" id="{81242149-5702-4555-8201-2228C62B479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66" name="Picture 2">
          <a:extLst>
            <a:ext uri="{FF2B5EF4-FFF2-40B4-BE49-F238E27FC236}">
              <a16:creationId xmlns:a16="http://schemas.microsoft.com/office/drawing/2014/main" id="{D4D6498E-1EEF-46E3-A1C0-6981BB2C6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67" name="Picture 2">
          <a:extLst>
            <a:ext uri="{FF2B5EF4-FFF2-40B4-BE49-F238E27FC236}">
              <a16:creationId xmlns:a16="http://schemas.microsoft.com/office/drawing/2014/main" id="{82CEC58D-4901-4137-BBAB-9A0AF02C98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968" name="Picture 3" descr="nealuce_parete">
          <a:extLst>
            <a:ext uri="{FF2B5EF4-FFF2-40B4-BE49-F238E27FC236}">
              <a16:creationId xmlns:a16="http://schemas.microsoft.com/office/drawing/2014/main" id="{891B2885-1FEE-44D6-8CA7-BE6BF1CE20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69" name="Picture 2">
          <a:extLst>
            <a:ext uri="{FF2B5EF4-FFF2-40B4-BE49-F238E27FC236}">
              <a16:creationId xmlns:a16="http://schemas.microsoft.com/office/drawing/2014/main" id="{36220D11-A4D3-4CC6-B68F-2E4FCE137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970" name="Picture 3" descr="nealuce_parete">
          <a:extLst>
            <a:ext uri="{FF2B5EF4-FFF2-40B4-BE49-F238E27FC236}">
              <a16:creationId xmlns:a16="http://schemas.microsoft.com/office/drawing/2014/main" id="{B5E76568-0364-4EA7-94B8-D5D2ED2F5B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71" name="Picture 2">
          <a:extLst>
            <a:ext uri="{FF2B5EF4-FFF2-40B4-BE49-F238E27FC236}">
              <a16:creationId xmlns:a16="http://schemas.microsoft.com/office/drawing/2014/main" id="{D3AFCC28-7B95-44B9-BBF5-3133951ACE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72" name="Picture 2">
          <a:extLst>
            <a:ext uri="{FF2B5EF4-FFF2-40B4-BE49-F238E27FC236}">
              <a16:creationId xmlns:a16="http://schemas.microsoft.com/office/drawing/2014/main" id="{97B87291-1271-473F-85C0-9313E8BDD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73" name="Picture 2">
          <a:extLst>
            <a:ext uri="{FF2B5EF4-FFF2-40B4-BE49-F238E27FC236}">
              <a16:creationId xmlns:a16="http://schemas.microsoft.com/office/drawing/2014/main" id="{F22074A0-A09B-4863-94EF-0FB6F94D0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974" name="Picture 3" descr="nealuce_parete">
          <a:extLst>
            <a:ext uri="{FF2B5EF4-FFF2-40B4-BE49-F238E27FC236}">
              <a16:creationId xmlns:a16="http://schemas.microsoft.com/office/drawing/2014/main" id="{D670057D-D157-4C55-8206-5C9211C68B7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75" name="Picture 2">
          <a:extLst>
            <a:ext uri="{FF2B5EF4-FFF2-40B4-BE49-F238E27FC236}">
              <a16:creationId xmlns:a16="http://schemas.microsoft.com/office/drawing/2014/main" id="{40F2FB03-ED4E-4598-AD83-3E3F84995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76" name="Picture 2">
          <a:extLst>
            <a:ext uri="{FF2B5EF4-FFF2-40B4-BE49-F238E27FC236}">
              <a16:creationId xmlns:a16="http://schemas.microsoft.com/office/drawing/2014/main" id="{67E54357-6323-47CC-8115-0AD1DF470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1149</xdr:row>
      <xdr:rowOff>4954</xdr:rowOff>
    </xdr:to>
    <xdr:pic>
      <xdr:nvPicPr>
        <xdr:cNvPr id="977" name="Picture 3" descr="nealuce_parete">
          <a:extLst>
            <a:ext uri="{FF2B5EF4-FFF2-40B4-BE49-F238E27FC236}">
              <a16:creationId xmlns:a16="http://schemas.microsoft.com/office/drawing/2014/main" id="{2DD1D0C2-345D-43CA-BD76-BFC617B45C7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978" name="Picture 2">
          <a:extLst>
            <a:ext uri="{FF2B5EF4-FFF2-40B4-BE49-F238E27FC236}">
              <a16:creationId xmlns:a16="http://schemas.microsoft.com/office/drawing/2014/main" id="{26EFB1E4-492E-4750-A15E-F7D507582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979" name="Picture 2">
          <a:extLst>
            <a:ext uri="{FF2B5EF4-FFF2-40B4-BE49-F238E27FC236}">
              <a16:creationId xmlns:a16="http://schemas.microsoft.com/office/drawing/2014/main" id="{3059CF6B-510F-4570-9B69-E2E9CF580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980" name="Picture 3" descr="nealuce_parete">
          <a:extLst>
            <a:ext uri="{FF2B5EF4-FFF2-40B4-BE49-F238E27FC236}">
              <a16:creationId xmlns:a16="http://schemas.microsoft.com/office/drawing/2014/main" id="{44410178-FBCB-4772-8B44-BB4379E1CB7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81" name="Picture 2">
          <a:extLst>
            <a:ext uri="{FF2B5EF4-FFF2-40B4-BE49-F238E27FC236}">
              <a16:creationId xmlns:a16="http://schemas.microsoft.com/office/drawing/2014/main" id="{9D74901A-6E78-4C67-8107-D1BBA9D39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82" name="Picture 3" descr="nealuce_parete">
          <a:extLst>
            <a:ext uri="{FF2B5EF4-FFF2-40B4-BE49-F238E27FC236}">
              <a16:creationId xmlns:a16="http://schemas.microsoft.com/office/drawing/2014/main" id="{DDDF338F-B9C3-4515-9F07-FDEEB935A77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83" name="Picture 2">
          <a:extLst>
            <a:ext uri="{FF2B5EF4-FFF2-40B4-BE49-F238E27FC236}">
              <a16:creationId xmlns:a16="http://schemas.microsoft.com/office/drawing/2014/main" id="{0B808DA4-C193-4652-9278-FBECB37D3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84" name="Picture 3" descr="nealuce_parete">
          <a:extLst>
            <a:ext uri="{FF2B5EF4-FFF2-40B4-BE49-F238E27FC236}">
              <a16:creationId xmlns:a16="http://schemas.microsoft.com/office/drawing/2014/main" id="{D6DEF711-4B7D-46CE-A080-86B0DB27FD9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85" name="Picture 2">
          <a:extLst>
            <a:ext uri="{FF2B5EF4-FFF2-40B4-BE49-F238E27FC236}">
              <a16:creationId xmlns:a16="http://schemas.microsoft.com/office/drawing/2014/main" id="{445EBF7D-FDB7-45CB-A2AC-C9389C1AC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86" name="Picture 3" descr="nealuce_parete">
          <a:extLst>
            <a:ext uri="{FF2B5EF4-FFF2-40B4-BE49-F238E27FC236}">
              <a16:creationId xmlns:a16="http://schemas.microsoft.com/office/drawing/2014/main" id="{A31B5D69-BC7F-464F-A562-1CB26CA34E6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87" name="Picture 2">
          <a:extLst>
            <a:ext uri="{FF2B5EF4-FFF2-40B4-BE49-F238E27FC236}">
              <a16:creationId xmlns:a16="http://schemas.microsoft.com/office/drawing/2014/main" id="{0AC1D650-CA78-4945-8F18-EB9E969E8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988" name="Picture 3" descr="nealuce_parete">
          <a:extLst>
            <a:ext uri="{FF2B5EF4-FFF2-40B4-BE49-F238E27FC236}">
              <a16:creationId xmlns:a16="http://schemas.microsoft.com/office/drawing/2014/main" id="{259B7663-6011-4194-B600-844A9D05C29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89" name="Picture 2">
          <a:extLst>
            <a:ext uri="{FF2B5EF4-FFF2-40B4-BE49-F238E27FC236}">
              <a16:creationId xmlns:a16="http://schemas.microsoft.com/office/drawing/2014/main" id="{43462974-5DCB-4A5A-9968-6B57427F5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90" name="Picture 3" descr="nealuce_parete">
          <a:extLst>
            <a:ext uri="{FF2B5EF4-FFF2-40B4-BE49-F238E27FC236}">
              <a16:creationId xmlns:a16="http://schemas.microsoft.com/office/drawing/2014/main" id="{02C48C85-0D9B-401D-AB11-9C0957E59E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1152</xdr:row>
      <xdr:rowOff>4954</xdr:rowOff>
    </xdr:to>
    <xdr:pic>
      <xdr:nvPicPr>
        <xdr:cNvPr id="991" name="Picture 3">
          <a:extLst>
            <a:ext uri="{FF2B5EF4-FFF2-40B4-BE49-F238E27FC236}">
              <a16:creationId xmlns:a16="http://schemas.microsoft.com/office/drawing/2014/main" id="{35B2BAD5-11E7-4FC3-B1F2-7BD3BD73AF5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92" name="Picture 2">
          <a:extLst>
            <a:ext uri="{FF2B5EF4-FFF2-40B4-BE49-F238E27FC236}">
              <a16:creationId xmlns:a16="http://schemas.microsoft.com/office/drawing/2014/main" id="{5CE588F2-14D6-4D64-B2E7-ED54A1126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93" name="Picture 3" descr="nealuce_parete">
          <a:extLst>
            <a:ext uri="{FF2B5EF4-FFF2-40B4-BE49-F238E27FC236}">
              <a16:creationId xmlns:a16="http://schemas.microsoft.com/office/drawing/2014/main" id="{5FE30193-C71B-4DB1-BDBE-DB20563768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94" name="Picture 2">
          <a:extLst>
            <a:ext uri="{FF2B5EF4-FFF2-40B4-BE49-F238E27FC236}">
              <a16:creationId xmlns:a16="http://schemas.microsoft.com/office/drawing/2014/main" id="{69CD161E-63C7-483D-9332-0D71ED6D1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95" name="Picture 3" descr="nealuce_parete">
          <a:extLst>
            <a:ext uri="{FF2B5EF4-FFF2-40B4-BE49-F238E27FC236}">
              <a16:creationId xmlns:a16="http://schemas.microsoft.com/office/drawing/2014/main" id="{9232CBDC-36B4-479D-9E7D-72D6914B18B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1152</xdr:row>
      <xdr:rowOff>4954</xdr:rowOff>
    </xdr:to>
    <xdr:pic>
      <xdr:nvPicPr>
        <xdr:cNvPr id="996" name="Picture 3">
          <a:extLst>
            <a:ext uri="{FF2B5EF4-FFF2-40B4-BE49-F238E27FC236}">
              <a16:creationId xmlns:a16="http://schemas.microsoft.com/office/drawing/2014/main" id="{00AE1F89-99D1-4C58-BF9A-102753D6205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997" name="Picture 2">
          <a:extLst>
            <a:ext uri="{FF2B5EF4-FFF2-40B4-BE49-F238E27FC236}">
              <a16:creationId xmlns:a16="http://schemas.microsoft.com/office/drawing/2014/main" id="{39332E9E-4233-4959-B2F5-C504134E7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998" name="Picture 3" descr="nealuce_parete">
          <a:extLst>
            <a:ext uri="{FF2B5EF4-FFF2-40B4-BE49-F238E27FC236}">
              <a16:creationId xmlns:a16="http://schemas.microsoft.com/office/drawing/2014/main" id="{A3987023-D446-4979-BD27-81FCA52FB67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999" name="Picture 2">
          <a:extLst>
            <a:ext uri="{FF2B5EF4-FFF2-40B4-BE49-F238E27FC236}">
              <a16:creationId xmlns:a16="http://schemas.microsoft.com/office/drawing/2014/main" id="{A92AE4F4-5EF9-43E6-83BA-AF92DA8C0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0</xdr:rowOff>
    </xdr:to>
    <xdr:pic>
      <xdr:nvPicPr>
        <xdr:cNvPr id="1000" name="Picture 3" descr="nealuce_parete">
          <a:extLst>
            <a:ext uri="{FF2B5EF4-FFF2-40B4-BE49-F238E27FC236}">
              <a16:creationId xmlns:a16="http://schemas.microsoft.com/office/drawing/2014/main" id="{F308C612-1450-49D2-BF20-685BB9095D9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01" name="Picture 2">
          <a:extLst>
            <a:ext uri="{FF2B5EF4-FFF2-40B4-BE49-F238E27FC236}">
              <a16:creationId xmlns:a16="http://schemas.microsoft.com/office/drawing/2014/main" id="{12F3079F-00EF-487D-A454-7B9C39340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1002" name="Picture 3" descr="nealuce_parete">
          <a:extLst>
            <a:ext uri="{FF2B5EF4-FFF2-40B4-BE49-F238E27FC236}">
              <a16:creationId xmlns:a16="http://schemas.microsoft.com/office/drawing/2014/main" id="{85A57A0D-DA36-426A-B546-3C41274900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03" name="Picture 2">
          <a:extLst>
            <a:ext uri="{FF2B5EF4-FFF2-40B4-BE49-F238E27FC236}">
              <a16:creationId xmlns:a16="http://schemas.microsoft.com/office/drawing/2014/main" id="{21B9D9A7-B244-449C-8B1A-124CD3668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1004" name="Picture 3" descr="nealuce_parete">
          <a:extLst>
            <a:ext uri="{FF2B5EF4-FFF2-40B4-BE49-F238E27FC236}">
              <a16:creationId xmlns:a16="http://schemas.microsoft.com/office/drawing/2014/main" id="{2B549619-A6D9-43E8-83FF-9AE50AC15F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05" name="Picture 2">
          <a:extLst>
            <a:ext uri="{FF2B5EF4-FFF2-40B4-BE49-F238E27FC236}">
              <a16:creationId xmlns:a16="http://schemas.microsoft.com/office/drawing/2014/main" id="{57147E85-DF8C-4B4B-BC77-3EB2600A1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1006" name="Picture 3" descr="nealuce_parete">
          <a:extLst>
            <a:ext uri="{FF2B5EF4-FFF2-40B4-BE49-F238E27FC236}">
              <a16:creationId xmlns:a16="http://schemas.microsoft.com/office/drawing/2014/main" id="{7CCC5585-EA95-46BD-A15D-B76A4CF8A9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07" name="Picture 2">
          <a:extLst>
            <a:ext uri="{FF2B5EF4-FFF2-40B4-BE49-F238E27FC236}">
              <a16:creationId xmlns:a16="http://schemas.microsoft.com/office/drawing/2014/main" id="{EA31CCEF-05C8-4E64-BEF3-7CE9F27678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1008" name="Picture 3" descr="nealuce_parete">
          <a:extLst>
            <a:ext uri="{FF2B5EF4-FFF2-40B4-BE49-F238E27FC236}">
              <a16:creationId xmlns:a16="http://schemas.microsoft.com/office/drawing/2014/main" id="{60976290-C129-476E-91AC-B6903E15DD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09" name="Picture 2">
          <a:extLst>
            <a:ext uri="{FF2B5EF4-FFF2-40B4-BE49-F238E27FC236}">
              <a16:creationId xmlns:a16="http://schemas.microsoft.com/office/drawing/2014/main" id="{8B00575E-16AF-4DEF-AC13-FEDD055A90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1010" name="Picture 3" descr="nealuce_parete">
          <a:extLst>
            <a:ext uri="{FF2B5EF4-FFF2-40B4-BE49-F238E27FC236}">
              <a16:creationId xmlns:a16="http://schemas.microsoft.com/office/drawing/2014/main" id="{8309DFFB-0743-40EB-B0A8-86C04EE366F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1152</xdr:row>
      <xdr:rowOff>4954</xdr:rowOff>
    </xdr:to>
    <xdr:pic>
      <xdr:nvPicPr>
        <xdr:cNvPr id="1011" name="Picture 3">
          <a:extLst>
            <a:ext uri="{FF2B5EF4-FFF2-40B4-BE49-F238E27FC236}">
              <a16:creationId xmlns:a16="http://schemas.microsoft.com/office/drawing/2014/main" id="{2497C849-0B19-4EE5-BADB-2F5AB9C6B1B9}"/>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12" name="Picture 2">
          <a:extLst>
            <a:ext uri="{FF2B5EF4-FFF2-40B4-BE49-F238E27FC236}">
              <a16:creationId xmlns:a16="http://schemas.microsoft.com/office/drawing/2014/main" id="{7F24B109-B477-480F-B47C-45F7315F1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1013" name="Picture 3" descr="nealuce_parete">
          <a:extLst>
            <a:ext uri="{FF2B5EF4-FFF2-40B4-BE49-F238E27FC236}">
              <a16:creationId xmlns:a16="http://schemas.microsoft.com/office/drawing/2014/main" id="{CFD5EC76-1648-4469-9B5F-8890EF05707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14" name="Picture 2">
          <a:extLst>
            <a:ext uri="{FF2B5EF4-FFF2-40B4-BE49-F238E27FC236}">
              <a16:creationId xmlns:a16="http://schemas.microsoft.com/office/drawing/2014/main" id="{1365E81E-70A4-439C-978E-FB6DF462E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1015" name="Picture 3" descr="nealuce_parete">
          <a:extLst>
            <a:ext uri="{FF2B5EF4-FFF2-40B4-BE49-F238E27FC236}">
              <a16:creationId xmlns:a16="http://schemas.microsoft.com/office/drawing/2014/main" id="{6511EBE0-2369-4C61-ACD2-F19F25EC089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1152</xdr:row>
      <xdr:rowOff>4954</xdr:rowOff>
    </xdr:to>
    <xdr:pic>
      <xdr:nvPicPr>
        <xdr:cNvPr id="1016" name="Picture 3">
          <a:extLst>
            <a:ext uri="{FF2B5EF4-FFF2-40B4-BE49-F238E27FC236}">
              <a16:creationId xmlns:a16="http://schemas.microsoft.com/office/drawing/2014/main" id="{DFE5C45E-782F-4A9A-B454-496FECCE462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17" name="Picture 2">
          <a:extLst>
            <a:ext uri="{FF2B5EF4-FFF2-40B4-BE49-F238E27FC236}">
              <a16:creationId xmlns:a16="http://schemas.microsoft.com/office/drawing/2014/main" id="{BF8EC902-B432-4A5C-BF27-EDEC6801B7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1029</xdr:row>
      <xdr:rowOff>7620</xdr:rowOff>
    </xdr:to>
    <xdr:pic>
      <xdr:nvPicPr>
        <xdr:cNvPr id="1018" name="Picture 3" descr="nealuce_parete">
          <a:extLst>
            <a:ext uri="{FF2B5EF4-FFF2-40B4-BE49-F238E27FC236}">
              <a16:creationId xmlns:a16="http://schemas.microsoft.com/office/drawing/2014/main" id="{E0F0C76B-F1E6-42E5-BD95-B9F86A5CB78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19" name="Picture 2">
          <a:extLst>
            <a:ext uri="{FF2B5EF4-FFF2-40B4-BE49-F238E27FC236}">
              <a16:creationId xmlns:a16="http://schemas.microsoft.com/office/drawing/2014/main" id="{FA085639-2DE2-44FE-B868-A3902A207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1020" name="Picture 3" descr="nealuce_parete">
          <a:extLst>
            <a:ext uri="{FF2B5EF4-FFF2-40B4-BE49-F238E27FC236}">
              <a16:creationId xmlns:a16="http://schemas.microsoft.com/office/drawing/2014/main" id="{2766B89B-8FC8-41FC-85C4-94205ADE80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21" name="Picture 2">
          <a:extLst>
            <a:ext uri="{FF2B5EF4-FFF2-40B4-BE49-F238E27FC236}">
              <a16:creationId xmlns:a16="http://schemas.microsoft.com/office/drawing/2014/main" id="{5DE0C8FD-2030-4E7A-ABBF-65D888694E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1022" name="Picture 3" descr="nealuce_parete">
          <a:extLst>
            <a:ext uri="{FF2B5EF4-FFF2-40B4-BE49-F238E27FC236}">
              <a16:creationId xmlns:a16="http://schemas.microsoft.com/office/drawing/2014/main" id="{326101ED-F0DA-4579-B74A-557D783A6D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23" name="Picture 2">
          <a:extLst>
            <a:ext uri="{FF2B5EF4-FFF2-40B4-BE49-F238E27FC236}">
              <a16:creationId xmlns:a16="http://schemas.microsoft.com/office/drawing/2014/main" id="{B6EEBEF2-15CD-4AEB-B33F-24822F8DFC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1024" name="Picture 3" descr="nealuce_parete">
          <a:extLst>
            <a:ext uri="{FF2B5EF4-FFF2-40B4-BE49-F238E27FC236}">
              <a16:creationId xmlns:a16="http://schemas.microsoft.com/office/drawing/2014/main" id="{878D3A1C-8ACF-46E4-90DC-7DD5A7D53E1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7620</xdr:rowOff>
    </xdr:to>
    <xdr:pic>
      <xdr:nvPicPr>
        <xdr:cNvPr id="1025" name="Picture 2">
          <a:extLst>
            <a:ext uri="{FF2B5EF4-FFF2-40B4-BE49-F238E27FC236}">
              <a16:creationId xmlns:a16="http://schemas.microsoft.com/office/drawing/2014/main" id="{32D1A7E7-DF89-4813-BB6A-B8AF744867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1030</xdr:row>
      <xdr:rowOff>38100</xdr:rowOff>
    </xdr:to>
    <xdr:pic>
      <xdr:nvPicPr>
        <xdr:cNvPr id="1026" name="Picture 3" descr="nealuce_parete">
          <a:extLst>
            <a:ext uri="{FF2B5EF4-FFF2-40B4-BE49-F238E27FC236}">
              <a16:creationId xmlns:a16="http://schemas.microsoft.com/office/drawing/2014/main" id="{D4D6CAA7-C8B8-44ED-875A-2482BE36CC2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1027" name="Picture 2">
          <a:extLst>
            <a:ext uri="{FF2B5EF4-FFF2-40B4-BE49-F238E27FC236}">
              <a16:creationId xmlns:a16="http://schemas.microsoft.com/office/drawing/2014/main" id="{5F283F8D-2ACB-4399-ABFE-64F532A435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1028" name="Picture 3" descr="nealuce_parete">
          <a:extLst>
            <a:ext uri="{FF2B5EF4-FFF2-40B4-BE49-F238E27FC236}">
              <a16:creationId xmlns:a16="http://schemas.microsoft.com/office/drawing/2014/main" id="{5F59DEC7-148B-457C-9924-14751EAE81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1029" name="Picture 2">
          <a:extLst>
            <a:ext uri="{FF2B5EF4-FFF2-40B4-BE49-F238E27FC236}">
              <a16:creationId xmlns:a16="http://schemas.microsoft.com/office/drawing/2014/main" id="{8F90FC41-3061-4501-AAE6-73ED7A7F8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1148</xdr:row>
      <xdr:rowOff>62862</xdr:rowOff>
    </xdr:to>
    <xdr:pic>
      <xdr:nvPicPr>
        <xdr:cNvPr id="1030" name="Picture 3" descr="nealuce_parete">
          <a:extLst>
            <a:ext uri="{FF2B5EF4-FFF2-40B4-BE49-F238E27FC236}">
              <a16:creationId xmlns:a16="http://schemas.microsoft.com/office/drawing/2014/main" id="{84EE0D5D-B00A-4376-9AF6-75F8442E4D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1147</xdr:row>
      <xdr:rowOff>102871</xdr:rowOff>
    </xdr:to>
    <xdr:pic>
      <xdr:nvPicPr>
        <xdr:cNvPr id="1031" name="Picture 2">
          <a:extLst>
            <a:ext uri="{FF2B5EF4-FFF2-40B4-BE49-F238E27FC236}">
              <a16:creationId xmlns:a16="http://schemas.microsoft.com/office/drawing/2014/main" id="{19EB76C3-82C9-4E8F-86D4-F71474CC8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754380</xdr:colOff>
      <xdr:row>1029</xdr:row>
      <xdr:rowOff>0</xdr:rowOff>
    </xdr:from>
    <xdr:to>
      <xdr:col>1</xdr:col>
      <xdr:colOff>754380</xdr:colOff>
      <xdr:row>1143</xdr:row>
      <xdr:rowOff>93345</xdr:rowOff>
    </xdr:to>
    <xdr:pic>
      <xdr:nvPicPr>
        <xdr:cNvPr id="1032" name="Picture 2">
          <a:extLst>
            <a:ext uri="{FF2B5EF4-FFF2-40B4-BE49-F238E27FC236}">
              <a16:creationId xmlns:a16="http://schemas.microsoft.com/office/drawing/2014/main" id="{366B921A-F016-411D-A316-DEFCBF37A33A}"/>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316355" y="522722475"/>
          <a:ext cx="0" cy="16381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33" name="Picture 2">
          <a:extLst>
            <a:ext uri="{FF2B5EF4-FFF2-40B4-BE49-F238E27FC236}">
              <a16:creationId xmlns:a16="http://schemas.microsoft.com/office/drawing/2014/main" id="{DE647F5D-589E-4FCF-BBB5-A63440C37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34" name="Picture 2">
          <a:extLst>
            <a:ext uri="{FF2B5EF4-FFF2-40B4-BE49-F238E27FC236}">
              <a16:creationId xmlns:a16="http://schemas.microsoft.com/office/drawing/2014/main" id="{34EDE794-9C27-42BC-BC49-5DBD76C616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35" name="Picture 3" descr="nealuce_parete">
          <a:extLst>
            <a:ext uri="{FF2B5EF4-FFF2-40B4-BE49-F238E27FC236}">
              <a16:creationId xmlns:a16="http://schemas.microsoft.com/office/drawing/2014/main" id="{F0111C26-ECEE-49A9-89AC-38579DE5B7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36" name="Picture 2">
          <a:extLst>
            <a:ext uri="{FF2B5EF4-FFF2-40B4-BE49-F238E27FC236}">
              <a16:creationId xmlns:a16="http://schemas.microsoft.com/office/drawing/2014/main" id="{AFB92BC1-02BA-4634-B989-9C3ECF9A3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37" name="Picture 3" descr="nealuce_parete">
          <a:extLst>
            <a:ext uri="{FF2B5EF4-FFF2-40B4-BE49-F238E27FC236}">
              <a16:creationId xmlns:a16="http://schemas.microsoft.com/office/drawing/2014/main" id="{C236D964-A71E-46DB-A112-84C7C897C7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38" name="Picture 2">
          <a:extLst>
            <a:ext uri="{FF2B5EF4-FFF2-40B4-BE49-F238E27FC236}">
              <a16:creationId xmlns:a16="http://schemas.microsoft.com/office/drawing/2014/main" id="{06593F3B-4085-4A79-8E11-45E5197F5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39" name="Picture 3" descr="nealuce_parete">
          <a:extLst>
            <a:ext uri="{FF2B5EF4-FFF2-40B4-BE49-F238E27FC236}">
              <a16:creationId xmlns:a16="http://schemas.microsoft.com/office/drawing/2014/main" id="{8CC69529-6AEB-4C13-8E8F-06F31E115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40" name="Picture 2">
          <a:extLst>
            <a:ext uri="{FF2B5EF4-FFF2-40B4-BE49-F238E27FC236}">
              <a16:creationId xmlns:a16="http://schemas.microsoft.com/office/drawing/2014/main" id="{C225D669-C331-40BC-9ECB-2112501249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041" name="Picture 82">
          <a:extLst>
            <a:ext uri="{FF2B5EF4-FFF2-40B4-BE49-F238E27FC236}">
              <a16:creationId xmlns:a16="http://schemas.microsoft.com/office/drawing/2014/main" id="{37CAA220-10B7-40FD-B6DE-9A70E930F1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42" name="Picture 2">
          <a:extLst>
            <a:ext uri="{FF2B5EF4-FFF2-40B4-BE49-F238E27FC236}">
              <a16:creationId xmlns:a16="http://schemas.microsoft.com/office/drawing/2014/main" id="{B71EC6AF-323F-43DD-9029-5E317A2281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43" name="Picture 3" descr="nealuce_parete">
          <a:extLst>
            <a:ext uri="{FF2B5EF4-FFF2-40B4-BE49-F238E27FC236}">
              <a16:creationId xmlns:a16="http://schemas.microsoft.com/office/drawing/2014/main" id="{74DF4363-AB08-4B68-9775-D56C972598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044" name="Picture 85">
          <a:extLst>
            <a:ext uri="{FF2B5EF4-FFF2-40B4-BE49-F238E27FC236}">
              <a16:creationId xmlns:a16="http://schemas.microsoft.com/office/drawing/2014/main" id="{2F32C3A9-546F-4CEF-A908-CA15E3A29C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45" name="Picture 2">
          <a:extLst>
            <a:ext uri="{FF2B5EF4-FFF2-40B4-BE49-F238E27FC236}">
              <a16:creationId xmlns:a16="http://schemas.microsoft.com/office/drawing/2014/main" id="{73C0C5DE-915F-46DD-B459-9DFD0714C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46" name="Picture 3" descr="nealuce_parete">
          <a:extLst>
            <a:ext uri="{FF2B5EF4-FFF2-40B4-BE49-F238E27FC236}">
              <a16:creationId xmlns:a16="http://schemas.microsoft.com/office/drawing/2014/main" id="{620A21FB-5CB6-444B-A95A-D6187546EB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047" name="Picture 76">
          <a:extLst>
            <a:ext uri="{FF2B5EF4-FFF2-40B4-BE49-F238E27FC236}">
              <a16:creationId xmlns:a16="http://schemas.microsoft.com/office/drawing/2014/main" id="{16BDCA47-757E-4BD0-AABA-90C7D3DD2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48" name="Picture 2">
          <a:extLst>
            <a:ext uri="{FF2B5EF4-FFF2-40B4-BE49-F238E27FC236}">
              <a16:creationId xmlns:a16="http://schemas.microsoft.com/office/drawing/2014/main" id="{E5C5A9AD-689B-4A06-9077-24856DD497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49" name="Picture 3" descr="nealuce_parete">
          <a:extLst>
            <a:ext uri="{FF2B5EF4-FFF2-40B4-BE49-F238E27FC236}">
              <a16:creationId xmlns:a16="http://schemas.microsoft.com/office/drawing/2014/main" id="{11778FC4-BAE3-47E3-B4D5-E6FFEEBA58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050" name="Picture 79">
          <a:extLst>
            <a:ext uri="{FF2B5EF4-FFF2-40B4-BE49-F238E27FC236}">
              <a16:creationId xmlns:a16="http://schemas.microsoft.com/office/drawing/2014/main" id="{B9A56263-1F7B-4601-90A2-220AF3499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51" name="Picture 2">
          <a:extLst>
            <a:ext uri="{FF2B5EF4-FFF2-40B4-BE49-F238E27FC236}">
              <a16:creationId xmlns:a16="http://schemas.microsoft.com/office/drawing/2014/main" id="{4D516BDB-9EBC-43F1-A849-21DBE60560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52" name="Picture 3" descr="nealuce_parete">
          <a:extLst>
            <a:ext uri="{FF2B5EF4-FFF2-40B4-BE49-F238E27FC236}">
              <a16:creationId xmlns:a16="http://schemas.microsoft.com/office/drawing/2014/main" id="{C02CEBDD-3F85-4811-BE2C-B94F76BC86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0</xdr:rowOff>
    </xdr:to>
    <xdr:pic>
      <xdr:nvPicPr>
        <xdr:cNvPr id="1053" name="Picture 1">
          <a:extLst>
            <a:ext uri="{FF2B5EF4-FFF2-40B4-BE49-F238E27FC236}">
              <a16:creationId xmlns:a16="http://schemas.microsoft.com/office/drawing/2014/main" id="{0FDB9F7B-D723-4E2E-8924-1960C66D563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54" name="Picture 2">
          <a:extLst>
            <a:ext uri="{FF2B5EF4-FFF2-40B4-BE49-F238E27FC236}">
              <a16:creationId xmlns:a16="http://schemas.microsoft.com/office/drawing/2014/main" id="{67ECE3EC-767F-4AC8-B4EC-8A86D58E5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1547</xdr:row>
      <xdr:rowOff>26289</xdr:rowOff>
    </xdr:to>
    <xdr:pic>
      <xdr:nvPicPr>
        <xdr:cNvPr id="1055" name="Picture 3" descr="nealuce_parete">
          <a:extLst>
            <a:ext uri="{FF2B5EF4-FFF2-40B4-BE49-F238E27FC236}">
              <a16:creationId xmlns:a16="http://schemas.microsoft.com/office/drawing/2014/main" id="{8E2E66E4-7F7C-4180-9B4C-3A1D0FB0C18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56" name="Picture 2">
          <a:extLst>
            <a:ext uri="{FF2B5EF4-FFF2-40B4-BE49-F238E27FC236}">
              <a16:creationId xmlns:a16="http://schemas.microsoft.com/office/drawing/2014/main" id="{8E9BD929-467A-4304-962F-28D595CDE1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57" name="Picture 2">
          <a:extLst>
            <a:ext uri="{FF2B5EF4-FFF2-40B4-BE49-F238E27FC236}">
              <a16:creationId xmlns:a16="http://schemas.microsoft.com/office/drawing/2014/main" id="{E2F64F11-4F74-423C-8950-E4FD594A97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1547</xdr:row>
      <xdr:rowOff>26289</xdr:rowOff>
    </xdr:to>
    <xdr:pic>
      <xdr:nvPicPr>
        <xdr:cNvPr id="1058" name="Picture 3" descr="nealuce_parete">
          <a:extLst>
            <a:ext uri="{FF2B5EF4-FFF2-40B4-BE49-F238E27FC236}">
              <a16:creationId xmlns:a16="http://schemas.microsoft.com/office/drawing/2014/main" id="{CD71A76D-04D6-4A3A-BC3A-A23D75E5826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59" name="Picture 2">
          <a:extLst>
            <a:ext uri="{FF2B5EF4-FFF2-40B4-BE49-F238E27FC236}">
              <a16:creationId xmlns:a16="http://schemas.microsoft.com/office/drawing/2014/main" id="{A9EFA0F5-273A-4AB7-A0AD-BEFE0BD783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60" name="Picture 2">
          <a:extLst>
            <a:ext uri="{FF2B5EF4-FFF2-40B4-BE49-F238E27FC236}">
              <a16:creationId xmlns:a16="http://schemas.microsoft.com/office/drawing/2014/main" id="{4491C614-4FAF-4D03-A333-786DF63F7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1547</xdr:row>
      <xdr:rowOff>26289</xdr:rowOff>
    </xdr:to>
    <xdr:pic>
      <xdr:nvPicPr>
        <xdr:cNvPr id="1061" name="Picture 3" descr="nealuce_parete">
          <a:extLst>
            <a:ext uri="{FF2B5EF4-FFF2-40B4-BE49-F238E27FC236}">
              <a16:creationId xmlns:a16="http://schemas.microsoft.com/office/drawing/2014/main" id="{E2831CFA-2BE3-4873-A7CF-C3F5F5BB85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62" name="Picture 2">
          <a:extLst>
            <a:ext uri="{FF2B5EF4-FFF2-40B4-BE49-F238E27FC236}">
              <a16:creationId xmlns:a16="http://schemas.microsoft.com/office/drawing/2014/main" id="{011A79B3-E92D-446C-BF47-4B7662E01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63" name="Picture 2">
          <a:extLst>
            <a:ext uri="{FF2B5EF4-FFF2-40B4-BE49-F238E27FC236}">
              <a16:creationId xmlns:a16="http://schemas.microsoft.com/office/drawing/2014/main" id="{808FFED3-2934-464A-A0D3-87880A4F9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1547</xdr:row>
      <xdr:rowOff>26289</xdr:rowOff>
    </xdr:to>
    <xdr:pic>
      <xdr:nvPicPr>
        <xdr:cNvPr id="1064" name="Picture 3" descr="nealuce_parete">
          <a:extLst>
            <a:ext uri="{FF2B5EF4-FFF2-40B4-BE49-F238E27FC236}">
              <a16:creationId xmlns:a16="http://schemas.microsoft.com/office/drawing/2014/main" id="{D182B5C8-2EE8-4FE2-A793-7E097CA68D0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65" name="Picture 2">
          <a:extLst>
            <a:ext uri="{FF2B5EF4-FFF2-40B4-BE49-F238E27FC236}">
              <a16:creationId xmlns:a16="http://schemas.microsoft.com/office/drawing/2014/main" id="{0787A4BD-06B0-4BA3-886E-A7F07BACA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66" name="Picture 2">
          <a:extLst>
            <a:ext uri="{FF2B5EF4-FFF2-40B4-BE49-F238E27FC236}">
              <a16:creationId xmlns:a16="http://schemas.microsoft.com/office/drawing/2014/main" id="{B77525D7-FE84-427F-84C0-68B80E0E1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67" name="Picture 3" descr="nealuce_parete">
          <a:extLst>
            <a:ext uri="{FF2B5EF4-FFF2-40B4-BE49-F238E27FC236}">
              <a16:creationId xmlns:a16="http://schemas.microsoft.com/office/drawing/2014/main" id="{108801E2-223B-4802-A7E0-6F55677E6D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68" name="Picture 2">
          <a:extLst>
            <a:ext uri="{FF2B5EF4-FFF2-40B4-BE49-F238E27FC236}">
              <a16:creationId xmlns:a16="http://schemas.microsoft.com/office/drawing/2014/main" id="{789B557A-D0AC-4EE7-95F3-F977F2F02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1547</xdr:row>
      <xdr:rowOff>26289</xdr:rowOff>
    </xdr:to>
    <xdr:pic>
      <xdr:nvPicPr>
        <xdr:cNvPr id="1069" name="Picture 3" descr="nealuce_parete">
          <a:extLst>
            <a:ext uri="{FF2B5EF4-FFF2-40B4-BE49-F238E27FC236}">
              <a16:creationId xmlns:a16="http://schemas.microsoft.com/office/drawing/2014/main" id="{63244F85-60DB-4A77-8FD1-E4B6A61C8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1547</xdr:row>
      <xdr:rowOff>26289</xdr:rowOff>
    </xdr:to>
    <xdr:pic>
      <xdr:nvPicPr>
        <xdr:cNvPr id="1070" name="Picture 2">
          <a:extLst>
            <a:ext uri="{FF2B5EF4-FFF2-40B4-BE49-F238E27FC236}">
              <a16:creationId xmlns:a16="http://schemas.microsoft.com/office/drawing/2014/main" id="{4AFFD12C-AA51-42F1-9F52-133DDEB0EC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1547</xdr:row>
      <xdr:rowOff>26289</xdr:rowOff>
    </xdr:to>
    <xdr:pic>
      <xdr:nvPicPr>
        <xdr:cNvPr id="1071" name="Picture 1">
          <a:extLst>
            <a:ext uri="{FF2B5EF4-FFF2-40B4-BE49-F238E27FC236}">
              <a16:creationId xmlns:a16="http://schemas.microsoft.com/office/drawing/2014/main" id="{4C2A1190-648E-4D1D-B818-603610965C0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1029</xdr:row>
      <xdr:rowOff>45720</xdr:rowOff>
    </xdr:to>
    <xdr:pic>
      <xdr:nvPicPr>
        <xdr:cNvPr id="1072" name="Picture 1">
          <a:extLst>
            <a:ext uri="{FF2B5EF4-FFF2-40B4-BE49-F238E27FC236}">
              <a16:creationId xmlns:a16="http://schemas.microsoft.com/office/drawing/2014/main" id="{03A92E00-08B2-489A-9C87-9C80294A3A4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23035" y="522722475"/>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1473</xdr:row>
      <xdr:rowOff>97155</xdr:rowOff>
    </xdr:to>
    <xdr:pic>
      <xdr:nvPicPr>
        <xdr:cNvPr id="1073" name="Picture 2">
          <a:extLst>
            <a:ext uri="{FF2B5EF4-FFF2-40B4-BE49-F238E27FC236}">
              <a16:creationId xmlns:a16="http://schemas.microsoft.com/office/drawing/2014/main" id="{9B5881B5-ED61-4F6B-8931-A790495988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1473</xdr:row>
      <xdr:rowOff>97155</xdr:rowOff>
    </xdr:to>
    <xdr:pic>
      <xdr:nvPicPr>
        <xdr:cNvPr id="1074" name="Picture 3" descr="nealuce_parete">
          <a:extLst>
            <a:ext uri="{FF2B5EF4-FFF2-40B4-BE49-F238E27FC236}">
              <a16:creationId xmlns:a16="http://schemas.microsoft.com/office/drawing/2014/main" id="{B6DFEC3F-530F-438D-885E-3F3BE89BBB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1473</xdr:row>
      <xdr:rowOff>97155</xdr:rowOff>
    </xdr:to>
    <xdr:pic>
      <xdr:nvPicPr>
        <xdr:cNvPr id="1075" name="Picture 2">
          <a:extLst>
            <a:ext uri="{FF2B5EF4-FFF2-40B4-BE49-F238E27FC236}">
              <a16:creationId xmlns:a16="http://schemas.microsoft.com/office/drawing/2014/main" id="{B76A7039-BAEC-42D2-A388-C980D670F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1473</xdr:row>
      <xdr:rowOff>97155</xdr:rowOff>
    </xdr:to>
    <xdr:pic>
      <xdr:nvPicPr>
        <xdr:cNvPr id="1076" name="Picture 2">
          <a:extLst>
            <a:ext uri="{FF2B5EF4-FFF2-40B4-BE49-F238E27FC236}">
              <a16:creationId xmlns:a16="http://schemas.microsoft.com/office/drawing/2014/main" id="{B771FEDB-4CC5-4926-825F-2193635B6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1473</xdr:row>
      <xdr:rowOff>97155</xdr:rowOff>
    </xdr:to>
    <xdr:pic>
      <xdr:nvPicPr>
        <xdr:cNvPr id="1077" name="Picture 3" descr="nealuce_parete">
          <a:extLst>
            <a:ext uri="{FF2B5EF4-FFF2-40B4-BE49-F238E27FC236}">
              <a16:creationId xmlns:a16="http://schemas.microsoft.com/office/drawing/2014/main" id="{35350C0C-346C-408E-BF9A-7D61DFFF06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1473</xdr:row>
      <xdr:rowOff>97155</xdr:rowOff>
    </xdr:to>
    <xdr:pic>
      <xdr:nvPicPr>
        <xdr:cNvPr id="1078" name="Picture 2">
          <a:extLst>
            <a:ext uri="{FF2B5EF4-FFF2-40B4-BE49-F238E27FC236}">
              <a16:creationId xmlns:a16="http://schemas.microsoft.com/office/drawing/2014/main" id="{50822AD6-89CA-440A-AC54-F068EB56A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1473</xdr:row>
      <xdr:rowOff>97155</xdr:rowOff>
    </xdr:to>
    <xdr:pic>
      <xdr:nvPicPr>
        <xdr:cNvPr id="1079" name="Picture 3" descr="nealuce_parete">
          <a:extLst>
            <a:ext uri="{FF2B5EF4-FFF2-40B4-BE49-F238E27FC236}">
              <a16:creationId xmlns:a16="http://schemas.microsoft.com/office/drawing/2014/main" id="{63A846F1-2182-4C8C-87C5-308B2754A2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1473</xdr:row>
      <xdr:rowOff>97155</xdr:rowOff>
    </xdr:to>
    <xdr:pic>
      <xdr:nvPicPr>
        <xdr:cNvPr id="1080" name="Picture 2">
          <a:extLst>
            <a:ext uri="{FF2B5EF4-FFF2-40B4-BE49-F238E27FC236}">
              <a16:creationId xmlns:a16="http://schemas.microsoft.com/office/drawing/2014/main" id="{9A1AEA53-2F0E-4A76-9EA2-E4641433A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1253</xdr:row>
      <xdr:rowOff>62864</xdr:rowOff>
    </xdr:to>
    <xdr:pic>
      <xdr:nvPicPr>
        <xdr:cNvPr id="1081" name="Picture 1">
          <a:extLst>
            <a:ext uri="{FF2B5EF4-FFF2-40B4-BE49-F238E27FC236}">
              <a16:creationId xmlns:a16="http://schemas.microsoft.com/office/drawing/2014/main" id="{7E3E284F-897E-433A-B571-1C07F599473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320668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1468</xdr:row>
      <xdr:rowOff>68964</xdr:rowOff>
    </xdr:to>
    <xdr:pic>
      <xdr:nvPicPr>
        <xdr:cNvPr id="1082" name="Picture 2">
          <a:extLst>
            <a:ext uri="{FF2B5EF4-FFF2-40B4-BE49-F238E27FC236}">
              <a16:creationId xmlns:a16="http://schemas.microsoft.com/office/drawing/2014/main" id="{B4A8ECDF-10E3-4F8D-9808-B47EC312BB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1469</xdr:row>
      <xdr:rowOff>25146</xdr:rowOff>
    </xdr:to>
    <xdr:pic>
      <xdr:nvPicPr>
        <xdr:cNvPr id="1083" name="Picture 3" descr="nealuce_parete">
          <a:extLst>
            <a:ext uri="{FF2B5EF4-FFF2-40B4-BE49-F238E27FC236}">
              <a16:creationId xmlns:a16="http://schemas.microsoft.com/office/drawing/2014/main" id="{CBCD0473-FB86-4F31-8DF0-8F6B16DE4D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1468</xdr:row>
      <xdr:rowOff>68964</xdr:rowOff>
    </xdr:to>
    <xdr:pic>
      <xdr:nvPicPr>
        <xdr:cNvPr id="1084" name="Picture 2">
          <a:extLst>
            <a:ext uri="{FF2B5EF4-FFF2-40B4-BE49-F238E27FC236}">
              <a16:creationId xmlns:a16="http://schemas.microsoft.com/office/drawing/2014/main" id="{1B79A10D-2151-4A99-B17A-F4A1C3B95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1468</xdr:row>
      <xdr:rowOff>68964</xdr:rowOff>
    </xdr:to>
    <xdr:pic>
      <xdr:nvPicPr>
        <xdr:cNvPr id="1085" name="Picture 2">
          <a:extLst>
            <a:ext uri="{FF2B5EF4-FFF2-40B4-BE49-F238E27FC236}">
              <a16:creationId xmlns:a16="http://schemas.microsoft.com/office/drawing/2014/main" id="{8E6DD2BD-58D9-4660-BF63-96B36F069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1469</xdr:row>
      <xdr:rowOff>25146</xdr:rowOff>
    </xdr:to>
    <xdr:pic>
      <xdr:nvPicPr>
        <xdr:cNvPr id="1086" name="Picture 3" descr="nealuce_parete">
          <a:extLst>
            <a:ext uri="{FF2B5EF4-FFF2-40B4-BE49-F238E27FC236}">
              <a16:creationId xmlns:a16="http://schemas.microsoft.com/office/drawing/2014/main" id="{4984B494-BB5F-4E2A-9706-2EBC20BBA0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1468</xdr:row>
      <xdr:rowOff>68964</xdr:rowOff>
    </xdr:to>
    <xdr:pic>
      <xdr:nvPicPr>
        <xdr:cNvPr id="1087" name="Picture 2">
          <a:extLst>
            <a:ext uri="{FF2B5EF4-FFF2-40B4-BE49-F238E27FC236}">
              <a16:creationId xmlns:a16="http://schemas.microsoft.com/office/drawing/2014/main" id="{556C9618-157F-49CE-A79D-E33037296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1469</xdr:row>
      <xdr:rowOff>25146</xdr:rowOff>
    </xdr:to>
    <xdr:pic>
      <xdr:nvPicPr>
        <xdr:cNvPr id="1088" name="Picture 3" descr="nealuce_parete">
          <a:extLst>
            <a:ext uri="{FF2B5EF4-FFF2-40B4-BE49-F238E27FC236}">
              <a16:creationId xmlns:a16="http://schemas.microsoft.com/office/drawing/2014/main" id="{93D95D4D-AC59-4C7A-BDE1-07A5BAB745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1468</xdr:row>
      <xdr:rowOff>68964</xdr:rowOff>
    </xdr:to>
    <xdr:pic>
      <xdr:nvPicPr>
        <xdr:cNvPr id="1089" name="Picture 2">
          <a:extLst>
            <a:ext uri="{FF2B5EF4-FFF2-40B4-BE49-F238E27FC236}">
              <a16:creationId xmlns:a16="http://schemas.microsoft.com/office/drawing/2014/main" id="{407CDF1F-DD53-4565-8344-CD9444C17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1335</xdr:row>
      <xdr:rowOff>62485</xdr:rowOff>
    </xdr:to>
    <xdr:pic>
      <xdr:nvPicPr>
        <xdr:cNvPr id="1090" name="Picture 1">
          <a:extLst>
            <a:ext uri="{FF2B5EF4-FFF2-40B4-BE49-F238E27FC236}">
              <a16:creationId xmlns:a16="http://schemas.microsoft.com/office/drawing/2014/main" id="{1C4F02AB-B585-4F5B-9F66-95ED24A986F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43782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1335</xdr:row>
      <xdr:rowOff>43435</xdr:rowOff>
    </xdr:to>
    <xdr:pic>
      <xdr:nvPicPr>
        <xdr:cNvPr id="1091" name="Picture 1168" descr="Izrezak.JPG">
          <a:extLst>
            <a:ext uri="{FF2B5EF4-FFF2-40B4-BE49-F238E27FC236}">
              <a16:creationId xmlns:a16="http://schemas.microsoft.com/office/drawing/2014/main" id="{9F22457C-E6CE-4242-B8B3-94F01CA6FD5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43763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1092" name="Picture 2">
          <a:extLst>
            <a:ext uri="{FF2B5EF4-FFF2-40B4-BE49-F238E27FC236}">
              <a16:creationId xmlns:a16="http://schemas.microsoft.com/office/drawing/2014/main" id="{FB83DD7E-430F-422D-B05C-4921793F0F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1093" name="Picture 3" descr="nealuce_parete">
          <a:extLst>
            <a:ext uri="{FF2B5EF4-FFF2-40B4-BE49-F238E27FC236}">
              <a16:creationId xmlns:a16="http://schemas.microsoft.com/office/drawing/2014/main" id="{01A859F8-0BA7-41B5-875D-1B9E0B08D4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1094" name="Picture 2">
          <a:extLst>
            <a:ext uri="{FF2B5EF4-FFF2-40B4-BE49-F238E27FC236}">
              <a16:creationId xmlns:a16="http://schemas.microsoft.com/office/drawing/2014/main" id="{6D836FB9-487C-419F-9003-D3F97B307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1095" name="Picture 2">
          <a:extLst>
            <a:ext uri="{FF2B5EF4-FFF2-40B4-BE49-F238E27FC236}">
              <a16:creationId xmlns:a16="http://schemas.microsoft.com/office/drawing/2014/main" id="{DAB413AE-2768-4B25-ABAE-6D2B97A53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1096" name="Picture 3" descr="nealuce_parete">
          <a:extLst>
            <a:ext uri="{FF2B5EF4-FFF2-40B4-BE49-F238E27FC236}">
              <a16:creationId xmlns:a16="http://schemas.microsoft.com/office/drawing/2014/main" id="{17318BE8-14BE-4BE4-A725-53DCD5E388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1097" name="Picture 2">
          <a:extLst>
            <a:ext uri="{FF2B5EF4-FFF2-40B4-BE49-F238E27FC236}">
              <a16:creationId xmlns:a16="http://schemas.microsoft.com/office/drawing/2014/main" id="{37F7C02D-BAAE-4A00-ACB1-554A36CEB2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1029</xdr:row>
      <xdr:rowOff>1651</xdr:rowOff>
    </xdr:to>
    <xdr:pic>
      <xdr:nvPicPr>
        <xdr:cNvPr id="1098" name="Picture 3" descr="nealuce_parete">
          <a:extLst>
            <a:ext uri="{FF2B5EF4-FFF2-40B4-BE49-F238E27FC236}">
              <a16:creationId xmlns:a16="http://schemas.microsoft.com/office/drawing/2014/main" id="{E333EA53-B8D1-4371-B7A9-CD3DC74FE0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7366</xdr:rowOff>
    </xdr:to>
    <xdr:pic>
      <xdr:nvPicPr>
        <xdr:cNvPr id="1099" name="Picture 2">
          <a:extLst>
            <a:ext uri="{FF2B5EF4-FFF2-40B4-BE49-F238E27FC236}">
              <a16:creationId xmlns:a16="http://schemas.microsoft.com/office/drawing/2014/main" id="{0E2DEAF5-5416-440E-87B8-421223C777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1029</xdr:row>
      <xdr:rowOff>3556</xdr:rowOff>
    </xdr:to>
    <xdr:pic>
      <xdr:nvPicPr>
        <xdr:cNvPr id="1100" name="Picture 1">
          <a:extLst>
            <a:ext uri="{FF2B5EF4-FFF2-40B4-BE49-F238E27FC236}">
              <a16:creationId xmlns:a16="http://schemas.microsoft.com/office/drawing/2014/main" id="{909F0129-9361-43E2-B5E5-9356732C55A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1029</xdr:row>
      <xdr:rowOff>1651</xdr:rowOff>
    </xdr:to>
    <xdr:pic>
      <xdr:nvPicPr>
        <xdr:cNvPr id="1101" name="Picture 1178" descr="Izrezak.JPG">
          <a:extLst>
            <a:ext uri="{FF2B5EF4-FFF2-40B4-BE49-F238E27FC236}">
              <a16:creationId xmlns:a16="http://schemas.microsoft.com/office/drawing/2014/main" id="{78CBED44-6937-405E-A25D-AF9D53EA659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876300</xdr:colOff>
      <xdr:row>1029</xdr:row>
      <xdr:rowOff>0</xdr:rowOff>
    </xdr:from>
    <xdr:to>
      <xdr:col>1</xdr:col>
      <xdr:colOff>876300</xdr:colOff>
      <xdr:row>1040</xdr:row>
      <xdr:rowOff>66605</xdr:rowOff>
    </xdr:to>
    <xdr:pic>
      <xdr:nvPicPr>
        <xdr:cNvPr id="1102" name="Picture 1179" descr="Izrezak.JPG">
          <a:extLst>
            <a:ext uri="{FF2B5EF4-FFF2-40B4-BE49-F238E27FC236}">
              <a16:creationId xmlns:a16="http://schemas.microsoft.com/office/drawing/2014/main" id="{4AD5E831-DCCF-449D-B41A-17D3E4D50262}"/>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438275" y="522722475"/>
          <a:ext cx="0" cy="1638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03" name="Picture 2">
          <a:extLst>
            <a:ext uri="{FF2B5EF4-FFF2-40B4-BE49-F238E27FC236}">
              <a16:creationId xmlns:a16="http://schemas.microsoft.com/office/drawing/2014/main" id="{0FA89ACB-EE0D-470D-88E5-EDFC1B550F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04" name="Picture 2">
          <a:extLst>
            <a:ext uri="{FF2B5EF4-FFF2-40B4-BE49-F238E27FC236}">
              <a16:creationId xmlns:a16="http://schemas.microsoft.com/office/drawing/2014/main" id="{69DAA71C-0E11-4462-835F-D7C4CB5622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1105" name="Picture 3" descr="nealuce_parete">
          <a:extLst>
            <a:ext uri="{FF2B5EF4-FFF2-40B4-BE49-F238E27FC236}">
              <a16:creationId xmlns:a16="http://schemas.microsoft.com/office/drawing/2014/main" id="{2B63E9A1-9BB9-4D3E-AC9C-A32CA7EE29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06" name="Picture 2">
          <a:extLst>
            <a:ext uri="{FF2B5EF4-FFF2-40B4-BE49-F238E27FC236}">
              <a16:creationId xmlns:a16="http://schemas.microsoft.com/office/drawing/2014/main" id="{6129977C-7984-4467-B0B7-3CB1960F8F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1107" name="Picture 3" descr="nealuce_parete">
          <a:extLst>
            <a:ext uri="{FF2B5EF4-FFF2-40B4-BE49-F238E27FC236}">
              <a16:creationId xmlns:a16="http://schemas.microsoft.com/office/drawing/2014/main" id="{CCD6683F-57F7-421C-A8EF-D86DFCF11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08" name="Picture 2">
          <a:extLst>
            <a:ext uri="{FF2B5EF4-FFF2-40B4-BE49-F238E27FC236}">
              <a16:creationId xmlns:a16="http://schemas.microsoft.com/office/drawing/2014/main" id="{A8CFF03A-05F5-4F35-BEC3-FAB0B09B91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1109" name="Picture 3" descr="nealuce_parete">
          <a:extLst>
            <a:ext uri="{FF2B5EF4-FFF2-40B4-BE49-F238E27FC236}">
              <a16:creationId xmlns:a16="http://schemas.microsoft.com/office/drawing/2014/main" id="{DF297DD9-6511-4A01-8341-79809773D9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10" name="Picture 2">
          <a:extLst>
            <a:ext uri="{FF2B5EF4-FFF2-40B4-BE49-F238E27FC236}">
              <a16:creationId xmlns:a16="http://schemas.microsoft.com/office/drawing/2014/main" id="{083C4AF4-868C-4115-90FE-2852468F19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111" name="Picture 82">
          <a:extLst>
            <a:ext uri="{FF2B5EF4-FFF2-40B4-BE49-F238E27FC236}">
              <a16:creationId xmlns:a16="http://schemas.microsoft.com/office/drawing/2014/main" id="{348B6D45-4884-41FD-A2BE-5B669B9A5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12" name="Picture 2">
          <a:extLst>
            <a:ext uri="{FF2B5EF4-FFF2-40B4-BE49-F238E27FC236}">
              <a16:creationId xmlns:a16="http://schemas.microsoft.com/office/drawing/2014/main" id="{DBA1F3E4-29E0-4322-9401-B392F39F82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1113" name="Picture 3" descr="nealuce_parete">
          <a:extLst>
            <a:ext uri="{FF2B5EF4-FFF2-40B4-BE49-F238E27FC236}">
              <a16:creationId xmlns:a16="http://schemas.microsoft.com/office/drawing/2014/main" id="{B905100D-1A52-487A-BDB3-9923CCFDEB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114" name="Picture 85">
          <a:extLst>
            <a:ext uri="{FF2B5EF4-FFF2-40B4-BE49-F238E27FC236}">
              <a16:creationId xmlns:a16="http://schemas.microsoft.com/office/drawing/2014/main" id="{A4BBAA2A-D4A2-4320-8BE8-C8FD708D7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15" name="Picture 2">
          <a:extLst>
            <a:ext uri="{FF2B5EF4-FFF2-40B4-BE49-F238E27FC236}">
              <a16:creationId xmlns:a16="http://schemas.microsoft.com/office/drawing/2014/main" id="{B8CBDADD-D4C4-40AD-9F4D-CA8274153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1116" name="Picture 3" descr="nealuce_parete">
          <a:extLst>
            <a:ext uri="{FF2B5EF4-FFF2-40B4-BE49-F238E27FC236}">
              <a16:creationId xmlns:a16="http://schemas.microsoft.com/office/drawing/2014/main" id="{03CDE97E-30EA-4EF1-9784-3F7CCDA2B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117" name="Picture 76">
          <a:extLst>
            <a:ext uri="{FF2B5EF4-FFF2-40B4-BE49-F238E27FC236}">
              <a16:creationId xmlns:a16="http://schemas.microsoft.com/office/drawing/2014/main" id="{2BCBE003-570E-4026-9294-B415341D0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18" name="Picture 2">
          <a:extLst>
            <a:ext uri="{FF2B5EF4-FFF2-40B4-BE49-F238E27FC236}">
              <a16:creationId xmlns:a16="http://schemas.microsoft.com/office/drawing/2014/main" id="{B8ECF06D-7662-4AE2-A8FA-1831811E3F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1119" name="Picture 3" descr="nealuce_parete">
          <a:extLst>
            <a:ext uri="{FF2B5EF4-FFF2-40B4-BE49-F238E27FC236}">
              <a16:creationId xmlns:a16="http://schemas.microsoft.com/office/drawing/2014/main" id="{461CBC16-2D0D-4145-94CC-7F465F77C4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120" name="Picture 79">
          <a:extLst>
            <a:ext uri="{FF2B5EF4-FFF2-40B4-BE49-F238E27FC236}">
              <a16:creationId xmlns:a16="http://schemas.microsoft.com/office/drawing/2014/main" id="{3EC3437B-5DBA-4398-869C-4217EDAA8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1047</xdr:row>
      <xdr:rowOff>102108</xdr:rowOff>
    </xdr:to>
    <xdr:pic>
      <xdr:nvPicPr>
        <xdr:cNvPr id="1121" name="Picture 2">
          <a:extLst>
            <a:ext uri="{FF2B5EF4-FFF2-40B4-BE49-F238E27FC236}">
              <a16:creationId xmlns:a16="http://schemas.microsoft.com/office/drawing/2014/main" id="{175BAAB9-835A-48A3-82A2-1BC2712C5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1048</xdr:row>
      <xdr:rowOff>50673</xdr:rowOff>
    </xdr:to>
    <xdr:pic>
      <xdr:nvPicPr>
        <xdr:cNvPr id="1122" name="Picture 3" descr="nealuce_parete">
          <a:extLst>
            <a:ext uri="{FF2B5EF4-FFF2-40B4-BE49-F238E27FC236}">
              <a16:creationId xmlns:a16="http://schemas.microsoft.com/office/drawing/2014/main" id="{F27B368A-CDC8-4CAB-A02C-C9DFF7AADC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1038</xdr:row>
      <xdr:rowOff>37513</xdr:rowOff>
    </xdr:to>
    <xdr:pic>
      <xdr:nvPicPr>
        <xdr:cNvPr id="1123" name="Picture 1">
          <a:extLst>
            <a:ext uri="{FF2B5EF4-FFF2-40B4-BE49-F238E27FC236}">
              <a16:creationId xmlns:a16="http://schemas.microsoft.com/office/drawing/2014/main" id="{A7123D69-2B1B-4F91-A04E-F5D7B96E0D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323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1028700</xdr:colOff>
      <xdr:row>1029</xdr:row>
      <xdr:rowOff>0</xdr:rowOff>
    </xdr:from>
    <xdr:to>
      <xdr:col>1</xdr:col>
      <xdr:colOff>1028700</xdr:colOff>
      <xdr:row>1029</xdr:row>
      <xdr:rowOff>0</xdr:rowOff>
    </xdr:to>
    <xdr:pic>
      <xdr:nvPicPr>
        <xdr:cNvPr id="1124" name="Picture 1202" descr="Izrezak.JPG">
          <a:extLst>
            <a:ext uri="{FF2B5EF4-FFF2-40B4-BE49-F238E27FC236}">
              <a16:creationId xmlns:a16="http://schemas.microsoft.com/office/drawing/2014/main" id="{BD6850E1-B18E-4463-9F17-545DF6C8ADB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5906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25" name="Picture 2">
          <a:extLst>
            <a:ext uri="{FF2B5EF4-FFF2-40B4-BE49-F238E27FC236}">
              <a16:creationId xmlns:a16="http://schemas.microsoft.com/office/drawing/2014/main" id="{DAF614E1-57B7-43D1-9066-D95E7BC1C1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26" name="Picture 2">
          <a:extLst>
            <a:ext uri="{FF2B5EF4-FFF2-40B4-BE49-F238E27FC236}">
              <a16:creationId xmlns:a16="http://schemas.microsoft.com/office/drawing/2014/main" id="{8AA5CD22-792E-4DD9-9314-728F516E3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127" name="Picture 3" descr="nealuce_parete">
          <a:extLst>
            <a:ext uri="{FF2B5EF4-FFF2-40B4-BE49-F238E27FC236}">
              <a16:creationId xmlns:a16="http://schemas.microsoft.com/office/drawing/2014/main" id="{06940B95-9255-439A-806A-E1A4D5E11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28" name="Picture 2">
          <a:extLst>
            <a:ext uri="{FF2B5EF4-FFF2-40B4-BE49-F238E27FC236}">
              <a16:creationId xmlns:a16="http://schemas.microsoft.com/office/drawing/2014/main" id="{184E50FC-88C7-4500-8F85-FF7CAC0C98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129" name="Picture 3" descr="nealuce_parete">
          <a:extLst>
            <a:ext uri="{FF2B5EF4-FFF2-40B4-BE49-F238E27FC236}">
              <a16:creationId xmlns:a16="http://schemas.microsoft.com/office/drawing/2014/main" id="{883662A1-6627-4C08-9FC0-41EBBC0C83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30" name="Picture 2">
          <a:extLst>
            <a:ext uri="{FF2B5EF4-FFF2-40B4-BE49-F238E27FC236}">
              <a16:creationId xmlns:a16="http://schemas.microsoft.com/office/drawing/2014/main" id="{685C377C-B685-4665-883C-974968F38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131" name="Picture 3" descr="nealuce_parete">
          <a:extLst>
            <a:ext uri="{FF2B5EF4-FFF2-40B4-BE49-F238E27FC236}">
              <a16:creationId xmlns:a16="http://schemas.microsoft.com/office/drawing/2014/main" id="{F26EE921-4836-4DBD-99C1-F9F064E022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32" name="Picture 2">
          <a:extLst>
            <a:ext uri="{FF2B5EF4-FFF2-40B4-BE49-F238E27FC236}">
              <a16:creationId xmlns:a16="http://schemas.microsoft.com/office/drawing/2014/main" id="{489AAF78-07E9-4A71-9994-0131F8C6F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33" name="Picture 2">
          <a:extLst>
            <a:ext uri="{FF2B5EF4-FFF2-40B4-BE49-F238E27FC236}">
              <a16:creationId xmlns:a16="http://schemas.microsoft.com/office/drawing/2014/main" id="{AA609667-76B4-47EC-88CA-70E4C9C1A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134" name="Picture 3" descr="nealuce_parete">
          <a:extLst>
            <a:ext uri="{FF2B5EF4-FFF2-40B4-BE49-F238E27FC236}">
              <a16:creationId xmlns:a16="http://schemas.microsoft.com/office/drawing/2014/main" id="{872F4146-AE6D-47D0-9A50-1B251B5E49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35" name="Picture 2">
          <a:extLst>
            <a:ext uri="{FF2B5EF4-FFF2-40B4-BE49-F238E27FC236}">
              <a16:creationId xmlns:a16="http://schemas.microsoft.com/office/drawing/2014/main" id="{CD7D4CB9-B27A-432F-87D4-B818EBA39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136" name="Picture 3" descr="nealuce_parete">
          <a:extLst>
            <a:ext uri="{FF2B5EF4-FFF2-40B4-BE49-F238E27FC236}">
              <a16:creationId xmlns:a16="http://schemas.microsoft.com/office/drawing/2014/main" id="{4063EA6D-FD23-4DE4-8819-ECC2727D5F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37" name="Picture 2">
          <a:extLst>
            <a:ext uri="{FF2B5EF4-FFF2-40B4-BE49-F238E27FC236}">
              <a16:creationId xmlns:a16="http://schemas.microsoft.com/office/drawing/2014/main" id="{79595E42-9AA0-4661-A260-A87480A0FB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138" name="Picture 3" descr="nealuce_parete">
          <a:extLst>
            <a:ext uri="{FF2B5EF4-FFF2-40B4-BE49-F238E27FC236}">
              <a16:creationId xmlns:a16="http://schemas.microsoft.com/office/drawing/2014/main" id="{B13D67E6-F2AA-4D70-A0A7-C7392DD158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39" name="Picture 2">
          <a:extLst>
            <a:ext uri="{FF2B5EF4-FFF2-40B4-BE49-F238E27FC236}">
              <a16:creationId xmlns:a16="http://schemas.microsoft.com/office/drawing/2014/main" id="{392A4DD9-E8D6-4C3E-BF5C-8BED63827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140" name="Picture 3" descr="nealuce_parete">
          <a:extLst>
            <a:ext uri="{FF2B5EF4-FFF2-40B4-BE49-F238E27FC236}">
              <a16:creationId xmlns:a16="http://schemas.microsoft.com/office/drawing/2014/main" id="{A7583661-B846-4594-9E94-F84FD2E568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1049</xdr:row>
      <xdr:rowOff>101727</xdr:rowOff>
    </xdr:to>
    <xdr:pic>
      <xdr:nvPicPr>
        <xdr:cNvPr id="1141" name="Picture 1">
          <a:extLst>
            <a:ext uri="{FF2B5EF4-FFF2-40B4-BE49-F238E27FC236}">
              <a16:creationId xmlns:a16="http://schemas.microsoft.com/office/drawing/2014/main" id="{090DE03B-90B1-4C7C-B28B-C76DD1BFE5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2959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1047</xdr:row>
      <xdr:rowOff>4571</xdr:rowOff>
    </xdr:to>
    <xdr:pic>
      <xdr:nvPicPr>
        <xdr:cNvPr id="1142" name="Picture 3">
          <a:extLst>
            <a:ext uri="{FF2B5EF4-FFF2-40B4-BE49-F238E27FC236}">
              <a16:creationId xmlns:a16="http://schemas.microsoft.com/office/drawing/2014/main" id="{F281C9BE-863C-4518-9BA2-E101F2962E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257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43" name="Picture 2">
          <a:extLst>
            <a:ext uri="{FF2B5EF4-FFF2-40B4-BE49-F238E27FC236}">
              <a16:creationId xmlns:a16="http://schemas.microsoft.com/office/drawing/2014/main" id="{064D65B4-7675-41F4-A7E8-8506C49A0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1062</xdr:row>
      <xdr:rowOff>42675</xdr:rowOff>
    </xdr:to>
    <xdr:pic>
      <xdr:nvPicPr>
        <xdr:cNvPr id="1144" name="Picture 3" descr="nealuce_parete">
          <a:extLst>
            <a:ext uri="{FF2B5EF4-FFF2-40B4-BE49-F238E27FC236}">
              <a16:creationId xmlns:a16="http://schemas.microsoft.com/office/drawing/2014/main" id="{45B0E629-1DD0-49BB-9E98-A7172D0274A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757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45" name="Picture 2">
          <a:extLst>
            <a:ext uri="{FF2B5EF4-FFF2-40B4-BE49-F238E27FC236}">
              <a16:creationId xmlns:a16="http://schemas.microsoft.com/office/drawing/2014/main" id="{91C05C62-84E5-444D-977E-3A4AB71B29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46" name="Picture 2">
          <a:extLst>
            <a:ext uri="{FF2B5EF4-FFF2-40B4-BE49-F238E27FC236}">
              <a16:creationId xmlns:a16="http://schemas.microsoft.com/office/drawing/2014/main" id="{96071362-26E9-4C27-8B4E-0B2FE3FAC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1062</xdr:row>
      <xdr:rowOff>42675</xdr:rowOff>
    </xdr:to>
    <xdr:pic>
      <xdr:nvPicPr>
        <xdr:cNvPr id="1147" name="Picture 3" descr="nealuce_parete">
          <a:extLst>
            <a:ext uri="{FF2B5EF4-FFF2-40B4-BE49-F238E27FC236}">
              <a16:creationId xmlns:a16="http://schemas.microsoft.com/office/drawing/2014/main" id="{A0DAD3C4-8BE4-43B1-8C4C-824A234AC9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757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48" name="Picture 2">
          <a:extLst>
            <a:ext uri="{FF2B5EF4-FFF2-40B4-BE49-F238E27FC236}">
              <a16:creationId xmlns:a16="http://schemas.microsoft.com/office/drawing/2014/main" id="{D2551B29-535B-4A99-98BF-65EB526E8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49" name="Picture 2">
          <a:extLst>
            <a:ext uri="{FF2B5EF4-FFF2-40B4-BE49-F238E27FC236}">
              <a16:creationId xmlns:a16="http://schemas.microsoft.com/office/drawing/2014/main" id="{019B83B9-F75C-479E-8F2E-DE89ABAD8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1062</xdr:row>
      <xdr:rowOff>42675</xdr:rowOff>
    </xdr:to>
    <xdr:pic>
      <xdr:nvPicPr>
        <xdr:cNvPr id="1150" name="Picture 3" descr="nealuce_parete">
          <a:extLst>
            <a:ext uri="{FF2B5EF4-FFF2-40B4-BE49-F238E27FC236}">
              <a16:creationId xmlns:a16="http://schemas.microsoft.com/office/drawing/2014/main" id="{CBC35B7B-8506-4C9B-AC58-10EABE992D9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757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51" name="Picture 2">
          <a:extLst>
            <a:ext uri="{FF2B5EF4-FFF2-40B4-BE49-F238E27FC236}">
              <a16:creationId xmlns:a16="http://schemas.microsoft.com/office/drawing/2014/main" id="{1BF850E1-2C11-47F9-A427-AD1265719C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52" name="Picture 2">
          <a:extLst>
            <a:ext uri="{FF2B5EF4-FFF2-40B4-BE49-F238E27FC236}">
              <a16:creationId xmlns:a16="http://schemas.microsoft.com/office/drawing/2014/main" id="{9A40D9E0-50A3-4EC3-980F-50C30E7AC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1062</xdr:row>
      <xdr:rowOff>42675</xdr:rowOff>
    </xdr:to>
    <xdr:pic>
      <xdr:nvPicPr>
        <xdr:cNvPr id="1153" name="Picture 3" descr="nealuce_parete">
          <a:extLst>
            <a:ext uri="{FF2B5EF4-FFF2-40B4-BE49-F238E27FC236}">
              <a16:creationId xmlns:a16="http://schemas.microsoft.com/office/drawing/2014/main" id="{5091DEE7-2C0F-447A-995B-FAC7CAAA8E0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757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154" name="Picture 2">
          <a:extLst>
            <a:ext uri="{FF2B5EF4-FFF2-40B4-BE49-F238E27FC236}">
              <a16:creationId xmlns:a16="http://schemas.microsoft.com/office/drawing/2014/main" id="{CF09E97C-F87D-4143-83C1-60C63B42FF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55" name="Picture 2">
          <a:extLst>
            <a:ext uri="{FF2B5EF4-FFF2-40B4-BE49-F238E27FC236}">
              <a16:creationId xmlns:a16="http://schemas.microsoft.com/office/drawing/2014/main" id="{338E1F71-A9CF-4B19-8CB3-896B1CE28A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56" name="Picture 2">
          <a:extLst>
            <a:ext uri="{FF2B5EF4-FFF2-40B4-BE49-F238E27FC236}">
              <a16:creationId xmlns:a16="http://schemas.microsoft.com/office/drawing/2014/main" id="{5F2B703F-2F31-466D-AED0-B2F964F40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157" name="Picture 3" descr="nealuce_parete">
          <a:extLst>
            <a:ext uri="{FF2B5EF4-FFF2-40B4-BE49-F238E27FC236}">
              <a16:creationId xmlns:a16="http://schemas.microsoft.com/office/drawing/2014/main" id="{2BB98ABC-2BBB-4197-8005-553C2137F5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58" name="Picture 2">
          <a:extLst>
            <a:ext uri="{FF2B5EF4-FFF2-40B4-BE49-F238E27FC236}">
              <a16:creationId xmlns:a16="http://schemas.microsoft.com/office/drawing/2014/main" id="{ABFC890C-3078-46E0-9ACB-1CE6293C1F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159" name="Picture 3" descr="nealuce_parete">
          <a:extLst>
            <a:ext uri="{FF2B5EF4-FFF2-40B4-BE49-F238E27FC236}">
              <a16:creationId xmlns:a16="http://schemas.microsoft.com/office/drawing/2014/main" id="{7D745501-8B56-4C9A-9223-A372BCEC0C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60" name="Picture 2">
          <a:extLst>
            <a:ext uri="{FF2B5EF4-FFF2-40B4-BE49-F238E27FC236}">
              <a16:creationId xmlns:a16="http://schemas.microsoft.com/office/drawing/2014/main" id="{AD5490FB-415E-4E01-9E02-699428208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161" name="Picture 3" descr="nealuce_parete">
          <a:extLst>
            <a:ext uri="{FF2B5EF4-FFF2-40B4-BE49-F238E27FC236}">
              <a16:creationId xmlns:a16="http://schemas.microsoft.com/office/drawing/2014/main" id="{8A026B3F-854D-4D6A-81DB-463C408A1E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62" name="Picture 2">
          <a:extLst>
            <a:ext uri="{FF2B5EF4-FFF2-40B4-BE49-F238E27FC236}">
              <a16:creationId xmlns:a16="http://schemas.microsoft.com/office/drawing/2014/main" id="{A7FA34D5-0494-41AF-BD37-9C93211461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163" name="Picture 82">
          <a:extLst>
            <a:ext uri="{FF2B5EF4-FFF2-40B4-BE49-F238E27FC236}">
              <a16:creationId xmlns:a16="http://schemas.microsoft.com/office/drawing/2014/main" id="{9DC508F7-773D-40D2-98AA-A7BF3C4054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64" name="Picture 2">
          <a:extLst>
            <a:ext uri="{FF2B5EF4-FFF2-40B4-BE49-F238E27FC236}">
              <a16:creationId xmlns:a16="http://schemas.microsoft.com/office/drawing/2014/main" id="{43B7D7B6-A7D2-46AD-8AB4-1633A033D9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165" name="Picture 3" descr="nealuce_parete">
          <a:extLst>
            <a:ext uri="{FF2B5EF4-FFF2-40B4-BE49-F238E27FC236}">
              <a16:creationId xmlns:a16="http://schemas.microsoft.com/office/drawing/2014/main" id="{41C62A78-7029-4995-BE53-E5C0DD1752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166" name="Picture 85">
          <a:extLst>
            <a:ext uri="{FF2B5EF4-FFF2-40B4-BE49-F238E27FC236}">
              <a16:creationId xmlns:a16="http://schemas.microsoft.com/office/drawing/2014/main" id="{32B41B24-263D-4D96-BE21-FEC087C17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67" name="Picture 2">
          <a:extLst>
            <a:ext uri="{FF2B5EF4-FFF2-40B4-BE49-F238E27FC236}">
              <a16:creationId xmlns:a16="http://schemas.microsoft.com/office/drawing/2014/main" id="{ADF7F786-DC17-495E-A283-82FFA8984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168" name="Picture 3" descr="nealuce_parete">
          <a:extLst>
            <a:ext uri="{FF2B5EF4-FFF2-40B4-BE49-F238E27FC236}">
              <a16:creationId xmlns:a16="http://schemas.microsoft.com/office/drawing/2014/main" id="{DE2B1B92-B9E3-4F69-ABE2-BC16BA2AC0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169" name="Picture 76">
          <a:extLst>
            <a:ext uri="{FF2B5EF4-FFF2-40B4-BE49-F238E27FC236}">
              <a16:creationId xmlns:a16="http://schemas.microsoft.com/office/drawing/2014/main" id="{4D88CA5C-B592-4FC1-BEC1-A33D98249D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70" name="Picture 2">
          <a:extLst>
            <a:ext uri="{FF2B5EF4-FFF2-40B4-BE49-F238E27FC236}">
              <a16:creationId xmlns:a16="http://schemas.microsoft.com/office/drawing/2014/main" id="{119C5939-374B-4F49-9EFA-560C926001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171" name="Picture 3" descr="nealuce_parete">
          <a:extLst>
            <a:ext uri="{FF2B5EF4-FFF2-40B4-BE49-F238E27FC236}">
              <a16:creationId xmlns:a16="http://schemas.microsoft.com/office/drawing/2014/main" id="{EC01F170-32FE-48C5-A929-E72995A533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172" name="Picture 79">
          <a:extLst>
            <a:ext uri="{FF2B5EF4-FFF2-40B4-BE49-F238E27FC236}">
              <a16:creationId xmlns:a16="http://schemas.microsoft.com/office/drawing/2014/main" id="{42C3E20E-47F6-49E8-8AEE-B60659B8D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73" name="Picture 2">
          <a:extLst>
            <a:ext uri="{FF2B5EF4-FFF2-40B4-BE49-F238E27FC236}">
              <a16:creationId xmlns:a16="http://schemas.microsoft.com/office/drawing/2014/main" id="{A959BDC0-B0D1-414F-BD3D-3D0FBDDE37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174" name="Picture 3" descr="nealuce_parete">
          <a:extLst>
            <a:ext uri="{FF2B5EF4-FFF2-40B4-BE49-F238E27FC236}">
              <a16:creationId xmlns:a16="http://schemas.microsoft.com/office/drawing/2014/main" id="{69EF7FDA-FE15-44B1-B7D7-5428BAD38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1037</xdr:row>
      <xdr:rowOff>45340</xdr:rowOff>
    </xdr:to>
    <xdr:pic>
      <xdr:nvPicPr>
        <xdr:cNvPr id="1175" name="Picture 1">
          <a:extLst>
            <a:ext uri="{FF2B5EF4-FFF2-40B4-BE49-F238E27FC236}">
              <a16:creationId xmlns:a16="http://schemas.microsoft.com/office/drawing/2014/main" id="{FF8A5F34-2CD4-42AB-AF6F-92B9E00A979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188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1035</xdr:row>
      <xdr:rowOff>56769</xdr:rowOff>
    </xdr:to>
    <xdr:pic>
      <xdr:nvPicPr>
        <xdr:cNvPr id="1176" name="Picture 3">
          <a:extLst>
            <a:ext uri="{FF2B5EF4-FFF2-40B4-BE49-F238E27FC236}">
              <a16:creationId xmlns:a16="http://schemas.microsoft.com/office/drawing/2014/main" id="{D3474EBE-F8FA-4364-AA8E-91FC28C6C8F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914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77" name="Picture 2">
          <a:extLst>
            <a:ext uri="{FF2B5EF4-FFF2-40B4-BE49-F238E27FC236}">
              <a16:creationId xmlns:a16="http://schemas.microsoft.com/office/drawing/2014/main" id="{5F07BD94-B9D6-435F-8C7F-3D796F0C7A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1046</xdr:row>
      <xdr:rowOff>115823</xdr:rowOff>
    </xdr:to>
    <xdr:pic>
      <xdr:nvPicPr>
        <xdr:cNvPr id="1178" name="Picture 3" descr="nealuce_parete">
          <a:extLst>
            <a:ext uri="{FF2B5EF4-FFF2-40B4-BE49-F238E27FC236}">
              <a16:creationId xmlns:a16="http://schemas.microsoft.com/office/drawing/2014/main" id="{310DF339-52B8-4F3D-9F7B-70D5A648549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79" name="Picture 2">
          <a:extLst>
            <a:ext uri="{FF2B5EF4-FFF2-40B4-BE49-F238E27FC236}">
              <a16:creationId xmlns:a16="http://schemas.microsoft.com/office/drawing/2014/main" id="{4E822FC6-CABE-4405-8299-3AFE426B2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80" name="Picture 2">
          <a:extLst>
            <a:ext uri="{FF2B5EF4-FFF2-40B4-BE49-F238E27FC236}">
              <a16:creationId xmlns:a16="http://schemas.microsoft.com/office/drawing/2014/main" id="{9B4C7799-0BA4-4ACB-B02D-6C19CA82F1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1046</xdr:row>
      <xdr:rowOff>115823</xdr:rowOff>
    </xdr:to>
    <xdr:pic>
      <xdr:nvPicPr>
        <xdr:cNvPr id="1181" name="Picture 3" descr="nealuce_parete">
          <a:extLst>
            <a:ext uri="{FF2B5EF4-FFF2-40B4-BE49-F238E27FC236}">
              <a16:creationId xmlns:a16="http://schemas.microsoft.com/office/drawing/2014/main" id="{37E045BC-9DD3-4CBB-BC8A-2BDC8C8EA16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82" name="Picture 2">
          <a:extLst>
            <a:ext uri="{FF2B5EF4-FFF2-40B4-BE49-F238E27FC236}">
              <a16:creationId xmlns:a16="http://schemas.microsoft.com/office/drawing/2014/main" id="{CCB4E3BA-7034-491B-B53D-3ADF4C27E0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83" name="Picture 2">
          <a:extLst>
            <a:ext uri="{FF2B5EF4-FFF2-40B4-BE49-F238E27FC236}">
              <a16:creationId xmlns:a16="http://schemas.microsoft.com/office/drawing/2014/main" id="{3F41806D-7D63-4970-8C67-191256BDC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1046</xdr:row>
      <xdr:rowOff>115823</xdr:rowOff>
    </xdr:to>
    <xdr:pic>
      <xdr:nvPicPr>
        <xdr:cNvPr id="1184" name="Picture 3" descr="nealuce_parete">
          <a:extLst>
            <a:ext uri="{FF2B5EF4-FFF2-40B4-BE49-F238E27FC236}">
              <a16:creationId xmlns:a16="http://schemas.microsoft.com/office/drawing/2014/main" id="{5213EE24-73E0-4E59-B583-236F9085C15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85" name="Picture 2">
          <a:extLst>
            <a:ext uri="{FF2B5EF4-FFF2-40B4-BE49-F238E27FC236}">
              <a16:creationId xmlns:a16="http://schemas.microsoft.com/office/drawing/2014/main" id="{88395634-B50C-4CD3-BBEE-D624EB62D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86" name="Picture 2">
          <a:extLst>
            <a:ext uri="{FF2B5EF4-FFF2-40B4-BE49-F238E27FC236}">
              <a16:creationId xmlns:a16="http://schemas.microsoft.com/office/drawing/2014/main" id="{F649E2A4-F47E-4FC1-B161-0F112086E0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1046</xdr:row>
      <xdr:rowOff>115823</xdr:rowOff>
    </xdr:to>
    <xdr:pic>
      <xdr:nvPicPr>
        <xdr:cNvPr id="1187" name="Picture 3" descr="nealuce_parete">
          <a:extLst>
            <a:ext uri="{FF2B5EF4-FFF2-40B4-BE49-F238E27FC236}">
              <a16:creationId xmlns:a16="http://schemas.microsoft.com/office/drawing/2014/main" id="{26C90A4E-DD77-4B09-8DE5-EF5251ADB06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188" name="Picture 2">
          <a:extLst>
            <a:ext uri="{FF2B5EF4-FFF2-40B4-BE49-F238E27FC236}">
              <a16:creationId xmlns:a16="http://schemas.microsoft.com/office/drawing/2014/main" id="{35B585C0-B298-4764-BEEC-F72A2BA06D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68580</xdr:rowOff>
    </xdr:to>
    <xdr:pic>
      <xdr:nvPicPr>
        <xdr:cNvPr id="1189" name="Picture 1">
          <a:extLst>
            <a:ext uri="{FF2B5EF4-FFF2-40B4-BE49-F238E27FC236}">
              <a16:creationId xmlns:a16="http://schemas.microsoft.com/office/drawing/2014/main" id="{80A7BF43-B2E6-4196-9CE5-DFC9905BB0F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68580</xdr:rowOff>
    </xdr:to>
    <xdr:pic>
      <xdr:nvPicPr>
        <xdr:cNvPr id="1190" name="Picture 1">
          <a:extLst>
            <a:ext uri="{FF2B5EF4-FFF2-40B4-BE49-F238E27FC236}">
              <a16:creationId xmlns:a16="http://schemas.microsoft.com/office/drawing/2014/main" id="{098BDCE5-A1F8-444A-9883-74316E467EB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191" name="Picture 2">
          <a:extLst>
            <a:ext uri="{FF2B5EF4-FFF2-40B4-BE49-F238E27FC236}">
              <a16:creationId xmlns:a16="http://schemas.microsoft.com/office/drawing/2014/main" id="{3351EDEA-B19A-45B6-82FA-3D523DB622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192" name="Picture 2">
          <a:extLst>
            <a:ext uri="{FF2B5EF4-FFF2-40B4-BE49-F238E27FC236}">
              <a16:creationId xmlns:a16="http://schemas.microsoft.com/office/drawing/2014/main" id="{F04E821A-4A32-4194-A52D-04BD11500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193" name="Picture 3" descr="nealuce_parete">
          <a:extLst>
            <a:ext uri="{FF2B5EF4-FFF2-40B4-BE49-F238E27FC236}">
              <a16:creationId xmlns:a16="http://schemas.microsoft.com/office/drawing/2014/main" id="{BBDAD9A6-FC82-41B0-8EB5-AEE4B66FC4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194" name="Picture 2">
          <a:extLst>
            <a:ext uri="{FF2B5EF4-FFF2-40B4-BE49-F238E27FC236}">
              <a16:creationId xmlns:a16="http://schemas.microsoft.com/office/drawing/2014/main" id="{9F7B5C92-398B-491C-9775-5BA7441461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195" name="Picture 3" descr="nealuce_parete">
          <a:extLst>
            <a:ext uri="{FF2B5EF4-FFF2-40B4-BE49-F238E27FC236}">
              <a16:creationId xmlns:a16="http://schemas.microsoft.com/office/drawing/2014/main" id="{E1BFEA0A-9A02-44A7-B84D-A90618F7A3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196" name="Picture 2">
          <a:extLst>
            <a:ext uri="{FF2B5EF4-FFF2-40B4-BE49-F238E27FC236}">
              <a16:creationId xmlns:a16="http://schemas.microsoft.com/office/drawing/2014/main" id="{E1A1A1C5-BBB4-42ED-A087-E78762039F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197" name="Picture 3" descr="nealuce_parete">
          <a:extLst>
            <a:ext uri="{FF2B5EF4-FFF2-40B4-BE49-F238E27FC236}">
              <a16:creationId xmlns:a16="http://schemas.microsoft.com/office/drawing/2014/main" id="{5B72D177-E41C-450C-888E-12390BA284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198" name="Picture 2">
          <a:extLst>
            <a:ext uri="{FF2B5EF4-FFF2-40B4-BE49-F238E27FC236}">
              <a16:creationId xmlns:a16="http://schemas.microsoft.com/office/drawing/2014/main" id="{4CA3ED46-1BCF-400C-8519-57C3A77DBF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199" name="Picture 2">
          <a:extLst>
            <a:ext uri="{FF2B5EF4-FFF2-40B4-BE49-F238E27FC236}">
              <a16:creationId xmlns:a16="http://schemas.microsoft.com/office/drawing/2014/main" id="{7866D390-84DF-468E-825E-B6F7DBDB0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00" name="Picture 3" descr="nealuce_parete">
          <a:extLst>
            <a:ext uri="{FF2B5EF4-FFF2-40B4-BE49-F238E27FC236}">
              <a16:creationId xmlns:a16="http://schemas.microsoft.com/office/drawing/2014/main" id="{21E7BE7C-7E8D-4814-9107-B541E757F9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01" name="Picture 2">
          <a:extLst>
            <a:ext uri="{FF2B5EF4-FFF2-40B4-BE49-F238E27FC236}">
              <a16:creationId xmlns:a16="http://schemas.microsoft.com/office/drawing/2014/main" id="{BF090A76-34E7-4611-883D-D44C080FB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02" name="Picture 3" descr="nealuce_parete">
          <a:extLst>
            <a:ext uri="{FF2B5EF4-FFF2-40B4-BE49-F238E27FC236}">
              <a16:creationId xmlns:a16="http://schemas.microsoft.com/office/drawing/2014/main" id="{075ECE20-15C1-4F45-9707-81206A75AF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03" name="Picture 2">
          <a:extLst>
            <a:ext uri="{FF2B5EF4-FFF2-40B4-BE49-F238E27FC236}">
              <a16:creationId xmlns:a16="http://schemas.microsoft.com/office/drawing/2014/main" id="{B7B46E9E-A1BC-4657-A78C-02C33CC068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04" name="Picture 3" descr="nealuce_parete">
          <a:extLst>
            <a:ext uri="{FF2B5EF4-FFF2-40B4-BE49-F238E27FC236}">
              <a16:creationId xmlns:a16="http://schemas.microsoft.com/office/drawing/2014/main" id="{ACA702E8-BDAC-4B80-8B89-379616D992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05" name="Picture 2">
          <a:extLst>
            <a:ext uri="{FF2B5EF4-FFF2-40B4-BE49-F238E27FC236}">
              <a16:creationId xmlns:a16="http://schemas.microsoft.com/office/drawing/2014/main" id="{D43B8B28-499C-4D88-930A-CB2D95DA35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06" name="Picture 3" descr="nealuce_parete">
          <a:extLst>
            <a:ext uri="{FF2B5EF4-FFF2-40B4-BE49-F238E27FC236}">
              <a16:creationId xmlns:a16="http://schemas.microsoft.com/office/drawing/2014/main" id="{7815F3B4-F44C-4906-BC7F-CE4CCF3505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07" name="Picture 2">
          <a:extLst>
            <a:ext uri="{FF2B5EF4-FFF2-40B4-BE49-F238E27FC236}">
              <a16:creationId xmlns:a16="http://schemas.microsoft.com/office/drawing/2014/main" id="{2C64DC9E-F30C-49AD-937F-C0E8D3C0B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08" name="Picture 2">
          <a:extLst>
            <a:ext uri="{FF2B5EF4-FFF2-40B4-BE49-F238E27FC236}">
              <a16:creationId xmlns:a16="http://schemas.microsoft.com/office/drawing/2014/main" id="{CBDC28F0-9E20-4253-8EEE-1F07B4D28D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52579</xdr:rowOff>
    </xdr:to>
    <xdr:pic>
      <xdr:nvPicPr>
        <xdr:cNvPr id="1209" name="Picture 3" descr="nealuce_parete">
          <a:extLst>
            <a:ext uri="{FF2B5EF4-FFF2-40B4-BE49-F238E27FC236}">
              <a16:creationId xmlns:a16="http://schemas.microsoft.com/office/drawing/2014/main" id="{BEEAD672-5B2F-46EA-9D76-0399D81A0B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10" name="Picture 2">
          <a:extLst>
            <a:ext uri="{FF2B5EF4-FFF2-40B4-BE49-F238E27FC236}">
              <a16:creationId xmlns:a16="http://schemas.microsoft.com/office/drawing/2014/main" id="{348EDBD1-F98C-43D8-980A-0D5E01F137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52579</xdr:rowOff>
    </xdr:to>
    <xdr:pic>
      <xdr:nvPicPr>
        <xdr:cNvPr id="1211" name="Picture 3" descr="nealuce_parete">
          <a:extLst>
            <a:ext uri="{FF2B5EF4-FFF2-40B4-BE49-F238E27FC236}">
              <a16:creationId xmlns:a16="http://schemas.microsoft.com/office/drawing/2014/main" id="{566AFA09-CCCE-49CD-BDAA-F14D375E39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12" name="Picture 2">
          <a:extLst>
            <a:ext uri="{FF2B5EF4-FFF2-40B4-BE49-F238E27FC236}">
              <a16:creationId xmlns:a16="http://schemas.microsoft.com/office/drawing/2014/main" id="{D215CCA6-58C0-43B5-8B69-5CC31BAA11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52579</xdr:rowOff>
    </xdr:to>
    <xdr:pic>
      <xdr:nvPicPr>
        <xdr:cNvPr id="1213" name="Picture 3" descr="nealuce_parete">
          <a:extLst>
            <a:ext uri="{FF2B5EF4-FFF2-40B4-BE49-F238E27FC236}">
              <a16:creationId xmlns:a16="http://schemas.microsoft.com/office/drawing/2014/main" id="{F5CEF347-F79A-49AA-9262-BCF93F34D8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14" name="Picture 2">
          <a:extLst>
            <a:ext uri="{FF2B5EF4-FFF2-40B4-BE49-F238E27FC236}">
              <a16:creationId xmlns:a16="http://schemas.microsoft.com/office/drawing/2014/main" id="{D195F0AE-8627-4E08-A2C0-F3F3744E05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15" name="Picture 2">
          <a:extLst>
            <a:ext uri="{FF2B5EF4-FFF2-40B4-BE49-F238E27FC236}">
              <a16:creationId xmlns:a16="http://schemas.microsoft.com/office/drawing/2014/main" id="{5B2F8436-92BE-44A3-AC40-D5A73515F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52579</xdr:rowOff>
    </xdr:to>
    <xdr:pic>
      <xdr:nvPicPr>
        <xdr:cNvPr id="1216" name="Picture 3" descr="nealuce_parete">
          <a:extLst>
            <a:ext uri="{FF2B5EF4-FFF2-40B4-BE49-F238E27FC236}">
              <a16:creationId xmlns:a16="http://schemas.microsoft.com/office/drawing/2014/main" id="{66C23EDE-4E11-4EB4-803E-59B446AFCD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17" name="Picture 2">
          <a:extLst>
            <a:ext uri="{FF2B5EF4-FFF2-40B4-BE49-F238E27FC236}">
              <a16:creationId xmlns:a16="http://schemas.microsoft.com/office/drawing/2014/main" id="{9DC94FDA-B219-4C40-AACE-3DBB8FE47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52579</xdr:rowOff>
    </xdr:to>
    <xdr:pic>
      <xdr:nvPicPr>
        <xdr:cNvPr id="1218" name="Picture 3" descr="nealuce_parete">
          <a:extLst>
            <a:ext uri="{FF2B5EF4-FFF2-40B4-BE49-F238E27FC236}">
              <a16:creationId xmlns:a16="http://schemas.microsoft.com/office/drawing/2014/main" id="{B53DC64A-6033-4F12-9D22-84617C7AF7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19" name="Picture 2">
          <a:extLst>
            <a:ext uri="{FF2B5EF4-FFF2-40B4-BE49-F238E27FC236}">
              <a16:creationId xmlns:a16="http://schemas.microsoft.com/office/drawing/2014/main" id="{32738D6F-11D9-4705-89A5-F1524954B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52579</xdr:rowOff>
    </xdr:to>
    <xdr:pic>
      <xdr:nvPicPr>
        <xdr:cNvPr id="1220" name="Picture 3" descr="nealuce_parete">
          <a:extLst>
            <a:ext uri="{FF2B5EF4-FFF2-40B4-BE49-F238E27FC236}">
              <a16:creationId xmlns:a16="http://schemas.microsoft.com/office/drawing/2014/main" id="{FBCF0190-B640-45A9-BDDE-E6C4B5133F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21" name="Picture 2">
          <a:extLst>
            <a:ext uri="{FF2B5EF4-FFF2-40B4-BE49-F238E27FC236}">
              <a16:creationId xmlns:a16="http://schemas.microsoft.com/office/drawing/2014/main" id="{4F888CD8-960B-4A87-9F96-31AD34BAD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52579</xdr:rowOff>
    </xdr:to>
    <xdr:pic>
      <xdr:nvPicPr>
        <xdr:cNvPr id="1222" name="Picture 3" descr="nealuce_parete">
          <a:extLst>
            <a:ext uri="{FF2B5EF4-FFF2-40B4-BE49-F238E27FC236}">
              <a16:creationId xmlns:a16="http://schemas.microsoft.com/office/drawing/2014/main" id="{9BB585B1-20DF-4D46-AFCC-98A4A383DA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3048</xdr:rowOff>
    </xdr:to>
    <xdr:pic>
      <xdr:nvPicPr>
        <xdr:cNvPr id="1223" name="Picture 1">
          <a:extLst>
            <a:ext uri="{FF2B5EF4-FFF2-40B4-BE49-F238E27FC236}">
              <a16:creationId xmlns:a16="http://schemas.microsoft.com/office/drawing/2014/main" id="{ED530958-774D-4AEB-BA90-929EF6EB1D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24" name="Picture 2">
          <a:extLst>
            <a:ext uri="{FF2B5EF4-FFF2-40B4-BE49-F238E27FC236}">
              <a16:creationId xmlns:a16="http://schemas.microsoft.com/office/drawing/2014/main" id="{22580137-1F9F-4914-8052-9B2EA2108A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1051</xdr:row>
      <xdr:rowOff>109730</xdr:rowOff>
    </xdr:to>
    <xdr:pic>
      <xdr:nvPicPr>
        <xdr:cNvPr id="1225" name="Picture 3" descr="nealuce_parete">
          <a:extLst>
            <a:ext uri="{FF2B5EF4-FFF2-40B4-BE49-F238E27FC236}">
              <a16:creationId xmlns:a16="http://schemas.microsoft.com/office/drawing/2014/main" id="{10959A5F-4BB7-4B89-9722-FBB29C9D520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26" name="Picture 2">
          <a:extLst>
            <a:ext uri="{FF2B5EF4-FFF2-40B4-BE49-F238E27FC236}">
              <a16:creationId xmlns:a16="http://schemas.microsoft.com/office/drawing/2014/main" id="{436EEA27-9D95-4C81-A88E-05C1F435A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27" name="Picture 2">
          <a:extLst>
            <a:ext uri="{FF2B5EF4-FFF2-40B4-BE49-F238E27FC236}">
              <a16:creationId xmlns:a16="http://schemas.microsoft.com/office/drawing/2014/main" id="{E63544FB-DA66-4818-8270-A5E7A6C7F9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1051</xdr:row>
      <xdr:rowOff>109730</xdr:rowOff>
    </xdr:to>
    <xdr:pic>
      <xdr:nvPicPr>
        <xdr:cNvPr id="1228" name="Picture 3" descr="nealuce_parete">
          <a:extLst>
            <a:ext uri="{FF2B5EF4-FFF2-40B4-BE49-F238E27FC236}">
              <a16:creationId xmlns:a16="http://schemas.microsoft.com/office/drawing/2014/main" id="{1622C438-E272-433D-8FDE-8FCC899EF0F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29" name="Picture 2">
          <a:extLst>
            <a:ext uri="{FF2B5EF4-FFF2-40B4-BE49-F238E27FC236}">
              <a16:creationId xmlns:a16="http://schemas.microsoft.com/office/drawing/2014/main" id="{FD1E697F-F44E-4AB8-A641-1D9DD97435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30" name="Picture 2">
          <a:extLst>
            <a:ext uri="{FF2B5EF4-FFF2-40B4-BE49-F238E27FC236}">
              <a16:creationId xmlns:a16="http://schemas.microsoft.com/office/drawing/2014/main" id="{F756DD68-C626-4A97-BC1D-DFE5CF427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1051</xdr:row>
      <xdr:rowOff>109730</xdr:rowOff>
    </xdr:to>
    <xdr:pic>
      <xdr:nvPicPr>
        <xdr:cNvPr id="1231" name="Picture 3" descr="nealuce_parete">
          <a:extLst>
            <a:ext uri="{FF2B5EF4-FFF2-40B4-BE49-F238E27FC236}">
              <a16:creationId xmlns:a16="http://schemas.microsoft.com/office/drawing/2014/main" id="{10B56598-7775-4323-A968-BF21853ED00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32" name="Picture 2">
          <a:extLst>
            <a:ext uri="{FF2B5EF4-FFF2-40B4-BE49-F238E27FC236}">
              <a16:creationId xmlns:a16="http://schemas.microsoft.com/office/drawing/2014/main" id="{3DA94A83-2DC3-4246-99CA-A7D7E8879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33" name="Picture 2">
          <a:extLst>
            <a:ext uri="{FF2B5EF4-FFF2-40B4-BE49-F238E27FC236}">
              <a16:creationId xmlns:a16="http://schemas.microsoft.com/office/drawing/2014/main" id="{72D21869-43AA-4870-9AF6-5A6784DFDD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1051</xdr:row>
      <xdr:rowOff>109730</xdr:rowOff>
    </xdr:to>
    <xdr:pic>
      <xdr:nvPicPr>
        <xdr:cNvPr id="1234" name="Picture 3" descr="nealuce_parete">
          <a:extLst>
            <a:ext uri="{FF2B5EF4-FFF2-40B4-BE49-F238E27FC236}">
              <a16:creationId xmlns:a16="http://schemas.microsoft.com/office/drawing/2014/main" id="{16BDE16B-17FF-48EC-A910-1FFD7F91888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35" name="Picture 2">
          <a:extLst>
            <a:ext uri="{FF2B5EF4-FFF2-40B4-BE49-F238E27FC236}">
              <a16:creationId xmlns:a16="http://schemas.microsoft.com/office/drawing/2014/main" id="{E8CC29D9-7E2A-418D-B82C-8A2AA6DF3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36" name="Picture 2">
          <a:extLst>
            <a:ext uri="{FF2B5EF4-FFF2-40B4-BE49-F238E27FC236}">
              <a16:creationId xmlns:a16="http://schemas.microsoft.com/office/drawing/2014/main" id="{FDFA03CA-A5DF-4A9B-8D95-5421D037D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52579</xdr:rowOff>
    </xdr:to>
    <xdr:pic>
      <xdr:nvPicPr>
        <xdr:cNvPr id="1237" name="Picture 3" descr="nealuce_parete">
          <a:extLst>
            <a:ext uri="{FF2B5EF4-FFF2-40B4-BE49-F238E27FC236}">
              <a16:creationId xmlns:a16="http://schemas.microsoft.com/office/drawing/2014/main" id="{493DA8FD-2B25-41E3-875E-A097F23EE4E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38" name="Picture 2">
          <a:extLst>
            <a:ext uri="{FF2B5EF4-FFF2-40B4-BE49-F238E27FC236}">
              <a16:creationId xmlns:a16="http://schemas.microsoft.com/office/drawing/2014/main" id="{0946E28A-481C-4998-86F9-8EB6BAA6C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39" name="Picture 2">
          <a:extLst>
            <a:ext uri="{FF2B5EF4-FFF2-40B4-BE49-F238E27FC236}">
              <a16:creationId xmlns:a16="http://schemas.microsoft.com/office/drawing/2014/main" id="{473A45C0-C6F1-4880-8E75-7EA5DA14CA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52579</xdr:rowOff>
    </xdr:to>
    <xdr:pic>
      <xdr:nvPicPr>
        <xdr:cNvPr id="1240" name="Picture 3" descr="nealuce_parete">
          <a:extLst>
            <a:ext uri="{FF2B5EF4-FFF2-40B4-BE49-F238E27FC236}">
              <a16:creationId xmlns:a16="http://schemas.microsoft.com/office/drawing/2014/main" id="{BFC2537E-A647-42E7-AA39-646FA82F44B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41" name="Picture 2">
          <a:extLst>
            <a:ext uri="{FF2B5EF4-FFF2-40B4-BE49-F238E27FC236}">
              <a16:creationId xmlns:a16="http://schemas.microsoft.com/office/drawing/2014/main" id="{F28B0B0C-5F7C-41F5-9AE6-34ED7D8394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42" name="Picture 2">
          <a:extLst>
            <a:ext uri="{FF2B5EF4-FFF2-40B4-BE49-F238E27FC236}">
              <a16:creationId xmlns:a16="http://schemas.microsoft.com/office/drawing/2014/main" id="{13F834F9-C964-4398-A6CB-62947B077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52579</xdr:rowOff>
    </xdr:to>
    <xdr:pic>
      <xdr:nvPicPr>
        <xdr:cNvPr id="1243" name="Picture 3" descr="nealuce_parete">
          <a:extLst>
            <a:ext uri="{FF2B5EF4-FFF2-40B4-BE49-F238E27FC236}">
              <a16:creationId xmlns:a16="http://schemas.microsoft.com/office/drawing/2014/main" id="{17F4448B-1B1C-4105-8510-6D4D8E401B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44" name="Picture 2">
          <a:extLst>
            <a:ext uri="{FF2B5EF4-FFF2-40B4-BE49-F238E27FC236}">
              <a16:creationId xmlns:a16="http://schemas.microsoft.com/office/drawing/2014/main" id="{79B66E57-8C6E-4A1D-9F01-59371D911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45" name="Picture 2">
          <a:extLst>
            <a:ext uri="{FF2B5EF4-FFF2-40B4-BE49-F238E27FC236}">
              <a16:creationId xmlns:a16="http://schemas.microsoft.com/office/drawing/2014/main" id="{9B726D7B-A523-4260-AAC3-1095ACECFF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52579</xdr:rowOff>
    </xdr:to>
    <xdr:pic>
      <xdr:nvPicPr>
        <xdr:cNvPr id="1246" name="Picture 3" descr="nealuce_parete">
          <a:extLst>
            <a:ext uri="{FF2B5EF4-FFF2-40B4-BE49-F238E27FC236}">
              <a16:creationId xmlns:a16="http://schemas.microsoft.com/office/drawing/2014/main" id="{F115A21A-177B-4437-B4C5-16ADED660AD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52579</xdr:rowOff>
    </xdr:to>
    <xdr:pic>
      <xdr:nvPicPr>
        <xdr:cNvPr id="1247" name="Picture 2">
          <a:extLst>
            <a:ext uri="{FF2B5EF4-FFF2-40B4-BE49-F238E27FC236}">
              <a16:creationId xmlns:a16="http://schemas.microsoft.com/office/drawing/2014/main" id="{385C1CF6-EE93-46A3-ABB4-19ECC8EBED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1029</xdr:row>
      <xdr:rowOff>0</xdr:rowOff>
    </xdr:from>
    <xdr:to>
      <xdr:col>1</xdr:col>
      <xdr:colOff>906780</xdr:colOff>
      <xdr:row>1029</xdr:row>
      <xdr:rowOff>3048</xdr:rowOff>
    </xdr:to>
    <xdr:pic>
      <xdr:nvPicPr>
        <xdr:cNvPr id="1248" name="Picture 311" descr="kha.JPG">
          <a:extLst>
            <a:ext uri="{FF2B5EF4-FFF2-40B4-BE49-F238E27FC236}">
              <a16:creationId xmlns:a16="http://schemas.microsoft.com/office/drawing/2014/main" id="{059474EF-5C74-4ADE-ADA2-63CB0C4C593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68755" y="52272247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49" name="Picture 2">
          <a:extLst>
            <a:ext uri="{FF2B5EF4-FFF2-40B4-BE49-F238E27FC236}">
              <a16:creationId xmlns:a16="http://schemas.microsoft.com/office/drawing/2014/main" id="{8B2601ED-A2BE-4B17-BFEE-BF03573A2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50" name="Picture 2">
          <a:extLst>
            <a:ext uri="{FF2B5EF4-FFF2-40B4-BE49-F238E27FC236}">
              <a16:creationId xmlns:a16="http://schemas.microsoft.com/office/drawing/2014/main" id="{4CE19DC4-1E4D-44D3-9A58-7A73E1A3EA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51" name="Picture 3" descr="nealuce_parete">
          <a:extLst>
            <a:ext uri="{FF2B5EF4-FFF2-40B4-BE49-F238E27FC236}">
              <a16:creationId xmlns:a16="http://schemas.microsoft.com/office/drawing/2014/main" id="{425DA4CC-1EC9-443E-9840-4072952F8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52" name="Picture 2">
          <a:extLst>
            <a:ext uri="{FF2B5EF4-FFF2-40B4-BE49-F238E27FC236}">
              <a16:creationId xmlns:a16="http://schemas.microsoft.com/office/drawing/2014/main" id="{CFBEE2BC-3417-49AC-B060-00E4FD1D2B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53" name="Picture 3" descr="nealuce_parete">
          <a:extLst>
            <a:ext uri="{FF2B5EF4-FFF2-40B4-BE49-F238E27FC236}">
              <a16:creationId xmlns:a16="http://schemas.microsoft.com/office/drawing/2014/main" id="{05763E6B-A183-425B-98C2-2D4B049558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54" name="Picture 2">
          <a:extLst>
            <a:ext uri="{FF2B5EF4-FFF2-40B4-BE49-F238E27FC236}">
              <a16:creationId xmlns:a16="http://schemas.microsoft.com/office/drawing/2014/main" id="{51B8B1E7-34EF-4EA8-9CE6-82C9E0CE1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55" name="Picture 3" descr="nealuce_parete">
          <a:extLst>
            <a:ext uri="{FF2B5EF4-FFF2-40B4-BE49-F238E27FC236}">
              <a16:creationId xmlns:a16="http://schemas.microsoft.com/office/drawing/2014/main" id="{DDCC8D7E-E691-4A65-8000-3093007F07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56" name="Picture 2">
          <a:extLst>
            <a:ext uri="{FF2B5EF4-FFF2-40B4-BE49-F238E27FC236}">
              <a16:creationId xmlns:a16="http://schemas.microsoft.com/office/drawing/2014/main" id="{B0465785-A227-4EAB-88FA-BFF7213CE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57" name="Picture 2">
          <a:extLst>
            <a:ext uri="{FF2B5EF4-FFF2-40B4-BE49-F238E27FC236}">
              <a16:creationId xmlns:a16="http://schemas.microsoft.com/office/drawing/2014/main" id="{2A31D0B2-F8EC-4E24-A876-0C72F67C39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58" name="Picture 3" descr="nealuce_parete">
          <a:extLst>
            <a:ext uri="{FF2B5EF4-FFF2-40B4-BE49-F238E27FC236}">
              <a16:creationId xmlns:a16="http://schemas.microsoft.com/office/drawing/2014/main" id="{FFDCECBD-B3F8-42C1-A19B-3D4C94C1BB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59" name="Picture 2">
          <a:extLst>
            <a:ext uri="{FF2B5EF4-FFF2-40B4-BE49-F238E27FC236}">
              <a16:creationId xmlns:a16="http://schemas.microsoft.com/office/drawing/2014/main" id="{C0E54C99-4D6E-4FA4-919D-5BB80EE27C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60" name="Picture 3" descr="nealuce_parete">
          <a:extLst>
            <a:ext uri="{FF2B5EF4-FFF2-40B4-BE49-F238E27FC236}">
              <a16:creationId xmlns:a16="http://schemas.microsoft.com/office/drawing/2014/main" id="{D327927F-5218-4B38-8DB2-3BB811F39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61" name="Picture 2">
          <a:extLst>
            <a:ext uri="{FF2B5EF4-FFF2-40B4-BE49-F238E27FC236}">
              <a16:creationId xmlns:a16="http://schemas.microsoft.com/office/drawing/2014/main" id="{994F733B-27D4-411F-983C-465917362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62" name="Picture 3" descr="nealuce_parete">
          <a:extLst>
            <a:ext uri="{FF2B5EF4-FFF2-40B4-BE49-F238E27FC236}">
              <a16:creationId xmlns:a16="http://schemas.microsoft.com/office/drawing/2014/main" id="{4CE74026-65AA-42FD-9497-0FF22CF16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63" name="Picture 2">
          <a:extLst>
            <a:ext uri="{FF2B5EF4-FFF2-40B4-BE49-F238E27FC236}">
              <a16:creationId xmlns:a16="http://schemas.microsoft.com/office/drawing/2014/main" id="{E99AC09C-43D6-48F5-9760-2EF5F817C7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1051</xdr:row>
      <xdr:rowOff>109730</xdr:rowOff>
    </xdr:to>
    <xdr:pic>
      <xdr:nvPicPr>
        <xdr:cNvPr id="1264" name="Picture 3" descr="nealuce_parete">
          <a:extLst>
            <a:ext uri="{FF2B5EF4-FFF2-40B4-BE49-F238E27FC236}">
              <a16:creationId xmlns:a16="http://schemas.microsoft.com/office/drawing/2014/main" id="{DAD45AF1-ED14-4B3E-A4F9-87AC5E6DF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65" name="Picture 2">
          <a:extLst>
            <a:ext uri="{FF2B5EF4-FFF2-40B4-BE49-F238E27FC236}">
              <a16:creationId xmlns:a16="http://schemas.microsoft.com/office/drawing/2014/main" id="{995B30FB-8197-47AA-B010-3BBC0FAB2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1051</xdr:row>
      <xdr:rowOff>109730</xdr:rowOff>
    </xdr:to>
    <xdr:pic>
      <xdr:nvPicPr>
        <xdr:cNvPr id="1266" name="Picture 3" descr="nealuce_parete">
          <a:extLst>
            <a:ext uri="{FF2B5EF4-FFF2-40B4-BE49-F238E27FC236}">
              <a16:creationId xmlns:a16="http://schemas.microsoft.com/office/drawing/2014/main" id="{C23BB85D-93C9-42D6-9C0C-BA62DA2C09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67" name="Picture 2">
          <a:extLst>
            <a:ext uri="{FF2B5EF4-FFF2-40B4-BE49-F238E27FC236}">
              <a16:creationId xmlns:a16="http://schemas.microsoft.com/office/drawing/2014/main" id="{E998E0B4-C25D-4539-BC1F-67A115C98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68" name="Picture 2">
          <a:extLst>
            <a:ext uri="{FF2B5EF4-FFF2-40B4-BE49-F238E27FC236}">
              <a16:creationId xmlns:a16="http://schemas.microsoft.com/office/drawing/2014/main" id="{74BFFA08-91DF-4126-BD0B-010875B8C9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1051</xdr:row>
      <xdr:rowOff>109730</xdr:rowOff>
    </xdr:to>
    <xdr:pic>
      <xdr:nvPicPr>
        <xdr:cNvPr id="1269" name="Picture 3" descr="nealuce_parete">
          <a:extLst>
            <a:ext uri="{FF2B5EF4-FFF2-40B4-BE49-F238E27FC236}">
              <a16:creationId xmlns:a16="http://schemas.microsoft.com/office/drawing/2014/main" id="{3EB8A6E0-DAD3-4A93-BCE4-29AE0B80ACE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70" name="Picture 2">
          <a:extLst>
            <a:ext uri="{FF2B5EF4-FFF2-40B4-BE49-F238E27FC236}">
              <a16:creationId xmlns:a16="http://schemas.microsoft.com/office/drawing/2014/main" id="{7BC233FB-49A9-4E70-9269-D9F1A858EA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71" name="Picture 2">
          <a:extLst>
            <a:ext uri="{FF2B5EF4-FFF2-40B4-BE49-F238E27FC236}">
              <a16:creationId xmlns:a16="http://schemas.microsoft.com/office/drawing/2014/main" id="{A0005311-81D6-495A-8205-C7778F8D9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1051</xdr:row>
      <xdr:rowOff>109730</xdr:rowOff>
    </xdr:to>
    <xdr:pic>
      <xdr:nvPicPr>
        <xdr:cNvPr id="1272" name="Picture 3" descr="nealuce_parete">
          <a:extLst>
            <a:ext uri="{FF2B5EF4-FFF2-40B4-BE49-F238E27FC236}">
              <a16:creationId xmlns:a16="http://schemas.microsoft.com/office/drawing/2014/main" id="{C0D49B24-0055-4A20-AED1-CD696DFDB4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73" name="Picture 2">
          <a:extLst>
            <a:ext uri="{FF2B5EF4-FFF2-40B4-BE49-F238E27FC236}">
              <a16:creationId xmlns:a16="http://schemas.microsoft.com/office/drawing/2014/main" id="{56C384BF-B775-4E7F-8637-ED444E2C9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74" name="Picture 2">
          <a:extLst>
            <a:ext uri="{FF2B5EF4-FFF2-40B4-BE49-F238E27FC236}">
              <a16:creationId xmlns:a16="http://schemas.microsoft.com/office/drawing/2014/main" id="{5E94AD2F-A9FF-48BE-B202-80684EA40B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1051</xdr:row>
      <xdr:rowOff>109730</xdr:rowOff>
    </xdr:to>
    <xdr:pic>
      <xdr:nvPicPr>
        <xdr:cNvPr id="1275" name="Picture 3" descr="nealuce_parete">
          <a:extLst>
            <a:ext uri="{FF2B5EF4-FFF2-40B4-BE49-F238E27FC236}">
              <a16:creationId xmlns:a16="http://schemas.microsoft.com/office/drawing/2014/main" id="{7A26A2C1-C3E1-42E4-A46D-2FB421451E1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1051</xdr:row>
      <xdr:rowOff>109730</xdr:rowOff>
    </xdr:to>
    <xdr:pic>
      <xdr:nvPicPr>
        <xdr:cNvPr id="1276" name="Picture 2">
          <a:extLst>
            <a:ext uri="{FF2B5EF4-FFF2-40B4-BE49-F238E27FC236}">
              <a16:creationId xmlns:a16="http://schemas.microsoft.com/office/drawing/2014/main" id="{2917EBA0-C400-4333-A728-E77EDC905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277" name="Picture 2">
          <a:extLst>
            <a:ext uri="{FF2B5EF4-FFF2-40B4-BE49-F238E27FC236}">
              <a16:creationId xmlns:a16="http://schemas.microsoft.com/office/drawing/2014/main" id="{B59EE919-41D7-4F7D-A132-F9C738C4F9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278" name="Picture 3" descr="nealuce_parete">
          <a:extLst>
            <a:ext uri="{FF2B5EF4-FFF2-40B4-BE49-F238E27FC236}">
              <a16:creationId xmlns:a16="http://schemas.microsoft.com/office/drawing/2014/main" id="{63D4EEBA-3B63-450C-930A-9B1371D80E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279" name="Picture 2">
          <a:extLst>
            <a:ext uri="{FF2B5EF4-FFF2-40B4-BE49-F238E27FC236}">
              <a16:creationId xmlns:a16="http://schemas.microsoft.com/office/drawing/2014/main" id="{1F3A06A0-A645-4D54-AF68-F9DFDB77C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280" name="Picture 2">
          <a:extLst>
            <a:ext uri="{FF2B5EF4-FFF2-40B4-BE49-F238E27FC236}">
              <a16:creationId xmlns:a16="http://schemas.microsoft.com/office/drawing/2014/main" id="{9612C386-31C3-4B93-A77D-785DF5DF3D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281" name="Picture 3" descr="nealuce_parete">
          <a:extLst>
            <a:ext uri="{FF2B5EF4-FFF2-40B4-BE49-F238E27FC236}">
              <a16:creationId xmlns:a16="http://schemas.microsoft.com/office/drawing/2014/main" id="{E2EED998-ADC7-4642-8F86-4364755CCD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282" name="Picture 2">
          <a:extLst>
            <a:ext uri="{FF2B5EF4-FFF2-40B4-BE49-F238E27FC236}">
              <a16:creationId xmlns:a16="http://schemas.microsoft.com/office/drawing/2014/main" id="{8E800B5F-D3FF-4B56-A404-67080D5CF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1061</xdr:row>
      <xdr:rowOff>107441</xdr:rowOff>
    </xdr:to>
    <xdr:pic>
      <xdr:nvPicPr>
        <xdr:cNvPr id="1283" name="Picture 3" descr="nealuce_parete">
          <a:extLst>
            <a:ext uri="{FF2B5EF4-FFF2-40B4-BE49-F238E27FC236}">
              <a16:creationId xmlns:a16="http://schemas.microsoft.com/office/drawing/2014/main" id="{62AB4523-E7A9-49BC-BEB8-7BF21249C0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1061</xdr:row>
      <xdr:rowOff>3304</xdr:rowOff>
    </xdr:to>
    <xdr:pic>
      <xdr:nvPicPr>
        <xdr:cNvPr id="1284" name="Picture 2">
          <a:extLst>
            <a:ext uri="{FF2B5EF4-FFF2-40B4-BE49-F238E27FC236}">
              <a16:creationId xmlns:a16="http://schemas.microsoft.com/office/drawing/2014/main" id="{F40FA13B-D5EE-418D-9ACD-D98740BB6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1052</xdr:row>
      <xdr:rowOff>23621</xdr:rowOff>
    </xdr:to>
    <xdr:pic>
      <xdr:nvPicPr>
        <xdr:cNvPr id="1285" name="Picture 1">
          <a:extLst>
            <a:ext uri="{FF2B5EF4-FFF2-40B4-BE49-F238E27FC236}">
              <a16:creationId xmlns:a16="http://schemas.microsoft.com/office/drawing/2014/main" id="{5C07173A-62B3-4747-B5A1-A2EA1AD3E6F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3309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1052</xdr:row>
      <xdr:rowOff>1399</xdr:rowOff>
    </xdr:to>
    <xdr:pic>
      <xdr:nvPicPr>
        <xdr:cNvPr id="1286" name="Picture 184" descr="Izrezak.JPG">
          <a:extLst>
            <a:ext uri="{FF2B5EF4-FFF2-40B4-BE49-F238E27FC236}">
              <a16:creationId xmlns:a16="http://schemas.microsoft.com/office/drawing/2014/main" id="{57FEDC1E-B9F5-4585-B08C-4304F69FBB9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3271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287" name="Picture 2">
          <a:extLst>
            <a:ext uri="{FF2B5EF4-FFF2-40B4-BE49-F238E27FC236}">
              <a16:creationId xmlns:a16="http://schemas.microsoft.com/office/drawing/2014/main" id="{3E3892F0-F09F-49FB-8F42-23DDF58F5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288" name="Picture 3" descr="nealuce_parete">
          <a:extLst>
            <a:ext uri="{FF2B5EF4-FFF2-40B4-BE49-F238E27FC236}">
              <a16:creationId xmlns:a16="http://schemas.microsoft.com/office/drawing/2014/main" id="{E66DD59A-5014-436D-8E5E-8DF594EEB7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289" name="Picture 2">
          <a:extLst>
            <a:ext uri="{FF2B5EF4-FFF2-40B4-BE49-F238E27FC236}">
              <a16:creationId xmlns:a16="http://schemas.microsoft.com/office/drawing/2014/main" id="{33DEF1C8-E832-44E1-8F1C-328F957E9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290" name="Picture 2">
          <a:extLst>
            <a:ext uri="{FF2B5EF4-FFF2-40B4-BE49-F238E27FC236}">
              <a16:creationId xmlns:a16="http://schemas.microsoft.com/office/drawing/2014/main" id="{5533E693-8A60-4B38-9D70-979E277143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291" name="Picture 3" descr="nealuce_parete">
          <a:extLst>
            <a:ext uri="{FF2B5EF4-FFF2-40B4-BE49-F238E27FC236}">
              <a16:creationId xmlns:a16="http://schemas.microsoft.com/office/drawing/2014/main" id="{439202E9-149C-49AA-B0F0-13B0673AB7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292" name="Picture 2">
          <a:extLst>
            <a:ext uri="{FF2B5EF4-FFF2-40B4-BE49-F238E27FC236}">
              <a16:creationId xmlns:a16="http://schemas.microsoft.com/office/drawing/2014/main" id="{62A34C1C-CF6D-4092-9D62-D49F95A85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1046</xdr:row>
      <xdr:rowOff>62483</xdr:rowOff>
    </xdr:to>
    <xdr:pic>
      <xdr:nvPicPr>
        <xdr:cNvPr id="1293" name="Picture 3" descr="nealuce_parete">
          <a:extLst>
            <a:ext uri="{FF2B5EF4-FFF2-40B4-BE49-F238E27FC236}">
              <a16:creationId xmlns:a16="http://schemas.microsoft.com/office/drawing/2014/main" id="{BECE2606-8FA6-4C2D-A302-B60388A07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1045</xdr:row>
      <xdr:rowOff>107860</xdr:rowOff>
    </xdr:to>
    <xdr:pic>
      <xdr:nvPicPr>
        <xdr:cNvPr id="1294" name="Picture 2">
          <a:extLst>
            <a:ext uri="{FF2B5EF4-FFF2-40B4-BE49-F238E27FC236}">
              <a16:creationId xmlns:a16="http://schemas.microsoft.com/office/drawing/2014/main" id="{E9AF788E-C648-4325-BEB3-5190F258B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1029</xdr:row>
      <xdr:rowOff>0</xdr:rowOff>
    </xdr:from>
    <xdr:to>
      <xdr:col>1</xdr:col>
      <xdr:colOff>822960</xdr:colOff>
      <xdr:row>1039</xdr:row>
      <xdr:rowOff>31312</xdr:rowOff>
    </xdr:to>
    <xdr:pic>
      <xdr:nvPicPr>
        <xdr:cNvPr id="1295" name="Picture 1">
          <a:extLst>
            <a:ext uri="{FF2B5EF4-FFF2-40B4-BE49-F238E27FC236}">
              <a16:creationId xmlns:a16="http://schemas.microsoft.com/office/drawing/2014/main" id="{6077CCE0-1E09-4737-865D-B947CCAC3D0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460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1029</xdr:row>
      <xdr:rowOff>0</xdr:rowOff>
    </xdr:from>
    <xdr:to>
      <xdr:col>1</xdr:col>
      <xdr:colOff>548640</xdr:colOff>
      <xdr:row>1039</xdr:row>
      <xdr:rowOff>1699</xdr:rowOff>
    </xdr:to>
    <xdr:pic>
      <xdr:nvPicPr>
        <xdr:cNvPr id="1296" name="Picture 195" descr="Izrezak.JPG">
          <a:extLst>
            <a:ext uri="{FF2B5EF4-FFF2-40B4-BE49-F238E27FC236}">
              <a16:creationId xmlns:a16="http://schemas.microsoft.com/office/drawing/2014/main" id="{FD46BDF4-97E3-453D-8CB7-D8D005EA95F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43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297" name="Picture 2">
          <a:extLst>
            <a:ext uri="{FF2B5EF4-FFF2-40B4-BE49-F238E27FC236}">
              <a16:creationId xmlns:a16="http://schemas.microsoft.com/office/drawing/2014/main" id="{C4F32352-CAD5-43C3-8971-DA0DD5967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298" name="Picture 2">
          <a:extLst>
            <a:ext uri="{FF2B5EF4-FFF2-40B4-BE49-F238E27FC236}">
              <a16:creationId xmlns:a16="http://schemas.microsoft.com/office/drawing/2014/main" id="{8CC536FB-F84C-4659-9EED-332213F5BB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36957</xdr:rowOff>
    </xdr:to>
    <xdr:pic>
      <xdr:nvPicPr>
        <xdr:cNvPr id="1299" name="Picture 3" descr="nealuce_parete">
          <a:extLst>
            <a:ext uri="{FF2B5EF4-FFF2-40B4-BE49-F238E27FC236}">
              <a16:creationId xmlns:a16="http://schemas.microsoft.com/office/drawing/2014/main" id="{C35ED189-F537-4EBB-953B-76894C267E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300" name="Picture 2">
          <a:extLst>
            <a:ext uri="{FF2B5EF4-FFF2-40B4-BE49-F238E27FC236}">
              <a16:creationId xmlns:a16="http://schemas.microsoft.com/office/drawing/2014/main" id="{6F32DF21-C4E3-4ED9-A6EE-BE85C9523F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36957</xdr:rowOff>
    </xdr:to>
    <xdr:pic>
      <xdr:nvPicPr>
        <xdr:cNvPr id="1301" name="Picture 3" descr="nealuce_parete">
          <a:extLst>
            <a:ext uri="{FF2B5EF4-FFF2-40B4-BE49-F238E27FC236}">
              <a16:creationId xmlns:a16="http://schemas.microsoft.com/office/drawing/2014/main" id="{E2A7657F-DF36-43A3-A966-ECF03909B1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302" name="Picture 2">
          <a:extLst>
            <a:ext uri="{FF2B5EF4-FFF2-40B4-BE49-F238E27FC236}">
              <a16:creationId xmlns:a16="http://schemas.microsoft.com/office/drawing/2014/main" id="{BA2C0320-A5EE-4CF0-8795-A55EC86132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36957</xdr:rowOff>
    </xdr:to>
    <xdr:pic>
      <xdr:nvPicPr>
        <xdr:cNvPr id="1303" name="Picture 3" descr="nealuce_parete">
          <a:extLst>
            <a:ext uri="{FF2B5EF4-FFF2-40B4-BE49-F238E27FC236}">
              <a16:creationId xmlns:a16="http://schemas.microsoft.com/office/drawing/2014/main" id="{4ADBF2E5-B24B-4C5D-A7BE-77B9E9A839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304" name="Picture 2">
          <a:extLst>
            <a:ext uri="{FF2B5EF4-FFF2-40B4-BE49-F238E27FC236}">
              <a16:creationId xmlns:a16="http://schemas.microsoft.com/office/drawing/2014/main" id="{E4362FE7-6060-4AA6-A79A-427F26CFE2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05" name="Picture 82">
          <a:extLst>
            <a:ext uri="{FF2B5EF4-FFF2-40B4-BE49-F238E27FC236}">
              <a16:creationId xmlns:a16="http://schemas.microsoft.com/office/drawing/2014/main" id="{B99181D0-1C59-4BF7-8D4A-979E55124A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306" name="Picture 2">
          <a:extLst>
            <a:ext uri="{FF2B5EF4-FFF2-40B4-BE49-F238E27FC236}">
              <a16:creationId xmlns:a16="http://schemas.microsoft.com/office/drawing/2014/main" id="{76AD6578-B15E-4821-907D-4248D3273C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36957</xdr:rowOff>
    </xdr:to>
    <xdr:pic>
      <xdr:nvPicPr>
        <xdr:cNvPr id="1307" name="Picture 3" descr="nealuce_parete">
          <a:extLst>
            <a:ext uri="{FF2B5EF4-FFF2-40B4-BE49-F238E27FC236}">
              <a16:creationId xmlns:a16="http://schemas.microsoft.com/office/drawing/2014/main" id="{E8445201-9564-4A6C-8DB2-2F6DFB77EC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08" name="Picture 85">
          <a:extLst>
            <a:ext uri="{FF2B5EF4-FFF2-40B4-BE49-F238E27FC236}">
              <a16:creationId xmlns:a16="http://schemas.microsoft.com/office/drawing/2014/main" id="{9DD25498-B595-45FC-B3D8-CAA979A56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309" name="Picture 2">
          <a:extLst>
            <a:ext uri="{FF2B5EF4-FFF2-40B4-BE49-F238E27FC236}">
              <a16:creationId xmlns:a16="http://schemas.microsoft.com/office/drawing/2014/main" id="{1717A12E-879F-4095-A493-AABCC3D5DE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36957</xdr:rowOff>
    </xdr:to>
    <xdr:pic>
      <xdr:nvPicPr>
        <xdr:cNvPr id="1310" name="Picture 3" descr="nealuce_parete">
          <a:extLst>
            <a:ext uri="{FF2B5EF4-FFF2-40B4-BE49-F238E27FC236}">
              <a16:creationId xmlns:a16="http://schemas.microsoft.com/office/drawing/2014/main" id="{220E21C9-13D2-4D85-BB61-B6B21C3FEF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11" name="Picture 76">
          <a:extLst>
            <a:ext uri="{FF2B5EF4-FFF2-40B4-BE49-F238E27FC236}">
              <a16:creationId xmlns:a16="http://schemas.microsoft.com/office/drawing/2014/main" id="{3EE29B4E-B1C6-4A63-9D43-89B1E6ED5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312" name="Picture 2">
          <a:extLst>
            <a:ext uri="{FF2B5EF4-FFF2-40B4-BE49-F238E27FC236}">
              <a16:creationId xmlns:a16="http://schemas.microsoft.com/office/drawing/2014/main" id="{78B034E9-2178-42D1-B8AD-AD2E65F66E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36957</xdr:rowOff>
    </xdr:to>
    <xdr:pic>
      <xdr:nvPicPr>
        <xdr:cNvPr id="1313" name="Picture 3" descr="nealuce_parete">
          <a:extLst>
            <a:ext uri="{FF2B5EF4-FFF2-40B4-BE49-F238E27FC236}">
              <a16:creationId xmlns:a16="http://schemas.microsoft.com/office/drawing/2014/main" id="{44803A3A-AD91-449E-83D7-6C66A45E3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14" name="Picture 79">
          <a:extLst>
            <a:ext uri="{FF2B5EF4-FFF2-40B4-BE49-F238E27FC236}">
              <a16:creationId xmlns:a16="http://schemas.microsoft.com/office/drawing/2014/main" id="{70EA5CFD-D005-400C-9355-3B5710531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1048</xdr:row>
      <xdr:rowOff>115062</xdr:rowOff>
    </xdr:to>
    <xdr:pic>
      <xdr:nvPicPr>
        <xdr:cNvPr id="1315" name="Picture 2">
          <a:extLst>
            <a:ext uri="{FF2B5EF4-FFF2-40B4-BE49-F238E27FC236}">
              <a16:creationId xmlns:a16="http://schemas.microsoft.com/office/drawing/2014/main" id="{CAEED687-C3AD-493F-A4EE-D86F887B79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1049</xdr:row>
      <xdr:rowOff>36957</xdr:rowOff>
    </xdr:to>
    <xdr:pic>
      <xdr:nvPicPr>
        <xdr:cNvPr id="1316" name="Picture 3" descr="nealuce_parete">
          <a:extLst>
            <a:ext uri="{FF2B5EF4-FFF2-40B4-BE49-F238E27FC236}">
              <a16:creationId xmlns:a16="http://schemas.microsoft.com/office/drawing/2014/main" id="{F78865F8-E36C-4A51-9372-40AE90CD6C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1041</xdr:row>
      <xdr:rowOff>3360</xdr:rowOff>
    </xdr:to>
    <xdr:pic>
      <xdr:nvPicPr>
        <xdr:cNvPr id="1317" name="Picture 1">
          <a:extLst>
            <a:ext uri="{FF2B5EF4-FFF2-40B4-BE49-F238E27FC236}">
              <a16:creationId xmlns:a16="http://schemas.microsoft.com/office/drawing/2014/main" id="{12E25615-EFF3-4B50-B753-780001F17B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717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1029</xdr:row>
      <xdr:rowOff>0</xdr:rowOff>
    </xdr:from>
    <xdr:to>
      <xdr:col>1</xdr:col>
      <xdr:colOff>617220</xdr:colOff>
      <xdr:row>1041</xdr:row>
      <xdr:rowOff>96360</xdr:rowOff>
    </xdr:to>
    <xdr:pic>
      <xdr:nvPicPr>
        <xdr:cNvPr id="1318" name="Picture 217" descr="Izrezak.JPG">
          <a:extLst>
            <a:ext uri="{FF2B5EF4-FFF2-40B4-BE49-F238E27FC236}">
              <a16:creationId xmlns:a16="http://schemas.microsoft.com/office/drawing/2014/main" id="{80379865-95C1-44CD-BAF1-E5F4B8506DE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9195" y="522722475"/>
          <a:ext cx="0" cy="1810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19" name="Picture 2">
          <a:extLst>
            <a:ext uri="{FF2B5EF4-FFF2-40B4-BE49-F238E27FC236}">
              <a16:creationId xmlns:a16="http://schemas.microsoft.com/office/drawing/2014/main" id="{2A0BB050-7D40-4038-B8F7-030AF89369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20" name="Picture 2">
          <a:extLst>
            <a:ext uri="{FF2B5EF4-FFF2-40B4-BE49-F238E27FC236}">
              <a16:creationId xmlns:a16="http://schemas.microsoft.com/office/drawing/2014/main" id="{E7ABEA4D-E906-4221-AE18-C2F281A01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1120</xdr:row>
      <xdr:rowOff>4955</xdr:rowOff>
    </xdr:to>
    <xdr:pic>
      <xdr:nvPicPr>
        <xdr:cNvPr id="1321" name="Picture 3" descr="nealuce_parete">
          <a:extLst>
            <a:ext uri="{FF2B5EF4-FFF2-40B4-BE49-F238E27FC236}">
              <a16:creationId xmlns:a16="http://schemas.microsoft.com/office/drawing/2014/main" id="{A788EED0-55C3-43EF-B13B-B3C333FFC4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22" name="Picture 2">
          <a:extLst>
            <a:ext uri="{FF2B5EF4-FFF2-40B4-BE49-F238E27FC236}">
              <a16:creationId xmlns:a16="http://schemas.microsoft.com/office/drawing/2014/main" id="{4A442E62-83D8-4449-8219-72678B5FC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1120</xdr:row>
      <xdr:rowOff>4955</xdr:rowOff>
    </xdr:to>
    <xdr:pic>
      <xdr:nvPicPr>
        <xdr:cNvPr id="1323" name="Picture 3" descr="nealuce_parete">
          <a:extLst>
            <a:ext uri="{FF2B5EF4-FFF2-40B4-BE49-F238E27FC236}">
              <a16:creationId xmlns:a16="http://schemas.microsoft.com/office/drawing/2014/main" id="{F73398F1-9213-46F2-A338-3D9AE6DC94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24" name="Picture 2">
          <a:extLst>
            <a:ext uri="{FF2B5EF4-FFF2-40B4-BE49-F238E27FC236}">
              <a16:creationId xmlns:a16="http://schemas.microsoft.com/office/drawing/2014/main" id="{7A121978-B926-4D50-A9B1-6BC02B0057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1120</xdr:row>
      <xdr:rowOff>4955</xdr:rowOff>
    </xdr:to>
    <xdr:pic>
      <xdr:nvPicPr>
        <xdr:cNvPr id="1325" name="Picture 3" descr="nealuce_parete">
          <a:extLst>
            <a:ext uri="{FF2B5EF4-FFF2-40B4-BE49-F238E27FC236}">
              <a16:creationId xmlns:a16="http://schemas.microsoft.com/office/drawing/2014/main" id="{B711F520-D838-49B7-BE1A-0FD53D806A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26" name="Picture 2">
          <a:extLst>
            <a:ext uri="{FF2B5EF4-FFF2-40B4-BE49-F238E27FC236}">
              <a16:creationId xmlns:a16="http://schemas.microsoft.com/office/drawing/2014/main" id="{46E93B96-03DA-4622-8E52-54CE71FC9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27" name="Picture 82">
          <a:extLst>
            <a:ext uri="{FF2B5EF4-FFF2-40B4-BE49-F238E27FC236}">
              <a16:creationId xmlns:a16="http://schemas.microsoft.com/office/drawing/2014/main" id="{9A840CBC-5C28-4C32-A914-B581BE641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28" name="Picture 2">
          <a:extLst>
            <a:ext uri="{FF2B5EF4-FFF2-40B4-BE49-F238E27FC236}">
              <a16:creationId xmlns:a16="http://schemas.microsoft.com/office/drawing/2014/main" id="{EC9F7FD8-A2D3-4536-AA32-4F4B6A41E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1120</xdr:row>
      <xdr:rowOff>4955</xdr:rowOff>
    </xdr:to>
    <xdr:pic>
      <xdr:nvPicPr>
        <xdr:cNvPr id="1329" name="Picture 3" descr="nealuce_parete">
          <a:extLst>
            <a:ext uri="{FF2B5EF4-FFF2-40B4-BE49-F238E27FC236}">
              <a16:creationId xmlns:a16="http://schemas.microsoft.com/office/drawing/2014/main" id="{32D55390-8A57-4EC4-A4BA-E20B348AEB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30" name="Picture 85">
          <a:extLst>
            <a:ext uri="{FF2B5EF4-FFF2-40B4-BE49-F238E27FC236}">
              <a16:creationId xmlns:a16="http://schemas.microsoft.com/office/drawing/2014/main" id="{326E0CB4-B14B-477C-AA00-B39800726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31" name="Picture 2">
          <a:extLst>
            <a:ext uri="{FF2B5EF4-FFF2-40B4-BE49-F238E27FC236}">
              <a16:creationId xmlns:a16="http://schemas.microsoft.com/office/drawing/2014/main" id="{83612240-96BF-4447-9DAE-77E6EACF1C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1120</xdr:row>
      <xdr:rowOff>4955</xdr:rowOff>
    </xdr:to>
    <xdr:pic>
      <xdr:nvPicPr>
        <xdr:cNvPr id="1332" name="Picture 3" descr="nealuce_parete">
          <a:extLst>
            <a:ext uri="{FF2B5EF4-FFF2-40B4-BE49-F238E27FC236}">
              <a16:creationId xmlns:a16="http://schemas.microsoft.com/office/drawing/2014/main" id="{093D3DB5-7D4C-4F3B-822F-AADA5FC995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33" name="Picture 76">
          <a:extLst>
            <a:ext uri="{FF2B5EF4-FFF2-40B4-BE49-F238E27FC236}">
              <a16:creationId xmlns:a16="http://schemas.microsoft.com/office/drawing/2014/main" id="{D57FDE3F-BF4C-4783-9165-43EAEC827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34" name="Picture 2">
          <a:extLst>
            <a:ext uri="{FF2B5EF4-FFF2-40B4-BE49-F238E27FC236}">
              <a16:creationId xmlns:a16="http://schemas.microsoft.com/office/drawing/2014/main" id="{8285E549-5A4B-4D9D-8DA0-15107EDBD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1120</xdr:row>
      <xdr:rowOff>4955</xdr:rowOff>
    </xdr:to>
    <xdr:pic>
      <xdr:nvPicPr>
        <xdr:cNvPr id="1335" name="Picture 3" descr="nealuce_parete">
          <a:extLst>
            <a:ext uri="{FF2B5EF4-FFF2-40B4-BE49-F238E27FC236}">
              <a16:creationId xmlns:a16="http://schemas.microsoft.com/office/drawing/2014/main" id="{75347FA2-7B59-4E29-A8C1-E13D7B12AA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36" name="Picture 79">
          <a:extLst>
            <a:ext uri="{FF2B5EF4-FFF2-40B4-BE49-F238E27FC236}">
              <a16:creationId xmlns:a16="http://schemas.microsoft.com/office/drawing/2014/main" id="{B065C9BB-EA96-4853-828D-3D64AE6B8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1118</xdr:row>
      <xdr:rowOff>66676</xdr:rowOff>
    </xdr:to>
    <xdr:pic>
      <xdr:nvPicPr>
        <xdr:cNvPr id="1337" name="Picture 2">
          <a:extLst>
            <a:ext uri="{FF2B5EF4-FFF2-40B4-BE49-F238E27FC236}">
              <a16:creationId xmlns:a16="http://schemas.microsoft.com/office/drawing/2014/main" id="{F09EDABE-E06D-4898-AF34-F6CBEC052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1120</xdr:row>
      <xdr:rowOff>4955</xdr:rowOff>
    </xdr:to>
    <xdr:pic>
      <xdr:nvPicPr>
        <xdr:cNvPr id="1338" name="Picture 3" descr="nealuce_parete">
          <a:extLst>
            <a:ext uri="{FF2B5EF4-FFF2-40B4-BE49-F238E27FC236}">
              <a16:creationId xmlns:a16="http://schemas.microsoft.com/office/drawing/2014/main" id="{21CB5185-2258-4E1A-BFBE-1541296369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1037</xdr:row>
      <xdr:rowOff>102109</xdr:rowOff>
    </xdr:to>
    <xdr:pic>
      <xdr:nvPicPr>
        <xdr:cNvPr id="1339" name="Picture 1">
          <a:extLst>
            <a:ext uri="{FF2B5EF4-FFF2-40B4-BE49-F238E27FC236}">
              <a16:creationId xmlns:a16="http://schemas.microsoft.com/office/drawing/2014/main" id="{6E2EBE6B-6C86-477C-AC1F-23A8DCF0AC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245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40" name="Picture 2">
          <a:extLst>
            <a:ext uri="{FF2B5EF4-FFF2-40B4-BE49-F238E27FC236}">
              <a16:creationId xmlns:a16="http://schemas.microsoft.com/office/drawing/2014/main" id="{7FF56C7E-1AB6-40D6-808C-D43CFD756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41" name="Picture 2">
          <a:extLst>
            <a:ext uri="{FF2B5EF4-FFF2-40B4-BE49-F238E27FC236}">
              <a16:creationId xmlns:a16="http://schemas.microsoft.com/office/drawing/2014/main" id="{6AF82D32-C1BE-4762-93E3-6DB43BFDB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42" name="Picture 3" descr="nealuce_parete">
          <a:extLst>
            <a:ext uri="{FF2B5EF4-FFF2-40B4-BE49-F238E27FC236}">
              <a16:creationId xmlns:a16="http://schemas.microsoft.com/office/drawing/2014/main" id="{E58FCC14-5253-492B-AC4F-BCAF1C2EEF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43" name="Picture 2">
          <a:extLst>
            <a:ext uri="{FF2B5EF4-FFF2-40B4-BE49-F238E27FC236}">
              <a16:creationId xmlns:a16="http://schemas.microsoft.com/office/drawing/2014/main" id="{508325C0-7E22-42F8-BC74-8582039C1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44" name="Picture 3" descr="nealuce_parete">
          <a:extLst>
            <a:ext uri="{FF2B5EF4-FFF2-40B4-BE49-F238E27FC236}">
              <a16:creationId xmlns:a16="http://schemas.microsoft.com/office/drawing/2014/main" id="{562C5C3B-0E00-4448-82C6-BB4896862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45" name="Picture 2">
          <a:extLst>
            <a:ext uri="{FF2B5EF4-FFF2-40B4-BE49-F238E27FC236}">
              <a16:creationId xmlns:a16="http://schemas.microsoft.com/office/drawing/2014/main" id="{36D5A7C1-5AEF-4CD2-A8BA-BFDD799ADE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46" name="Picture 3" descr="nealuce_parete">
          <a:extLst>
            <a:ext uri="{FF2B5EF4-FFF2-40B4-BE49-F238E27FC236}">
              <a16:creationId xmlns:a16="http://schemas.microsoft.com/office/drawing/2014/main" id="{F2283D7F-90CC-49D3-97C1-75B7D1B23D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47" name="Picture 2">
          <a:extLst>
            <a:ext uri="{FF2B5EF4-FFF2-40B4-BE49-F238E27FC236}">
              <a16:creationId xmlns:a16="http://schemas.microsoft.com/office/drawing/2014/main" id="{5663B88F-5E86-4B3E-8972-08CA2C65D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48" name="Picture 82">
          <a:extLst>
            <a:ext uri="{FF2B5EF4-FFF2-40B4-BE49-F238E27FC236}">
              <a16:creationId xmlns:a16="http://schemas.microsoft.com/office/drawing/2014/main" id="{CB84A03D-003A-488D-952C-19EE20AB3C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49" name="Picture 2">
          <a:extLst>
            <a:ext uri="{FF2B5EF4-FFF2-40B4-BE49-F238E27FC236}">
              <a16:creationId xmlns:a16="http://schemas.microsoft.com/office/drawing/2014/main" id="{1CBCB2F0-105B-4B5E-B742-2F62AB8C6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50" name="Picture 3" descr="nealuce_parete">
          <a:extLst>
            <a:ext uri="{FF2B5EF4-FFF2-40B4-BE49-F238E27FC236}">
              <a16:creationId xmlns:a16="http://schemas.microsoft.com/office/drawing/2014/main" id="{B82B0C77-A0CD-4347-BC13-ECFAD88942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51" name="Picture 85">
          <a:extLst>
            <a:ext uri="{FF2B5EF4-FFF2-40B4-BE49-F238E27FC236}">
              <a16:creationId xmlns:a16="http://schemas.microsoft.com/office/drawing/2014/main" id="{4C0E92B5-EAAD-4BEE-BF4B-1776820A3E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52" name="Picture 2">
          <a:extLst>
            <a:ext uri="{FF2B5EF4-FFF2-40B4-BE49-F238E27FC236}">
              <a16:creationId xmlns:a16="http://schemas.microsoft.com/office/drawing/2014/main" id="{6BB788F0-86B7-47A4-BEFF-18F19DE47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53" name="Picture 3" descr="nealuce_parete">
          <a:extLst>
            <a:ext uri="{FF2B5EF4-FFF2-40B4-BE49-F238E27FC236}">
              <a16:creationId xmlns:a16="http://schemas.microsoft.com/office/drawing/2014/main" id="{98A033B8-950D-465F-9D17-5A0C0286F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54" name="Picture 76">
          <a:extLst>
            <a:ext uri="{FF2B5EF4-FFF2-40B4-BE49-F238E27FC236}">
              <a16:creationId xmlns:a16="http://schemas.microsoft.com/office/drawing/2014/main" id="{FFE3B684-AEF8-496C-ABD6-197A3D97A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55" name="Picture 2">
          <a:extLst>
            <a:ext uri="{FF2B5EF4-FFF2-40B4-BE49-F238E27FC236}">
              <a16:creationId xmlns:a16="http://schemas.microsoft.com/office/drawing/2014/main" id="{134EE425-CA17-4BE6-B182-696E0D0818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56" name="Picture 3" descr="nealuce_parete">
          <a:extLst>
            <a:ext uri="{FF2B5EF4-FFF2-40B4-BE49-F238E27FC236}">
              <a16:creationId xmlns:a16="http://schemas.microsoft.com/office/drawing/2014/main" id="{5914AF35-0F70-4FA8-96B3-80E6E932D0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57" name="Picture 79">
          <a:extLst>
            <a:ext uri="{FF2B5EF4-FFF2-40B4-BE49-F238E27FC236}">
              <a16:creationId xmlns:a16="http://schemas.microsoft.com/office/drawing/2014/main" id="{A4855481-A478-4E7B-A0B2-2B1E396218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58" name="Picture 2">
          <a:extLst>
            <a:ext uri="{FF2B5EF4-FFF2-40B4-BE49-F238E27FC236}">
              <a16:creationId xmlns:a16="http://schemas.microsoft.com/office/drawing/2014/main" id="{DB5473D2-1F8F-45B2-B870-585DA3F5E3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59" name="Picture 3" descr="nealuce_parete">
          <a:extLst>
            <a:ext uri="{FF2B5EF4-FFF2-40B4-BE49-F238E27FC236}">
              <a16:creationId xmlns:a16="http://schemas.microsoft.com/office/drawing/2014/main" id="{4DC59865-1C87-48C6-A4BD-3105ECFB34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60960</xdr:rowOff>
    </xdr:to>
    <xdr:pic>
      <xdr:nvPicPr>
        <xdr:cNvPr id="1360" name="Picture 1">
          <a:extLst>
            <a:ext uri="{FF2B5EF4-FFF2-40B4-BE49-F238E27FC236}">
              <a16:creationId xmlns:a16="http://schemas.microsoft.com/office/drawing/2014/main" id="{11C33794-D845-44B3-A5B5-DA9EA43559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61" name="Picture 82">
          <a:extLst>
            <a:ext uri="{FF2B5EF4-FFF2-40B4-BE49-F238E27FC236}">
              <a16:creationId xmlns:a16="http://schemas.microsoft.com/office/drawing/2014/main" id="{0664C037-5038-41E4-97C2-B08BFD0DBC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62" name="Picture 85">
          <a:extLst>
            <a:ext uri="{FF2B5EF4-FFF2-40B4-BE49-F238E27FC236}">
              <a16:creationId xmlns:a16="http://schemas.microsoft.com/office/drawing/2014/main" id="{3F537DB9-39F2-4881-9FF1-70641EBC8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63" name="Picture 76">
          <a:extLst>
            <a:ext uri="{FF2B5EF4-FFF2-40B4-BE49-F238E27FC236}">
              <a16:creationId xmlns:a16="http://schemas.microsoft.com/office/drawing/2014/main" id="{62AF8D68-17E5-42FD-8711-E2CB47918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64" name="Picture 79">
          <a:extLst>
            <a:ext uri="{FF2B5EF4-FFF2-40B4-BE49-F238E27FC236}">
              <a16:creationId xmlns:a16="http://schemas.microsoft.com/office/drawing/2014/main" id="{3C61394A-1617-437A-8B0A-3C7D1C105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0</xdr:rowOff>
    </xdr:to>
    <xdr:pic>
      <xdr:nvPicPr>
        <xdr:cNvPr id="1365" name="Picture 1">
          <a:extLst>
            <a:ext uri="{FF2B5EF4-FFF2-40B4-BE49-F238E27FC236}">
              <a16:creationId xmlns:a16="http://schemas.microsoft.com/office/drawing/2014/main" id="{4C0BF5BA-DDE6-4D48-97C1-5A6891F015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1029</xdr:row>
      <xdr:rowOff>0</xdr:rowOff>
    </xdr:to>
    <xdr:pic>
      <xdr:nvPicPr>
        <xdr:cNvPr id="1366" name="Picture 3">
          <a:extLst>
            <a:ext uri="{FF2B5EF4-FFF2-40B4-BE49-F238E27FC236}">
              <a16:creationId xmlns:a16="http://schemas.microsoft.com/office/drawing/2014/main" id="{9192D5F4-11C4-4CB0-8C29-9B08CAE3EC1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67" name="Picture 2">
          <a:extLst>
            <a:ext uri="{FF2B5EF4-FFF2-40B4-BE49-F238E27FC236}">
              <a16:creationId xmlns:a16="http://schemas.microsoft.com/office/drawing/2014/main" id="{CB3795E0-6010-49FF-A81C-64392E82E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39624</xdr:rowOff>
    </xdr:to>
    <xdr:pic>
      <xdr:nvPicPr>
        <xdr:cNvPr id="1368" name="Picture 3" descr="nealuce_parete">
          <a:extLst>
            <a:ext uri="{FF2B5EF4-FFF2-40B4-BE49-F238E27FC236}">
              <a16:creationId xmlns:a16="http://schemas.microsoft.com/office/drawing/2014/main" id="{F5CF0A72-3823-4DE1-BC15-A8823323307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69" name="Picture 2">
          <a:extLst>
            <a:ext uri="{FF2B5EF4-FFF2-40B4-BE49-F238E27FC236}">
              <a16:creationId xmlns:a16="http://schemas.microsoft.com/office/drawing/2014/main" id="{C0CDA306-433B-4F68-B85F-E5558579F6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70" name="Picture 2">
          <a:extLst>
            <a:ext uri="{FF2B5EF4-FFF2-40B4-BE49-F238E27FC236}">
              <a16:creationId xmlns:a16="http://schemas.microsoft.com/office/drawing/2014/main" id="{D38EC878-C1D8-4B63-84F9-DBBB192071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39624</xdr:rowOff>
    </xdr:to>
    <xdr:pic>
      <xdr:nvPicPr>
        <xdr:cNvPr id="1371" name="Picture 3" descr="nealuce_parete">
          <a:extLst>
            <a:ext uri="{FF2B5EF4-FFF2-40B4-BE49-F238E27FC236}">
              <a16:creationId xmlns:a16="http://schemas.microsoft.com/office/drawing/2014/main" id="{DDAE905D-6D44-41B0-B10A-499D3517B72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72" name="Picture 2">
          <a:extLst>
            <a:ext uri="{FF2B5EF4-FFF2-40B4-BE49-F238E27FC236}">
              <a16:creationId xmlns:a16="http://schemas.microsoft.com/office/drawing/2014/main" id="{1344E630-728D-43F9-87AC-1F441385F6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73" name="Picture 2">
          <a:extLst>
            <a:ext uri="{FF2B5EF4-FFF2-40B4-BE49-F238E27FC236}">
              <a16:creationId xmlns:a16="http://schemas.microsoft.com/office/drawing/2014/main" id="{296D325C-932B-428F-A86D-E6D61A403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39624</xdr:rowOff>
    </xdr:to>
    <xdr:pic>
      <xdr:nvPicPr>
        <xdr:cNvPr id="1374" name="Picture 3" descr="nealuce_parete">
          <a:extLst>
            <a:ext uri="{FF2B5EF4-FFF2-40B4-BE49-F238E27FC236}">
              <a16:creationId xmlns:a16="http://schemas.microsoft.com/office/drawing/2014/main" id="{FCB35804-1FEB-4DA9-BDF1-446553D5872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75" name="Picture 2">
          <a:extLst>
            <a:ext uri="{FF2B5EF4-FFF2-40B4-BE49-F238E27FC236}">
              <a16:creationId xmlns:a16="http://schemas.microsoft.com/office/drawing/2014/main" id="{059C1E89-F6DC-46D4-A530-81E0271EB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76" name="Picture 2">
          <a:extLst>
            <a:ext uri="{FF2B5EF4-FFF2-40B4-BE49-F238E27FC236}">
              <a16:creationId xmlns:a16="http://schemas.microsoft.com/office/drawing/2014/main" id="{F3B6E4D3-C043-4251-801C-8D54AC8B54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39624</xdr:rowOff>
    </xdr:to>
    <xdr:pic>
      <xdr:nvPicPr>
        <xdr:cNvPr id="1377" name="Picture 3" descr="nealuce_parete">
          <a:extLst>
            <a:ext uri="{FF2B5EF4-FFF2-40B4-BE49-F238E27FC236}">
              <a16:creationId xmlns:a16="http://schemas.microsoft.com/office/drawing/2014/main" id="{F334A4CA-9950-4FA0-A0FF-B241F05BD6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78" name="Picture 2">
          <a:extLst>
            <a:ext uri="{FF2B5EF4-FFF2-40B4-BE49-F238E27FC236}">
              <a16:creationId xmlns:a16="http://schemas.microsoft.com/office/drawing/2014/main" id="{C4C40855-3DD0-4B4C-9514-E8AB76293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1029</xdr:row>
      <xdr:rowOff>0</xdr:rowOff>
    </xdr:from>
    <xdr:to>
      <xdr:col>1</xdr:col>
      <xdr:colOff>906780</xdr:colOff>
      <xdr:row>1029</xdr:row>
      <xdr:rowOff>0</xdr:rowOff>
    </xdr:to>
    <xdr:pic>
      <xdr:nvPicPr>
        <xdr:cNvPr id="1379" name="Picture 311" descr="kha.JPG">
          <a:extLst>
            <a:ext uri="{FF2B5EF4-FFF2-40B4-BE49-F238E27FC236}">
              <a16:creationId xmlns:a16="http://schemas.microsoft.com/office/drawing/2014/main" id="{69F9E206-334C-4CC7-8F6E-3513ED70D75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6875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80" name="Picture 2">
          <a:extLst>
            <a:ext uri="{FF2B5EF4-FFF2-40B4-BE49-F238E27FC236}">
              <a16:creationId xmlns:a16="http://schemas.microsoft.com/office/drawing/2014/main" id="{7D42EE5C-A8FC-4180-933D-5E3BE29023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81" name="Picture 2">
          <a:extLst>
            <a:ext uri="{FF2B5EF4-FFF2-40B4-BE49-F238E27FC236}">
              <a16:creationId xmlns:a16="http://schemas.microsoft.com/office/drawing/2014/main" id="{9175A095-FF41-4E8C-B924-70100912B9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82" name="Picture 3" descr="nealuce_parete">
          <a:extLst>
            <a:ext uri="{FF2B5EF4-FFF2-40B4-BE49-F238E27FC236}">
              <a16:creationId xmlns:a16="http://schemas.microsoft.com/office/drawing/2014/main" id="{125FB26C-DED9-433F-A0F3-5F20F41E5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83" name="Picture 2">
          <a:extLst>
            <a:ext uri="{FF2B5EF4-FFF2-40B4-BE49-F238E27FC236}">
              <a16:creationId xmlns:a16="http://schemas.microsoft.com/office/drawing/2014/main" id="{DD6B99AD-AC4C-4AF2-9D35-9F1E775730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84" name="Picture 3" descr="nealuce_parete">
          <a:extLst>
            <a:ext uri="{FF2B5EF4-FFF2-40B4-BE49-F238E27FC236}">
              <a16:creationId xmlns:a16="http://schemas.microsoft.com/office/drawing/2014/main" id="{730DAB88-3ECD-4E5D-9737-A8E1F1FF8B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85" name="Picture 2">
          <a:extLst>
            <a:ext uri="{FF2B5EF4-FFF2-40B4-BE49-F238E27FC236}">
              <a16:creationId xmlns:a16="http://schemas.microsoft.com/office/drawing/2014/main" id="{1021F0A8-FF32-46E7-8715-E0AC95203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86" name="Picture 3" descr="nealuce_parete">
          <a:extLst>
            <a:ext uri="{FF2B5EF4-FFF2-40B4-BE49-F238E27FC236}">
              <a16:creationId xmlns:a16="http://schemas.microsoft.com/office/drawing/2014/main" id="{8769F014-5D0F-4D4A-84CF-1065559092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87" name="Picture 2">
          <a:extLst>
            <a:ext uri="{FF2B5EF4-FFF2-40B4-BE49-F238E27FC236}">
              <a16:creationId xmlns:a16="http://schemas.microsoft.com/office/drawing/2014/main" id="{F43B0580-EB01-4E15-B7D2-646D47F046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88" name="Picture 82">
          <a:extLst>
            <a:ext uri="{FF2B5EF4-FFF2-40B4-BE49-F238E27FC236}">
              <a16:creationId xmlns:a16="http://schemas.microsoft.com/office/drawing/2014/main" id="{45E8ED82-CFC7-4C4E-94F2-D495ADD04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89" name="Picture 2">
          <a:extLst>
            <a:ext uri="{FF2B5EF4-FFF2-40B4-BE49-F238E27FC236}">
              <a16:creationId xmlns:a16="http://schemas.microsoft.com/office/drawing/2014/main" id="{477DC3F6-A2ED-4BA4-B768-DDBB22DA9D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90" name="Picture 3" descr="nealuce_parete">
          <a:extLst>
            <a:ext uri="{FF2B5EF4-FFF2-40B4-BE49-F238E27FC236}">
              <a16:creationId xmlns:a16="http://schemas.microsoft.com/office/drawing/2014/main" id="{61488F17-EF8A-4295-902E-AE756C1143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91" name="Picture 85">
          <a:extLst>
            <a:ext uri="{FF2B5EF4-FFF2-40B4-BE49-F238E27FC236}">
              <a16:creationId xmlns:a16="http://schemas.microsoft.com/office/drawing/2014/main" id="{42A74CD3-4516-4E1A-A67F-63D8C7C37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92" name="Picture 2">
          <a:extLst>
            <a:ext uri="{FF2B5EF4-FFF2-40B4-BE49-F238E27FC236}">
              <a16:creationId xmlns:a16="http://schemas.microsoft.com/office/drawing/2014/main" id="{3D2ECD5E-2AF4-4592-80B6-DE990C49F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93" name="Picture 3" descr="nealuce_parete">
          <a:extLst>
            <a:ext uri="{FF2B5EF4-FFF2-40B4-BE49-F238E27FC236}">
              <a16:creationId xmlns:a16="http://schemas.microsoft.com/office/drawing/2014/main" id="{4CF4E0D7-F64E-49A4-9512-BED2F57B0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94" name="Picture 76">
          <a:extLst>
            <a:ext uri="{FF2B5EF4-FFF2-40B4-BE49-F238E27FC236}">
              <a16:creationId xmlns:a16="http://schemas.microsoft.com/office/drawing/2014/main" id="{24D0B06B-1848-4262-B696-C3F60D331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95" name="Picture 2">
          <a:extLst>
            <a:ext uri="{FF2B5EF4-FFF2-40B4-BE49-F238E27FC236}">
              <a16:creationId xmlns:a16="http://schemas.microsoft.com/office/drawing/2014/main" id="{6E20F53C-C48A-4F18-87A7-100145F68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96" name="Picture 3" descr="nealuce_parete">
          <a:extLst>
            <a:ext uri="{FF2B5EF4-FFF2-40B4-BE49-F238E27FC236}">
              <a16:creationId xmlns:a16="http://schemas.microsoft.com/office/drawing/2014/main" id="{EC2F549F-EEDB-460E-8E68-8AE7523303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397" name="Picture 79">
          <a:extLst>
            <a:ext uri="{FF2B5EF4-FFF2-40B4-BE49-F238E27FC236}">
              <a16:creationId xmlns:a16="http://schemas.microsoft.com/office/drawing/2014/main" id="{090C9CF1-1B51-4B52-B903-21B97EA81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398" name="Picture 2">
          <a:extLst>
            <a:ext uri="{FF2B5EF4-FFF2-40B4-BE49-F238E27FC236}">
              <a16:creationId xmlns:a16="http://schemas.microsoft.com/office/drawing/2014/main" id="{949C8AF1-323C-4241-96CD-7258A0D462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1029</xdr:row>
      <xdr:rowOff>0</xdr:rowOff>
    </xdr:from>
    <xdr:to>
      <xdr:col>1</xdr:col>
      <xdr:colOff>1127760</xdr:colOff>
      <xdr:row>1050</xdr:row>
      <xdr:rowOff>39624</xdr:rowOff>
    </xdr:to>
    <xdr:pic>
      <xdr:nvPicPr>
        <xdr:cNvPr id="1399" name="Picture 3" descr="nealuce_parete">
          <a:extLst>
            <a:ext uri="{FF2B5EF4-FFF2-40B4-BE49-F238E27FC236}">
              <a16:creationId xmlns:a16="http://schemas.microsoft.com/office/drawing/2014/main" id="{573CBF84-67B1-4490-8E7C-162C0B08BF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60960</xdr:rowOff>
    </xdr:to>
    <xdr:pic>
      <xdr:nvPicPr>
        <xdr:cNvPr id="1400" name="Picture 1">
          <a:extLst>
            <a:ext uri="{FF2B5EF4-FFF2-40B4-BE49-F238E27FC236}">
              <a16:creationId xmlns:a16="http://schemas.microsoft.com/office/drawing/2014/main" id="{F999D0F9-D313-4ED9-9337-6C9AC1E009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1029</xdr:row>
      <xdr:rowOff>0</xdr:rowOff>
    </xdr:to>
    <xdr:pic>
      <xdr:nvPicPr>
        <xdr:cNvPr id="1401" name="Picture 3">
          <a:extLst>
            <a:ext uri="{FF2B5EF4-FFF2-40B4-BE49-F238E27FC236}">
              <a16:creationId xmlns:a16="http://schemas.microsoft.com/office/drawing/2014/main" id="{78BB77E2-D732-418A-882E-2236749DB87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402" name="Picture 2">
          <a:extLst>
            <a:ext uri="{FF2B5EF4-FFF2-40B4-BE49-F238E27FC236}">
              <a16:creationId xmlns:a16="http://schemas.microsoft.com/office/drawing/2014/main" id="{D1A4FFA2-3A72-46A9-8E62-2C331BA43E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39624</xdr:rowOff>
    </xdr:to>
    <xdr:pic>
      <xdr:nvPicPr>
        <xdr:cNvPr id="1403" name="Picture 3" descr="nealuce_parete">
          <a:extLst>
            <a:ext uri="{FF2B5EF4-FFF2-40B4-BE49-F238E27FC236}">
              <a16:creationId xmlns:a16="http://schemas.microsoft.com/office/drawing/2014/main" id="{959DA43D-AFF9-402C-98AB-6F7F12DE8D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404" name="Picture 2">
          <a:extLst>
            <a:ext uri="{FF2B5EF4-FFF2-40B4-BE49-F238E27FC236}">
              <a16:creationId xmlns:a16="http://schemas.microsoft.com/office/drawing/2014/main" id="{E5941BE3-1D55-4299-BEAA-831FC8E123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405" name="Picture 2">
          <a:extLst>
            <a:ext uri="{FF2B5EF4-FFF2-40B4-BE49-F238E27FC236}">
              <a16:creationId xmlns:a16="http://schemas.microsoft.com/office/drawing/2014/main" id="{2F5572EF-F18F-425D-996B-4F23B19F8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39624</xdr:rowOff>
    </xdr:to>
    <xdr:pic>
      <xdr:nvPicPr>
        <xdr:cNvPr id="1406" name="Picture 3" descr="nealuce_parete">
          <a:extLst>
            <a:ext uri="{FF2B5EF4-FFF2-40B4-BE49-F238E27FC236}">
              <a16:creationId xmlns:a16="http://schemas.microsoft.com/office/drawing/2014/main" id="{C14E2CB2-1487-4597-9F2B-7D89820A4D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407" name="Picture 2">
          <a:extLst>
            <a:ext uri="{FF2B5EF4-FFF2-40B4-BE49-F238E27FC236}">
              <a16:creationId xmlns:a16="http://schemas.microsoft.com/office/drawing/2014/main" id="{79A9CC57-3282-4F8B-90DA-CE9C3D725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408" name="Picture 2">
          <a:extLst>
            <a:ext uri="{FF2B5EF4-FFF2-40B4-BE49-F238E27FC236}">
              <a16:creationId xmlns:a16="http://schemas.microsoft.com/office/drawing/2014/main" id="{8F7FE366-E9AC-4606-BDDE-10C54A372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39624</xdr:rowOff>
    </xdr:to>
    <xdr:pic>
      <xdr:nvPicPr>
        <xdr:cNvPr id="1409" name="Picture 3" descr="nealuce_parete">
          <a:extLst>
            <a:ext uri="{FF2B5EF4-FFF2-40B4-BE49-F238E27FC236}">
              <a16:creationId xmlns:a16="http://schemas.microsoft.com/office/drawing/2014/main" id="{F28036C6-A896-4CE9-8C92-B137EA1C143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410" name="Picture 2">
          <a:extLst>
            <a:ext uri="{FF2B5EF4-FFF2-40B4-BE49-F238E27FC236}">
              <a16:creationId xmlns:a16="http://schemas.microsoft.com/office/drawing/2014/main" id="{A0646A10-CBEF-49FF-B310-FC4EED26F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411" name="Picture 2">
          <a:extLst>
            <a:ext uri="{FF2B5EF4-FFF2-40B4-BE49-F238E27FC236}">
              <a16:creationId xmlns:a16="http://schemas.microsoft.com/office/drawing/2014/main" id="{2EC2F75A-7262-4F75-948A-85D4FECA27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1029</xdr:row>
      <xdr:rowOff>0</xdr:rowOff>
    </xdr:from>
    <xdr:to>
      <xdr:col>1</xdr:col>
      <xdr:colOff>1089660</xdr:colOff>
      <xdr:row>1050</xdr:row>
      <xdr:rowOff>39624</xdr:rowOff>
    </xdr:to>
    <xdr:pic>
      <xdr:nvPicPr>
        <xdr:cNvPr id="1412" name="Picture 3" descr="nealuce_parete">
          <a:extLst>
            <a:ext uri="{FF2B5EF4-FFF2-40B4-BE49-F238E27FC236}">
              <a16:creationId xmlns:a16="http://schemas.microsoft.com/office/drawing/2014/main" id="{AD9A2954-5AC6-4E20-9B82-DEB0FAD8149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1050</xdr:row>
      <xdr:rowOff>39624</xdr:rowOff>
    </xdr:to>
    <xdr:pic>
      <xdr:nvPicPr>
        <xdr:cNvPr id="1413" name="Picture 2">
          <a:extLst>
            <a:ext uri="{FF2B5EF4-FFF2-40B4-BE49-F238E27FC236}">
              <a16:creationId xmlns:a16="http://schemas.microsoft.com/office/drawing/2014/main" id="{ACD10A1D-90DE-4156-ACAD-C028DC13C1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414" name="Picture 82">
          <a:extLst>
            <a:ext uri="{FF2B5EF4-FFF2-40B4-BE49-F238E27FC236}">
              <a16:creationId xmlns:a16="http://schemas.microsoft.com/office/drawing/2014/main" id="{FA2297AD-7313-4468-B10F-C14247F5FC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415" name="Picture 85">
          <a:extLst>
            <a:ext uri="{FF2B5EF4-FFF2-40B4-BE49-F238E27FC236}">
              <a16:creationId xmlns:a16="http://schemas.microsoft.com/office/drawing/2014/main" id="{A3A6FB67-0495-4F01-982E-343BB4DE8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416" name="Picture 76">
          <a:extLst>
            <a:ext uri="{FF2B5EF4-FFF2-40B4-BE49-F238E27FC236}">
              <a16:creationId xmlns:a16="http://schemas.microsoft.com/office/drawing/2014/main" id="{38BE541F-E6E9-4E28-89B0-6624B3E1B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1029</xdr:row>
      <xdr:rowOff>0</xdr:rowOff>
    </xdr:from>
    <xdr:to>
      <xdr:col>1</xdr:col>
      <xdr:colOff>990600</xdr:colOff>
      <xdr:row>1029</xdr:row>
      <xdr:rowOff>0</xdr:rowOff>
    </xdr:to>
    <xdr:pic>
      <xdr:nvPicPr>
        <xdr:cNvPr id="1417" name="Picture 79">
          <a:extLst>
            <a:ext uri="{FF2B5EF4-FFF2-40B4-BE49-F238E27FC236}">
              <a16:creationId xmlns:a16="http://schemas.microsoft.com/office/drawing/2014/main" id="{5C3F3ED7-EB44-467A-AA1B-BF13F1D4E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1029</xdr:row>
      <xdr:rowOff>0</xdr:rowOff>
    </xdr:from>
    <xdr:to>
      <xdr:col>1</xdr:col>
      <xdr:colOff>800100</xdr:colOff>
      <xdr:row>1029</xdr:row>
      <xdr:rowOff>5461</xdr:rowOff>
    </xdr:to>
    <xdr:pic>
      <xdr:nvPicPr>
        <xdr:cNvPr id="1418" name="Picture 1">
          <a:extLst>
            <a:ext uri="{FF2B5EF4-FFF2-40B4-BE49-F238E27FC236}">
              <a16:creationId xmlns:a16="http://schemas.microsoft.com/office/drawing/2014/main" id="{D719EFBF-88E9-4D02-A678-EE52652F12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1029</xdr:row>
      <xdr:rowOff>0</xdr:rowOff>
    </xdr:from>
    <xdr:to>
      <xdr:col>1</xdr:col>
      <xdr:colOff>861060</xdr:colOff>
      <xdr:row>1029</xdr:row>
      <xdr:rowOff>47244</xdr:rowOff>
    </xdr:to>
    <xdr:pic>
      <xdr:nvPicPr>
        <xdr:cNvPr id="1419" name="Picture 1">
          <a:extLst>
            <a:ext uri="{FF2B5EF4-FFF2-40B4-BE49-F238E27FC236}">
              <a16:creationId xmlns:a16="http://schemas.microsoft.com/office/drawing/2014/main" id="{8B538B48-4646-460E-A8FE-BECFD71C227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23035" y="52272247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1028700</xdr:colOff>
      <xdr:row>1029</xdr:row>
      <xdr:rowOff>0</xdr:rowOff>
    </xdr:from>
    <xdr:to>
      <xdr:col>1</xdr:col>
      <xdr:colOff>1028700</xdr:colOff>
      <xdr:row>1039</xdr:row>
      <xdr:rowOff>5763</xdr:rowOff>
    </xdr:to>
    <xdr:pic>
      <xdr:nvPicPr>
        <xdr:cNvPr id="1420" name="Picture 1202" descr="Izrezak.JPG">
          <a:extLst>
            <a:ext uri="{FF2B5EF4-FFF2-40B4-BE49-F238E27FC236}">
              <a16:creationId xmlns:a16="http://schemas.microsoft.com/office/drawing/2014/main" id="{A0217BCB-FD2F-40A9-8E54-BB6E4BF28B18}"/>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590675" y="522655800"/>
          <a:ext cx="0" cy="1426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1943100</xdr:colOff>
      <xdr:row>1029</xdr:row>
      <xdr:rowOff>0</xdr:rowOff>
    </xdr:from>
    <xdr:ext cx="0" cy="281940"/>
    <xdr:pic>
      <xdr:nvPicPr>
        <xdr:cNvPr id="1421" name="Picture 1">
          <a:extLst>
            <a:ext uri="{FF2B5EF4-FFF2-40B4-BE49-F238E27FC236}">
              <a16:creationId xmlns:a16="http://schemas.microsoft.com/office/drawing/2014/main" id="{CBECC726-9FDB-4F6B-9069-7BBDE52B87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5075" y="522789150"/>
          <a:ext cx="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533400</xdr:colOff>
      <xdr:row>480</xdr:row>
      <xdr:rowOff>0</xdr:rowOff>
    </xdr:from>
    <xdr:to>
      <xdr:col>13</xdr:col>
      <xdr:colOff>9525</xdr:colOff>
      <xdr:row>480</xdr:row>
      <xdr:rowOff>0</xdr:rowOff>
    </xdr:to>
    <xdr:sp macro="" textlink="">
      <xdr:nvSpPr>
        <xdr:cNvPr id="1422" name="TextBox 1421">
          <a:extLst>
            <a:ext uri="{FF2B5EF4-FFF2-40B4-BE49-F238E27FC236}">
              <a16:creationId xmlns:a16="http://schemas.microsoft.com/office/drawing/2014/main" id="{B62E9380-4CBA-4EC7-B3F0-655173A24E8A}"/>
            </a:ext>
          </a:extLst>
        </xdr:cNvPr>
        <xdr:cNvSpPr txBox="1"/>
      </xdr:nvSpPr>
      <xdr:spPr>
        <a:xfrm>
          <a:off x="9658350" y="214483950"/>
          <a:ext cx="191452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3</xdr:col>
      <xdr:colOff>762000</xdr:colOff>
      <xdr:row>1534</xdr:row>
      <xdr:rowOff>0</xdr:rowOff>
    </xdr:from>
    <xdr:ext cx="184731" cy="264560"/>
    <xdr:sp macro="" textlink="">
      <xdr:nvSpPr>
        <xdr:cNvPr id="2" name="TextBox 1">
          <a:extLst>
            <a:ext uri="{FF2B5EF4-FFF2-40B4-BE49-F238E27FC236}">
              <a16:creationId xmlns:a16="http://schemas.microsoft.com/office/drawing/2014/main" id="{DD7122AB-0169-4F5E-9E1B-E0AF2706F4FC}"/>
            </a:ext>
          </a:extLst>
        </xdr:cNvPr>
        <xdr:cNvSpPr txBox="1"/>
      </xdr:nvSpPr>
      <xdr:spPr>
        <a:xfrm>
          <a:off x="4381500" y="27382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1534</xdr:row>
      <xdr:rowOff>0</xdr:rowOff>
    </xdr:from>
    <xdr:ext cx="184731" cy="264560"/>
    <xdr:sp macro="" textlink="">
      <xdr:nvSpPr>
        <xdr:cNvPr id="3" name="TextBox 1">
          <a:extLst>
            <a:ext uri="{FF2B5EF4-FFF2-40B4-BE49-F238E27FC236}">
              <a16:creationId xmlns:a16="http://schemas.microsoft.com/office/drawing/2014/main" id="{5D3006B7-452C-40BD-BC59-55B29E0DB83B}"/>
            </a:ext>
          </a:extLst>
        </xdr:cNvPr>
        <xdr:cNvSpPr txBox="1"/>
      </xdr:nvSpPr>
      <xdr:spPr>
        <a:xfrm>
          <a:off x="4381500" y="27382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1534</xdr:row>
      <xdr:rowOff>0</xdr:rowOff>
    </xdr:from>
    <xdr:ext cx="184731" cy="264560"/>
    <xdr:sp macro="" textlink="">
      <xdr:nvSpPr>
        <xdr:cNvPr id="4" name="TextBox 1">
          <a:extLst>
            <a:ext uri="{FF2B5EF4-FFF2-40B4-BE49-F238E27FC236}">
              <a16:creationId xmlns:a16="http://schemas.microsoft.com/office/drawing/2014/main" id="{1D2A05D5-B557-4BB5-8B69-29F24C6D9CC3}"/>
            </a:ext>
          </a:extLst>
        </xdr:cNvPr>
        <xdr:cNvSpPr txBox="1"/>
      </xdr:nvSpPr>
      <xdr:spPr>
        <a:xfrm>
          <a:off x="4381500" y="273824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1519</xdr:row>
      <xdr:rowOff>0</xdr:rowOff>
    </xdr:from>
    <xdr:ext cx="184731" cy="264560"/>
    <xdr:sp macro="" textlink="">
      <xdr:nvSpPr>
        <xdr:cNvPr id="5" name="TextBox 1">
          <a:extLst>
            <a:ext uri="{FF2B5EF4-FFF2-40B4-BE49-F238E27FC236}">
              <a16:creationId xmlns:a16="http://schemas.microsoft.com/office/drawing/2014/main" id="{8BEE4E3C-2A7A-41C3-9A6F-0F829687134A}"/>
            </a:ext>
          </a:extLst>
        </xdr:cNvPr>
        <xdr:cNvSpPr txBox="1"/>
      </xdr:nvSpPr>
      <xdr:spPr>
        <a:xfrm>
          <a:off x="4381500" y="27168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1518</xdr:row>
      <xdr:rowOff>0</xdr:rowOff>
    </xdr:from>
    <xdr:ext cx="184731" cy="264560"/>
    <xdr:sp macro="" textlink="">
      <xdr:nvSpPr>
        <xdr:cNvPr id="6" name="TextBox 1">
          <a:extLst>
            <a:ext uri="{FF2B5EF4-FFF2-40B4-BE49-F238E27FC236}">
              <a16:creationId xmlns:a16="http://schemas.microsoft.com/office/drawing/2014/main" id="{B2C4D8BC-5318-4C29-92FE-24F181981AC9}"/>
            </a:ext>
          </a:extLst>
        </xdr:cNvPr>
        <xdr:cNvSpPr txBox="1"/>
      </xdr:nvSpPr>
      <xdr:spPr>
        <a:xfrm>
          <a:off x="4381500" y="27153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1517</xdr:row>
      <xdr:rowOff>0</xdr:rowOff>
    </xdr:from>
    <xdr:ext cx="184731" cy="264560"/>
    <xdr:sp macro="" textlink="">
      <xdr:nvSpPr>
        <xdr:cNvPr id="7" name="TextBox 1">
          <a:extLst>
            <a:ext uri="{FF2B5EF4-FFF2-40B4-BE49-F238E27FC236}">
              <a16:creationId xmlns:a16="http://schemas.microsoft.com/office/drawing/2014/main" id="{2EA187F1-E881-4CBF-A726-51F1A165BAAA}"/>
            </a:ext>
          </a:extLst>
        </xdr:cNvPr>
        <xdr:cNvSpPr txBox="1"/>
      </xdr:nvSpPr>
      <xdr:spPr>
        <a:xfrm>
          <a:off x="4381500" y="27139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1519</xdr:row>
      <xdr:rowOff>0</xdr:rowOff>
    </xdr:from>
    <xdr:ext cx="184731" cy="264560"/>
    <xdr:sp macro="" textlink="">
      <xdr:nvSpPr>
        <xdr:cNvPr id="8" name="TextBox 1">
          <a:extLst>
            <a:ext uri="{FF2B5EF4-FFF2-40B4-BE49-F238E27FC236}">
              <a16:creationId xmlns:a16="http://schemas.microsoft.com/office/drawing/2014/main" id="{65F1F9D1-5173-48B0-BDE8-286689362E67}"/>
            </a:ext>
          </a:extLst>
        </xdr:cNvPr>
        <xdr:cNvSpPr txBox="1"/>
      </xdr:nvSpPr>
      <xdr:spPr>
        <a:xfrm>
          <a:off x="5057775" y="27168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1518</xdr:row>
      <xdr:rowOff>0</xdr:rowOff>
    </xdr:from>
    <xdr:ext cx="184731" cy="264560"/>
    <xdr:sp macro="" textlink="">
      <xdr:nvSpPr>
        <xdr:cNvPr id="9" name="TextBox 1">
          <a:extLst>
            <a:ext uri="{FF2B5EF4-FFF2-40B4-BE49-F238E27FC236}">
              <a16:creationId xmlns:a16="http://schemas.microsoft.com/office/drawing/2014/main" id="{1E0C9A6A-8A1E-463F-BC7D-AA9497CDFE0E}"/>
            </a:ext>
          </a:extLst>
        </xdr:cNvPr>
        <xdr:cNvSpPr txBox="1"/>
      </xdr:nvSpPr>
      <xdr:spPr>
        <a:xfrm>
          <a:off x="5057775" y="27153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1517</xdr:row>
      <xdr:rowOff>0</xdr:rowOff>
    </xdr:from>
    <xdr:ext cx="184731" cy="264560"/>
    <xdr:sp macro="" textlink="">
      <xdr:nvSpPr>
        <xdr:cNvPr id="10" name="TextBox 1">
          <a:extLst>
            <a:ext uri="{FF2B5EF4-FFF2-40B4-BE49-F238E27FC236}">
              <a16:creationId xmlns:a16="http://schemas.microsoft.com/office/drawing/2014/main" id="{D8A31B89-672D-4D0F-9A81-636CA0A12BEA}"/>
            </a:ext>
          </a:extLst>
        </xdr:cNvPr>
        <xdr:cNvSpPr txBox="1"/>
      </xdr:nvSpPr>
      <xdr:spPr>
        <a:xfrm>
          <a:off x="5057775" y="271395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1534</xdr:row>
      <xdr:rowOff>0</xdr:rowOff>
    </xdr:from>
    <xdr:ext cx="184731" cy="264560"/>
    <xdr:sp macro="" textlink="">
      <xdr:nvSpPr>
        <xdr:cNvPr id="11" name="TextBox 1">
          <a:extLst>
            <a:ext uri="{FF2B5EF4-FFF2-40B4-BE49-F238E27FC236}">
              <a16:creationId xmlns:a16="http://schemas.microsoft.com/office/drawing/2014/main" id="{3DE855D3-5FBB-4F23-AECB-E03FAE3CF212}"/>
            </a:ext>
          </a:extLst>
        </xdr:cNvPr>
        <xdr:cNvSpPr txBox="1"/>
      </xdr:nvSpPr>
      <xdr:spPr>
        <a:xfrm>
          <a:off x="4511040" y="2564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1534</xdr:row>
      <xdr:rowOff>0</xdr:rowOff>
    </xdr:from>
    <xdr:ext cx="184731" cy="264560"/>
    <xdr:sp macro="" textlink="">
      <xdr:nvSpPr>
        <xdr:cNvPr id="12" name="TextBox 1">
          <a:extLst>
            <a:ext uri="{FF2B5EF4-FFF2-40B4-BE49-F238E27FC236}">
              <a16:creationId xmlns:a16="http://schemas.microsoft.com/office/drawing/2014/main" id="{600AC740-1000-44F0-8E9A-19420964B775}"/>
            </a:ext>
          </a:extLst>
        </xdr:cNvPr>
        <xdr:cNvSpPr txBox="1"/>
      </xdr:nvSpPr>
      <xdr:spPr>
        <a:xfrm>
          <a:off x="4511040" y="2564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1534</xdr:row>
      <xdr:rowOff>0</xdr:rowOff>
    </xdr:from>
    <xdr:ext cx="184731" cy="264560"/>
    <xdr:sp macro="" textlink="">
      <xdr:nvSpPr>
        <xdr:cNvPr id="13" name="TextBox 1">
          <a:extLst>
            <a:ext uri="{FF2B5EF4-FFF2-40B4-BE49-F238E27FC236}">
              <a16:creationId xmlns:a16="http://schemas.microsoft.com/office/drawing/2014/main" id="{FC95C480-0C78-437E-B2C8-A47BFE0108CA}"/>
            </a:ext>
          </a:extLst>
        </xdr:cNvPr>
        <xdr:cNvSpPr txBox="1"/>
      </xdr:nvSpPr>
      <xdr:spPr>
        <a:xfrm>
          <a:off x="4511040" y="25641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1519</xdr:row>
      <xdr:rowOff>0</xdr:rowOff>
    </xdr:from>
    <xdr:ext cx="184731" cy="264560"/>
    <xdr:sp macro="" textlink="">
      <xdr:nvSpPr>
        <xdr:cNvPr id="14" name="TextBox 1">
          <a:extLst>
            <a:ext uri="{FF2B5EF4-FFF2-40B4-BE49-F238E27FC236}">
              <a16:creationId xmlns:a16="http://schemas.microsoft.com/office/drawing/2014/main" id="{CE511D40-2BA5-4AEA-BF38-B9ABE556BA1D}"/>
            </a:ext>
          </a:extLst>
        </xdr:cNvPr>
        <xdr:cNvSpPr txBox="1"/>
      </xdr:nvSpPr>
      <xdr:spPr>
        <a:xfrm>
          <a:off x="4511040" y="25446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1518</xdr:row>
      <xdr:rowOff>0</xdr:rowOff>
    </xdr:from>
    <xdr:ext cx="184731" cy="264560"/>
    <xdr:sp macro="" textlink="">
      <xdr:nvSpPr>
        <xdr:cNvPr id="15" name="TextBox 1">
          <a:extLst>
            <a:ext uri="{FF2B5EF4-FFF2-40B4-BE49-F238E27FC236}">
              <a16:creationId xmlns:a16="http://schemas.microsoft.com/office/drawing/2014/main" id="{22C6B54F-991C-4995-A0C7-2727180D144D}"/>
            </a:ext>
          </a:extLst>
        </xdr:cNvPr>
        <xdr:cNvSpPr txBox="1"/>
      </xdr:nvSpPr>
      <xdr:spPr>
        <a:xfrm>
          <a:off x="4511040" y="254340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1517</xdr:row>
      <xdr:rowOff>0</xdr:rowOff>
    </xdr:from>
    <xdr:ext cx="184731" cy="264560"/>
    <xdr:sp macro="" textlink="">
      <xdr:nvSpPr>
        <xdr:cNvPr id="16" name="TextBox 1">
          <a:extLst>
            <a:ext uri="{FF2B5EF4-FFF2-40B4-BE49-F238E27FC236}">
              <a16:creationId xmlns:a16="http://schemas.microsoft.com/office/drawing/2014/main" id="{F058E041-B78F-4174-B320-38DF8EBB8613}"/>
            </a:ext>
          </a:extLst>
        </xdr:cNvPr>
        <xdr:cNvSpPr txBox="1"/>
      </xdr:nvSpPr>
      <xdr:spPr>
        <a:xfrm>
          <a:off x="4511040" y="254210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762000</xdr:colOff>
      <xdr:row>1523</xdr:row>
      <xdr:rowOff>0</xdr:rowOff>
    </xdr:from>
    <xdr:ext cx="184731" cy="264560"/>
    <xdr:sp macro="" textlink="">
      <xdr:nvSpPr>
        <xdr:cNvPr id="2" name="TextBox 1">
          <a:extLst>
            <a:ext uri="{FF2B5EF4-FFF2-40B4-BE49-F238E27FC236}">
              <a16:creationId xmlns:a16="http://schemas.microsoft.com/office/drawing/2014/main" id="{B6871649-EAD9-46BB-9A59-F547D875DDB2}"/>
            </a:ext>
          </a:extLst>
        </xdr:cNvPr>
        <xdr:cNvSpPr txBox="1"/>
      </xdr:nvSpPr>
      <xdr:spPr>
        <a:xfrm>
          <a:off x="5819775" y="3076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1523</xdr:row>
      <xdr:rowOff>0</xdr:rowOff>
    </xdr:from>
    <xdr:ext cx="184731" cy="264560"/>
    <xdr:sp macro="" textlink="">
      <xdr:nvSpPr>
        <xdr:cNvPr id="3" name="TextBox 1">
          <a:extLst>
            <a:ext uri="{FF2B5EF4-FFF2-40B4-BE49-F238E27FC236}">
              <a16:creationId xmlns:a16="http://schemas.microsoft.com/office/drawing/2014/main" id="{102AE5A0-46AB-490E-88B8-119210BCBD03}"/>
            </a:ext>
          </a:extLst>
        </xdr:cNvPr>
        <xdr:cNvSpPr txBox="1"/>
      </xdr:nvSpPr>
      <xdr:spPr>
        <a:xfrm>
          <a:off x="5819775" y="2914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1523</xdr:row>
      <xdr:rowOff>0</xdr:rowOff>
    </xdr:from>
    <xdr:ext cx="184731" cy="264560"/>
    <xdr:sp macro="" textlink="">
      <xdr:nvSpPr>
        <xdr:cNvPr id="4" name="TextBox 1">
          <a:extLst>
            <a:ext uri="{FF2B5EF4-FFF2-40B4-BE49-F238E27FC236}">
              <a16:creationId xmlns:a16="http://schemas.microsoft.com/office/drawing/2014/main" id="{999CEAC1-9518-41E5-BC87-586C0D7F3DA3}"/>
            </a:ext>
          </a:extLst>
        </xdr:cNvPr>
        <xdr:cNvSpPr txBox="1"/>
      </xdr:nvSpPr>
      <xdr:spPr>
        <a:xfrm>
          <a:off x="5819775" y="275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1508</xdr:row>
      <xdr:rowOff>0</xdr:rowOff>
    </xdr:from>
    <xdr:ext cx="184731" cy="264560"/>
    <xdr:sp macro="" textlink="">
      <xdr:nvSpPr>
        <xdr:cNvPr id="5" name="TextBox 1">
          <a:extLst>
            <a:ext uri="{FF2B5EF4-FFF2-40B4-BE49-F238E27FC236}">
              <a16:creationId xmlns:a16="http://schemas.microsoft.com/office/drawing/2014/main" id="{11674922-25BC-4EF9-B77F-D735725312A4}"/>
            </a:ext>
          </a:extLst>
        </xdr:cNvPr>
        <xdr:cNvSpPr txBox="1"/>
      </xdr:nvSpPr>
      <xdr:spPr>
        <a:xfrm>
          <a:off x="5819775" y="3076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1507</xdr:row>
      <xdr:rowOff>0</xdr:rowOff>
    </xdr:from>
    <xdr:ext cx="184731" cy="264560"/>
    <xdr:sp macro="" textlink="">
      <xdr:nvSpPr>
        <xdr:cNvPr id="6" name="TextBox 1">
          <a:extLst>
            <a:ext uri="{FF2B5EF4-FFF2-40B4-BE49-F238E27FC236}">
              <a16:creationId xmlns:a16="http://schemas.microsoft.com/office/drawing/2014/main" id="{2706353D-1B75-4EE2-B18F-32160323D40F}"/>
            </a:ext>
          </a:extLst>
        </xdr:cNvPr>
        <xdr:cNvSpPr txBox="1"/>
      </xdr:nvSpPr>
      <xdr:spPr>
        <a:xfrm>
          <a:off x="5819775" y="2914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1506</xdr:row>
      <xdr:rowOff>0</xdr:rowOff>
    </xdr:from>
    <xdr:ext cx="184731" cy="264560"/>
    <xdr:sp macro="" textlink="">
      <xdr:nvSpPr>
        <xdr:cNvPr id="7" name="TextBox 1">
          <a:extLst>
            <a:ext uri="{FF2B5EF4-FFF2-40B4-BE49-F238E27FC236}">
              <a16:creationId xmlns:a16="http://schemas.microsoft.com/office/drawing/2014/main" id="{76038DEB-07C3-4499-B5C2-12005B5971E6}"/>
            </a:ext>
          </a:extLst>
        </xdr:cNvPr>
        <xdr:cNvSpPr txBox="1"/>
      </xdr:nvSpPr>
      <xdr:spPr>
        <a:xfrm>
          <a:off x="5819775" y="275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1508</xdr:row>
      <xdr:rowOff>0</xdr:rowOff>
    </xdr:from>
    <xdr:ext cx="184731" cy="264560"/>
    <xdr:sp macro="" textlink="">
      <xdr:nvSpPr>
        <xdr:cNvPr id="8" name="TextBox 1">
          <a:extLst>
            <a:ext uri="{FF2B5EF4-FFF2-40B4-BE49-F238E27FC236}">
              <a16:creationId xmlns:a16="http://schemas.microsoft.com/office/drawing/2014/main" id="{83158511-77A9-470D-8998-41818524029C}"/>
            </a:ext>
          </a:extLst>
        </xdr:cNvPr>
        <xdr:cNvSpPr txBox="1"/>
      </xdr:nvSpPr>
      <xdr:spPr>
        <a:xfrm>
          <a:off x="4581525" y="6014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1507</xdr:row>
      <xdr:rowOff>0</xdr:rowOff>
    </xdr:from>
    <xdr:ext cx="184731" cy="264560"/>
    <xdr:sp macro="" textlink="">
      <xdr:nvSpPr>
        <xdr:cNvPr id="9" name="TextBox 1">
          <a:extLst>
            <a:ext uri="{FF2B5EF4-FFF2-40B4-BE49-F238E27FC236}">
              <a16:creationId xmlns:a16="http://schemas.microsoft.com/office/drawing/2014/main" id="{7A7E36EA-8308-480C-B3B6-E12FC8A7954E}"/>
            </a:ext>
          </a:extLst>
        </xdr:cNvPr>
        <xdr:cNvSpPr txBox="1"/>
      </xdr:nvSpPr>
      <xdr:spPr>
        <a:xfrm>
          <a:off x="4581525" y="601246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1506</xdr:row>
      <xdr:rowOff>0</xdr:rowOff>
    </xdr:from>
    <xdr:ext cx="184731" cy="264560"/>
    <xdr:sp macro="" textlink="">
      <xdr:nvSpPr>
        <xdr:cNvPr id="10" name="TextBox 1">
          <a:extLst>
            <a:ext uri="{FF2B5EF4-FFF2-40B4-BE49-F238E27FC236}">
              <a16:creationId xmlns:a16="http://schemas.microsoft.com/office/drawing/2014/main" id="{06E35ED0-B2CD-4384-A442-7B251C5C5B27}"/>
            </a:ext>
          </a:extLst>
        </xdr:cNvPr>
        <xdr:cNvSpPr txBox="1"/>
      </xdr:nvSpPr>
      <xdr:spPr>
        <a:xfrm>
          <a:off x="4581525" y="601084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xdr:colOff>
      <xdr:row>1021</xdr:row>
      <xdr:rowOff>0</xdr:rowOff>
    </xdr:from>
    <xdr:ext cx="184731" cy="264560"/>
    <xdr:sp macro="" textlink="">
      <xdr:nvSpPr>
        <xdr:cNvPr id="11" name="TextBox 1">
          <a:extLst>
            <a:ext uri="{FF2B5EF4-FFF2-40B4-BE49-F238E27FC236}">
              <a16:creationId xmlns:a16="http://schemas.microsoft.com/office/drawing/2014/main" id="{45B1C5EA-6526-401D-9B7F-057E1F9BDD26}"/>
            </a:ext>
          </a:extLst>
        </xdr:cNvPr>
        <xdr:cNvSpPr txBox="1"/>
      </xdr:nvSpPr>
      <xdr:spPr>
        <a:xfrm>
          <a:off x="3962400" y="422367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1021</xdr:row>
      <xdr:rowOff>0</xdr:rowOff>
    </xdr:from>
    <xdr:ext cx="184731" cy="274009"/>
    <xdr:sp macro="" textlink="">
      <xdr:nvSpPr>
        <xdr:cNvPr id="12" name="TextBox 2">
          <a:extLst>
            <a:ext uri="{FF2B5EF4-FFF2-40B4-BE49-F238E27FC236}">
              <a16:creationId xmlns:a16="http://schemas.microsoft.com/office/drawing/2014/main" id="{D691FEE2-D2FA-4ED6-9A2E-C86D45AD6F66}"/>
            </a:ext>
          </a:extLst>
        </xdr:cNvPr>
        <xdr:cNvSpPr txBox="1"/>
      </xdr:nvSpPr>
      <xdr:spPr>
        <a:xfrm>
          <a:off x="3962400" y="42236707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1021</xdr:row>
      <xdr:rowOff>0</xdr:rowOff>
    </xdr:from>
    <xdr:ext cx="184731" cy="264560"/>
    <xdr:sp macro="" textlink="">
      <xdr:nvSpPr>
        <xdr:cNvPr id="13" name="TextBox 49">
          <a:extLst>
            <a:ext uri="{FF2B5EF4-FFF2-40B4-BE49-F238E27FC236}">
              <a16:creationId xmlns:a16="http://schemas.microsoft.com/office/drawing/2014/main" id="{26D363C6-94F6-4FF8-A64C-1319C3A3E2D2}"/>
            </a:ext>
          </a:extLst>
        </xdr:cNvPr>
        <xdr:cNvSpPr txBox="1"/>
      </xdr:nvSpPr>
      <xdr:spPr>
        <a:xfrm>
          <a:off x="3962400" y="422367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1021</xdr:row>
      <xdr:rowOff>0</xdr:rowOff>
    </xdr:from>
    <xdr:ext cx="184731" cy="274009"/>
    <xdr:sp macro="" textlink="">
      <xdr:nvSpPr>
        <xdr:cNvPr id="14" name="TextBox 50">
          <a:extLst>
            <a:ext uri="{FF2B5EF4-FFF2-40B4-BE49-F238E27FC236}">
              <a16:creationId xmlns:a16="http://schemas.microsoft.com/office/drawing/2014/main" id="{D10212CF-018B-4F8A-B627-80D2DF78F738}"/>
            </a:ext>
          </a:extLst>
        </xdr:cNvPr>
        <xdr:cNvSpPr txBox="1"/>
      </xdr:nvSpPr>
      <xdr:spPr>
        <a:xfrm>
          <a:off x="3962400" y="42236707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762000</xdr:colOff>
      <xdr:row>1523</xdr:row>
      <xdr:rowOff>0</xdr:rowOff>
    </xdr:from>
    <xdr:ext cx="184731" cy="264560"/>
    <xdr:sp macro="" textlink="">
      <xdr:nvSpPr>
        <xdr:cNvPr id="15" name="TextBox 1">
          <a:extLst>
            <a:ext uri="{FF2B5EF4-FFF2-40B4-BE49-F238E27FC236}">
              <a16:creationId xmlns:a16="http://schemas.microsoft.com/office/drawing/2014/main" id="{0643EDBC-3A2C-40A2-8405-D9448584E125}"/>
            </a:ext>
          </a:extLst>
        </xdr:cNvPr>
        <xdr:cNvSpPr txBox="1"/>
      </xdr:nvSpPr>
      <xdr:spPr>
        <a:xfrm>
          <a:off x="4282440" y="550979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1523</xdr:row>
      <xdr:rowOff>0</xdr:rowOff>
    </xdr:from>
    <xdr:ext cx="184731" cy="264560"/>
    <xdr:sp macro="" textlink="">
      <xdr:nvSpPr>
        <xdr:cNvPr id="16" name="TextBox 1">
          <a:extLst>
            <a:ext uri="{FF2B5EF4-FFF2-40B4-BE49-F238E27FC236}">
              <a16:creationId xmlns:a16="http://schemas.microsoft.com/office/drawing/2014/main" id="{BAE70C8C-6643-489F-9C4C-EB61B92A50D9}"/>
            </a:ext>
          </a:extLst>
        </xdr:cNvPr>
        <xdr:cNvSpPr txBox="1"/>
      </xdr:nvSpPr>
      <xdr:spPr>
        <a:xfrm>
          <a:off x="4282440" y="550979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1523</xdr:row>
      <xdr:rowOff>0</xdr:rowOff>
    </xdr:from>
    <xdr:ext cx="184731" cy="264560"/>
    <xdr:sp macro="" textlink="">
      <xdr:nvSpPr>
        <xdr:cNvPr id="17" name="TextBox 1">
          <a:extLst>
            <a:ext uri="{FF2B5EF4-FFF2-40B4-BE49-F238E27FC236}">
              <a16:creationId xmlns:a16="http://schemas.microsoft.com/office/drawing/2014/main" id="{A2F6A370-6D96-4EBC-93F8-424EDF51196E}"/>
            </a:ext>
          </a:extLst>
        </xdr:cNvPr>
        <xdr:cNvSpPr txBox="1"/>
      </xdr:nvSpPr>
      <xdr:spPr>
        <a:xfrm>
          <a:off x="4282440" y="550979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1508</xdr:row>
      <xdr:rowOff>0</xdr:rowOff>
    </xdr:from>
    <xdr:ext cx="184731" cy="264560"/>
    <xdr:sp macro="" textlink="">
      <xdr:nvSpPr>
        <xdr:cNvPr id="18" name="TextBox 1">
          <a:extLst>
            <a:ext uri="{FF2B5EF4-FFF2-40B4-BE49-F238E27FC236}">
              <a16:creationId xmlns:a16="http://schemas.microsoft.com/office/drawing/2014/main" id="{DEEDA9FA-95C2-4360-9042-9A8AF0D7B510}"/>
            </a:ext>
          </a:extLst>
        </xdr:cNvPr>
        <xdr:cNvSpPr txBox="1"/>
      </xdr:nvSpPr>
      <xdr:spPr>
        <a:xfrm>
          <a:off x="4282440" y="548464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1507</xdr:row>
      <xdr:rowOff>0</xdr:rowOff>
    </xdr:from>
    <xdr:ext cx="184731" cy="264560"/>
    <xdr:sp macro="" textlink="">
      <xdr:nvSpPr>
        <xdr:cNvPr id="19" name="TextBox 1">
          <a:extLst>
            <a:ext uri="{FF2B5EF4-FFF2-40B4-BE49-F238E27FC236}">
              <a16:creationId xmlns:a16="http://schemas.microsoft.com/office/drawing/2014/main" id="{8F30CEC4-1993-4984-9957-F803CC1F0097}"/>
            </a:ext>
          </a:extLst>
        </xdr:cNvPr>
        <xdr:cNvSpPr txBox="1"/>
      </xdr:nvSpPr>
      <xdr:spPr>
        <a:xfrm>
          <a:off x="4282440" y="54829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1506</xdr:row>
      <xdr:rowOff>0</xdr:rowOff>
    </xdr:from>
    <xdr:ext cx="184731" cy="264560"/>
    <xdr:sp macro="" textlink="">
      <xdr:nvSpPr>
        <xdr:cNvPr id="20" name="TextBox 1">
          <a:extLst>
            <a:ext uri="{FF2B5EF4-FFF2-40B4-BE49-F238E27FC236}">
              <a16:creationId xmlns:a16="http://schemas.microsoft.com/office/drawing/2014/main" id="{B15F8CF4-EB3E-4A8F-806B-BFE914800719}"/>
            </a:ext>
          </a:extLst>
        </xdr:cNvPr>
        <xdr:cNvSpPr txBox="1"/>
      </xdr:nvSpPr>
      <xdr:spPr>
        <a:xfrm>
          <a:off x="4282440" y="54812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1508</xdr:row>
      <xdr:rowOff>0</xdr:rowOff>
    </xdr:from>
    <xdr:ext cx="184731" cy="264560"/>
    <xdr:sp macro="" textlink="">
      <xdr:nvSpPr>
        <xdr:cNvPr id="21" name="TextBox 1">
          <a:extLst>
            <a:ext uri="{FF2B5EF4-FFF2-40B4-BE49-F238E27FC236}">
              <a16:creationId xmlns:a16="http://schemas.microsoft.com/office/drawing/2014/main" id="{ED76A6DF-352B-4000-A532-10217A2006A8}"/>
            </a:ext>
          </a:extLst>
        </xdr:cNvPr>
        <xdr:cNvSpPr txBox="1"/>
      </xdr:nvSpPr>
      <xdr:spPr>
        <a:xfrm>
          <a:off x="5044440" y="548464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1507</xdr:row>
      <xdr:rowOff>0</xdr:rowOff>
    </xdr:from>
    <xdr:ext cx="184731" cy="264560"/>
    <xdr:sp macro="" textlink="">
      <xdr:nvSpPr>
        <xdr:cNvPr id="22" name="TextBox 1">
          <a:extLst>
            <a:ext uri="{FF2B5EF4-FFF2-40B4-BE49-F238E27FC236}">
              <a16:creationId xmlns:a16="http://schemas.microsoft.com/office/drawing/2014/main" id="{F485C6C3-4BB7-4628-866C-46D83AD29318}"/>
            </a:ext>
          </a:extLst>
        </xdr:cNvPr>
        <xdr:cNvSpPr txBox="1"/>
      </xdr:nvSpPr>
      <xdr:spPr>
        <a:xfrm>
          <a:off x="5044440" y="54829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1506</xdr:row>
      <xdr:rowOff>0</xdr:rowOff>
    </xdr:from>
    <xdr:ext cx="184731" cy="264560"/>
    <xdr:sp macro="" textlink="">
      <xdr:nvSpPr>
        <xdr:cNvPr id="23" name="TextBox 1">
          <a:extLst>
            <a:ext uri="{FF2B5EF4-FFF2-40B4-BE49-F238E27FC236}">
              <a16:creationId xmlns:a16="http://schemas.microsoft.com/office/drawing/2014/main" id="{A0E04F64-0901-4D99-8928-CC3152149FC8}"/>
            </a:ext>
          </a:extLst>
        </xdr:cNvPr>
        <xdr:cNvSpPr txBox="1"/>
      </xdr:nvSpPr>
      <xdr:spPr>
        <a:xfrm>
          <a:off x="5044440" y="548129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762000</xdr:colOff>
      <xdr:row>34</xdr:row>
      <xdr:rowOff>0</xdr:rowOff>
    </xdr:from>
    <xdr:ext cx="184731" cy="264560"/>
    <xdr:sp macro="" textlink="">
      <xdr:nvSpPr>
        <xdr:cNvPr id="2" name="TextBox 1">
          <a:extLst>
            <a:ext uri="{FF2B5EF4-FFF2-40B4-BE49-F238E27FC236}">
              <a16:creationId xmlns:a16="http://schemas.microsoft.com/office/drawing/2014/main" id="{95C7DDA2-DEB4-4F0C-AECE-DBF6677E1620}"/>
            </a:ext>
          </a:extLst>
        </xdr:cNvPr>
        <xdr:cNvSpPr txBox="1"/>
      </xdr:nvSpPr>
      <xdr:spPr>
        <a:xfrm>
          <a:off x="4695825" y="27825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3" name="TextBox 1">
          <a:extLst>
            <a:ext uri="{FF2B5EF4-FFF2-40B4-BE49-F238E27FC236}">
              <a16:creationId xmlns:a16="http://schemas.microsoft.com/office/drawing/2014/main" id="{A9512918-79F3-43F7-A8E2-ED63CDED125E}"/>
            </a:ext>
          </a:extLst>
        </xdr:cNvPr>
        <xdr:cNvSpPr txBox="1"/>
      </xdr:nvSpPr>
      <xdr:spPr>
        <a:xfrm>
          <a:off x="4695825" y="27825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4" name="TextBox 1">
          <a:extLst>
            <a:ext uri="{FF2B5EF4-FFF2-40B4-BE49-F238E27FC236}">
              <a16:creationId xmlns:a16="http://schemas.microsoft.com/office/drawing/2014/main" id="{6EEB1FB3-DC99-44B4-8710-49D02213758B}"/>
            </a:ext>
          </a:extLst>
        </xdr:cNvPr>
        <xdr:cNvSpPr txBox="1"/>
      </xdr:nvSpPr>
      <xdr:spPr>
        <a:xfrm>
          <a:off x="4695825" y="278253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5" name="TextBox 1">
          <a:extLst>
            <a:ext uri="{FF2B5EF4-FFF2-40B4-BE49-F238E27FC236}">
              <a16:creationId xmlns:a16="http://schemas.microsoft.com/office/drawing/2014/main" id="{551BDD91-C6EC-4CFD-B86B-F41AB3B04DC7}"/>
            </a:ext>
          </a:extLst>
        </xdr:cNvPr>
        <xdr:cNvSpPr txBox="1"/>
      </xdr:nvSpPr>
      <xdr:spPr>
        <a:xfrm>
          <a:off x="4695825" y="27582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6" name="TextBox 1">
          <a:extLst>
            <a:ext uri="{FF2B5EF4-FFF2-40B4-BE49-F238E27FC236}">
              <a16:creationId xmlns:a16="http://schemas.microsoft.com/office/drawing/2014/main" id="{F1713217-0F34-470C-B4AB-0D7FA32CD35F}"/>
            </a:ext>
          </a:extLst>
        </xdr:cNvPr>
        <xdr:cNvSpPr txBox="1"/>
      </xdr:nvSpPr>
      <xdr:spPr>
        <a:xfrm>
          <a:off x="4695825" y="2756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7" name="TextBox 1">
          <a:extLst>
            <a:ext uri="{FF2B5EF4-FFF2-40B4-BE49-F238E27FC236}">
              <a16:creationId xmlns:a16="http://schemas.microsoft.com/office/drawing/2014/main" id="{4823FD86-D827-4C90-BC15-AE0E0473A453}"/>
            </a:ext>
          </a:extLst>
        </xdr:cNvPr>
        <xdr:cNvSpPr txBox="1"/>
      </xdr:nvSpPr>
      <xdr:spPr>
        <a:xfrm>
          <a:off x="4695825" y="2755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34</xdr:row>
      <xdr:rowOff>0</xdr:rowOff>
    </xdr:from>
    <xdr:ext cx="184731" cy="264560"/>
    <xdr:sp macro="" textlink="">
      <xdr:nvSpPr>
        <xdr:cNvPr id="8" name="TextBox 1">
          <a:extLst>
            <a:ext uri="{FF2B5EF4-FFF2-40B4-BE49-F238E27FC236}">
              <a16:creationId xmlns:a16="http://schemas.microsoft.com/office/drawing/2014/main" id="{08206B64-B9FC-4CCE-968F-D8DBA78DF578}"/>
            </a:ext>
          </a:extLst>
        </xdr:cNvPr>
        <xdr:cNvSpPr txBox="1"/>
      </xdr:nvSpPr>
      <xdr:spPr>
        <a:xfrm>
          <a:off x="5372100" y="27582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34</xdr:row>
      <xdr:rowOff>0</xdr:rowOff>
    </xdr:from>
    <xdr:ext cx="184731" cy="264560"/>
    <xdr:sp macro="" textlink="">
      <xdr:nvSpPr>
        <xdr:cNvPr id="9" name="TextBox 1">
          <a:extLst>
            <a:ext uri="{FF2B5EF4-FFF2-40B4-BE49-F238E27FC236}">
              <a16:creationId xmlns:a16="http://schemas.microsoft.com/office/drawing/2014/main" id="{24D6AED5-FC1B-436B-90E9-84F22BCE5E9E}"/>
            </a:ext>
          </a:extLst>
        </xdr:cNvPr>
        <xdr:cNvSpPr txBox="1"/>
      </xdr:nvSpPr>
      <xdr:spPr>
        <a:xfrm>
          <a:off x="5372100" y="275663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34</xdr:row>
      <xdr:rowOff>0</xdr:rowOff>
    </xdr:from>
    <xdr:ext cx="184731" cy="264560"/>
    <xdr:sp macro="" textlink="">
      <xdr:nvSpPr>
        <xdr:cNvPr id="10" name="TextBox 1">
          <a:extLst>
            <a:ext uri="{FF2B5EF4-FFF2-40B4-BE49-F238E27FC236}">
              <a16:creationId xmlns:a16="http://schemas.microsoft.com/office/drawing/2014/main" id="{14AAFF83-9559-4C9A-86FB-BEE6DD404DCD}"/>
            </a:ext>
          </a:extLst>
        </xdr:cNvPr>
        <xdr:cNvSpPr txBox="1"/>
      </xdr:nvSpPr>
      <xdr:spPr>
        <a:xfrm>
          <a:off x="5372100" y="275501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11" name="TextBox 1">
          <a:extLst>
            <a:ext uri="{FF2B5EF4-FFF2-40B4-BE49-F238E27FC236}">
              <a16:creationId xmlns:a16="http://schemas.microsoft.com/office/drawing/2014/main" id="{10B146E5-475B-499F-905E-7D5891D5E180}"/>
            </a:ext>
          </a:extLst>
        </xdr:cNvPr>
        <xdr:cNvSpPr txBox="1"/>
      </xdr:nvSpPr>
      <xdr:spPr>
        <a:xfrm>
          <a:off x="4389120" y="8526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12" name="TextBox 1">
          <a:extLst>
            <a:ext uri="{FF2B5EF4-FFF2-40B4-BE49-F238E27FC236}">
              <a16:creationId xmlns:a16="http://schemas.microsoft.com/office/drawing/2014/main" id="{54CB5614-C004-46C4-A0EA-03349C89E79C}"/>
            </a:ext>
          </a:extLst>
        </xdr:cNvPr>
        <xdr:cNvSpPr txBox="1"/>
      </xdr:nvSpPr>
      <xdr:spPr>
        <a:xfrm>
          <a:off x="4389120" y="8526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13" name="TextBox 1">
          <a:extLst>
            <a:ext uri="{FF2B5EF4-FFF2-40B4-BE49-F238E27FC236}">
              <a16:creationId xmlns:a16="http://schemas.microsoft.com/office/drawing/2014/main" id="{B17CAFB9-A744-4D25-883F-CF7C718A26F3}"/>
            </a:ext>
          </a:extLst>
        </xdr:cNvPr>
        <xdr:cNvSpPr txBox="1"/>
      </xdr:nvSpPr>
      <xdr:spPr>
        <a:xfrm>
          <a:off x="4389120" y="8526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14" name="TextBox 1">
          <a:extLst>
            <a:ext uri="{FF2B5EF4-FFF2-40B4-BE49-F238E27FC236}">
              <a16:creationId xmlns:a16="http://schemas.microsoft.com/office/drawing/2014/main" id="{67DD4CEA-B9FC-4A23-B6CB-C225727A99A5}"/>
            </a:ext>
          </a:extLst>
        </xdr:cNvPr>
        <xdr:cNvSpPr txBox="1"/>
      </xdr:nvSpPr>
      <xdr:spPr>
        <a:xfrm>
          <a:off x="4389120" y="8526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15" name="TextBox 1">
          <a:extLst>
            <a:ext uri="{FF2B5EF4-FFF2-40B4-BE49-F238E27FC236}">
              <a16:creationId xmlns:a16="http://schemas.microsoft.com/office/drawing/2014/main" id="{4047C88D-9C23-459B-9040-C079B4F8E83C}"/>
            </a:ext>
          </a:extLst>
        </xdr:cNvPr>
        <xdr:cNvSpPr txBox="1"/>
      </xdr:nvSpPr>
      <xdr:spPr>
        <a:xfrm>
          <a:off x="4389120" y="8526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34</xdr:row>
      <xdr:rowOff>0</xdr:rowOff>
    </xdr:from>
    <xdr:ext cx="184731" cy="264560"/>
    <xdr:sp macro="" textlink="">
      <xdr:nvSpPr>
        <xdr:cNvPr id="16" name="TextBox 1">
          <a:extLst>
            <a:ext uri="{FF2B5EF4-FFF2-40B4-BE49-F238E27FC236}">
              <a16:creationId xmlns:a16="http://schemas.microsoft.com/office/drawing/2014/main" id="{8D97439C-1D7B-47E4-941A-BAB82CA1F339}"/>
            </a:ext>
          </a:extLst>
        </xdr:cNvPr>
        <xdr:cNvSpPr txBox="1"/>
      </xdr:nvSpPr>
      <xdr:spPr>
        <a:xfrm>
          <a:off x="4389120" y="8526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762000</xdr:colOff>
      <xdr:row>163</xdr:row>
      <xdr:rowOff>0</xdr:rowOff>
    </xdr:from>
    <xdr:ext cx="184731" cy="264560"/>
    <xdr:sp macro="" textlink="">
      <xdr:nvSpPr>
        <xdr:cNvPr id="2" name="TextBox 1">
          <a:extLst>
            <a:ext uri="{FF2B5EF4-FFF2-40B4-BE49-F238E27FC236}">
              <a16:creationId xmlns:a16="http://schemas.microsoft.com/office/drawing/2014/main" id="{8E90B777-2192-4F00-85F2-74E8A6DD8BC0}"/>
            </a:ext>
          </a:extLst>
        </xdr:cNvPr>
        <xdr:cNvSpPr txBox="1"/>
      </xdr:nvSpPr>
      <xdr:spPr>
        <a:xfrm>
          <a:off x="4695825" y="25186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3" name="TextBox 1">
          <a:extLst>
            <a:ext uri="{FF2B5EF4-FFF2-40B4-BE49-F238E27FC236}">
              <a16:creationId xmlns:a16="http://schemas.microsoft.com/office/drawing/2014/main" id="{E401A216-711B-4544-8891-AE585717F88C}"/>
            </a:ext>
          </a:extLst>
        </xdr:cNvPr>
        <xdr:cNvSpPr txBox="1"/>
      </xdr:nvSpPr>
      <xdr:spPr>
        <a:xfrm>
          <a:off x="4695825" y="25186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4" name="TextBox 1">
          <a:extLst>
            <a:ext uri="{FF2B5EF4-FFF2-40B4-BE49-F238E27FC236}">
              <a16:creationId xmlns:a16="http://schemas.microsoft.com/office/drawing/2014/main" id="{12F8E820-67A4-4CA1-90E6-603EAD5B0ECA}"/>
            </a:ext>
          </a:extLst>
        </xdr:cNvPr>
        <xdr:cNvSpPr txBox="1"/>
      </xdr:nvSpPr>
      <xdr:spPr>
        <a:xfrm>
          <a:off x="4695825" y="25186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5" name="TextBox 1">
          <a:extLst>
            <a:ext uri="{FF2B5EF4-FFF2-40B4-BE49-F238E27FC236}">
              <a16:creationId xmlns:a16="http://schemas.microsoft.com/office/drawing/2014/main" id="{A0839B56-92C4-405C-9258-AAFA545624BE}"/>
            </a:ext>
          </a:extLst>
        </xdr:cNvPr>
        <xdr:cNvSpPr txBox="1"/>
      </xdr:nvSpPr>
      <xdr:spPr>
        <a:xfrm>
          <a:off x="4695825" y="249431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6" name="TextBox 1">
          <a:extLst>
            <a:ext uri="{FF2B5EF4-FFF2-40B4-BE49-F238E27FC236}">
              <a16:creationId xmlns:a16="http://schemas.microsoft.com/office/drawing/2014/main" id="{2B8DAE17-47AA-4287-B318-247FC988E793}"/>
            </a:ext>
          </a:extLst>
        </xdr:cNvPr>
        <xdr:cNvSpPr txBox="1"/>
      </xdr:nvSpPr>
      <xdr:spPr>
        <a:xfrm>
          <a:off x="4695825" y="24926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7" name="TextBox 1">
          <a:extLst>
            <a:ext uri="{FF2B5EF4-FFF2-40B4-BE49-F238E27FC236}">
              <a16:creationId xmlns:a16="http://schemas.microsoft.com/office/drawing/2014/main" id="{1B059149-43F6-4AB0-AF45-932527E7A00E}"/>
            </a:ext>
          </a:extLst>
        </xdr:cNvPr>
        <xdr:cNvSpPr txBox="1"/>
      </xdr:nvSpPr>
      <xdr:spPr>
        <a:xfrm>
          <a:off x="4695825" y="249107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163</xdr:row>
      <xdr:rowOff>0</xdr:rowOff>
    </xdr:from>
    <xdr:ext cx="184731" cy="264560"/>
    <xdr:sp macro="" textlink="">
      <xdr:nvSpPr>
        <xdr:cNvPr id="8" name="TextBox 1">
          <a:extLst>
            <a:ext uri="{FF2B5EF4-FFF2-40B4-BE49-F238E27FC236}">
              <a16:creationId xmlns:a16="http://schemas.microsoft.com/office/drawing/2014/main" id="{DE561FBB-67DF-40B7-B058-DB1020BB57A0}"/>
            </a:ext>
          </a:extLst>
        </xdr:cNvPr>
        <xdr:cNvSpPr txBox="1"/>
      </xdr:nvSpPr>
      <xdr:spPr>
        <a:xfrm>
          <a:off x="5372100" y="249431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163</xdr:row>
      <xdr:rowOff>0</xdr:rowOff>
    </xdr:from>
    <xdr:ext cx="184731" cy="264560"/>
    <xdr:sp macro="" textlink="">
      <xdr:nvSpPr>
        <xdr:cNvPr id="9" name="TextBox 1">
          <a:extLst>
            <a:ext uri="{FF2B5EF4-FFF2-40B4-BE49-F238E27FC236}">
              <a16:creationId xmlns:a16="http://schemas.microsoft.com/office/drawing/2014/main" id="{A73BD723-97C4-447B-926B-7AF41953990D}"/>
            </a:ext>
          </a:extLst>
        </xdr:cNvPr>
        <xdr:cNvSpPr txBox="1"/>
      </xdr:nvSpPr>
      <xdr:spPr>
        <a:xfrm>
          <a:off x="5372100" y="249269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163</xdr:row>
      <xdr:rowOff>0</xdr:rowOff>
    </xdr:from>
    <xdr:ext cx="184731" cy="264560"/>
    <xdr:sp macro="" textlink="">
      <xdr:nvSpPr>
        <xdr:cNvPr id="10" name="TextBox 1">
          <a:extLst>
            <a:ext uri="{FF2B5EF4-FFF2-40B4-BE49-F238E27FC236}">
              <a16:creationId xmlns:a16="http://schemas.microsoft.com/office/drawing/2014/main" id="{0B2C770D-F04B-45D2-8A9E-6767648C386E}"/>
            </a:ext>
          </a:extLst>
        </xdr:cNvPr>
        <xdr:cNvSpPr txBox="1"/>
      </xdr:nvSpPr>
      <xdr:spPr>
        <a:xfrm>
          <a:off x="5372100" y="249107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11" name="TextBox 1">
          <a:extLst>
            <a:ext uri="{FF2B5EF4-FFF2-40B4-BE49-F238E27FC236}">
              <a16:creationId xmlns:a16="http://schemas.microsoft.com/office/drawing/2014/main" id="{3DC64A4E-A7A7-4D01-B028-9218AA44C584}"/>
            </a:ext>
          </a:extLst>
        </xdr:cNvPr>
        <xdr:cNvSpPr txBox="1"/>
      </xdr:nvSpPr>
      <xdr:spPr>
        <a:xfrm>
          <a:off x="4419600" y="92537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12" name="TextBox 1">
          <a:extLst>
            <a:ext uri="{FF2B5EF4-FFF2-40B4-BE49-F238E27FC236}">
              <a16:creationId xmlns:a16="http://schemas.microsoft.com/office/drawing/2014/main" id="{431EF6AB-E548-4586-A4AB-AF47B7996C02}"/>
            </a:ext>
          </a:extLst>
        </xdr:cNvPr>
        <xdr:cNvSpPr txBox="1"/>
      </xdr:nvSpPr>
      <xdr:spPr>
        <a:xfrm>
          <a:off x="4419600" y="92537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13" name="TextBox 1">
          <a:extLst>
            <a:ext uri="{FF2B5EF4-FFF2-40B4-BE49-F238E27FC236}">
              <a16:creationId xmlns:a16="http://schemas.microsoft.com/office/drawing/2014/main" id="{0DA04AD1-9C2F-478A-93B6-E335A1C7B8D6}"/>
            </a:ext>
          </a:extLst>
        </xdr:cNvPr>
        <xdr:cNvSpPr txBox="1"/>
      </xdr:nvSpPr>
      <xdr:spPr>
        <a:xfrm>
          <a:off x="4419600" y="92537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14" name="TextBox 1">
          <a:extLst>
            <a:ext uri="{FF2B5EF4-FFF2-40B4-BE49-F238E27FC236}">
              <a16:creationId xmlns:a16="http://schemas.microsoft.com/office/drawing/2014/main" id="{B59045AE-27E1-47B7-B5A1-C5CE22CE8434}"/>
            </a:ext>
          </a:extLst>
        </xdr:cNvPr>
        <xdr:cNvSpPr txBox="1"/>
      </xdr:nvSpPr>
      <xdr:spPr>
        <a:xfrm>
          <a:off x="4419600" y="92537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15" name="TextBox 1">
          <a:extLst>
            <a:ext uri="{FF2B5EF4-FFF2-40B4-BE49-F238E27FC236}">
              <a16:creationId xmlns:a16="http://schemas.microsoft.com/office/drawing/2014/main" id="{B19848C4-377B-49F4-9831-FF22B8F30F50}"/>
            </a:ext>
          </a:extLst>
        </xdr:cNvPr>
        <xdr:cNvSpPr txBox="1"/>
      </xdr:nvSpPr>
      <xdr:spPr>
        <a:xfrm>
          <a:off x="4419600" y="92537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163</xdr:row>
      <xdr:rowOff>0</xdr:rowOff>
    </xdr:from>
    <xdr:ext cx="184731" cy="264560"/>
    <xdr:sp macro="" textlink="">
      <xdr:nvSpPr>
        <xdr:cNvPr id="16" name="TextBox 1">
          <a:extLst>
            <a:ext uri="{FF2B5EF4-FFF2-40B4-BE49-F238E27FC236}">
              <a16:creationId xmlns:a16="http://schemas.microsoft.com/office/drawing/2014/main" id="{28DD959B-7208-4298-8DCD-D0C8FDDB56E1}"/>
            </a:ext>
          </a:extLst>
        </xdr:cNvPr>
        <xdr:cNvSpPr txBox="1"/>
      </xdr:nvSpPr>
      <xdr:spPr>
        <a:xfrm>
          <a:off x="4419600" y="92537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762000</xdr:colOff>
      <xdr:row>145</xdr:row>
      <xdr:rowOff>0</xdr:rowOff>
    </xdr:from>
    <xdr:ext cx="184731" cy="264560"/>
    <xdr:sp macro="" textlink="">
      <xdr:nvSpPr>
        <xdr:cNvPr id="2" name="TextBox 1">
          <a:extLst>
            <a:ext uri="{FF2B5EF4-FFF2-40B4-BE49-F238E27FC236}">
              <a16:creationId xmlns:a16="http://schemas.microsoft.com/office/drawing/2014/main" id="{281DCFDF-EB1E-4E03-9E4D-AD32D700195B}"/>
            </a:ext>
          </a:extLst>
        </xdr:cNvPr>
        <xdr:cNvSpPr txBox="1"/>
      </xdr:nvSpPr>
      <xdr:spPr>
        <a:xfrm>
          <a:off x="4695825" y="30064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3" name="TextBox 1">
          <a:extLst>
            <a:ext uri="{FF2B5EF4-FFF2-40B4-BE49-F238E27FC236}">
              <a16:creationId xmlns:a16="http://schemas.microsoft.com/office/drawing/2014/main" id="{01AC74CE-1FA7-4FA1-A4F8-2E559E21E448}"/>
            </a:ext>
          </a:extLst>
        </xdr:cNvPr>
        <xdr:cNvSpPr txBox="1"/>
      </xdr:nvSpPr>
      <xdr:spPr>
        <a:xfrm>
          <a:off x="4695825" y="30064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4" name="TextBox 1">
          <a:extLst>
            <a:ext uri="{FF2B5EF4-FFF2-40B4-BE49-F238E27FC236}">
              <a16:creationId xmlns:a16="http://schemas.microsoft.com/office/drawing/2014/main" id="{BE6B913E-159E-43A1-A771-0852FC50462B}"/>
            </a:ext>
          </a:extLst>
        </xdr:cNvPr>
        <xdr:cNvSpPr txBox="1"/>
      </xdr:nvSpPr>
      <xdr:spPr>
        <a:xfrm>
          <a:off x="4695825" y="300647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5" name="TextBox 1">
          <a:extLst>
            <a:ext uri="{FF2B5EF4-FFF2-40B4-BE49-F238E27FC236}">
              <a16:creationId xmlns:a16="http://schemas.microsoft.com/office/drawing/2014/main" id="{D3F46DDC-B29F-4AC7-A1C5-900491FBDB24}"/>
            </a:ext>
          </a:extLst>
        </xdr:cNvPr>
        <xdr:cNvSpPr txBox="1"/>
      </xdr:nvSpPr>
      <xdr:spPr>
        <a:xfrm>
          <a:off x="4695825" y="298218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6" name="TextBox 1">
          <a:extLst>
            <a:ext uri="{FF2B5EF4-FFF2-40B4-BE49-F238E27FC236}">
              <a16:creationId xmlns:a16="http://schemas.microsoft.com/office/drawing/2014/main" id="{6823B269-CBD6-4DEF-8484-101B2238948F}"/>
            </a:ext>
          </a:extLst>
        </xdr:cNvPr>
        <xdr:cNvSpPr txBox="1"/>
      </xdr:nvSpPr>
      <xdr:spPr>
        <a:xfrm>
          <a:off x="4695825" y="298056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7" name="TextBox 1">
          <a:extLst>
            <a:ext uri="{FF2B5EF4-FFF2-40B4-BE49-F238E27FC236}">
              <a16:creationId xmlns:a16="http://schemas.microsoft.com/office/drawing/2014/main" id="{25802E66-FD1E-4304-AB36-DDEF55E86C5D}"/>
            </a:ext>
          </a:extLst>
        </xdr:cNvPr>
        <xdr:cNvSpPr txBox="1"/>
      </xdr:nvSpPr>
      <xdr:spPr>
        <a:xfrm>
          <a:off x="4695825" y="297894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145</xdr:row>
      <xdr:rowOff>0</xdr:rowOff>
    </xdr:from>
    <xdr:ext cx="184731" cy="264560"/>
    <xdr:sp macro="" textlink="">
      <xdr:nvSpPr>
        <xdr:cNvPr id="8" name="TextBox 1">
          <a:extLst>
            <a:ext uri="{FF2B5EF4-FFF2-40B4-BE49-F238E27FC236}">
              <a16:creationId xmlns:a16="http://schemas.microsoft.com/office/drawing/2014/main" id="{1DB91347-CFB2-491E-945D-D3E6DC240E71}"/>
            </a:ext>
          </a:extLst>
        </xdr:cNvPr>
        <xdr:cNvSpPr txBox="1"/>
      </xdr:nvSpPr>
      <xdr:spPr>
        <a:xfrm>
          <a:off x="5372100" y="298218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145</xdr:row>
      <xdr:rowOff>0</xdr:rowOff>
    </xdr:from>
    <xdr:ext cx="184731" cy="264560"/>
    <xdr:sp macro="" textlink="">
      <xdr:nvSpPr>
        <xdr:cNvPr id="9" name="TextBox 1">
          <a:extLst>
            <a:ext uri="{FF2B5EF4-FFF2-40B4-BE49-F238E27FC236}">
              <a16:creationId xmlns:a16="http://schemas.microsoft.com/office/drawing/2014/main" id="{BC9A67A4-22A0-4A84-BB79-E243585247D4}"/>
            </a:ext>
          </a:extLst>
        </xdr:cNvPr>
        <xdr:cNvSpPr txBox="1"/>
      </xdr:nvSpPr>
      <xdr:spPr>
        <a:xfrm>
          <a:off x="5372100" y="298056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145</xdr:row>
      <xdr:rowOff>0</xdr:rowOff>
    </xdr:from>
    <xdr:ext cx="184731" cy="264560"/>
    <xdr:sp macro="" textlink="">
      <xdr:nvSpPr>
        <xdr:cNvPr id="10" name="TextBox 1">
          <a:extLst>
            <a:ext uri="{FF2B5EF4-FFF2-40B4-BE49-F238E27FC236}">
              <a16:creationId xmlns:a16="http://schemas.microsoft.com/office/drawing/2014/main" id="{F3A33CC8-CFA8-4839-8C95-DAB77AA325E4}"/>
            </a:ext>
          </a:extLst>
        </xdr:cNvPr>
        <xdr:cNvSpPr txBox="1"/>
      </xdr:nvSpPr>
      <xdr:spPr>
        <a:xfrm>
          <a:off x="5372100" y="297894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11" name="TextBox 1">
          <a:extLst>
            <a:ext uri="{FF2B5EF4-FFF2-40B4-BE49-F238E27FC236}">
              <a16:creationId xmlns:a16="http://schemas.microsoft.com/office/drawing/2014/main" id="{4890C687-E925-4FEE-9CF8-0970B3FE64AA}"/>
            </a:ext>
          </a:extLst>
        </xdr:cNvPr>
        <xdr:cNvSpPr txBox="1"/>
      </xdr:nvSpPr>
      <xdr:spPr>
        <a:xfrm>
          <a:off x="4282440" y="5480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12" name="TextBox 1">
          <a:extLst>
            <a:ext uri="{FF2B5EF4-FFF2-40B4-BE49-F238E27FC236}">
              <a16:creationId xmlns:a16="http://schemas.microsoft.com/office/drawing/2014/main" id="{0991978B-2B0B-49AB-8EDD-EAC9D896A48C}"/>
            </a:ext>
          </a:extLst>
        </xdr:cNvPr>
        <xdr:cNvSpPr txBox="1"/>
      </xdr:nvSpPr>
      <xdr:spPr>
        <a:xfrm>
          <a:off x="4282440" y="5480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13" name="TextBox 1">
          <a:extLst>
            <a:ext uri="{FF2B5EF4-FFF2-40B4-BE49-F238E27FC236}">
              <a16:creationId xmlns:a16="http://schemas.microsoft.com/office/drawing/2014/main" id="{20DBBFF6-33F6-4DF9-AE6C-84591F24B58A}"/>
            </a:ext>
          </a:extLst>
        </xdr:cNvPr>
        <xdr:cNvSpPr txBox="1"/>
      </xdr:nvSpPr>
      <xdr:spPr>
        <a:xfrm>
          <a:off x="4282440" y="5480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14" name="TextBox 1">
          <a:extLst>
            <a:ext uri="{FF2B5EF4-FFF2-40B4-BE49-F238E27FC236}">
              <a16:creationId xmlns:a16="http://schemas.microsoft.com/office/drawing/2014/main" id="{872D27F4-C438-4403-8ABB-783E1C24AC29}"/>
            </a:ext>
          </a:extLst>
        </xdr:cNvPr>
        <xdr:cNvSpPr txBox="1"/>
      </xdr:nvSpPr>
      <xdr:spPr>
        <a:xfrm>
          <a:off x="4282440" y="5480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15" name="TextBox 1">
          <a:extLst>
            <a:ext uri="{FF2B5EF4-FFF2-40B4-BE49-F238E27FC236}">
              <a16:creationId xmlns:a16="http://schemas.microsoft.com/office/drawing/2014/main" id="{690A4137-72C7-4E1E-92D5-020BA80EC92C}"/>
            </a:ext>
          </a:extLst>
        </xdr:cNvPr>
        <xdr:cNvSpPr txBox="1"/>
      </xdr:nvSpPr>
      <xdr:spPr>
        <a:xfrm>
          <a:off x="4282440" y="5480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145</xdr:row>
      <xdr:rowOff>0</xdr:rowOff>
    </xdr:from>
    <xdr:ext cx="184731" cy="264560"/>
    <xdr:sp macro="" textlink="">
      <xdr:nvSpPr>
        <xdr:cNvPr id="16" name="TextBox 1">
          <a:extLst>
            <a:ext uri="{FF2B5EF4-FFF2-40B4-BE49-F238E27FC236}">
              <a16:creationId xmlns:a16="http://schemas.microsoft.com/office/drawing/2014/main" id="{CD4055A6-2DE9-4BB5-9759-22BC879D0C56}"/>
            </a:ext>
          </a:extLst>
        </xdr:cNvPr>
        <xdr:cNvSpPr txBox="1"/>
      </xdr:nvSpPr>
      <xdr:spPr>
        <a:xfrm>
          <a:off x="4282440" y="54803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762000</xdr:colOff>
      <xdr:row>61</xdr:row>
      <xdr:rowOff>0</xdr:rowOff>
    </xdr:from>
    <xdr:ext cx="184731" cy="264560"/>
    <xdr:sp macro="" textlink="">
      <xdr:nvSpPr>
        <xdr:cNvPr id="2" name="TextBox 1">
          <a:extLst>
            <a:ext uri="{FF2B5EF4-FFF2-40B4-BE49-F238E27FC236}">
              <a16:creationId xmlns:a16="http://schemas.microsoft.com/office/drawing/2014/main" id="{3967F7C4-CDE5-4E00-8BAA-DDEBE18DFDBF}"/>
            </a:ext>
          </a:extLst>
        </xdr:cNvPr>
        <xdr:cNvSpPr txBox="1"/>
      </xdr:nvSpPr>
      <xdr:spPr>
        <a:xfrm>
          <a:off x="4695825" y="27307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61</xdr:row>
      <xdr:rowOff>0</xdr:rowOff>
    </xdr:from>
    <xdr:ext cx="184731" cy="264560"/>
    <xdr:sp macro="" textlink="">
      <xdr:nvSpPr>
        <xdr:cNvPr id="3" name="TextBox 1">
          <a:extLst>
            <a:ext uri="{FF2B5EF4-FFF2-40B4-BE49-F238E27FC236}">
              <a16:creationId xmlns:a16="http://schemas.microsoft.com/office/drawing/2014/main" id="{D4FB6D8C-C2CA-45C7-AE5B-25749EDF059A}"/>
            </a:ext>
          </a:extLst>
        </xdr:cNvPr>
        <xdr:cNvSpPr txBox="1"/>
      </xdr:nvSpPr>
      <xdr:spPr>
        <a:xfrm>
          <a:off x="4695825" y="27307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61</xdr:row>
      <xdr:rowOff>0</xdr:rowOff>
    </xdr:from>
    <xdr:ext cx="184731" cy="264560"/>
    <xdr:sp macro="" textlink="">
      <xdr:nvSpPr>
        <xdr:cNvPr id="4" name="TextBox 1">
          <a:extLst>
            <a:ext uri="{FF2B5EF4-FFF2-40B4-BE49-F238E27FC236}">
              <a16:creationId xmlns:a16="http://schemas.microsoft.com/office/drawing/2014/main" id="{E6CE41D9-CE89-4491-BAC8-72F644F6212F}"/>
            </a:ext>
          </a:extLst>
        </xdr:cNvPr>
        <xdr:cNvSpPr txBox="1"/>
      </xdr:nvSpPr>
      <xdr:spPr>
        <a:xfrm>
          <a:off x="4695825" y="273072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61</xdr:row>
      <xdr:rowOff>0</xdr:rowOff>
    </xdr:from>
    <xdr:ext cx="184731" cy="264560"/>
    <xdr:sp macro="" textlink="">
      <xdr:nvSpPr>
        <xdr:cNvPr id="5" name="TextBox 1">
          <a:extLst>
            <a:ext uri="{FF2B5EF4-FFF2-40B4-BE49-F238E27FC236}">
              <a16:creationId xmlns:a16="http://schemas.microsoft.com/office/drawing/2014/main" id="{D42186FF-2319-4429-BFB8-51EEC864D331}"/>
            </a:ext>
          </a:extLst>
        </xdr:cNvPr>
        <xdr:cNvSpPr txBox="1"/>
      </xdr:nvSpPr>
      <xdr:spPr>
        <a:xfrm>
          <a:off x="4695825" y="270643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61</xdr:row>
      <xdr:rowOff>0</xdr:rowOff>
    </xdr:from>
    <xdr:ext cx="184731" cy="264560"/>
    <xdr:sp macro="" textlink="">
      <xdr:nvSpPr>
        <xdr:cNvPr id="6" name="TextBox 1">
          <a:extLst>
            <a:ext uri="{FF2B5EF4-FFF2-40B4-BE49-F238E27FC236}">
              <a16:creationId xmlns:a16="http://schemas.microsoft.com/office/drawing/2014/main" id="{91294D4B-BB44-4D7B-A8C2-705F646A485F}"/>
            </a:ext>
          </a:extLst>
        </xdr:cNvPr>
        <xdr:cNvSpPr txBox="1"/>
      </xdr:nvSpPr>
      <xdr:spPr>
        <a:xfrm>
          <a:off x="4695825" y="27048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61</xdr:row>
      <xdr:rowOff>0</xdr:rowOff>
    </xdr:from>
    <xdr:ext cx="184731" cy="264560"/>
    <xdr:sp macro="" textlink="">
      <xdr:nvSpPr>
        <xdr:cNvPr id="7" name="TextBox 1">
          <a:extLst>
            <a:ext uri="{FF2B5EF4-FFF2-40B4-BE49-F238E27FC236}">
              <a16:creationId xmlns:a16="http://schemas.microsoft.com/office/drawing/2014/main" id="{574A26EF-73D5-4691-8D29-819E82C254E5}"/>
            </a:ext>
          </a:extLst>
        </xdr:cNvPr>
        <xdr:cNvSpPr txBox="1"/>
      </xdr:nvSpPr>
      <xdr:spPr>
        <a:xfrm>
          <a:off x="4695825" y="27031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61</xdr:row>
      <xdr:rowOff>0</xdr:rowOff>
    </xdr:from>
    <xdr:ext cx="184731" cy="264560"/>
    <xdr:sp macro="" textlink="">
      <xdr:nvSpPr>
        <xdr:cNvPr id="8" name="TextBox 1">
          <a:extLst>
            <a:ext uri="{FF2B5EF4-FFF2-40B4-BE49-F238E27FC236}">
              <a16:creationId xmlns:a16="http://schemas.microsoft.com/office/drawing/2014/main" id="{B84B824A-A0D6-4FC9-9BA5-E626BD00C1E3}"/>
            </a:ext>
          </a:extLst>
        </xdr:cNvPr>
        <xdr:cNvSpPr txBox="1"/>
      </xdr:nvSpPr>
      <xdr:spPr>
        <a:xfrm>
          <a:off x="5372100" y="270643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61</xdr:row>
      <xdr:rowOff>0</xdr:rowOff>
    </xdr:from>
    <xdr:ext cx="184731" cy="264560"/>
    <xdr:sp macro="" textlink="">
      <xdr:nvSpPr>
        <xdr:cNvPr id="9" name="TextBox 1">
          <a:extLst>
            <a:ext uri="{FF2B5EF4-FFF2-40B4-BE49-F238E27FC236}">
              <a16:creationId xmlns:a16="http://schemas.microsoft.com/office/drawing/2014/main" id="{EB4A2DAB-B1FC-41EB-A180-2CBB0D0E48A1}"/>
            </a:ext>
          </a:extLst>
        </xdr:cNvPr>
        <xdr:cNvSpPr txBox="1"/>
      </xdr:nvSpPr>
      <xdr:spPr>
        <a:xfrm>
          <a:off x="5372100" y="27048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61</xdr:row>
      <xdr:rowOff>0</xdr:rowOff>
    </xdr:from>
    <xdr:ext cx="184731" cy="264560"/>
    <xdr:sp macro="" textlink="">
      <xdr:nvSpPr>
        <xdr:cNvPr id="10" name="TextBox 1">
          <a:extLst>
            <a:ext uri="{FF2B5EF4-FFF2-40B4-BE49-F238E27FC236}">
              <a16:creationId xmlns:a16="http://schemas.microsoft.com/office/drawing/2014/main" id="{5FB68E9C-96CB-4F5A-8D91-F1C27585D7EF}"/>
            </a:ext>
          </a:extLst>
        </xdr:cNvPr>
        <xdr:cNvSpPr txBox="1"/>
      </xdr:nvSpPr>
      <xdr:spPr>
        <a:xfrm>
          <a:off x="5372100" y="270319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33</xdr:row>
      <xdr:rowOff>0</xdr:rowOff>
    </xdr:from>
    <xdr:ext cx="184731" cy="264560"/>
    <xdr:sp macro="" textlink="">
      <xdr:nvSpPr>
        <xdr:cNvPr id="24" name="TextBox 1">
          <a:extLst>
            <a:ext uri="{FF2B5EF4-FFF2-40B4-BE49-F238E27FC236}">
              <a16:creationId xmlns:a16="http://schemas.microsoft.com/office/drawing/2014/main" id="{D10ADBF0-B9F0-4683-ABF0-BB466B9FE315}"/>
            </a:ext>
          </a:extLst>
        </xdr:cNvPr>
        <xdr:cNvSpPr txBox="1"/>
      </xdr:nvSpPr>
      <xdr:spPr>
        <a:xfrm>
          <a:off x="4791075" y="5019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16</xdr:row>
      <xdr:rowOff>0</xdr:rowOff>
    </xdr:from>
    <xdr:ext cx="184731" cy="264560"/>
    <xdr:sp macro="" textlink="">
      <xdr:nvSpPr>
        <xdr:cNvPr id="25" name="TextBox 4">
          <a:extLst>
            <a:ext uri="{FF2B5EF4-FFF2-40B4-BE49-F238E27FC236}">
              <a16:creationId xmlns:a16="http://schemas.microsoft.com/office/drawing/2014/main" id="{CBB0E308-B975-42D8-857F-3AE3A2D819C8}"/>
            </a:ext>
          </a:extLst>
        </xdr:cNvPr>
        <xdr:cNvSpPr txBox="1"/>
      </xdr:nvSpPr>
      <xdr:spPr>
        <a:xfrm>
          <a:off x="4791075" y="226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35</xdr:row>
      <xdr:rowOff>0</xdr:rowOff>
    </xdr:from>
    <xdr:ext cx="184731" cy="264560"/>
    <xdr:sp macro="" textlink="">
      <xdr:nvSpPr>
        <xdr:cNvPr id="26" name="TextBox 6">
          <a:extLst>
            <a:ext uri="{FF2B5EF4-FFF2-40B4-BE49-F238E27FC236}">
              <a16:creationId xmlns:a16="http://schemas.microsoft.com/office/drawing/2014/main" id="{A0616562-C335-476A-B9CE-B85602BB92EA}"/>
            </a:ext>
          </a:extLst>
        </xdr:cNvPr>
        <xdr:cNvSpPr txBox="1"/>
      </xdr:nvSpPr>
      <xdr:spPr>
        <a:xfrm>
          <a:off x="4791075" y="534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14</xdr:row>
      <xdr:rowOff>0</xdr:rowOff>
    </xdr:from>
    <xdr:ext cx="184731" cy="264560"/>
    <xdr:sp macro="" textlink="">
      <xdr:nvSpPr>
        <xdr:cNvPr id="27" name="TextBox 9">
          <a:extLst>
            <a:ext uri="{FF2B5EF4-FFF2-40B4-BE49-F238E27FC236}">
              <a16:creationId xmlns:a16="http://schemas.microsoft.com/office/drawing/2014/main" id="{2B173E68-6CB3-4DDE-B721-D82BFE623634}"/>
            </a:ext>
          </a:extLst>
        </xdr:cNvPr>
        <xdr:cNvSpPr txBox="1"/>
      </xdr:nvSpPr>
      <xdr:spPr>
        <a:xfrm>
          <a:off x="4791075" y="1943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35</xdr:row>
      <xdr:rowOff>0</xdr:rowOff>
    </xdr:from>
    <xdr:ext cx="184731" cy="264560"/>
    <xdr:sp macro="" textlink="">
      <xdr:nvSpPr>
        <xdr:cNvPr id="28" name="TextBox 10">
          <a:extLst>
            <a:ext uri="{FF2B5EF4-FFF2-40B4-BE49-F238E27FC236}">
              <a16:creationId xmlns:a16="http://schemas.microsoft.com/office/drawing/2014/main" id="{941524B9-F82C-43FB-AB4C-BF93DE059F2B}"/>
            </a:ext>
          </a:extLst>
        </xdr:cNvPr>
        <xdr:cNvSpPr txBox="1"/>
      </xdr:nvSpPr>
      <xdr:spPr>
        <a:xfrm>
          <a:off x="4791075" y="5343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58</xdr:row>
      <xdr:rowOff>0</xdr:rowOff>
    </xdr:from>
    <xdr:ext cx="184731" cy="264560"/>
    <xdr:sp macro="" textlink="">
      <xdr:nvSpPr>
        <xdr:cNvPr id="29" name="TextBox 21">
          <a:extLst>
            <a:ext uri="{FF2B5EF4-FFF2-40B4-BE49-F238E27FC236}">
              <a16:creationId xmlns:a16="http://schemas.microsoft.com/office/drawing/2014/main" id="{6C378D8C-6FEB-4D2E-A23D-411DF0322DD6}"/>
            </a:ext>
          </a:extLst>
        </xdr:cNvPr>
        <xdr:cNvSpPr txBox="1"/>
      </xdr:nvSpPr>
      <xdr:spPr>
        <a:xfrm>
          <a:off x="4791075" y="922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44</xdr:row>
      <xdr:rowOff>0</xdr:rowOff>
    </xdr:from>
    <xdr:ext cx="184731" cy="264560"/>
    <xdr:sp macro="" textlink="">
      <xdr:nvSpPr>
        <xdr:cNvPr id="30" name="TextBox 1">
          <a:extLst>
            <a:ext uri="{FF2B5EF4-FFF2-40B4-BE49-F238E27FC236}">
              <a16:creationId xmlns:a16="http://schemas.microsoft.com/office/drawing/2014/main" id="{EB230070-3767-4BB8-A310-592FFE208FBC}"/>
            </a:ext>
          </a:extLst>
        </xdr:cNvPr>
        <xdr:cNvSpPr txBox="1"/>
      </xdr:nvSpPr>
      <xdr:spPr>
        <a:xfrm>
          <a:off x="4791075" y="6962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58</xdr:row>
      <xdr:rowOff>0</xdr:rowOff>
    </xdr:from>
    <xdr:ext cx="184731" cy="264560"/>
    <xdr:sp macro="" textlink="">
      <xdr:nvSpPr>
        <xdr:cNvPr id="31" name="TextBox 1">
          <a:extLst>
            <a:ext uri="{FF2B5EF4-FFF2-40B4-BE49-F238E27FC236}">
              <a16:creationId xmlns:a16="http://schemas.microsoft.com/office/drawing/2014/main" id="{D262C98A-503D-4097-9834-B4033B4D57E4}"/>
            </a:ext>
          </a:extLst>
        </xdr:cNvPr>
        <xdr:cNvSpPr txBox="1"/>
      </xdr:nvSpPr>
      <xdr:spPr>
        <a:xfrm>
          <a:off x="4791075" y="922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58</xdr:row>
      <xdr:rowOff>0</xdr:rowOff>
    </xdr:from>
    <xdr:ext cx="184731" cy="264560"/>
    <xdr:sp macro="" textlink="">
      <xdr:nvSpPr>
        <xdr:cNvPr id="32" name="TextBox 24">
          <a:extLst>
            <a:ext uri="{FF2B5EF4-FFF2-40B4-BE49-F238E27FC236}">
              <a16:creationId xmlns:a16="http://schemas.microsoft.com/office/drawing/2014/main" id="{F11201EB-D886-478D-8E4A-C56D768C6B29}"/>
            </a:ext>
          </a:extLst>
        </xdr:cNvPr>
        <xdr:cNvSpPr txBox="1"/>
      </xdr:nvSpPr>
      <xdr:spPr>
        <a:xfrm>
          <a:off x="4791075" y="922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58</xdr:row>
      <xdr:rowOff>0</xdr:rowOff>
    </xdr:from>
    <xdr:ext cx="184731" cy="264560"/>
    <xdr:sp macro="" textlink="">
      <xdr:nvSpPr>
        <xdr:cNvPr id="33" name="TextBox 25">
          <a:extLst>
            <a:ext uri="{FF2B5EF4-FFF2-40B4-BE49-F238E27FC236}">
              <a16:creationId xmlns:a16="http://schemas.microsoft.com/office/drawing/2014/main" id="{91BCDE27-1B35-405B-97D0-E7B13ED0C1AB}"/>
            </a:ext>
          </a:extLst>
        </xdr:cNvPr>
        <xdr:cNvSpPr txBox="1"/>
      </xdr:nvSpPr>
      <xdr:spPr>
        <a:xfrm>
          <a:off x="4791075" y="922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58</xdr:row>
      <xdr:rowOff>0</xdr:rowOff>
    </xdr:from>
    <xdr:ext cx="184731" cy="264560"/>
    <xdr:sp macro="" textlink="">
      <xdr:nvSpPr>
        <xdr:cNvPr id="34" name="TextBox 13">
          <a:extLst>
            <a:ext uri="{FF2B5EF4-FFF2-40B4-BE49-F238E27FC236}">
              <a16:creationId xmlns:a16="http://schemas.microsoft.com/office/drawing/2014/main" id="{82F923A9-0D69-48C5-8E26-305D2A44FACB}"/>
            </a:ext>
          </a:extLst>
        </xdr:cNvPr>
        <xdr:cNvSpPr txBox="1"/>
      </xdr:nvSpPr>
      <xdr:spPr>
        <a:xfrm>
          <a:off x="4791075" y="9229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38</xdr:row>
      <xdr:rowOff>0</xdr:rowOff>
    </xdr:from>
    <xdr:ext cx="184731" cy="264560"/>
    <xdr:sp macro="" textlink="">
      <xdr:nvSpPr>
        <xdr:cNvPr id="35" name="TextBox 1">
          <a:extLst>
            <a:ext uri="{FF2B5EF4-FFF2-40B4-BE49-F238E27FC236}">
              <a16:creationId xmlns:a16="http://schemas.microsoft.com/office/drawing/2014/main" id="{028CE464-F3B5-472E-8409-83C5D42F9157}"/>
            </a:ext>
          </a:extLst>
        </xdr:cNvPr>
        <xdr:cNvSpPr txBox="1"/>
      </xdr:nvSpPr>
      <xdr:spPr>
        <a:xfrm>
          <a:off x="4791075" y="582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54</xdr:row>
      <xdr:rowOff>0</xdr:rowOff>
    </xdr:from>
    <xdr:ext cx="184731" cy="264560"/>
    <xdr:sp macro="" textlink="">
      <xdr:nvSpPr>
        <xdr:cNvPr id="36" name="TextBox 1">
          <a:extLst>
            <a:ext uri="{FF2B5EF4-FFF2-40B4-BE49-F238E27FC236}">
              <a16:creationId xmlns:a16="http://schemas.microsoft.com/office/drawing/2014/main" id="{A091D809-DC5C-40C1-86FA-9A8A104D7CC0}"/>
            </a:ext>
          </a:extLst>
        </xdr:cNvPr>
        <xdr:cNvSpPr txBox="1"/>
      </xdr:nvSpPr>
      <xdr:spPr>
        <a:xfrm>
          <a:off x="4791075" y="8582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990600</xdr:colOff>
      <xdr:row>1</xdr:row>
      <xdr:rowOff>0</xdr:rowOff>
    </xdr:from>
    <xdr:to>
      <xdr:col>1</xdr:col>
      <xdr:colOff>990600</xdr:colOff>
      <xdr:row>1</xdr:row>
      <xdr:rowOff>0</xdr:rowOff>
    </xdr:to>
    <xdr:pic>
      <xdr:nvPicPr>
        <xdr:cNvPr id="2" name="Picture 82">
          <a:extLst>
            <a:ext uri="{FF2B5EF4-FFF2-40B4-BE49-F238E27FC236}">
              <a16:creationId xmlns:a16="http://schemas.microsoft.com/office/drawing/2014/main" id="{0D9F7595-F2F1-4F55-8C78-6A7C2A4D8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 name="Picture 85">
          <a:extLst>
            <a:ext uri="{FF2B5EF4-FFF2-40B4-BE49-F238E27FC236}">
              <a16:creationId xmlns:a16="http://schemas.microsoft.com/office/drawing/2014/main" id="{7A84EEA2-CDF7-4736-93D4-D04DB0D3F2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 name="Picture 76">
          <a:extLst>
            <a:ext uri="{FF2B5EF4-FFF2-40B4-BE49-F238E27FC236}">
              <a16:creationId xmlns:a16="http://schemas.microsoft.com/office/drawing/2014/main" id="{BD844C52-4175-4BBB-9F9C-ED692BBE56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 name="Picture 79">
          <a:extLst>
            <a:ext uri="{FF2B5EF4-FFF2-40B4-BE49-F238E27FC236}">
              <a16:creationId xmlns:a16="http://schemas.microsoft.com/office/drawing/2014/main" id="{48551C8F-7216-4FA8-95FF-8172D2764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 name="Picture 82">
          <a:extLst>
            <a:ext uri="{FF2B5EF4-FFF2-40B4-BE49-F238E27FC236}">
              <a16:creationId xmlns:a16="http://schemas.microsoft.com/office/drawing/2014/main" id="{65511D72-3874-48E4-9E1E-07824826F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 name="Picture 85">
          <a:extLst>
            <a:ext uri="{FF2B5EF4-FFF2-40B4-BE49-F238E27FC236}">
              <a16:creationId xmlns:a16="http://schemas.microsoft.com/office/drawing/2014/main" id="{00E0F6C7-C1A7-4DE3-B95F-E8AC068D18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 name="Picture 76">
          <a:extLst>
            <a:ext uri="{FF2B5EF4-FFF2-40B4-BE49-F238E27FC236}">
              <a16:creationId xmlns:a16="http://schemas.microsoft.com/office/drawing/2014/main" id="{69BACDF2-0FC1-4190-B6E2-5052945DB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 name="Picture 79">
          <a:extLst>
            <a:ext uri="{FF2B5EF4-FFF2-40B4-BE49-F238E27FC236}">
              <a16:creationId xmlns:a16="http://schemas.microsoft.com/office/drawing/2014/main" id="{27E8ACA7-C6B3-4D87-9657-FE5058E157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0" name="Picture 82">
          <a:extLst>
            <a:ext uri="{FF2B5EF4-FFF2-40B4-BE49-F238E27FC236}">
              <a16:creationId xmlns:a16="http://schemas.microsoft.com/office/drawing/2014/main" id="{4C6706D1-4037-426C-B0D3-B986740AC1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1" name="Picture 85">
          <a:extLst>
            <a:ext uri="{FF2B5EF4-FFF2-40B4-BE49-F238E27FC236}">
              <a16:creationId xmlns:a16="http://schemas.microsoft.com/office/drawing/2014/main" id="{21A81FD5-6723-4320-A03E-B4922A929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2" name="Picture 76">
          <a:extLst>
            <a:ext uri="{FF2B5EF4-FFF2-40B4-BE49-F238E27FC236}">
              <a16:creationId xmlns:a16="http://schemas.microsoft.com/office/drawing/2014/main" id="{E22CCA6A-0EEC-4EC2-AC2A-95C46B8BC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 name="Picture 79">
          <a:extLst>
            <a:ext uri="{FF2B5EF4-FFF2-40B4-BE49-F238E27FC236}">
              <a16:creationId xmlns:a16="http://schemas.microsoft.com/office/drawing/2014/main" id="{FF882829-2849-441F-9BC4-4DF76EACE1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14" name="Picture 133" descr="Izrezak.JPG">
          <a:extLst>
            <a:ext uri="{FF2B5EF4-FFF2-40B4-BE49-F238E27FC236}">
              <a16:creationId xmlns:a16="http://schemas.microsoft.com/office/drawing/2014/main" id="{8B863892-6504-4488-9490-FCFB38C020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15" name="Picture 143" descr="Izrezak.JPG">
          <a:extLst>
            <a:ext uri="{FF2B5EF4-FFF2-40B4-BE49-F238E27FC236}">
              <a16:creationId xmlns:a16="http://schemas.microsoft.com/office/drawing/2014/main" id="{79CC083D-C66F-485C-B5D0-84F32049E0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6" name="Picture 2">
          <a:extLst>
            <a:ext uri="{FF2B5EF4-FFF2-40B4-BE49-F238E27FC236}">
              <a16:creationId xmlns:a16="http://schemas.microsoft.com/office/drawing/2014/main" id="{97F37857-3559-438D-A87F-5D51D74F5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17" name="Picture 3" descr="nealuce_parete">
          <a:extLst>
            <a:ext uri="{FF2B5EF4-FFF2-40B4-BE49-F238E27FC236}">
              <a16:creationId xmlns:a16="http://schemas.microsoft.com/office/drawing/2014/main" id="{038E0DA1-3EC6-4591-9211-558B47DE5A0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8" name="Picture 2">
          <a:extLst>
            <a:ext uri="{FF2B5EF4-FFF2-40B4-BE49-F238E27FC236}">
              <a16:creationId xmlns:a16="http://schemas.microsoft.com/office/drawing/2014/main" id="{C80358E3-AC0D-4243-A5DF-CCB6F80201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9" name="Picture 2">
          <a:extLst>
            <a:ext uri="{FF2B5EF4-FFF2-40B4-BE49-F238E27FC236}">
              <a16:creationId xmlns:a16="http://schemas.microsoft.com/office/drawing/2014/main" id="{5C985617-EAF6-49EA-ACDE-E08710E489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20" name="Picture 3" descr="nealuce_parete">
          <a:extLst>
            <a:ext uri="{FF2B5EF4-FFF2-40B4-BE49-F238E27FC236}">
              <a16:creationId xmlns:a16="http://schemas.microsoft.com/office/drawing/2014/main" id="{E82B06FC-66CA-43F2-8F5F-3F55591C93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21" name="Picture 2">
          <a:extLst>
            <a:ext uri="{FF2B5EF4-FFF2-40B4-BE49-F238E27FC236}">
              <a16:creationId xmlns:a16="http://schemas.microsoft.com/office/drawing/2014/main" id="{8FB5B055-181B-4BFE-A327-1A890F7F8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22" name="Picture 3" descr="nealuce_parete">
          <a:extLst>
            <a:ext uri="{FF2B5EF4-FFF2-40B4-BE49-F238E27FC236}">
              <a16:creationId xmlns:a16="http://schemas.microsoft.com/office/drawing/2014/main" id="{F8C16B10-6C6E-4F69-9E4E-A922897B49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23" name="Picture 2">
          <a:extLst>
            <a:ext uri="{FF2B5EF4-FFF2-40B4-BE49-F238E27FC236}">
              <a16:creationId xmlns:a16="http://schemas.microsoft.com/office/drawing/2014/main" id="{D69538D2-FD6E-4529-B169-1EF63B5213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xdr:row>
      <xdr:rowOff>0</xdr:rowOff>
    </xdr:from>
    <xdr:to>
      <xdr:col>1</xdr:col>
      <xdr:colOff>822960</xdr:colOff>
      <xdr:row>1</xdr:row>
      <xdr:rowOff>0</xdr:rowOff>
    </xdr:to>
    <xdr:pic>
      <xdr:nvPicPr>
        <xdr:cNvPr id="24" name="Picture 1">
          <a:extLst>
            <a:ext uri="{FF2B5EF4-FFF2-40B4-BE49-F238E27FC236}">
              <a16:creationId xmlns:a16="http://schemas.microsoft.com/office/drawing/2014/main" id="{B79F3299-9494-4E03-A18F-8511515C42D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25" name="Picture 164" descr="Izrezak.JPG">
          <a:extLst>
            <a:ext uri="{FF2B5EF4-FFF2-40B4-BE49-F238E27FC236}">
              <a16:creationId xmlns:a16="http://schemas.microsoft.com/office/drawing/2014/main" id="{2F32837C-34C6-4C30-9F2A-EC0B11D678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20572</xdr:rowOff>
    </xdr:to>
    <xdr:pic>
      <xdr:nvPicPr>
        <xdr:cNvPr id="26" name="Picture 184" descr="Izrezak.JPG">
          <a:extLst>
            <a:ext uri="{FF2B5EF4-FFF2-40B4-BE49-F238E27FC236}">
              <a16:creationId xmlns:a16="http://schemas.microsoft.com/office/drawing/2014/main" id="{5CAD80A1-3531-4779-A6BB-8DD56BBCC3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20572</xdr:rowOff>
    </xdr:to>
    <xdr:pic>
      <xdr:nvPicPr>
        <xdr:cNvPr id="27" name="Picture 195" descr="Izrezak.JPG">
          <a:extLst>
            <a:ext uri="{FF2B5EF4-FFF2-40B4-BE49-F238E27FC236}">
              <a16:creationId xmlns:a16="http://schemas.microsoft.com/office/drawing/2014/main" id="{6F798E2C-0ACF-4CA2-AD52-ACBF8DAD42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28" name="Picture 2">
          <a:extLst>
            <a:ext uri="{FF2B5EF4-FFF2-40B4-BE49-F238E27FC236}">
              <a16:creationId xmlns:a16="http://schemas.microsoft.com/office/drawing/2014/main" id="{6A9A074D-BE4A-492C-A2E6-CD47768D1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29" name="Picture 2">
          <a:extLst>
            <a:ext uri="{FF2B5EF4-FFF2-40B4-BE49-F238E27FC236}">
              <a16:creationId xmlns:a16="http://schemas.microsoft.com/office/drawing/2014/main" id="{2F5DB9E7-4323-442D-B60C-7816D4FFA7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30" name="Picture 3" descr="nealuce_parete">
          <a:extLst>
            <a:ext uri="{FF2B5EF4-FFF2-40B4-BE49-F238E27FC236}">
              <a16:creationId xmlns:a16="http://schemas.microsoft.com/office/drawing/2014/main" id="{B9602174-7CB8-4902-961E-3562A89050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1" name="Picture 2">
          <a:extLst>
            <a:ext uri="{FF2B5EF4-FFF2-40B4-BE49-F238E27FC236}">
              <a16:creationId xmlns:a16="http://schemas.microsoft.com/office/drawing/2014/main" id="{E7242E99-AF2B-431B-B2F3-DADF06083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32" name="Picture 3" descr="nealuce_parete">
          <a:extLst>
            <a:ext uri="{FF2B5EF4-FFF2-40B4-BE49-F238E27FC236}">
              <a16:creationId xmlns:a16="http://schemas.microsoft.com/office/drawing/2014/main" id="{EE7E3CEB-C76F-4BDC-A3E4-007CDC7832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3" name="Picture 2">
          <a:extLst>
            <a:ext uri="{FF2B5EF4-FFF2-40B4-BE49-F238E27FC236}">
              <a16:creationId xmlns:a16="http://schemas.microsoft.com/office/drawing/2014/main" id="{6BEC0DCE-F9F2-4479-A58C-9ECF050AE3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34" name="Picture 3" descr="nealuce_parete">
          <a:extLst>
            <a:ext uri="{FF2B5EF4-FFF2-40B4-BE49-F238E27FC236}">
              <a16:creationId xmlns:a16="http://schemas.microsoft.com/office/drawing/2014/main" id="{9B04FA91-F93E-4905-9834-24E29D98D4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5" name="Picture 2">
          <a:extLst>
            <a:ext uri="{FF2B5EF4-FFF2-40B4-BE49-F238E27FC236}">
              <a16:creationId xmlns:a16="http://schemas.microsoft.com/office/drawing/2014/main" id="{2E1E57C9-D218-4A89-8937-42DE2DAC1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6" name="Picture 82">
          <a:extLst>
            <a:ext uri="{FF2B5EF4-FFF2-40B4-BE49-F238E27FC236}">
              <a16:creationId xmlns:a16="http://schemas.microsoft.com/office/drawing/2014/main" id="{4A8623BA-CDA9-4AA7-9323-73081640F8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7" name="Picture 2">
          <a:extLst>
            <a:ext uri="{FF2B5EF4-FFF2-40B4-BE49-F238E27FC236}">
              <a16:creationId xmlns:a16="http://schemas.microsoft.com/office/drawing/2014/main" id="{A662E38E-61A6-41B1-B0CF-CFC403708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38" name="Picture 3" descr="nealuce_parete">
          <a:extLst>
            <a:ext uri="{FF2B5EF4-FFF2-40B4-BE49-F238E27FC236}">
              <a16:creationId xmlns:a16="http://schemas.microsoft.com/office/drawing/2014/main" id="{CDF569AE-437D-4C39-9AF8-B918C8C0EFD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9" name="Picture 85">
          <a:extLst>
            <a:ext uri="{FF2B5EF4-FFF2-40B4-BE49-F238E27FC236}">
              <a16:creationId xmlns:a16="http://schemas.microsoft.com/office/drawing/2014/main" id="{AC06B449-2C44-444A-AC5D-F8A75E7BA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0" name="Picture 2">
          <a:extLst>
            <a:ext uri="{FF2B5EF4-FFF2-40B4-BE49-F238E27FC236}">
              <a16:creationId xmlns:a16="http://schemas.microsoft.com/office/drawing/2014/main" id="{44CFE27C-68C6-4288-B5CB-60FE248096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1" name="Picture 3" descr="nealuce_parete">
          <a:extLst>
            <a:ext uri="{FF2B5EF4-FFF2-40B4-BE49-F238E27FC236}">
              <a16:creationId xmlns:a16="http://schemas.microsoft.com/office/drawing/2014/main" id="{44E62641-6A2A-49B0-83D5-7032EC511D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 name="Picture 76">
          <a:extLst>
            <a:ext uri="{FF2B5EF4-FFF2-40B4-BE49-F238E27FC236}">
              <a16:creationId xmlns:a16="http://schemas.microsoft.com/office/drawing/2014/main" id="{1E2C1004-2F6E-49BC-B86F-1FC0410D6A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 name="Picture 2">
          <a:extLst>
            <a:ext uri="{FF2B5EF4-FFF2-40B4-BE49-F238E27FC236}">
              <a16:creationId xmlns:a16="http://schemas.microsoft.com/office/drawing/2014/main" id="{6CFB96DC-DC22-4BC2-9998-D1EBA30F1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4" name="Picture 3" descr="nealuce_parete">
          <a:extLst>
            <a:ext uri="{FF2B5EF4-FFF2-40B4-BE49-F238E27FC236}">
              <a16:creationId xmlns:a16="http://schemas.microsoft.com/office/drawing/2014/main" id="{D214375C-A729-48AD-AC05-44FFCD3DAD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 name="Picture 79">
          <a:extLst>
            <a:ext uri="{FF2B5EF4-FFF2-40B4-BE49-F238E27FC236}">
              <a16:creationId xmlns:a16="http://schemas.microsoft.com/office/drawing/2014/main" id="{A0BB54FD-7E46-4037-9592-582E5B6BB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 name="Picture 2">
          <a:extLst>
            <a:ext uri="{FF2B5EF4-FFF2-40B4-BE49-F238E27FC236}">
              <a16:creationId xmlns:a16="http://schemas.microsoft.com/office/drawing/2014/main" id="{CD54DC99-7E8A-4C85-9BA5-16DD9B8E5F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7" name="Picture 3" descr="nealuce_parete">
          <a:extLst>
            <a:ext uri="{FF2B5EF4-FFF2-40B4-BE49-F238E27FC236}">
              <a16:creationId xmlns:a16="http://schemas.microsoft.com/office/drawing/2014/main" id="{8C1CDBFA-FBEC-421D-A5D3-367EA92F5F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48" name="Picture 1">
          <a:extLst>
            <a:ext uri="{FF2B5EF4-FFF2-40B4-BE49-F238E27FC236}">
              <a16:creationId xmlns:a16="http://schemas.microsoft.com/office/drawing/2014/main" id="{9D2CC445-03DA-495D-AFF7-3B92307F318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xdr:row>
      <xdr:rowOff>0</xdr:rowOff>
    </xdr:from>
    <xdr:to>
      <xdr:col>1</xdr:col>
      <xdr:colOff>617220</xdr:colOff>
      <xdr:row>1</xdr:row>
      <xdr:rowOff>0</xdr:rowOff>
    </xdr:to>
    <xdr:pic>
      <xdr:nvPicPr>
        <xdr:cNvPr id="49" name="Picture 217" descr="Izrezak.JPG">
          <a:extLst>
            <a:ext uri="{FF2B5EF4-FFF2-40B4-BE49-F238E27FC236}">
              <a16:creationId xmlns:a16="http://schemas.microsoft.com/office/drawing/2014/main" id="{689A4B66-F8BE-48BA-AE1E-6B121EB4F9C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0" name="Picture 82">
          <a:extLst>
            <a:ext uri="{FF2B5EF4-FFF2-40B4-BE49-F238E27FC236}">
              <a16:creationId xmlns:a16="http://schemas.microsoft.com/office/drawing/2014/main" id="{1C51B32B-22C4-4223-9570-9401B95F1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1" name="Picture 85">
          <a:extLst>
            <a:ext uri="{FF2B5EF4-FFF2-40B4-BE49-F238E27FC236}">
              <a16:creationId xmlns:a16="http://schemas.microsoft.com/office/drawing/2014/main" id="{2141A7CE-C736-403F-83F1-7592BA6D20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2" name="Picture 76">
          <a:extLst>
            <a:ext uri="{FF2B5EF4-FFF2-40B4-BE49-F238E27FC236}">
              <a16:creationId xmlns:a16="http://schemas.microsoft.com/office/drawing/2014/main" id="{E09CC571-D18F-4F03-8D27-CA952861B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3" name="Picture 79">
          <a:extLst>
            <a:ext uri="{FF2B5EF4-FFF2-40B4-BE49-F238E27FC236}">
              <a16:creationId xmlns:a16="http://schemas.microsoft.com/office/drawing/2014/main" id="{19E2BA47-AC06-4D91-81CC-D9A54A830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54" name="Picture 1">
          <a:extLst>
            <a:ext uri="{FF2B5EF4-FFF2-40B4-BE49-F238E27FC236}">
              <a16:creationId xmlns:a16="http://schemas.microsoft.com/office/drawing/2014/main" id="{0A56851F-89E8-4F13-A197-22AC3B48814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5" name="Picture 82">
          <a:extLst>
            <a:ext uri="{FF2B5EF4-FFF2-40B4-BE49-F238E27FC236}">
              <a16:creationId xmlns:a16="http://schemas.microsoft.com/office/drawing/2014/main" id="{29DC9012-5A11-4386-9F27-98D4BEFE56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6" name="Picture 85">
          <a:extLst>
            <a:ext uri="{FF2B5EF4-FFF2-40B4-BE49-F238E27FC236}">
              <a16:creationId xmlns:a16="http://schemas.microsoft.com/office/drawing/2014/main" id="{08945BDF-3A33-4084-8B1F-9C744AAC4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7" name="Picture 76">
          <a:extLst>
            <a:ext uri="{FF2B5EF4-FFF2-40B4-BE49-F238E27FC236}">
              <a16:creationId xmlns:a16="http://schemas.microsoft.com/office/drawing/2014/main" id="{837ED1C9-4B76-4C48-A1B0-01972593C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8" name="Picture 79">
          <a:extLst>
            <a:ext uri="{FF2B5EF4-FFF2-40B4-BE49-F238E27FC236}">
              <a16:creationId xmlns:a16="http://schemas.microsoft.com/office/drawing/2014/main" id="{0056C6ED-AD76-499E-8619-E9046CE0A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 name="Picture 1">
          <a:extLst>
            <a:ext uri="{FF2B5EF4-FFF2-40B4-BE49-F238E27FC236}">
              <a16:creationId xmlns:a16="http://schemas.microsoft.com/office/drawing/2014/main" id="{E8D1F811-EE49-4298-8A79-B5592BDE1D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0" name="Picture 82">
          <a:extLst>
            <a:ext uri="{FF2B5EF4-FFF2-40B4-BE49-F238E27FC236}">
              <a16:creationId xmlns:a16="http://schemas.microsoft.com/office/drawing/2014/main" id="{55163AF7-B3B6-4C1F-A88A-FEBF0CDFDD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1" name="Picture 85">
          <a:extLst>
            <a:ext uri="{FF2B5EF4-FFF2-40B4-BE49-F238E27FC236}">
              <a16:creationId xmlns:a16="http://schemas.microsoft.com/office/drawing/2014/main" id="{CF25EF98-CD1B-4128-80E0-BB9E69BACA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2" name="Picture 76">
          <a:extLst>
            <a:ext uri="{FF2B5EF4-FFF2-40B4-BE49-F238E27FC236}">
              <a16:creationId xmlns:a16="http://schemas.microsoft.com/office/drawing/2014/main" id="{155B1AB7-F4B4-4ADE-8C1C-25DAF1014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3" name="Picture 79">
          <a:extLst>
            <a:ext uri="{FF2B5EF4-FFF2-40B4-BE49-F238E27FC236}">
              <a16:creationId xmlns:a16="http://schemas.microsoft.com/office/drawing/2014/main" id="{17756B20-AF42-4A83-80E4-B25CB9EF2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64" name="Picture 1">
          <a:extLst>
            <a:ext uri="{FF2B5EF4-FFF2-40B4-BE49-F238E27FC236}">
              <a16:creationId xmlns:a16="http://schemas.microsoft.com/office/drawing/2014/main" id="{2D0E6AF1-30B8-482C-A524-680AFC5F045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65" name="Picture 3">
          <a:extLst>
            <a:ext uri="{FF2B5EF4-FFF2-40B4-BE49-F238E27FC236}">
              <a16:creationId xmlns:a16="http://schemas.microsoft.com/office/drawing/2014/main" id="{5CDBF55C-80A1-4DD0-A964-E6DE75D4F6F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0</xdr:rowOff>
    </xdr:to>
    <xdr:pic>
      <xdr:nvPicPr>
        <xdr:cNvPr id="66" name="Picture 311" descr="kha.JPG">
          <a:extLst>
            <a:ext uri="{FF2B5EF4-FFF2-40B4-BE49-F238E27FC236}">
              <a16:creationId xmlns:a16="http://schemas.microsoft.com/office/drawing/2014/main" id="{84AEDC6E-0507-4369-9814-941A42081DB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7" name="Picture 82">
          <a:extLst>
            <a:ext uri="{FF2B5EF4-FFF2-40B4-BE49-F238E27FC236}">
              <a16:creationId xmlns:a16="http://schemas.microsoft.com/office/drawing/2014/main" id="{8E35A49C-D677-4066-B187-A6240FCA23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8" name="Picture 85">
          <a:extLst>
            <a:ext uri="{FF2B5EF4-FFF2-40B4-BE49-F238E27FC236}">
              <a16:creationId xmlns:a16="http://schemas.microsoft.com/office/drawing/2014/main" id="{F330FFCC-89B0-4969-8FFE-3F64021541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9" name="Picture 76">
          <a:extLst>
            <a:ext uri="{FF2B5EF4-FFF2-40B4-BE49-F238E27FC236}">
              <a16:creationId xmlns:a16="http://schemas.microsoft.com/office/drawing/2014/main" id="{7A105E0C-71F1-49AB-8FAC-F879BA7F61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0" name="Picture 79">
          <a:extLst>
            <a:ext uri="{FF2B5EF4-FFF2-40B4-BE49-F238E27FC236}">
              <a16:creationId xmlns:a16="http://schemas.microsoft.com/office/drawing/2014/main" id="{6E450543-1779-4B91-B954-ACC2B483BF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71" name="Picture 1">
          <a:extLst>
            <a:ext uri="{FF2B5EF4-FFF2-40B4-BE49-F238E27FC236}">
              <a16:creationId xmlns:a16="http://schemas.microsoft.com/office/drawing/2014/main" id="{37DBB510-277B-41C1-BF22-5498BE5ABAB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72" name="Picture 3">
          <a:extLst>
            <a:ext uri="{FF2B5EF4-FFF2-40B4-BE49-F238E27FC236}">
              <a16:creationId xmlns:a16="http://schemas.microsoft.com/office/drawing/2014/main" id="{9F3D7D2A-8D98-4612-ADDE-51DB36F866E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3" name="Picture 82">
          <a:extLst>
            <a:ext uri="{FF2B5EF4-FFF2-40B4-BE49-F238E27FC236}">
              <a16:creationId xmlns:a16="http://schemas.microsoft.com/office/drawing/2014/main" id="{47B6FBA7-F1C8-4DA5-BD44-57E00EA08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4" name="Picture 85">
          <a:extLst>
            <a:ext uri="{FF2B5EF4-FFF2-40B4-BE49-F238E27FC236}">
              <a16:creationId xmlns:a16="http://schemas.microsoft.com/office/drawing/2014/main" id="{1595910B-E25D-4A4A-9497-78BC84C9E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5" name="Picture 76">
          <a:extLst>
            <a:ext uri="{FF2B5EF4-FFF2-40B4-BE49-F238E27FC236}">
              <a16:creationId xmlns:a16="http://schemas.microsoft.com/office/drawing/2014/main" id="{5168CC51-8833-4D58-AEA6-54659A77A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6" name="Picture 79">
          <a:extLst>
            <a:ext uri="{FF2B5EF4-FFF2-40B4-BE49-F238E27FC236}">
              <a16:creationId xmlns:a16="http://schemas.microsoft.com/office/drawing/2014/main" id="{B66AF2E2-BDB4-46EC-8E20-61B3321D2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7" name="Picture 82">
          <a:extLst>
            <a:ext uri="{FF2B5EF4-FFF2-40B4-BE49-F238E27FC236}">
              <a16:creationId xmlns:a16="http://schemas.microsoft.com/office/drawing/2014/main" id="{E435F3BA-5254-42B4-92C5-E36483A06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8" name="Picture 85">
          <a:extLst>
            <a:ext uri="{FF2B5EF4-FFF2-40B4-BE49-F238E27FC236}">
              <a16:creationId xmlns:a16="http://schemas.microsoft.com/office/drawing/2014/main" id="{D2B0CBE8-23A1-4692-AC67-1D6483040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9" name="Picture 76">
          <a:extLst>
            <a:ext uri="{FF2B5EF4-FFF2-40B4-BE49-F238E27FC236}">
              <a16:creationId xmlns:a16="http://schemas.microsoft.com/office/drawing/2014/main" id="{742A9C13-E6D0-441E-8F5C-8A13E763E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0" name="Picture 79">
          <a:extLst>
            <a:ext uri="{FF2B5EF4-FFF2-40B4-BE49-F238E27FC236}">
              <a16:creationId xmlns:a16="http://schemas.microsoft.com/office/drawing/2014/main" id="{56EBE2B0-789D-4FDE-8A4A-07ACA02F30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2</xdr:row>
      <xdr:rowOff>114298</xdr:rowOff>
    </xdr:to>
    <xdr:pic>
      <xdr:nvPicPr>
        <xdr:cNvPr id="81" name="Picture 1">
          <a:extLst>
            <a:ext uri="{FF2B5EF4-FFF2-40B4-BE49-F238E27FC236}">
              <a16:creationId xmlns:a16="http://schemas.microsoft.com/office/drawing/2014/main" id="{C23B0EF2-69DA-463E-87F4-737090216C2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2" name="Picture 2">
          <a:extLst>
            <a:ext uri="{FF2B5EF4-FFF2-40B4-BE49-F238E27FC236}">
              <a16:creationId xmlns:a16="http://schemas.microsoft.com/office/drawing/2014/main" id="{7DEDB4BF-D760-42F5-B9A8-89FF1C959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0</xdr:rowOff>
    </xdr:to>
    <xdr:pic>
      <xdr:nvPicPr>
        <xdr:cNvPr id="83" name="Picture 3" descr="nealuce_parete">
          <a:extLst>
            <a:ext uri="{FF2B5EF4-FFF2-40B4-BE49-F238E27FC236}">
              <a16:creationId xmlns:a16="http://schemas.microsoft.com/office/drawing/2014/main" id="{68EABF68-097D-46E2-A8C7-C86052F543C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4" name="Picture 2">
          <a:extLst>
            <a:ext uri="{FF2B5EF4-FFF2-40B4-BE49-F238E27FC236}">
              <a16:creationId xmlns:a16="http://schemas.microsoft.com/office/drawing/2014/main" id="{1C024F71-CCFA-46BC-A361-1ECEDED6A8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5" name="Picture 2">
          <a:extLst>
            <a:ext uri="{FF2B5EF4-FFF2-40B4-BE49-F238E27FC236}">
              <a16:creationId xmlns:a16="http://schemas.microsoft.com/office/drawing/2014/main" id="{56493816-C728-46DF-9FEE-D2DFB7826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6" name="Picture 2">
          <a:extLst>
            <a:ext uri="{FF2B5EF4-FFF2-40B4-BE49-F238E27FC236}">
              <a16:creationId xmlns:a16="http://schemas.microsoft.com/office/drawing/2014/main" id="{55B1DC8A-5CEE-4C66-8850-26F16084D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7" name="Picture 2">
          <a:extLst>
            <a:ext uri="{FF2B5EF4-FFF2-40B4-BE49-F238E27FC236}">
              <a16:creationId xmlns:a16="http://schemas.microsoft.com/office/drawing/2014/main" id="{D845BBD5-93A4-472C-855A-C72DA47F4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8" name="Picture 2">
          <a:extLst>
            <a:ext uri="{FF2B5EF4-FFF2-40B4-BE49-F238E27FC236}">
              <a16:creationId xmlns:a16="http://schemas.microsoft.com/office/drawing/2014/main" id="{A763C381-6681-4BC8-BE8A-9986D6115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89" name="Picture 3" descr="nealuce_parete">
          <a:extLst>
            <a:ext uri="{FF2B5EF4-FFF2-40B4-BE49-F238E27FC236}">
              <a16:creationId xmlns:a16="http://schemas.microsoft.com/office/drawing/2014/main" id="{A41FB7C7-049D-4274-B4FC-DFEDDD868AE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0" name="Picture 2">
          <a:extLst>
            <a:ext uri="{FF2B5EF4-FFF2-40B4-BE49-F238E27FC236}">
              <a16:creationId xmlns:a16="http://schemas.microsoft.com/office/drawing/2014/main" id="{0EA2ED9A-B0B1-4BB9-882D-0101A311E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1" name="Picture 3" descr="nealuce_parete">
          <a:extLst>
            <a:ext uri="{FF2B5EF4-FFF2-40B4-BE49-F238E27FC236}">
              <a16:creationId xmlns:a16="http://schemas.microsoft.com/office/drawing/2014/main" id="{63CEFB20-27F2-4715-A575-CF33CAF74DB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2" name="Picture 2">
          <a:extLst>
            <a:ext uri="{FF2B5EF4-FFF2-40B4-BE49-F238E27FC236}">
              <a16:creationId xmlns:a16="http://schemas.microsoft.com/office/drawing/2014/main" id="{18956A5D-97D4-4826-B5FC-C43D86155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3" name="Picture 3" descr="nealuce_parete">
          <a:extLst>
            <a:ext uri="{FF2B5EF4-FFF2-40B4-BE49-F238E27FC236}">
              <a16:creationId xmlns:a16="http://schemas.microsoft.com/office/drawing/2014/main" id="{81526005-20A9-4649-ACEB-387B1E6ACB8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4" name="Picture 2">
          <a:extLst>
            <a:ext uri="{FF2B5EF4-FFF2-40B4-BE49-F238E27FC236}">
              <a16:creationId xmlns:a16="http://schemas.microsoft.com/office/drawing/2014/main" id="{3F538A62-1A3E-42A8-BBB3-746C8415E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5" name="Picture 3" descr="nealuce_parete">
          <a:extLst>
            <a:ext uri="{FF2B5EF4-FFF2-40B4-BE49-F238E27FC236}">
              <a16:creationId xmlns:a16="http://schemas.microsoft.com/office/drawing/2014/main" id="{55F9FF2A-0B8C-4DAB-9C6A-84C11A6A37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6" name="Picture 2">
          <a:extLst>
            <a:ext uri="{FF2B5EF4-FFF2-40B4-BE49-F238E27FC236}">
              <a16:creationId xmlns:a16="http://schemas.microsoft.com/office/drawing/2014/main" id="{44C3B611-E0E2-45FE-9307-3B6BD0576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7" name="Picture 2">
          <a:extLst>
            <a:ext uri="{FF2B5EF4-FFF2-40B4-BE49-F238E27FC236}">
              <a16:creationId xmlns:a16="http://schemas.microsoft.com/office/drawing/2014/main" id="{E7D2EB39-CCCD-45A2-B28F-F0C9D17095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8" name="Picture 2">
          <a:extLst>
            <a:ext uri="{FF2B5EF4-FFF2-40B4-BE49-F238E27FC236}">
              <a16:creationId xmlns:a16="http://schemas.microsoft.com/office/drawing/2014/main" id="{BF2CF775-B3CD-4355-87E0-C99B6507AC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9" name="Picture 2">
          <a:extLst>
            <a:ext uri="{FF2B5EF4-FFF2-40B4-BE49-F238E27FC236}">
              <a16:creationId xmlns:a16="http://schemas.microsoft.com/office/drawing/2014/main" id="{C502EABA-0F9C-44B9-9662-863FC11849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0" name="Picture 2">
          <a:extLst>
            <a:ext uri="{FF2B5EF4-FFF2-40B4-BE49-F238E27FC236}">
              <a16:creationId xmlns:a16="http://schemas.microsoft.com/office/drawing/2014/main" id="{2D5E715F-1F0C-4FBF-BB93-E724ECF4D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1" name="Picture 2">
          <a:extLst>
            <a:ext uri="{FF2B5EF4-FFF2-40B4-BE49-F238E27FC236}">
              <a16:creationId xmlns:a16="http://schemas.microsoft.com/office/drawing/2014/main" id="{05E031FB-E9D0-478A-ACE5-C4AF52D92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2" name="Picture 3" descr="nealuce_parete">
          <a:extLst>
            <a:ext uri="{FF2B5EF4-FFF2-40B4-BE49-F238E27FC236}">
              <a16:creationId xmlns:a16="http://schemas.microsoft.com/office/drawing/2014/main" id="{F96D1B0E-1437-43D1-B3C9-0E8D2286C7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3" name="Picture 2">
          <a:extLst>
            <a:ext uri="{FF2B5EF4-FFF2-40B4-BE49-F238E27FC236}">
              <a16:creationId xmlns:a16="http://schemas.microsoft.com/office/drawing/2014/main" id="{3C24F17E-5459-44F5-B22C-72D751786D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4" name="Picture 3" descr="nealuce_parete">
          <a:extLst>
            <a:ext uri="{FF2B5EF4-FFF2-40B4-BE49-F238E27FC236}">
              <a16:creationId xmlns:a16="http://schemas.microsoft.com/office/drawing/2014/main" id="{721C15AE-E35A-49F5-B013-F4D7765AA7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5" name="Picture 2">
          <a:extLst>
            <a:ext uri="{FF2B5EF4-FFF2-40B4-BE49-F238E27FC236}">
              <a16:creationId xmlns:a16="http://schemas.microsoft.com/office/drawing/2014/main" id="{28221331-C4C4-487A-9C1D-F0607381B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6" name="Picture 3" descr="nealuce_parete">
          <a:extLst>
            <a:ext uri="{FF2B5EF4-FFF2-40B4-BE49-F238E27FC236}">
              <a16:creationId xmlns:a16="http://schemas.microsoft.com/office/drawing/2014/main" id="{06B13ED4-25D4-4539-AA15-3FA3EC75D09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7" name="Picture 2">
          <a:extLst>
            <a:ext uri="{FF2B5EF4-FFF2-40B4-BE49-F238E27FC236}">
              <a16:creationId xmlns:a16="http://schemas.microsoft.com/office/drawing/2014/main" id="{4BDFD0A6-289F-4214-9917-28437FD16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08" name="Picture 82">
          <a:extLst>
            <a:ext uri="{FF2B5EF4-FFF2-40B4-BE49-F238E27FC236}">
              <a16:creationId xmlns:a16="http://schemas.microsoft.com/office/drawing/2014/main" id="{DCD49785-E337-4C4D-8A51-A39F3DCA3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9" name="Picture 2">
          <a:extLst>
            <a:ext uri="{FF2B5EF4-FFF2-40B4-BE49-F238E27FC236}">
              <a16:creationId xmlns:a16="http://schemas.microsoft.com/office/drawing/2014/main" id="{9FDF0A4A-18F2-4ADF-BE05-C4A7095948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10" name="Picture 3" descr="nealuce_parete">
          <a:extLst>
            <a:ext uri="{FF2B5EF4-FFF2-40B4-BE49-F238E27FC236}">
              <a16:creationId xmlns:a16="http://schemas.microsoft.com/office/drawing/2014/main" id="{6CA368AB-E733-4762-A826-97E2E0EF5C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1" name="Picture 85">
          <a:extLst>
            <a:ext uri="{FF2B5EF4-FFF2-40B4-BE49-F238E27FC236}">
              <a16:creationId xmlns:a16="http://schemas.microsoft.com/office/drawing/2014/main" id="{83B07A78-E07A-42C7-BEA2-3B149C15B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12" name="Picture 2">
          <a:extLst>
            <a:ext uri="{FF2B5EF4-FFF2-40B4-BE49-F238E27FC236}">
              <a16:creationId xmlns:a16="http://schemas.microsoft.com/office/drawing/2014/main" id="{76A923F2-B3E7-4F61-8A74-E2FBD959F9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13" name="Picture 3" descr="nealuce_parete">
          <a:extLst>
            <a:ext uri="{FF2B5EF4-FFF2-40B4-BE49-F238E27FC236}">
              <a16:creationId xmlns:a16="http://schemas.microsoft.com/office/drawing/2014/main" id="{94D62959-5419-42F6-B2FE-631BE6B13B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4" name="Picture 76">
          <a:extLst>
            <a:ext uri="{FF2B5EF4-FFF2-40B4-BE49-F238E27FC236}">
              <a16:creationId xmlns:a16="http://schemas.microsoft.com/office/drawing/2014/main" id="{4AB14AE1-8B22-4C3B-AA0F-BBF676BB1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15" name="Picture 2">
          <a:extLst>
            <a:ext uri="{FF2B5EF4-FFF2-40B4-BE49-F238E27FC236}">
              <a16:creationId xmlns:a16="http://schemas.microsoft.com/office/drawing/2014/main" id="{4DD52ED7-55CD-45BF-A7C4-F7B1DD5BD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16" name="Picture 3" descr="nealuce_parete">
          <a:extLst>
            <a:ext uri="{FF2B5EF4-FFF2-40B4-BE49-F238E27FC236}">
              <a16:creationId xmlns:a16="http://schemas.microsoft.com/office/drawing/2014/main" id="{9A6A9F7B-8471-40CC-9914-67EA35AF85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7" name="Picture 79">
          <a:extLst>
            <a:ext uri="{FF2B5EF4-FFF2-40B4-BE49-F238E27FC236}">
              <a16:creationId xmlns:a16="http://schemas.microsoft.com/office/drawing/2014/main" id="{CA705848-F1BF-4AEC-8C9B-1BC1AEBF9A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18" name="Picture 2">
          <a:extLst>
            <a:ext uri="{FF2B5EF4-FFF2-40B4-BE49-F238E27FC236}">
              <a16:creationId xmlns:a16="http://schemas.microsoft.com/office/drawing/2014/main" id="{A8672E98-E9C8-4CD1-A7DF-61FA80865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19" name="Picture 3" descr="nealuce_parete">
          <a:extLst>
            <a:ext uri="{FF2B5EF4-FFF2-40B4-BE49-F238E27FC236}">
              <a16:creationId xmlns:a16="http://schemas.microsoft.com/office/drawing/2014/main" id="{C2215145-AE4B-49D6-8A82-A94AC65E90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5461</xdr:rowOff>
    </xdr:to>
    <xdr:pic>
      <xdr:nvPicPr>
        <xdr:cNvPr id="120" name="Picture 1">
          <a:extLst>
            <a:ext uri="{FF2B5EF4-FFF2-40B4-BE49-F238E27FC236}">
              <a16:creationId xmlns:a16="http://schemas.microsoft.com/office/drawing/2014/main" id="{B309F31C-3FDF-4CD3-B763-18F91884C51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21" name="Picture 2">
          <a:extLst>
            <a:ext uri="{FF2B5EF4-FFF2-40B4-BE49-F238E27FC236}">
              <a16:creationId xmlns:a16="http://schemas.microsoft.com/office/drawing/2014/main" id="{F90E7A96-E514-444B-BFD5-36676C3B86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22" name="Picture 3" descr="nealuce_parete">
          <a:extLst>
            <a:ext uri="{FF2B5EF4-FFF2-40B4-BE49-F238E27FC236}">
              <a16:creationId xmlns:a16="http://schemas.microsoft.com/office/drawing/2014/main" id="{9406F236-F14B-482D-9B93-69E01910583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23" name="Picture 2">
          <a:extLst>
            <a:ext uri="{FF2B5EF4-FFF2-40B4-BE49-F238E27FC236}">
              <a16:creationId xmlns:a16="http://schemas.microsoft.com/office/drawing/2014/main" id="{79379366-F4E5-4A0D-B40B-E552313BF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24" name="Picture 2">
          <a:extLst>
            <a:ext uri="{FF2B5EF4-FFF2-40B4-BE49-F238E27FC236}">
              <a16:creationId xmlns:a16="http://schemas.microsoft.com/office/drawing/2014/main" id="{4FF6789B-0E4B-4AA7-850C-1AB289366D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25" name="Picture 3" descr="nealuce_parete">
          <a:extLst>
            <a:ext uri="{FF2B5EF4-FFF2-40B4-BE49-F238E27FC236}">
              <a16:creationId xmlns:a16="http://schemas.microsoft.com/office/drawing/2014/main" id="{8C0DD7A6-EC9C-4EC2-92D8-FBD53EFF4D6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26" name="Picture 2">
          <a:extLst>
            <a:ext uri="{FF2B5EF4-FFF2-40B4-BE49-F238E27FC236}">
              <a16:creationId xmlns:a16="http://schemas.microsoft.com/office/drawing/2014/main" id="{F714CD30-AF27-4F9F-8AF0-9C382E7E7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27" name="Picture 2">
          <a:extLst>
            <a:ext uri="{FF2B5EF4-FFF2-40B4-BE49-F238E27FC236}">
              <a16:creationId xmlns:a16="http://schemas.microsoft.com/office/drawing/2014/main" id="{8E0A2971-94DA-48D7-B57C-3BE18DAD7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28" name="Picture 3" descr="nealuce_parete">
          <a:extLst>
            <a:ext uri="{FF2B5EF4-FFF2-40B4-BE49-F238E27FC236}">
              <a16:creationId xmlns:a16="http://schemas.microsoft.com/office/drawing/2014/main" id="{38A45DAD-1D84-4B73-BE4A-8F1CBF0C71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29" name="Picture 2">
          <a:extLst>
            <a:ext uri="{FF2B5EF4-FFF2-40B4-BE49-F238E27FC236}">
              <a16:creationId xmlns:a16="http://schemas.microsoft.com/office/drawing/2014/main" id="{232292CC-E8EB-4797-A1AD-8095260FF4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0" name="Picture 2">
          <a:extLst>
            <a:ext uri="{FF2B5EF4-FFF2-40B4-BE49-F238E27FC236}">
              <a16:creationId xmlns:a16="http://schemas.microsoft.com/office/drawing/2014/main" id="{571DC97D-9A98-4C0B-8731-FC6C48A68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31" name="Picture 3" descr="nealuce_parete">
          <a:extLst>
            <a:ext uri="{FF2B5EF4-FFF2-40B4-BE49-F238E27FC236}">
              <a16:creationId xmlns:a16="http://schemas.microsoft.com/office/drawing/2014/main" id="{990A2000-A003-4F51-8476-57667DED6B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2" name="Picture 2">
          <a:extLst>
            <a:ext uri="{FF2B5EF4-FFF2-40B4-BE49-F238E27FC236}">
              <a16:creationId xmlns:a16="http://schemas.microsoft.com/office/drawing/2014/main" id="{F7A30FBD-0921-4DA0-817E-621CA34B1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3" name="Picture 2">
          <a:extLst>
            <a:ext uri="{FF2B5EF4-FFF2-40B4-BE49-F238E27FC236}">
              <a16:creationId xmlns:a16="http://schemas.microsoft.com/office/drawing/2014/main" id="{3CDEBD7D-0B83-473E-9E6A-454C4139B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34" name="Picture 3" descr="nealuce_parete">
          <a:extLst>
            <a:ext uri="{FF2B5EF4-FFF2-40B4-BE49-F238E27FC236}">
              <a16:creationId xmlns:a16="http://schemas.microsoft.com/office/drawing/2014/main" id="{552D7FC4-602A-420A-A113-34759D15D68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5" name="Picture 2">
          <a:extLst>
            <a:ext uri="{FF2B5EF4-FFF2-40B4-BE49-F238E27FC236}">
              <a16:creationId xmlns:a16="http://schemas.microsoft.com/office/drawing/2014/main" id="{46EDB7FD-702F-4699-B531-BCA53742A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36" name="Picture 3" descr="nealuce_parete">
          <a:extLst>
            <a:ext uri="{FF2B5EF4-FFF2-40B4-BE49-F238E27FC236}">
              <a16:creationId xmlns:a16="http://schemas.microsoft.com/office/drawing/2014/main" id="{8083B31C-B2C2-4006-9597-1546CC6E76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7" name="Picture 2">
          <a:extLst>
            <a:ext uri="{FF2B5EF4-FFF2-40B4-BE49-F238E27FC236}">
              <a16:creationId xmlns:a16="http://schemas.microsoft.com/office/drawing/2014/main" id="{138C308D-2F77-4DCE-AA6E-75E245BD6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8" name="Picture 2">
          <a:extLst>
            <a:ext uri="{FF2B5EF4-FFF2-40B4-BE49-F238E27FC236}">
              <a16:creationId xmlns:a16="http://schemas.microsoft.com/office/drawing/2014/main" id="{322B1B7D-FC68-4CE7-BF50-5F9666EB2B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9" name="Picture 2">
          <a:extLst>
            <a:ext uri="{FF2B5EF4-FFF2-40B4-BE49-F238E27FC236}">
              <a16:creationId xmlns:a16="http://schemas.microsoft.com/office/drawing/2014/main" id="{5294192E-6665-4CEE-A31D-9C9B904E3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40" name="Picture 3" descr="nealuce_parete">
          <a:extLst>
            <a:ext uri="{FF2B5EF4-FFF2-40B4-BE49-F238E27FC236}">
              <a16:creationId xmlns:a16="http://schemas.microsoft.com/office/drawing/2014/main" id="{C1304320-8BCC-4CD8-9095-B4201990F02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41" name="Picture 2">
          <a:extLst>
            <a:ext uri="{FF2B5EF4-FFF2-40B4-BE49-F238E27FC236}">
              <a16:creationId xmlns:a16="http://schemas.microsoft.com/office/drawing/2014/main" id="{37C145FA-8841-4B1D-80F5-5BED4DCC6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42" name="Picture 2">
          <a:extLst>
            <a:ext uri="{FF2B5EF4-FFF2-40B4-BE49-F238E27FC236}">
              <a16:creationId xmlns:a16="http://schemas.microsoft.com/office/drawing/2014/main" id="{069D0763-E0BA-4496-8F49-2B4E7D66D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43" name="Picture 3" descr="nealuce_parete">
          <a:extLst>
            <a:ext uri="{FF2B5EF4-FFF2-40B4-BE49-F238E27FC236}">
              <a16:creationId xmlns:a16="http://schemas.microsoft.com/office/drawing/2014/main" id="{EA5FEB95-51DE-4DEC-9A17-338D3FA2907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44" name="Picture 2">
          <a:extLst>
            <a:ext uri="{FF2B5EF4-FFF2-40B4-BE49-F238E27FC236}">
              <a16:creationId xmlns:a16="http://schemas.microsoft.com/office/drawing/2014/main" id="{F62ADB3F-629F-4625-8E50-D4FB4BA6BC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45" name="Picture 2">
          <a:extLst>
            <a:ext uri="{FF2B5EF4-FFF2-40B4-BE49-F238E27FC236}">
              <a16:creationId xmlns:a16="http://schemas.microsoft.com/office/drawing/2014/main" id="{543634CB-10CA-4B01-90AE-3EE096FCD4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46" name="Picture 3" descr="nealuce_parete">
          <a:extLst>
            <a:ext uri="{FF2B5EF4-FFF2-40B4-BE49-F238E27FC236}">
              <a16:creationId xmlns:a16="http://schemas.microsoft.com/office/drawing/2014/main" id="{F21769C5-B5E2-4DAC-8FAE-7920D127DA1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47" name="Picture 2">
          <a:extLst>
            <a:ext uri="{FF2B5EF4-FFF2-40B4-BE49-F238E27FC236}">
              <a16:creationId xmlns:a16="http://schemas.microsoft.com/office/drawing/2014/main" id="{31827068-758D-40C6-8F35-0D8DE3F93B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48" name="Picture 3" descr="nealuce_parete">
          <a:extLst>
            <a:ext uri="{FF2B5EF4-FFF2-40B4-BE49-F238E27FC236}">
              <a16:creationId xmlns:a16="http://schemas.microsoft.com/office/drawing/2014/main" id="{69D87964-EC13-4D39-958E-6F574EA92D5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49" name="Picture 2">
          <a:extLst>
            <a:ext uri="{FF2B5EF4-FFF2-40B4-BE49-F238E27FC236}">
              <a16:creationId xmlns:a16="http://schemas.microsoft.com/office/drawing/2014/main" id="{9CB9A705-86C8-47F0-95C3-1E6C8F930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50" name="Picture 3" descr="nealuce_parete">
          <a:extLst>
            <a:ext uri="{FF2B5EF4-FFF2-40B4-BE49-F238E27FC236}">
              <a16:creationId xmlns:a16="http://schemas.microsoft.com/office/drawing/2014/main" id="{CFE0EE74-1DB9-44EE-BD32-C1D66968A61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51" name="Picture 2">
          <a:extLst>
            <a:ext uri="{FF2B5EF4-FFF2-40B4-BE49-F238E27FC236}">
              <a16:creationId xmlns:a16="http://schemas.microsoft.com/office/drawing/2014/main" id="{BD6C0384-B1E8-4D5D-8DD9-8A1BF9576C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52" name="Picture 3" descr="nealuce_parete">
          <a:extLst>
            <a:ext uri="{FF2B5EF4-FFF2-40B4-BE49-F238E27FC236}">
              <a16:creationId xmlns:a16="http://schemas.microsoft.com/office/drawing/2014/main" id="{77149545-433E-44BE-939C-FA58E9E4BC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53" name="Picture 2">
          <a:extLst>
            <a:ext uri="{FF2B5EF4-FFF2-40B4-BE49-F238E27FC236}">
              <a16:creationId xmlns:a16="http://schemas.microsoft.com/office/drawing/2014/main" id="{D68B2341-E705-4A4D-A557-B1253DB8E4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54" name="Picture 3" descr="nealuce_parete">
          <a:extLst>
            <a:ext uri="{FF2B5EF4-FFF2-40B4-BE49-F238E27FC236}">
              <a16:creationId xmlns:a16="http://schemas.microsoft.com/office/drawing/2014/main" id="{D1949A5C-DC9F-4130-9D96-3F0E86E8D9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55" name="Picture 2">
          <a:extLst>
            <a:ext uri="{FF2B5EF4-FFF2-40B4-BE49-F238E27FC236}">
              <a16:creationId xmlns:a16="http://schemas.microsoft.com/office/drawing/2014/main" id="{7196E41C-AF93-4A37-B019-D9A0AB6A8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56" name="Picture 3" descr="nealuce_parete">
          <a:extLst>
            <a:ext uri="{FF2B5EF4-FFF2-40B4-BE49-F238E27FC236}">
              <a16:creationId xmlns:a16="http://schemas.microsoft.com/office/drawing/2014/main" id="{87E93974-5AE7-45CC-95BD-612AA78C1CF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57" name="Picture 2">
          <a:extLst>
            <a:ext uri="{FF2B5EF4-FFF2-40B4-BE49-F238E27FC236}">
              <a16:creationId xmlns:a16="http://schemas.microsoft.com/office/drawing/2014/main" id="{B8370625-3FFC-4A43-B9E5-C8C7FA8C9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58" name="Picture 3" descr="nealuce_parete">
          <a:extLst>
            <a:ext uri="{FF2B5EF4-FFF2-40B4-BE49-F238E27FC236}">
              <a16:creationId xmlns:a16="http://schemas.microsoft.com/office/drawing/2014/main" id="{355704F2-E50B-45A1-97D7-796694A858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59" name="Picture 2">
          <a:extLst>
            <a:ext uri="{FF2B5EF4-FFF2-40B4-BE49-F238E27FC236}">
              <a16:creationId xmlns:a16="http://schemas.microsoft.com/office/drawing/2014/main" id="{82705B3E-2FC9-4C51-A6FD-F2E40E9525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60" name="Picture 3" descr="nealuce_parete">
          <a:extLst>
            <a:ext uri="{FF2B5EF4-FFF2-40B4-BE49-F238E27FC236}">
              <a16:creationId xmlns:a16="http://schemas.microsoft.com/office/drawing/2014/main" id="{16666394-957A-4FF8-9A91-3D8B615DEA4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61" name="Picture 2">
          <a:extLst>
            <a:ext uri="{FF2B5EF4-FFF2-40B4-BE49-F238E27FC236}">
              <a16:creationId xmlns:a16="http://schemas.microsoft.com/office/drawing/2014/main" id="{C79AE816-3EAD-4FB0-B6B7-FA0261801E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62" name="Picture 3" descr="nealuce_parete">
          <a:extLst>
            <a:ext uri="{FF2B5EF4-FFF2-40B4-BE49-F238E27FC236}">
              <a16:creationId xmlns:a16="http://schemas.microsoft.com/office/drawing/2014/main" id="{8C269023-4681-433C-9178-F57FD7DA48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63" name="Picture 2">
          <a:extLst>
            <a:ext uri="{FF2B5EF4-FFF2-40B4-BE49-F238E27FC236}">
              <a16:creationId xmlns:a16="http://schemas.microsoft.com/office/drawing/2014/main" id="{BF02F40A-E345-4C0D-8AC9-7CE348ACB6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64" name="Picture 3" descr="nealuce_parete">
          <a:extLst>
            <a:ext uri="{FF2B5EF4-FFF2-40B4-BE49-F238E27FC236}">
              <a16:creationId xmlns:a16="http://schemas.microsoft.com/office/drawing/2014/main" id="{F90A74EA-3276-4839-A1B3-6303E1B5ED9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65" name="Picture 2">
          <a:extLst>
            <a:ext uri="{FF2B5EF4-FFF2-40B4-BE49-F238E27FC236}">
              <a16:creationId xmlns:a16="http://schemas.microsoft.com/office/drawing/2014/main" id="{6A06B4AD-3847-4617-94D8-D977F7C422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66" name="Picture 3" descr="nealuce_parete">
          <a:extLst>
            <a:ext uri="{FF2B5EF4-FFF2-40B4-BE49-F238E27FC236}">
              <a16:creationId xmlns:a16="http://schemas.microsoft.com/office/drawing/2014/main" id="{24E708D5-7D80-48FD-B959-AA73053F64E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67" name="Picture 2">
          <a:extLst>
            <a:ext uri="{FF2B5EF4-FFF2-40B4-BE49-F238E27FC236}">
              <a16:creationId xmlns:a16="http://schemas.microsoft.com/office/drawing/2014/main" id="{1B21CE91-897C-4F9F-8A72-EE61F25C0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68" name="Picture 3" descr="nealuce_parete">
          <a:extLst>
            <a:ext uri="{FF2B5EF4-FFF2-40B4-BE49-F238E27FC236}">
              <a16:creationId xmlns:a16="http://schemas.microsoft.com/office/drawing/2014/main" id="{F79895D1-B361-4DCE-A7F3-7B8F2ED7D36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69" name="Picture 2">
          <a:extLst>
            <a:ext uri="{FF2B5EF4-FFF2-40B4-BE49-F238E27FC236}">
              <a16:creationId xmlns:a16="http://schemas.microsoft.com/office/drawing/2014/main" id="{21E42DDD-DCA0-4D99-8CB1-12094D3B6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70" name="Picture 3" descr="nealuce_parete">
          <a:extLst>
            <a:ext uri="{FF2B5EF4-FFF2-40B4-BE49-F238E27FC236}">
              <a16:creationId xmlns:a16="http://schemas.microsoft.com/office/drawing/2014/main" id="{7093B367-D0E5-4C57-838B-A2AF4212AFA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71" name="Picture 2">
          <a:extLst>
            <a:ext uri="{FF2B5EF4-FFF2-40B4-BE49-F238E27FC236}">
              <a16:creationId xmlns:a16="http://schemas.microsoft.com/office/drawing/2014/main" id="{3ABA2909-B1CD-4369-865F-172A99AF4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72" name="Picture 3" descr="nealuce_parete">
          <a:extLst>
            <a:ext uri="{FF2B5EF4-FFF2-40B4-BE49-F238E27FC236}">
              <a16:creationId xmlns:a16="http://schemas.microsoft.com/office/drawing/2014/main" id="{4081E80D-A42E-4BB1-A085-9C0C57FBA7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73" name="Picture 2">
          <a:extLst>
            <a:ext uri="{FF2B5EF4-FFF2-40B4-BE49-F238E27FC236}">
              <a16:creationId xmlns:a16="http://schemas.microsoft.com/office/drawing/2014/main" id="{8740EF95-9FBA-49D6-A7CE-E98099BB6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74" name="Picture 3" descr="nealuce_parete">
          <a:extLst>
            <a:ext uri="{FF2B5EF4-FFF2-40B4-BE49-F238E27FC236}">
              <a16:creationId xmlns:a16="http://schemas.microsoft.com/office/drawing/2014/main" id="{973178D5-C80D-48A0-B442-D78275ED7FA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75" name="Picture 2">
          <a:extLst>
            <a:ext uri="{FF2B5EF4-FFF2-40B4-BE49-F238E27FC236}">
              <a16:creationId xmlns:a16="http://schemas.microsoft.com/office/drawing/2014/main" id="{1FC3DC7B-2A37-4D56-B304-D741F96AB1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76" name="Picture 2">
          <a:extLst>
            <a:ext uri="{FF2B5EF4-FFF2-40B4-BE49-F238E27FC236}">
              <a16:creationId xmlns:a16="http://schemas.microsoft.com/office/drawing/2014/main" id="{8929CEAA-FF20-4935-80A5-39992C711D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77" name="Picture 2">
          <a:extLst>
            <a:ext uri="{FF2B5EF4-FFF2-40B4-BE49-F238E27FC236}">
              <a16:creationId xmlns:a16="http://schemas.microsoft.com/office/drawing/2014/main" id="{68214A81-1264-4BC7-ACDC-E13DC352E2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78" name="Picture 3" descr="nealuce_parete">
          <a:extLst>
            <a:ext uri="{FF2B5EF4-FFF2-40B4-BE49-F238E27FC236}">
              <a16:creationId xmlns:a16="http://schemas.microsoft.com/office/drawing/2014/main" id="{1377ADB3-E6A2-4489-B336-6C0BF7996D2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79" name="Picture 2">
          <a:extLst>
            <a:ext uri="{FF2B5EF4-FFF2-40B4-BE49-F238E27FC236}">
              <a16:creationId xmlns:a16="http://schemas.microsoft.com/office/drawing/2014/main" id="{A5B53923-558D-43A0-8835-2F5E9EA67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80" name="Picture 2">
          <a:extLst>
            <a:ext uri="{FF2B5EF4-FFF2-40B4-BE49-F238E27FC236}">
              <a16:creationId xmlns:a16="http://schemas.microsoft.com/office/drawing/2014/main" id="{0E68146E-C2FC-45D6-ADDA-A9C21A00A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81" name="Picture 3" descr="nealuce_parete">
          <a:extLst>
            <a:ext uri="{FF2B5EF4-FFF2-40B4-BE49-F238E27FC236}">
              <a16:creationId xmlns:a16="http://schemas.microsoft.com/office/drawing/2014/main" id="{1A6C885C-389E-4575-B70E-C88A39C0687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82" name="Picture 2">
          <a:extLst>
            <a:ext uri="{FF2B5EF4-FFF2-40B4-BE49-F238E27FC236}">
              <a16:creationId xmlns:a16="http://schemas.microsoft.com/office/drawing/2014/main" id="{EBACF7AC-D13E-4597-AE0F-C727D2C9F5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83" name="Picture 2">
          <a:extLst>
            <a:ext uri="{FF2B5EF4-FFF2-40B4-BE49-F238E27FC236}">
              <a16:creationId xmlns:a16="http://schemas.microsoft.com/office/drawing/2014/main" id="{32B8D1D1-C2F1-41F4-997C-9C9540B350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84" name="Picture 3" descr="nealuce_parete">
          <a:extLst>
            <a:ext uri="{FF2B5EF4-FFF2-40B4-BE49-F238E27FC236}">
              <a16:creationId xmlns:a16="http://schemas.microsoft.com/office/drawing/2014/main" id="{B658D390-164E-4DB6-BC28-D848F31E559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85" name="Picture 2">
          <a:extLst>
            <a:ext uri="{FF2B5EF4-FFF2-40B4-BE49-F238E27FC236}">
              <a16:creationId xmlns:a16="http://schemas.microsoft.com/office/drawing/2014/main" id="{19C2C7BB-958B-4D41-803A-3A2DBCE898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86" name="Picture 3" descr="nealuce_parete">
          <a:extLst>
            <a:ext uri="{FF2B5EF4-FFF2-40B4-BE49-F238E27FC236}">
              <a16:creationId xmlns:a16="http://schemas.microsoft.com/office/drawing/2014/main" id="{AB2BB9AE-1C7B-464C-9395-38BEA26AE72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87" name="Picture 2">
          <a:extLst>
            <a:ext uri="{FF2B5EF4-FFF2-40B4-BE49-F238E27FC236}">
              <a16:creationId xmlns:a16="http://schemas.microsoft.com/office/drawing/2014/main" id="{59BBCD7E-50A0-4094-A6AB-630E68169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88" name="Picture 3" descr="nealuce_parete">
          <a:extLst>
            <a:ext uri="{FF2B5EF4-FFF2-40B4-BE49-F238E27FC236}">
              <a16:creationId xmlns:a16="http://schemas.microsoft.com/office/drawing/2014/main" id="{89252B4A-9922-4B13-AA8D-FF07402C14F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89" name="Picture 2">
          <a:extLst>
            <a:ext uri="{FF2B5EF4-FFF2-40B4-BE49-F238E27FC236}">
              <a16:creationId xmlns:a16="http://schemas.microsoft.com/office/drawing/2014/main" id="{0500C3EE-CE51-4ACD-B5FB-BB4E8FE85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90" name="Picture 3" descr="nealuce_parete">
          <a:extLst>
            <a:ext uri="{FF2B5EF4-FFF2-40B4-BE49-F238E27FC236}">
              <a16:creationId xmlns:a16="http://schemas.microsoft.com/office/drawing/2014/main" id="{0A227B2A-0979-4A75-A817-0D8783A4D6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91" name="Picture 2">
          <a:extLst>
            <a:ext uri="{FF2B5EF4-FFF2-40B4-BE49-F238E27FC236}">
              <a16:creationId xmlns:a16="http://schemas.microsoft.com/office/drawing/2014/main" id="{BE8F2146-EA44-4169-AE84-C810CF6722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92" name="Picture 3" descr="nealuce_parete">
          <a:extLst>
            <a:ext uri="{FF2B5EF4-FFF2-40B4-BE49-F238E27FC236}">
              <a16:creationId xmlns:a16="http://schemas.microsoft.com/office/drawing/2014/main" id="{1C7FBD12-CB73-467C-93D5-13E77A7DC7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93" name="Picture 2">
          <a:extLst>
            <a:ext uri="{FF2B5EF4-FFF2-40B4-BE49-F238E27FC236}">
              <a16:creationId xmlns:a16="http://schemas.microsoft.com/office/drawing/2014/main" id="{46654D36-CEBA-4671-AB16-6428655368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94" name="Picture 3" descr="nealuce_parete">
          <a:extLst>
            <a:ext uri="{FF2B5EF4-FFF2-40B4-BE49-F238E27FC236}">
              <a16:creationId xmlns:a16="http://schemas.microsoft.com/office/drawing/2014/main" id="{F8D0B89D-5D3F-4BC1-B3D3-CCB0283F06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95" name="Picture 2">
          <a:extLst>
            <a:ext uri="{FF2B5EF4-FFF2-40B4-BE49-F238E27FC236}">
              <a16:creationId xmlns:a16="http://schemas.microsoft.com/office/drawing/2014/main" id="{54B3B5E0-9885-4A61-8FE2-0A82A07F5F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96" name="Picture 3" descr="nealuce_parete">
          <a:extLst>
            <a:ext uri="{FF2B5EF4-FFF2-40B4-BE49-F238E27FC236}">
              <a16:creationId xmlns:a16="http://schemas.microsoft.com/office/drawing/2014/main" id="{34C6AEB2-3996-4A16-B41B-F0907CF505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97" name="Picture 2">
          <a:extLst>
            <a:ext uri="{FF2B5EF4-FFF2-40B4-BE49-F238E27FC236}">
              <a16:creationId xmlns:a16="http://schemas.microsoft.com/office/drawing/2014/main" id="{2CBDA254-7A0C-4F53-9D01-7C1ADDD0EA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98" name="Picture 3" descr="nealuce_parete">
          <a:extLst>
            <a:ext uri="{FF2B5EF4-FFF2-40B4-BE49-F238E27FC236}">
              <a16:creationId xmlns:a16="http://schemas.microsoft.com/office/drawing/2014/main" id="{D429435B-54F2-4B64-A43E-87E79E816B2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99" name="Picture 2">
          <a:extLst>
            <a:ext uri="{FF2B5EF4-FFF2-40B4-BE49-F238E27FC236}">
              <a16:creationId xmlns:a16="http://schemas.microsoft.com/office/drawing/2014/main" id="{95B13E83-5F74-4B96-984F-8C46C97F97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200" name="Picture 3" descr="nealuce_parete">
          <a:extLst>
            <a:ext uri="{FF2B5EF4-FFF2-40B4-BE49-F238E27FC236}">
              <a16:creationId xmlns:a16="http://schemas.microsoft.com/office/drawing/2014/main" id="{C2F27D70-DF1A-4C3E-A3AF-6C0593D5566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01" name="Picture 82">
          <a:extLst>
            <a:ext uri="{FF2B5EF4-FFF2-40B4-BE49-F238E27FC236}">
              <a16:creationId xmlns:a16="http://schemas.microsoft.com/office/drawing/2014/main" id="{3C9AD88D-69A1-4901-BF18-20A3FB8AB8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02" name="Picture 85">
          <a:extLst>
            <a:ext uri="{FF2B5EF4-FFF2-40B4-BE49-F238E27FC236}">
              <a16:creationId xmlns:a16="http://schemas.microsoft.com/office/drawing/2014/main" id="{6C6D1362-D0C0-459D-85DD-991258B021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03" name="Picture 76">
          <a:extLst>
            <a:ext uri="{FF2B5EF4-FFF2-40B4-BE49-F238E27FC236}">
              <a16:creationId xmlns:a16="http://schemas.microsoft.com/office/drawing/2014/main" id="{60CF5304-E838-410F-B0CF-A81DA04D7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04" name="Picture 79">
          <a:extLst>
            <a:ext uri="{FF2B5EF4-FFF2-40B4-BE49-F238E27FC236}">
              <a16:creationId xmlns:a16="http://schemas.microsoft.com/office/drawing/2014/main" id="{2B523482-5721-4552-B250-B9F205898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05" name="Picture 2">
          <a:extLst>
            <a:ext uri="{FF2B5EF4-FFF2-40B4-BE49-F238E27FC236}">
              <a16:creationId xmlns:a16="http://schemas.microsoft.com/office/drawing/2014/main" id="{29B3AA5C-15F4-4CBF-A01B-AD303A74F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206" name="Picture 3" descr="nealuce_parete">
          <a:extLst>
            <a:ext uri="{FF2B5EF4-FFF2-40B4-BE49-F238E27FC236}">
              <a16:creationId xmlns:a16="http://schemas.microsoft.com/office/drawing/2014/main" id="{DE777698-8ED2-4D8A-BB83-B0F82EFFEE3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07" name="Picture 2">
          <a:extLst>
            <a:ext uri="{FF2B5EF4-FFF2-40B4-BE49-F238E27FC236}">
              <a16:creationId xmlns:a16="http://schemas.microsoft.com/office/drawing/2014/main" id="{A553BA50-6E69-4DC4-8B3B-F89401D0F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08" name="Picture 2">
          <a:extLst>
            <a:ext uri="{FF2B5EF4-FFF2-40B4-BE49-F238E27FC236}">
              <a16:creationId xmlns:a16="http://schemas.microsoft.com/office/drawing/2014/main" id="{2D833BDA-7056-4CCC-82EC-E3D8147C80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09" name="Picture 2">
          <a:extLst>
            <a:ext uri="{FF2B5EF4-FFF2-40B4-BE49-F238E27FC236}">
              <a16:creationId xmlns:a16="http://schemas.microsoft.com/office/drawing/2014/main" id="{6E464387-32B1-460E-A2BA-378DC8C64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10" name="Picture 2">
          <a:extLst>
            <a:ext uri="{FF2B5EF4-FFF2-40B4-BE49-F238E27FC236}">
              <a16:creationId xmlns:a16="http://schemas.microsoft.com/office/drawing/2014/main" id="{3C641D4B-A552-4D8B-A87F-1FE55E66AD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11" name="Picture 2">
          <a:extLst>
            <a:ext uri="{FF2B5EF4-FFF2-40B4-BE49-F238E27FC236}">
              <a16:creationId xmlns:a16="http://schemas.microsoft.com/office/drawing/2014/main" id="{7B347286-2704-4D2E-90CE-DCE91D5AA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12" name="Picture 3" descr="nealuce_parete">
          <a:extLst>
            <a:ext uri="{FF2B5EF4-FFF2-40B4-BE49-F238E27FC236}">
              <a16:creationId xmlns:a16="http://schemas.microsoft.com/office/drawing/2014/main" id="{EB52A6AE-78B1-41B0-915A-8647F04A4FD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13" name="Picture 2">
          <a:extLst>
            <a:ext uri="{FF2B5EF4-FFF2-40B4-BE49-F238E27FC236}">
              <a16:creationId xmlns:a16="http://schemas.microsoft.com/office/drawing/2014/main" id="{C9500DD4-F8D5-44DA-882D-D85059BA53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14" name="Picture 3" descr="nealuce_parete">
          <a:extLst>
            <a:ext uri="{FF2B5EF4-FFF2-40B4-BE49-F238E27FC236}">
              <a16:creationId xmlns:a16="http://schemas.microsoft.com/office/drawing/2014/main" id="{44174CF8-DFCC-4579-8501-6B53E625B46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15" name="Picture 2">
          <a:extLst>
            <a:ext uri="{FF2B5EF4-FFF2-40B4-BE49-F238E27FC236}">
              <a16:creationId xmlns:a16="http://schemas.microsoft.com/office/drawing/2014/main" id="{B9C4BEC8-54DE-44EA-B129-56198C8BBA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16" name="Picture 3" descr="nealuce_parete">
          <a:extLst>
            <a:ext uri="{FF2B5EF4-FFF2-40B4-BE49-F238E27FC236}">
              <a16:creationId xmlns:a16="http://schemas.microsoft.com/office/drawing/2014/main" id="{F770D13E-CFC2-4B38-A8BB-B7FCFB26A5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17" name="Picture 2">
          <a:extLst>
            <a:ext uri="{FF2B5EF4-FFF2-40B4-BE49-F238E27FC236}">
              <a16:creationId xmlns:a16="http://schemas.microsoft.com/office/drawing/2014/main" id="{C7896B6C-8569-49A0-97B4-C194B170E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18" name="Picture 3" descr="nealuce_parete">
          <a:extLst>
            <a:ext uri="{FF2B5EF4-FFF2-40B4-BE49-F238E27FC236}">
              <a16:creationId xmlns:a16="http://schemas.microsoft.com/office/drawing/2014/main" id="{A3A159B3-6449-4BA6-ADDA-ABFC7DD8E3E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19" name="Picture 2">
          <a:extLst>
            <a:ext uri="{FF2B5EF4-FFF2-40B4-BE49-F238E27FC236}">
              <a16:creationId xmlns:a16="http://schemas.microsoft.com/office/drawing/2014/main" id="{F20E1555-4816-4392-9FB3-8153B1C34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20" name="Picture 2">
          <a:extLst>
            <a:ext uri="{FF2B5EF4-FFF2-40B4-BE49-F238E27FC236}">
              <a16:creationId xmlns:a16="http://schemas.microsoft.com/office/drawing/2014/main" id="{4D013438-B308-40C6-9EAE-C8C80854D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21" name="Picture 2">
          <a:extLst>
            <a:ext uri="{FF2B5EF4-FFF2-40B4-BE49-F238E27FC236}">
              <a16:creationId xmlns:a16="http://schemas.microsoft.com/office/drawing/2014/main" id="{EA1C84F0-BA68-427A-9AFE-18A21F836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22" name="Picture 2">
          <a:extLst>
            <a:ext uri="{FF2B5EF4-FFF2-40B4-BE49-F238E27FC236}">
              <a16:creationId xmlns:a16="http://schemas.microsoft.com/office/drawing/2014/main" id="{FBE2E13D-97BD-46E7-B6A6-8143DB8EF3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23" name="Picture 2">
          <a:extLst>
            <a:ext uri="{FF2B5EF4-FFF2-40B4-BE49-F238E27FC236}">
              <a16:creationId xmlns:a16="http://schemas.microsoft.com/office/drawing/2014/main" id="{A683AAAE-2CDC-4D5C-912F-77466DB204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224" name="Picture 3" descr="nealuce_parete">
          <a:extLst>
            <a:ext uri="{FF2B5EF4-FFF2-40B4-BE49-F238E27FC236}">
              <a16:creationId xmlns:a16="http://schemas.microsoft.com/office/drawing/2014/main" id="{42392BFF-C261-4C8A-9829-289841D7C44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25" name="Picture 2">
          <a:extLst>
            <a:ext uri="{FF2B5EF4-FFF2-40B4-BE49-F238E27FC236}">
              <a16:creationId xmlns:a16="http://schemas.microsoft.com/office/drawing/2014/main" id="{A9B3BC1E-B090-4F6D-A026-0D7B22E243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26" name="Picture 2">
          <a:extLst>
            <a:ext uri="{FF2B5EF4-FFF2-40B4-BE49-F238E27FC236}">
              <a16:creationId xmlns:a16="http://schemas.microsoft.com/office/drawing/2014/main" id="{06F0E446-9BDF-45BC-9488-E34F95415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27" name="Picture 2">
          <a:extLst>
            <a:ext uri="{FF2B5EF4-FFF2-40B4-BE49-F238E27FC236}">
              <a16:creationId xmlns:a16="http://schemas.microsoft.com/office/drawing/2014/main" id="{7BFF1313-578E-49A1-A77C-1B0115A04B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28" name="Picture 2">
          <a:extLst>
            <a:ext uri="{FF2B5EF4-FFF2-40B4-BE49-F238E27FC236}">
              <a16:creationId xmlns:a16="http://schemas.microsoft.com/office/drawing/2014/main" id="{888C98E3-4C0C-4248-A6A2-546CF86D14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29" name="Picture 2">
          <a:extLst>
            <a:ext uri="{FF2B5EF4-FFF2-40B4-BE49-F238E27FC236}">
              <a16:creationId xmlns:a16="http://schemas.microsoft.com/office/drawing/2014/main" id="{C195F52B-857C-4E28-994E-5F4307B25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30" name="Picture 3" descr="nealuce_parete">
          <a:extLst>
            <a:ext uri="{FF2B5EF4-FFF2-40B4-BE49-F238E27FC236}">
              <a16:creationId xmlns:a16="http://schemas.microsoft.com/office/drawing/2014/main" id="{6D91C6B3-D054-4F8A-88E7-D2A6BA3762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31" name="Picture 2">
          <a:extLst>
            <a:ext uri="{FF2B5EF4-FFF2-40B4-BE49-F238E27FC236}">
              <a16:creationId xmlns:a16="http://schemas.microsoft.com/office/drawing/2014/main" id="{3A50A8FA-81A8-4EF7-8CBB-0D28CC024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32" name="Picture 3" descr="nealuce_parete">
          <a:extLst>
            <a:ext uri="{FF2B5EF4-FFF2-40B4-BE49-F238E27FC236}">
              <a16:creationId xmlns:a16="http://schemas.microsoft.com/office/drawing/2014/main" id="{34C78875-1D5D-4979-AA5B-070473AA53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33" name="Picture 2">
          <a:extLst>
            <a:ext uri="{FF2B5EF4-FFF2-40B4-BE49-F238E27FC236}">
              <a16:creationId xmlns:a16="http://schemas.microsoft.com/office/drawing/2014/main" id="{8D99B787-7313-401D-B0B0-0CA7694F68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34" name="Picture 3" descr="nealuce_parete">
          <a:extLst>
            <a:ext uri="{FF2B5EF4-FFF2-40B4-BE49-F238E27FC236}">
              <a16:creationId xmlns:a16="http://schemas.microsoft.com/office/drawing/2014/main" id="{F2B4E093-81EB-4743-B575-61EF2C76E8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35" name="Picture 2">
          <a:extLst>
            <a:ext uri="{FF2B5EF4-FFF2-40B4-BE49-F238E27FC236}">
              <a16:creationId xmlns:a16="http://schemas.microsoft.com/office/drawing/2014/main" id="{1AC9FF62-19ED-45A4-80F2-D55EB9897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36" name="Picture 3" descr="nealuce_parete">
          <a:extLst>
            <a:ext uri="{FF2B5EF4-FFF2-40B4-BE49-F238E27FC236}">
              <a16:creationId xmlns:a16="http://schemas.microsoft.com/office/drawing/2014/main" id="{6B34F020-822A-41FF-949C-0611CB8DDC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37" name="Picture 82">
          <a:extLst>
            <a:ext uri="{FF2B5EF4-FFF2-40B4-BE49-F238E27FC236}">
              <a16:creationId xmlns:a16="http://schemas.microsoft.com/office/drawing/2014/main" id="{C4ECAA7F-31BB-4959-AFAC-1E004AF69D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38" name="Picture 85">
          <a:extLst>
            <a:ext uri="{FF2B5EF4-FFF2-40B4-BE49-F238E27FC236}">
              <a16:creationId xmlns:a16="http://schemas.microsoft.com/office/drawing/2014/main" id="{54E32675-1653-458C-BDEF-1E9713DCC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39" name="Picture 76">
          <a:extLst>
            <a:ext uri="{FF2B5EF4-FFF2-40B4-BE49-F238E27FC236}">
              <a16:creationId xmlns:a16="http://schemas.microsoft.com/office/drawing/2014/main" id="{FB6CE1FC-D955-48F0-9352-9842D9E08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40" name="Picture 79">
          <a:extLst>
            <a:ext uri="{FF2B5EF4-FFF2-40B4-BE49-F238E27FC236}">
              <a16:creationId xmlns:a16="http://schemas.microsoft.com/office/drawing/2014/main" id="{524CD8B7-4F20-443E-A2A1-CAE5F94E9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41" name="Picture 2">
          <a:extLst>
            <a:ext uri="{FF2B5EF4-FFF2-40B4-BE49-F238E27FC236}">
              <a16:creationId xmlns:a16="http://schemas.microsoft.com/office/drawing/2014/main" id="{B731302B-951E-4EC6-A62A-03EEEEBDC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242" name="Picture 3" descr="nealuce_parete">
          <a:extLst>
            <a:ext uri="{FF2B5EF4-FFF2-40B4-BE49-F238E27FC236}">
              <a16:creationId xmlns:a16="http://schemas.microsoft.com/office/drawing/2014/main" id="{B7DE1819-FBF6-45D2-A071-A0B1EFDCDDC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43" name="Picture 2">
          <a:extLst>
            <a:ext uri="{FF2B5EF4-FFF2-40B4-BE49-F238E27FC236}">
              <a16:creationId xmlns:a16="http://schemas.microsoft.com/office/drawing/2014/main" id="{6C10F1DA-E8A2-484C-9C1D-7611181AA1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44" name="Picture 2">
          <a:extLst>
            <a:ext uri="{FF2B5EF4-FFF2-40B4-BE49-F238E27FC236}">
              <a16:creationId xmlns:a16="http://schemas.microsoft.com/office/drawing/2014/main" id="{75202518-EC75-4AA3-B247-054D4AA2A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45" name="Picture 2">
          <a:extLst>
            <a:ext uri="{FF2B5EF4-FFF2-40B4-BE49-F238E27FC236}">
              <a16:creationId xmlns:a16="http://schemas.microsoft.com/office/drawing/2014/main" id="{5B5BE5E6-CB19-4B73-B71B-A551FFC2F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46" name="Picture 2">
          <a:extLst>
            <a:ext uri="{FF2B5EF4-FFF2-40B4-BE49-F238E27FC236}">
              <a16:creationId xmlns:a16="http://schemas.microsoft.com/office/drawing/2014/main" id="{F8568507-C4D9-4F78-983E-D5FA09B2D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47" name="Picture 2">
          <a:extLst>
            <a:ext uri="{FF2B5EF4-FFF2-40B4-BE49-F238E27FC236}">
              <a16:creationId xmlns:a16="http://schemas.microsoft.com/office/drawing/2014/main" id="{2A0894CE-F2F3-48F9-8579-D731900B7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48" name="Picture 3" descr="nealuce_parete">
          <a:extLst>
            <a:ext uri="{FF2B5EF4-FFF2-40B4-BE49-F238E27FC236}">
              <a16:creationId xmlns:a16="http://schemas.microsoft.com/office/drawing/2014/main" id="{DEBC9891-7495-4A29-820D-F603950D20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49" name="Picture 2">
          <a:extLst>
            <a:ext uri="{FF2B5EF4-FFF2-40B4-BE49-F238E27FC236}">
              <a16:creationId xmlns:a16="http://schemas.microsoft.com/office/drawing/2014/main" id="{D58D092F-0F0F-4723-B88B-6E1FD6645F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50" name="Picture 3" descr="nealuce_parete">
          <a:extLst>
            <a:ext uri="{FF2B5EF4-FFF2-40B4-BE49-F238E27FC236}">
              <a16:creationId xmlns:a16="http://schemas.microsoft.com/office/drawing/2014/main" id="{44EF600A-CF14-469B-A880-16349B13B45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51" name="Picture 2">
          <a:extLst>
            <a:ext uri="{FF2B5EF4-FFF2-40B4-BE49-F238E27FC236}">
              <a16:creationId xmlns:a16="http://schemas.microsoft.com/office/drawing/2014/main" id="{D70DB2F2-B27B-4BD6-A3A3-6D793648A9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52" name="Picture 3" descr="nealuce_parete">
          <a:extLst>
            <a:ext uri="{FF2B5EF4-FFF2-40B4-BE49-F238E27FC236}">
              <a16:creationId xmlns:a16="http://schemas.microsoft.com/office/drawing/2014/main" id="{D00AB2A5-8ACD-4FF9-801E-53F3C6A95F9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53" name="Picture 2">
          <a:extLst>
            <a:ext uri="{FF2B5EF4-FFF2-40B4-BE49-F238E27FC236}">
              <a16:creationId xmlns:a16="http://schemas.microsoft.com/office/drawing/2014/main" id="{9291F3A7-3D8C-4B4B-942E-68C72B3C4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54" name="Picture 3" descr="nealuce_parete">
          <a:extLst>
            <a:ext uri="{FF2B5EF4-FFF2-40B4-BE49-F238E27FC236}">
              <a16:creationId xmlns:a16="http://schemas.microsoft.com/office/drawing/2014/main" id="{573CDCC7-1FDA-4585-AFC1-E987D0CD92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55" name="Picture 2">
          <a:extLst>
            <a:ext uri="{FF2B5EF4-FFF2-40B4-BE49-F238E27FC236}">
              <a16:creationId xmlns:a16="http://schemas.microsoft.com/office/drawing/2014/main" id="{184D9ADA-49B8-4587-9E1E-E070A76C0C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56" name="Picture 2">
          <a:extLst>
            <a:ext uri="{FF2B5EF4-FFF2-40B4-BE49-F238E27FC236}">
              <a16:creationId xmlns:a16="http://schemas.microsoft.com/office/drawing/2014/main" id="{AF0B4703-2B59-42D1-82A1-855E52FAC0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57" name="Picture 2">
          <a:extLst>
            <a:ext uri="{FF2B5EF4-FFF2-40B4-BE49-F238E27FC236}">
              <a16:creationId xmlns:a16="http://schemas.microsoft.com/office/drawing/2014/main" id="{81CDFE83-ACDF-416A-9A9C-103AEAAE9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58" name="Picture 2">
          <a:extLst>
            <a:ext uri="{FF2B5EF4-FFF2-40B4-BE49-F238E27FC236}">
              <a16:creationId xmlns:a16="http://schemas.microsoft.com/office/drawing/2014/main" id="{F849D4A3-EA92-4384-91B6-38B0B68E9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59" name="Picture 2">
          <a:extLst>
            <a:ext uri="{FF2B5EF4-FFF2-40B4-BE49-F238E27FC236}">
              <a16:creationId xmlns:a16="http://schemas.microsoft.com/office/drawing/2014/main" id="{887B38F8-5977-45CF-ACC7-125FABE4F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260" name="Picture 3" descr="nealuce_parete">
          <a:extLst>
            <a:ext uri="{FF2B5EF4-FFF2-40B4-BE49-F238E27FC236}">
              <a16:creationId xmlns:a16="http://schemas.microsoft.com/office/drawing/2014/main" id="{15F14560-0B50-4D9C-93DC-2DA58CD0972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61" name="Picture 2">
          <a:extLst>
            <a:ext uri="{FF2B5EF4-FFF2-40B4-BE49-F238E27FC236}">
              <a16:creationId xmlns:a16="http://schemas.microsoft.com/office/drawing/2014/main" id="{A42FE4E0-6430-4CA8-8A92-8673AED93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62" name="Picture 2">
          <a:extLst>
            <a:ext uri="{FF2B5EF4-FFF2-40B4-BE49-F238E27FC236}">
              <a16:creationId xmlns:a16="http://schemas.microsoft.com/office/drawing/2014/main" id="{EDCBDB84-6D3C-42AC-A9FE-D1CC3B9EE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63" name="Picture 2">
          <a:extLst>
            <a:ext uri="{FF2B5EF4-FFF2-40B4-BE49-F238E27FC236}">
              <a16:creationId xmlns:a16="http://schemas.microsoft.com/office/drawing/2014/main" id="{975F4370-5838-4A1C-B53B-303848A690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64" name="Picture 2">
          <a:extLst>
            <a:ext uri="{FF2B5EF4-FFF2-40B4-BE49-F238E27FC236}">
              <a16:creationId xmlns:a16="http://schemas.microsoft.com/office/drawing/2014/main" id="{54687912-2719-415F-B888-CC8610CA2C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65" name="Picture 2">
          <a:extLst>
            <a:ext uri="{FF2B5EF4-FFF2-40B4-BE49-F238E27FC236}">
              <a16:creationId xmlns:a16="http://schemas.microsoft.com/office/drawing/2014/main" id="{88372BBD-4573-45B8-B4E6-1E5AFDA5F8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66" name="Picture 3" descr="nealuce_parete">
          <a:extLst>
            <a:ext uri="{FF2B5EF4-FFF2-40B4-BE49-F238E27FC236}">
              <a16:creationId xmlns:a16="http://schemas.microsoft.com/office/drawing/2014/main" id="{FB1F64F9-00B6-431E-A665-60B8A609884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67" name="Picture 2">
          <a:extLst>
            <a:ext uri="{FF2B5EF4-FFF2-40B4-BE49-F238E27FC236}">
              <a16:creationId xmlns:a16="http://schemas.microsoft.com/office/drawing/2014/main" id="{A3B4DA2C-A1C2-4321-8085-EB293E227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68" name="Picture 3" descr="nealuce_parete">
          <a:extLst>
            <a:ext uri="{FF2B5EF4-FFF2-40B4-BE49-F238E27FC236}">
              <a16:creationId xmlns:a16="http://schemas.microsoft.com/office/drawing/2014/main" id="{2BB49C12-81CF-4FA5-8D9D-D46F894B2D2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69" name="Picture 2">
          <a:extLst>
            <a:ext uri="{FF2B5EF4-FFF2-40B4-BE49-F238E27FC236}">
              <a16:creationId xmlns:a16="http://schemas.microsoft.com/office/drawing/2014/main" id="{951D1CDB-50A9-4B89-B24E-8941FEABA6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70" name="Picture 3" descr="nealuce_parete">
          <a:extLst>
            <a:ext uri="{FF2B5EF4-FFF2-40B4-BE49-F238E27FC236}">
              <a16:creationId xmlns:a16="http://schemas.microsoft.com/office/drawing/2014/main" id="{A41C01EA-3BEC-4B8D-8347-775C7B4BB4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71" name="Picture 2">
          <a:extLst>
            <a:ext uri="{FF2B5EF4-FFF2-40B4-BE49-F238E27FC236}">
              <a16:creationId xmlns:a16="http://schemas.microsoft.com/office/drawing/2014/main" id="{F05E0140-DEAF-4A9B-B183-7D3E2B74A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72" name="Picture 3" descr="nealuce_parete">
          <a:extLst>
            <a:ext uri="{FF2B5EF4-FFF2-40B4-BE49-F238E27FC236}">
              <a16:creationId xmlns:a16="http://schemas.microsoft.com/office/drawing/2014/main" id="{5D2B553C-F455-44E4-815B-1AF6221796E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73" name="Picture 2">
          <a:extLst>
            <a:ext uri="{FF2B5EF4-FFF2-40B4-BE49-F238E27FC236}">
              <a16:creationId xmlns:a16="http://schemas.microsoft.com/office/drawing/2014/main" id="{AD4BC6C8-0F61-4B46-9FB4-38BBF0DA96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274" name="Picture 3" descr="nealuce_parete">
          <a:extLst>
            <a:ext uri="{FF2B5EF4-FFF2-40B4-BE49-F238E27FC236}">
              <a16:creationId xmlns:a16="http://schemas.microsoft.com/office/drawing/2014/main" id="{522DBB31-6EAB-4D29-86BF-C5B1545794C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75" name="Picture 2">
          <a:extLst>
            <a:ext uri="{FF2B5EF4-FFF2-40B4-BE49-F238E27FC236}">
              <a16:creationId xmlns:a16="http://schemas.microsoft.com/office/drawing/2014/main" id="{CD5CB1F7-2CD5-4468-A561-8732700C7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76" name="Picture 2">
          <a:extLst>
            <a:ext uri="{FF2B5EF4-FFF2-40B4-BE49-F238E27FC236}">
              <a16:creationId xmlns:a16="http://schemas.microsoft.com/office/drawing/2014/main" id="{0A7B1C6C-4CDB-4098-8BD3-372B0CE5D4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77" name="Picture 2">
          <a:extLst>
            <a:ext uri="{FF2B5EF4-FFF2-40B4-BE49-F238E27FC236}">
              <a16:creationId xmlns:a16="http://schemas.microsoft.com/office/drawing/2014/main" id="{B08884B6-156A-4012-8A62-812BBB1DA3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78" name="Picture 2">
          <a:extLst>
            <a:ext uri="{FF2B5EF4-FFF2-40B4-BE49-F238E27FC236}">
              <a16:creationId xmlns:a16="http://schemas.microsoft.com/office/drawing/2014/main" id="{81CE77A2-D1BD-4B5B-8689-3BB043889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79" name="Picture 2">
          <a:extLst>
            <a:ext uri="{FF2B5EF4-FFF2-40B4-BE49-F238E27FC236}">
              <a16:creationId xmlns:a16="http://schemas.microsoft.com/office/drawing/2014/main" id="{3705707A-4EB4-40DB-B6BA-7626557D2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80" name="Picture 3" descr="nealuce_parete">
          <a:extLst>
            <a:ext uri="{FF2B5EF4-FFF2-40B4-BE49-F238E27FC236}">
              <a16:creationId xmlns:a16="http://schemas.microsoft.com/office/drawing/2014/main" id="{C0A79A19-9C96-40FE-B410-8B52E4B489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81" name="Picture 2">
          <a:extLst>
            <a:ext uri="{FF2B5EF4-FFF2-40B4-BE49-F238E27FC236}">
              <a16:creationId xmlns:a16="http://schemas.microsoft.com/office/drawing/2014/main" id="{C98BBF13-C0BC-4E6D-8D49-D9D95E2251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82" name="Picture 3" descr="nealuce_parete">
          <a:extLst>
            <a:ext uri="{FF2B5EF4-FFF2-40B4-BE49-F238E27FC236}">
              <a16:creationId xmlns:a16="http://schemas.microsoft.com/office/drawing/2014/main" id="{6C9B08B7-486E-462B-8317-508D65AE218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83" name="Picture 2">
          <a:extLst>
            <a:ext uri="{FF2B5EF4-FFF2-40B4-BE49-F238E27FC236}">
              <a16:creationId xmlns:a16="http://schemas.microsoft.com/office/drawing/2014/main" id="{3487DE04-73C1-4135-9F01-7DFC34176B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84" name="Picture 3" descr="nealuce_parete">
          <a:extLst>
            <a:ext uri="{FF2B5EF4-FFF2-40B4-BE49-F238E27FC236}">
              <a16:creationId xmlns:a16="http://schemas.microsoft.com/office/drawing/2014/main" id="{A5B0A650-7436-45D6-BD55-AE460514348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85" name="Picture 2">
          <a:extLst>
            <a:ext uri="{FF2B5EF4-FFF2-40B4-BE49-F238E27FC236}">
              <a16:creationId xmlns:a16="http://schemas.microsoft.com/office/drawing/2014/main" id="{7F3402AF-3C72-44EF-A783-D6AEBF5B8A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86" name="Picture 3" descr="nealuce_parete">
          <a:extLst>
            <a:ext uri="{FF2B5EF4-FFF2-40B4-BE49-F238E27FC236}">
              <a16:creationId xmlns:a16="http://schemas.microsoft.com/office/drawing/2014/main" id="{99F3206A-6637-49A5-89A9-185B0DBAE7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287" name="Picture 2">
          <a:extLst>
            <a:ext uri="{FF2B5EF4-FFF2-40B4-BE49-F238E27FC236}">
              <a16:creationId xmlns:a16="http://schemas.microsoft.com/office/drawing/2014/main" id="{0D1488AA-3493-4BA3-9818-F32E607E06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288" name="Picture 3" descr="nealuce_parete">
          <a:extLst>
            <a:ext uri="{FF2B5EF4-FFF2-40B4-BE49-F238E27FC236}">
              <a16:creationId xmlns:a16="http://schemas.microsoft.com/office/drawing/2014/main" id="{5686E906-854F-4F71-92EF-4515B379D46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89" name="Picture 2">
          <a:extLst>
            <a:ext uri="{FF2B5EF4-FFF2-40B4-BE49-F238E27FC236}">
              <a16:creationId xmlns:a16="http://schemas.microsoft.com/office/drawing/2014/main" id="{885D21F3-E4E9-48C4-A1C1-3E49CEF4D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90" name="Picture 2">
          <a:extLst>
            <a:ext uri="{FF2B5EF4-FFF2-40B4-BE49-F238E27FC236}">
              <a16:creationId xmlns:a16="http://schemas.microsoft.com/office/drawing/2014/main" id="{76F32845-46DF-44D9-9B6B-2C6270C1F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91" name="Picture 2">
          <a:extLst>
            <a:ext uri="{FF2B5EF4-FFF2-40B4-BE49-F238E27FC236}">
              <a16:creationId xmlns:a16="http://schemas.microsoft.com/office/drawing/2014/main" id="{40D5703B-249D-469C-97F7-9D875E5F9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92" name="Picture 2">
          <a:extLst>
            <a:ext uri="{FF2B5EF4-FFF2-40B4-BE49-F238E27FC236}">
              <a16:creationId xmlns:a16="http://schemas.microsoft.com/office/drawing/2014/main" id="{2F16A691-B22E-4774-995C-6B33316C7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93" name="Picture 2">
          <a:extLst>
            <a:ext uri="{FF2B5EF4-FFF2-40B4-BE49-F238E27FC236}">
              <a16:creationId xmlns:a16="http://schemas.microsoft.com/office/drawing/2014/main" id="{1F8DA864-4A26-4C98-9A49-A8AED0A21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94" name="Picture 3" descr="nealuce_parete">
          <a:extLst>
            <a:ext uri="{FF2B5EF4-FFF2-40B4-BE49-F238E27FC236}">
              <a16:creationId xmlns:a16="http://schemas.microsoft.com/office/drawing/2014/main" id="{6049121C-17AE-48FE-AB71-FEA966718CF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95" name="Picture 2">
          <a:extLst>
            <a:ext uri="{FF2B5EF4-FFF2-40B4-BE49-F238E27FC236}">
              <a16:creationId xmlns:a16="http://schemas.microsoft.com/office/drawing/2014/main" id="{BB90C6AB-5BD1-49FA-BB65-9ECB937604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96" name="Picture 3" descr="nealuce_parete">
          <a:extLst>
            <a:ext uri="{FF2B5EF4-FFF2-40B4-BE49-F238E27FC236}">
              <a16:creationId xmlns:a16="http://schemas.microsoft.com/office/drawing/2014/main" id="{1ADF31DB-7E49-4F86-82C3-37ABB0F8575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97" name="Picture 2">
          <a:extLst>
            <a:ext uri="{FF2B5EF4-FFF2-40B4-BE49-F238E27FC236}">
              <a16:creationId xmlns:a16="http://schemas.microsoft.com/office/drawing/2014/main" id="{C7C10BD4-4015-4BE1-A44B-A84B95FEF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298" name="Picture 3" descr="nealuce_parete">
          <a:extLst>
            <a:ext uri="{FF2B5EF4-FFF2-40B4-BE49-F238E27FC236}">
              <a16:creationId xmlns:a16="http://schemas.microsoft.com/office/drawing/2014/main" id="{AD636D4A-DCD6-42E8-886E-ABD5E1D9CF1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299" name="Picture 2">
          <a:extLst>
            <a:ext uri="{FF2B5EF4-FFF2-40B4-BE49-F238E27FC236}">
              <a16:creationId xmlns:a16="http://schemas.microsoft.com/office/drawing/2014/main" id="{3934E972-A6E5-4C0D-A83E-959E5FC53A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300" name="Picture 3" descr="nealuce_parete">
          <a:extLst>
            <a:ext uri="{FF2B5EF4-FFF2-40B4-BE49-F238E27FC236}">
              <a16:creationId xmlns:a16="http://schemas.microsoft.com/office/drawing/2014/main" id="{5A6A82C3-3A84-4D55-9ABA-6291ABA5864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301" name="Picture 2">
          <a:extLst>
            <a:ext uri="{FF2B5EF4-FFF2-40B4-BE49-F238E27FC236}">
              <a16:creationId xmlns:a16="http://schemas.microsoft.com/office/drawing/2014/main" id="{2C4D75B4-B322-407F-9A81-E290BCA326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302" name="Picture 2">
          <a:extLst>
            <a:ext uri="{FF2B5EF4-FFF2-40B4-BE49-F238E27FC236}">
              <a16:creationId xmlns:a16="http://schemas.microsoft.com/office/drawing/2014/main" id="{99189D62-FEC3-44DE-AF85-B59044DDE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303" name="Picture 2">
          <a:extLst>
            <a:ext uri="{FF2B5EF4-FFF2-40B4-BE49-F238E27FC236}">
              <a16:creationId xmlns:a16="http://schemas.microsoft.com/office/drawing/2014/main" id="{96F049A1-9529-46D6-91BD-3CC133FBFA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304" name="Picture 2">
          <a:extLst>
            <a:ext uri="{FF2B5EF4-FFF2-40B4-BE49-F238E27FC236}">
              <a16:creationId xmlns:a16="http://schemas.microsoft.com/office/drawing/2014/main" id="{43BB9DA3-ED4E-4ABA-86A1-6E508EF82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05" name="Picture 82">
          <a:extLst>
            <a:ext uri="{FF2B5EF4-FFF2-40B4-BE49-F238E27FC236}">
              <a16:creationId xmlns:a16="http://schemas.microsoft.com/office/drawing/2014/main" id="{1478A71E-D22E-4133-BC38-EF58BFA8B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06" name="Picture 85">
          <a:extLst>
            <a:ext uri="{FF2B5EF4-FFF2-40B4-BE49-F238E27FC236}">
              <a16:creationId xmlns:a16="http://schemas.microsoft.com/office/drawing/2014/main" id="{071978CD-73AA-42C7-8012-72F82DC3B9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07" name="Picture 76">
          <a:extLst>
            <a:ext uri="{FF2B5EF4-FFF2-40B4-BE49-F238E27FC236}">
              <a16:creationId xmlns:a16="http://schemas.microsoft.com/office/drawing/2014/main" id="{8C5C2439-10B4-471B-A409-880D6DFD0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08" name="Picture 79">
          <a:extLst>
            <a:ext uri="{FF2B5EF4-FFF2-40B4-BE49-F238E27FC236}">
              <a16:creationId xmlns:a16="http://schemas.microsoft.com/office/drawing/2014/main" id="{33AC2926-C950-4FB9-93B9-5C99EF03F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09" name="Picture 2">
          <a:extLst>
            <a:ext uri="{FF2B5EF4-FFF2-40B4-BE49-F238E27FC236}">
              <a16:creationId xmlns:a16="http://schemas.microsoft.com/office/drawing/2014/main" id="{115C772E-496A-429E-AB2C-7BD39E8FCA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310" name="Picture 3" descr="nealuce_parete">
          <a:extLst>
            <a:ext uri="{FF2B5EF4-FFF2-40B4-BE49-F238E27FC236}">
              <a16:creationId xmlns:a16="http://schemas.microsoft.com/office/drawing/2014/main" id="{57128267-C750-48C6-8E05-E1C6AD931B9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11" name="Picture 2">
          <a:extLst>
            <a:ext uri="{FF2B5EF4-FFF2-40B4-BE49-F238E27FC236}">
              <a16:creationId xmlns:a16="http://schemas.microsoft.com/office/drawing/2014/main" id="{B2A8266C-40D0-4654-879B-24FE6B6E7F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12" name="Picture 3" descr="nealuce_parete">
          <a:extLst>
            <a:ext uri="{FF2B5EF4-FFF2-40B4-BE49-F238E27FC236}">
              <a16:creationId xmlns:a16="http://schemas.microsoft.com/office/drawing/2014/main" id="{0A27244B-529B-4294-B4BC-43403B998D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13" name="Picture 2">
          <a:extLst>
            <a:ext uri="{FF2B5EF4-FFF2-40B4-BE49-F238E27FC236}">
              <a16:creationId xmlns:a16="http://schemas.microsoft.com/office/drawing/2014/main" id="{7EFE0DE3-D42E-479F-80AF-32494503B7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14" name="Picture 3" descr="nealuce_parete">
          <a:extLst>
            <a:ext uri="{FF2B5EF4-FFF2-40B4-BE49-F238E27FC236}">
              <a16:creationId xmlns:a16="http://schemas.microsoft.com/office/drawing/2014/main" id="{E4C0118E-3396-4095-A751-BAE7E51DC9B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15" name="Picture 2">
          <a:extLst>
            <a:ext uri="{FF2B5EF4-FFF2-40B4-BE49-F238E27FC236}">
              <a16:creationId xmlns:a16="http://schemas.microsoft.com/office/drawing/2014/main" id="{38264797-68CA-48E1-9B30-6A71D4E57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16" name="Picture 3" descr="nealuce_parete">
          <a:extLst>
            <a:ext uri="{FF2B5EF4-FFF2-40B4-BE49-F238E27FC236}">
              <a16:creationId xmlns:a16="http://schemas.microsoft.com/office/drawing/2014/main" id="{AFCBCD61-276F-4144-ADE8-C2712E7D24C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17" name="Picture 2">
          <a:extLst>
            <a:ext uri="{FF2B5EF4-FFF2-40B4-BE49-F238E27FC236}">
              <a16:creationId xmlns:a16="http://schemas.microsoft.com/office/drawing/2014/main" id="{98C4A7BF-5A31-44A5-93ED-D28B1E7B65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18" name="Picture 3" descr="nealuce_parete">
          <a:extLst>
            <a:ext uri="{FF2B5EF4-FFF2-40B4-BE49-F238E27FC236}">
              <a16:creationId xmlns:a16="http://schemas.microsoft.com/office/drawing/2014/main" id="{7B08D0A4-B187-402B-A5FB-FCCC383B57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19" name="Picture 2">
          <a:extLst>
            <a:ext uri="{FF2B5EF4-FFF2-40B4-BE49-F238E27FC236}">
              <a16:creationId xmlns:a16="http://schemas.microsoft.com/office/drawing/2014/main" id="{56860906-1A5A-4745-908A-49069E9176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20" name="Picture 3" descr="nealuce_parete">
          <a:extLst>
            <a:ext uri="{FF2B5EF4-FFF2-40B4-BE49-F238E27FC236}">
              <a16:creationId xmlns:a16="http://schemas.microsoft.com/office/drawing/2014/main" id="{A0175B15-C951-4273-A774-A3CB002CB9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21" name="Picture 2">
          <a:extLst>
            <a:ext uri="{FF2B5EF4-FFF2-40B4-BE49-F238E27FC236}">
              <a16:creationId xmlns:a16="http://schemas.microsoft.com/office/drawing/2014/main" id="{83F4E8DB-32F1-4FC2-BECC-8120891A7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22" name="Picture 3" descr="nealuce_parete">
          <a:extLst>
            <a:ext uri="{FF2B5EF4-FFF2-40B4-BE49-F238E27FC236}">
              <a16:creationId xmlns:a16="http://schemas.microsoft.com/office/drawing/2014/main" id="{7164E8B4-5775-43A3-BB95-01110A2D6DB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23" name="Picture 2">
          <a:extLst>
            <a:ext uri="{FF2B5EF4-FFF2-40B4-BE49-F238E27FC236}">
              <a16:creationId xmlns:a16="http://schemas.microsoft.com/office/drawing/2014/main" id="{B962632D-93BE-47CD-9E54-7D98A69B7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24" name="Picture 3" descr="nealuce_parete">
          <a:extLst>
            <a:ext uri="{FF2B5EF4-FFF2-40B4-BE49-F238E27FC236}">
              <a16:creationId xmlns:a16="http://schemas.microsoft.com/office/drawing/2014/main" id="{37C37136-9E5E-49AD-9AAE-2F962F93EE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25" name="Picture 2">
          <a:extLst>
            <a:ext uri="{FF2B5EF4-FFF2-40B4-BE49-F238E27FC236}">
              <a16:creationId xmlns:a16="http://schemas.microsoft.com/office/drawing/2014/main" id="{7A324125-360B-4316-BDB8-144D8CB1F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26" name="Picture 3" descr="nealuce_parete">
          <a:extLst>
            <a:ext uri="{FF2B5EF4-FFF2-40B4-BE49-F238E27FC236}">
              <a16:creationId xmlns:a16="http://schemas.microsoft.com/office/drawing/2014/main" id="{9FA2A1BE-6DA6-4C89-8118-54B35D96F02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27" name="Picture 2">
          <a:extLst>
            <a:ext uri="{FF2B5EF4-FFF2-40B4-BE49-F238E27FC236}">
              <a16:creationId xmlns:a16="http://schemas.microsoft.com/office/drawing/2014/main" id="{E91D1002-9A2E-4B73-A9DB-77F7D8EE5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28" name="Picture 3" descr="nealuce_parete">
          <a:extLst>
            <a:ext uri="{FF2B5EF4-FFF2-40B4-BE49-F238E27FC236}">
              <a16:creationId xmlns:a16="http://schemas.microsoft.com/office/drawing/2014/main" id="{37F1A552-1485-4433-A167-EB2E846231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29" name="Picture 2">
          <a:extLst>
            <a:ext uri="{FF2B5EF4-FFF2-40B4-BE49-F238E27FC236}">
              <a16:creationId xmlns:a16="http://schemas.microsoft.com/office/drawing/2014/main" id="{F8B85BBF-50EE-4AD4-8D89-403EC8D81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30" name="Picture 3" descr="nealuce_parete">
          <a:extLst>
            <a:ext uri="{FF2B5EF4-FFF2-40B4-BE49-F238E27FC236}">
              <a16:creationId xmlns:a16="http://schemas.microsoft.com/office/drawing/2014/main" id="{5F40DE01-AF68-491E-B926-0BDB9E68EC1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31" name="Picture 2">
          <a:extLst>
            <a:ext uri="{FF2B5EF4-FFF2-40B4-BE49-F238E27FC236}">
              <a16:creationId xmlns:a16="http://schemas.microsoft.com/office/drawing/2014/main" id="{AA7CD8C8-CEED-4C24-B548-223A4F1A3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32" name="Picture 3" descr="nealuce_parete">
          <a:extLst>
            <a:ext uri="{FF2B5EF4-FFF2-40B4-BE49-F238E27FC236}">
              <a16:creationId xmlns:a16="http://schemas.microsoft.com/office/drawing/2014/main" id="{97943E44-8321-44EE-AAEB-B25A5B1E0E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33" name="Picture 2">
          <a:extLst>
            <a:ext uri="{FF2B5EF4-FFF2-40B4-BE49-F238E27FC236}">
              <a16:creationId xmlns:a16="http://schemas.microsoft.com/office/drawing/2014/main" id="{C81E8FF6-940E-4E4D-9AFC-5F201E1F6D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34" name="Picture 3" descr="nealuce_parete">
          <a:extLst>
            <a:ext uri="{FF2B5EF4-FFF2-40B4-BE49-F238E27FC236}">
              <a16:creationId xmlns:a16="http://schemas.microsoft.com/office/drawing/2014/main" id="{7729BDD4-4207-438D-A3C8-8FC8B4616F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35" name="Picture 2">
          <a:extLst>
            <a:ext uri="{FF2B5EF4-FFF2-40B4-BE49-F238E27FC236}">
              <a16:creationId xmlns:a16="http://schemas.microsoft.com/office/drawing/2014/main" id="{42564BFF-2786-47FE-B867-3AC6A1583D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336" name="Picture 3" descr="nealuce_parete">
          <a:extLst>
            <a:ext uri="{FF2B5EF4-FFF2-40B4-BE49-F238E27FC236}">
              <a16:creationId xmlns:a16="http://schemas.microsoft.com/office/drawing/2014/main" id="{FBC9698D-A2AD-4323-A7FE-E897D2531C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37" name="Picture 2">
          <a:extLst>
            <a:ext uri="{FF2B5EF4-FFF2-40B4-BE49-F238E27FC236}">
              <a16:creationId xmlns:a16="http://schemas.microsoft.com/office/drawing/2014/main" id="{781B63DE-9387-4EC6-8AC8-646583B22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38" name="Picture 3" descr="nealuce_parete">
          <a:extLst>
            <a:ext uri="{FF2B5EF4-FFF2-40B4-BE49-F238E27FC236}">
              <a16:creationId xmlns:a16="http://schemas.microsoft.com/office/drawing/2014/main" id="{ED0FBD25-29CB-46FA-A858-05C4EF76A8D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39" name="Picture 2">
          <a:extLst>
            <a:ext uri="{FF2B5EF4-FFF2-40B4-BE49-F238E27FC236}">
              <a16:creationId xmlns:a16="http://schemas.microsoft.com/office/drawing/2014/main" id="{D1F18C90-F6FF-42B3-BE08-2928A3FD8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40" name="Picture 3" descr="nealuce_parete">
          <a:extLst>
            <a:ext uri="{FF2B5EF4-FFF2-40B4-BE49-F238E27FC236}">
              <a16:creationId xmlns:a16="http://schemas.microsoft.com/office/drawing/2014/main" id="{AAC9D557-983E-4A3E-AF9D-9EB80BA9A3F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41" name="Picture 2">
          <a:extLst>
            <a:ext uri="{FF2B5EF4-FFF2-40B4-BE49-F238E27FC236}">
              <a16:creationId xmlns:a16="http://schemas.microsoft.com/office/drawing/2014/main" id="{AF420DD0-DC3A-4E0C-9B4A-B31A7CA12C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42" name="Picture 3" descr="nealuce_parete">
          <a:extLst>
            <a:ext uri="{FF2B5EF4-FFF2-40B4-BE49-F238E27FC236}">
              <a16:creationId xmlns:a16="http://schemas.microsoft.com/office/drawing/2014/main" id="{8C8849A4-EB9F-4FA8-AFAC-5583706A6B3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43" name="Picture 2">
          <a:extLst>
            <a:ext uri="{FF2B5EF4-FFF2-40B4-BE49-F238E27FC236}">
              <a16:creationId xmlns:a16="http://schemas.microsoft.com/office/drawing/2014/main" id="{47419A99-3A3A-415A-8A7B-4E79F7789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44" name="Picture 3" descr="nealuce_parete">
          <a:extLst>
            <a:ext uri="{FF2B5EF4-FFF2-40B4-BE49-F238E27FC236}">
              <a16:creationId xmlns:a16="http://schemas.microsoft.com/office/drawing/2014/main" id="{98E37715-2A42-472E-88A0-1C82CBD8D1A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45" name="Picture 2">
          <a:extLst>
            <a:ext uri="{FF2B5EF4-FFF2-40B4-BE49-F238E27FC236}">
              <a16:creationId xmlns:a16="http://schemas.microsoft.com/office/drawing/2014/main" id="{62C269A9-103A-4839-8FD3-5916F0478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46" name="Picture 3" descr="nealuce_parete">
          <a:extLst>
            <a:ext uri="{FF2B5EF4-FFF2-40B4-BE49-F238E27FC236}">
              <a16:creationId xmlns:a16="http://schemas.microsoft.com/office/drawing/2014/main" id="{A1FF9CFA-8488-4852-A87A-B9BCE914B94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47" name="Picture 2">
          <a:extLst>
            <a:ext uri="{FF2B5EF4-FFF2-40B4-BE49-F238E27FC236}">
              <a16:creationId xmlns:a16="http://schemas.microsoft.com/office/drawing/2014/main" id="{135D5743-0330-4823-8E5D-B98505F82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48" name="Picture 3" descr="nealuce_parete">
          <a:extLst>
            <a:ext uri="{FF2B5EF4-FFF2-40B4-BE49-F238E27FC236}">
              <a16:creationId xmlns:a16="http://schemas.microsoft.com/office/drawing/2014/main" id="{91116939-EB78-4C38-810C-9F2FC076A4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49" name="Picture 2">
          <a:extLst>
            <a:ext uri="{FF2B5EF4-FFF2-40B4-BE49-F238E27FC236}">
              <a16:creationId xmlns:a16="http://schemas.microsoft.com/office/drawing/2014/main" id="{C59AB64D-FE72-4371-A29D-9F4B99DD44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50" name="Picture 3" descr="nealuce_parete">
          <a:extLst>
            <a:ext uri="{FF2B5EF4-FFF2-40B4-BE49-F238E27FC236}">
              <a16:creationId xmlns:a16="http://schemas.microsoft.com/office/drawing/2014/main" id="{7F2E6F32-7262-499B-85C4-435F8A1C78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51" name="Picture 2">
          <a:extLst>
            <a:ext uri="{FF2B5EF4-FFF2-40B4-BE49-F238E27FC236}">
              <a16:creationId xmlns:a16="http://schemas.microsoft.com/office/drawing/2014/main" id="{61030C29-C9D5-4F06-BCF3-28A1739989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52" name="Picture 3" descr="nealuce_parete">
          <a:extLst>
            <a:ext uri="{FF2B5EF4-FFF2-40B4-BE49-F238E27FC236}">
              <a16:creationId xmlns:a16="http://schemas.microsoft.com/office/drawing/2014/main" id="{2BEA4CC4-A784-491A-A73F-899E8CB783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53" name="Picture 2">
          <a:extLst>
            <a:ext uri="{FF2B5EF4-FFF2-40B4-BE49-F238E27FC236}">
              <a16:creationId xmlns:a16="http://schemas.microsoft.com/office/drawing/2014/main" id="{387EA02B-3646-4F92-8BED-ADDF328CB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354" name="Picture 3" descr="nealuce_parete">
          <a:extLst>
            <a:ext uri="{FF2B5EF4-FFF2-40B4-BE49-F238E27FC236}">
              <a16:creationId xmlns:a16="http://schemas.microsoft.com/office/drawing/2014/main" id="{6C4F6581-4AE1-499D-83B6-7651EC54008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55" name="Picture 2">
          <a:extLst>
            <a:ext uri="{FF2B5EF4-FFF2-40B4-BE49-F238E27FC236}">
              <a16:creationId xmlns:a16="http://schemas.microsoft.com/office/drawing/2014/main" id="{14C35F72-9A65-4D1E-8FF3-B344805CBA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56" name="Picture 3" descr="nealuce_parete">
          <a:extLst>
            <a:ext uri="{FF2B5EF4-FFF2-40B4-BE49-F238E27FC236}">
              <a16:creationId xmlns:a16="http://schemas.microsoft.com/office/drawing/2014/main" id="{3375BD52-D976-4F71-87A1-E377E4E714A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57" name="Picture 2">
          <a:extLst>
            <a:ext uri="{FF2B5EF4-FFF2-40B4-BE49-F238E27FC236}">
              <a16:creationId xmlns:a16="http://schemas.microsoft.com/office/drawing/2014/main" id="{E64FD7A4-165B-4258-8C4A-A5199F6D3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58" name="Picture 3" descr="nealuce_parete">
          <a:extLst>
            <a:ext uri="{FF2B5EF4-FFF2-40B4-BE49-F238E27FC236}">
              <a16:creationId xmlns:a16="http://schemas.microsoft.com/office/drawing/2014/main" id="{87B53D37-43E1-426B-BB45-E0FA6F0E4F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59" name="Picture 2">
          <a:extLst>
            <a:ext uri="{FF2B5EF4-FFF2-40B4-BE49-F238E27FC236}">
              <a16:creationId xmlns:a16="http://schemas.microsoft.com/office/drawing/2014/main" id="{4D30728E-CC5C-4C93-950F-D6E72C631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60" name="Picture 3" descr="nealuce_parete">
          <a:extLst>
            <a:ext uri="{FF2B5EF4-FFF2-40B4-BE49-F238E27FC236}">
              <a16:creationId xmlns:a16="http://schemas.microsoft.com/office/drawing/2014/main" id="{96D73CA1-1293-485F-AED3-E71B18FB8C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61" name="Picture 2">
          <a:extLst>
            <a:ext uri="{FF2B5EF4-FFF2-40B4-BE49-F238E27FC236}">
              <a16:creationId xmlns:a16="http://schemas.microsoft.com/office/drawing/2014/main" id="{B05DB0F1-6768-49C9-BF44-93F009C26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62" name="Picture 3" descr="nealuce_parete">
          <a:extLst>
            <a:ext uri="{FF2B5EF4-FFF2-40B4-BE49-F238E27FC236}">
              <a16:creationId xmlns:a16="http://schemas.microsoft.com/office/drawing/2014/main" id="{9B0AB8B2-81E9-41AB-B6BC-FD0F57963F2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63" name="Picture 2">
          <a:extLst>
            <a:ext uri="{FF2B5EF4-FFF2-40B4-BE49-F238E27FC236}">
              <a16:creationId xmlns:a16="http://schemas.microsoft.com/office/drawing/2014/main" id="{96CDE885-B7AB-40D8-8B78-1EC821BD4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64" name="Picture 3" descr="nealuce_parete">
          <a:extLst>
            <a:ext uri="{FF2B5EF4-FFF2-40B4-BE49-F238E27FC236}">
              <a16:creationId xmlns:a16="http://schemas.microsoft.com/office/drawing/2014/main" id="{67FA3C6E-373D-42CB-9A95-DAE71D796C0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65" name="Picture 2">
          <a:extLst>
            <a:ext uri="{FF2B5EF4-FFF2-40B4-BE49-F238E27FC236}">
              <a16:creationId xmlns:a16="http://schemas.microsoft.com/office/drawing/2014/main" id="{C1636E5B-9EF5-4F19-9823-E01137B22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66" name="Picture 3" descr="nealuce_parete">
          <a:extLst>
            <a:ext uri="{FF2B5EF4-FFF2-40B4-BE49-F238E27FC236}">
              <a16:creationId xmlns:a16="http://schemas.microsoft.com/office/drawing/2014/main" id="{1DEAD5F4-2333-425F-A2B4-5263BA7C260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67" name="Picture 2">
          <a:extLst>
            <a:ext uri="{FF2B5EF4-FFF2-40B4-BE49-F238E27FC236}">
              <a16:creationId xmlns:a16="http://schemas.microsoft.com/office/drawing/2014/main" id="{2A2AF5E1-84DF-4F1B-BFD5-B93DEDA14D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68" name="Picture 3" descr="nealuce_parete">
          <a:extLst>
            <a:ext uri="{FF2B5EF4-FFF2-40B4-BE49-F238E27FC236}">
              <a16:creationId xmlns:a16="http://schemas.microsoft.com/office/drawing/2014/main" id="{E360DB0E-D85C-47B8-9DBC-B23C713533A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69" name="Picture 2">
          <a:extLst>
            <a:ext uri="{FF2B5EF4-FFF2-40B4-BE49-F238E27FC236}">
              <a16:creationId xmlns:a16="http://schemas.microsoft.com/office/drawing/2014/main" id="{84D2E029-4640-4E56-913A-1D9A99E451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70" name="Picture 3" descr="nealuce_parete">
          <a:extLst>
            <a:ext uri="{FF2B5EF4-FFF2-40B4-BE49-F238E27FC236}">
              <a16:creationId xmlns:a16="http://schemas.microsoft.com/office/drawing/2014/main" id="{2FBF6AD2-DC7B-4D24-9618-63BC39CF25C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71" name="Picture 2">
          <a:extLst>
            <a:ext uri="{FF2B5EF4-FFF2-40B4-BE49-F238E27FC236}">
              <a16:creationId xmlns:a16="http://schemas.microsoft.com/office/drawing/2014/main" id="{4275F315-4D00-476F-87EC-D8D54BEC5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372" name="Picture 3" descr="nealuce_parete">
          <a:extLst>
            <a:ext uri="{FF2B5EF4-FFF2-40B4-BE49-F238E27FC236}">
              <a16:creationId xmlns:a16="http://schemas.microsoft.com/office/drawing/2014/main" id="{E7616BBD-C393-4C72-A3D0-C3F67360C0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73" name="Picture 2">
          <a:extLst>
            <a:ext uri="{FF2B5EF4-FFF2-40B4-BE49-F238E27FC236}">
              <a16:creationId xmlns:a16="http://schemas.microsoft.com/office/drawing/2014/main" id="{1C10A25F-CC0B-49DB-BD2E-1074213D9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74" name="Picture 3" descr="nealuce_parete">
          <a:extLst>
            <a:ext uri="{FF2B5EF4-FFF2-40B4-BE49-F238E27FC236}">
              <a16:creationId xmlns:a16="http://schemas.microsoft.com/office/drawing/2014/main" id="{06209CBD-E7E9-4583-8E88-46785382BD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75" name="Picture 2">
          <a:extLst>
            <a:ext uri="{FF2B5EF4-FFF2-40B4-BE49-F238E27FC236}">
              <a16:creationId xmlns:a16="http://schemas.microsoft.com/office/drawing/2014/main" id="{A9F80558-551F-4032-A6E5-FC0800589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76" name="Picture 3" descr="nealuce_parete">
          <a:extLst>
            <a:ext uri="{FF2B5EF4-FFF2-40B4-BE49-F238E27FC236}">
              <a16:creationId xmlns:a16="http://schemas.microsoft.com/office/drawing/2014/main" id="{DCF3E40D-FF30-4BC4-973D-3A7CE9CACCD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77" name="Picture 2">
          <a:extLst>
            <a:ext uri="{FF2B5EF4-FFF2-40B4-BE49-F238E27FC236}">
              <a16:creationId xmlns:a16="http://schemas.microsoft.com/office/drawing/2014/main" id="{99362A5E-A3D8-48E0-8B91-3E373A59FF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78" name="Picture 3" descr="nealuce_parete">
          <a:extLst>
            <a:ext uri="{FF2B5EF4-FFF2-40B4-BE49-F238E27FC236}">
              <a16:creationId xmlns:a16="http://schemas.microsoft.com/office/drawing/2014/main" id="{A5AFA2A1-33D6-4732-B1BA-E7FA1E05E8E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79" name="Picture 2">
          <a:extLst>
            <a:ext uri="{FF2B5EF4-FFF2-40B4-BE49-F238E27FC236}">
              <a16:creationId xmlns:a16="http://schemas.microsoft.com/office/drawing/2014/main" id="{6BB8315D-6EA5-452A-9E0B-B2C1B02F35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80" name="Picture 3" descr="nealuce_parete">
          <a:extLst>
            <a:ext uri="{FF2B5EF4-FFF2-40B4-BE49-F238E27FC236}">
              <a16:creationId xmlns:a16="http://schemas.microsoft.com/office/drawing/2014/main" id="{8D1509FE-36BA-4581-A1FC-EB68C9FA541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81" name="Picture 2">
          <a:extLst>
            <a:ext uri="{FF2B5EF4-FFF2-40B4-BE49-F238E27FC236}">
              <a16:creationId xmlns:a16="http://schemas.microsoft.com/office/drawing/2014/main" id="{F6C1BB71-782B-4D05-8264-51944DCC5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82" name="Picture 3" descr="nealuce_parete">
          <a:extLst>
            <a:ext uri="{FF2B5EF4-FFF2-40B4-BE49-F238E27FC236}">
              <a16:creationId xmlns:a16="http://schemas.microsoft.com/office/drawing/2014/main" id="{DB81F4E1-5C15-4815-A2D0-081C469CE38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83" name="Picture 2">
          <a:extLst>
            <a:ext uri="{FF2B5EF4-FFF2-40B4-BE49-F238E27FC236}">
              <a16:creationId xmlns:a16="http://schemas.microsoft.com/office/drawing/2014/main" id="{24C152B4-FDBE-46D9-80F1-C10A07B44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84" name="Picture 3" descr="nealuce_parete">
          <a:extLst>
            <a:ext uri="{FF2B5EF4-FFF2-40B4-BE49-F238E27FC236}">
              <a16:creationId xmlns:a16="http://schemas.microsoft.com/office/drawing/2014/main" id="{48EC3A0E-DB74-4E9C-BC8B-00BB68618F4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85" name="Picture 2">
          <a:extLst>
            <a:ext uri="{FF2B5EF4-FFF2-40B4-BE49-F238E27FC236}">
              <a16:creationId xmlns:a16="http://schemas.microsoft.com/office/drawing/2014/main" id="{7CDD57EF-FFC2-4ABE-A96E-42F7AE6E6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86" name="Picture 3" descr="nealuce_parete">
          <a:extLst>
            <a:ext uri="{FF2B5EF4-FFF2-40B4-BE49-F238E27FC236}">
              <a16:creationId xmlns:a16="http://schemas.microsoft.com/office/drawing/2014/main" id="{C0DB05BB-31AF-47A7-AE57-AA45100FD20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87" name="Picture 2">
          <a:extLst>
            <a:ext uri="{FF2B5EF4-FFF2-40B4-BE49-F238E27FC236}">
              <a16:creationId xmlns:a16="http://schemas.microsoft.com/office/drawing/2014/main" id="{A29A9B3E-41C0-4EF5-87E8-4EC9C06F4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388" name="Picture 3" descr="nealuce_parete">
          <a:extLst>
            <a:ext uri="{FF2B5EF4-FFF2-40B4-BE49-F238E27FC236}">
              <a16:creationId xmlns:a16="http://schemas.microsoft.com/office/drawing/2014/main" id="{E27F91C5-3DBD-4350-B445-683D812352F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89" name="Picture 2">
          <a:extLst>
            <a:ext uri="{FF2B5EF4-FFF2-40B4-BE49-F238E27FC236}">
              <a16:creationId xmlns:a16="http://schemas.microsoft.com/office/drawing/2014/main" id="{D67FD011-817D-4542-A0FD-C2E95A403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90" name="Picture 3" descr="nealuce_parete">
          <a:extLst>
            <a:ext uri="{FF2B5EF4-FFF2-40B4-BE49-F238E27FC236}">
              <a16:creationId xmlns:a16="http://schemas.microsoft.com/office/drawing/2014/main" id="{5718F2AA-C4D1-44CE-9321-07D8E1C8E4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91" name="Picture 2">
          <a:extLst>
            <a:ext uri="{FF2B5EF4-FFF2-40B4-BE49-F238E27FC236}">
              <a16:creationId xmlns:a16="http://schemas.microsoft.com/office/drawing/2014/main" id="{5CE24DD3-9F1E-4619-9908-21BDF4744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92" name="Picture 3" descr="nealuce_parete">
          <a:extLst>
            <a:ext uri="{FF2B5EF4-FFF2-40B4-BE49-F238E27FC236}">
              <a16:creationId xmlns:a16="http://schemas.microsoft.com/office/drawing/2014/main" id="{17248414-6272-4A50-8D16-5CE1C335908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93" name="Picture 2">
          <a:extLst>
            <a:ext uri="{FF2B5EF4-FFF2-40B4-BE49-F238E27FC236}">
              <a16:creationId xmlns:a16="http://schemas.microsoft.com/office/drawing/2014/main" id="{B1470819-53A0-45FC-8ED7-A09EAE4844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94" name="Picture 3" descr="nealuce_parete">
          <a:extLst>
            <a:ext uri="{FF2B5EF4-FFF2-40B4-BE49-F238E27FC236}">
              <a16:creationId xmlns:a16="http://schemas.microsoft.com/office/drawing/2014/main" id="{A078A459-C606-4918-BDD3-D160F7B8367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395" name="Picture 2">
          <a:extLst>
            <a:ext uri="{FF2B5EF4-FFF2-40B4-BE49-F238E27FC236}">
              <a16:creationId xmlns:a16="http://schemas.microsoft.com/office/drawing/2014/main" id="{6045B800-95CD-48C7-A661-4544308C9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396" name="Picture 3" descr="nealuce_parete">
          <a:extLst>
            <a:ext uri="{FF2B5EF4-FFF2-40B4-BE49-F238E27FC236}">
              <a16:creationId xmlns:a16="http://schemas.microsoft.com/office/drawing/2014/main" id="{93F72D23-11D3-429E-A1C6-2B8CD696ACE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97" name="Picture 82">
          <a:extLst>
            <a:ext uri="{FF2B5EF4-FFF2-40B4-BE49-F238E27FC236}">
              <a16:creationId xmlns:a16="http://schemas.microsoft.com/office/drawing/2014/main" id="{9FA2E9BF-89F5-44D5-A77E-225712E29E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98" name="Picture 85">
          <a:extLst>
            <a:ext uri="{FF2B5EF4-FFF2-40B4-BE49-F238E27FC236}">
              <a16:creationId xmlns:a16="http://schemas.microsoft.com/office/drawing/2014/main" id="{D3BE2711-F6A5-48EF-BA2C-88C0FB50E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399" name="Picture 76">
          <a:extLst>
            <a:ext uri="{FF2B5EF4-FFF2-40B4-BE49-F238E27FC236}">
              <a16:creationId xmlns:a16="http://schemas.microsoft.com/office/drawing/2014/main" id="{F3FC9F42-F0C2-4B4C-A1C1-955181D73A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400" name="Picture 79">
          <a:extLst>
            <a:ext uri="{FF2B5EF4-FFF2-40B4-BE49-F238E27FC236}">
              <a16:creationId xmlns:a16="http://schemas.microsoft.com/office/drawing/2014/main" id="{4FF75F2C-B315-4192-9D02-D25075986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1082</xdr:row>
      <xdr:rowOff>160734</xdr:rowOff>
    </xdr:from>
    <xdr:to>
      <xdr:col>1</xdr:col>
      <xdr:colOff>800100</xdr:colOff>
      <xdr:row>1083</xdr:row>
      <xdr:rowOff>3969</xdr:rowOff>
    </xdr:to>
    <xdr:pic>
      <xdr:nvPicPr>
        <xdr:cNvPr id="401" name="Picture 1">
          <a:extLst>
            <a:ext uri="{FF2B5EF4-FFF2-40B4-BE49-F238E27FC236}">
              <a16:creationId xmlns:a16="http://schemas.microsoft.com/office/drawing/2014/main" id="{AB9B6D5C-1DCA-4084-A796-F3DA1B869F9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1083</xdr:row>
      <xdr:rowOff>0</xdr:rowOff>
    </xdr:from>
    <xdr:to>
      <xdr:col>1</xdr:col>
      <xdr:colOff>861060</xdr:colOff>
      <xdr:row>1083</xdr:row>
      <xdr:rowOff>45720</xdr:rowOff>
    </xdr:to>
    <xdr:pic>
      <xdr:nvPicPr>
        <xdr:cNvPr id="402" name="Picture 1">
          <a:extLst>
            <a:ext uri="{FF2B5EF4-FFF2-40B4-BE49-F238E27FC236}">
              <a16:creationId xmlns:a16="http://schemas.microsoft.com/office/drawing/2014/main" id="{EF1B6280-42E7-47E3-8FCE-152C714E3B1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15131050"/>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403" name="Picture 2">
          <a:extLst>
            <a:ext uri="{FF2B5EF4-FFF2-40B4-BE49-F238E27FC236}">
              <a16:creationId xmlns:a16="http://schemas.microsoft.com/office/drawing/2014/main" id="{FFA7B49B-2F93-47AF-9F80-5720664F5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404" name="Picture 3" descr="nealuce_parete">
          <a:extLst>
            <a:ext uri="{FF2B5EF4-FFF2-40B4-BE49-F238E27FC236}">
              <a16:creationId xmlns:a16="http://schemas.microsoft.com/office/drawing/2014/main" id="{3CDBFDD4-99FA-42F2-A4AD-4F2263ADAC7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405" name="Picture 2">
          <a:extLst>
            <a:ext uri="{FF2B5EF4-FFF2-40B4-BE49-F238E27FC236}">
              <a16:creationId xmlns:a16="http://schemas.microsoft.com/office/drawing/2014/main" id="{46BD84CA-D183-4CDE-9ED2-5C1C0893B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406" name="Picture 2">
          <a:extLst>
            <a:ext uri="{FF2B5EF4-FFF2-40B4-BE49-F238E27FC236}">
              <a16:creationId xmlns:a16="http://schemas.microsoft.com/office/drawing/2014/main" id="{769DA9E5-13CF-47F5-A377-CDF27D1A21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407" name="Picture 3" descr="nealuce_parete">
          <a:extLst>
            <a:ext uri="{FF2B5EF4-FFF2-40B4-BE49-F238E27FC236}">
              <a16:creationId xmlns:a16="http://schemas.microsoft.com/office/drawing/2014/main" id="{0F44C678-C577-4554-B546-4B5033D091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408" name="Picture 2">
          <a:extLst>
            <a:ext uri="{FF2B5EF4-FFF2-40B4-BE49-F238E27FC236}">
              <a16:creationId xmlns:a16="http://schemas.microsoft.com/office/drawing/2014/main" id="{619D6E78-B282-4E77-BBB1-2D253AC0E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409" name="Picture 3" descr="nealuce_parete">
          <a:extLst>
            <a:ext uri="{FF2B5EF4-FFF2-40B4-BE49-F238E27FC236}">
              <a16:creationId xmlns:a16="http://schemas.microsoft.com/office/drawing/2014/main" id="{DDEF55EF-9C6B-4729-9FD4-27E72BD897C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410" name="Picture 2">
          <a:extLst>
            <a:ext uri="{FF2B5EF4-FFF2-40B4-BE49-F238E27FC236}">
              <a16:creationId xmlns:a16="http://schemas.microsoft.com/office/drawing/2014/main" id="{51C4204E-A93F-4704-91D6-2995A560F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1083</xdr:row>
      <xdr:rowOff>0</xdr:rowOff>
    </xdr:from>
    <xdr:to>
      <xdr:col>1</xdr:col>
      <xdr:colOff>822960</xdr:colOff>
      <xdr:row>1083</xdr:row>
      <xdr:rowOff>3556</xdr:rowOff>
    </xdr:to>
    <xdr:pic>
      <xdr:nvPicPr>
        <xdr:cNvPr id="411" name="Picture 1">
          <a:extLst>
            <a:ext uri="{FF2B5EF4-FFF2-40B4-BE49-F238E27FC236}">
              <a16:creationId xmlns:a16="http://schemas.microsoft.com/office/drawing/2014/main" id="{4E8E9E53-3D76-4D87-9B56-8B360CC916B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15131050"/>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1083</xdr:row>
      <xdr:rowOff>0</xdr:rowOff>
    </xdr:from>
    <xdr:to>
      <xdr:col>1</xdr:col>
      <xdr:colOff>548640</xdr:colOff>
      <xdr:row>1083</xdr:row>
      <xdr:rowOff>1651</xdr:rowOff>
    </xdr:to>
    <xdr:pic>
      <xdr:nvPicPr>
        <xdr:cNvPr id="412" name="Picture 1178" descr="Izrezak.JPG">
          <a:extLst>
            <a:ext uri="{FF2B5EF4-FFF2-40B4-BE49-F238E27FC236}">
              <a16:creationId xmlns:a16="http://schemas.microsoft.com/office/drawing/2014/main" id="{650C25B7-8C2D-47ED-9E92-962A8810AF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413" name="Picture 82">
          <a:extLst>
            <a:ext uri="{FF2B5EF4-FFF2-40B4-BE49-F238E27FC236}">
              <a16:creationId xmlns:a16="http://schemas.microsoft.com/office/drawing/2014/main" id="{F8D87E22-6E37-45FD-A09D-0D96C521F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414" name="Picture 85">
          <a:extLst>
            <a:ext uri="{FF2B5EF4-FFF2-40B4-BE49-F238E27FC236}">
              <a16:creationId xmlns:a16="http://schemas.microsoft.com/office/drawing/2014/main" id="{13479B70-D3BC-40CC-AABB-9B016BE830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415" name="Picture 76">
          <a:extLst>
            <a:ext uri="{FF2B5EF4-FFF2-40B4-BE49-F238E27FC236}">
              <a16:creationId xmlns:a16="http://schemas.microsoft.com/office/drawing/2014/main" id="{232A02E3-A557-4CBD-AFED-13227940B8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416" name="Picture 79">
          <a:extLst>
            <a:ext uri="{FF2B5EF4-FFF2-40B4-BE49-F238E27FC236}">
              <a16:creationId xmlns:a16="http://schemas.microsoft.com/office/drawing/2014/main" id="{4423F968-290A-44A1-8264-7CEE38F80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1028700</xdr:colOff>
      <xdr:row>1082</xdr:row>
      <xdr:rowOff>160734</xdr:rowOff>
    </xdr:from>
    <xdr:to>
      <xdr:col>1</xdr:col>
      <xdr:colOff>1028700</xdr:colOff>
      <xdr:row>1083</xdr:row>
      <xdr:rowOff>3969</xdr:rowOff>
    </xdr:to>
    <xdr:pic>
      <xdr:nvPicPr>
        <xdr:cNvPr id="417" name="Picture 1202" descr="Izrezak.JPG">
          <a:extLst>
            <a:ext uri="{FF2B5EF4-FFF2-40B4-BE49-F238E27FC236}">
              <a16:creationId xmlns:a16="http://schemas.microsoft.com/office/drawing/2014/main" id="{7A0303A1-5EBD-4986-8463-35479ED9513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63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18" name="Picture 82">
          <a:extLst>
            <a:ext uri="{FF2B5EF4-FFF2-40B4-BE49-F238E27FC236}">
              <a16:creationId xmlns:a16="http://schemas.microsoft.com/office/drawing/2014/main" id="{04B090BA-C924-413D-A938-9BBEA5B1D9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19" name="Picture 85">
          <a:extLst>
            <a:ext uri="{FF2B5EF4-FFF2-40B4-BE49-F238E27FC236}">
              <a16:creationId xmlns:a16="http://schemas.microsoft.com/office/drawing/2014/main" id="{2E3F4706-1433-4842-9444-3F1426911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0" name="Picture 76">
          <a:extLst>
            <a:ext uri="{FF2B5EF4-FFF2-40B4-BE49-F238E27FC236}">
              <a16:creationId xmlns:a16="http://schemas.microsoft.com/office/drawing/2014/main" id="{FE122C67-68C7-4573-BE50-5F0747D9AA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1" name="Picture 79">
          <a:extLst>
            <a:ext uri="{FF2B5EF4-FFF2-40B4-BE49-F238E27FC236}">
              <a16:creationId xmlns:a16="http://schemas.microsoft.com/office/drawing/2014/main" id="{87CCE86D-38E2-44F3-BEA8-B62E11587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422" name="Picture 1">
          <a:extLst>
            <a:ext uri="{FF2B5EF4-FFF2-40B4-BE49-F238E27FC236}">
              <a16:creationId xmlns:a16="http://schemas.microsoft.com/office/drawing/2014/main" id="{BC817A0F-F1E2-441A-A3E6-2EBB124C4DB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423" name="Picture 1">
          <a:extLst>
            <a:ext uri="{FF2B5EF4-FFF2-40B4-BE49-F238E27FC236}">
              <a16:creationId xmlns:a16="http://schemas.microsoft.com/office/drawing/2014/main" id="{FDF8E27F-82EF-453F-97A8-7AF636A5743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424" name="Picture 1">
          <a:extLst>
            <a:ext uri="{FF2B5EF4-FFF2-40B4-BE49-F238E27FC236}">
              <a16:creationId xmlns:a16="http://schemas.microsoft.com/office/drawing/2014/main" id="{CEBDF8D9-ED66-4A83-A897-579AA90CBA5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425" name="Picture 311" descr="kha.JPG">
          <a:extLst>
            <a:ext uri="{FF2B5EF4-FFF2-40B4-BE49-F238E27FC236}">
              <a16:creationId xmlns:a16="http://schemas.microsoft.com/office/drawing/2014/main" id="{EA03CEAB-510E-4C87-96FE-7C9E3C35A1C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6" name="Picture 82">
          <a:extLst>
            <a:ext uri="{FF2B5EF4-FFF2-40B4-BE49-F238E27FC236}">
              <a16:creationId xmlns:a16="http://schemas.microsoft.com/office/drawing/2014/main" id="{FDC962F8-3EEC-468D-A5A0-A63543B28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7" name="Picture 85">
          <a:extLst>
            <a:ext uri="{FF2B5EF4-FFF2-40B4-BE49-F238E27FC236}">
              <a16:creationId xmlns:a16="http://schemas.microsoft.com/office/drawing/2014/main" id="{CDA1A9D9-AECE-4124-B42F-AEC630D2BB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8" name="Picture 76">
          <a:extLst>
            <a:ext uri="{FF2B5EF4-FFF2-40B4-BE49-F238E27FC236}">
              <a16:creationId xmlns:a16="http://schemas.microsoft.com/office/drawing/2014/main" id="{4023E217-0773-4C69-9005-C4FCA10E00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9" name="Picture 79">
          <a:extLst>
            <a:ext uri="{FF2B5EF4-FFF2-40B4-BE49-F238E27FC236}">
              <a16:creationId xmlns:a16="http://schemas.microsoft.com/office/drawing/2014/main" id="{37FF1E08-A92F-4784-B7A5-58F7819670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0" name="Picture 82">
          <a:extLst>
            <a:ext uri="{FF2B5EF4-FFF2-40B4-BE49-F238E27FC236}">
              <a16:creationId xmlns:a16="http://schemas.microsoft.com/office/drawing/2014/main" id="{EA4D46FE-D2E7-4C6C-B67B-43F8BFBE2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1" name="Picture 85">
          <a:extLst>
            <a:ext uri="{FF2B5EF4-FFF2-40B4-BE49-F238E27FC236}">
              <a16:creationId xmlns:a16="http://schemas.microsoft.com/office/drawing/2014/main" id="{7CC5D609-65DC-46CA-8443-B81D3FB967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2" name="Picture 76">
          <a:extLst>
            <a:ext uri="{FF2B5EF4-FFF2-40B4-BE49-F238E27FC236}">
              <a16:creationId xmlns:a16="http://schemas.microsoft.com/office/drawing/2014/main" id="{F91DF7CB-8570-4BF6-B721-BAB16D22F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3" name="Picture 79">
          <a:extLst>
            <a:ext uri="{FF2B5EF4-FFF2-40B4-BE49-F238E27FC236}">
              <a16:creationId xmlns:a16="http://schemas.microsoft.com/office/drawing/2014/main" id="{A86E2995-A0A6-4B9E-903A-11B9A74E0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4" name="Picture 82">
          <a:extLst>
            <a:ext uri="{FF2B5EF4-FFF2-40B4-BE49-F238E27FC236}">
              <a16:creationId xmlns:a16="http://schemas.microsoft.com/office/drawing/2014/main" id="{4290DEC9-ECB5-49A2-9527-88A1943FC1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5" name="Picture 85">
          <a:extLst>
            <a:ext uri="{FF2B5EF4-FFF2-40B4-BE49-F238E27FC236}">
              <a16:creationId xmlns:a16="http://schemas.microsoft.com/office/drawing/2014/main" id="{177E8A20-1C88-4B84-BAE3-69D25B202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6" name="Picture 76">
          <a:extLst>
            <a:ext uri="{FF2B5EF4-FFF2-40B4-BE49-F238E27FC236}">
              <a16:creationId xmlns:a16="http://schemas.microsoft.com/office/drawing/2014/main" id="{C17D965E-C04D-4887-95EB-9F42D6863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7" name="Picture 79">
          <a:extLst>
            <a:ext uri="{FF2B5EF4-FFF2-40B4-BE49-F238E27FC236}">
              <a16:creationId xmlns:a16="http://schemas.microsoft.com/office/drawing/2014/main" id="{4851D63B-1ED9-4E1C-B6AC-BB5E33E0B2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438" name="Picture 1">
          <a:extLst>
            <a:ext uri="{FF2B5EF4-FFF2-40B4-BE49-F238E27FC236}">
              <a16:creationId xmlns:a16="http://schemas.microsoft.com/office/drawing/2014/main" id="{330BFB94-D247-43C6-840B-84259420AC0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9" name="Picture 82">
          <a:extLst>
            <a:ext uri="{FF2B5EF4-FFF2-40B4-BE49-F238E27FC236}">
              <a16:creationId xmlns:a16="http://schemas.microsoft.com/office/drawing/2014/main" id="{A90D5564-D1AF-4F2A-9AA6-8141934352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0" name="Picture 85">
          <a:extLst>
            <a:ext uri="{FF2B5EF4-FFF2-40B4-BE49-F238E27FC236}">
              <a16:creationId xmlns:a16="http://schemas.microsoft.com/office/drawing/2014/main" id="{2BDBD50E-ACEE-498D-B813-A8DBA98FB3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1" name="Picture 76">
          <a:extLst>
            <a:ext uri="{FF2B5EF4-FFF2-40B4-BE49-F238E27FC236}">
              <a16:creationId xmlns:a16="http://schemas.microsoft.com/office/drawing/2014/main" id="{0965B2D1-D7A8-4132-AA85-6125E7B7D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2" name="Picture 79">
          <a:extLst>
            <a:ext uri="{FF2B5EF4-FFF2-40B4-BE49-F238E27FC236}">
              <a16:creationId xmlns:a16="http://schemas.microsoft.com/office/drawing/2014/main" id="{D8442C5B-0E6E-41F3-9A2C-A5256182A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443" name="Picture 1">
          <a:extLst>
            <a:ext uri="{FF2B5EF4-FFF2-40B4-BE49-F238E27FC236}">
              <a16:creationId xmlns:a16="http://schemas.microsoft.com/office/drawing/2014/main" id="{69A231D6-1F62-4C9C-AFF6-6F38D7D671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444" name="Picture 3">
          <a:extLst>
            <a:ext uri="{FF2B5EF4-FFF2-40B4-BE49-F238E27FC236}">
              <a16:creationId xmlns:a16="http://schemas.microsoft.com/office/drawing/2014/main" id="{58511A20-1309-4C5F-B28E-1FA5141BFF6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0</xdr:rowOff>
    </xdr:to>
    <xdr:pic>
      <xdr:nvPicPr>
        <xdr:cNvPr id="445" name="Picture 311" descr="kha.JPG">
          <a:extLst>
            <a:ext uri="{FF2B5EF4-FFF2-40B4-BE49-F238E27FC236}">
              <a16:creationId xmlns:a16="http://schemas.microsoft.com/office/drawing/2014/main" id="{4C9A0093-5F84-4A47-9DD8-990DC5314CB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6" name="Picture 82">
          <a:extLst>
            <a:ext uri="{FF2B5EF4-FFF2-40B4-BE49-F238E27FC236}">
              <a16:creationId xmlns:a16="http://schemas.microsoft.com/office/drawing/2014/main" id="{3CDC13F2-90CC-4054-BBC4-DE7F155C2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7" name="Picture 85">
          <a:extLst>
            <a:ext uri="{FF2B5EF4-FFF2-40B4-BE49-F238E27FC236}">
              <a16:creationId xmlns:a16="http://schemas.microsoft.com/office/drawing/2014/main" id="{CF799475-D6A1-4633-B218-DFDCADEF3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8" name="Picture 76">
          <a:extLst>
            <a:ext uri="{FF2B5EF4-FFF2-40B4-BE49-F238E27FC236}">
              <a16:creationId xmlns:a16="http://schemas.microsoft.com/office/drawing/2014/main" id="{A6EB59F6-22D9-4D49-955E-D4F0DF62DA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9" name="Picture 79">
          <a:extLst>
            <a:ext uri="{FF2B5EF4-FFF2-40B4-BE49-F238E27FC236}">
              <a16:creationId xmlns:a16="http://schemas.microsoft.com/office/drawing/2014/main" id="{42F2B8DD-D7E5-4DCA-A78D-86B1DF4BD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450" name="Picture 1">
          <a:extLst>
            <a:ext uri="{FF2B5EF4-FFF2-40B4-BE49-F238E27FC236}">
              <a16:creationId xmlns:a16="http://schemas.microsoft.com/office/drawing/2014/main" id="{42610DA6-3FFF-4411-8264-B5575E2AD38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451" name="Picture 3">
          <a:extLst>
            <a:ext uri="{FF2B5EF4-FFF2-40B4-BE49-F238E27FC236}">
              <a16:creationId xmlns:a16="http://schemas.microsoft.com/office/drawing/2014/main" id="{7AACA414-1F7A-4B7E-9327-E3707501DCF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2" name="Picture 82">
          <a:extLst>
            <a:ext uri="{FF2B5EF4-FFF2-40B4-BE49-F238E27FC236}">
              <a16:creationId xmlns:a16="http://schemas.microsoft.com/office/drawing/2014/main" id="{44CAD666-8A93-4996-A1BE-2406CBBD9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3" name="Picture 85">
          <a:extLst>
            <a:ext uri="{FF2B5EF4-FFF2-40B4-BE49-F238E27FC236}">
              <a16:creationId xmlns:a16="http://schemas.microsoft.com/office/drawing/2014/main" id="{BDB34A80-ACC7-437D-B88F-A916D7AA27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4" name="Picture 76">
          <a:extLst>
            <a:ext uri="{FF2B5EF4-FFF2-40B4-BE49-F238E27FC236}">
              <a16:creationId xmlns:a16="http://schemas.microsoft.com/office/drawing/2014/main" id="{8435AAB8-AE89-43A4-9F23-A9416C11F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5" name="Picture 79">
          <a:extLst>
            <a:ext uri="{FF2B5EF4-FFF2-40B4-BE49-F238E27FC236}">
              <a16:creationId xmlns:a16="http://schemas.microsoft.com/office/drawing/2014/main" id="{DA08D789-731D-4968-8001-1F2B9F211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456" name="Picture 1">
          <a:extLst>
            <a:ext uri="{FF2B5EF4-FFF2-40B4-BE49-F238E27FC236}">
              <a16:creationId xmlns:a16="http://schemas.microsoft.com/office/drawing/2014/main" id="{B706CB9C-82DF-4FE8-8F49-EBC8BFA850B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457" name="Picture 1">
          <a:extLst>
            <a:ext uri="{FF2B5EF4-FFF2-40B4-BE49-F238E27FC236}">
              <a16:creationId xmlns:a16="http://schemas.microsoft.com/office/drawing/2014/main" id="{E097CF49-31F4-4CB2-9E0C-F1F87F9105E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151310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14" name="Picture 82">
          <a:extLst>
            <a:ext uri="{FF2B5EF4-FFF2-40B4-BE49-F238E27FC236}">
              <a16:creationId xmlns:a16="http://schemas.microsoft.com/office/drawing/2014/main" id="{5413D0E2-B729-4293-9A2E-08CD7EEC6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15" name="Picture 85">
          <a:extLst>
            <a:ext uri="{FF2B5EF4-FFF2-40B4-BE49-F238E27FC236}">
              <a16:creationId xmlns:a16="http://schemas.microsoft.com/office/drawing/2014/main" id="{8014D948-0033-46AE-BA2B-B8C56A3032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16" name="Picture 76">
          <a:extLst>
            <a:ext uri="{FF2B5EF4-FFF2-40B4-BE49-F238E27FC236}">
              <a16:creationId xmlns:a16="http://schemas.microsoft.com/office/drawing/2014/main" id="{F99E5D82-C846-4542-BBE1-3F34CF96FB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17" name="Picture 79">
          <a:extLst>
            <a:ext uri="{FF2B5EF4-FFF2-40B4-BE49-F238E27FC236}">
              <a16:creationId xmlns:a16="http://schemas.microsoft.com/office/drawing/2014/main" id="{CD246F39-CFF5-4EC2-98E8-AAC5C93E8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18" name="Picture 82">
          <a:extLst>
            <a:ext uri="{FF2B5EF4-FFF2-40B4-BE49-F238E27FC236}">
              <a16:creationId xmlns:a16="http://schemas.microsoft.com/office/drawing/2014/main" id="{187B101B-9BC8-4B80-80AF-69F877E39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19" name="Picture 85">
          <a:extLst>
            <a:ext uri="{FF2B5EF4-FFF2-40B4-BE49-F238E27FC236}">
              <a16:creationId xmlns:a16="http://schemas.microsoft.com/office/drawing/2014/main" id="{0624DB9E-56BF-4EBA-AAE8-B09C61BA9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20" name="Picture 76">
          <a:extLst>
            <a:ext uri="{FF2B5EF4-FFF2-40B4-BE49-F238E27FC236}">
              <a16:creationId xmlns:a16="http://schemas.microsoft.com/office/drawing/2014/main" id="{E67FCE02-E9B2-41B8-885F-6D750F42F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21" name="Picture 79">
          <a:extLst>
            <a:ext uri="{FF2B5EF4-FFF2-40B4-BE49-F238E27FC236}">
              <a16:creationId xmlns:a16="http://schemas.microsoft.com/office/drawing/2014/main" id="{8DD2184B-6466-4FFD-8F95-AA7B797C55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22" name="Picture 82">
          <a:extLst>
            <a:ext uri="{FF2B5EF4-FFF2-40B4-BE49-F238E27FC236}">
              <a16:creationId xmlns:a16="http://schemas.microsoft.com/office/drawing/2014/main" id="{44D5E589-4A21-40B1-A483-A7D666C83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23" name="Picture 85">
          <a:extLst>
            <a:ext uri="{FF2B5EF4-FFF2-40B4-BE49-F238E27FC236}">
              <a16:creationId xmlns:a16="http://schemas.microsoft.com/office/drawing/2014/main" id="{EFD500E8-F7CC-4F32-AE58-1A1AE22F4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24" name="Picture 76">
          <a:extLst>
            <a:ext uri="{FF2B5EF4-FFF2-40B4-BE49-F238E27FC236}">
              <a16:creationId xmlns:a16="http://schemas.microsoft.com/office/drawing/2014/main" id="{0F2891D9-2F76-4577-8B1A-8A86246E2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25" name="Picture 79">
          <a:extLst>
            <a:ext uri="{FF2B5EF4-FFF2-40B4-BE49-F238E27FC236}">
              <a16:creationId xmlns:a16="http://schemas.microsoft.com/office/drawing/2014/main" id="{C549D389-797B-4148-B9EA-D96F3860B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1082</xdr:row>
      <xdr:rowOff>160734</xdr:rowOff>
    </xdr:from>
    <xdr:to>
      <xdr:col>1</xdr:col>
      <xdr:colOff>548640</xdr:colOff>
      <xdr:row>1083</xdr:row>
      <xdr:rowOff>3969</xdr:rowOff>
    </xdr:to>
    <xdr:pic>
      <xdr:nvPicPr>
        <xdr:cNvPr id="926" name="Picture 133" descr="Izrezak.JPG">
          <a:extLst>
            <a:ext uri="{FF2B5EF4-FFF2-40B4-BE49-F238E27FC236}">
              <a16:creationId xmlns:a16="http://schemas.microsoft.com/office/drawing/2014/main" id="{DBEB1449-60C7-414B-94B2-989C304405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1082</xdr:row>
      <xdr:rowOff>160734</xdr:rowOff>
    </xdr:from>
    <xdr:to>
      <xdr:col>1</xdr:col>
      <xdr:colOff>548640</xdr:colOff>
      <xdr:row>1083</xdr:row>
      <xdr:rowOff>3969</xdr:rowOff>
    </xdr:to>
    <xdr:pic>
      <xdr:nvPicPr>
        <xdr:cNvPr id="927" name="Picture 143" descr="Izrezak.JPG">
          <a:extLst>
            <a:ext uri="{FF2B5EF4-FFF2-40B4-BE49-F238E27FC236}">
              <a16:creationId xmlns:a16="http://schemas.microsoft.com/office/drawing/2014/main" id="{2F9411F3-8D04-4E14-8E35-42396101F5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28" name="Picture 2">
          <a:extLst>
            <a:ext uri="{FF2B5EF4-FFF2-40B4-BE49-F238E27FC236}">
              <a16:creationId xmlns:a16="http://schemas.microsoft.com/office/drawing/2014/main" id="{B02DCD69-0085-4A6D-A9A3-074A95D54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29" name="Picture 3" descr="nealuce_parete">
          <a:extLst>
            <a:ext uri="{FF2B5EF4-FFF2-40B4-BE49-F238E27FC236}">
              <a16:creationId xmlns:a16="http://schemas.microsoft.com/office/drawing/2014/main" id="{66B8A2C1-72AA-4824-90F1-E16E883B5F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30" name="Picture 2">
          <a:extLst>
            <a:ext uri="{FF2B5EF4-FFF2-40B4-BE49-F238E27FC236}">
              <a16:creationId xmlns:a16="http://schemas.microsoft.com/office/drawing/2014/main" id="{2E32BEF0-0DF7-4E91-A55C-19113E8D1F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31" name="Picture 2">
          <a:extLst>
            <a:ext uri="{FF2B5EF4-FFF2-40B4-BE49-F238E27FC236}">
              <a16:creationId xmlns:a16="http://schemas.microsoft.com/office/drawing/2014/main" id="{A356E922-709A-44CD-96B2-7D11377B1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32" name="Picture 3" descr="nealuce_parete">
          <a:extLst>
            <a:ext uri="{FF2B5EF4-FFF2-40B4-BE49-F238E27FC236}">
              <a16:creationId xmlns:a16="http://schemas.microsoft.com/office/drawing/2014/main" id="{B9ED11B3-7FC8-4151-8DC5-2A006D2DA68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33" name="Picture 2">
          <a:extLst>
            <a:ext uri="{FF2B5EF4-FFF2-40B4-BE49-F238E27FC236}">
              <a16:creationId xmlns:a16="http://schemas.microsoft.com/office/drawing/2014/main" id="{D763250C-4FE0-4570-A676-0F76E16D39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34" name="Picture 3" descr="nealuce_parete">
          <a:extLst>
            <a:ext uri="{FF2B5EF4-FFF2-40B4-BE49-F238E27FC236}">
              <a16:creationId xmlns:a16="http://schemas.microsoft.com/office/drawing/2014/main" id="{F22705D8-5A6B-42A0-931E-B1977CEE2C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35" name="Picture 2">
          <a:extLst>
            <a:ext uri="{FF2B5EF4-FFF2-40B4-BE49-F238E27FC236}">
              <a16:creationId xmlns:a16="http://schemas.microsoft.com/office/drawing/2014/main" id="{0EA9D879-193D-4170-91FB-464E5F098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1082</xdr:row>
      <xdr:rowOff>160734</xdr:rowOff>
    </xdr:from>
    <xdr:to>
      <xdr:col>1</xdr:col>
      <xdr:colOff>822960</xdr:colOff>
      <xdr:row>1083</xdr:row>
      <xdr:rowOff>3969</xdr:rowOff>
    </xdr:to>
    <xdr:pic>
      <xdr:nvPicPr>
        <xdr:cNvPr id="936" name="Picture 1">
          <a:extLst>
            <a:ext uri="{FF2B5EF4-FFF2-40B4-BE49-F238E27FC236}">
              <a16:creationId xmlns:a16="http://schemas.microsoft.com/office/drawing/2014/main" id="{6C1B6368-AB2B-43A1-8B92-7E030E99168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1082</xdr:row>
      <xdr:rowOff>160734</xdr:rowOff>
    </xdr:from>
    <xdr:to>
      <xdr:col>1</xdr:col>
      <xdr:colOff>548640</xdr:colOff>
      <xdr:row>1083</xdr:row>
      <xdr:rowOff>3969</xdr:rowOff>
    </xdr:to>
    <xdr:pic>
      <xdr:nvPicPr>
        <xdr:cNvPr id="937" name="Picture 164" descr="Izrezak.JPG">
          <a:extLst>
            <a:ext uri="{FF2B5EF4-FFF2-40B4-BE49-F238E27FC236}">
              <a16:creationId xmlns:a16="http://schemas.microsoft.com/office/drawing/2014/main" id="{08484C61-4A20-4A4C-A9FF-04C81DDB89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1083</xdr:row>
      <xdr:rowOff>0</xdr:rowOff>
    </xdr:from>
    <xdr:to>
      <xdr:col>1</xdr:col>
      <xdr:colOff>548640</xdr:colOff>
      <xdr:row>1084</xdr:row>
      <xdr:rowOff>20572</xdr:rowOff>
    </xdr:to>
    <xdr:pic>
      <xdr:nvPicPr>
        <xdr:cNvPr id="938" name="Picture 184" descr="Izrezak.JPG">
          <a:extLst>
            <a:ext uri="{FF2B5EF4-FFF2-40B4-BE49-F238E27FC236}">
              <a16:creationId xmlns:a16="http://schemas.microsoft.com/office/drawing/2014/main" id="{7EB57A2C-BAC6-4035-B175-782A99A501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1083</xdr:row>
      <xdr:rowOff>0</xdr:rowOff>
    </xdr:from>
    <xdr:to>
      <xdr:col>1</xdr:col>
      <xdr:colOff>548640</xdr:colOff>
      <xdr:row>1084</xdr:row>
      <xdr:rowOff>20572</xdr:rowOff>
    </xdr:to>
    <xdr:pic>
      <xdr:nvPicPr>
        <xdr:cNvPr id="939" name="Picture 195" descr="Izrezak.JPG">
          <a:extLst>
            <a:ext uri="{FF2B5EF4-FFF2-40B4-BE49-F238E27FC236}">
              <a16:creationId xmlns:a16="http://schemas.microsoft.com/office/drawing/2014/main" id="{01BCBF30-525B-496D-BD29-CD4DE038D9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40" name="Picture 2">
          <a:extLst>
            <a:ext uri="{FF2B5EF4-FFF2-40B4-BE49-F238E27FC236}">
              <a16:creationId xmlns:a16="http://schemas.microsoft.com/office/drawing/2014/main" id="{2E68037D-3BBE-44E5-BCF1-6AE9129933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41" name="Picture 2">
          <a:extLst>
            <a:ext uri="{FF2B5EF4-FFF2-40B4-BE49-F238E27FC236}">
              <a16:creationId xmlns:a16="http://schemas.microsoft.com/office/drawing/2014/main" id="{F3C3759C-DF66-494A-8709-613C63648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42" name="Picture 3" descr="nealuce_parete">
          <a:extLst>
            <a:ext uri="{FF2B5EF4-FFF2-40B4-BE49-F238E27FC236}">
              <a16:creationId xmlns:a16="http://schemas.microsoft.com/office/drawing/2014/main" id="{CC43E578-CC01-41A5-8935-31084C9EE0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43" name="Picture 2">
          <a:extLst>
            <a:ext uri="{FF2B5EF4-FFF2-40B4-BE49-F238E27FC236}">
              <a16:creationId xmlns:a16="http://schemas.microsoft.com/office/drawing/2014/main" id="{847F02DD-754D-4447-A79A-7CBCFB5BB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44" name="Picture 3" descr="nealuce_parete">
          <a:extLst>
            <a:ext uri="{FF2B5EF4-FFF2-40B4-BE49-F238E27FC236}">
              <a16:creationId xmlns:a16="http://schemas.microsoft.com/office/drawing/2014/main" id="{82BC13D9-6994-47BD-A5F1-BE240778DB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45" name="Picture 2">
          <a:extLst>
            <a:ext uri="{FF2B5EF4-FFF2-40B4-BE49-F238E27FC236}">
              <a16:creationId xmlns:a16="http://schemas.microsoft.com/office/drawing/2014/main" id="{8C615819-72A1-478F-B9BB-C44679BB13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46" name="Picture 3" descr="nealuce_parete">
          <a:extLst>
            <a:ext uri="{FF2B5EF4-FFF2-40B4-BE49-F238E27FC236}">
              <a16:creationId xmlns:a16="http://schemas.microsoft.com/office/drawing/2014/main" id="{764EA654-E224-4C45-8C2E-D6F682EB06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47" name="Picture 2">
          <a:extLst>
            <a:ext uri="{FF2B5EF4-FFF2-40B4-BE49-F238E27FC236}">
              <a16:creationId xmlns:a16="http://schemas.microsoft.com/office/drawing/2014/main" id="{E1543E99-F876-4014-B6B2-7E8FDDA8FC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48" name="Picture 82">
          <a:extLst>
            <a:ext uri="{FF2B5EF4-FFF2-40B4-BE49-F238E27FC236}">
              <a16:creationId xmlns:a16="http://schemas.microsoft.com/office/drawing/2014/main" id="{DC93D6B8-5E47-4DF5-A346-6271F5817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49" name="Picture 2">
          <a:extLst>
            <a:ext uri="{FF2B5EF4-FFF2-40B4-BE49-F238E27FC236}">
              <a16:creationId xmlns:a16="http://schemas.microsoft.com/office/drawing/2014/main" id="{298A3FF4-7BEF-4BDB-B348-F1BB8AF25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50" name="Picture 3" descr="nealuce_parete">
          <a:extLst>
            <a:ext uri="{FF2B5EF4-FFF2-40B4-BE49-F238E27FC236}">
              <a16:creationId xmlns:a16="http://schemas.microsoft.com/office/drawing/2014/main" id="{CA1D196F-56C1-4384-96C7-8C9ABA4D18A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51" name="Picture 85">
          <a:extLst>
            <a:ext uri="{FF2B5EF4-FFF2-40B4-BE49-F238E27FC236}">
              <a16:creationId xmlns:a16="http://schemas.microsoft.com/office/drawing/2014/main" id="{6746AFA6-B0CA-472D-9ED9-367F4FB8A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52" name="Picture 2">
          <a:extLst>
            <a:ext uri="{FF2B5EF4-FFF2-40B4-BE49-F238E27FC236}">
              <a16:creationId xmlns:a16="http://schemas.microsoft.com/office/drawing/2014/main" id="{7ED1CE12-8683-419B-B219-F9C2E9AD6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53" name="Picture 3" descr="nealuce_parete">
          <a:extLst>
            <a:ext uri="{FF2B5EF4-FFF2-40B4-BE49-F238E27FC236}">
              <a16:creationId xmlns:a16="http://schemas.microsoft.com/office/drawing/2014/main" id="{E9763BFB-4B78-432B-A1C6-22ECA89BDFC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54" name="Picture 76">
          <a:extLst>
            <a:ext uri="{FF2B5EF4-FFF2-40B4-BE49-F238E27FC236}">
              <a16:creationId xmlns:a16="http://schemas.microsoft.com/office/drawing/2014/main" id="{8041CE52-C050-47EA-8C89-1A1CDF274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55" name="Picture 2">
          <a:extLst>
            <a:ext uri="{FF2B5EF4-FFF2-40B4-BE49-F238E27FC236}">
              <a16:creationId xmlns:a16="http://schemas.microsoft.com/office/drawing/2014/main" id="{098B1757-1049-4BAF-96E4-777AEFF6BE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56" name="Picture 3" descr="nealuce_parete">
          <a:extLst>
            <a:ext uri="{FF2B5EF4-FFF2-40B4-BE49-F238E27FC236}">
              <a16:creationId xmlns:a16="http://schemas.microsoft.com/office/drawing/2014/main" id="{586B4D48-07E0-4A4B-A0E3-4238DC8284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57" name="Picture 79">
          <a:extLst>
            <a:ext uri="{FF2B5EF4-FFF2-40B4-BE49-F238E27FC236}">
              <a16:creationId xmlns:a16="http://schemas.microsoft.com/office/drawing/2014/main" id="{DE5916F9-269E-4D82-8330-B8BC3B8E0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58" name="Picture 2">
          <a:extLst>
            <a:ext uri="{FF2B5EF4-FFF2-40B4-BE49-F238E27FC236}">
              <a16:creationId xmlns:a16="http://schemas.microsoft.com/office/drawing/2014/main" id="{30739884-EDDC-4A2C-8DD8-DFAB2898CD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1082</xdr:row>
      <xdr:rowOff>160734</xdr:rowOff>
    </xdr:from>
    <xdr:to>
      <xdr:col>1</xdr:col>
      <xdr:colOff>1127760</xdr:colOff>
      <xdr:row>1083</xdr:row>
      <xdr:rowOff>3969</xdr:rowOff>
    </xdr:to>
    <xdr:pic>
      <xdr:nvPicPr>
        <xdr:cNvPr id="959" name="Picture 3" descr="nealuce_parete">
          <a:extLst>
            <a:ext uri="{FF2B5EF4-FFF2-40B4-BE49-F238E27FC236}">
              <a16:creationId xmlns:a16="http://schemas.microsoft.com/office/drawing/2014/main" id="{49455E62-5AFE-4E4B-AA4C-3FEDD767D1E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1082</xdr:row>
      <xdr:rowOff>160734</xdr:rowOff>
    </xdr:from>
    <xdr:to>
      <xdr:col>1</xdr:col>
      <xdr:colOff>800100</xdr:colOff>
      <xdr:row>1083</xdr:row>
      <xdr:rowOff>3969</xdr:rowOff>
    </xdr:to>
    <xdr:pic>
      <xdr:nvPicPr>
        <xdr:cNvPr id="960" name="Picture 1">
          <a:extLst>
            <a:ext uri="{FF2B5EF4-FFF2-40B4-BE49-F238E27FC236}">
              <a16:creationId xmlns:a16="http://schemas.microsoft.com/office/drawing/2014/main" id="{7C0FA76E-8B37-435E-A790-05397E32271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1082</xdr:row>
      <xdr:rowOff>160734</xdr:rowOff>
    </xdr:from>
    <xdr:to>
      <xdr:col>1</xdr:col>
      <xdr:colOff>617220</xdr:colOff>
      <xdr:row>1083</xdr:row>
      <xdr:rowOff>3969</xdr:rowOff>
    </xdr:to>
    <xdr:pic>
      <xdr:nvPicPr>
        <xdr:cNvPr id="961" name="Picture 217" descr="Izrezak.JPG">
          <a:extLst>
            <a:ext uri="{FF2B5EF4-FFF2-40B4-BE49-F238E27FC236}">
              <a16:creationId xmlns:a16="http://schemas.microsoft.com/office/drawing/2014/main" id="{171AA108-EFD7-48F9-9B0D-7DCD92CD61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62" name="Picture 82">
          <a:extLst>
            <a:ext uri="{FF2B5EF4-FFF2-40B4-BE49-F238E27FC236}">
              <a16:creationId xmlns:a16="http://schemas.microsoft.com/office/drawing/2014/main" id="{19B6B7C9-144F-4A80-988D-1C532603EC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63" name="Picture 85">
          <a:extLst>
            <a:ext uri="{FF2B5EF4-FFF2-40B4-BE49-F238E27FC236}">
              <a16:creationId xmlns:a16="http://schemas.microsoft.com/office/drawing/2014/main" id="{DA1EB0F1-A7E0-4B44-A87A-C17B2878B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64" name="Picture 76">
          <a:extLst>
            <a:ext uri="{FF2B5EF4-FFF2-40B4-BE49-F238E27FC236}">
              <a16:creationId xmlns:a16="http://schemas.microsoft.com/office/drawing/2014/main" id="{464BE801-6A74-43E0-9884-134FDE4C2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65" name="Picture 79">
          <a:extLst>
            <a:ext uri="{FF2B5EF4-FFF2-40B4-BE49-F238E27FC236}">
              <a16:creationId xmlns:a16="http://schemas.microsoft.com/office/drawing/2014/main" id="{F67394C9-9916-419B-8F0C-D2D3DB599B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1082</xdr:row>
      <xdr:rowOff>160734</xdr:rowOff>
    </xdr:from>
    <xdr:to>
      <xdr:col>1</xdr:col>
      <xdr:colOff>800100</xdr:colOff>
      <xdr:row>1083</xdr:row>
      <xdr:rowOff>3969</xdr:rowOff>
    </xdr:to>
    <xdr:pic>
      <xdr:nvPicPr>
        <xdr:cNvPr id="966" name="Picture 1">
          <a:extLst>
            <a:ext uri="{FF2B5EF4-FFF2-40B4-BE49-F238E27FC236}">
              <a16:creationId xmlns:a16="http://schemas.microsoft.com/office/drawing/2014/main" id="{B3977DC3-F387-47AD-9CB9-C260909DEA0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67" name="Picture 82">
          <a:extLst>
            <a:ext uri="{FF2B5EF4-FFF2-40B4-BE49-F238E27FC236}">
              <a16:creationId xmlns:a16="http://schemas.microsoft.com/office/drawing/2014/main" id="{B96A8418-C576-4F06-BE1A-5444ED326E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68" name="Picture 85">
          <a:extLst>
            <a:ext uri="{FF2B5EF4-FFF2-40B4-BE49-F238E27FC236}">
              <a16:creationId xmlns:a16="http://schemas.microsoft.com/office/drawing/2014/main" id="{4C9AEB3E-798E-4206-8EEC-62EC5735B2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69" name="Picture 76">
          <a:extLst>
            <a:ext uri="{FF2B5EF4-FFF2-40B4-BE49-F238E27FC236}">
              <a16:creationId xmlns:a16="http://schemas.microsoft.com/office/drawing/2014/main" id="{CC01DBD7-DE8C-4983-A779-D77896F89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70" name="Picture 79">
          <a:extLst>
            <a:ext uri="{FF2B5EF4-FFF2-40B4-BE49-F238E27FC236}">
              <a16:creationId xmlns:a16="http://schemas.microsoft.com/office/drawing/2014/main" id="{8E9A2483-C72E-45D0-A812-0DCA8EEAD5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68580</xdr:rowOff>
    </xdr:to>
    <xdr:pic>
      <xdr:nvPicPr>
        <xdr:cNvPr id="971" name="Picture 1">
          <a:extLst>
            <a:ext uri="{FF2B5EF4-FFF2-40B4-BE49-F238E27FC236}">
              <a16:creationId xmlns:a16="http://schemas.microsoft.com/office/drawing/2014/main" id="{C22E4BDE-069E-4BC0-9A0A-4E3BF773C04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72" name="Picture 82">
          <a:extLst>
            <a:ext uri="{FF2B5EF4-FFF2-40B4-BE49-F238E27FC236}">
              <a16:creationId xmlns:a16="http://schemas.microsoft.com/office/drawing/2014/main" id="{34E1935E-9877-477E-A39F-9D9224F43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73" name="Picture 85">
          <a:extLst>
            <a:ext uri="{FF2B5EF4-FFF2-40B4-BE49-F238E27FC236}">
              <a16:creationId xmlns:a16="http://schemas.microsoft.com/office/drawing/2014/main" id="{EFAFB83B-1260-4B03-83AD-9A20CF59A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74" name="Picture 76">
          <a:extLst>
            <a:ext uri="{FF2B5EF4-FFF2-40B4-BE49-F238E27FC236}">
              <a16:creationId xmlns:a16="http://schemas.microsoft.com/office/drawing/2014/main" id="{B347F2B5-93AF-46B6-AEAC-88EEF2222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75" name="Picture 79">
          <a:extLst>
            <a:ext uri="{FF2B5EF4-FFF2-40B4-BE49-F238E27FC236}">
              <a16:creationId xmlns:a16="http://schemas.microsoft.com/office/drawing/2014/main" id="{083B6264-B3B8-43AB-9354-38DCFB29AB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1082</xdr:row>
      <xdr:rowOff>160734</xdr:rowOff>
    </xdr:from>
    <xdr:to>
      <xdr:col>1</xdr:col>
      <xdr:colOff>800100</xdr:colOff>
      <xdr:row>1083</xdr:row>
      <xdr:rowOff>3969</xdr:rowOff>
    </xdr:to>
    <xdr:pic>
      <xdr:nvPicPr>
        <xdr:cNvPr id="976" name="Picture 1">
          <a:extLst>
            <a:ext uri="{FF2B5EF4-FFF2-40B4-BE49-F238E27FC236}">
              <a16:creationId xmlns:a16="http://schemas.microsoft.com/office/drawing/2014/main" id="{36293E2D-A851-495B-B25B-8084E9BD7C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1082</xdr:row>
      <xdr:rowOff>160734</xdr:rowOff>
    </xdr:from>
    <xdr:to>
      <xdr:col>1</xdr:col>
      <xdr:colOff>861060</xdr:colOff>
      <xdr:row>1083</xdr:row>
      <xdr:rowOff>3969</xdr:rowOff>
    </xdr:to>
    <xdr:pic>
      <xdr:nvPicPr>
        <xdr:cNvPr id="977" name="Picture 3">
          <a:extLst>
            <a:ext uri="{FF2B5EF4-FFF2-40B4-BE49-F238E27FC236}">
              <a16:creationId xmlns:a16="http://schemas.microsoft.com/office/drawing/2014/main" id="{C3728E14-81D5-427C-A39C-94E0C824F44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1082</xdr:row>
      <xdr:rowOff>160734</xdr:rowOff>
    </xdr:from>
    <xdr:to>
      <xdr:col>1</xdr:col>
      <xdr:colOff>906780</xdr:colOff>
      <xdr:row>1083</xdr:row>
      <xdr:rowOff>3969</xdr:rowOff>
    </xdr:to>
    <xdr:pic>
      <xdr:nvPicPr>
        <xdr:cNvPr id="978" name="Picture 311" descr="kha.JPG">
          <a:extLst>
            <a:ext uri="{FF2B5EF4-FFF2-40B4-BE49-F238E27FC236}">
              <a16:creationId xmlns:a16="http://schemas.microsoft.com/office/drawing/2014/main" id="{F29A4B8E-3E50-4493-BE95-A81D538DD5F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79" name="Picture 82">
          <a:extLst>
            <a:ext uri="{FF2B5EF4-FFF2-40B4-BE49-F238E27FC236}">
              <a16:creationId xmlns:a16="http://schemas.microsoft.com/office/drawing/2014/main" id="{BCEA6D5A-0601-468C-B87A-09B72A8DC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80" name="Picture 85">
          <a:extLst>
            <a:ext uri="{FF2B5EF4-FFF2-40B4-BE49-F238E27FC236}">
              <a16:creationId xmlns:a16="http://schemas.microsoft.com/office/drawing/2014/main" id="{DB96AF2C-189A-44DB-9580-BA01E8CF5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81" name="Picture 76">
          <a:extLst>
            <a:ext uri="{FF2B5EF4-FFF2-40B4-BE49-F238E27FC236}">
              <a16:creationId xmlns:a16="http://schemas.microsoft.com/office/drawing/2014/main" id="{67DFFAC0-1E47-42F5-A34E-8780BBB690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82" name="Picture 79">
          <a:extLst>
            <a:ext uri="{FF2B5EF4-FFF2-40B4-BE49-F238E27FC236}">
              <a16:creationId xmlns:a16="http://schemas.microsoft.com/office/drawing/2014/main" id="{66FF07E1-2322-4E17-BA78-0A1E7F022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68580</xdr:rowOff>
    </xdr:to>
    <xdr:pic>
      <xdr:nvPicPr>
        <xdr:cNvPr id="983" name="Picture 1">
          <a:extLst>
            <a:ext uri="{FF2B5EF4-FFF2-40B4-BE49-F238E27FC236}">
              <a16:creationId xmlns:a16="http://schemas.microsoft.com/office/drawing/2014/main" id="{456192A4-28A0-4AA0-8A7D-330C6F0C28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1082</xdr:row>
      <xdr:rowOff>160734</xdr:rowOff>
    </xdr:from>
    <xdr:to>
      <xdr:col>1</xdr:col>
      <xdr:colOff>861060</xdr:colOff>
      <xdr:row>1083</xdr:row>
      <xdr:rowOff>3969</xdr:rowOff>
    </xdr:to>
    <xdr:pic>
      <xdr:nvPicPr>
        <xdr:cNvPr id="984" name="Picture 3">
          <a:extLst>
            <a:ext uri="{FF2B5EF4-FFF2-40B4-BE49-F238E27FC236}">
              <a16:creationId xmlns:a16="http://schemas.microsoft.com/office/drawing/2014/main" id="{3F6B5AD8-B0BF-47CA-82A8-8C0A9A2E1BF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85" name="Picture 82">
          <a:extLst>
            <a:ext uri="{FF2B5EF4-FFF2-40B4-BE49-F238E27FC236}">
              <a16:creationId xmlns:a16="http://schemas.microsoft.com/office/drawing/2014/main" id="{5252D8F3-3029-496D-8007-4C310D05C1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86" name="Picture 85">
          <a:extLst>
            <a:ext uri="{FF2B5EF4-FFF2-40B4-BE49-F238E27FC236}">
              <a16:creationId xmlns:a16="http://schemas.microsoft.com/office/drawing/2014/main" id="{A083F9B7-5292-4D12-9F5B-48B784C4F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87" name="Picture 76">
          <a:extLst>
            <a:ext uri="{FF2B5EF4-FFF2-40B4-BE49-F238E27FC236}">
              <a16:creationId xmlns:a16="http://schemas.microsoft.com/office/drawing/2014/main" id="{9A74E03A-F72A-4E82-9234-D1C967FCF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88" name="Picture 79">
          <a:extLst>
            <a:ext uri="{FF2B5EF4-FFF2-40B4-BE49-F238E27FC236}">
              <a16:creationId xmlns:a16="http://schemas.microsoft.com/office/drawing/2014/main" id="{A394B4E6-FF9E-4499-BF1A-43DC260ED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89" name="Picture 82">
          <a:extLst>
            <a:ext uri="{FF2B5EF4-FFF2-40B4-BE49-F238E27FC236}">
              <a16:creationId xmlns:a16="http://schemas.microsoft.com/office/drawing/2014/main" id="{C2B2E7ED-5FE8-4D66-A49C-0DF7B1E06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90" name="Picture 85">
          <a:extLst>
            <a:ext uri="{FF2B5EF4-FFF2-40B4-BE49-F238E27FC236}">
              <a16:creationId xmlns:a16="http://schemas.microsoft.com/office/drawing/2014/main" id="{B743029E-C167-440B-AD26-68CA9957F8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91" name="Picture 76">
          <a:extLst>
            <a:ext uri="{FF2B5EF4-FFF2-40B4-BE49-F238E27FC236}">
              <a16:creationId xmlns:a16="http://schemas.microsoft.com/office/drawing/2014/main" id="{20A46ACF-602E-46E6-B032-CA926B9AD9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92" name="Picture 79">
          <a:extLst>
            <a:ext uri="{FF2B5EF4-FFF2-40B4-BE49-F238E27FC236}">
              <a16:creationId xmlns:a16="http://schemas.microsoft.com/office/drawing/2014/main" id="{FB2FBF5A-9890-4B2F-BA2B-6DA9F9E987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1084</xdr:row>
      <xdr:rowOff>114298</xdr:rowOff>
    </xdr:to>
    <xdr:pic>
      <xdr:nvPicPr>
        <xdr:cNvPr id="993" name="Picture 1">
          <a:extLst>
            <a:ext uri="{FF2B5EF4-FFF2-40B4-BE49-F238E27FC236}">
              <a16:creationId xmlns:a16="http://schemas.microsoft.com/office/drawing/2014/main" id="{A7AD2B7F-10EB-4924-88E8-8948B792D8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994" name="Picture 2">
          <a:extLst>
            <a:ext uri="{FF2B5EF4-FFF2-40B4-BE49-F238E27FC236}">
              <a16:creationId xmlns:a16="http://schemas.microsoft.com/office/drawing/2014/main" id="{6DA021DA-5C9B-4392-A5C2-FF12132E4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995" name="Picture 3" descr="nealuce_parete">
          <a:extLst>
            <a:ext uri="{FF2B5EF4-FFF2-40B4-BE49-F238E27FC236}">
              <a16:creationId xmlns:a16="http://schemas.microsoft.com/office/drawing/2014/main" id="{25C1C359-4F72-4B78-8657-4A7EB8176DE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996" name="Picture 2">
          <a:extLst>
            <a:ext uri="{FF2B5EF4-FFF2-40B4-BE49-F238E27FC236}">
              <a16:creationId xmlns:a16="http://schemas.microsoft.com/office/drawing/2014/main" id="{5E92433D-3322-4795-8BF5-29290CE159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997" name="Picture 2">
          <a:extLst>
            <a:ext uri="{FF2B5EF4-FFF2-40B4-BE49-F238E27FC236}">
              <a16:creationId xmlns:a16="http://schemas.microsoft.com/office/drawing/2014/main" id="{0F844780-2978-46A8-9630-20F5603CC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998" name="Picture 2">
          <a:extLst>
            <a:ext uri="{FF2B5EF4-FFF2-40B4-BE49-F238E27FC236}">
              <a16:creationId xmlns:a16="http://schemas.microsoft.com/office/drawing/2014/main" id="{97C4EBC0-3478-4298-BA14-669B9D1C7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999" name="Picture 2">
          <a:extLst>
            <a:ext uri="{FF2B5EF4-FFF2-40B4-BE49-F238E27FC236}">
              <a16:creationId xmlns:a16="http://schemas.microsoft.com/office/drawing/2014/main" id="{B5A2FFFD-E3AE-4DA7-82E5-73C1FA6A5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00" name="Picture 2">
          <a:extLst>
            <a:ext uri="{FF2B5EF4-FFF2-40B4-BE49-F238E27FC236}">
              <a16:creationId xmlns:a16="http://schemas.microsoft.com/office/drawing/2014/main" id="{6184DE75-E9F5-4E6D-BD72-B7DC1207A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001" name="Picture 3" descr="nealuce_parete">
          <a:extLst>
            <a:ext uri="{FF2B5EF4-FFF2-40B4-BE49-F238E27FC236}">
              <a16:creationId xmlns:a16="http://schemas.microsoft.com/office/drawing/2014/main" id="{C4226D3D-0181-4A89-9FB4-791A491525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02" name="Picture 2">
          <a:extLst>
            <a:ext uri="{FF2B5EF4-FFF2-40B4-BE49-F238E27FC236}">
              <a16:creationId xmlns:a16="http://schemas.microsoft.com/office/drawing/2014/main" id="{483E53D0-8E37-4B8E-9917-721005DC9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003" name="Picture 3" descr="nealuce_parete">
          <a:extLst>
            <a:ext uri="{FF2B5EF4-FFF2-40B4-BE49-F238E27FC236}">
              <a16:creationId xmlns:a16="http://schemas.microsoft.com/office/drawing/2014/main" id="{91E71613-8143-475D-97C4-B408020213A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04" name="Picture 2">
          <a:extLst>
            <a:ext uri="{FF2B5EF4-FFF2-40B4-BE49-F238E27FC236}">
              <a16:creationId xmlns:a16="http://schemas.microsoft.com/office/drawing/2014/main" id="{99CCA9D5-266B-4091-A19F-7F054AB98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005" name="Picture 3" descr="nealuce_parete">
          <a:extLst>
            <a:ext uri="{FF2B5EF4-FFF2-40B4-BE49-F238E27FC236}">
              <a16:creationId xmlns:a16="http://schemas.microsoft.com/office/drawing/2014/main" id="{04AAB35E-F64F-441E-9127-E1AD25533B8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06" name="Picture 2">
          <a:extLst>
            <a:ext uri="{FF2B5EF4-FFF2-40B4-BE49-F238E27FC236}">
              <a16:creationId xmlns:a16="http://schemas.microsoft.com/office/drawing/2014/main" id="{E239DFBB-23EB-4194-B435-56CDC464C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007" name="Picture 3" descr="nealuce_parete">
          <a:extLst>
            <a:ext uri="{FF2B5EF4-FFF2-40B4-BE49-F238E27FC236}">
              <a16:creationId xmlns:a16="http://schemas.microsoft.com/office/drawing/2014/main" id="{140C1198-B464-44FC-90FB-44376CEDD7B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08" name="Picture 2">
          <a:extLst>
            <a:ext uri="{FF2B5EF4-FFF2-40B4-BE49-F238E27FC236}">
              <a16:creationId xmlns:a16="http://schemas.microsoft.com/office/drawing/2014/main" id="{689E0C28-7D08-4322-84A2-B302AFB88F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09" name="Picture 2">
          <a:extLst>
            <a:ext uri="{FF2B5EF4-FFF2-40B4-BE49-F238E27FC236}">
              <a16:creationId xmlns:a16="http://schemas.microsoft.com/office/drawing/2014/main" id="{FBB8AFDB-1534-46EC-BC58-685C7F1C3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10" name="Picture 2">
          <a:extLst>
            <a:ext uri="{FF2B5EF4-FFF2-40B4-BE49-F238E27FC236}">
              <a16:creationId xmlns:a16="http://schemas.microsoft.com/office/drawing/2014/main" id="{82DC22A6-4BD8-42CB-A51A-942805FD8D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11" name="Picture 2">
          <a:extLst>
            <a:ext uri="{FF2B5EF4-FFF2-40B4-BE49-F238E27FC236}">
              <a16:creationId xmlns:a16="http://schemas.microsoft.com/office/drawing/2014/main" id="{D442D8F4-CCB8-4E4B-BBCF-AC5842A51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12" name="Picture 2">
          <a:extLst>
            <a:ext uri="{FF2B5EF4-FFF2-40B4-BE49-F238E27FC236}">
              <a16:creationId xmlns:a16="http://schemas.microsoft.com/office/drawing/2014/main" id="{F2F45BA3-D1BD-453A-8FEA-2BF40268A4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13" name="Picture 2">
          <a:extLst>
            <a:ext uri="{FF2B5EF4-FFF2-40B4-BE49-F238E27FC236}">
              <a16:creationId xmlns:a16="http://schemas.microsoft.com/office/drawing/2014/main" id="{3D9CE257-B361-41CE-A654-A831561E89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14" name="Picture 3" descr="nealuce_parete">
          <a:extLst>
            <a:ext uri="{FF2B5EF4-FFF2-40B4-BE49-F238E27FC236}">
              <a16:creationId xmlns:a16="http://schemas.microsoft.com/office/drawing/2014/main" id="{77E886FE-29F4-401F-B5B1-25CD2732B1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15" name="Picture 2">
          <a:extLst>
            <a:ext uri="{FF2B5EF4-FFF2-40B4-BE49-F238E27FC236}">
              <a16:creationId xmlns:a16="http://schemas.microsoft.com/office/drawing/2014/main" id="{29311B4A-47E8-4F73-8772-2F97FDFA85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16" name="Picture 3" descr="nealuce_parete">
          <a:extLst>
            <a:ext uri="{FF2B5EF4-FFF2-40B4-BE49-F238E27FC236}">
              <a16:creationId xmlns:a16="http://schemas.microsoft.com/office/drawing/2014/main" id="{DE193F62-71BB-4C99-BEB7-FEBF70820A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17" name="Picture 2">
          <a:extLst>
            <a:ext uri="{FF2B5EF4-FFF2-40B4-BE49-F238E27FC236}">
              <a16:creationId xmlns:a16="http://schemas.microsoft.com/office/drawing/2014/main" id="{47FE9E54-3346-4FA8-8E8F-D957DC0E45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18" name="Picture 3" descr="nealuce_parete">
          <a:extLst>
            <a:ext uri="{FF2B5EF4-FFF2-40B4-BE49-F238E27FC236}">
              <a16:creationId xmlns:a16="http://schemas.microsoft.com/office/drawing/2014/main" id="{2F1210FF-F7A9-4887-9785-3A5516F6822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19" name="Picture 2">
          <a:extLst>
            <a:ext uri="{FF2B5EF4-FFF2-40B4-BE49-F238E27FC236}">
              <a16:creationId xmlns:a16="http://schemas.microsoft.com/office/drawing/2014/main" id="{DE2A8B04-4720-479C-B150-34DAD3CC1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020" name="Picture 82">
          <a:extLst>
            <a:ext uri="{FF2B5EF4-FFF2-40B4-BE49-F238E27FC236}">
              <a16:creationId xmlns:a16="http://schemas.microsoft.com/office/drawing/2014/main" id="{667F7619-9A9A-4320-9657-076DD84C58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21" name="Picture 2">
          <a:extLst>
            <a:ext uri="{FF2B5EF4-FFF2-40B4-BE49-F238E27FC236}">
              <a16:creationId xmlns:a16="http://schemas.microsoft.com/office/drawing/2014/main" id="{1CA8352D-1DE6-4286-8530-926EAE2A3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22" name="Picture 3" descr="nealuce_parete">
          <a:extLst>
            <a:ext uri="{FF2B5EF4-FFF2-40B4-BE49-F238E27FC236}">
              <a16:creationId xmlns:a16="http://schemas.microsoft.com/office/drawing/2014/main" id="{792A7049-2905-4A9C-A858-C947FC9830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023" name="Picture 85">
          <a:extLst>
            <a:ext uri="{FF2B5EF4-FFF2-40B4-BE49-F238E27FC236}">
              <a16:creationId xmlns:a16="http://schemas.microsoft.com/office/drawing/2014/main" id="{C18B121E-A4A2-40BA-985C-9FAB7D3E1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24" name="Picture 2">
          <a:extLst>
            <a:ext uri="{FF2B5EF4-FFF2-40B4-BE49-F238E27FC236}">
              <a16:creationId xmlns:a16="http://schemas.microsoft.com/office/drawing/2014/main" id="{7EF1E1FB-537D-4CC9-880B-E5DB82DE6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25" name="Picture 3" descr="nealuce_parete">
          <a:extLst>
            <a:ext uri="{FF2B5EF4-FFF2-40B4-BE49-F238E27FC236}">
              <a16:creationId xmlns:a16="http://schemas.microsoft.com/office/drawing/2014/main" id="{3B353F1A-4F4C-4AD9-84AE-B16C6F9482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026" name="Picture 76">
          <a:extLst>
            <a:ext uri="{FF2B5EF4-FFF2-40B4-BE49-F238E27FC236}">
              <a16:creationId xmlns:a16="http://schemas.microsoft.com/office/drawing/2014/main" id="{4296ED4C-EC5A-499A-A393-1553DF60C4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27" name="Picture 2">
          <a:extLst>
            <a:ext uri="{FF2B5EF4-FFF2-40B4-BE49-F238E27FC236}">
              <a16:creationId xmlns:a16="http://schemas.microsoft.com/office/drawing/2014/main" id="{EDB0E760-2DB0-4D7F-B61F-1FE79453B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28" name="Picture 3" descr="nealuce_parete">
          <a:extLst>
            <a:ext uri="{FF2B5EF4-FFF2-40B4-BE49-F238E27FC236}">
              <a16:creationId xmlns:a16="http://schemas.microsoft.com/office/drawing/2014/main" id="{DEFC95A8-9FF3-4376-8753-09E23F59F5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029" name="Picture 79">
          <a:extLst>
            <a:ext uri="{FF2B5EF4-FFF2-40B4-BE49-F238E27FC236}">
              <a16:creationId xmlns:a16="http://schemas.microsoft.com/office/drawing/2014/main" id="{BC2FC9DE-CEB8-4801-9AB4-5B213A3BF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30" name="Picture 2">
          <a:extLst>
            <a:ext uri="{FF2B5EF4-FFF2-40B4-BE49-F238E27FC236}">
              <a16:creationId xmlns:a16="http://schemas.microsoft.com/office/drawing/2014/main" id="{CBCD0E24-521F-41D3-B7EF-F01B8F05F0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31" name="Picture 3" descr="nealuce_parete">
          <a:extLst>
            <a:ext uri="{FF2B5EF4-FFF2-40B4-BE49-F238E27FC236}">
              <a16:creationId xmlns:a16="http://schemas.microsoft.com/office/drawing/2014/main" id="{E986C87F-3275-47DD-A18A-4719B417B3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5461</xdr:rowOff>
    </xdr:to>
    <xdr:pic>
      <xdr:nvPicPr>
        <xdr:cNvPr id="1032" name="Picture 1">
          <a:extLst>
            <a:ext uri="{FF2B5EF4-FFF2-40B4-BE49-F238E27FC236}">
              <a16:creationId xmlns:a16="http://schemas.microsoft.com/office/drawing/2014/main" id="{EFB7995A-2927-4923-B305-5ADE3626EC3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33" name="Picture 2">
          <a:extLst>
            <a:ext uri="{FF2B5EF4-FFF2-40B4-BE49-F238E27FC236}">
              <a16:creationId xmlns:a16="http://schemas.microsoft.com/office/drawing/2014/main" id="{A6F41DDC-F151-44FB-883E-131F7AC8B3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034" name="Picture 3" descr="nealuce_parete">
          <a:extLst>
            <a:ext uri="{FF2B5EF4-FFF2-40B4-BE49-F238E27FC236}">
              <a16:creationId xmlns:a16="http://schemas.microsoft.com/office/drawing/2014/main" id="{04CDF74D-863E-4D9C-A631-692C0E9A4D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35" name="Picture 2">
          <a:extLst>
            <a:ext uri="{FF2B5EF4-FFF2-40B4-BE49-F238E27FC236}">
              <a16:creationId xmlns:a16="http://schemas.microsoft.com/office/drawing/2014/main" id="{0A12E069-FACC-49EA-819B-C2DF15E80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36" name="Picture 2">
          <a:extLst>
            <a:ext uri="{FF2B5EF4-FFF2-40B4-BE49-F238E27FC236}">
              <a16:creationId xmlns:a16="http://schemas.microsoft.com/office/drawing/2014/main" id="{FA47A27D-5D7E-4A03-BA3F-56599A465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037" name="Picture 3" descr="nealuce_parete">
          <a:extLst>
            <a:ext uri="{FF2B5EF4-FFF2-40B4-BE49-F238E27FC236}">
              <a16:creationId xmlns:a16="http://schemas.microsoft.com/office/drawing/2014/main" id="{095E19E3-8401-41B2-9401-753913F130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38" name="Picture 2">
          <a:extLst>
            <a:ext uri="{FF2B5EF4-FFF2-40B4-BE49-F238E27FC236}">
              <a16:creationId xmlns:a16="http://schemas.microsoft.com/office/drawing/2014/main" id="{8D7D7009-E514-49D3-9DF9-7C7E61F9E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39" name="Picture 2">
          <a:extLst>
            <a:ext uri="{FF2B5EF4-FFF2-40B4-BE49-F238E27FC236}">
              <a16:creationId xmlns:a16="http://schemas.microsoft.com/office/drawing/2014/main" id="{3DC8F26B-B2EC-42A0-9146-9D143EE9D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040" name="Picture 3" descr="nealuce_parete">
          <a:extLst>
            <a:ext uri="{FF2B5EF4-FFF2-40B4-BE49-F238E27FC236}">
              <a16:creationId xmlns:a16="http://schemas.microsoft.com/office/drawing/2014/main" id="{2D657D37-9667-4863-BF05-2E0C623ADC8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41" name="Picture 2">
          <a:extLst>
            <a:ext uri="{FF2B5EF4-FFF2-40B4-BE49-F238E27FC236}">
              <a16:creationId xmlns:a16="http://schemas.microsoft.com/office/drawing/2014/main" id="{A1CBAE0B-B7E5-49DE-AE22-127E29BCC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42" name="Picture 2">
          <a:extLst>
            <a:ext uri="{FF2B5EF4-FFF2-40B4-BE49-F238E27FC236}">
              <a16:creationId xmlns:a16="http://schemas.microsoft.com/office/drawing/2014/main" id="{E4FC5326-1110-412D-8631-22E521E68A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043" name="Picture 3" descr="nealuce_parete">
          <a:extLst>
            <a:ext uri="{FF2B5EF4-FFF2-40B4-BE49-F238E27FC236}">
              <a16:creationId xmlns:a16="http://schemas.microsoft.com/office/drawing/2014/main" id="{6C0A1049-64C9-490F-8D5F-7191CEDE1A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44" name="Picture 2">
          <a:extLst>
            <a:ext uri="{FF2B5EF4-FFF2-40B4-BE49-F238E27FC236}">
              <a16:creationId xmlns:a16="http://schemas.microsoft.com/office/drawing/2014/main" id="{96127063-4954-4D18-96DA-49181B472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45" name="Picture 2">
          <a:extLst>
            <a:ext uri="{FF2B5EF4-FFF2-40B4-BE49-F238E27FC236}">
              <a16:creationId xmlns:a16="http://schemas.microsoft.com/office/drawing/2014/main" id="{152A3099-0416-4C02-A085-D11291FD05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46" name="Picture 3" descr="nealuce_parete">
          <a:extLst>
            <a:ext uri="{FF2B5EF4-FFF2-40B4-BE49-F238E27FC236}">
              <a16:creationId xmlns:a16="http://schemas.microsoft.com/office/drawing/2014/main" id="{6FD5D632-CD87-4A79-A14E-C69742311A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47" name="Picture 2">
          <a:extLst>
            <a:ext uri="{FF2B5EF4-FFF2-40B4-BE49-F238E27FC236}">
              <a16:creationId xmlns:a16="http://schemas.microsoft.com/office/drawing/2014/main" id="{1361C645-0BAC-451F-9309-560D0613A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48" name="Picture 3" descr="nealuce_parete">
          <a:extLst>
            <a:ext uri="{FF2B5EF4-FFF2-40B4-BE49-F238E27FC236}">
              <a16:creationId xmlns:a16="http://schemas.microsoft.com/office/drawing/2014/main" id="{F6EFF9E0-3BB2-4823-BFBE-F5296C7329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49" name="Picture 2">
          <a:extLst>
            <a:ext uri="{FF2B5EF4-FFF2-40B4-BE49-F238E27FC236}">
              <a16:creationId xmlns:a16="http://schemas.microsoft.com/office/drawing/2014/main" id="{C3D5EEF4-3090-4B37-AEDE-D0669BDF6D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50" name="Picture 2">
          <a:extLst>
            <a:ext uri="{FF2B5EF4-FFF2-40B4-BE49-F238E27FC236}">
              <a16:creationId xmlns:a16="http://schemas.microsoft.com/office/drawing/2014/main" id="{22F2A938-F421-42A4-9027-C2CD3316D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51" name="Picture 2">
          <a:extLst>
            <a:ext uri="{FF2B5EF4-FFF2-40B4-BE49-F238E27FC236}">
              <a16:creationId xmlns:a16="http://schemas.microsoft.com/office/drawing/2014/main" id="{249FBE89-E4BF-437B-A714-32E48B9B2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052" name="Picture 3" descr="nealuce_parete">
          <a:extLst>
            <a:ext uri="{FF2B5EF4-FFF2-40B4-BE49-F238E27FC236}">
              <a16:creationId xmlns:a16="http://schemas.microsoft.com/office/drawing/2014/main" id="{490783ED-C6CF-4639-AB06-A48CEAEA14E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53" name="Picture 2">
          <a:extLst>
            <a:ext uri="{FF2B5EF4-FFF2-40B4-BE49-F238E27FC236}">
              <a16:creationId xmlns:a16="http://schemas.microsoft.com/office/drawing/2014/main" id="{249BE7D4-8F52-4856-8EE1-A80CF15DC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54" name="Picture 2">
          <a:extLst>
            <a:ext uri="{FF2B5EF4-FFF2-40B4-BE49-F238E27FC236}">
              <a16:creationId xmlns:a16="http://schemas.microsoft.com/office/drawing/2014/main" id="{69837E32-4ABD-457C-9A08-FEBAADBA2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055" name="Picture 3" descr="nealuce_parete">
          <a:extLst>
            <a:ext uri="{FF2B5EF4-FFF2-40B4-BE49-F238E27FC236}">
              <a16:creationId xmlns:a16="http://schemas.microsoft.com/office/drawing/2014/main" id="{E21CE98A-7696-403E-93B4-9B739D8A312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56" name="Picture 2">
          <a:extLst>
            <a:ext uri="{FF2B5EF4-FFF2-40B4-BE49-F238E27FC236}">
              <a16:creationId xmlns:a16="http://schemas.microsoft.com/office/drawing/2014/main" id="{6EA4AE6D-0321-46FC-AA27-4B4CCAD53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057" name="Picture 2">
          <a:extLst>
            <a:ext uri="{FF2B5EF4-FFF2-40B4-BE49-F238E27FC236}">
              <a16:creationId xmlns:a16="http://schemas.microsoft.com/office/drawing/2014/main" id="{6C8E370B-A6B7-4451-9897-40E8F0E02D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058" name="Picture 3" descr="nealuce_parete">
          <a:extLst>
            <a:ext uri="{FF2B5EF4-FFF2-40B4-BE49-F238E27FC236}">
              <a16:creationId xmlns:a16="http://schemas.microsoft.com/office/drawing/2014/main" id="{2BB85911-6BA9-463D-9F82-AEAB4A026B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59" name="Picture 2">
          <a:extLst>
            <a:ext uri="{FF2B5EF4-FFF2-40B4-BE49-F238E27FC236}">
              <a16:creationId xmlns:a16="http://schemas.microsoft.com/office/drawing/2014/main" id="{5D2A76FA-2183-4E3F-86B7-2405024F96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60" name="Picture 3" descr="nealuce_parete">
          <a:extLst>
            <a:ext uri="{FF2B5EF4-FFF2-40B4-BE49-F238E27FC236}">
              <a16:creationId xmlns:a16="http://schemas.microsoft.com/office/drawing/2014/main" id="{62607F30-B8ED-49C8-B8EE-BCF4626AB4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61" name="Picture 2">
          <a:extLst>
            <a:ext uri="{FF2B5EF4-FFF2-40B4-BE49-F238E27FC236}">
              <a16:creationId xmlns:a16="http://schemas.microsoft.com/office/drawing/2014/main" id="{C4717521-AEFB-4C48-91AD-3E8C0840E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62" name="Picture 3" descr="nealuce_parete">
          <a:extLst>
            <a:ext uri="{FF2B5EF4-FFF2-40B4-BE49-F238E27FC236}">
              <a16:creationId xmlns:a16="http://schemas.microsoft.com/office/drawing/2014/main" id="{7D02B7D1-56DF-4A88-BA83-214C79BF593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63" name="Picture 2">
          <a:extLst>
            <a:ext uri="{FF2B5EF4-FFF2-40B4-BE49-F238E27FC236}">
              <a16:creationId xmlns:a16="http://schemas.microsoft.com/office/drawing/2014/main" id="{7E749C33-F147-46E6-9780-0E330E30C2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64" name="Picture 3" descr="nealuce_parete">
          <a:extLst>
            <a:ext uri="{FF2B5EF4-FFF2-40B4-BE49-F238E27FC236}">
              <a16:creationId xmlns:a16="http://schemas.microsoft.com/office/drawing/2014/main" id="{149EEA9C-ED16-4A3E-9BAC-7D8BE42D91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65" name="Picture 2">
          <a:extLst>
            <a:ext uri="{FF2B5EF4-FFF2-40B4-BE49-F238E27FC236}">
              <a16:creationId xmlns:a16="http://schemas.microsoft.com/office/drawing/2014/main" id="{FF7A1DB9-0E55-4942-9171-5F78AFD98E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66" name="Picture 3" descr="nealuce_parete">
          <a:extLst>
            <a:ext uri="{FF2B5EF4-FFF2-40B4-BE49-F238E27FC236}">
              <a16:creationId xmlns:a16="http://schemas.microsoft.com/office/drawing/2014/main" id="{A7B6DC0C-F24E-4544-843E-17A6D2DEB1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67" name="Picture 2">
          <a:extLst>
            <a:ext uri="{FF2B5EF4-FFF2-40B4-BE49-F238E27FC236}">
              <a16:creationId xmlns:a16="http://schemas.microsoft.com/office/drawing/2014/main" id="{54C6A5E2-B79A-4407-BE97-5D95D61B6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068" name="Picture 3" descr="nealuce_parete">
          <a:extLst>
            <a:ext uri="{FF2B5EF4-FFF2-40B4-BE49-F238E27FC236}">
              <a16:creationId xmlns:a16="http://schemas.microsoft.com/office/drawing/2014/main" id="{EF57EAB1-8556-4DB7-B299-2DBD94469C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69" name="Picture 2">
          <a:extLst>
            <a:ext uri="{FF2B5EF4-FFF2-40B4-BE49-F238E27FC236}">
              <a16:creationId xmlns:a16="http://schemas.microsoft.com/office/drawing/2014/main" id="{AD888D14-0797-4777-8532-CEA3A2A91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070" name="Picture 3" descr="nealuce_parete">
          <a:extLst>
            <a:ext uri="{FF2B5EF4-FFF2-40B4-BE49-F238E27FC236}">
              <a16:creationId xmlns:a16="http://schemas.microsoft.com/office/drawing/2014/main" id="{E1DCD67C-A14C-439F-A267-F1754661724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71" name="Picture 2">
          <a:extLst>
            <a:ext uri="{FF2B5EF4-FFF2-40B4-BE49-F238E27FC236}">
              <a16:creationId xmlns:a16="http://schemas.microsoft.com/office/drawing/2014/main" id="{29B3B215-07D1-4A2B-A684-87723D16D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072" name="Picture 3" descr="nealuce_parete">
          <a:extLst>
            <a:ext uri="{FF2B5EF4-FFF2-40B4-BE49-F238E27FC236}">
              <a16:creationId xmlns:a16="http://schemas.microsoft.com/office/drawing/2014/main" id="{74D83327-692B-4559-B885-529304146F5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73" name="Picture 2">
          <a:extLst>
            <a:ext uri="{FF2B5EF4-FFF2-40B4-BE49-F238E27FC236}">
              <a16:creationId xmlns:a16="http://schemas.microsoft.com/office/drawing/2014/main" id="{AB4B184C-33E1-44D4-AF77-17C3C57AA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074" name="Picture 3" descr="nealuce_parete">
          <a:extLst>
            <a:ext uri="{FF2B5EF4-FFF2-40B4-BE49-F238E27FC236}">
              <a16:creationId xmlns:a16="http://schemas.microsoft.com/office/drawing/2014/main" id="{D8D13579-C6FD-4D49-80C8-4B0D41BEA73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75" name="Picture 2">
          <a:extLst>
            <a:ext uri="{FF2B5EF4-FFF2-40B4-BE49-F238E27FC236}">
              <a16:creationId xmlns:a16="http://schemas.microsoft.com/office/drawing/2014/main" id="{E6389539-7EE0-41E5-97A8-441B955E85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76" name="Picture 3" descr="nealuce_parete">
          <a:extLst>
            <a:ext uri="{FF2B5EF4-FFF2-40B4-BE49-F238E27FC236}">
              <a16:creationId xmlns:a16="http://schemas.microsoft.com/office/drawing/2014/main" id="{7F211143-A941-4EC2-A675-38511B632F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77" name="Picture 2">
          <a:extLst>
            <a:ext uri="{FF2B5EF4-FFF2-40B4-BE49-F238E27FC236}">
              <a16:creationId xmlns:a16="http://schemas.microsoft.com/office/drawing/2014/main" id="{9037E667-E1F6-47BC-82D0-146E3D84D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78" name="Picture 3" descr="nealuce_parete">
          <a:extLst>
            <a:ext uri="{FF2B5EF4-FFF2-40B4-BE49-F238E27FC236}">
              <a16:creationId xmlns:a16="http://schemas.microsoft.com/office/drawing/2014/main" id="{5FCE027A-AA1A-4D08-AD3F-323BFBA1E4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79" name="Picture 2">
          <a:extLst>
            <a:ext uri="{FF2B5EF4-FFF2-40B4-BE49-F238E27FC236}">
              <a16:creationId xmlns:a16="http://schemas.microsoft.com/office/drawing/2014/main" id="{E38B4A4B-081B-495C-B6F2-EAFA8F29C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80" name="Picture 3" descr="nealuce_parete">
          <a:extLst>
            <a:ext uri="{FF2B5EF4-FFF2-40B4-BE49-F238E27FC236}">
              <a16:creationId xmlns:a16="http://schemas.microsoft.com/office/drawing/2014/main" id="{D601ABBF-BCB8-4B8D-BE73-896A8AEF34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81" name="Picture 2">
          <a:extLst>
            <a:ext uri="{FF2B5EF4-FFF2-40B4-BE49-F238E27FC236}">
              <a16:creationId xmlns:a16="http://schemas.microsoft.com/office/drawing/2014/main" id="{ED6CE3BD-E66A-47DD-9A62-2C8EFB312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82" name="Picture 3" descr="nealuce_parete">
          <a:extLst>
            <a:ext uri="{FF2B5EF4-FFF2-40B4-BE49-F238E27FC236}">
              <a16:creationId xmlns:a16="http://schemas.microsoft.com/office/drawing/2014/main" id="{32E8C5AB-1BC5-4DC2-A1F3-33DC098109A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83" name="Picture 2">
          <a:extLst>
            <a:ext uri="{FF2B5EF4-FFF2-40B4-BE49-F238E27FC236}">
              <a16:creationId xmlns:a16="http://schemas.microsoft.com/office/drawing/2014/main" id="{2FD83CF9-0307-4BEE-A3F8-52F4AD91B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84" name="Picture 3" descr="nealuce_parete">
          <a:extLst>
            <a:ext uri="{FF2B5EF4-FFF2-40B4-BE49-F238E27FC236}">
              <a16:creationId xmlns:a16="http://schemas.microsoft.com/office/drawing/2014/main" id="{BD5365FB-E7B5-4013-97A3-FD926B4D8F1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85" name="Picture 2">
          <a:extLst>
            <a:ext uri="{FF2B5EF4-FFF2-40B4-BE49-F238E27FC236}">
              <a16:creationId xmlns:a16="http://schemas.microsoft.com/office/drawing/2014/main" id="{6A66FD94-28E0-440A-831C-0F801145F1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086" name="Picture 3" descr="nealuce_parete">
          <a:extLst>
            <a:ext uri="{FF2B5EF4-FFF2-40B4-BE49-F238E27FC236}">
              <a16:creationId xmlns:a16="http://schemas.microsoft.com/office/drawing/2014/main" id="{E3BF2B89-3E5A-4931-92B7-A58D866B50C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87" name="Picture 2">
          <a:extLst>
            <a:ext uri="{FF2B5EF4-FFF2-40B4-BE49-F238E27FC236}">
              <a16:creationId xmlns:a16="http://schemas.microsoft.com/office/drawing/2014/main" id="{1CBD607A-02A5-4748-8589-9702205A9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88" name="Picture 2">
          <a:extLst>
            <a:ext uri="{FF2B5EF4-FFF2-40B4-BE49-F238E27FC236}">
              <a16:creationId xmlns:a16="http://schemas.microsoft.com/office/drawing/2014/main" id="{A775291F-428E-435B-8FC8-A499F08F0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89" name="Picture 2">
          <a:extLst>
            <a:ext uri="{FF2B5EF4-FFF2-40B4-BE49-F238E27FC236}">
              <a16:creationId xmlns:a16="http://schemas.microsoft.com/office/drawing/2014/main" id="{B27E67B6-0E3E-4DED-9F00-7DA2F1C99B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090" name="Picture 3" descr="nealuce_parete">
          <a:extLst>
            <a:ext uri="{FF2B5EF4-FFF2-40B4-BE49-F238E27FC236}">
              <a16:creationId xmlns:a16="http://schemas.microsoft.com/office/drawing/2014/main" id="{68758942-DC31-453D-B0D8-4A3E8AEB32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91" name="Picture 2">
          <a:extLst>
            <a:ext uri="{FF2B5EF4-FFF2-40B4-BE49-F238E27FC236}">
              <a16:creationId xmlns:a16="http://schemas.microsoft.com/office/drawing/2014/main" id="{56B633AB-7FFE-413E-A373-013F7A847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92" name="Picture 2">
          <a:extLst>
            <a:ext uri="{FF2B5EF4-FFF2-40B4-BE49-F238E27FC236}">
              <a16:creationId xmlns:a16="http://schemas.microsoft.com/office/drawing/2014/main" id="{64485B48-F377-44CD-AF8A-1D3523B72B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7366</xdr:rowOff>
    </xdr:to>
    <xdr:pic>
      <xdr:nvPicPr>
        <xdr:cNvPr id="1093" name="Picture 3" descr="nealuce_parete">
          <a:extLst>
            <a:ext uri="{FF2B5EF4-FFF2-40B4-BE49-F238E27FC236}">
              <a16:creationId xmlns:a16="http://schemas.microsoft.com/office/drawing/2014/main" id="{755DD444-4419-4DF4-87E5-254F339361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094" name="Picture 2">
          <a:extLst>
            <a:ext uri="{FF2B5EF4-FFF2-40B4-BE49-F238E27FC236}">
              <a16:creationId xmlns:a16="http://schemas.microsoft.com/office/drawing/2014/main" id="{A2D97D64-0953-4006-AF5C-4A717EAE8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095" name="Picture 2">
          <a:extLst>
            <a:ext uri="{FF2B5EF4-FFF2-40B4-BE49-F238E27FC236}">
              <a16:creationId xmlns:a16="http://schemas.microsoft.com/office/drawing/2014/main" id="{90A7B934-658D-4475-8D75-D643110BA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096" name="Picture 3" descr="nealuce_parete">
          <a:extLst>
            <a:ext uri="{FF2B5EF4-FFF2-40B4-BE49-F238E27FC236}">
              <a16:creationId xmlns:a16="http://schemas.microsoft.com/office/drawing/2014/main" id="{D9F74DA7-B275-40F5-A54B-317A36AD4D8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97" name="Picture 2">
          <a:extLst>
            <a:ext uri="{FF2B5EF4-FFF2-40B4-BE49-F238E27FC236}">
              <a16:creationId xmlns:a16="http://schemas.microsoft.com/office/drawing/2014/main" id="{EF5CF2DA-18AA-4DB3-9A10-6D663FB2F3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098" name="Picture 3" descr="nealuce_parete">
          <a:extLst>
            <a:ext uri="{FF2B5EF4-FFF2-40B4-BE49-F238E27FC236}">
              <a16:creationId xmlns:a16="http://schemas.microsoft.com/office/drawing/2014/main" id="{B2E8AF5A-0A46-4C06-8CBE-7A97A721EA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099" name="Picture 2">
          <a:extLst>
            <a:ext uri="{FF2B5EF4-FFF2-40B4-BE49-F238E27FC236}">
              <a16:creationId xmlns:a16="http://schemas.microsoft.com/office/drawing/2014/main" id="{86F09EDA-334F-4E65-97E1-965D985AA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100" name="Picture 3" descr="nealuce_parete">
          <a:extLst>
            <a:ext uri="{FF2B5EF4-FFF2-40B4-BE49-F238E27FC236}">
              <a16:creationId xmlns:a16="http://schemas.microsoft.com/office/drawing/2014/main" id="{98AA59E0-DBE9-4022-A6CE-A28D12507F9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101" name="Picture 2">
          <a:extLst>
            <a:ext uri="{FF2B5EF4-FFF2-40B4-BE49-F238E27FC236}">
              <a16:creationId xmlns:a16="http://schemas.microsoft.com/office/drawing/2014/main" id="{5BF356FF-6D21-48E3-BDDD-2CB9FD5994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102" name="Picture 3" descr="nealuce_parete">
          <a:extLst>
            <a:ext uri="{FF2B5EF4-FFF2-40B4-BE49-F238E27FC236}">
              <a16:creationId xmlns:a16="http://schemas.microsoft.com/office/drawing/2014/main" id="{AE340A17-2CB7-420F-A60F-4C0CEAE71B2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103" name="Picture 2">
          <a:extLst>
            <a:ext uri="{FF2B5EF4-FFF2-40B4-BE49-F238E27FC236}">
              <a16:creationId xmlns:a16="http://schemas.microsoft.com/office/drawing/2014/main" id="{B6F7A0B9-F72B-43C4-998D-E0B211FBC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12952</xdr:rowOff>
    </xdr:to>
    <xdr:pic>
      <xdr:nvPicPr>
        <xdr:cNvPr id="1104" name="Picture 3" descr="nealuce_parete">
          <a:extLst>
            <a:ext uri="{FF2B5EF4-FFF2-40B4-BE49-F238E27FC236}">
              <a16:creationId xmlns:a16="http://schemas.microsoft.com/office/drawing/2014/main" id="{9ECF6DE5-CE70-481A-A8D3-420676E811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105" name="Picture 2">
          <a:extLst>
            <a:ext uri="{FF2B5EF4-FFF2-40B4-BE49-F238E27FC236}">
              <a16:creationId xmlns:a16="http://schemas.microsoft.com/office/drawing/2014/main" id="{0AD27855-0A14-43DF-8114-0770F3537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106" name="Picture 3" descr="nealuce_parete">
          <a:extLst>
            <a:ext uri="{FF2B5EF4-FFF2-40B4-BE49-F238E27FC236}">
              <a16:creationId xmlns:a16="http://schemas.microsoft.com/office/drawing/2014/main" id="{00402222-F3DB-4254-8B8D-BC8FBABD6E7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107" name="Picture 2">
          <a:extLst>
            <a:ext uri="{FF2B5EF4-FFF2-40B4-BE49-F238E27FC236}">
              <a16:creationId xmlns:a16="http://schemas.microsoft.com/office/drawing/2014/main" id="{C2FB24A4-A38F-4D20-A432-EBA95B539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108" name="Picture 3" descr="nealuce_parete">
          <a:extLst>
            <a:ext uri="{FF2B5EF4-FFF2-40B4-BE49-F238E27FC236}">
              <a16:creationId xmlns:a16="http://schemas.microsoft.com/office/drawing/2014/main" id="{0BC6CEEC-9BBC-4219-8A5A-58F5CBAF32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109" name="Picture 2">
          <a:extLst>
            <a:ext uri="{FF2B5EF4-FFF2-40B4-BE49-F238E27FC236}">
              <a16:creationId xmlns:a16="http://schemas.microsoft.com/office/drawing/2014/main" id="{CDBFF84D-FF7A-4609-89B7-67392BB74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110" name="Picture 3" descr="nealuce_parete">
          <a:extLst>
            <a:ext uri="{FF2B5EF4-FFF2-40B4-BE49-F238E27FC236}">
              <a16:creationId xmlns:a16="http://schemas.microsoft.com/office/drawing/2014/main" id="{45B485F4-FAFE-49B8-9E09-BF21415E975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111" name="Picture 2">
          <a:extLst>
            <a:ext uri="{FF2B5EF4-FFF2-40B4-BE49-F238E27FC236}">
              <a16:creationId xmlns:a16="http://schemas.microsoft.com/office/drawing/2014/main" id="{7A8C49C6-B0A4-4D1C-9068-C60DDEFD7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112" name="Picture 3" descr="nealuce_parete">
          <a:extLst>
            <a:ext uri="{FF2B5EF4-FFF2-40B4-BE49-F238E27FC236}">
              <a16:creationId xmlns:a16="http://schemas.microsoft.com/office/drawing/2014/main" id="{394FE812-495D-47E4-B7C3-27CF0CC993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13" name="Picture 82">
          <a:extLst>
            <a:ext uri="{FF2B5EF4-FFF2-40B4-BE49-F238E27FC236}">
              <a16:creationId xmlns:a16="http://schemas.microsoft.com/office/drawing/2014/main" id="{0024A905-2164-4B5D-80EF-22E25A0DB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14" name="Picture 85">
          <a:extLst>
            <a:ext uri="{FF2B5EF4-FFF2-40B4-BE49-F238E27FC236}">
              <a16:creationId xmlns:a16="http://schemas.microsoft.com/office/drawing/2014/main" id="{8DC5885E-FEF8-4F88-B2F9-BD92360F6B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15" name="Picture 76">
          <a:extLst>
            <a:ext uri="{FF2B5EF4-FFF2-40B4-BE49-F238E27FC236}">
              <a16:creationId xmlns:a16="http://schemas.microsoft.com/office/drawing/2014/main" id="{CF6EAD53-B3A6-4EE5-9E69-4B643D806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16" name="Picture 79">
          <a:extLst>
            <a:ext uri="{FF2B5EF4-FFF2-40B4-BE49-F238E27FC236}">
              <a16:creationId xmlns:a16="http://schemas.microsoft.com/office/drawing/2014/main" id="{9EE2B3A1-7E04-4E9C-9545-AA8F69468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17" name="Picture 2">
          <a:extLst>
            <a:ext uri="{FF2B5EF4-FFF2-40B4-BE49-F238E27FC236}">
              <a16:creationId xmlns:a16="http://schemas.microsoft.com/office/drawing/2014/main" id="{933A09B2-FF3B-406F-BB34-2CBC4750F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118" name="Picture 3" descr="nealuce_parete">
          <a:extLst>
            <a:ext uri="{FF2B5EF4-FFF2-40B4-BE49-F238E27FC236}">
              <a16:creationId xmlns:a16="http://schemas.microsoft.com/office/drawing/2014/main" id="{3332B472-F023-43C5-BAD2-94928E4F8F7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19" name="Picture 2">
          <a:extLst>
            <a:ext uri="{FF2B5EF4-FFF2-40B4-BE49-F238E27FC236}">
              <a16:creationId xmlns:a16="http://schemas.microsoft.com/office/drawing/2014/main" id="{7A0FD2D1-FCFC-43C7-B0D7-DD2495558B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20" name="Picture 2">
          <a:extLst>
            <a:ext uri="{FF2B5EF4-FFF2-40B4-BE49-F238E27FC236}">
              <a16:creationId xmlns:a16="http://schemas.microsoft.com/office/drawing/2014/main" id="{2287708A-9186-4CC5-B53E-55DC69AA9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21" name="Picture 2">
          <a:extLst>
            <a:ext uri="{FF2B5EF4-FFF2-40B4-BE49-F238E27FC236}">
              <a16:creationId xmlns:a16="http://schemas.microsoft.com/office/drawing/2014/main" id="{15DAF529-DB86-486F-BA2A-A158A4A4E2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22" name="Picture 2">
          <a:extLst>
            <a:ext uri="{FF2B5EF4-FFF2-40B4-BE49-F238E27FC236}">
              <a16:creationId xmlns:a16="http://schemas.microsoft.com/office/drawing/2014/main" id="{2229D8AB-1F77-4C7B-91C0-325E2D45D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23" name="Picture 2">
          <a:extLst>
            <a:ext uri="{FF2B5EF4-FFF2-40B4-BE49-F238E27FC236}">
              <a16:creationId xmlns:a16="http://schemas.microsoft.com/office/drawing/2014/main" id="{69BF18F4-4652-4394-8DEC-BAD9EA636D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24" name="Picture 3" descr="nealuce_parete">
          <a:extLst>
            <a:ext uri="{FF2B5EF4-FFF2-40B4-BE49-F238E27FC236}">
              <a16:creationId xmlns:a16="http://schemas.microsoft.com/office/drawing/2014/main" id="{3C076A6A-BD94-4F54-995A-95B2F31C1AB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25" name="Picture 2">
          <a:extLst>
            <a:ext uri="{FF2B5EF4-FFF2-40B4-BE49-F238E27FC236}">
              <a16:creationId xmlns:a16="http://schemas.microsoft.com/office/drawing/2014/main" id="{CF61950C-F0AB-41E5-8234-D1CB456AF6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26" name="Picture 3" descr="nealuce_parete">
          <a:extLst>
            <a:ext uri="{FF2B5EF4-FFF2-40B4-BE49-F238E27FC236}">
              <a16:creationId xmlns:a16="http://schemas.microsoft.com/office/drawing/2014/main" id="{40416298-2611-4E77-9477-E972A36E81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27" name="Picture 2">
          <a:extLst>
            <a:ext uri="{FF2B5EF4-FFF2-40B4-BE49-F238E27FC236}">
              <a16:creationId xmlns:a16="http://schemas.microsoft.com/office/drawing/2014/main" id="{EE42703C-AC0B-4097-8196-73E1AF7AD0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28" name="Picture 3" descr="nealuce_parete">
          <a:extLst>
            <a:ext uri="{FF2B5EF4-FFF2-40B4-BE49-F238E27FC236}">
              <a16:creationId xmlns:a16="http://schemas.microsoft.com/office/drawing/2014/main" id="{D7DD1B97-789C-4425-AB66-C984964C23E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29" name="Picture 2">
          <a:extLst>
            <a:ext uri="{FF2B5EF4-FFF2-40B4-BE49-F238E27FC236}">
              <a16:creationId xmlns:a16="http://schemas.microsoft.com/office/drawing/2014/main" id="{433B882F-D69A-4041-8694-8D839E3781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30" name="Picture 3" descr="nealuce_parete">
          <a:extLst>
            <a:ext uri="{FF2B5EF4-FFF2-40B4-BE49-F238E27FC236}">
              <a16:creationId xmlns:a16="http://schemas.microsoft.com/office/drawing/2014/main" id="{2DC0BA11-C10D-47E2-AEF0-976400B0D0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31" name="Picture 2">
          <a:extLst>
            <a:ext uri="{FF2B5EF4-FFF2-40B4-BE49-F238E27FC236}">
              <a16:creationId xmlns:a16="http://schemas.microsoft.com/office/drawing/2014/main" id="{7E78FDCA-DB29-46E6-8B42-727DFDC37D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32" name="Picture 2">
          <a:extLst>
            <a:ext uri="{FF2B5EF4-FFF2-40B4-BE49-F238E27FC236}">
              <a16:creationId xmlns:a16="http://schemas.microsoft.com/office/drawing/2014/main" id="{896608A1-7822-4AE6-BAE6-F0CAEEFC9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33" name="Picture 2">
          <a:extLst>
            <a:ext uri="{FF2B5EF4-FFF2-40B4-BE49-F238E27FC236}">
              <a16:creationId xmlns:a16="http://schemas.microsoft.com/office/drawing/2014/main" id="{0C2FFC22-5A6E-4EDD-AD50-286CC20113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34" name="Picture 2">
          <a:extLst>
            <a:ext uri="{FF2B5EF4-FFF2-40B4-BE49-F238E27FC236}">
              <a16:creationId xmlns:a16="http://schemas.microsoft.com/office/drawing/2014/main" id="{F863AFEC-CA65-4239-87C4-7C188EF39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35" name="Picture 2">
          <a:extLst>
            <a:ext uri="{FF2B5EF4-FFF2-40B4-BE49-F238E27FC236}">
              <a16:creationId xmlns:a16="http://schemas.microsoft.com/office/drawing/2014/main" id="{DE00C228-6074-4FD3-8AE7-B67ACDFD8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136" name="Picture 3" descr="nealuce_parete">
          <a:extLst>
            <a:ext uri="{FF2B5EF4-FFF2-40B4-BE49-F238E27FC236}">
              <a16:creationId xmlns:a16="http://schemas.microsoft.com/office/drawing/2014/main" id="{8F588C77-2091-4D72-AC68-8578E15CA79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37" name="Picture 2">
          <a:extLst>
            <a:ext uri="{FF2B5EF4-FFF2-40B4-BE49-F238E27FC236}">
              <a16:creationId xmlns:a16="http://schemas.microsoft.com/office/drawing/2014/main" id="{F7458BF2-B25F-4084-B8EA-B02910759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38" name="Picture 2">
          <a:extLst>
            <a:ext uri="{FF2B5EF4-FFF2-40B4-BE49-F238E27FC236}">
              <a16:creationId xmlns:a16="http://schemas.microsoft.com/office/drawing/2014/main" id="{36551423-7C40-490F-B5CB-FAD1F826E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39" name="Picture 2">
          <a:extLst>
            <a:ext uri="{FF2B5EF4-FFF2-40B4-BE49-F238E27FC236}">
              <a16:creationId xmlns:a16="http://schemas.microsoft.com/office/drawing/2014/main" id="{FFA88A78-76AA-4A11-BE50-40ED657F0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40" name="Picture 2">
          <a:extLst>
            <a:ext uri="{FF2B5EF4-FFF2-40B4-BE49-F238E27FC236}">
              <a16:creationId xmlns:a16="http://schemas.microsoft.com/office/drawing/2014/main" id="{FBC767F4-428B-4725-BD57-497836BA95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41" name="Picture 2">
          <a:extLst>
            <a:ext uri="{FF2B5EF4-FFF2-40B4-BE49-F238E27FC236}">
              <a16:creationId xmlns:a16="http://schemas.microsoft.com/office/drawing/2014/main" id="{6764DD73-CA2B-498F-853E-280C3CFBB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42" name="Picture 3" descr="nealuce_parete">
          <a:extLst>
            <a:ext uri="{FF2B5EF4-FFF2-40B4-BE49-F238E27FC236}">
              <a16:creationId xmlns:a16="http://schemas.microsoft.com/office/drawing/2014/main" id="{05F920F2-5E88-4C6C-BF5B-080A90CAED8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43" name="Picture 2">
          <a:extLst>
            <a:ext uri="{FF2B5EF4-FFF2-40B4-BE49-F238E27FC236}">
              <a16:creationId xmlns:a16="http://schemas.microsoft.com/office/drawing/2014/main" id="{1D110D5A-57F3-45E8-9E6E-0B3B1B679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44" name="Picture 3" descr="nealuce_parete">
          <a:extLst>
            <a:ext uri="{FF2B5EF4-FFF2-40B4-BE49-F238E27FC236}">
              <a16:creationId xmlns:a16="http://schemas.microsoft.com/office/drawing/2014/main" id="{325BE371-51EF-42EB-9E73-91A32B81AE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45" name="Picture 2">
          <a:extLst>
            <a:ext uri="{FF2B5EF4-FFF2-40B4-BE49-F238E27FC236}">
              <a16:creationId xmlns:a16="http://schemas.microsoft.com/office/drawing/2014/main" id="{90B40B99-97E0-4BF1-9182-7C5183522D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46" name="Picture 3" descr="nealuce_parete">
          <a:extLst>
            <a:ext uri="{FF2B5EF4-FFF2-40B4-BE49-F238E27FC236}">
              <a16:creationId xmlns:a16="http://schemas.microsoft.com/office/drawing/2014/main" id="{8BF94DC8-E9E4-4611-8282-0D1D2078A9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47" name="Picture 2">
          <a:extLst>
            <a:ext uri="{FF2B5EF4-FFF2-40B4-BE49-F238E27FC236}">
              <a16:creationId xmlns:a16="http://schemas.microsoft.com/office/drawing/2014/main" id="{02BA8646-8330-447D-9309-93223051B9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48" name="Picture 3" descr="nealuce_parete">
          <a:extLst>
            <a:ext uri="{FF2B5EF4-FFF2-40B4-BE49-F238E27FC236}">
              <a16:creationId xmlns:a16="http://schemas.microsoft.com/office/drawing/2014/main" id="{8C7BA68E-8F75-4E55-8FBB-C7D4F03ED37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49" name="Picture 82">
          <a:extLst>
            <a:ext uri="{FF2B5EF4-FFF2-40B4-BE49-F238E27FC236}">
              <a16:creationId xmlns:a16="http://schemas.microsoft.com/office/drawing/2014/main" id="{040DE862-8C7F-4753-8806-E358D5CEAE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50" name="Picture 85">
          <a:extLst>
            <a:ext uri="{FF2B5EF4-FFF2-40B4-BE49-F238E27FC236}">
              <a16:creationId xmlns:a16="http://schemas.microsoft.com/office/drawing/2014/main" id="{DD7D8119-AC94-4044-B401-25002B79E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51" name="Picture 76">
          <a:extLst>
            <a:ext uri="{FF2B5EF4-FFF2-40B4-BE49-F238E27FC236}">
              <a16:creationId xmlns:a16="http://schemas.microsoft.com/office/drawing/2014/main" id="{E4BE3EA4-532E-4315-936E-AC558D7F1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52" name="Picture 79">
          <a:extLst>
            <a:ext uri="{FF2B5EF4-FFF2-40B4-BE49-F238E27FC236}">
              <a16:creationId xmlns:a16="http://schemas.microsoft.com/office/drawing/2014/main" id="{82E6F4D6-87C4-40FF-8626-21D1F3642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53" name="Picture 2">
          <a:extLst>
            <a:ext uri="{FF2B5EF4-FFF2-40B4-BE49-F238E27FC236}">
              <a16:creationId xmlns:a16="http://schemas.microsoft.com/office/drawing/2014/main" id="{8DB8E9D3-10FC-412D-8742-8629887B48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154" name="Picture 3" descr="nealuce_parete">
          <a:extLst>
            <a:ext uri="{FF2B5EF4-FFF2-40B4-BE49-F238E27FC236}">
              <a16:creationId xmlns:a16="http://schemas.microsoft.com/office/drawing/2014/main" id="{22462C45-FBE8-4D7F-8E83-96C7833710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55" name="Picture 2">
          <a:extLst>
            <a:ext uri="{FF2B5EF4-FFF2-40B4-BE49-F238E27FC236}">
              <a16:creationId xmlns:a16="http://schemas.microsoft.com/office/drawing/2014/main" id="{F80D3970-ABF8-4EB2-93B5-B6DBA58D3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56" name="Picture 2">
          <a:extLst>
            <a:ext uri="{FF2B5EF4-FFF2-40B4-BE49-F238E27FC236}">
              <a16:creationId xmlns:a16="http://schemas.microsoft.com/office/drawing/2014/main" id="{49A0A5E9-BDC2-4A79-99DA-C73A20ED0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57" name="Picture 2">
          <a:extLst>
            <a:ext uri="{FF2B5EF4-FFF2-40B4-BE49-F238E27FC236}">
              <a16:creationId xmlns:a16="http://schemas.microsoft.com/office/drawing/2014/main" id="{03EFC658-D7F8-4067-BB3F-B4C236182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58" name="Picture 2">
          <a:extLst>
            <a:ext uri="{FF2B5EF4-FFF2-40B4-BE49-F238E27FC236}">
              <a16:creationId xmlns:a16="http://schemas.microsoft.com/office/drawing/2014/main" id="{9B8C1996-2791-4B75-8507-39BCB1720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59" name="Picture 2">
          <a:extLst>
            <a:ext uri="{FF2B5EF4-FFF2-40B4-BE49-F238E27FC236}">
              <a16:creationId xmlns:a16="http://schemas.microsoft.com/office/drawing/2014/main" id="{33A96AAB-CE95-4ABA-BB61-D58ACC4C80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60" name="Picture 3" descr="nealuce_parete">
          <a:extLst>
            <a:ext uri="{FF2B5EF4-FFF2-40B4-BE49-F238E27FC236}">
              <a16:creationId xmlns:a16="http://schemas.microsoft.com/office/drawing/2014/main" id="{79ACBCA3-AD0B-4D86-BBCD-2DCAAF366A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61" name="Picture 2">
          <a:extLst>
            <a:ext uri="{FF2B5EF4-FFF2-40B4-BE49-F238E27FC236}">
              <a16:creationId xmlns:a16="http://schemas.microsoft.com/office/drawing/2014/main" id="{59475F03-0D3F-40C4-A58F-EE789849AD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62" name="Picture 3" descr="nealuce_parete">
          <a:extLst>
            <a:ext uri="{FF2B5EF4-FFF2-40B4-BE49-F238E27FC236}">
              <a16:creationId xmlns:a16="http://schemas.microsoft.com/office/drawing/2014/main" id="{20612491-6817-4F09-9C56-A9F46566A66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63" name="Picture 2">
          <a:extLst>
            <a:ext uri="{FF2B5EF4-FFF2-40B4-BE49-F238E27FC236}">
              <a16:creationId xmlns:a16="http://schemas.microsoft.com/office/drawing/2014/main" id="{6F144C74-8CAE-42AA-A4A4-2FE25B605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64" name="Picture 3" descr="nealuce_parete">
          <a:extLst>
            <a:ext uri="{FF2B5EF4-FFF2-40B4-BE49-F238E27FC236}">
              <a16:creationId xmlns:a16="http://schemas.microsoft.com/office/drawing/2014/main" id="{E2DF5A0A-1AE7-4942-9D50-B0319CDAD3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65" name="Picture 2">
          <a:extLst>
            <a:ext uri="{FF2B5EF4-FFF2-40B4-BE49-F238E27FC236}">
              <a16:creationId xmlns:a16="http://schemas.microsoft.com/office/drawing/2014/main" id="{33FF9121-2FE9-4F3D-A660-A4D069430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66" name="Picture 3" descr="nealuce_parete">
          <a:extLst>
            <a:ext uri="{FF2B5EF4-FFF2-40B4-BE49-F238E27FC236}">
              <a16:creationId xmlns:a16="http://schemas.microsoft.com/office/drawing/2014/main" id="{54823071-0317-4AA9-88AD-E703DADDE3E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67" name="Picture 2">
          <a:extLst>
            <a:ext uri="{FF2B5EF4-FFF2-40B4-BE49-F238E27FC236}">
              <a16:creationId xmlns:a16="http://schemas.microsoft.com/office/drawing/2014/main" id="{7197D440-74D6-49A0-B780-E35338C78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68" name="Picture 2">
          <a:extLst>
            <a:ext uri="{FF2B5EF4-FFF2-40B4-BE49-F238E27FC236}">
              <a16:creationId xmlns:a16="http://schemas.microsoft.com/office/drawing/2014/main" id="{30CDC30E-F29E-4E61-8A2D-4F8EAD0A4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69" name="Picture 2">
          <a:extLst>
            <a:ext uri="{FF2B5EF4-FFF2-40B4-BE49-F238E27FC236}">
              <a16:creationId xmlns:a16="http://schemas.microsoft.com/office/drawing/2014/main" id="{658BF7A9-6029-496E-8428-FB0A4D9A0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70" name="Picture 2">
          <a:extLst>
            <a:ext uri="{FF2B5EF4-FFF2-40B4-BE49-F238E27FC236}">
              <a16:creationId xmlns:a16="http://schemas.microsoft.com/office/drawing/2014/main" id="{26F41595-582F-4582-8C87-A7B893E86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71" name="Picture 2">
          <a:extLst>
            <a:ext uri="{FF2B5EF4-FFF2-40B4-BE49-F238E27FC236}">
              <a16:creationId xmlns:a16="http://schemas.microsoft.com/office/drawing/2014/main" id="{0BB796B0-3C4D-4E68-AE81-ADAACD701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172" name="Picture 3" descr="nealuce_parete">
          <a:extLst>
            <a:ext uri="{FF2B5EF4-FFF2-40B4-BE49-F238E27FC236}">
              <a16:creationId xmlns:a16="http://schemas.microsoft.com/office/drawing/2014/main" id="{550E2B2F-47F3-40A8-B0D4-6131003A33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73" name="Picture 2">
          <a:extLst>
            <a:ext uri="{FF2B5EF4-FFF2-40B4-BE49-F238E27FC236}">
              <a16:creationId xmlns:a16="http://schemas.microsoft.com/office/drawing/2014/main" id="{E8132699-6922-4DCB-94C7-1774CA9BB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74" name="Picture 2">
          <a:extLst>
            <a:ext uri="{FF2B5EF4-FFF2-40B4-BE49-F238E27FC236}">
              <a16:creationId xmlns:a16="http://schemas.microsoft.com/office/drawing/2014/main" id="{3EFB3556-9E22-4C3C-A6BE-6C7C69D71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75" name="Picture 2">
          <a:extLst>
            <a:ext uri="{FF2B5EF4-FFF2-40B4-BE49-F238E27FC236}">
              <a16:creationId xmlns:a16="http://schemas.microsoft.com/office/drawing/2014/main" id="{B8BB2A7A-577E-4549-8301-F1862D6656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76" name="Picture 2">
          <a:extLst>
            <a:ext uri="{FF2B5EF4-FFF2-40B4-BE49-F238E27FC236}">
              <a16:creationId xmlns:a16="http://schemas.microsoft.com/office/drawing/2014/main" id="{FC85E2D5-7881-45ED-B163-7DFBDFC17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77" name="Picture 2">
          <a:extLst>
            <a:ext uri="{FF2B5EF4-FFF2-40B4-BE49-F238E27FC236}">
              <a16:creationId xmlns:a16="http://schemas.microsoft.com/office/drawing/2014/main" id="{BF5B8B1D-AD6F-4210-9AB7-624F1DEC2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78" name="Picture 3" descr="nealuce_parete">
          <a:extLst>
            <a:ext uri="{FF2B5EF4-FFF2-40B4-BE49-F238E27FC236}">
              <a16:creationId xmlns:a16="http://schemas.microsoft.com/office/drawing/2014/main" id="{BC7FA1F9-3245-4916-BC8C-59AF340C00B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79" name="Picture 2">
          <a:extLst>
            <a:ext uri="{FF2B5EF4-FFF2-40B4-BE49-F238E27FC236}">
              <a16:creationId xmlns:a16="http://schemas.microsoft.com/office/drawing/2014/main" id="{16E56117-A8A2-4F85-B6A9-139F8DF62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80" name="Picture 3" descr="nealuce_parete">
          <a:extLst>
            <a:ext uri="{FF2B5EF4-FFF2-40B4-BE49-F238E27FC236}">
              <a16:creationId xmlns:a16="http://schemas.microsoft.com/office/drawing/2014/main" id="{D50647BF-FCA1-4156-9063-80CDC55E93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81" name="Picture 2">
          <a:extLst>
            <a:ext uri="{FF2B5EF4-FFF2-40B4-BE49-F238E27FC236}">
              <a16:creationId xmlns:a16="http://schemas.microsoft.com/office/drawing/2014/main" id="{5DDFF947-E4B0-485F-81EE-92D5FDBE4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82" name="Picture 3" descr="nealuce_parete">
          <a:extLst>
            <a:ext uri="{FF2B5EF4-FFF2-40B4-BE49-F238E27FC236}">
              <a16:creationId xmlns:a16="http://schemas.microsoft.com/office/drawing/2014/main" id="{16126178-18A1-4C34-AEEA-75D90B58D94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83" name="Picture 2">
          <a:extLst>
            <a:ext uri="{FF2B5EF4-FFF2-40B4-BE49-F238E27FC236}">
              <a16:creationId xmlns:a16="http://schemas.microsoft.com/office/drawing/2014/main" id="{F80DAD4C-1B89-494C-8B7A-5C7849DF2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84" name="Picture 3" descr="nealuce_parete">
          <a:extLst>
            <a:ext uri="{FF2B5EF4-FFF2-40B4-BE49-F238E27FC236}">
              <a16:creationId xmlns:a16="http://schemas.microsoft.com/office/drawing/2014/main" id="{E212FDE5-405F-4F5E-9071-BB380DF8E7F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85" name="Picture 2">
          <a:extLst>
            <a:ext uri="{FF2B5EF4-FFF2-40B4-BE49-F238E27FC236}">
              <a16:creationId xmlns:a16="http://schemas.microsoft.com/office/drawing/2014/main" id="{F8A9A6ED-F05A-4577-92A8-B7A055BD6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186" name="Picture 3" descr="nealuce_parete">
          <a:extLst>
            <a:ext uri="{FF2B5EF4-FFF2-40B4-BE49-F238E27FC236}">
              <a16:creationId xmlns:a16="http://schemas.microsoft.com/office/drawing/2014/main" id="{38346FA1-2ABE-4149-8C37-EF29B7E2A2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87" name="Picture 2">
          <a:extLst>
            <a:ext uri="{FF2B5EF4-FFF2-40B4-BE49-F238E27FC236}">
              <a16:creationId xmlns:a16="http://schemas.microsoft.com/office/drawing/2014/main" id="{70EBB632-9966-47CF-B821-301378BC2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88" name="Picture 2">
          <a:extLst>
            <a:ext uri="{FF2B5EF4-FFF2-40B4-BE49-F238E27FC236}">
              <a16:creationId xmlns:a16="http://schemas.microsoft.com/office/drawing/2014/main" id="{537FE5ED-F5C2-4E5B-B726-F249A4A8B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89" name="Picture 2">
          <a:extLst>
            <a:ext uri="{FF2B5EF4-FFF2-40B4-BE49-F238E27FC236}">
              <a16:creationId xmlns:a16="http://schemas.microsoft.com/office/drawing/2014/main" id="{B597A7B2-EDDF-42BC-932E-BA61192C0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90" name="Picture 2">
          <a:extLst>
            <a:ext uri="{FF2B5EF4-FFF2-40B4-BE49-F238E27FC236}">
              <a16:creationId xmlns:a16="http://schemas.microsoft.com/office/drawing/2014/main" id="{2179E4EB-D3A0-42AC-9936-A61CE0862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91" name="Picture 2">
          <a:extLst>
            <a:ext uri="{FF2B5EF4-FFF2-40B4-BE49-F238E27FC236}">
              <a16:creationId xmlns:a16="http://schemas.microsoft.com/office/drawing/2014/main" id="{B7A05119-29D1-428C-AD86-2CA447258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92" name="Picture 3" descr="nealuce_parete">
          <a:extLst>
            <a:ext uri="{FF2B5EF4-FFF2-40B4-BE49-F238E27FC236}">
              <a16:creationId xmlns:a16="http://schemas.microsoft.com/office/drawing/2014/main" id="{EF1D88A6-BEF2-4DD1-9A97-1DDB849854B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93" name="Picture 2">
          <a:extLst>
            <a:ext uri="{FF2B5EF4-FFF2-40B4-BE49-F238E27FC236}">
              <a16:creationId xmlns:a16="http://schemas.microsoft.com/office/drawing/2014/main" id="{F0309D8B-D366-41E0-84B4-0C6125671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94" name="Picture 3" descr="nealuce_parete">
          <a:extLst>
            <a:ext uri="{FF2B5EF4-FFF2-40B4-BE49-F238E27FC236}">
              <a16:creationId xmlns:a16="http://schemas.microsoft.com/office/drawing/2014/main" id="{575A06A1-9196-408A-9B08-10D43ACBFE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95" name="Picture 2">
          <a:extLst>
            <a:ext uri="{FF2B5EF4-FFF2-40B4-BE49-F238E27FC236}">
              <a16:creationId xmlns:a16="http://schemas.microsoft.com/office/drawing/2014/main" id="{4A3B1251-0BC4-4AB5-9B5B-01CFAEFAC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96" name="Picture 3" descr="nealuce_parete">
          <a:extLst>
            <a:ext uri="{FF2B5EF4-FFF2-40B4-BE49-F238E27FC236}">
              <a16:creationId xmlns:a16="http://schemas.microsoft.com/office/drawing/2014/main" id="{0AE03B1D-AFE1-4AD1-A0D5-E1865E34BAF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197" name="Picture 2">
          <a:extLst>
            <a:ext uri="{FF2B5EF4-FFF2-40B4-BE49-F238E27FC236}">
              <a16:creationId xmlns:a16="http://schemas.microsoft.com/office/drawing/2014/main" id="{75CA02A4-F42A-456A-85ED-359EF9B13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198" name="Picture 3" descr="nealuce_parete">
          <a:extLst>
            <a:ext uri="{FF2B5EF4-FFF2-40B4-BE49-F238E27FC236}">
              <a16:creationId xmlns:a16="http://schemas.microsoft.com/office/drawing/2014/main" id="{49ABF1B2-FB03-4368-A27A-F0C60E2698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199" name="Picture 2">
          <a:extLst>
            <a:ext uri="{FF2B5EF4-FFF2-40B4-BE49-F238E27FC236}">
              <a16:creationId xmlns:a16="http://schemas.microsoft.com/office/drawing/2014/main" id="{B1947C2E-064B-4A18-8C90-FC3C953CFF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200" name="Picture 3" descr="nealuce_parete">
          <a:extLst>
            <a:ext uri="{FF2B5EF4-FFF2-40B4-BE49-F238E27FC236}">
              <a16:creationId xmlns:a16="http://schemas.microsoft.com/office/drawing/2014/main" id="{948B6120-CC32-40CE-8D2E-7352BA6617F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01" name="Picture 2">
          <a:extLst>
            <a:ext uri="{FF2B5EF4-FFF2-40B4-BE49-F238E27FC236}">
              <a16:creationId xmlns:a16="http://schemas.microsoft.com/office/drawing/2014/main" id="{39074AB6-FF22-404D-92A4-79D74F7EE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02" name="Picture 2">
          <a:extLst>
            <a:ext uri="{FF2B5EF4-FFF2-40B4-BE49-F238E27FC236}">
              <a16:creationId xmlns:a16="http://schemas.microsoft.com/office/drawing/2014/main" id="{41D3732E-4417-4EA7-950E-3FF74E099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03" name="Picture 2">
          <a:extLst>
            <a:ext uri="{FF2B5EF4-FFF2-40B4-BE49-F238E27FC236}">
              <a16:creationId xmlns:a16="http://schemas.microsoft.com/office/drawing/2014/main" id="{E5ED29F6-5D1C-42F2-80FF-D72AD18A50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04" name="Picture 2">
          <a:extLst>
            <a:ext uri="{FF2B5EF4-FFF2-40B4-BE49-F238E27FC236}">
              <a16:creationId xmlns:a16="http://schemas.microsoft.com/office/drawing/2014/main" id="{1DB71282-1793-41A3-ABB5-713EEA945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05" name="Picture 2">
          <a:extLst>
            <a:ext uri="{FF2B5EF4-FFF2-40B4-BE49-F238E27FC236}">
              <a16:creationId xmlns:a16="http://schemas.microsoft.com/office/drawing/2014/main" id="{B8E8FD1D-B31A-4431-9466-EAD1142B9A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206" name="Picture 3" descr="nealuce_parete">
          <a:extLst>
            <a:ext uri="{FF2B5EF4-FFF2-40B4-BE49-F238E27FC236}">
              <a16:creationId xmlns:a16="http://schemas.microsoft.com/office/drawing/2014/main" id="{0C52405C-0064-475A-BDF8-864527BE5FF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07" name="Picture 2">
          <a:extLst>
            <a:ext uri="{FF2B5EF4-FFF2-40B4-BE49-F238E27FC236}">
              <a16:creationId xmlns:a16="http://schemas.microsoft.com/office/drawing/2014/main" id="{E39930D9-3C13-4856-A808-57F526327C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208" name="Picture 3" descr="nealuce_parete">
          <a:extLst>
            <a:ext uri="{FF2B5EF4-FFF2-40B4-BE49-F238E27FC236}">
              <a16:creationId xmlns:a16="http://schemas.microsoft.com/office/drawing/2014/main" id="{C03F8CF0-48B8-477B-89A7-E8E0C55AF1B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09" name="Picture 2">
          <a:extLst>
            <a:ext uri="{FF2B5EF4-FFF2-40B4-BE49-F238E27FC236}">
              <a16:creationId xmlns:a16="http://schemas.microsoft.com/office/drawing/2014/main" id="{4E8F1AB8-5D62-444D-8CC7-AC018A06B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210" name="Picture 3" descr="nealuce_parete">
          <a:extLst>
            <a:ext uri="{FF2B5EF4-FFF2-40B4-BE49-F238E27FC236}">
              <a16:creationId xmlns:a16="http://schemas.microsoft.com/office/drawing/2014/main" id="{C3AB6756-B063-40A9-A8E0-FF130CCD4F8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11" name="Picture 2">
          <a:extLst>
            <a:ext uri="{FF2B5EF4-FFF2-40B4-BE49-F238E27FC236}">
              <a16:creationId xmlns:a16="http://schemas.microsoft.com/office/drawing/2014/main" id="{587E505B-570E-4F5B-B61E-FE707E58E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15240</xdr:rowOff>
    </xdr:to>
    <xdr:pic>
      <xdr:nvPicPr>
        <xdr:cNvPr id="1212" name="Picture 3" descr="nealuce_parete">
          <a:extLst>
            <a:ext uri="{FF2B5EF4-FFF2-40B4-BE49-F238E27FC236}">
              <a16:creationId xmlns:a16="http://schemas.microsoft.com/office/drawing/2014/main" id="{BAB8E8AB-CCC7-48AB-9272-2FA20F482D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13" name="Picture 2">
          <a:extLst>
            <a:ext uri="{FF2B5EF4-FFF2-40B4-BE49-F238E27FC236}">
              <a16:creationId xmlns:a16="http://schemas.microsoft.com/office/drawing/2014/main" id="{B4694140-FEA1-4EF1-BB20-E66DD7319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14" name="Picture 2">
          <a:extLst>
            <a:ext uri="{FF2B5EF4-FFF2-40B4-BE49-F238E27FC236}">
              <a16:creationId xmlns:a16="http://schemas.microsoft.com/office/drawing/2014/main" id="{D11B2F29-E139-4794-B83A-0A0DDE8D11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15" name="Picture 2">
          <a:extLst>
            <a:ext uri="{FF2B5EF4-FFF2-40B4-BE49-F238E27FC236}">
              <a16:creationId xmlns:a16="http://schemas.microsoft.com/office/drawing/2014/main" id="{80F580E9-390F-4800-B90D-1E090FF71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15240</xdr:rowOff>
    </xdr:to>
    <xdr:pic>
      <xdr:nvPicPr>
        <xdr:cNvPr id="1216" name="Picture 2">
          <a:extLst>
            <a:ext uri="{FF2B5EF4-FFF2-40B4-BE49-F238E27FC236}">
              <a16:creationId xmlns:a16="http://schemas.microsoft.com/office/drawing/2014/main" id="{83E52D08-7B21-4218-B480-3BF574D739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217" name="Picture 82">
          <a:extLst>
            <a:ext uri="{FF2B5EF4-FFF2-40B4-BE49-F238E27FC236}">
              <a16:creationId xmlns:a16="http://schemas.microsoft.com/office/drawing/2014/main" id="{FE0ED370-D06D-4A82-885D-D2FA0DDB2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218" name="Picture 85">
          <a:extLst>
            <a:ext uri="{FF2B5EF4-FFF2-40B4-BE49-F238E27FC236}">
              <a16:creationId xmlns:a16="http://schemas.microsoft.com/office/drawing/2014/main" id="{E6674D5C-CE2C-49E9-BB47-B11C662D6E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219" name="Picture 76">
          <a:extLst>
            <a:ext uri="{FF2B5EF4-FFF2-40B4-BE49-F238E27FC236}">
              <a16:creationId xmlns:a16="http://schemas.microsoft.com/office/drawing/2014/main" id="{74C2BEE0-1AFE-42FC-936B-A1E9E5045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220" name="Picture 79">
          <a:extLst>
            <a:ext uri="{FF2B5EF4-FFF2-40B4-BE49-F238E27FC236}">
              <a16:creationId xmlns:a16="http://schemas.microsoft.com/office/drawing/2014/main" id="{E7268804-F732-429D-90CD-88659FE4F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221" name="Picture 2">
          <a:extLst>
            <a:ext uri="{FF2B5EF4-FFF2-40B4-BE49-F238E27FC236}">
              <a16:creationId xmlns:a16="http://schemas.microsoft.com/office/drawing/2014/main" id="{9C6A66D2-D82D-4249-9A6C-56D40A715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222" name="Picture 3" descr="nealuce_parete">
          <a:extLst>
            <a:ext uri="{FF2B5EF4-FFF2-40B4-BE49-F238E27FC236}">
              <a16:creationId xmlns:a16="http://schemas.microsoft.com/office/drawing/2014/main" id="{846F2AA6-1B2F-495F-A773-4EBA7DF8248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23" name="Picture 2">
          <a:extLst>
            <a:ext uri="{FF2B5EF4-FFF2-40B4-BE49-F238E27FC236}">
              <a16:creationId xmlns:a16="http://schemas.microsoft.com/office/drawing/2014/main" id="{50619C2C-B83E-4FEC-A899-D6DE950EF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24" name="Picture 3" descr="nealuce_parete">
          <a:extLst>
            <a:ext uri="{FF2B5EF4-FFF2-40B4-BE49-F238E27FC236}">
              <a16:creationId xmlns:a16="http://schemas.microsoft.com/office/drawing/2014/main" id="{8F10AC63-0C5D-4AA4-8730-C72B9005328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25" name="Picture 2">
          <a:extLst>
            <a:ext uri="{FF2B5EF4-FFF2-40B4-BE49-F238E27FC236}">
              <a16:creationId xmlns:a16="http://schemas.microsoft.com/office/drawing/2014/main" id="{BFAFBCDB-6BED-42D0-BB91-397FA84601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26" name="Picture 3" descr="nealuce_parete">
          <a:extLst>
            <a:ext uri="{FF2B5EF4-FFF2-40B4-BE49-F238E27FC236}">
              <a16:creationId xmlns:a16="http://schemas.microsoft.com/office/drawing/2014/main" id="{FCEA85AE-8674-4214-BD7B-6C2505D4AD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27" name="Picture 2">
          <a:extLst>
            <a:ext uri="{FF2B5EF4-FFF2-40B4-BE49-F238E27FC236}">
              <a16:creationId xmlns:a16="http://schemas.microsoft.com/office/drawing/2014/main" id="{8F590E92-BBC4-4702-BCD9-A9F76F0BF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28" name="Picture 3" descr="nealuce_parete">
          <a:extLst>
            <a:ext uri="{FF2B5EF4-FFF2-40B4-BE49-F238E27FC236}">
              <a16:creationId xmlns:a16="http://schemas.microsoft.com/office/drawing/2014/main" id="{03767C8C-831B-4125-8165-FD38664D2CB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29" name="Picture 2">
          <a:extLst>
            <a:ext uri="{FF2B5EF4-FFF2-40B4-BE49-F238E27FC236}">
              <a16:creationId xmlns:a16="http://schemas.microsoft.com/office/drawing/2014/main" id="{CE2FA416-10F3-4EDF-94DB-367211B71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30" name="Picture 3" descr="nealuce_parete">
          <a:extLst>
            <a:ext uri="{FF2B5EF4-FFF2-40B4-BE49-F238E27FC236}">
              <a16:creationId xmlns:a16="http://schemas.microsoft.com/office/drawing/2014/main" id="{FBB41A67-F187-45D8-9278-A8993ECA3E4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31" name="Picture 2">
          <a:extLst>
            <a:ext uri="{FF2B5EF4-FFF2-40B4-BE49-F238E27FC236}">
              <a16:creationId xmlns:a16="http://schemas.microsoft.com/office/drawing/2014/main" id="{7B98E429-6D39-4A07-895D-AE1ED3D222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32" name="Picture 3" descr="nealuce_parete">
          <a:extLst>
            <a:ext uri="{FF2B5EF4-FFF2-40B4-BE49-F238E27FC236}">
              <a16:creationId xmlns:a16="http://schemas.microsoft.com/office/drawing/2014/main" id="{8E2213D5-6DFF-4718-97B6-7F76C9A96A9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33" name="Picture 2">
          <a:extLst>
            <a:ext uri="{FF2B5EF4-FFF2-40B4-BE49-F238E27FC236}">
              <a16:creationId xmlns:a16="http://schemas.microsoft.com/office/drawing/2014/main" id="{C0B398CE-C335-4B70-A9AD-2A71A8A50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34" name="Picture 3" descr="nealuce_parete">
          <a:extLst>
            <a:ext uri="{FF2B5EF4-FFF2-40B4-BE49-F238E27FC236}">
              <a16:creationId xmlns:a16="http://schemas.microsoft.com/office/drawing/2014/main" id="{7E604F0C-E629-466F-9F63-ED27FCE6343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35" name="Picture 2">
          <a:extLst>
            <a:ext uri="{FF2B5EF4-FFF2-40B4-BE49-F238E27FC236}">
              <a16:creationId xmlns:a16="http://schemas.microsoft.com/office/drawing/2014/main" id="{0D444C2B-D19F-47D9-8B3F-A9704EFFD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36" name="Picture 3" descr="nealuce_parete">
          <a:extLst>
            <a:ext uri="{FF2B5EF4-FFF2-40B4-BE49-F238E27FC236}">
              <a16:creationId xmlns:a16="http://schemas.microsoft.com/office/drawing/2014/main" id="{B374F0D7-14A1-462C-B7E5-0BD8F39B304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37" name="Picture 2">
          <a:extLst>
            <a:ext uri="{FF2B5EF4-FFF2-40B4-BE49-F238E27FC236}">
              <a16:creationId xmlns:a16="http://schemas.microsoft.com/office/drawing/2014/main" id="{4DF5B932-CAD8-426F-B763-66618B4ED6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38" name="Picture 3" descr="nealuce_parete">
          <a:extLst>
            <a:ext uri="{FF2B5EF4-FFF2-40B4-BE49-F238E27FC236}">
              <a16:creationId xmlns:a16="http://schemas.microsoft.com/office/drawing/2014/main" id="{56C161ED-ABF6-4963-B0EC-B1EF02D856D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39" name="Picture 2">
          <a:extLst>
            <a:ext uri="{FF2B5EF4-FFF2-40B4-BE49-F238E27FC236}">
              <a16:creationId xmlns:a16="http://schemas.microsoft.com/office/drawing/2014/main" id="{6A4A54E8-08F6-475C-856E-4171C72A2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40" name="Picture 3" descr="nealuce_parete">
          <a:extLst>
            <a:ext uri="{FF2B5EF4-FFF2-40B4-BE49-F238E27FC236}">
              <a16:creationId xmlns:a16="http://schemas.microsoft.com/office/drawing/2014/main" id="{1F4F6D5C-D172-420F-8393-38B3A5AD19B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41" name="Picture 2">
          <a:extLst>
            <a:ext uri="{FF2B5EF4-FFF2-40B4-BE49-F238E27FC236}">
              <a16:creationId xmlns:a16="http://schemas.microsoft.com/office/drawing/2014/main" id="{F88744E6-42CA-45AD-9F07-92F14280AD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42" name="Picture 3" descr="nealuce_parete">
          <a:extLst>
            <a:ext uri="{FF2B5EF4-FFF2-40B4-BE49-F238E27FC236}">
              <a16:creationId xmlns:a16="http://schemas.microsoft.com/office/drawing/2014/main" id="{3A48ED4A-8458-4BB5-986B-A944869EA8C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43" name="Picture 2">
          <a:extLst>
            <a:ext uri="{FF2B5EF4-FFF2-40B4-BE49-F238E27FC236}">
              <a16:creationId xmlns:a16="http://schemas.microsoft.com/office/drawing/2014/main" id="{372CEC4A-8C34-4725-AD44-FA0F47E51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44" name="Picture 3" descr="nealuce_parete">
          <a:extLst>
            <a:ext uri="{FF2B5EF4-FFF2-40B4-BE49-F238E27FC236}">
              <a16:creationId xmlns:a16="http://schemas.microsoft.com/office/drawing/2014/main" id="{19802FD0-7B17-43A1-BF72-089BF55DAF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45" name="Picture 2">
          <a:extLst>
            <a:ext uri="{FF2B5EF4-FFF2-40B4-BE49-F238E27FC236}">
              <a16:creationId xmlns:a16="http://schemas.microsoft.com/office/drawing/2014/main" id="{C3124BCD-9D70-4DA8-A193-3514EE3F5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46" name="Picture 3" descr="nealuce_parete">
          <a:extLst>
            <a:ext uri="{FF2B5EF4-FFF2-40B4-BE49-F238E27FC236}">
              <a16:creationId xmlns:a16="http://schemas.microsoft.com/office/drawing/2014/main" id="{AD23B1B5-0986-4895-A264-EAD8C1138EC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247" name="Picture 2">
          <a:extLst>
            <a:ext uri="{FF2B5EF4-FFF2-40B4-BE49-F238E27FC236}">
              <a16:creationId xmlns:a16="http://schemas.microsoft.com/office/drawing/2014/main" id="{14EC2FB1-B933-4A73-8800-DADC3E73CB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248" name="Picture 3" descr="nealuce_parete">
          <a:extLst>
            <a:ext uri="{FF2B5EF4-FFF2-40B4-BE49-F238E27FC236}">
              <a16:creationId xmlns:a16="http://schemas.microsoft.com/office/drawing/2014/main" id="{E52FCFF6-B996-4224-AED1-2CD5B20C2DF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49" name="Picture 2">
          <a:extLst>
            <a:ext uri="{FF2B5EF4-FFF2-40B4-BE49-F238E27FC236}">
              <a16:creationId xmlns:a16="http://schemas.microsoft.com/office/drawing/2014/main" id="{4E3B5591-1A93-450B-A0C1-88EB1A16C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50" name="Picture 3" descr="nealuce_parete">
          <a:extLst>
            <a:ext uri="{FF2B5EF4-FFF2-40B4-BE49-F238E27FC236}">
              <a16:creationId xmlns:a16="http://schemas.microsoft.com/office/drawing/2014/main" id="{2279A47E-1C9D-4A1E-8CC9-F49EA58902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51" name="Picture 2">
          <a:extLst>
            <a:ext uri="{FF2B5EF4-FFF2-40B4-BE49-F238E27FC236}">
              <a16:creationId xmlns:a16="http://schemas.microsoft.com/office/drawing/2014/main" id="{380318D0-EFB5-4774-A12A-D16B23019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52" name="Picture 3" descr="nealuce_parete">
          <a:extLst>
            <a:ext uri="{FF2B5EF4-FFF2-40B4-BE49-F238E27FC236}">
              <a16:creationId xmlns:a16="http://schemas.microsoft.com/office/drawing/2014/main" id="{17998A7D-BDC9-4611-AF0E-66DA7248C1A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53" name="Picture 2">
          <a:extLst>
            <a:ext uri="{FF2B5EF4-FFF2-40B4-BE49-F238E27FC236}">
              <a16:creationId xmlns:a16="http://schemas.microsoft.com/office/drawing/2014/main" id="{5D05404A-4026-47D8-AE14-904599C619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54" name="Picture 3" descr="nealuce_parete">
          <a:extLst>
            <a:ext uri="{FF2B5EF4-FFF2-40B4-BE49-F238E27FC236}">
              <a16:creationId xmlns:a16="http://schemas.microsoft.com/office/drawing/2014/main" id="{E78B8B48-E835-482B-A0C4-002D40FBD08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55" name="Picture 2">
          <a:extLst>
            <a:ext uri="{FF2B5EF4-FFF2-40B4-BE49-F238E27FC236}">
              <a16:creationId xmlns:a16="http://schemas.microsoft.com/office/drawing/2014/main" id="{6AF7C38C-81BF-4794-99F0-AF79A78271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56" name="Picture 3" descr="nealuce_parete">
          <a:extLst>
            <a:ext uri="{FF2B5EF4-FFF2-40B4-BE49-F238E27FC236}">
              <a16:creationId xmlns:a16="http://schemas.microsoft.com/office/drawing/2014/main" id="{4B2C9224-30A0-4D89-99F3-B01608815D6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57" name="Picture 2">
          <a:extLst>
            <a:ext uri="{FF2B5EF4-FFF2-40B4-BE49-F238E27FC236}">
              <a16:creationId xmlns:a16="http://schemas.microsoft.com/office/drawing/2014/main" id="{4F4BE721-5DD7-41A6-826F-EAB35CDFE1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58" name="Picture 3" descr="nealuce_parete">
          <a:extLst>
            <a:ext uri="{FF2B5EF4-FFF2-40B4-BE49-F238E27FC236}">
              <a16:creationId xmlns:a16="http://schemas.microsoft.com/office/drawing/2014/main" id="{E6CB3F89-13D9-43AC-BF8D-E3284E6DD78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59" name="Picture 2">
          <a:extLst>
            <a:ext uri="{FF2B5EF4-FFF2-40B4-BE49-F238E27FC236}">
              <a16:creationId xmlns:a16="http://schemas.microsoft.com/office/drawing/2014/main" id="{2E2F015A-D48D-41BB-AE93-B1550C5DD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60" name="Picture 3" descr="nealuce_parete">
          <a:extLst>
            <a:ext uri="{FF2B5EF4-FFF2-40B4-BE49-F238E27FC236}">
              <a16:creationId xmlns:a16="http://schemas.microsoft.com/office/drawing/2014/main" id="{DE9F6F7B-94E9-4F44-AB14-ABB50CDAC90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61" name="Picture 2">
          <a:extLst>
            <a:ext uri="{FF2B5EF4-FFF2-40B4-BE49-F238E27FC236}">
              <a16:creationId xmlns:a16="http://schemas.microsoft.com/office/drawing/2014/main" id="{245E67E8-2291-4156-85CD-8C0EB71F2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62" name="Picture 3" descr="nealuce_parete">
          <a:extLst>
            <a:ext uri="{FF2B5EF4-FFF2-40B4-BE49-F238E27FC236}">
              <a16:creationId xmlns:a16="http://schemas.microsoft.com/office/drawing/2014/main" id="{68C3F408-0542-48E8-8B07-04028FFEEA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63" name="Picture 2">
          <a:extLst>
            <a:ext uri="{FF2B5EF4-FFF2-40B4-BE49-F238E27FC236}">
              <a16:creationId xmlns:a16="http://schemas.microsoft.com/office/drawing/2014/main" id="{BCB2DECB-DBFD-4774-8476-1A44BFE53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64" name="Picture 3" descr="nealuce_parete">
          <a:extLst>
            <a:ext uri="{FF2B5EF4-FFF2-40B4-BE49-F238E27FC236}">
              <a16:creationId xmlns:a16="http://schemas.microsoft.com/office/drawing/2014/main" id="{BA025B6F-16FF-4C73-B1A8-F016A82CBD7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265" name="Picture 2">
          <a:extLst>
            <a:ext uri="{FF2B5EF4-FFF2-40B4-BE49-F238E27FC236}">
              <a16:creationId xmlns:a16="http://schemas.microsoft.com/office/drawing/2014/main" id="{705D0BD7-B10B-4B1F-9C4D-1B72449BF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266" name="Picture 3" descr="nealuce_parete">
          <a:extLst>
            <a:ext uri="{FF2B5EF4-FFF2-40B4-BE49-F238E27FC236}">
              <a16:creationId xmlns:a16="http://schemas.microsoft.com/office/drawing/2014/main" id="{FACC6337-C567-4146-BED0-63AE2266DF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67" name="Picture 2">
          <a:extLst>
            <a:ext uri="{FF2B5EF4-FFF2-40B4-BE49-F238E27FC236}">
              <a16:creationId xmlns:a16="http://schemas.microsoft.com/office/drawing/2014/main" id="{A0DAB967-D201-4F34-B0C7-1C19C0F57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68" name="Picture 3" descr="nealuce_parete">
          <a:extLst>
            <a:ext uri="{FF2B5EF4-FFF2-40B4-BE49-F238E27FC236}">
              <a16:creationId xmlns:a16="http://schemas.microsoft.com/office/drawing/2014/main" id="{FE952714-C76C-43C4-81BB-7ABD8492FCA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69" name="Picture 2">
          <a:extLst>
            <a:ext uri="{FF2B5EF4-FFF2-40B4-BE49-F238E27FC236}">
              <a16:creationId xmlns:a16="http://schemas.microsoft.com/office/drawing/2014/main" id="{66F06BC7-704D-4124-AF5C-4C3CFEF51D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70" name="Picture 3" descr="nealuce_parete">
          <a:extLst>
            <a:ext uri="{FF2B5EF4-FFF2-40B4-BE49-F238E27FC236}">
              <a16:creationId xmlns:a16="http://schemas.microsoft.com/office/drawing/2014/main" id="{16EDE38B-8EA7-4291-9195-23DFA42186D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71" name="Picture 2">
          <a:extLst>
            <a:ext uri="{FF2B5EF4-FFF2-40B4-BE49-F238E27FC236}">
              <a16:creationId xmlns:a16="http://schemas.microsoft.com/office/drawing/2014/main" id="{C676DBC1-7A8D-48AD-908A-6D0439EF48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72" name="Picture 3" descr="nealuce_parete">
          <a:extLst>
            <a:ext uri="{FF2B5EF4-FFF2-40B4-BE49-F238E27FC236}">
              <a16:creationId xmlns:a16="http://schemas.microsoft.com/office/drawing/2014/main" id="{DF409560-104F-4405-B69A-C5B1833B345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73" name="Picture 2">
          <a:extLst>
            <a:ext uri="{FF2B5EF4-FFF2-40B4-BE49-F238E27FC236}">
              <a16:creationId xmlns:a16="http://schemas.microsoft.com/office/drawing/2014/main" id="{3EC42E75-9D03-45A4-88E9-681816E0DE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74" name="Picture 3" descr="nealuce_parete">
          <a:extLst>
            <a:ext uri="{FF2B5EF4-FFF2-40B4-BE49-F238E27FC236}">
              <a16:creationId xmlns:a16="http://schemas.microsoft.com/office/drawing/2014/main" id="{0BC7DD85-FF72-4F4C-B749-462D74AA2D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75" name="Picture 2">
          <a:extLst>
            <a:ext uri="{FF2B5EF4-FFF2-40B4-BE49-F238E27FC236}">
              <a16:creationId xmlns:a16="http://schemas.microsoft.com/office/drawing/2014/main" id="{86992C87-3B77-47A3-BEA1-F29682163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76" name="Picture 3" descr="nealuce_parete">
          <a:extLst>
            <a:ext uri="{FF2B5EF4-FFF2-40B4-BE49-F238E27FC236}">
              <a16:creationId xmlns:a16="http://schemas.microsoft.com/office/drawing/2014/main" id="{60417402-4ADA-46A3-B11D-E0C346E38E2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77" name="Picture 2">
          <a:extLst>
            <a:ext uri="{FF2B5EF4-FFF2-40B4-BE49-F238E27FC236}">
              <a16:creationId xmlns:a16="http://schemas.microsoft.com/office/drawing/2014/main" id="{30858AF6-6FC8-4156-9152-03D37A025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78" name="Picture 3" descr="nealuce_parete">
          <a:extLst>
            <a:ext uri="{FF2B5EF4-FFF2-40B4-BE49-F238E27FC236}">
              <a16:creationId xmlns:a16="http://schemas.microsoft.com/office/drawing/2014/main" id="{01977A83-CF4B-416F-9F39-5F2A42EEA0A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79" name="Picture 2">
          <a:extLst>
            <a:ext uri="{FF2B5EF4-FFF2-40B4-BE49-F238E27FC236}">
              <a16:creationId xmlns:a16="http://schemas.microsoft.com/office/drawing/2014/main" id="{AF9B5CAB-AFB6-4266-8464-D661D1FC0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80" name="Picture 3" descr="nealuce_parete">
          <a:extLst>
            <a:ext uri="{FF2B5EF4-FFF2-40B4-BE49-F238E27FC236}">
              <a16:creationId xmlns:a16="http://schemas.microsoft.com/office/drawing/2014/main" id="{621B8549-B1EA-4C24-A377-08C0F4903A8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81" name="Picture 2">
          <a:extLst>
            <a:ext uri="{FF2B5EF4-FFF2-40B4-BE49-F238E27FC236}">
              <a16:creationId xmlns:a16="http://schemas.microsoft.com/office/drawing/2014/main" id="{E1E58784-4B97-4E6C-97E1-7243761FD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82" name="Picture 3" descr="nealuce_parete">
          <a:extLst>
            <a:ext uri="{FF2B5EF4-FFF2-40B4-BE49-F238E27FC236}">
              <a16:creationId xmlns:a16="http://schemas.microsoft.com/office/drawing/2014/main" id="{26199C59-1840-4CBD-B563-C45ED4706AB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283" name="Picture 2">
          <a:extLst>
            <a:ext uri="{FF2B5EF4-FFF2-40B4-BE49-F238E27FC236}">
              <a16:creationId xmlns:a16="http://schemas.microsoft.com/office/drawing/2014/main" id="{9B6C4F20-84CC-4077-947B-50318D479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1082</xdr:row>
      <xdr:rowOff>160734</xdr:rowOff>
    </xdr:from>
    <xdr:to>
      <xdr:col>1</xdr:col>
      <xdr:colOff>1089660</xdr:colOff>
      <xdr:row>1083</xdr:row>
      <xdr:rowOff>3969</xdr:rowOff>
    </xdr:to>
    <xdr:pic>
      <xdr:nvPicPr>
        <xdr:cNvPr id="1284" name="Picture 3" descr="nealuce_parete">
          <a:extLst>
            <a:ext uri="{FF2B5EF4-FFF2-40B4-BE49-F238E27FC236}">
              <a16:creationId xmlns:a16="http://schemas.microsoft.com/office/drawing/2014/main" id="{F1323801-EC40-43A5-8B5B-369E5B6BF2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85" name="Picture 2">
          <a:extLst>
            <a:ext uri="{FF2B5EF4-FFF2-40B4-BE49-F238E27FC236}">
              <a16:creationId xmlns:a16="http://schemas.microsoft.com/office/drawing/2014/main" id="{F09BE09F-229D-46B4-9881-0E86A1B35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86" name="Picture 3" descr="nealuce_parete">
          <a:extLst>
            <a:ext uri="{FF2B5EF4-FFF2-40B4-BE49-F238E27FC236}">
              <a16:creationId xmlns:a16="http://schemas.microsoft.com/office/drawing/2014/main" id="{85E5981E-BE3A-457B-A87E-E9774F0997C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87" name="Picture 2">
          <a:extLst>
            <a:ext uri="{FF2B5EF4-FFF2-40B4-BE49-F238E27FC236}">
              <a16:creationId xmlns:a16="http://schemas.microsoft.com/office/drawing/2014/main" id="{6A8CD9C5-79C8-4A3D-9F99-CBE519893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88" name="Picture 3" descr="nealuce_parete">
          <a:extLst>
            <a:ext uri="{FF2B5EF4-FFF2-40B4-BE49-F238E27FC236}">
              <a16:creationId xmlns:a16="http://schemas.microsoft.com/office/drawing/2014/main" id="{DD987B9D-12AF-47AC-9400-0077DE4AB5A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89" name="Picture 2">
          <a:extLst>
            <a:ext uri="{FF2B5EF4-FFF2-40B4-BE49-F238E27FC236}">
              <a16:creationId xmlns:a16="http://schemas.microsoft.com/office/drawing/2014/main" id="{53473FD0-A716-4112-B243-372A6735DD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90" name="Picture 3" descr="nealuce_parete">
          <a:extLst>
            <a:ext uri="{FF2B5EF4-FFF2-40B4-BE49-F238E27FC236}">
              <a16:creationId xmlns:a16="http://schemas.microsoft.com/office/drawing/2014/main" id="{A0A295ED-ED76-4F40-B0D7-BA95F219551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91" name="Picture 2">
          <a:extLst>
            <a:ext uri="{FF2B5EF4-FFF2-40B4-BE49-F238E27FC236}">
              <a16:creationId xmlns:a16="http://schemas.microsoft.com/office/drawing/2014/main" id="{1DC0B7B8-22F0-4700-93B7-715A90853C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292" name="Picture 3" descr="nealuce_parete">
          <a:extLst>
            <a:ext uri="{FF2B5EF4-FFF2-40B4-BE49-F238E27FC236}">
              <a16:creationId xmlns:a16="http://schemas.microsoft.com/office/drawing/2014/main" id="{200E20F4-3DCB-4A7A-BCEC-B25D80BA06A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93" name="Picture 2">
          <a:extLst>
            <a:ext uri="{FF2B5EF4-FFF2-40B4-BE49-F238E27FC236}">
              <a16:creationId xmlns:a16="http://schemas.microsoft.com/office/drawing/2014/main" id="{105C28CE-162A-4A54-B820-434F32CE5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94" name="Picture 3" descr="nealuce_parete">
          <a:extLst>
            <a:ext uri="{FF2B5EF4-FFF2-40B4-BE49-F238E27FC236}">
              <a16:creationId xmlns:a16="http://schemas.microsoft.com/office/drawing/2014/main" id="{C5AFA827-3DC7-4A69-B8C0-10A2DF63690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95" name="Picture 2">
          <a:extLst>
            <a:ext uri="{FF2B5EF4-FFF2-40B4-BE49-F238E27FC236}">
              <a16:creationId xmlns:a16="http://schemas.microsoft.com/office/drawing/2014/main" id="{E230C697-9F47-4A54-99B2-953DFBFF0E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96" name="Picture 3" descr="nealuce_parete">
          <a:extLst>
            <a:ext uri="{FF2B5EF4-FFF2-40B4-BE49-F238E27FC236}">
              <a16:creationId xmlns:a16="http://schemas.microsoft.com/office/drawing/2014/main" id="{ED6F743F-7341-4A78-B6B8-CC922C0CDA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97" name="Picture 2">
          <a:extLst>
            <a:ext uri="{FF2B5EF4-FFF2-40B4-BE49-F238E27FC236}">
              <a16:creationId xmlns:a16="http://schemas.microsoft.com/office/drawing/2014/main" id="{8B7538FD-65F0-4D24-BB6B-4BB235F907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298" name="Picture 3" descr="nealuce_parete">
          <a:extLst>
            <a:ext uri="{FF2B5EF4-FFF2-40B4-BE49-F238E27FC236}">
              <a16:creationId xmlns:a16="http://schemas.microsoft.com/office/drawing/2014/main" id="{1A16ACE1-2C8D-4503-8A0B-8A421DB80CC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299" name="Picture 2">
          <a:extLst>
            <a:ext uri="{FF2B5EF4-FFF2-40B4-BE49-F238E27FC236}">
              <a16:creationId xmlns:a16="http://schemas.microsoft.com/office/drawing/2014/main" id="{474D6090-5E39-404F-BDDB-5B031ABA0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1083</xdr:row>
      <xdr:rowOff>7620</xdr:rowOff>
    </xdr:to>
    <xdr:pic>
      <xdr:nvPicPr>
        <xdr:cNvPr id="1300" name="Picture 3" descr="nealuce_parete">
          <a:extLst>
            <a:ext uri="{FF2B5EF4-FFF2-40B4-BE49-F238E27FC236}">
              <a16:creationId xmlns:a16="http://schemas.microsoft.com/office/drawing/2014/main" id="{5F679C72-91ED-4256-8272-2A0BF5436C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301" name="Picture 2">
          <a:extLst>
            <a:ext uri="{FF2B5EF4-FFF2-40B4-BE49-F238E27FC236}">
              <a16:creationId xmlns:a16="http://schemas.microsoft.com/office/drawing/2014/main" id="{B31148CC-3DBD-4F17-8843-49CB4447CB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302" name="Picture 3" descr="nealuce_parete">
          <a:extLst>
            <a:ext uri="{FF2B5EF4-FFF2-40B4-BE49-F238E27FC236}">
              <a16:creationId xmlns:a16="http://schemas.microsoft.com/office/drawing/2014/main" id="{A2DFA149-EBC2-4805-B1CA-0630DEB921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303" name="Picture 2">
          <a:extLst>
            <a:ext uri="{FF2B5EF4-FFF2-40B4-BE49-F238E27FC236}">
              <a16:creationId xmlns:a16="http://schemas.microsoft.com/office/drawing/2014/main" id="{F2DE0854-2AB6-44B9-85D2-F09B84D66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304" name="Picture 3" descr="nealuce_parete">
          <a:extLst>
            <a:ext uri="{FF2B5EF4-FFF2-40B4-BE49-F238E27FC236}">
              <a16:creationId xmlns:a16="http://schemas.microsoft.com/office/drawing/2014/main" id="{A002E752-2B6B-44AC-8065-EE6A0AE245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305" name="Picture 2">
          <a:extLst>
            <a:ext uri="{FF2B5EF4-FFF2-40B4-BE49-F238E27FC236}">
              <a16:creationId xmlns:a16="http://schemas.microsoft.com/office/drawing/2014/main" id="{8D34B106-4D80-48DC-97BE-927DE45E9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306" name="Picture 3" descr="nealuce_parete">
          <a:extLst>
            <a:ext uri="{FF2B5EF4-FFF2-40B4-BE49-F238E27FC236}">
              <a16:creationId xmlns:a16="http://schemas.microsoft.com/office/drawing/2014/main" id="{C3EF938E-1D88-42EB-B3EA-E0F935DA96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7620</xdr:rowOff>
    </xdr:to>
    <xdr:pic>
      <xdr:nvPicPr>
        <xdr:cNvPr id="1307" name="Picture 2">
          <a:extLst>
            <a:ext uri="{FF2B5EF4-FFF2-40B4-BE49-F238E27FC236}">
              <a16:creationId xmlns:a16="http://schemas.microsoft.com/office/drawing/2014/main" id="{1AFBC7AF-635E-4601-A391-EA38C12265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1083</xdr:row>
      <xdr:rowOff>0</xdr:rowOff>
    </xdr:from>
    <xdr:to>
      <xdr:col>1</xdr:col>
      <xdr:colOff>1089660</xdr:colOff>
      <xdr:row>1084</xdr:row>
      <xdr:rowOff>19048</xdr:rowOff>
    </xdr:to>
    <xdr:pic>
      <xdr:nvPicPr>
        <xdr:cNvPr id="1308" name="Picture 3" descr="nealuce_parete">
          <a:extLst>
            <a:ext uri="{FF2B5EF4-FFF2-40B4-BE49-F238E27FC236}">
              <a16:creationId xmlns:a16="http://schemas.microsoft.com/office/drawing/2014/main" id="{8162B3F9-7A84-4748-8D68-BA7F48FC56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09" name="Picture 82">
          <a:extLst>
            <a:ext uri="{FF2B5EF4-FFF2-40B4-BE49-F238E27FC236}">
              <a16:creationId xmlns:a16="http://schemas.microsoft.com/office/drawing/2014/main" id="{A3451422-1114-47B6-B22F-84E66DAE1D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10" name="Picture 85">
          <a:extLst>
            <a:ext uri="{FF2B5EF4-FFF2-40B4-BE49-F238E27FC236}">
              <a16:creationId xmlns:a16="http://schemas.microsoft.com/office/drawing/2014/main" id="{14D58702-C745-4CF8-B9A7-5E687BB1B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11" name="Picture 76">
          <a:extLst>
            <a:ext uri="{FF2B5EF4-FFF2-40B4-BE49-F238E27FC236}">
              <a16:creationId xmlns:a16="http://schemas.microsoft.com/office/drawing/2014/main" id="{711AEDCE-CA09-4112-9575-21D7365C5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12" name="Picture 79">
          <a:extLst>
            <a:ext uri="{FF2B5EF4-FFF2-40B4-BE49-F238E27FC236}">
              <a16:creationId xmlns:a16="http://schemas.microsoft.com/office/drawing/2014/main" id="{243DF17D-001A-4BB5-A1CF-41C5D74AA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1082</xdr:row>
      <xdr:rowOff>160734</xdr:rowOff>
    </xdr:from>
    <xdr:to>
      <xdr:col>1</xdr:col>
      <xdr:colOff>800100</xdr:colOff>
      <xdr:row>1083</xdr:row>
      <xdr:rowOff>3969</xdr:rowOff>
    </xdr:to>
    <xdr:pic>
      <xdr:nvPicPr>
        <xdr:cNvPr id="1313" name="Picture 1">
          <a:extLst>
            <a:ext uri="{FF2B5EF4-FFF2-40B4-BE49-F238E27FC236}">
              <a16:creationId xmlns:a16="http://schemas.microsoft.com/office/drawing/2014/main" id="{2C065C0D-6D86-486C-BE41-EFE5EB3BFAF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1083</xdr:row>
      <xdr:rowOff>0</xdr:rowOff>
    </xdr:from>
    <xdr:to>
      <xdr:col>1</xdr:col>
      <xdr:colOff>861060</xdr:colOff>
      <xdr:row>1083</xdr:row>
      <xdr:rowOff>45720</xdr:rowOff>
    </xdr:to>
    <xdr:pic>
      <xdr:nvPicPr>
        <xdr:cNvPr id="1314" name="Picture 1">
          <a:extLst>
            <a:ext uri="{FF2B5EF4-FFF2-40B4-BE49-F238E27FC236}">
              <a16:creationId xmlns:a16="http://schemas.microsoft.com/office/drawing/2014/main" id="{C53B7B68-FFBE-4B84-A336-1D265AB98F5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15131050"/>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15" name="Picture 2">
          <a:extLst>
            <a:ext uri="{FF2B5EF4-FFF2-40B4-BE49-F238E27FC236}">
              <a16:creationId xmlns:a16="http://schemas.microsoft.com/office/drawing/2014/main" id="{201D012E-8104-4497-A152-FE95BDCCD8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316" name="Picture 3" descr="nealuce_parete">
          <a:extLst>
            <a:ext uri="{FF2B5EF4-FFF2-40B4-BE49-F238E27FC236}">
              <a16:creationId xmlns:a16="http://schemas.microsoft.com/office/drawing/2014/main" id="{5376459A-7F39-464E-B305-8D1D4B4911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17" name="Picture 2">
          <a:extLst>
            <a:ext uri="{FF2B5EF4-FFF2-40B4-BE49-F238E27FC236}">
              <a16:creationId xmlns:a16="http://schemas.microsoft.com/office/drawing/2014/main" id="{F65AC9E7-EE60-4BAC-B62B-0C638843E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18" name="Picture 2">
          <a:extLst>
            <a:ext uri="{FF2B5EF4-FFF2-40B4-BE49-F238E27FC236}">
              <a16:creationId xmlns:a16="http://schemas.microsoft.com/office/drawing/2014/main" id="{5EBA18F0-0989-4F7D-87CD-6ABE64D1BC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319" name="Picture 3" descr="nealuce_parete">
          <a:extLst>
            <a:ext uri="{FF2B5EF4-FFF2-40B4-BE49-F238E27FC236}">
              <a16:creationId xmlns:a16="http://schemas.microsoft.com/office/drawing/2014/main" id="{E3AE1D5A-BC7A-4CD5-BBB9-3E353F40D9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20" name="Picture 2">
          <a:extLst>
            <a:ext uri="{FF2B5EF4-FFF2-40B4-BE49-F238E27FC236}">
              <a16:creationId xmlns:a16="http://schemas.microsoft.com/office/drawing/2014/main" id="{DA37BB1A-F965-4A26-B4C9-508F6E58C2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1083</xdr:row>
      <xdr:rowOff>0</xdr:rowOff>
    </xdr:from>
    <xdr:to>
      <xdr:col>1</xdr:col>
      <xdr:colOff>1127760</xdr:colOff>
      <xdr:row>1083</xdr:row>
      <xdr:rowOff>1651</xdr:rowOff>
    </xdr:to>
    <xdr:pic>
      <xdr:nvPicPr>
        <xdr:cNvPr id="1321" name="Picture 3" descr="nealuce_parete">
          <a:extLst>
            <a:ext uri="{FF2B5EF4-FFF2-40B4-BE49-F238E27FC236}">
              <a16:creationId xmlns:a16="http://schemas.microsoft.com/office/drawing/2014/main" id="{3EC828C8-4568-4F0B-98B3-7E72C2BE2AC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1083</xdr:row>
      <xdr:rowOff>0</xdr:rowOff>
    </xdr:from>
    <xdr:to>
      <xdr:col>1</xdr:col>
      <xdr:colOff>990600</xdr:colOff>
      <xdr:row>1083</xdr:row>
      <xdr:rowOff>7366</xdr:rowOff>
    </xdr:to>
    <xdr:pic>
      <xdr:nvPicPr>
        <xdr:cNvPr id="1322" name="Picture 2">
          <a:extLst>
            <a:ext uri="{FF2B5EF4-FFF2-40B4-BE49-F238E27FC236}">
              <a16:creationId xmlns:a16="http://schemas.microsoft.com/office/drawing/2014/main" id="{84F74C2E-0846-4DF3-8D47-1AA3E0006B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1083</xdr:row>
      <xdr:rowOff>0</xdr:rowOff>
    </xdr:from>
    <xdr:to>
      <xdr:col>1</xdr:col>
      <xdr:colOff>822960</xdr:colOff>
      <xdr:row>1083</xdr:row>
      <xdr:rowOff>3556</xdr:rowOff>
    </xdr:to>
    <xdr:pic>
      <xdr:nvPicPr>
        <xdr:cNvPr id="1323" name="Picture 1">
          <a:extLst>
            <a:ext uri="{FF2B5EF4-FFF2-40B4-BE49-F238E27FC236}">
              <a16:creationId xmlns:a16="http://schemas.microsoft.com/office/drawing/2014/main" id="{D6526248-63E1-400C-9EFA-8B57EEF338B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15131050"/>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1083</xdr:row>
      <xdr:rowOff>0</xdr:rowOff>
    </xdr:from>
    <xdr:to>
      <xdr:col>1</xdr:col>
      <xdr:colOff>548640</xdr:colOff>
      <xdr:row>1083</xdr:row>
      <xdr:rowOff>1651</xdr:rowOff>
    </xdr:to>
    <xdr:pic>
      <xdr:nvPicPr>
        <xdr:cNvPr id="1324" name="Picture 1178" descr="Izrezak.JPG">
          <a:extLst>
            <a:ext uri="{FF2B5EF4-FFF2-40B4-BE49-F238E27FC236}">
              <a16:creationId xmlns:a16="http://schemas.microsoft.com/office/drawing/2014/main" id="{F1EA96BD-E1A8-4C7F-B25D-89403F2BE2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25" name="Picture 82">
          <a:extLst>
            <a:ext uri="{FF2B5EF4-FFF2-40B4-BE49-F238E27FC236}">
              <a16:creationId xmlns:a16="http://schemas.microsoft.com/office/drawing/2014/main" id="{0763DD37-3026-45D3-AA6D-6F664C033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26" name="Picture 85">
          <a:extLst>
            <a:ext uri="{FF2B5EF4-FFF2-40B4-BE49-F238E27FC236}">
              <a16:creationId xmlns:a16="http://schemas.microsoft.com/office/drawing/2014/main" id="{9CFCB843-534F-478A-8EFA-E6F5097011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27" name="Picture 76">
          <a:extLst>
            <a:ext uri="{FF2B5EF4-FFF2-40B4-BE49-F238E27FC236}">
              <a16:creationId xmlns:a16="http://schemas.microsoft.com/office/drawing/2014/main" id="{AC45C783-8EEA-4095-84FE-DDCCC52D64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28" name="Picture 79">
          <a:extLst>
            <a:ext uri="{FF2B5EF4-FFF2-40B4-BE49-F238E27FC236}">
              <a16:creationId xmlns:a16="http://schemas.microsoft.com/office/drawing/2014/main" id="{368356CD-A10C-45D6-BC57-BCAA148B6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1028700</xdr:colOff>
      <xdr:row>1082</xdr:row>
      <xdr:rowOff>160734</xdr:rowOff>
    </xdr:from>
    <xdr:to>
      <xdr:col>1</xdr:col>
      <xdr:colOff>1028700</xdr:colOff>
      <xdr:row>1083</xdr:row>
      <xdr:rowOff>3969</xdr:rowOff>
    </xdr:to>
    <xdr:pic>
      <xdr:nvPicPr>
        <xdr:cNvPr id="1329" name="Picture 1202" descr="Izrezak.JPG">
          <a:extLst>
            <a:ext uri="{FF2B5EF4-FFF2-40B4-BE49-F238E27FC236}">
              <a16:creationId xmlns:a16="http://schemas.microsoft.com/office/drawing/2014/main" id="{3D8F8EFD-4973-4970-9D09-B9AB68B4735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63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30" name="Picture 82">
          <a:extLst>
            <a:ext uri="{FF2B5EF4-FFF2-40B4-BE49-F238E27FC236}">
              <a16:creationId xmlns:a16="http://schemas.microsoft.com/office/drawing/2014/main" id="{DC651570-D86C-4B57-839F-EBD56CBAE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31" name="Picture 85">
          <a:extLst>
            <a:ext uri="{FF2B5EF4-FFF2-40B4-BE49-F238E27FC236}">
              <a16:creationId xmlns:a16="http://schemas.microsoft.com/office/drawing/2014/main" id="{AF79D303-F87D-43CE-8069-236EA2D34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32" name="Picture 76">
          <a:extLst>
            <a:ext uri="{FF2B5EF4-FFF2-40B4-BE49-F238E27FC236}">
              <a16:creationId xmlns:a16="http://schemas.microsoft.com/office/drawing/2014/main" id="{91E3F6AB-4128-4AF0-B566-03630368BA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33" name="Picture 79">
          <a:extLst>
            <a:ext uri="{FF2B5EF4-FFF2-40B4-BE49-F238E27FC236}">
              <a16:creationId xmlns:a16="http://schemas.microsoft.com/office/drawing/2014/main" id="{285D689B-DF68-4999-9391-BF465DD34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68580</xdr:rowOff>
    </xdr:to>
    <xdr:pic>
      <xdr:nvPicPr>
        <xdr:cNvPr id="1334" name="Picture 1">
          <a:extLst>
            <a:ext uri="{FF2B5EF4-FFF2-40B4-BE49-F238E27FC236}">
              <a16:creationId xmlns:a16="http://schemas.microsoft.com/office/drawing/2014/main" id="{4ADF0328-5494-4D08-B415-4C0BE329BA8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68580</xdr:rowOff>
    </xdr:to>
    <xdr:pic>
      <xdr:nvPicPr>
        <xdr:cNvPr id="1335" name="Picture 1">
          <a:extLst>
            <a:ext uri="{FF2B5EF4-FFF2-40B4-BE49-F238E27FC236}">
              <a16:creationId xmlns:a16="http://schemas.microsoft.com/office/drawing/2014/main" id="{78E25632-97C8-4253-95EB-DFE95D88785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3048</xdr:rowOff>
    </xdr:to>
    <xdr:pic>
      <xdr:nvPicPr>
        <xdr:cNvPr id="1336" name="Picture 1">
          <a:extLst>
            <a:ext uri="{FF2B5EF4-FFF2-40B4-BE49-F238E27FC236}">
              <a16:creationId xmlns:a16="http://schemas.microsoft.com/office/drawing/2014/main" id="{DAD50F7D-8A4B-4D50-81A4-F019BCCF549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1083</xdr:row>
      <xdr:rowOff>0</xdr:rowOff>
    </xdr:from>
    <xdr:to>
      <xdr:col>1</xdr:col>
      <xdr:colOff>906780</xdr:colOff>
      <xdr:row>1083</xdr:row>
      <xdr:rowOff>3048</xdr:rowOff>
    </xdr:to>
    <xdr:pic>
      <xdr:nvPicPr>
        <xdr:cNvPr id="1337" name="Picture 311" descr="kha.JPG">
          <a:extLst>
            <a:ext uri="{FF2B5EF4-FFF2-40B4-BE49-F238E27FC236}">
              <a16:creationId xmlns:a16="http://schemas.microsoft.com/office/drawing/2014/main" id="{9BD6FE84-2074-46F7-812A-4301A6F0F43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38" name="Picture 82">
          <a:extLst>
            <a:ext uri="{FF2B5EF4-FFF2-40B4-BE49-F238E27FC236}">
              <a16:creationId xmlns:a16="http://schemas.microsoft.com/office/drawing/2014/main" id="{25AD0FD1-BE0A-4BD0-981C-0DFC81CDD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39" name="Picture 85">
          <a:extLst>
            <a:ext uri="{FF2B5EF4-FFF2-40B4-BE49-F238E27FC236}">
              <a16:creationId xmlns:a16="http://schemas.microsoft.com/office/drawing/2014/main" id="{50C063F5-839D-4B82-AE55-48F79B045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0" name="Picture 76">
          <a:extLst>
            <a:ext uri="{FF2B5EF4-FFF2-40B4-BE49-F238E27FC236}">
              <a16:creationId xmlns:a16="http://schemas.microsoft.com/office/drawing/2014/main" id="{03D5F52D-01CA-4B42-9D18-1726C935B9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1" name="Picture 79">
          <a:extLst>
            <a:ext uri="{FF2B5EF4-FFF2-40B4-BE49-F238E27FC236}">
              <a16:creationId xmlns:a16="http://schemas.microsoft.com/office/drawing/2014/main" id="{EE012771-EBFE-4464-A643-E865054FBA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2" name="Picture 82">
          <a:extLst>
            <a:ext uri="{FF2B5EF4-FFF2-40B4-BE49-F238E27FC236}">
              <a16:creationId xmlns:a16="http://schemas.microsoft.com/office/drawing/2014/main" id="{E58ECE6C-B26B-4F84-A350-66C2791255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3" name="Picture 85">
          <a:extLst>
            <a:ext uri="{FF2B5EF4-FFF2-40B4-BE49-F238E27FC236}">
              <a16:creationId xmlns:a16="http://schemas.microsoft.com/office/drawing/2014/main" id="{EED2D90B-EAD3-457E-9857-A91F5F7ACD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4" name="Picture 76">
          <a:extLst>
            <a:ext uri="{FF2B5EF4-FFF2-40B4-BE49-F238E27FC236}">
              <a16:creationId xmlns:a16="http://schemas.microsoft.com/office/drawing/2014/main" id="{25133881-2624-450B-9BCC-DFAF1C18C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5" name="Picture 79">
          <a:extLst>
            <a:ext uri="{FF2B5EF4-FFF2-40B4-BE49-F238E27FC236}">
              <a16:creationId xmlns:a16="http://schemas.microsoft.com/office/drawing/2014/main" id="{80FCD331-4CA9-473A-856A-03C247687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6" name="Picture 82">
          <a:extLst>
            <a:ext uri="{FF2B5EF4-FFF2-40B4-BE49-F238E27FC236}">
              <a16:creationId xmlns:a16="http://schemas.microsoft.com/office/drawing/2014/main" id="{95F3E296-7EDF-4F70-840F-1433C4CCE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7" name="Picture 85">
          <a:extLst>
            <a:ext uri="{FF2B5EF4-FFF2-40B4-BE49-F238E27FC236}">
              <a16:creationId xmlns:a16="http://schemas.microsoft.com/office/drawing/2014/main" id="{30787F8B-457E-445D-AC22-60480639C1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8" name="Picture 76">
          <a:extLst>
            <a:ext uri="{FF2B5EF4-FFF2-40B4-BE49-F238E27FC236}">
              <a16:creationId xmlns:a16="http://schemas.microsoft.com/office/drawing/2014/main" id="{7075C86B-5245-424D-B6DD-DA440B0F7E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49" name="Picture 79">
          <a:extLst>
            <a:ext uri="{FF2B5EF4-FFF2-40B4-BE49-F238E27FC236}">
              <a16:creationId xmlns:a16="http://schemas.microsoft.com/office/drawing/2014/main" id="{2EE92E2A-7A79-47A2-85F4-8671FFF9DC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60960</xdr:rowOff>
    </xdr:to>
    <xdr:pic>
      <xdr:nvPicPr>
        <xdr:cNvPr id="1350" name="Picture 1">
          <a:extLst>
            <a:ext uri="{FF2B5EF4-FFF2-40B4-BE49-F238E27FC236}">
              <a16:creationId xmlns:a16="http://schemas.microsoft.com/office/drawing/2014/main" id="{8F673456-3E89-4782-B3AE-8F594D9E606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51" name="Picture 82">
          <a:extLst>
            <a:ext uri="{FF2B5EF4-FFF2-40B4-BE49-F238E27FC236}">
              <a16:creationId xmlns:a16="http://schemas.microsoft.com/office/drawing/2014/main" id="{E7DDAE1F-C370-4296-8525-B9DACDE823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52" name="Picture 85">
          <a:extLst>
            <a:ext uri="{FF2B5EF4-FFF2-40B4-BE49-F238E27FC236}">
              <a16:creationId xmlns:a16="http://schemas.microsoft.com/office/drawing/2014/main" id="{AE23385A-F197-4F8E-99C3-D65611DB3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53" name="Picture 76">
          <a:extLst>
            <a:ext uri="{FF2B5EF4-FFF2-40B4-BE49-F238E27FC236}">
              <a16:creationId xmlns:a16="http://schemas.microsoft.com/office/drawing/2014/main" id="{8320641B-B12F-4B4E-9B5F-426CEA5F15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54" name="Picture 79">
          <a:extLst>
            <a:ext uri="{FF2B5EF4-FFF2-40B4-BE49-F238E27FC236}">
              <a16:creationId xmlns:a16="http://schemas.microsoft.com/office/drawing/2014/main" id="{49E73236-77FD-49A4-8559-F449D9BDF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1082</xdr:row>
      <xdr:rowOff>160734</xdr:rowOff>
    </xdr:from>
    <xdr:to>
      <xdr:col>1</xdr:col>
      <xdr:colOff>800100</xdr:colOff>
      <xdr:row>1083</xdr:row>
      <xdr:rowOff>3969</xdr:rowOff>
    </xdr:to>
    <xdr:pic>
      <xdr:nvPicPr>
        <xdr:cNvPr id="1355" name="Picture 1">
          <a:extLst>
            <a:ext uri="{FF2B5EF4-FFF2-40B4-BE49-F238E27FC236}">
              <a16:creationId xmlns:a16="http://schemas.microsoft.com/office/drawing/2014/main" id="{0356A6A5-6BB8-4D67-8070-F8DE95B70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1082</xdr:row>
      <xdr:rowOff>160734</xdr:rowOff>
    </xdr:from>
    <xdr:to>
      <xdr:col>1</xdr:col>
      <xdr:colOff>861060</xdr:colOff>
      <xdr:row>1083</xdr:row>
      <xdr:rowOff>3969</xdr:rowOff>
    </xdr:to>
    <xdr:pic>
      <xdr:nvPicPr>
        <xdr:cNvPr id="1356" name="Picture 3">
          <a:extLst>
            <a:ext uri="{FF2B5EF4-FFF2-40B4-BE49-F238E27FC236}">
              <a16:creationId xmlns:a16="http://schemas.microsoft.com/office/drawing/2014/main" id="{70A6CC1B-3153-473A-9D53-60698D8FF92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1082</xdr:row>
      <xdr:rowOff>160734</xdr:rowOff>
    </xdr:from>
    <xdr:to>
      <xdr:col>1</xdr:col>
      <xdr:colOff>906780</xdr:colOff>
      <xdr:row>1083</xdr:row>
      <xdr:rowOff>3969</xdr:rowOff>
    </xdr:to>
    <xdr:pic>
      <xdr:nvPicPr>
        <xdr:cNvPr id="1357" name="Picture 311" descr="kha.JPG">
          <a:extLst>
            <a:ext uri="{FF2B5EF4-FFF2-40B4-BE49-F238E27FC236}">
              <a16:creationId xmlns:a16="http://schemas.microsoft.com/office/drawing/2014/main" id="{FD642684-5B58-4D9D-9D68-E9C63E48F59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58" name="Picture 82">
          <a:extLst>
            <a:ext uri="{FF2B5EF4-FFF2-40B4-BE49-F238E27FC236}">
              <a16:creationId xmlns:a16="http://schemas.microsoft.com/office/drawing/2014/main" id="{195654A3-F36E-45B3-803B-4B99D7364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59" name="Picture 85">
          <a:extLst>
            <a:ext uri="{FF2B5EF4-FFF2-40B4-BE49-F238E27FC236}">
              <a16:creationId xmlns:a16="http://schemas.microsoft.com/office/drawing/2014/main" id="{C9C47CEF-7086-4FEB-9827-70C3E7DC0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60" name="Picture 76">
          <a:extLst>
            <a:ext uri="{FF2B5EF4-FFF2-40B4-BE49-F238E27FC236}">
              <a16:creationId xmlns:a16="http://schemas.microsoft.com/office/drawing/2014/main" id="{6902BDBA-8F70-46D0-99BB-233A74EC4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61" name="Picture 79">
          <a:extLst>
            <a:ext uri="{FF2B5EF4-FFF2-40B4-BE49-F238E27FC236}">
              <a16:creationId xmlns:a16="http://schemas.microsoft.com/office/drawing/2014/main" id="{0C1C8EA3-3024-45AD-AE25-44BC0E854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60960</xdr:rowOff>
    </xdr:to>
    <xdr:pic>
      <xdr:nvPicPr>
        <xdr:cNvPr id="1362" name="Picture 1">
          <a:extLst>
            <a:ext uri="{FF2B5EF4-FFF2-40B4-BE49-F238E27FC236}">
              <a16:creationId xmlns:a16="http://schemas.microsoft.com/office/drawing/2014/main" id="{63B5DC67-5EAB-413C-93DE-AD1A3C50FCA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1082</xdr:row>
      <xdr:rowOff>160734</xdr:rowOff>
    </xdr:from>
    <xdr:to>
      <xdr:col>1</xdr:col>
      <xdr:colOff>861060</xdr:colOff>
      <xdr:row>1083</xdr:row>
      <xdr:rowOff>3969</xdr:rowOff>
    </xdr:to>
    <xdr:pic>
      <xdr:nvPicPr>
        <xdr:cNvPr id="1363" name="Picture 3">
          <a:extLst>
            <a:ext uri="{FF2B5EF4-FFF2-40B4-BE49-F238E27FC236}">
              <a16:creationId xmlns:a16="http://schemas.microsoft.com/office/drawing/2014/main" id="{10ACAC33-0336-4806-ABBF-51813C9122E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64" name="Picture 82">
          <a:extLst>
            <a:ext uri="{FF2B5EF4-FFF2-40B4-BE49-F238E27FC236}">
              <a16:creationId xmlns:a16="http://schemas.microsoft.com/office/drawing/2014/main" id="{6FC2422E-9A9C-41FD-B693-C2FEFB538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65" name="Picture 85">
          <a:extLst>
            <a:ext uri="{FF2B5EF4-FFF2-40B4-BE49-F238E27FC236}">
              <a16:creationId xmlns:a16="http://schemas.microsoft.com/office/drawing/2014/main" id="{6C9CB765-F683-496F-8C7F-3662DC5DB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66" name="Picture 76">
          <a:extLst>
            <a:ext uri="{FF2B5EF4-FFF2-40B4-BE49-F238E27FC236}">
              <a16:creationId xmlns:a16="http://schemas.microsoft.com/office/drawing/2014/main" id="{6EE90E3A-CDE9-46B4-B809-E2E474E3C6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1082</xdr:row>
      <xdr:rowOff>160734</xdr:rowOff>
    </xdr:from>
    <xdr:to>
      <xdr:col>1</xdr:col>
      <xdr:colOff>990600</xdr:colOff>
      <xdr:row>1083</xdr:row>
      <xdr:rowOff>3969</xdr:rowOff>
    </xdr:to>
    <xdr:pic>
      <xdr:nvPicPr>
        <xdr:cNvPr id="1367" name="Picture 79">
          <a:extLst>
            <a:ext uri="{FF2B5EF4-FFF2-40B4-BE49-F238E27FC236}">
              <a16:creationId xmlns:a16="http://schemas.microsoft.com/office/drawing/2014/main" id="{47B8E3DB-3218-44D1-ABA8-BDEB16937B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1083</xdr:row>
      <xdr:rowOff>0</xdr:rowOff>
    </xdr:from>
    <xdr:to>
      <xdr:col>1</xdr:col>
      <xdr:colOff>800100</xdr:colOff>
      <xdr:row>1083</xdr:row>
      <xdr:rowOff>5461</xdr:rowOff>
    </xdr:to>
    <xdr:pic>
      <xdr:nvPicPr>
        <xdr:cNvPr id="1368" name="Picture 1">
          <a:extLst>
            <a:ext uri="{FF2B5EF4-FFF2-40B4-BE49-F238E27FC236}">
              <a16:creationId xmlns:a16="http://schemas.microsoft.com/office/drawing/2014/main" id="{A902F7CC-5D9A-48F4-817A-B214C2CA8B5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1083</xdr:row>
      <xdr:rowOff>0</xdr:rowOff>
    </xdr:from>
    <xdr:to>
      <xdr:col>1</xdr:col>
      <xdr:colOff>861060</xdr:colOff>
      <xdr:row>1083</xdr:row>
      <xdr:rowOff>47244</xdr:rowOff>
    </xdr:to>
    <xdr:pic>
      <xdr:nvPicPr>
        <xdr:cNvPr id="1369" name="Picture 1">
          <a:extLst>
            <a:ext uri="{FF2B5EF4-FFF2-40B4-BE49-F238E27FC236}">
              <a16:creationId xmlns:a16="http://schemas.microsoft.com/office/drawing/2014/main" id="{89016DE8-D3B7-494B-A0E7-D6DDE272CD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151310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8</xdr:row>
      <xdr:rowOff>0</xdr:rowOff>
    </xdr:from>
    <xdr:ext cx="211121" cy="277158"/>
    <xdr:sp macro="" textlink="">
      <xdr:nvSpPr>
        <xdr:cNvPr id="2" name="TextBox 1">
          <a:extLst>
            <a:ext uri="{FF2B5EF4-FFF2-40B4-BE49-F238E27FC236}">
              <a16:creationId xmlns:a16="http://schemas.microsoft.com/office/drawing/2014/main" id="{6B124912-6E1D-4356-9010-F466484D31DE}"/>
            </a:ext>
          </a:extLst>
        </xdr:cNvPr>
        <xdr:cNvSpPr txBox="1"/>
      </xdr:nvSpPr>
      <xdr:spPr>
        <a:xfrm>
          <a:off x="6772275" y="1619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3" name="TextBox 2">
          <a:extLst>
            <a:ext uri="{FF2B5EF4-FFF2-40B4-BE49-F238E27FC236}">
              <a16:creationId xmlns:a16="http://schemas.microsoft.com/office/drawing/2014/main" id="{50E64AEB-4F54-4281-A59E-2513758E2ECB}"/>
            </a:ext>
          </a:extLst>
        </xdr:cNvPr>
        <xdr:cNvSpPr txBox="1"/>
      </xdr:nvSpPr>
      <xdr:spPr>
        <a:xfrm>
          <a:off x="6772275" y="1619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4" name="TextBox 3">
          <a:extLst>
            <a:ext uri="{FF2B5EF4-FFF2-40B4-BE49-F238E27FC236}">
              <a16:creationId xmlns:a16="http://schemas.microsoft.com/office/drawing/2014/main" id="{1C6F9DD5-DDB0-4A89-8460-24E653974128}"/>
            </a:ext>
          </a:extLst>
        </xdr:cNvPr>
        <xdr:cNvSpPr txBox="1"/>
      </xdr:nvSpPr>
      <xdr:spPr>
        <a:xfrm>
          <a:off x="6772275" y="1619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5" name="TextBox 4">
          <a:extLst>
            <a:ext uri="{FF2B5EF4-FFF2-40B4-BE49-F238E27FC236}">
              <a16:creationId xmlns:a16="http://schemas.microsoft.com/office/drawing/2014/main" id="{1C31759B-AA2A-4547-9103-ED5FCC99C12F}"/>
            </a:ext>
          </a:extLst>
        </xdr:cNvPr>
        <xdr:cNvSpPr txBox="1"/>
      </xdr:nvSpPr>
      <xdr:spPr>
        <a:xfrm>
          <a:off x="6772275" y="1619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 name="TextBox 9">
          <a:extLst>
            <a:ext uri="{FF2B5EF4-FFF2-40B4-BE49-F238E27FC236}">
              <a16:creationId xmlns:a16="http://schemas.microsoft.com/office/drawing/2014/main" id="{D151F3BC-F506-4EE0-8B77-081E7E7AC88F}"/>
            </a:ext>
          </a:extLst>
        </xdr:cNvPr>
        <xdr:cNvSpPr txBox="1"/>
      </xdr:nvSpPr>
      <xdr:spPr>
        <a:xfrm>
          <a:off x="6772275" y="372522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 name="TextBox 10">
          <a:extLst>
            <a:ext uri="{FF2B5EF4-FFF2-40B4-BE49-F238E27FC236}">
              <a16:creationId xmlns:a16="http://schemas.microsoft.com/office/drawing/2014/main" id="{2D1B3245-7F9D-4AF5-8C0D-F9806BD1A1D9}"/>
            </a:ext>
          </a:extLst>
        </xdr:cNvPr>
        <xdr:cNvSpPr txBox="1"/>
      </xdr:nvSpPr>
      <xdr:spPr>
        <a:xfrm>
          <a:off x="6772275" y="372522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8" name="TextBox 11">
          <a:extLst>
            <a:ext uri="{FF2B5EF4-FFF2-40B4-BE49-F238E27FC236}">
              <a16:creationId xmlns:a16="http://schemas.microsoft.com/office/drawing/2014/main" id="{C8E4FF5C-AB1E-4765-A51A-5606D6FA6F9F}"/>
            </a:ext>
          </a:extLst>
        </xdr:cNvPr>
        <xdr:cNvSpPr txBox="1"/>
      </xdr:nvSpPr>
      <xdr:spPr>
        <a:xfrm>
          <a:off x="6772275" y="372522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9" name="TextBox 12">
          <a:extLst>
            <a:ext uri="{FF2B5EF4-FFF2-40B4-BE49-F238E27FC236}">
              <a16:creationId xmlns:a16="http://schemas.microsoft.com/office/drawing/2014/main" id="{880AA448-E703-4A27-973B-E901D9209EED}"/>
            </a:ext>
          </a:extLst>
        </xdr:cNvPr>
        <xdr:cNvSpPr txBox="1"/>
      </xdr:nvSpPr>
      <xdr:spPr>
        <a:xfrm>
          <a:off x="6772275" y="372522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0" name="TextBox 13">
          <a:extLst>
            <a:ext uri="{FF2B5EF4-FFF2-40B4-BE49-F238E27FC236}">
              <a16:creationId xmlns:a16="http://schemas.microsoft.com/office/drawing/2014/main" id="{3A95F6FF-A04C-4199-AC5B-036C08185AF8}"/>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1" name="TextBox 14">
          <a:extLst>
            <a:ext uri="{FF2B5EF4-FFF2-40B4-BE49-F238E27FC236}">
              <a16:creationId xmlns:a16="http://schemas.microsoft.com/office/drawing/2014/main" id="{D41B1A23-3E82-450A-8E89-39537F3664C0}"/>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2" name="TextBox 15">
          <a:extLst>
            <a:ext uri="{FF2B5EF4-FFF2-40B4-BE49-F238E27FC236}">
              <a16:creationId xmlns:a16="http://schemas.microsoft.com/office/drawing/2014/main" id="{1930528C-3474-4BA1-AA93-78410F1F133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3" name="TextBox 16">
          <a:extLst>
            <a:ext uri="{FF2B5EF4-FFF2-40B4-BE49-F238E27FC236}">
              <a16:creationId xmlns:a16="http://schemas.microsoft.com/office/drawing/2014/main" id="{E3E6407F-6D67-4CEE-93AD-6ECD026D529E}"/>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4" name="TextBox 21">
          <a:extLst>
            <a:ext uri="{FF2B5EF4-FFF2-40B4-BE49-F238E27FC236}">
              <a16:creationId xmlns:a16="http://schemas.microsoft.com/office/drawing/2014/main" id="{A8AFC732-EBEC-4B67-92FC-8BA5EC58E26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5" name="TextBox 22">
          <a:extLst>
            <a:ext uri="{FF2B5EF4-FFF2-40B4-BE49-F238E27FC236}">
              <a16:creationId xmlns:a16="http://schemas.microsoft.com/office/drawing/2014/main" id="{F8D94B8B-4F56-4DF6-B3BB-1EC937E970F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6" name="TextBox 23">
          <a:extLst>
            <a:ext uri="{FF2B5EF4-FFF2-40B4-BE49-F238E27FC236}">
              <a16:creationId xmlns:a16="http://schemas.microsoft.com/office/drawing/2014/main" id="{95B2E749-A31D-4B88-ADD0-51960F39251D}"/>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7" name="TextBox 24">
          <a:extLst>
            <a:ext uri="{FF2B5EF4-FFF2-40B4-BE49-F238E27FC236}">
              <a16:creationId xmlns:a16="http://schemas.microsoft.com/office/drawing/2014/main" id="{EEA0EE89-C104-432D-8FBB-6FAC1E61B3B0}"/>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8" name="TextBox 29">
          <a:extLst>
            <a:ext uri="{FF2B5EF4-FFF2-40B4-BE49-F238E27FC236}">
              <a16:creationId xmlns:a16="http://schemas.microsoft.com/office/drawing/2014/main" id="{410B0219-9685-4C5D-9A38-AC785EEA2AC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19" name="TextBox 30">
          <a:extLst>
            <a:ext uri="{FF2B5EF4-FFF2-40B4-BE49-F238E27FC236}">
              <a16:creationId xmlns:a16="http://schemas.microsoft.com/office/drawing/2014/main" id="{512FD47F-6552-483A-8155-83CA8022B92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0" name="TextBox 31">
          <a:extLst>
            <a:ext uri="{FF2B5EF4-FFF2-40B4-BE49-F238E27FC236}">
              <a16:creationId xmlns:a16="http://schemas.microsoft.com/office/drawing/2014/main" id="{E01ACF77-5DB3-454F-8EE3-20EF4240267C}"/>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1" name="TextBox 32">
          <a:extLst>
            <a:ext uri="{FF2B5EF4-FFF2-40B4-BE49-F238E27FC236}">
              <a16:creationId xmlns:a16="http://schemas.microsoft.com/office/drawing/2014/main" id="{CFB7FE62-04B3-49CE-8670-C71F5A9D5FA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2" name="TextBox 21">
          <a:extLst>
            <a:ext uri="{FF2B5EF4-FFF2-40B4-BE49-F238E27FC236}">
              <a16:creationId xmlns:a16="http://schemas.microsoft.com/office/drawing/2014/main" id="{10A4D31E-12F3-4D00-BE9B-E1C7EE3B0DA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3" name="TextBox 22">
          <a:extLst>
            <a:ext uri="{FF2B5EF4-FFF2-40B4-BE49-F238E27FC236}">
              <a16:creationId xmlns:a16="http://schemas.microsoft.com/office/drawing/2014/main" id="{466BEAA6-D17A-4AE9-9013-37A7711581F8}"/>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4" name="TextBox 23">
          <a:extLst>
            <a:ext uri="{FF2B5EF4-FFF2-40B4-BE49-F238E27FC236}">
              <a16:creationId xmlns:a16="http://schemas.microsoft.com/office/drawing/2014/main" id="{B0BA2A85-08F0-4772-A514-5CDA4CF45CF9}"/>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5" name="TextBox 24">
          <a:extLst>
            <a:ext uri="{FF2B5EF4-FFF2-40B4-BE49-F238E27FC236}">
              <a16:creationId xmlns:a16="http://schemas.microsoft.com/office/drawing/2014/main" id="{628008E7-ABCB-402C-859D-9E6C9D5D4AA3}"/>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6" name="TextBox 29">
          <a:extLst>
            <a:ext uri="{FF2B5EF4-FFF2-40B4-BE49-F238E27FC236}">
              <a16:creationId xmlns:a16="http://schemas.microsoft.com/office/drawing/2014/main" id="{710BCB69-90E7-410C-B547-03FB299BEDF1}"/>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7" name="TextBox 30">
          <a:extLst>
            <a:ext uri="{FF2B5EF4-FFF2-40B4-BE49-F238E27FC236}">
              <a16:creationId xmlns:a16="http://schemas.microsoft.com/office/drawing/2014/main" id="{2A01D77A-1BE5-48DD-983D-D1B640B0F43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8" name="TextBox 31">
          <a:extLst>
            <a:ext uri="{FF2B5EF4-FFF2-40B4-BE49-F238E27FC236}">
              <a16:creationId xmlns:a16="http://schemas.microsoft.com/office/drawing/2014/main" id="{9EBE2E40-D5AE-4840-9294-041D073A81EF}"/>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29" name="TextBox 32">
          <a:extLst>
            <a:ext uri="{FF2B5EF4-FFF2-40B4-BE49-F238E27FC236}">
              <a16:creationId xmlns:a16="http://schemas.microsoft.com/office/drawing/2014/main" id="{449CE4FB-E25D-42E2-BE0A-EB6FB6C47AA9}"/>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30" name="TextBox 1">
          <a:extLst>
            <a:ext uri="{FF2B5EF4-FFF2-40B4-BE49-F238E27FC236}">
              <a16:creationId xmlns:a16="http://schemas.microsoft.com/office/drawing/2014/main" id="{7A904884-2033-4482-BF70-2ECB1A535226}"/>
            </a:ext>
          </a:extLst>
        </xdr:cNvPr>
        <xdr:cNvSpPr txBox="1"/>
      </xdr:nvSpPr>
      <xdr:spPr>
        <a:xfrm>
          <a:off x="6772275" y="58293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31" name="TextBox 2">
          <a:extLst>
            <a:ext uri="{FF2B5EF4-FFF2-40B4-BE49-F238E27FC236}">
              <a16:creationId xmlns:a16="http://schemas.microsoft.com/office/drawing/2014/main" id="{3FB4A099-FA80-41D5-B04A-682E2AA59FD5}"/>
            </a:ext>
          </a:extLst>
        </xdr:cNvPr>
        <xdr:cNvSpPr txBox="1"/>
      </xdr:nvSpPr>
      <xdr:spPr>
        <a:xfrm>
          <a:off x="6772275" y="58293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32" name="TextBox 3">
          <a:extLst>
            <a:ext uri="{FF2B5EF4-FFF2-40B4-BE49-F238E27FC236}">
              <a16:creationId xmlns:a16="http://schemas.microsoft.com/office/drawing/2014/main" id="{90C4BE39-A2B8-4858-8095-42084A9BB6A0}"/>
            </a:ext>
          </a:extLst>
        </xdr:cNvPr>
        <xdr:cNvSpPr txBox="1"/>
      </xdr:nvSpPr>
      <xdr:spPr>
        <a:xfrm>
          <a:off x="6772275" y="58293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33" name="TextBox 4">
          <a:extLst>
            <a:ext uri="{FF2B5EF4-FFF2-40B4-BE49-F238E27FC236}">
              <a16:creationId xmlns:a16="http://schemas.microsoft.com/office/drawing/2014/main" id="{E843803A-88DE-411B-82DC-8ECFD97CB3A0}"/>
            </a:ext>
          </a:extLst>
        </xdr:cNvPr>
        <xdr:cNvSpPr txBox="1"/>
      </xdr:nvSpPr>
      <xdr:spPr>
        <a:xfrm>
          <a:off x="6772275" y="58293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34" name="TextBox 9">
          <a:extLst>
            <a:ext uri="{FF2B5EF4-FFF2-40B4-BE49-F238E27FC236}">
              <a16:creationId xmlns:a16="http://schemas.microsoft.com/office/drawing/2014/main" id="{C69F1A07-4622-4C8F-9DF0-02937B79AF2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35" name="TextBox 10">
          <a:extLst>
            <a:ext uri="{FF2B5EF4-FFF2-40B4-BE49-F238E27FC236}">
              <a16:creationId xmlns:a16="http://schemas.microsoft.com/office/drawing/2014/main" id="{3853064D-359B-428F-B337-BF4C1B83B5E2}"/>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36" name="TextBox 11">
          <a:extLst>
            <a:ext uri="{FF2B5EF4-FFF2-40B4-BE49-F238E27FC236}">
              <a16:creationId xmlns:a16="http://schemas.microsoft.com/office/drawing/2014/main" id="{47FCEEE6-23F0-44B3-B2A2-46AAA1F5923F}"/>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37" name="TextBox 12">
          <a:extLst>
            <a:ext uri="{FF2B5EF4-FFF2-40B4-BE49-F238E27FC236}">
              <a16:creationId xmlns:a16="http://schemas.microsoft.com/office/drawing/2014/main" id="{52070BCF-07C4-42A0-B8A1-8CD7A3ED0D1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38" name="TextBox 9">
          <a:extLst>
            <a:ext uri="{FF2B5EF4-FFF2-40B4-BE49-F238E27FC236}">
              <a16:creationId xmlns:a16="http://schemas.microsoft.com/office/drawing/2014/main" id="{F05B4E3D-6EF6-4E11-B1B8-0373B64E5F8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39" name="TextBox 10">
          <a:extLst>
            <a:ext uri="{FF2B5EF4-FFF2-40B4-BE49-F238E27FC236}">
              <a16:creationId xmlns:a16="http://schemas.microsoft.com/office/drawing/2014/main" id="{7A598C02-1591-4A41-B168-18FF1553249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0" name="TextBox 11">
          <a:extLst>
            <a:ext uri="{FF2B5EF4-FFF2-40B4-BE49-F238E27FC236}">
              <a16:creationId xmlns:a16="http://schemas.microsoft.com/office/drawing/2014/main" id="{FD78B3A1-77A5-40D6-BC69-E9F6F1E80C4A}"/>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1" name="TextBox 12">
          <a:extLst>
            <a:ext uri="{FF2B5EF4-FFF2-40B4-BE49-F238E27FC236}">
              <a16:creationId xmlns:a16="http://schemas.microsoft.com/office/drawing/2014/main" id="{12CE840C-C62B-4603-9D48-C1CAA4734FFA}"/>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2" name="TextBox 9">
          <a:extLst>
            <a:ext uri="{FF2B5EF4-FFF2-40B4-BE49-F238E27FC236}">
              <a16:creationId xmlns:a16="http://schemas.microsoft.com/office/drawing/2014/main" id="{6E9567F0-7597-4C49-8D81-AA9EFA66197D}"/>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3" name="TextBox 10">
          <a:extLst>
            <a:ext uri="{FF2B5EF4-FFF2-40B4-BE49-F238E27FC236}">
              <a16:creationId xmlns:a16="http://schemas.microsoft.com/office/drawing/2014/main" id="{F80D5A6C-031A-4FF1-87FB-748E4F7029C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4" name="TextBox 11">
          <a:extLst>
            <a:ext uri="{FF2B5EF4-FFF2-40B4-BE49-F238E27FC236}">
              <a16:creationId xmlns:a16="http://schemas.microsoft.com/office/drawing/2014/main" id="{F36BD37F-ADB0-4540-A323-736F488AEB9F}"/>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5" name="TextBox 12">
          <a:extLst>
            <a:ext uri="{FF2B5EF4-FFF2-40B4-BE49-F238E27FC236}">
              <a16:creationId xmlns:a16="http://schemas.microsoft.com/office/drawing/2014/main" id="{5D021DBF-C61B-4FBE-B186-86BD006E3A3D}"/>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6" name="TextBox 9">
          <a:extLst>
            <a:ext uri="{FF2B5EF4-FFF2-40B4-BE49-F238E27FC236}">
              <a16:creationId xmlns:a16="http://schemas.microsoft.com/office/drawing/2014/main" id="{17FAE08E-5889-4AD8-8A4D-DCE55C63947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7" name="TextBox 10">
          <a:extLst>
            <a:ext uri="{FF2B5EF4-FFF2-40B4-BE49-F238E27FC236}">
              <a16:creationId xmlns:a16="http://schemas.microsoft.com/office/drawing/2014/main" id="{2A3F23AA-46AA-4BDA-979D-B1863D7DE67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8" name="TextBox 11">
          <a:extLst>
            <a:ext uri="{FF2B5EF4-FFF2-40B4-BE49-F238E27FC236}">
              <a16:creationId xmlns:a16="http://schemas.microsoft.com/office/drawing/2014/main" id="{9737FBBC-E82B-471B-AE85-C6A8FEE68FA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49" name="TextBox 12">
          <a:extLst>
            <a:ext uri="{FF2B5EF4-FFF2-40B4-BE49-F238E27FC236}">
              <a16:creationId xmlns:a16="http://schemas.microsoft.com/office/drawing/2014/main" id="{F10DB0C0-13DB-4716-93FC-D8C467BF3D05}"/>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0" name="TextBox 9">
          <a:extLst>
            <a:ext uri="{FF2B5EF4-FFF2-40B4-BE49-F238E27FC236}">
              <a16:creationId xmlns:a16="http://schemas.microsoft.com/office/drawing/2014/main" id="{5D9B7651-CF75-45BC-970E-6BB1CFF500EA}"/>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1" name="TextBox 10">
          <a:extLst>
            <a:ext uri="{FF2B5EF4-FFF2-40B4-BE49-F238E27FC236}">
              <a16:creationId xmlns:a16="http://schemas.microsoft.com/office/drawing/2014/main" id="{05B6385B-932B-4D62-A7C7-8DD90552C0B8}"/>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2" name="TextBox 11">
          <a:extLst>
            <a:ext uri="{FF2B5EF4-FFF2-40B4-BE49-F238E27FC236}">
              <a16:creationId xmlns:a16="http://schemas.microsoft.com/office/drawing/2014/main" id="{568EA01B-99AC-44F4-A3AB-CB15A62FAD0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3" name="TextBox 12">
          <a:extLst>
            <a:ext uri="{FF2B5EF4-FFF2-40B4-BE49-F238E27FC236}">
              <a16:creationId xmlns:a16="http://schemas.microsoft.com/office/drawing/2014/main" id="{E55B43AA-F469-4DB7-8FDC-05B9263F1778}"/>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4" name="TextBox 9">
          <a:extLst>
            <a:ext uri="{FF2B5EF4-FFF2-40B4-BE49-F238E27FC236}">
              <a16:creationId xmlns:a16="http://schemas.microsoft.com/office/drawing/2014/main" id="{0D90EC88-1590-4FD3-9481-ABBA0F8F5CB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5" name="TextBox 10">
          <a:extLst>
            <a:ext uri="{FF2B5EF4-FFF2-40B4-BE49-F238E27FC236}">
              <a16:creationId xmlns:a16="http://schemas.microsoft.com/office/drawing/2014/main" id="{F8CA80BF-B335-4469-8C39-5EB73AB6A515}"/>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6" name="TextBox 11">
          <a:extLst>
            <a:ext uri="{FF2B5EF4-FFF2-40B4-BE49-F238E27FC236}">
              <a16:creationId xmlns:a16="http://schemas.microsoft.com/office/drawing/2014/main" id="{919C1177-F950-4E1F-84B7-2BC79A03FE99}"/>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7" name="TextBox 12">
          <a:extLst>
            <a:ext uri="{FF2B5EF4-FFF2-40B4-BE49-F238E27FC236}">
              <a16:creationId xmlns:a16="http://schemas.microsoft.com/office/drawing/2014/main" id="{8F0F43D9-0E6D-48E3-A227-A1D00D05AA02}"/>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8" name="TextBox 9">
          <a:extLst>
            <a:ext uri="{FF2B5EF4-FFF2-40B4-BE49-F238E27FC236}">
              <a16:creationId xmlns:a16="http://schemas.microsoft.com/office/drawing/2014/main" id="{61360EBF-F833-4DEF-A20D-2748637E18A3}"/>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59" name="TextBox 10">
          <a:extLst>
            <a:ext uri="{FF2B5EF4-FFF2-40B4-BE49-F238E27FC236}">
              <a16:creationId xmlns:a16="http://schemas.microsoft.com/office/drawing/2014/main" id="{1B12800C-9FBD-43C1-BDBA-715DDE703C72}"/>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0" name="TextBox 11">
          <a:extLst>
            <a:ext uri="{FF2B5EF4-FFF2-40B4-BE49-F238E27FC236}">
              <a16:creationId xmlns:a16="http://schemas.microsoft.com/office/drawing/2014/main" id="{D22F909A-5B24-4067-9528-5E31D8A11D0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1" name="TextBox 12">
          <a:extLst>
            <a:ext uri="{FF2B5EF4-FFF2-40B4-BE49-F238E27FC236}">
              <a16:creationId xmlns:a16="http://schemas.microsoft.com/office/drawing/2014/main" id="{339A16F1-1E5E-482C-8CF9-E1D31C13B3B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2" name="TextBox 9">
          <a:extLst>
            <a:ext uri="{FF2B5EF4-FFF2-40B4-BE49-F238E27FC236}">
              <a16:creationId xmlns:a16="http://schemas.microsoft.com/office/drawing/2014/main" id="{C3C435FF-A5C4-44EC-82F5-5499F21E30C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3" name="TextBox 10">
          <a:extLst>
            <a:ext uri="{FF2B5EF4-FFF2-40B4-BE49-F238E27FC236}">
              <a16:creationId xmlns:a16="http://schemas.microsoft.com/office/drawing/2014/main" id="{D632F635-BDA8-466C-A2B2-016BC806145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4" name="TextBox 11">
          <a:extLst>
            <a:ext uri="{FF2B5EF4-FFF2-40B4-BE49-F238E27FC236}">
              <a16:creationId xmlns:a16="http://schemas.microsoft.com/office/drawing/2014/main" id="{F5B53A15-04CC-4FFE-95D3-8716AD78E13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5" name="TextBox 12">
          <a:extLst>
            <a:ext uri="{FF2B5EF4-FFF2-40B4-BE49-F238E27FC236}">
              <a16:creationId xmlns:a16="http://schemas.microsoft.com/office/drawing/2014/main" id="{E089F33B-ACED-472B-AB0E-4D28E79C879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41</xdr:row>
      <xdr:rowOff>0</xdr:rowOff>
    </xdr:from>
    <xdr:ext cx="211121" cy="277158"/>
    <xdr:sp macro="" textlink="">
      <xdr:nvSpPr>
        <xdr:cNvPr id="66" name="TextBox 9">
          <a:extLst>
            <a:ext uri="{FF2B5EF4-FFF2-40B4-BE49-F238E27FC236}">
              <a16:creationId xmlns:a16="http://schemas.microsoft.com/office/drawing/2014/main" id="{A3095C1B-BCD2-4050-9F40-3EEC2624B850}"/>
            </a:ext>
          </a:extLst>
        </xdr:cNvPr>
        <xdr:cNvSpPr txBox="1"/>
      </xdr:nvSpPr>
      <xdr:spPr>
        <a:xfrm>
          <a:off x="6772275" y="514826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41</xdr:row>
      <xdr:rowOff>0</xdr:rowOff>
    </xdr:from>
    <xdr:ext cx="211121" cy="277158"/>
    <xdr:sp macro="" textlink="">
      <xdr:nvSpPr>
        <xdr:cNvPr id="67" name="TextBox 10">
          <a:extLst>
            <a:ext uri="{FF2B5EF4-FFF2-40B4-BE49-F238E27FC236}">
              <a16:creationId xmlns:a16="http://schemas.microsoft.com/office/drawing/2014/main" id="{67EB822E-36A5-46DC-869C-C1EC817B43C0}"/>
            </a:ext>
          </a:extLst>
        </xdr:cNvPr>
        <xdr:cNvSpPr txBox="1"/>
      </xdr:nvSpPr>
      <xdr:spPr>
        <a:xfrm>
          <a:off x="6772275" y="514826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41</xdr:row>
      <xdr:rowOff>0</xdr:rowOff>
    </xdr:from>
    <xdr:ext cx="211121" cy="277158"/>
    <xdr:sp macro="" textlink="">
      <xdr:nvSpPr>
        <xdr:cNvPr id="68" name="TextBox 11">
          <a:extLst>
            <a:ext uri="{FF2B5EF4-FFF2-40B4-BE49-F238E27FC236}">
              <a16:creationId xmlns:a16="http://schemas.microsoft.com/office/drawing/2014/main" id="{44154995-38E2-4034-97DC-77BBE96571B1}"/>
            </a:ext>
          </a:extLst>
        </xdr:cNvPr>
        <xdr:cNvSpPr txBox="1"/>
      </xdr:nvSpPr>
      <xdr:spPr>
        <a:xfrm>
          <a:off x="6772275" y="514826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41</xdr:row>
      <xdr:rowOff>0</xdr:rowOff>
    </xdr:from>
    <xdr:ext cx="211121" cy="277158"/>
    <xdr:sp macro="" textlink="">
      <xdr:nvSpPr>
        <xdr:cNvPr id="69" name="TextBox 12">
          <a:extLst>
            <a:ext uri="{FF2B5EF4-FFF2-40B4-BE49-F238E27FC236}">
              <a16:creationId xmlns:a16="http://schemas.microsoft.com/office/drawing/2014/main" id="{0D66EB05-F616-452D-86F3-04AA4823CE1A}"/>
            </a:ext>
          </a:extLst>
        </xdr:cNvPr>
        <xdr:cNvSpPr txBox="1"/>
      </xdr:nvSpPr>
      <xdr:spPr>
        <a:xfrm>
          <a:off x="6772275" y="514826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1</xdr:col>
      <xdr:colOff>990600</xdr:colOff>
      <xdr:row>50</xdr:row>
      <xdr:rowOff>0</xdr:rowOff>
    </xdr:from>
    <xdr:to>
      <xdr:col>1</xdr:col>
      <xdr:colOff>990600</xdr:colOff>
      <xdr:row>50</xdr:row>
      <xdr:rowOff>0</xdr:rowOff>
    </xdr:to>
    <xdr:pic>
      <xdr:nvPicPr>
        <xdr:cNvPr id="70" name="Picture 82">
          <a:extLst>
            <a:ext uri="{FF2B5EF4-FFF2-40B4-BE49-F238E27FC236}">
              <a16:creationId xmlns:a16="http://schemas.microsoft.com/office/drawing/2014/main" id="{82F45BF7-3606-463C-A81A-D6A8FBAF0D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1" name="Picture 85">
          <a:extLst>
            <a:ext uri="{FF2B5EF4-FFF2-40B4-BE49-F238E27FC236}">
              <a16:creationId xmlns:a16="http://schemas.microsoft.com/office/drawing/2014/main" id="{7F2A41F2-AF8D-456A-A092-CDA0F557AB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2" name="Picture 76">
          <a:extLst>
            <a:ext uri="{FF2B5EF4-FFF2-40B4-BE49-F238E27FC236}">
              <a16:creationId xmlns:a16="http://schemas.microsoft.com/office/drawing/2014/main" id="{37EE8ED5-A78A-416F-B3F4-8465F3394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3" name="Picture 79">
          <a:extLst>
            <a:ext uri="{FF2B5EF4-FFF2-40B4-BE49-F238E27FC236}">
              <a16:creationId xmlns:a16="http://schemas.microsoft.com/office/drawing/2014/main" id="{E5530573-4272-4A96-BA87-39F84BCE71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4" name="Picture 82">
          <a:extLst>
            <a:ext uri="{FF2B5EF4-FFF2-40B4-BE49-F238E27FC236}">
              <a16:creationId xmlns:a16="http://schemas.microsoft.com/office/drawing/2014/main" id="{4D137D70-2842-4C5E-A3DB-FC2293CD6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5" name="Picture 85">
          <a:extLst>
            <a:ext uri="{FF2B5EF4-FFF2-40B4-BE49-F238E27FC236}">
              <a16:creationId xmlns:a16="http://schemas.microsoft.com/office/drawing/2014/main" id="{208E289B-B485-4B5B-B2A1-4513C7D54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6" name="Picture 76">
          <a:extLst>
            <a:ext uri="{FF2B5EF4-FFF2-40B4-BE49-F238E27FC236}">
              <a16:creationId xmlns:a16="http://schemas.microsoft.com/office/drawing/2014/main" id="{D79EF531-D3C8-4FE6-98B0-D300996830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7" name="Picture 79">
          <a:extLst>
            <a:ext uri="{FF2B5EF4-FFF2-40B4-BE49-F238E27FC236}">
              <a16:creationId xmlns:a16="http://schemas.microsoft.com/office/drawing/2014/main" id="{6588A1C6-C0C7-4679-AF87-BDD27EC1A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8" name="Picture 82">
          <a:extLst>
            <a:ext uri="{FF2B5EF4-FFF2-40B4-BE49-F238E27FC236}">
              <a16:creationId xmlns:a16="http://schemas.microsoft.com/office/drawing/2014/main" id="{30E5D70F-F0D7-429D-A732-53082E870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79" name="Picture 85">
          <a:extLst>
            <a:ext uri="{FF2B5EF4-FFF2-40B4-BE49-F238E27FC236}">
              <a16:creationId xmlns:a16="http://schemas.microsoft.com/office/drawing/2014/main" id="{3D328D27-3FDD-4BD3-9F9E-4865105B8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80" name="Picture 76">
          <a:extLst>
            <a:ext uri="{FF2B5EF4-FFF2-40B4-BE49-F238E27FC236}">
              <a16:creationId xmlns:a16="http://schemas.microsoft.com/office/drawing/2014/main" id="{5FA6A0C9-1B75-4B67-BC60-E8ACFC24E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81" name="Picture 79">
          <a:extLst>
            <a:ext uri="{FF2B5EF4-FFF2-40B4-BE49-F238E27FC236}">
              <a16:creationId xmlns:a16="http://schemas.microsoft.com/office/drawing/2014/main" id="{3C29A614-1C3B-4103-BE64-B046BAEFD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50</xdr:row>
      <xdr:rowOff>0</xdr:rowOff>
    </xdr:from>
    <xdr:to>
      <xdr:col>1</xdr:col>
      <xdr:colOff>548640</xdr:colOff>
      <xdr:row>50</xdr:row>
      <xdr:rowOff>0</xdr:rowOff>
    </xdr:to>
    <xdr:pic>
      <xdr:nvPicPr>
        <xdr:cNvPr id="82" name="Picture 133" descr="Izrezak.JPG">
          <a:extLst>
            <a:ext uri="{FF2B5EF4-FFF2-40B4-BE49-F238E27FC236}">
              <a16:creationId xmlns:a16="http://schemas.microsoft.com/office/drawing/2014/main" id="{CAD89B6E-3CF6-46D9-9E56-91841DD7A3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50</xdr:row>
      <xdr:rowOff>0</xdr:rowOff>
    </xdr:from>
    <xdr:to>
      <xdr:col>1</xdr:col>
      <xdr:colOff>548640</xdr:colOff>
      <xdr:row>50</xdr:row>
      <xdr:rowOff>0</xdr:rowOff>
    </xdr:to>
    <xdr:pic>
      <xdr:nvPicPr>
        <xdr:cNvPr id="83" name="Picture 143" descr="Izrezak.JPG">
          <a:extLst>
            <a:ext uri="{FF2B5EF4-FFF2-40B4-BE49-F238E27FC236}">
              <a16:creationId xmlns:a16="http://schemas.microsoft.com/office/drawing/2014/main" id="{AF79AE02-9211-4BEF-B1E0-5F06846672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84" name="Picture 2">
          <a:extLst>
            <a:ext uri="{FF2B5EF4-FFF2-40B4-BE49-F238E27FC236}">
              <a16:creationId xmlns:a16="http://schemas.microsoft.com/office/drawing/2014/main" id="{BC6DFC9B-258B-438C-8D73-A818315D31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85" name="Picture 3" descr="nealuce_parete">
          <a:extLst>
            <a:ext uri="{FF2B5EF4-FFF2-40B4-BE49-F238E27FC236}">
              <a16:creationId xmlns:a16="http://schemas.microsoft.com/office/drawing/2014/main" id="{CDD20C21-64BB-4CE0-A195-914CDF7F0F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86" name="Picture 2">
          <a:extLst>
            <a:ext uri="{FF2B5EF4-FFF2-40B4-BE49-F238E27FC236}">
              <a16:creationId xmlns:a16="http://schemas.microsoft.com/office/drawing/2014/main" id="{CE060CB3-0CDF-4936-B901-9D17E3BB14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87" name="Picture 2">
          <a:extLst>
            <a:ext uri="{FF2B5EF4-FFF2-40B4-BE49-F238E27FC236}">
              <a16:creationId xmlns:a16="http://schemas.microsoft.com/office/drawing/2014/main" id="{833365D1-F31F-489A-A62D-27394EEB8C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88" name="Picture 3" descr="nealuce_parete">
          <a:extLst>
            <a:ext uri="{FF2B5EF4-FFF2-40B4-BE49-F238E27FC236}">
              <a16:creationId xmlns:a16="http://schemas.microsoft.com/office/drawing/2014/main" id="{771331A2-5347-48D1-9003-69A961AF28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89" name="Picture 2">
          <a:extLst>
            <a:ext uri="{FF2B5EF4-FFF2-40B4-BE49-F238E27FC236}">
              <a16:creationId xmlns:a16="http://schemas.microsoft.com/office/drawing/2014/main" id="{A52EFBDE-3250-4771-9913-69DB95563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90" name="Picture 3" descr="nealuce_parete">
          <a:extLst>
            <a:ext uri="{FF2B5EF4-FFF2-40B4-BE49-F238E27FC236}">
              <a16:creationId xmlns:a16="http://schemas.microsoft.com/office/drawing/2014/main" id="{5F580118-9047-4472-B740-BF6A6E477D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91" name="Picture 2">
          <a:extLst>
            <a:ext uri="{FF2B5EF4-FFF2-40B4-BE49-F238E27FC236}">
              <a16:creationId xmlns:a16="http://schemas.microsoft.com/office/drawing/2014/main" id="{D1F3E2FE-6CCB-4987-ADC9-2F057133E6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50</xdr:row>
      <xdr:rowOff>0</xdr:rowOff>
    </xdr:from>
    <xdr:to>
      <xdr:col>1</xdr:col>
      <xdr:colOff>822960</xdr:colOff>
      <xdr:row>50</xdr:row>
      <xdr:rowOff>0</xdr:rowOff>
    </xdr:to>
    <xdr:pic>
      <xdr:nvPicPr>
        <xdr:cNvPr id="92" name="Picture 1">
          <a:extLst>
            <a:ext uri="{FF2B5EF4-FFF2-40B4-BE49-F238E27FC236}">
              <a16:creationId xmlns:a16="http://schemas.microsoft.com/office/drawing/2014/main" id="{E9955412-740D-4D98-A622-391FAF13E39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39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50</xdr:row>
      <xdr:rowOff>0</xdr:rowOff>
    </xdr:from>
    <xdr:to>
      <xdr:col>1</xdr:col>
      <xdr:colOff>548640</xdr:colOff>
      <xdr:row>50</xdr:row>
      <xdr:rowOff>0</xdr:rowOff>
    </xdr:to>
    <xdr:pic>
      <xdr:nvPicPr>
        <xdr:cNvPr id="93" name="Picture 164" descr="Izrezak.JPG">
          <a:extLst>
            <a:ext uri="{FF2B5EF4-FFF2-40B4-BE49-F238E27FC236}">
              <a16:creationId xmlns:a16="http://schemas.microsoft.com/office/drawing/2014/main" id="{CF029440-8101-463F-A5CB-DCFA94CC20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50</xdr:row>
      <xdr:rowOff>0</xdr:rowOff>
    </xdr:from>
    <xdr:to>
      <xdr:col>1</xdr:col>
      <xdr:colOff>548640</xdr:colOff>
      <xdr:row>51</xdr:row>
      <xdr:rowOff>55396</xdr:rowOff>
    </xdr:to>
    <xdr:pic>
      <xdr:nvPicPr>
        <xdr:cNvPr id="94" name="Picture 184" descr="Izrezak.JPG">
          <a:extLst>
            <a:ext uri="{FF2B5EF4-FFF2-40B4-BE49-F238E27FC236}">
              <a16:creationId xmlns:a16="http://schemas.microsoft.com/office/drawing/2014/main" id="{6EFF2900-EDC6-4122-A7F1-79121DA51A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1920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50</xdr:row>
      <xdr:rowOff>0</xdr:rowOff>
    </xdr:from>
    <xdr:to>
      <xdr:col>1</xdr:col>
      <xdr:colOff>548640</xdr:colOff>
      <xdr:row>51</xdr:row>
      <xdr:rowOff>55396</xdr:rowOff>
    </xdr:to>
    <xdr:pic>
      <xdr:nvPicPr>
        <xdr:cNvPr id="95" name="Picture 195" descr="Izrezak.JPG">
          <a:extLst>
            <a:ext uri="{FF2B5EF4-FFF2-40B4-BE49-F238E27FC236}">
              <a16:creationId xmlns:a16="http://schemas.microsoft.com/office/drawing/2014/main" id="{3D7F7E14-AD1C-40E1-9819-BC764FA8D5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1920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96" name="Picture 2">
          <a:extLst>
            <a:ext uri="{FF2B5EF4-FFF2-40B4-BE49-F238E27FC236}">
              <a16:creationId xmlns:a16="http://schemas.microsoft.com/office/drawing/2014/main" id="{64BACC31-B050-4046-B5E0-96ED2F09C7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97" name="Picture 2">
          <a:extLst>
            <a:ext uri="{FF2B5EF4-FFF2-40B4-BE49-F238E27FC236}">
              <a16:creationId xmlns:a16="http://schemas.microsoft.com/office/drawing/2014/main" id="{13E0657E-B9E3-4491-AFE3-C8D989FB06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98" name="Picture 3" descr="nealuce_parete">
          <a:extLst>
            <a:ext uri="{FF2B5EF4-FFF2-40B4-BE49-F238E27FC236}">
              <a16:creationId xmlns:a16="http://schemas.microsoft.com/office/drawing/2014/main" id="{4B3DCD02-DCE2-436E-A1D6-884F12AAC6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99" name="Picture 2">
          <a:extLst>
            <a:ext uri="{FF2B5EF4-FFF2-40B4-BE49-F238E27FC236}">
              <a16:creationId xmlns:a16="http://schemas.microsoft.com/office/drawing/2014/main" id="{1F369063-1701-4D4A-943E-7BD461910F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100" name="Picture 3" descr="nealuce_parete">
          <a:extLst>
            <a:ext uri="{FF2B5EF4-FFF2-40B4-BE49-F238E27FC236}">
              <a16:creationId xmlns:a16="http://schemas.microsoft.com/office/drawing/2014/main" id="{FE77C153-14A9-4A58-89FD-578B7B7509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01" name="Picture 2">
          <a:extLst>
            <a:ext uri="{FF2B5EF4-FFF2-40B4-BE49-F238E27FC236}">
              <a16:creationId xmlns:a16="http://schemas.microsoft.com/office/drawing/2014/main" id="{713DB669-7AC4-4333-952D-F3C3CF2E2D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102" name="Picture 3" descr="nealuce_parete">
          <a:extLst>
            <a:ext uri="{FF2B5EF4-FFF2-40B4-BE49-F238E27FC236}">
              <a16:creationId xmlns:a16="http://schemas.microsoft.com/office/drawing/2014/main" id="{8CD13054-8C00-448A-A0E6-B8F2FEF775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03" name="Picture 2">
          <a:extLst>
            <a:ext uri="{FF2B5EF4-FFF2-40B4-BE49-F238E27FC236}">
              <a16:creationId xmlns:a16="http://schemas.microsoft.com/office/drawing/2014/main" id="{B5D9444A-F5FC-489C-937E-F74A1D5829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04" name="Picture 82">
          <a:extLst>
            <a:ext uri="{FF2B5EF4-FFF2-40B4-BE49-F238E27FC236}">
              <a16:creationId xmlns:a16="http://schemas.microsoft.com/office/drawing/2014/main" id="{0EC126FD-3431-4081-A34C-B6B6C2CCA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05" name="Picture 2">
          <a:extLst>
            <a:ext uri="{FF2B5EF4-FFF2-40B4-BE49-F238E27FC236}">
              <a16:creationId xmlns:a16="http://schemas.microsoft.com/office/drawing/2014/main" id="{621D0E65-B721-4528-827F-35F6DE848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106" name="Picture 3" descr="nealuce_parete">
          <a:extLst>
            <a:ext uri="{FF2B5EF4-FFF2-40B4-BE49-F238E27FC236}">
              <a16:creationId xmlns:a16="http://schemas.microsoft.com/office/drawing/2014/main" id="{4951E271-0103-43E7-A624-BE5E5951C2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07" name="Picture 85">
          <a:extLst>
            <a:ext uri="{FF2B5EF4-FFF2-40B4-BE49-F238E27FC236}">
              <a16:creationId xmlns:a16="http://schemas.microsoft.com/office/drawing/2014/main" id="{15B2CE56-634C-47C5-B6AC-493A1F0C8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08" name="Picture 2">
          <a:extLst>
            <a:ext uri="{FF2B5EF4-FFF2-40B4-BE49-F238E27FC236}">
              <a16:creationId xmlns:a16="http://schemas.microsoft.com/office/drawing/2014/main" id="{6B66D4FA-291B-44A1-98FE-C86F357D3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109" name="Picture 3" descr="nealuce_parete">
          <a:extLst>
            <a:ext uri="{FF2B5EF4-FFF2-40B4-BE49-F238E27FC236}">
              <a16:creationId xmlns:a16="http://schemas.microsoft.com/office/drawing/2014/main" id="{470928DA-69B7-4F4A-89FA-0D0B4BED1C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10" name="Picture 76">
          <a:extLst>
            <a:ext uri="{FF2B5EF4-FFF2-40B4-BE49-F238E27FC236}">
              <a16:creationId xmlns:a16="http://schemas.microsoft.com/office/drawing/2014/main" id="{996F4AE6-8897-443B-BE44-6E67CBB3C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11" name="Picture 2">
          <a:extLst>
            <a:ext uri="{FF2B5EF4-FFF2-40B4-BE49-F238E27FC236}">
              <a16:creationId xmlns:a16="http://schemas.microsoft.com/office/drawing/2014/main" id="{86780017-A5C7-4637-8A08-C8B485B47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112" name="Picture 3" descr="nealuce_parete">
          <a:extLst>
            <a:ext uri="{FF2B5EF4-FFF2-40B4-BE49-F238E27FC236}">
              <a16:creationId xmlns:a16="http://schemas.microsoft.com/office/drawing/2014/main" id="{BF6CAD6D-9632-4B69-B1E9-A7047F3B4F1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13" name="Picture 79">
          <a:extLst>
            <a:ext uri="{FF2B5EF4-FFF2-40B4-BE49-F238E27FC236}">
              <a16:creationId xmlns:a16="http://schemas.microsoft.com/office/drawing/2014/main" id="{27892813-1A29-483D-9E9C-1904459A4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14" name="Picture 2">
          <a:extLst>
            <a:ext uri="{FF2B5EF4-FFF2-40B4-BE49-F238E27FC236}">
              <a16:creationId xmlns:a16="http://schemas.microsoft.com/office/drawing/2014/main" id="{69F23E45-A28D-4E79-90BB-F6DD445484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0</xdr:rowOff>
    </xdr:to>
    <xdr:pic>
      <xdr:nvPicPr>
        <xdr:cNvPr id="115" name="Picture 3" descr="nealuce_parete">
          <a:extLst>
            <a:ext uri="{FF2B5EF4-FFF2-40B4-BE49-F238E27FC236}">
              <a16:creationId xmlns:a16="http://schemas.microsoft.com/office/drawing/2014/main" id="{8EB430D7-0037-465B-A68D-DA212ABC3C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0</xdr:rowOff>
    </xdr:to>
    <xdr:pic>
      <xdr:nvPicPr>
        <xdr:cNvPr id="116" name="Picture 1">
          <a:extLst>
            <a:ext uri="{FF2B5EF4-FFF2-40B4-BE49-F238E27FC236}">
              <a16:creationId xmlns:a16="http://schemas.microsoft.com/office/drawing/2014/main" id="{B6D0EB16-F20A-40CC-8BC0-298260CBC54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50</xdr:row>
      <xdr:rowOff>0</xdr:rowOff>
    </xdr:from>
    <xdr:to>
      <xdr:col>1</xdr:col>
      <xdr:colOff>617220</xdr:colOff>
      <xdr:row>50</xdr:row>
      <xdr:rowOff>0</xdr:rowOff>
    </xdr:to>
    <xdr:pic>
      <xdr:nvPicPr>
        <xdr:cNvPr id="117" name="Picture 217" descr="Izrezak.JPG">
          <a:extLst>
            <a:ext uri="{FF2B5EF4-FFF2-40B4-BE49-F238E27FC236}">
              <a16:creationId xmlns:a16="http://schemas.microsoft.com/office/drawing/2014/main" id="{53C0A45D-1025-4DA0-8839-7DE589030F8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9824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18" name="Picture 82">
          <a:extLst>
            <a:ext uri="{FF2B5EF4-FFF2-40B4-BE49-F238E27FC236}">
              <a16:creationId xmlns:a16="http://schemas.microsoft.com/office/drawing/2014/main" id="{F3100580-16B5-41C0-BCA2-DFE90D4074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19" name="Picture 85">
          <a:extLst>
            <a:ext uri="{FF2B5EF4-FFF2-40B4-BE49-F238E27FC236}">
              <a16:creationId xmlns:a16="http://schemas.microsoft.com/office/drawing/2014/main" id="{84338FCD-7366-4179-83D5-F52D033CC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20" name="Picture 76">
          <a:extLst>
            <a:ext uri="{FF2B5EF4-FFF2-40B4-BE49-F238E27FC236}">
              <a16:creationId xmlns:a16="http://schemas.microsoft.com/office/drawing/2014/main" id="{4278F211-D9EC-4E12-8305-D2B36BFB61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21" name="Picture 79">
          <a:extLst>
            <a:ext uri="{FF2B5EF4-FFF2-40B4-BE49-F238E27FC236}">
              <a16:creationId xmlns:a16="http://schemas.microsoft.com/office/drawing/2014/main" id="{3F5B5A60-5C96-48F0-915C-D4AADC8B0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0</xdr:rowOff>
    </xdr:to>
    <xdr:pic>
      <xdr:nvPicPr>
        <xdr:cNvPr id="122" name="Picture 1">
          <a:extLst>
            <a:ext uri="{FF2B5EF4-FFF2-40B4-BE49-F238E27FC236}">
              <a16:creationId xmlns:a16="http://schemas.microsoft.com/office/drawing/2014/main" id="{08123B5B-AB3C-4DA5-8F8B-1602D820A6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23" name="Picture 82">
          <a:extLst>
            <a:ext uri="{FF2B5EF4-FFF2-40B4-BE49-F238E27FC236}">
              <a16:creationId xmlns:a16="http://schemas.microsoft.com/office/drawing/2014/main" id="{66849ECC-7F46-4CC3-998D-BC5B2AFD2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24" name="Picture 85">
          <a:extLst>
            <a:ext uri="{FF2B5EF4-FFF2-40B4-BE49-F238E27FC236}">
              <a16:creationId xmlns:a16="http://schemas.microsoft.com/office/drawing/2014/main" id="{85A482BC-A85A-494A-A58A-C095F86194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25" name="Picture 76">
          <a:extLst>
            <a:ext uri="{FF2B5EF4-FFF2-40B4-BE49-F238E27FC236}">
              <a16:creationId xmlns:a16="http://schemas.microsoft.com/office/drawing/2014/main" id="{A02141C0-00B0-49F5-9BCC-CCBE0A163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26" name="Picture 79">
          <a:extLst>
            <a:ext uri="{FF2B5EF4-FFF2-40B4-BE49-F238E27FC236}">
              <a16:creationId xmlns:a16="http://schemas.microsoft.com/office/drawing/2014/main" id="{8B703366-64BB-469A-8770-8C1D5297BB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68580</xdr:rowOff>
    </xdr:to>
    <xdr:pic>
      <xdr:nvPicPr>
        <xdr:cNvPr id="127" name="Picture 1">
          <a:extLst>
            <a:ext uri="{FF2B5EF4-FFF2-40B4-BE49-F238E27FC236}">
              <a16:creationId xmlns:a16="http://schemas.microsoft.com/office/drawing/2014/main" id="{7557F7C1-9897-4D75-A6B7-CDDCDBCAD29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28" name="Picture 82">
          <a:extLst>
            <a:ext uri="{FF2B5EF4-FFF2-40B4-BE49-F238E27FC236}">
              <a16:creationId xmlns:a16="http://schemas.microsoft.com/office/drawing/2014/main" id="{9B3CDC7B-516F-4E9F-874B-B23BE6740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29" name="Picture 85">
          <a:extLst>
            <a:ext uri="{FF2B5EF4-FFF2-40B4-BE49-F238E27FC236}">
              <a16:creationId xmlns:a16="http://schemas.microsoft.com/office/drawing/2014/main" id="{AC1E80C4-36B9-436A-96F7-EB5BD4183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30" name="Picture 76">
          <a:extLst>
            <a:ext uri="{FF2B5EF4-FFF2-40B4-BE49-F238E27FC236}">
              <a16:creationId xmlns:a16="http://schemas.microsoft.com/office/drawing/2014/main" id="{723377C3-6D61-4A2E-AC29-8405478CB0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31" name="Picture 79">
          <a:extLst>
            <a:ext uri="{FF2B5EF4-FFF2-40B4-BE49-F238E27FC236}">
              <a16:creationId xmlns:a16="http://schemas.microsoft.com/office/drawing/2014/main" id="{FD6C4E0E-607D-4254-9D9F-CF47A9032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0</xdr:rowOff>
    </xdr:to>
    <xdr:pic>
      <xdr:nvPicPr>
        <xdr:cNvPr id="132" name="Picture 1">
          <a:extLst>
            <a:ext uri="{FF2B5EF4-FFF2-40B4-BE49-F238E27FC236}">
              <a16:creationId xmlns:a16="http://schemas.microsoft.com/office/drawing/2014/main" id="{06A917DE-157C-4D91-BF24-B9DA0287190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50</xdr:row>
      <xdr:rowOff>0</xdr:rowOff>
    </xdr:from>
    <xdr:to>
      <xdr:col>1</xdr:col>
      <xdr:colOff>861060</xdr:colOff>
      <xdr:row>50</xdr:row>
      <xdr:rowOff>0</xdr:rowOff>
    </xdr:to>
    <xdr:pic>
      <xdr:nvPicPr>
        <xdr:cNvPr id="133" name="Picture 3">
          <a:extLst>
            <a:ext uri="{FF2B5EF4-FFF2-40B4-BE49-F238E27FC236}">
              <a16:creationId xmlns:a16="http://schemas.microsoft.com/office/drawing/2014/main" id="{B92E379A-734D-425B-AF1F-186789282F0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420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50</xdr:row>
      <xdr:rowOff>0</xdr:rowOff>
    </xdr:from>
    <xdr:to>
      <xdr:col>1</xdr:col>
      <xdr:colOff>906780</xdr:colOff>
      <xdr:row>50</xdr:row>
      <xdr:rowOff>0</xdr:rowOff>
    </xdr:to>
    <xdr:pic>
      <xdr:nvPicPr>
        <xdr:cNvPr id="134" name="Picture 311" descr="kha.JPG">
          <a:extLst>
            <a:ext uri="{FF2B5EF4-FFF2-40B4-BE49-F238E27FC236}">
              <a16:creationId xmlns:a16="http://schemas.microsoft.com/office/drawing/2014/main" id="{8E08B103-3680-4166-A156-4651610FBB9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8780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35" name="Picture 82">
          <a:extLst>
            <a:ext uri="{FF2B5EF4-FFF2-40B4-BE49-F238E27FC236}">
              <a16:creationId xmlns:a16="http://schemas.microsoft.com/office/drawing/2014/main" id="{3078C185-8C6F-455D-AB04-32A1E2CE0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36" name="Picture 85">
          <a:extLst>
            <a:ext uri="{FF2B5EF4-FFF2-40B4-BE49-F238E27FC236}">
              <a16:creationId xmlns:a16="http://schemas.microsoft.com/office/drawing/2014/main" id="{CC70F49F-5367-48F1-BB21-5FADFD8E4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37" name="Picture 76">
          <a:extLst>
            <a:ext uri="{FF2B5EF4-FFF2-40B4-BE49-F238E27FC236}">
              <a16:creationId xmlns:a16="http://schemas.microsoft.com/office/drawing/2014/main" id="{80D4351A-E546-4115-9CB0-00BD4CBAB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38" name="Picture 79">
          <a:extLst>
            <a:ext uri="{FF2B5EF4-FFF2-40B4-BE49-F238E27FC236}">
              <a16:creationId xmlns:a16="http://schemas.microsoft.com/office/drawing/2014/main" id="{9952FDD5-FA61-4DC5-9868-0C2AC52B11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68580</xdr:rowOff>
    </xdr:to>
    <xdr:pic>
      <xdr:nvPicPr>
        <xdr:cNvPr id="139" name="Picture 1">
          <a:extLst>
            <a:ext uri="{FF2B5EF4-FFF2-40B4-BE49-F238E27FC236}">
              <a16:creationId xmlns:a16="http://schemas.microsoft.com/office/drawing/2014/main" id="{0BC3FC85-4FCE-49AC-A286-303C927980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50</xdr:row>
      <xdr:rowOff>0</xdr:rowOff>
    </xdr:from>
    <xdr:to>
      <xdr:col>1</xdr:col>
      <xdr:colOff>861060</xdr:colOff>
      <xdr:row>50</xdr:row>
      <xdr:rowOff>0</xdr:rowOff>
    </xdr:to>
    <xdr:pic>
      <xdr:nvPicPr>
        <xdr:cNvPr id="140" name="Picture 3">
          <a:extLst>
            <a:ext uri="{FF2B5EF4-FFF2-40B4-BE49-F238E27FC236}">
              <a16:creationId xmlns:a16="http://schemas.microsoft.com/office/drawing/2014/main" id="{A6B9D3CB-3FAF-4E61-8DD7-FF70FDA2868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420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41" name="Picture 82">
          <a:extLst>
            <a:ext uri="{FF2B5EF4-FFF2-40B4-BE49-F238E27FC236}">
              <a16:creationId xmlns:a16="http://schemas.microsoft.com/office/drawing/2014/main" id="{5163909E-21DA-42D6-8109-F75EED3D3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42" name="Picture 85">
          <a:extLst>
            <a:ext uri="{FF2B5EF4-FFF2-40B4-BE49-F238E27FC236}">
              <a16:creationId xmlns:a16="http://schemas.microsoft.com/office/drawing/2014/main" id="{40322478-7875-4DA9-93C3-AD4E628605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43" name="Picture 76">
          <a:extLst>
            <a:ext uri="{FF2B5EF4-FFF2-40B4-BE49-F238E27FC236}">
              <a16:creationId xmlns:a16="http://schemas.microsoft.com/office/drawing/2014/main" id="{86C3AE51-0309-43DE-AA52-3FA5A28731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44" name="Picture 79">
          <a:extLst>
            <a:ext uri="{FF2B5EF4-FFF2-40B4-BE49-F238E27FC236}">
              <a16:creationId xmlns:a16="http://schemas.microsoft.com/office/drawing/2014/main" id="{0CFE859A-5F53-4F47-A227-43CEE745A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45" name="Picture 82">
          <a:extLst>
            <a:ext uri="{FF2B5EF4-FFF2-40B4-BE49-F238E27FC236}">
              <a16:creationId xmlns:a16="http://schemas.microsoft.com/office/drawing/2014/main" id="{F5DCDE2A-F7F0-4517-9133-77445E42F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46" name="Picture 85">
          <a:extLst>
            <a:ext uri="{FF2B5EF4-FFF2-40B4-BE49-F238E27FC236}">
              <a16:creationId xmlns:a16="http://schemas.microsoft.com/office/drawing/2014/main" id="{4FB0E10E-D1E9-4E17-A01A-11F19F095F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47" name="Picture 76">
          <a:extLst>
            <a:ext uri="{FF2B5EF4-FFF2-40B4-BE49-F238E27FC236}">
              <a16:creationId xmlns:a16="http://schemas.microsoft.com/office/drawing/2014/main" id="{FAD89041-DF4A-4FC7-A164-379B174B4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48" name="Picture 79">
          <a:extLst>
            <a:ext uri="{FF2B5EF4-FFF2-40B4-BE49-F238E27FC236}">
              <a16:creationId xmlns:a16="http://schemas.microsoft.com/office/drawing/2014/main" id="{5081B4B9-D510-43B8-82D7-703118CB0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52</xdr:row>
      <xdr:rowOff>2583</xdr:rowOff>
    </xdr:to>
    <xdr:pic>
      <xdr:nvPicPr>
        <xdr:cNvPr id="149" name="Picture 1">
          <a:extLst>
            <a:ext uri="{FF2B5EF4-FFF2-40B4-BE49-F238E27FC236}">
              <a16:creationId xmlns:a16="http://schemas.microsoft.com/office/drawing/2014/main" id="{7C1E1A38-F103-4DD0-953C-DBCE10B5561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285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50" name="Picture 2">
          <a:extLst>
            <a:ext uri="{FF2B5EF4-FFF2-40B4-BE49-F238E27FC236}">
              <a16:creationId xmlns:a16="http://schemas.microsoft.com/office/drawing/2014/main" id="{EB03D12A-C5DE-4B7B-A94C-5C0792CCF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151" name="Picture 3" descr="nealuce_parete">
          <a:extLst>
            <a:ext uri="{FF2B5EF4-FFF2-40B4-BE49-F238E27FC236}">
              <a16:creationId xmlns:a16="http://schemas.microsoft.com/office/drawing/2014/main" id="{4E3D285D-DB57-4C70-AF39-C3B49308AA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52" name="Picture 2">
          <a:extLst>
            <a:ext uri="{FF2B5EF4-FFF2-40B4-BE49-F238E27FC236}">
              <a16:creationId xmlns:a16="http://schemas.microsoft.com/office/drawing/2014/main" id="{0EFE244D-FF72-4A7F-808F-4D2A8E212F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53" name="Picture 2">
          <a:extLst>
            <a:ext uri="{FF2B5EF4-FFF2-40B4-BE49-F238E27FC236}">
              <a16:creationId xmlns:a16="http://schemas.microsoft.com/office/drawing/2014/main" id="{9C89AEF3-703A-47A5-8088-9BE9AED3A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54" name="Picture 2">
          <a:extLst>
            <a:ext uri="{FF2B5EF4-FFF2-40B4-BE49-F238E27FC236}">
              <a16:creationId xmlns:a16="http://schemas.microsoft.com/office/drawing/2014/main" id="{D149622E-2658-4677-806A-FAB940DF0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55" name="Picture 2">
          <a:extLst>
            <a:ext uri="{FF2B5EF4-FFF2-40B4-BE49-F238E27FC236}">
              <a16:creationId xmlns:a16="http://schemas.microsoft.com/office/drawing/2014/main" id="{BC88A19C-CEAC-458A-8D08-0D5A5CAD2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56" name="Picture 2">
          <a:extLst>
            <a:ext uri="{FF2B5EF4-FFF2-40B4-BE49-F238E27FC236}">
              <a16:creationId xmlns:a16="http://schemas.microsoft.com/office/drawing/2014/main" id="{954B7ACB-8A85-4074-A6F1-3EB834543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157" name="Picture 3" descr="nealuce_parete">
          <a:extLst>
            <a:ext uri="{FF2B5EF4-FFF2-40B4-BE49-F238E27FC236}">
              <a16:creationId xmlns:a16="http://schemas.microsoft.com/office/drawing/2014/main" id="{30AEDBDC-0E55-463B-86F8-52532C0E788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58" name="Picture 2">
          <a:extLst>
            <a:ext uri="{FF2B5EF4-FFF2-40B4-BE49-F238E27FC236}">
              <a16:creationId xmlns:a16="http://schemas.microsoft.com/office/drawing/2014/main" id="{7835CBD8-9E5E-4119-A678-6CD8699C8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159" name="Picture 3" descr="nealuce_parete">
          <a:extLst>
            <a:ext uri="{FF2B5EF4-FFF2-40B4-BE49-F238E27FC236}">
              <a16:creationId xmlns:a16="http://schemas.microsoft.com/office/drawing/2014/main" id="{A2CBCB21-0739-4359-9E56-6C5F1E7BD7A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60" name="Picture 2">
          <a:extLst>
            <a:ext uri="{FF2B5EF4-FFF2-40B4-BE49-F238E27FC236}">
              <a16:creationId xmlns:a16="http://schemas.microsoft.com/office/drawing/2014/main" id="{33D9F3A5-3D47-440B-9DA5-5125C2AECA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161" name="Picture 3" descr="nealuce_parete">
          <a:extLst>
            <a:ext uri="{FF2B5EF4-FFF2-40B4-BE49-F238E27FC236}">
              <a16:creationId xmlns:a16="http://schemas.microsoft.com/office/drawing/2014/main" id="{FD4B2FD7-B8C1-4EEB-A19D-CF2D8C22663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62" name="Picture 2">
          <a:extLst>
            <a:ext uri="{FF2B5EF4-FFF2-40B4-BE49-F238E27FC236}">
              <a16:creationId xmlns:a16="http://schemas.microsoft.com/office/drawing/2014/main" id="{F200D27D-9F28-42F1-8A78-DB4DD92439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163" name="Picture 3" descr="nealuce_parete">
          <a:extLst>
            <a:ext uri="{FF2B5EF4-FFF2-40B4-BE49-F238E27FC236}">
              <a16:creationId xmlns:a16="http://schemas.microsoft.com/office/drawing/2014/main" id="{AF15DAE5-518A-4104-A3F5-A719344A2A2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64" name="Picture 2">
          <a:extLst>
            <a:ext uri="{FF2B5EF4-FFF2-40B4-BE49-F238E27FC236}">
              <a16:creationId xmlns:a16="http://schemas.microsoft.com/office/drawing/2014/main" id="{B37B2CD6-6431-4316-9E71-13521EE396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65" name="Picture 2">
          <a:extLst>
            <a:ext uri="{FF2B5EF4-FFF2-40B4-BE49-F238E27FC236}">
              <a16:creationId xmlns:a16="http://schemas.microsoft.com/office/drawing/2014/main" id="{A7C829BC-ACBC-4CDD-9E7F-0DB1329E27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66" name="Picture 2">
          <a:extLst>
            <a:ext uri="{FF2B5EF4-FFF2-40B4-BE49-F238E27FC236}">
              <a16:creationId xmlns:a16="http://schemas.microsoft.com/office/drawing/2014/main" id="{854A5E02-361A-41FE-BD41-19A79B3D6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167" name="Picture 2">
          <a:extLst>
            <a:ext uri="{FF2B5EF4-FFF2-40B4-BE49-F238E27FC236}">
              <a16:creationId xmlns:a16="http://schemas.microsoft.com/office/drawing/2014/main" id="{A30B425F-19E9-4F7C-AA62-C8CBB6C6B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68" name="Picture 2">
          <a:extLst>
            <a:ext uri="{FF2B5EF4-FFF2-40B4-BE49-F238E27FC236}">
              <a16:creationId xmlns:a16="http://schemas.microsoft.com/office/drawing/2014/main" id="{8296F2F5-359C-432B-981F-7509023DDE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69" name="Picture 2">
          <a:extLst>
            <a:ext uri="{FF2B5EF4-FFF2-40B4-BE49-F238E27FC236}">
              <a16:creationId xmlns:a16="http://schemas.microsoft.com/office/drawing/2014/main" id="{E5C9C001-E629-42FF-8D39-B8A817750E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170" name="Picture 3" descr="nealuce_parete">
          <a:extLst>
            <a:ext uri="{FF2B5EF4-FFF2-40B4-BE49-F238E27FC236}">
              <a16:creationId xmlns:a16="http://schemas.microsoft.com/office/drawing/2014/main" id="{E37C11A5-9279-469E-A1B5-F697CE9846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71" name="Picture 2">
          <a:extLst>
            <a:ext uri="{FF2B5EF4-FFF2-40B4-BE49-F238E27FC236}">
              <a16:creationId xmlns:a16="http://schemas.microsoft.com/office/drawing/2014/main" id="{F501BFFD-EF18-4B2A-969D-E51794F36E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172" name="Picture 3" descr="nealuce_parete">
          <a:extLst>
            <a:ext uri="{FF2B5EF4-FFF2-40B4-BE49-F238E27FC236}">
              <a16:creationId xmlns:a16="http://schemas.microsoft.com/office/drawing/2014/main" id="{1D6B9A9E-9147-44CD-BB93-05C4F15517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73" name="Picture 2">
          <a:extLst>
            <a:ext uri="{FF2B5EF4-FFF2-40B4-BE49-F238E27FC236}">
              <a16:creationId xmlns:a16="http://schemas.microsoft.com/office/drawing/2014/main" id="{E60D31C4-0FDD-497E-9B52-00F0F1373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174" name="Picture 3" descr="nealuce_parete">
          <a:extLst>
            <a:ext uri="{FF2B5EF4-FFF2-40B4-BE49-F238E27FC236}">
              <a16:creationId xmlns:a16="http://schemas.microsoft.com/office/drawing/2014/main" id="{6702915E-86B3-453D-8B18-05A971F335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75" name="Picture 2">
          <a:extLst>
            <a:ext uri="{FF2B5EF4-FFF2-40B4-BE49-F238E27FC236}">
              <a16:creationId xmlns:a16="http://schemas.microsoft.com/office/drawing/2014/main" id="{CAB0EB13-62BB-417A-8CEF-FFE3A67B1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76" name="Picture 82">
          <a:extLst>
            <a:ext uri="{FF2B5EF4-FFF2-40B4-BE49-F238E27FC236}">
              <a16:creationId xmlns:a16="http://schemas.microsoft.com/office/drawing/2014/main" id="{3D11EBE3-6715-4D92-9592-EF2D7363F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77" name="Picture 2">
          <a:extLst>
            <a:ext uri="{FF2B5EF4-FFF2-40B4-BE49-F238E27FC236}">
              <a16:creationId xmlns:a16="http://schemas.microsoft.com/office/drawing/2014/main" id="{A2D7A8E9-4349-4B4F-A528-9472D0BAC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178" name="Picture 3" descr="nealuce_parete">
          <a:extLst>
            <a:ext uri="{FF2B5EF4-FFF2-40B4-BE49-F238E27FC236}">
              <a16:creationId xmlns:a16="http://schemas.microsoft.com/office/drawing/2014/main" id="{5D4FED61-7D9A-40EE-AD56-D42CD71F7B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79" name="Picture 85">
          <a:extLst>
            <a:ext uri="{FF2B5EF4-FFF2-40B4-BE49-F238E27FC236}">
              <a16:creationId xmlns:a16="http://schemas.microsoft.com/office/drawing/2014/main" id="{6D57A521-47E2-4DC9-BC47-F2DE6DED9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80" name="Picture 2">
          <a:extLst>
            <a:ext uri="{FF2B5EF4-FFF2-40B4-BE49-F238E27FC236}">
              <a16:creationId xmlns:a16="http://schemas.microsoft.com/office/drawing/2014/main" id="{77CDB77A-2AB7-418D-8748-E5C770498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181" name="Picture 3" descr="nealuce_parete">
          <a:extLst>
            <a:ext uri="{FF2B5EF4-FFF2-40B4-BE49-F238E27FC236}">
              <a16:creationId xmlns:a16="http://schemas.microsoft.com/office/drawing/2014/main" id="{F354ED1E-727D-4F3C-991C-C91E91AEC1D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82" name="Picture 76">
          <a:extLst>
            <a:ext uri="{FF2B5EF4-FFF2-40B4-BE49-F238E27FC236}">
              <a16:creationId xmlns:a16="http://schemas.microsoft.com/office/drawing/2014/main" id="{4FB4FB23-2EEC-47F1-90C7-4EF54C32A5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83" name="Picture 2">
          <a:extLst>
            <a:ext uri="{FF2B5EF4-FFF2-40B4-BE49-F238E27FC236}">
              <a16:creationId xmlns:a16="http://schemas.microsoft.com/office/drawing/2014/main" id="{7FF042FC-22AF-4989-9001-44A1C30D51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184" name="Picture 3" descr="nealuce_parete">
          <a:extLst>
            <a:ext uri="{FF2B5EF4-FFF2-40B4-BE49-F238E27FC236}">
              <a16:creationId xmlns:a16="http://schemas.microsoft.com/office/drawing/2014/main" id="{D93B9B20-E16C-4F2F-B8D4-E81C169097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185" name="Picture 79">
          <a:extLst>
            <a:ext uri="{FF2B5EF4-FFF2-40B4-BE49-F238E27FC236}">
              <a16:creationId xmlns:a16="http://schemas.microsoft.com/office/drawing/2014/main" id="{A277BD53-ECA0-439A-8A78-6F4046669D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86" name="Picture 2">
          <a:extLst>
            <a:ext uri="{FF2B5EF4-FFF2-40B4-BE49-F238E27FC236}">
              <a16:creationId xmlns:a16="http://schemas.microsoft.com/office/drawing/2014/main" id="{9E65A657-A825-46BC-BCCC-26084C94C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187" name="Picture 3" descr="nealuce_parete">
          <a:extLst>
            <a:ext uri="{FF2B5EF4-FFF2-40B4-BE49-F238E27FC236}">
              <a16:creationId xmlns:a16="http://schemas.microsoft.com/office/drawing/2014/main" id="{539B66FB-76C1-4E94-BA5C-537E229F461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5461</xdr:rowOff>
    </xdr:to>
    <xdr:pic>
      <xdr:nvPicPr>
        <xdr:cNvPr id="188" name="Picture 1">
          <a:extLst>
            <a:ext uri="{FF2B5EF4-FFF2-40B4-BE49-F238E27FC236}">
              <a16:creationId xmlns:a16="http://schemas.microsoft.com/office/drawing/2014/main" id="{813DDB20-6A71-4232-8E18-DA09413824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89" name="Picture 2">
          <a:extLst>
            <a:ext uri="{FF2B5EF4-FFF2-40B4-BE49-F238E27FC236}">
              <a16:creationId xmlns:a16="http://schemas.microsoft.com/office/drawing/2014/main" id="{4D01DC32-25BF-4123-B79B-1239D55D6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7366</xdr:rowOff>
    </xdr:to>
    <xdr:pic>
      <xdr:nvPicPr>
        <xdr:cNvPr id="190" name="Picture 3" descr="nealuce_parete">
          <a:extLst>
            <a:ext uri="{FF2B5EF4-FFF2-40B4-BE49-F238E27FC236}">
              <a16:creationId xmlns:a16="http://schemas.microsoft.com/office/drawing/2014/main" id="{047DE911-70DA-4EBC-9577-3D2EBFAD2EC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91" name="Picture 2">
          <a:extLst>
            <a:ext uri="{FF2B5EF4-FFF2-40B4-BE49-F238E27FC236}">
              <a16:creationId xmlns:a16="http://schemas.microsoft.com/office/drawing/2014/main" id="{E23A750C-5959-42B2-A40C-55CD42BE8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92" name="Picture 2">
          <a:extLst>
            <a:ext uri="{FF2B5EF4-FFF2-40B4-BE49-F238E27FC236}">
              <a16:creationId xmlns:a16="http://schemas.microsoft.com/office/drawing/2014/main" id="{E83EA22A-893E-48B4-9900-B3ECA84181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7366</xdr:rowOff>
    </xdr:to>
    <xdr:pic>
      <xdr:nvPicPr>
        <xdr:cNvPr id="193" name="Picture 3" descr="nealuce_parete">
          <a:extLst>
            <a:ext uri="{FF2B5EF4-FFF2-40B4-BE49-F238E27FC236}">
              <a16:creationId xmlns:a16="http://schemas.microsoft.com/office/drawing/2014/main" id="{E83068A1-6C18-4CB0-9FA3-8B012D5E28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94" name="Picture 2">
          <a:extLst>
            <a:ext uri="{FF2B5EF4-FFF2-40B4-BE49-F238E27FC236}">
              <a16:creationId xmlns:a16="http://schemas.microsoft.com/office/drawing/2014/main" id="{0F016FD1-2CA9-488A-B42D-333E8B9F2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95" name="Picture 2">
          <a:extLst>
            <a:ext uri="{FF2B5EF4-FFF2-40B4-BE49-F238E27FC236}">
              <a16:creationId xmlns:a16="http://schemas.microsoft.com/office/drawing/2014/main" id="{799EC439-CF50-41DD-A133-9406B709F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7366</xdr:rowOff>
    </xdr:to>
    <xdr:pic>
      <xdr:nvPicPr>
        <xdr:cNvPr id="196" name="Picture 3" descr="nealuce_parete">
          <a:extLst>
            <a:ext uri="{FF2B5EF4-FFF2-40B4-BE49-F238E27FC236}">
              <a16:creationId xmlns:a16="http://schemas.microsoft.com/office/drawing/2014/main" id="{811A7A85-4D1D-4F7A-8BBB-F16E15ABC1E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97" name="Picture 2">
          <a:extLst>
            <a:ext uri="{FF2B5EF4-FFF2-40B4-BE49-F238E27FC236}">
              <a16:creationId xmlns:a16="http://schemas.microsoft.com/office/drawing/2014/main" id="{F1F17904-269A-4623-8693-45D745BF6B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198" name="Picture 2">
          <a:extLst>
            <a:ext uri="{FF2B5EF4-FFF2-40B4-BE49-F238E27FC236}">
              <a16:creationId xmlns:a16="http://schemas.microsoft.com/office/drawing/2014/main" id="{5C4FE440-2EAA-4BAE-951E-D853B2D23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7366</xdr:rowOff>
    </xdr:to>
    <xdr:pic>
      <xdr:nvPicPr>
        <xdr:cNvPr id="199" name="Picture 3" descr="nealuce_parete">
          <a:extLst>
            <a:ext uri="{FF2B5EF4-FFF2-40B4-BE49-F238E27FC236}">
              <a16:creationId xmlns:a16="http://schemas.microsoft.com/office/drawing/2014/main" id="{FCF666A6-DE3F-4912-82FA-C547F3C97A9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00" name="Picture 2">
          <a:extLst>
            <a:ext uri="{FF2B5EF4-FFF2-40B4-BE49-F238E27FC236}">
              <a16:creationId xmlns:a16="http://schemas.microsoft.com/office/drawing/2014/main" id="{202508E8-2892-4BCB-B5A9-51D5BF16A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01" name="Picture 2">
          <a:extLst>
            <a:ext uri="{FF2B5EF4-FFF2-40B4-BE49-F238E27FC236}">
              <a16:creationId xmlns:a16="http://schemas.microsoft.com/office/drawing/2014/main" id="{0A550A8D-4F30-4237-AB6B-C589B1F73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202" name="Picture 3" descr="nealuce_parete">
          <a:extLst>
            <a:ext uri="{FF2B5EF4-FFF2-40B4-BE49-F238E27FC236}">
              <a16:creationId xmlns:a16="http://schemas.microsoft.com/office/drawing/2014/main" id="{867CEFA6-CF8C-48E4-9535-F6A0F6C6B93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03" name="Picture 2">
          <a:extLst>
            <a:ext uri="{FF2B5EF4-FFF2-40B4-BE49-F238E27FC236}">
              <a16:creationId xmlns:a16="http://schemas.microsoft.com/office/drawing/2014/main" id="{342B400F-A864-4CFB-97AE-250A7650F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204" name="Picture 3" descr="nealuce_parete">
          <a:extLst>
            <a:ext uri="{FF2B5EF4-FFF2-40B4-BE49-F238E27FC236}">
              <a16:creationId xmlns:a16="http://schemas.microsoft.com/office/drawing/2014/main" id="{016C44C8-EDF1-467E-8C9D-195F48E3B3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05" name="Picture 2">
          <a:extLst>
            <a:ext uri="{FF2B5EF4-FFF2-40B4-BE49-F238E27FC236}">
              <a16:creationId xmlns:a16="http://schemas.microsoft.com/office/drawing/2014/main" id="{96BBF9CD-212F-4B18-B50F-C8E7C5960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06" name="Picture 2">
          <a:extLst>
            <a:ext uri="{FF2B5EF4-FFF2-40B4-BE49-F238E27FC236}">
              <a16:creationId xmlns:a16="http://schemas.microsoft.com/office/drawing/2014/main" id="{6D2F34C7-1FF6-49C6-B3F7-2D4F93EE1D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07" name="Picture 2">
          <a:extLst>
            <a:ext uri="{FF2B5EF4-FFF2-40B4-BE49-F238E27FC236}">
              <a16:creationId xmlns:a16="http://schemas.microsoft.com/office/drawing/2014/main" id="{B1F2D31E-24AF-4CA2-93C6-F7398AEB1A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7366</xdr:rowOff>
    </xdr:to>
    <xdr:pic>
      <xdr:nvPicPr>
        <xdr:cNvPr id="208" name="Picture 3" descr="nealuce_parete">
          <a:extLst>
            <a:ext uri="{FF2B5EF4-FFF2-40B4-BE49-F238E27FC236}">
              <a16:creationId xmlns:a16="http://schemas.microsoft.com/office/drawing/2014/main" id="{343B25B8-2370-4C40-A7F4-10E22E5AAD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09" name="Picture 2">
          <a:extLst>
            <a:ext uri="{FF2B5EF4-FFF2-40B4-BE49-F238E27FC236}">
              <a16:creationId xmlns:a16="http://schemas.microsoft.com/office/drawing/2014/main" id="{2A40F6D5-3302-47C6-AECD-44469F5C84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10" name="Picture 2">
          <a:extLst>
            <a:ext uri="{FF2B5EF4-FFF2-40B4-BE49-F238E27FC236}">
              <a16:creationId xmlns:a16="http://schemas.microsoft.com/office/drawing/2014/main" id="{3DA53DBA-0F22-4220-934A-11EFE413E7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7366</xdr:rowOff>
    </xdr:to>
    <xdr:pic>
      <xdr:nvPicPr>
        <xdr:cNvPr id="211" name="Picture 3" descr="nealuce_parete">
          <a:extLst>
            <a:ext uri="{FF2B5EF4-FFF2-40B4-BE49-F238E27FC236}">
              <a16:creationId xmlns:a16="http://schemas.microsoft.com/office/drawing/2014/main" id="{8BA3ED48-2AAA-495E-9DC6-9916E9A7F04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12" name="Picture 2">
          <a:extLst>
            <a:ext uri="{FF2B5EF4-FFF2-40B4-BE49-F238E27FC236}">
              <a16:creationId xmlns:a16="http://schemas.microsoft.com/office/drawing/2014/main" id="{54CE74C4-59D7-43B1-BA5B-FDCDD49C23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213" name="Picture 2">
          <a:extLst>
            <a:ext uri="{FF2B5EF4-FFF2-40B4-BE49-F238E27FC236}">
              <a16:creationId xmlns:a16="http://schemas.microsoft.com/office/drawing/2014/main" id="{4371BAF2-DFDE-4E79-80D6-C1CC8A430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214" name="Picture 3" descr="nealuce_parete">
          <a:extLst>
            <a:ext uri="{FF2B5EF4-FFF2-40B4-BE49-F238E27FC236}">
              <a16:creationId xmlns:a16="http://schemas.microsoft.com/office/drawing/2014/main" id="{4BB9ED59-16EC-4562-95D8-CF39896103C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15" name="Picture 2">
          <a:extLst>
            <a:ext uri="{FF2B5EF4-FFF2-40B4-BE49-F238E27FC236}">
              <a16:creationId xmlns:a16="http://schemas.microsoft.com/office/drawing/2014/main" id="{9D5B391B-E554-4741-8AF8-99299969CC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16" name="Picture 3" descr="nealuce_parete">
          <a:extLst>
            <a:ext uri="{FF2B5EF4-FFF2-40B4-BE49-F238E27FC236}">
              <a16:creationId xmlns:a16="http://schemas.microsoft.com/office/drawing/2014/main" id="{88AF631F-6E9A-4165-83B5-C38DCDB9FA5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17" name="Picture 2">
          <a:extLst>
            <a:ext uri="{FF2B5EF4-FFF2-40B4-BE49-F238E27FC236}">
              <a16:creationId xmlns:a16="http://schemas.microsoft.com/office/drawing/2014/main" id="{9BE0A6FA-1B49-4102-9611-F87401DA7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18" name="Picture 3" descr="nealuce_parete">
          <a:extLst>
            <a:ext uri="{FF2B5EF4-FFF2-40B4-BE49-F238E27FC236}">
              <a16:creationId xmlns:a16="http://schemas.microsoft.com/office/drawing/2014/main" id="{FCFB1189-9789-465F-87CD-1F5A9C3F8A5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19" name="Picture 2">
          <a:extLst>
            <a:ext uri="{FF2B5EF4-FFF2-40B4-BE49-F238E27FC236}">
              <a16:creationId xmlns:a16="http://schemas.microsoft.com/office/drawing/2014/main" id="{D564E88C-0658-4AF6-9381-0965122F3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20" name="Picture 3" descr="nealuce_parete">
          <a:extLst>
            <a:ext uri="{FF2B5EF4-FFF2-40B4-BE49-F238E27FC236}">
              <a16:creationId xmlns:a16="http://schemas.microsoft.com/office/drawing/2014/main" id="{87B5D038-E1FB-4166-9D94-F164A711DB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21" name="Picture 2">
          <a:extLst>
            <a:ext uri="{FF2B5EF4-FFF2-40B4-BE49-F238E27FC236}">
              <a16:creationId xmlns:a16="http://schemas.microsoft.com/office/drawing/2014/main" id="{9CBDD982-8CA0-466C-A9B7-A78C192EE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22" name="Picture 3" descr="nealuce_parete">
          <a:extLst>
            <a:ext uri="{FF2B5EF4-FFF2-40B4-BE49-F238E27FC236}">
              <a16:creationId xmlns:a16="http://schemas.microsoft.com/office/drawing/2014/main" id="{710B6E22-8D5B-4A7F-B30C-78874769B7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23" name="Picture 2">
          <a:extLst>
            <a:ext uri="{FF2B5EF4-FFF2-40B4-BE49-F238E27FC236}">
              <a16:creationId xmlns:a16="http://schemas.microsoft.com/office/drawing/2014/main" id="{68511D01-7886-4DC1-967D-B4C53ABBB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224" name="Picture 3" descr="nealuce_parete">
          <a:extLst>
            <a:ext uri="{FF2B5EF4-FFF2-40B4-BE49-F238E27FC236}">
              <a16:creationId xmlns:a16="http://schemas.microsoft.com/office/drawing/2014/main" id="{ECA664B3-42EB-47E4-B047-056B7907045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25" name="Picture 2">
          <a:extLst>
            <a:ext uri="{FF2B5EF4-FFF2-40B4-BE49-F238E27FC236}">
              <a16:creationId xmlns:a16="http://schemas.microsoft.com/office/drawing/2014/main" id="{2FFE8790-B26D-41A2-B119-0D687A02D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226" name="Picture 3" descr="nealuce_parete">
          <a:extLst>
            <a:ext uri="{FF2B5EF4-FFF2-40B4-BE49-F238E27FC236}">
              <a16:creationId xmlns:a16="http://schemas.microsoft.com/office/drawing/2014/main" id="{06AF4547-1C1D-4F0C-B05A-299E419E9B1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27" name="Picture 2">
          <a:extLst>
            <a:ext uri="{FF2B5EF4-FFF2-40B4-BE49-F238E27FC236}">
              <a16:creationId xmlns:a16="http://schemas.microsoft.com/office/drawing/2014/main" id="{00727EB1-B6A6-4450-80CC-42C7253085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228" name="Picture 3" descr="nealuce_parete">
          <a:extLst>
            <a:ext uri="{FF2B5EF4-FFF2-40B4-BE49-F238E27FC236}">
              <a16:creationId xmlns:a16="http://schemas.microsoft.com/office/drawing/2014/main" id="{F7C37DD0-F5EA-4020-B38F-CD78B43B06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29" name="Picture 2">
          <a:extLst>
            <a:ext uri="{FF2B5EF4-FFF2-40B4-BE49-F238E27FC236}">
              <a16:creationId xmlns:a16="http://schemas.microsoft.com/office/drawing/2014/main" id="{B48BE994-B526-4FDA-A382-33CA8CCAC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230" name="Picture 3" descr="nealuce_parete">
          <a:extLst>
            <a:ext uri="{FF2B5EF4-FFF2-40B4-BE49-F238E27FC236}">
              <a16:creationId xmlns:a16="http://schemas.microsoft.com/office/drawing/2014/main" id="{B0FC3540-C1D5-45C4-A630-5C5FF20D262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31" name="Picture 2">
          <a:extLst>
            <a:ext uri="{FF2B5EF4-FFF2-40B4-BE49-F238E27FC236}">
              <a16:creationId xmlns:a16="http://schemas.microsoft.com/office/drawing/2014/main" id="{59239C48-7A7E-4B5D-BA59-17B83D1FB5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32" name="Picture 3" descr="nealuce_parete">
          <a:extLst>
            <a:ext uri="{FF2B5EF4-FFF2-40B4-BE49-F238E27FC236}">
              <a16:creationId xmlns:a16="http://schemas.microsoft.com/office/drawing/2014/main" id="{602F631E-502E-47B0-96AB-14EFBF226A7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33" name="Picture 2">
          <a:extLst>
            <a:ext uri="{FF2B5EF4-FFF2-40B4-BE49-F238E27FC236}">
              <a16:creationId xmlns:a16="http://schemas.microsoft.com/office/drawing/2014/main" id="{5EB3B9DC-1478-4D7F-9C5D-7CAB9EB189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34" name="Picture 3" descr="nealuce_parete">
          <a:extLst>
            <a:ext uri="{FF2B5EF4-FFF2-40B4-BE49-F238E27FC236}">
              <a16:creationId xmlns:a16="http://schemas.microsoft.com/office/drawing/2014/main" id="{897FDB91-0EA0-4468-9AD1-45457812DEF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35" name="Picture 2">
          <a:extLst>
            <a:ext uri="{FF2B5EF4-FFF2-40B4-BE49-F238E27FC236}">
              <a16:creationId xmlns:a16="http://schemas.microsoft.com/office/drawing/2014/main" id="{E8C93AC1-F58E-4D24-BB2D-8B5C93F764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36" name="Picture 3" descr="nealuce_parete">
          <a:extLst>
            <a:ext uri="{FF2B5EF4-FFF2-40B4-BE49-F238E27FC236}">
              <a16:creationId xmlns:a16="http://schemas.microsoft.com/office/drawing/2014/main" id="{0C77F935-E4F2-4ACF-A7C6-F01FF69CB2A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37" name="Picture 2">
          <a:extLst>
            <a:ext uri="{FF2B5EF4-FFF2-40B4-BE49-F238E27FC236}">
              <a16:creationId xmlns:a16="http://schemas.microsoft.com/office/drawing/2014/main" id="{73715873-41CA-4E33-8C54-A8424310FD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38" name="Picture 3" descr="nealuce_parete">
          <a:extLst>
            <a:ext uri="{FF2B5EF4-FFF2-40B4-BE49-F238E27FC236}">
              <a16:creationId xmlns:a16="http://schemas.microsoft.com/office/drawing/2014/main" id="{F10ED378-31D5-48E4-9423-774F022825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39" name="Picture 2">
          <a:extLst>
            <a:ext uri="{FF2B5EF4-FFF2-40B4-BE49-F238E27FC236}">
              <a16:creationId xmlns:a16="http://schemas.microsoft.com/office/drawing/2014/main" id="{09EC2940-0439-485B-AA74-2E62AE0FA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240" name="Picture 3" descr="nealuce_parete">
          <a:extLst>
            <a:ext uri="{FF2B5EF4-FFF2-40B4-BE49-F238E27FC236}">
              <a16:creationId xmlns:a16="http://schemas.microsoft.com/office/drawing/2014/main" id="{2C8A0CA9-9C32-41C9-BA1C-61DDFD31ED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41" name="Picture 2">
          <a:extLst>
            <a:ext uri="{FF2B5EF4-FFF2-40B4-BE49-F238E27FC236}">
              <a16:creationId xmlns:a16="http://schemas.microsoft.com/office/drawing/2014/main" id="{2A81112D-1542-4D3F-AD02-674DDF640C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242" name="Picture 3" descr="nealuce_parete">
          <a:extLst>
            <a:ext uri="{FF2B5EF4-FFF2-40B4-BE49-F238E27FC236}">
              <a16:creationId xmlns:a16="http://schemas.microsoft.com/office/drawing/2014/main" id="{D4BC567A-0253-47C7-8DCC-9D157FF3E1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43" name="Picture 2">
          <a:extLst>
            <a:ext uri="{FF2B5EF4-FFF2-40B4-BE49-F238E27FC236}">
              <a16:creationId xmlns:a16="http://schemas.microsoft.com/office/drawing/2014/main" id="{FA591F60-201E-445F-BDB4-DFA71D3FC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44" name="Picture 2">
          <a:extLst>
            <a:ext uri="{FF2B5EF4-FFF2-40B4-BE49-F238E27FC236}">
              <a16:creationId xmlns:a16="http://schemas.microsoft.com/office/drawing/2014/main" id="{7DD1A463-8117-41E6-9CFA-BE2FF6952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45" name="Picture 2">
          <a:extLst>
            <a:ext uri="{FF2B5EF4-FFF2-40B4-BE49-F238E27FC236}">
              <a16:creationId xmlns:a16="http://schemas.microsoft.com/office/drawing/2014/main" id="{0BA8CBFE-4796-40A9-8B44-324DD5DF6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7366</xdr:rowOff>
    </xdr:to>
    <xdr:pic>
      <xdr:nvPicPr>
        <xdr:cNvPr id="246" name="Picture 3" descr="nealuce_parete">
          <a:extLst>
            <a:ext uri="{FF2B5EF4-FFF2-40B4-BE49-F238E27FC236}">
              <a16:creationId xmlns:a16="http://schemas.microsoft.com/office/drawing/2014/main" id="{4BFD02CC-6D9A-416D-B20D-D742833A3DB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47" name="Picture 2">
          <a:extLst>
            <a:ext uri="{FF2B5EF4-FFF2-40B4-BE49-F238E27FC236}">
              <a16:creationId xmlns:a16="http://schemas.microsoft.com/office/drawing/2014/main" id="{2D21C435-298A-49B9-8A53-0B32BF30D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48" name="Picture 2">
          <a:extLst>
            <a:ext uri="{FF2B5EF4-FFF2-40B4-BE49-F238E27FC236}">
              <a16:creationId xmlns:a16="http://schemas.microsoft.com/office/drawing/2014/main" id="{D697657C-D190-4204-8565-7F644652F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7366</xdr:rowOff>
    </xdr:to>
    <xdr:pic>
      <xdr:nvPicPr>
        <xdr:cNvPr id="249" name="Picture 3" descr="nealuce_parete">
          <a:extLst>
            <a:ext uri="{FF2B5EF4-FFF2-40B4-BE49-F238E27FC236}">
              <a16:creationId xmlns:a16="http://schemas.microsoft.com/office/drawing/2014/main" id="{B2A1D170-67FC-41BE-9895-6FFE744E68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250" name="Picture 2">
          <a:extLst>
            <a:ext uri="{FF2B5EF4-FFF2-40B4-BE49-F238E27FC236}">
              <a16:creationId xmlns:a16="http://schemas.microsoft.com/office/drawing/2014/main" id="{CD21EAE6-8DB2-4572-808A-2B50CCC39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251" name="Picture 2">
          <a:extLst>
            <a:ext uri="{FF2B5EF4-FFF2-40B4-BE49-F238E27FC236}">
              <a16:creationId xmlns:a16="http://schemas.microsoft.com/office/drawing/2014/main" id="{FCE6C7D1-75F4-4BF4-A153-0391B050DC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252" name="Picture 3" descr="nealuce_parete">
          <a:extLst>
            <a:ext uri="{FF2B5EF4-FFF2-40B4-BE49-F238E27FC236}">
              <a16:creationId xmlns:a16="http://schemas.microsoft.com/office/drawing/2014/main" id="{54FB99A0-EAB7-4FA4-9D9A-AA62C5655D2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53" name="Picture 2">
          <a:extLst>
            <a:ext uri="{FF2B5EF4-FFF2-40B4-BE49-F238E27FC236}">
              <a16:creationId xmlns:a16="http://schemas.microsoft.com/office/drawing/2014/main" id="{4262C4C3-6F0C-4CD8-A1F5-A8E5931D34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54" name="Picture 3" descr="nealuce_parete">
          <a:extLst>
            <a:ext uri="{FF2B5EF4-FFF2-40B4-BE49-F238E27FC236}">
              <a16:creationId xmlns:a16="http://schemas.microsoft.com/office/drawing/2014/main" id="{B8A10450-1A37-425A-8388-D860F474B6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55" name="Picture 2">
          <a:extLst>
            <a:ext uri="{FF2B5EF4-FFF2-40B4-BE49-F238E27FC236}">
              <a16:creationId xmlns:a16="http://schemas.microsoft.com/office/drawing/2014/main" id="{7D39B75E-4A76-42B6-83CC-7F04B3EAA2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56" name="Picture 3" descr="nealuce_parete">
          <a:extLst>
            <a:ext uri="{FF2B5EF4-FFF2-40B4-BE49-F238E27FC236}">
              <a16:creationId xmlns:a16="http://schemas.microsoft.com/office/drawing/2014/main" id="{555A4043-4AB8-4A78-AC11-5A1E92C029A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57" name="Picture 2">
          <a:extLst>
            <a:ext uri="{FF2B5EF4-FFF2-40B4-BE49-F238E27FC236}">
              <a16:creationId xmlns:a16="http://schemas.microsoft.com/office/drawing/2014/main" id="{AD98F9C0-51D3-4815-A868-8CCA56ECC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58" name="Picture 3" descr="nealuce_parete">
          <a:extLst>
            <a:ext uri="{FF2B5EF4-FFF2-40B4-BE49-F238E27FC236}">
              <a16:creationId xmlns:a16="http://schemas.microsoft.com/office/drawing/2014/main" id="{CD377C3B-9A6B-4E85-9C82-3E6E0364861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59" name="Picture 2">
          <a:extLst>
            <a:ext uri="{FF2B5EF4-FFF2-40B4-BE49-F238E27FC236}">
              <a16:creationId xmlns:a16="http://schemas.microsoft.com/office/drawing/2014/main" id="{AFCE7E41-43C9-49C8-B1D8-76FADC9F82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47776</xdr:rowOff>
    </xdr:to>
    <xdr:pic>
      <xdr:nvPicPr>
        <xdr:cNvPr id="260" name="Picture 3" descr="nealuce_parete">
          <a:extLst>
            <a:ext uri="{FF2B5EF4-FFF2-40B4-BE49-F238E27FC236}">
              <a16:creationId xmlns:a16="http://schemas.microsoft.com/office/drawing/2014/main" id="{11311715-F651-40CC-982D-E545EF9F12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61" name="Picture 2">
          <a:extLst>
            <a:ext uri="{FF2B5EF4-FFF2-40B4-BE49-F238E27FC236}">
              <a16:creationId xmlns:a16="http://schemas.microsoft.com/office/drawing/2014/main" id="{3E15A60B-C855-45B2-AC73-DD0852490A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262" name="Picture 3" descr="nealuce_parete">
          <a:extLst>
            <a:ext uri="{FF2B5EF4-FFF2-40B4-BE49-F238E27FC236}">
              <a16:creationId xmlns:a16="http://schemas.microsoft.com/office/drawing/2014/main" id="{E3B61AA8-20A4-4F27-9137-CB9740532E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63" name="Picture 2">
          <a:extLst>
            <a:ext uri="{FF2B5EF4-FFF2-40B4-BE49-F238E27FC236}">
              <a16:creationId xmlns:a16="http://schemas.microsoft.com/office/drawing/2014/main" id="{188A847B-7EBC-4027-B961-BC22B5094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264" name="Picture 3" descr="nealuce_parete">
          <a:extLst>
            <a:ext uri="{FF2B5EF4-FFF2-40B4-BE49-F238E27FC236}">
              <a16:creationId xmlns:a16="http://schemas.microsoft.com/office/drawing/2014/main" id="{C56195DF-8816-4862-A80E-5F4484C04E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65" name="Picture 2">
          <a:extLst>
            <a:ext uri="{FF2B5EF4-FFF2-40B4-BE49-F238E27FC236}">
              <a16:creationId xmlns:a16="http://schemas.microsoft.com/office/drawing/2014/main" id="{B0961F08-FD0A-458C-AFDC-40E721D7F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266" name="Picture 3" descr="nealuce_parete">
          <a:extLst>
            <a:ext uri="{FF2B5EF4-FFF2-40B4-BE49-F238E27FC236}">
              <a16:creationId xmlns:a16="http://schemas.microsoft.com/office/drawing/2014/main" id="{D6AF5D44-5B0A-4A3C-B2C7-6122B991274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267" name="Picture 2">
          <a:extLst>
            <a:ext uri="{FF2B5EF4-FFF2-40B4-BE49-F238E27FC236}">
              <a16:creationId xmlns:a16="http://schemas.microsoft.com/office/drawing/2014/main" id="{48F65F17-E0A3-45E9-8501-33C1D9BFF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268" name="Picture 3" descr="nealuce_parete">
          <a:extLst>
            <a:ext uri="{FF2B5EF4-FFF2-40B4-BE49-F238E27FC236}">
              <a16:creationId xmlns:a16="http://schemas.microsoft.com/office/drawing/2014/main" id="{BB3A916F-FF1F-4A5E-B054-AEA2DCFC0EA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269" name="Picture 82">
          <a:extLst>
            <a:ext uri="{FF2B5EF4-FFF2-40B4-BE49-F238E27FC236}">
              <a16:creationId xmlns:a16="http://schemas.microsoft.com/office/drawing/2014/main" id="{1BCCE2D9-4720-406D-8E68-285C7954C5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270" name="Picture 85">
          <a:extLst>
            <a:ext uri="{FF2B5EF4-FFF2-40B4-BE49-F238E27FC236}">
              <a16:creationId xmlns:a16="http://schemas.microsoft.com/office/drawing/2014/main" id="{1F2825EB-071E-481F-8555-8EDD959C81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271" name="Picture 76">
          <a:extLst>
            <a:ext uri="{FF2B5EF4-FFF2-40B4-BE49-F238E27FC236}">
              <a16:creationId xmlns:a16="http://schemas.microsoft.com/office/drawing/2014/main" id="{CC56D601-13F4-4EC2-9767-5D348E04C0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272" name="Picture 79">
          <a:extLst>
            <a:ext uri="{FF2B5EF4-FFF2-40B4-BE49-F238E27FC236}">
              <a16:creationId xmlns:a16="http://schemas.microsoft.com/office/drawing/2014/main" id="{F7199A9E-F59B-4A0F-BBED-EFD2E745DA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273" name="Picture 2">
          <a:extLst>
            <a:ext uri="{FF2B5EF4-FFF2-40B4-BE49-F238E27FC236}">
              <a16:creationId xmlns:a16="http://schemas.microsoft.com/office/drawing/2014/main" id="{8D99AC3C-9FE6-4AAE-A47C-70821F0E75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274" name="Picture 3" descr="nealuce_parete">
          <a:extLst>
            <a:ext uri="{FF2B5EF4-FFF2-40B4-BE49-F238E27FC236}">
              <a16:creationId xmlns:a16="http://schemas.microsoft.com/office/drawing/2014/main" id="{23CE29E7-E804-47A8-9580-1009A49E1B2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75" name="Picture 2">
          <a:extLst>
            <a:ext uri="{FF2B5EF4-FFF2-40B4-BE49-F238E27FC236}">
              <a16:creationId xmlns:a16="http://schemas.microsoft.com/office/drawing/2014/main" id="{0CDB47DA-B938-47A4-B1DB-4D3E6A522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76" name="Picture 2">
          <a:extLst>
            <a:ext uri="{FF2B5EF4-FFF2-40B4-BE49-F238E27FC236}">
              <a16:creationId xmlns:a16="http://schemas.microsoft.com/office/drawing/2014/main" id="{AA089E9A-A316-4467-B02C-62223B860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77" name="Picture 2">
          <a:extLst>
            <a:ext uri="{FF2B5EF4-FFF2-40B4-BE49-F238E27FC236}">
              <a16:creationId xmlns:a16="http://schemas.microsoft.com/office/drawing/2014/main" id="{A4CBDB84-ADBE-44F6-A61B-2AD636FB71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78" name="Picture 2">
          <a:extLst>
            <a:ext uri="{FF2B5EF4-FFF2-40B4-BE49-F238E27FC236}">
              <a16:creationId xmlns:a16="http://schemas.microsoft.com/office/drawing/2014/main" id="{76383CD7-DEE7-4B37-8452-681B679BCF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79" name="Picture 2">
          <a:extLst>
            <a:ext uri="{FF2B5EF4-FFF2-40B4-BE49-F238E27FC236}">
              <a16:creationId xmlns:a16="http://schemas.microsoft.com/office/drawing/2014/main" id="{1BE209B1-63CB-44E3-8F57-E629BDD016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280" name="Picture 3" descr="nealuce_parete">
          <a:extLst>
            <a:ext uri="{FF2B5EF4-FFF2-40B4-BE49-F238E27FC236}">
              <a16:creationId xmlns:a16="http://schemas.microsoft.com/office/drawing/2014/main" id="{E759C572-29DB-45D6-8F24-53EDF09AAB9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81" name="Picture 2">
          <a:extLst>
            <a:ext uri="{FF2B5EF4-FFF2-40B4-BE49-F238E27FC236}">
              <a16:creationId xmlns:a16="http://schemas.microsoft.com/office/drawing/2014/main" id="{F36CC2D6-B443-4609-9A1A-1BDB59ABE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282" name="Picture 3" descr="nealuce_parete">
          <a:extLst>
            <a:ext uri="{FF2B5EF4-FFF2-40B4-BE49-F238E27FC236}">
              <a16:creationId xmlns:a16="http://schemas.microsoft.com/office/drawing/2014/main" id="{B3A95F03-5CFB-438E-8C35-8A80382D554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83" name="Picture 2">
          <a:extLst>
            <a:ext uri="{FF2B5EF4-FFF2-40B4-BE49-F238E27FC236}">
              <a16:creationId xmlns:a16="http://schemas.microsoft.com/office/drawing/2014/main" id="{6CA706EE-A8C9-4ADD-BA3E-277C0BF6D1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284" name="Picture 3" descr="nealuce_parete">
          <a:extLst>
            <a:ext uri="{FF2B5EF4-FFF2-40B4-BE49-F238E27FC236}">
              <a16:creationId xmlns:a16="http://schemas.microsoft.com/office/drawing/2014/main" id="{90915DF3-793E-454B-8233-E3E57221B5C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85" name="Picture 2">
          <a:extLst>
            <a:ext uri="{FF2B5EF4-FFF2-40B4-BE49-F238E27FC236}">
              <a16:creationId xmlns:a16="http://schemas.microsoft.com/office/drawing/2014/main" id="{8E76F2D2-BBF7-4695-B5E6-E201CAF90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286" name="Picture 3" descr="nealuce_parete">
          <a:extLst>
            <a:ext uri="{FF2B5EF4-FFF2-40B4-BE49-F238E27FC236}">
              <a16:creationId xmlns:a16="http://schemas.microsoft.com/office/drawing/2014/main" id="{462DD398-2D28-4AB4-B078-04FE6B0E729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87" name="Picture 2">
          <a:extLst>
            <a:ext uri="{FF2B5EF4-FFF2-40B4-BE49-F238E27FC236}">
              <a16:creationId xmlns:a16="http://schemas.microsoft.com/office/drawing/2014/main" id="{92CD033B-37EC-4475-A18F-1823F5806B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88" name="Picture 2">
          <a:extLst>
            <a:ext uri="{FF2B5EF4-FFF2-40B4-BE49-F238E27FC236}">
              <a16:creationId xmlns:a16="http://schemas.microsoft.com/office/drawing/2014/main" id="{11B5098D-897F-4E1B-875B-36DA51F447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89" name="Picture 2">
          <a:extLst>
            <a:ext uri="{FF2B5EF4-FFF2-40B4-BE49-F238E27FC236}">
              <a16:creationId xmlns:a16="http://schemas.microsoft.com/office/drawing/2014/main" id="{2D75F67C-2C16-4EA6-A2EB-11E4E6A3FC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90" name="Picture 2">
          <a:extLst>
            <a:ext uri="{FF2B5EF4-FFF2-40B4-BE49-F238E27FC236}">
              <a16:creationId xmlns:a16="http://schemas.microsoft.com/office/drawing/2014/main" id="{79625CD9-35C9-4024-9A24-EA3C952A15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291" name="Picture 2">
          <a:extLst>
            <a:ext uri="{FF2B5EF4-FFF2-40B4-BE49-F238E27FC236}">
              <a16:creationId xmlns:a16="http://schemas.microsoft.com/office/drawing/2014/main" id="{49FCFCB6-1BEF-49E1-B9F5-52ECF8ED7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292" name="Picture 3" descr="nealuce_parete">
          <a:extLst>
            <a:ext uri="{FF2B5EF4-FFF2-40B4-BE49-F238E27FC236}">
              <a16:creationId xmlns:a16="http://schemas.microsoft.com/office/drawing/2014/main" id="{4A0CA102-F1C5-4235-8595-9BB04AE42C8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93" name="Picture 2">
          <a:extLst>
            <a:ext uri="{FF2B5EF4-FFF2-40B4-BE49-F238E27FC236}">
              <a16:creationId xmlns:a16="http://schemas.microsoft.com/office/drawing/2014/main" id="{0F297552-DC71-492B-B4BF-BAB3CE27C7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94" name="Picture 2">
          <a:extLst>
            <a:ext uri="{FF2B5EF4-FFF2-40B4-BE49-F238E27FC236}">
              <a16:creationId xmlns:a16="http://schemas.microsoft.com/office/drawing/2014/main" id="{43BBC3A1-3786-4A94-8A59-5EAC014107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95" name="Picture 2">
          <a:extLst>
            <a:ext uri="{FF2B5EF4-FFF2-40B4-BE49-F238E27FC236}">
              <a16:creationId xmlns:a16="http://schemas.microsoft.com/office/drawing/2014/main" id="{66C3C7FB-C09F-4D9D-AF76-D0EC57D59C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96" name="Picture 2">
          <a:extLst>
            <a:ext uri="{FF2B5EF4-FFF2-40B4-BE49-F238E27FC236}">
              <a16:creationId xmlns:a16="http://schemas.microsoft.com/office/drawing/2014/main" id="{8543A997-5C09-4C1F-8666-5202588E2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97" name="Picture 2">
          <a:extLst>
            <a:ext uri="{FF2B5EF4-FFF2-40B4-BE49-F238E27FC236}">
              <a16:creationId xmlns:a16="http://schemas.microsoft.com/office/drawing/2014/main" id="{C5472CCC-3579-4441-B53F-2D057D8BB3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298" name="Picture 3" descr="nealuce_parete">
          <a:extLst>
            <a:ext uri="{FF2B5EF4-FFF2-40B4-BE49-F238E27FC236}">
              <a16:creationId xmlns:a16="http://schemas.microsoft.com/office/drawing/2014/main" id="{564362E0-8C38-44C0-BCA3-82D741B1F0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299" name="Picture 2">
          <a:extLst>
            <a:ext uri="{FF2B5EF4-FFF2-40B4-BE49-F238E27FC236}">
              <a16:creationId xmlns:a16="http://schemas.microsoft.com/office/drawing/2014/main" id="{7407D6C4-C774-4EEE-A824-63892E202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00" name="Picture 3" descr="nealuce_parete">
          <a:extLst>
            <a:ext uri="{FF2B5EF4-FFF2-40B4-BE49-F238E27FC236}">
              <a16:creationId xmlns:a16="http://schemas.microsoft.com/office/drawing/2014/main" id="{B3307967-1F99-4011-9EDB-0189ACC770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01" name="Picture 2">
          <a:extLst>
            <a:ext uri="{FF2B5EF4-FFF2-40B4-BE49-F238E27FC236}">
              <a16:creationId xmlns:a16="http://schemas.microsoft.com/office/drawing/2014/main" id="{F76895FC-F73D-45FC-B8BF-A3C16B256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02" name="Picture 3" descr="nealuce_parete">
          <a:extLst>
            <a:ext uri="{FF2B5EF4-FFF2-40B4-BE49-F238E27FC236}">
              <a16:creationId xmlns:a16="http://schemas.microsoft.com/office/drawing/2014/main" id="{99E38891-E784-4EFF-A656-4CAD3D480F8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03" name="Picture 2">
          <a:extLst>
            <a:ext uri="{FF2B5EF4-FFF2-40B4-BE49-F238E27FC236}">
              <a16:creationId xmlns:a16="http://schemas.microsoft.com/office/drawing/2014/main" id="{4740AF88-6419-4FAD-8DF1-BFF1B78B7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04" name="Picture 3" descr="nealuce_parete">
          <a:extLst>
            <a:ext uri="{FF2B5EF4-FFF2-40B4-BE49-F238E27FC236}">
              <a16:creationId xmlns:a16="http://schemas.microsoft.com/office/drawing/2014/main" id="{FDCE44D2-01E4-45B8-AB1A-954EE8FFAE4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05" name="Picture 82">
          <a:extLst>
            <a:ext uri="{FF2B5EF4-FFF2-40B4-BE49-F238E27FC236}">
              <a16:creationId xmlns:a16="http://schemas.microsoft.com/office/drawing/2014/main" id="{69BAE26A-11D3-4945-A9B7-682C2EBD10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06" name="Picture 85">
          <a:extLst>
            <a:ext uri="{FF2B5EF4-FFF2-40B4-BE49-F238E27FC236}">
              <a16:creationId xmlns:a16="http://schemas.microsoft.com/office/drawing/2014/main" id="{BFD2627A-75C0-40EC-B38D-6ED5C809D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07" name="Picture 76">
          <a:extLst>
            <a:ext uri="{FF2B5EF4-FFF2-40B4-BE49-F238E27FC236}">
              <a16:creationId xmlns:a16="http://schemas.microsoft.com/office/drawing/2014/main" id="{F38662D8-27A6-41F9-BAA9-6315E08A5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08" name="Picture 79">
          <a:extLst>
            <a:ext uri="{FF2B5EF4-FFF2-40B4-BE49-F238E27FC236}">
              <a16:creationId xmlns:a16="http://schemas.microsoft.com/office/drawing/2014/main" id="{B430025C-EC39-421A-A61B-312FE0458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09" name="Picture 2">
          <a:extLst>
            <a:ext uri="{FF2B5EF4-FFF2-40B4-BE49-F238E27FC236}">
              <a16:creationId xmlns:a16="http://schemas.microsoft.com/office/drawing/2014/main" id="{4CEDB2AE-79C3-428E-8E4B-4F0F5B388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310" name="Picture 3" descr="nealuce_parete">
          <a:extLst>
            <a:ext uri="{FF2B5EF4-FFF2-40B4-BE49-F238E27FC236}">
              <a16:creationId xmlns:a16="http://schemas.microsoft.com/office/drawing/2014/main" id="{BE8D96AA-6A65-47BA-AF22-F085CF2127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11" name="Picture 2">
          <a:extLst>
            <a:ext uri="{FF2B5EF4-FFF2-40B4-BE49-F238E27FC236}">
              <a16:creationId xmlns:a16="http://schemas.microsoft.com/office/drawing/2014/main" id="{5CED49F8-9A93-4657-B9B8-4538C30BF1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12" name="Picture 2">
          <a:extLst>
            <a:ext uri="{FF2B5EF4-FFF2-40B4-BE49-F238E27FC236}">
              <a16:creationId xmlns:a16="http://schemas.microsoft.com/office/drawing/2014/main" id="{6BCEBED8-0A3E-4AC0-BEA3-B3DF94D43D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13" name="Picture 2">
          <a:extLst>
            <a:ext uri="{FF2B5EF4-FFF2-40B4-BE49-F238E27FC236}">
              <a16:creationId xmlns:a16="http://schemas.microsoft.com/office/drawing/2014/main" id="{6A8C22B4-AD6F-4AA8-8F78-9A7EE194A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14" name="Picture 2">
          <a:extLst>
            <a:ext uri="{FF2B5EF4-FFF2-40B4-BE49-F238E27FC236}">
              <a16:creationId xmlns:a16="http://schemas.microsoft.com/office/drawing/2014/main" id="{1381267D-8D3C-4D30-9E9F-3EA967C4E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15" name="Picture 2">
          <a:extLst>
            <a:ext uri="{FF2B5EF4-FFF2-40B4-BE49-F238E27FC236}">
              <a16:creationId xmlns:a16="http://schemas.microsoft.com/office/drawing/2014/main" id="{B0409F05-3A0D-4A1E-B9CD-DF2FD1096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16" name="Picture 3" descr="nealuce_parete">
          <a:extLst>
            <a:ext uri="{FF2B5EF4-FFF2-40B4-BE49-F238E27FC236}">
              <a16:creationId xmlns:a16="http://schemas.microsoft.com/office/drawing/2014/main" id="{EB824DB0-C512-47A6-9024-37D6FDBFD7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17" name="Picture 2">
          <a:extLst>
            <a:ext uri="{FF2B5EF4-FFF2-40B4-BE49-F238E27FC236}">
              <a16:creationId xmlns:a16="http://schemas.microsoft.com/office/drawing/2014/main" id="{8971517C-2045-4CE2-95A2-81CBBEBDA0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18" name="Picture 3" descr="nealuce_parete">
          <a:extLst>
            <a:ext uri="{FF2B5EF4-FFF2-40B4-BE49-F238E27FC236}">
              <a16:creationId xmlns:a16="http://schemas.microsoft.com/office/drawing/2014/main" id="{C0A00FD8-A680-4B98-BEDA-39ABB4A7E5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19" name="Picture 2">
          <a:extLst>
            <a:ext uri="{FF2B5EF4-FFF2-40B4-BE49-F238E27FC236}">
              <a16:creationId xmlns:a16="http://schemas.microsoft.com/office/drawing/2014/main" id="{36861F74-E62E-45F0-B611-FFB42865E7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20" name="Picture 3" descr="nealuce_parete">
          <a:extLst>
            <a:ext uri="{FF2B5EF4-FFF2-40B4-BE49-F238E27FC236}">
              <a16:creationId xmlns:a16="http://schemas.microsoft.com/office/drawing/2014/main" id="{D0E2F328-5C15-4D17-95FB-88EBFF2C934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21" name="Picture 2">
          <a:extLst>
            <a:ext uri="{FF2B5EF4-FFF2-40B4-BE49-F238E27FC236}">
              <a16:creationId xmlns:a16="http://schemas.microsoft.com/office/drawing/2014/main" id="{429AA62E-AA09-4CF0-AC5A-A0B298FAA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22" name="Picture 3" descr="nealuce_parete">
          <a:extLst>
            <a:ext uri="{FF2B5EF4-FFF2-40B4-BE49-F238E27FC236}">
              <a16:creationId xmlns:a16="http://schemas.microsoft.com/office/drawing/2014/main" id="{03FB0CE1-381B-4F7F-9D7C-69FE29B2C58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23" name="Picture 2">
          <a:extLst>
            <a:ext uri="{FF2B5EF4-FFF2-40B4-BE49-F238E27FC236}">
              <a16:creationId xmlns:a16="http://schemas.microsoft.com/office/drawing/2014/main" id="{4EA6F66E-905F-45C1-AC96-2C7587B53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24" name="Picture 2">
          <a:extLst>
            <a:ext uri="{FF2B5EF4-FFF2-40B4-BE49-F238E27FC236}">
              <a16:creationId xmlns:a16="http://schemas.microsoft.com/office/drawing/2014/main" id="{0F9FD084-BDC7-4D25-A7BA-1707994E1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25" name="Picture 2">
          <a:extLst>
            <a:ext uri="{FF2B5EF4-FFF2-40B4-BE49-F238E27FC236}">
              <a16:creationId xmlns:a16="http://schemas.microsoft.com/office/drawing/2014/main" id="{3BC8C7A0-B762-4BE3-8C74-D118236ED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26" name="Picture 2">
          <a:extLst>
            <a:ext uri="{FF2B5EF4-FFF2-40B4-BE49-F238E27FC236}">
              <a16:creationId xmlns:a16="http://schemas.microsoft.com/office/drawing/2014/main" id="{DC696FE5-00D1-4E32-A30C-FE85A51B48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27" name="Picture 2">
          <a:extLst>
            <a:ext uri="{FF2B5EF4-FFF2-40B4-BE49-F238E27FC236}">
              <a16:creationId xmlns:a16="http://schemas.microsoft.com/office/drawing/2014/main" id="{799C711C-6D4E-44CC-864D-6082A746C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328" name="Picture 3" descr="nealuce_parete">
          <a:extLst>
            <a:ext uri="{FF2B5EF4-FFF2-40B4-BE49-F238E27FC236}">
              <a16:creationId xmlns:a16="http://schemas.microsoft.com/office/drawing/2014/main" id="{EF22DE0D-7E2B-4F11-8044-0ADB7ECAD83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29" name="Picture 2">
          <a:extLst>
            <a:ext uri="{FF2B5EF4-FFF2-40B4-BE49-F238E27FC236}">
              <a16:creationId xmlns:a16="http://schemas.microsoft.com/office/drawing/2014/main" id="{4F0A7F2E-4065-411F-B05A-6B9205C86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30" name="Picture 2">
          <a:extLst>
            <a:ext uri="{FF2B5EF4-FFF2-40B4-BE49-F238E27FC236}">
              <a16:creationId xmlns:a16="http://schemas.microsoft.com/office/drawing/2014/main" id="{5DF5667F-C612-4036-904D-28097054E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31" name="Picture 2">
          <a:extLst>
            <a:ext uri="{FF2B5EF4-FFF2-40B4-BE49-F238E27FC236}">
              <a16:creationId xmlns:a16="http://schemas.microsoft.com/office/drawing/2014/main" id="{D1CF2B24-E7E4-4BB5-87F2-6FEC44A2E4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32" name="Picture 2">
          <a:extLst>
            <a:ext uri="{FF2B5EF4-FFF2-40B4-BE49-F238E27FC236}">
              <a16:creationId xmlns:a16="http://schemas.microsoft.com/office/drawing/2014/main" id="{896B5B79-9FF0-46F6-B9E9-C0CFC555E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33" name="Picture 2">
          <a:extLst>
            <a:ext uri="{FF2B5EF4-FFF2-40B4-BE49-F238E27FC236}">
              <a16:creationId xmlns:a16="http://schemas.microsoft.com/office/drawing/2014/main" id="{1206E2B9-7293-4564-BF0F-4C12378C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34" name="Picture 3" descr="nealuce_parete">
          <a:extLst>
            <a:ext uri="{FF2B5EF4-FFF2-40B4-BE49-F238E27FC236}">
              <a16:creationId xmlns:a16="http://schemas.microsoft.com/office/drawing/2014/main" id="{59FFDE39-096B-4960-92AF-DF2BA9D75BF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35" name="Picture 2">
          <a:extLst>
            <a:ext uri="{FF2B5EF4-FFF2-40B4-BE49-F238E27FC236}">
              <a16:creationId xmlns:a16="http://schemas.microsoft.com/office/drawing/2014/main" id="{77C475AF-ECFF-4FD9-A4AD-00F8C04CD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36" name="Picture 3" descr="nealuce_parete">
          <a:extLst>
            <a:ext uri="{FF2B5EF4-FFF2-40B4-BE49-F238E27FC236}">
              <a16:creationId xmlns:a16="http://schemas.microsoft.com/office/drawing/2014/main" id="{30D6EAC9-E2AB-493A-8CF4-169A18EFC15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37" name="Picture 2">
          <a:extLst>
            <a:ext uri="{FF2B5EF4-FFF2-40B4-BE49-F238E27FC236}">
              <a16:creationId xmlns:a16="http://schemas.microsoft.com/office/drawing/2014/main" id="{88368562-58B0-456E-BF9F-B96885F940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38" name="Picture 3" descr="nealuce_parete">
          <a:extLst>
            <a:ext uri="{FF2B5EF4-FFF2-40B4-BE49-F238E27FC236}">
              <a16:creationId xmlns:a16="http://schemas.microsoft.com/office/drawing/2014/main" id="{6D25B2AE-2DD4-4C23-AF22-389F30E3C09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39" name="Picture 2">
          <a:extLst>
            <a:ext uri="{FF2B5EF4-FFF2-40B4-BE49-F238E27FC236}">
              <a16:creationId xmlns:a16="http://schemas.microsoft.com/office/drawing/2014/main" id="{3E9F1699-B273-493A-B9E3-B14DCEE53D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40" name="Picture 3" descr="nealuce_parete">
          <a:extLst>
            <a:ext uri="{FF2B5EF4-FFF2-40B4-BE49-F238E27FC236}">
              <a16:creationId xmlns:a16="http://schemas.microsoft.com/office/drawing/2014/main" id="{856D83A1-20F6-4B80-91AC-B03B112EBA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41" name="Picture 2">
          <a:extLst>
            <a:ext uri="{FF2B5EF4-FFF2-40B4-BE49-F238E27FC236}">
              <a16:creationId xmlns:a16="http://schemas.microsoft.com/office/drawing/2014/main" id="{F89F768D-A57D-4DF8-9C85-8FE78E022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342" name="Picture 3" descr="nealuce_parete">
          <a:extLst>
            <a:ext uri="{FF2B5EF4-FFF2-40B4-BE49-F238E27FC236}">
              <a16:creationId xmlns:a16="http://schemas.microsoft.com/office/drawing/2014/main" id="{FD7EAAAF-B06F-4808-9724-FCD864B0422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43" name="Picture 2">
          <a:extLst>
            <a:ext uri="{FF2B5EF4-FFF2-40B4-BE49-F238E27FC236}">
              <a16:creationId xmlns:a16="http://schemas.microsoft.com/office/drawing/2014/main" id="{C0BBF6BF-3A06-43CF-A329-C09F67890C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44" name="Picture 2">
          <a:extLst>
            <a:ext uri="{FF2B5EF4-FFF2-40B4-BE49-F238E27FC236}">
              <a16:creationId xmlns:a16="http://schemas.microsoft.com/office/drawing/2014/main" id="{4B8AA727-38BB-4DC4-8E94-77BF7FB95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45" name="Picture 2">
          <a:extLst>
            <a:ext uri="{FF2B5EF4-FFF2-40B4-BE49-F238E27FC236}">
              <a16:creationId xmlns:a16="http://schemas.microsoft.com/office/drawing/2014/main" id="{56446828-E9A1-4470-9F1B-973CEB43C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46" name="Picture 2">
          <a:extLst>
            <a:ext uri="{FF2B5EF4-FFF2-40B4-BE49-F238E27FC236}">
              <a16:creationId xmlns:a16="http://schemas.microsoft.com/office/drawing/2014/main" id="{12DD180C-25BF-4AE3-AAA8-4AFB2D85E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47" name="Picture 2">
          <a:extLst>
            <a:ext uri="{FF2B5EF4-FFF2-40B4-BE49-F238E27FC236}">
              <a16:creationId xmlns:a16="http://schemas.microsoft.com/office/drawing/2014/main" id="{33D03700-E993-4A24-B4D5-625008266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48" name="Picture 3" descr="nealuce_parete">
          <a:extLst>
            <a:ext uri="{FF2B5EF4-FFF2-40B4-BE49-F238E27FC236}">
              <a16:creationId xmlns:a16="http://schemas.microsoft.com/office/drawing/2014/main" id="{C01CCBE8-E6A2-4B4E-B43A-D522400A957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49" name="Picture 2">
          <a:extLst>
            <a:ext uri="{FF2B5EF4-FFF2-40B4-BE49-F238E27FC236}">
              <a16:creationId xmlns:a16="http://schemas.microsoft.com/office/drawing/2014/main" id="{891E1DA4-A191-425D-B984-A8AF5D97D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50" name="Picture 3" descr="nealuce_parete">
          <a:extLst>
            <a:ext uri="{FF2B5EF4-FFF2-40B4-BE49-F238E27FC236}">
              <a16:creationId xmlns:a16="http://schemas.microsoft.com/office/drawing/2014/main" id="{7F5B664D-6015-4978-8349-D85938B6427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51" name="Picture 2">
          <a:extLst>
            <a:ext uri="{FF2B5EF4-FFF2-40B4-BE49-F238E27FC236}">
              <a16:creationId xmlns:a16="http://schemas.microsoft.com/office/drawing/2014/main" id="{C0707521-77AA-4D62-BEC8-8B87E4ABB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52" name="Picture 3" descr="nealuce_parete">
          <a:extLst>
            <a:ext uri="{FF2B5EF4-FFF2-40B4-BE49-F238E27FC236}">
              <a16:creationId xmlns:a16="http://schemas.microsoft.com/office/drawing/2014/main" id="{6894C001-6989-49C4-B085-E6ACC8218F7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53" name="Picture 2">
          <a:extLst>
            <a:ext uri="{FF2B5EF4-FFF2-40B4-BE49-F238E27FC236}">
              <a16:creationId xmlns:a16="http://schemas.microsoft.com/office/drawing/2014/main" id="{358BE448-2FAC-4170-A2B8-A3130D6F6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54" name="Picture 3" descr="nealuce_parete">
          <a:extLst>
            <a:ext uri="{FF2B5EF4-FFF2-40B4-BE49-F238E27FC236}">
              <a16:creationId xmlns:a16="http://schemas.microsoft.com/office/drawing/2014/main" id="{5AB6DC0B-3BC7-4716-90BC-C4605D0C6B3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55" name="Picture 2">
          <a:extLst>
            <a:ext uri="{FF2B5EF4-FFF2-40B4-BE49-F238E27FC236}">
              <a16:creationId xmlns:a16="http://schemas.microsoft.com/office/drawing/2014/main" id="{D4C31A77-2DFB-42BC-B1F5-D5B9D9FD1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356" name="Picture 3" descr="nealuce_parete">
          <a:extLst>
            <a:ext uri="{FF2B5EF4-FFF2-40B4-BE49-F238E27FC236}">
              <a16:creationId xmlns:a16="http://schemas.microsoft.com/office/drawing/2014/main" id="{52FB699D-F71C-487E-8A8A-34B10820B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57" name="Picture 2">
          <a:extLst>
            <a:ext uri="{FF2B5EF4-FFF2-40B4-BE49-F238E27FC236}">
              <a16:creationId xmlns:a16="http://schemas.microsoft.com/office/drawing/2014/main" id="{3544EBAE-2758-4334-B0AD-5BCDCAECF4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58" name="Picture 2">
          <a:extLst>
            <a:ext uri="{FF2B5EF4-FFF2-40B4-BE49-F238E27FC236}">
              <a16:creationId xmlns:a16="http://schemas.microsoft.com/office/drawing/2014/main" id="{831A29BF-21DD-404A-B4D3-4B23522E2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59" name="Picture 2">
          <a:extLst>
            <a:ext uri="{FF2B5EF4-FFF2-40B4-BE49-F238E27FC236}">
              <a16:creationId xmlns:a16="http://schemas.microsoft.com/office/drawing/2014/main" id="{C6275E51-CA1E-41A3-B406-330559893F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60" name="Picture 2">
          <a:extLst>
            <a:ext uri="{FF2B5EF4-FFF2-40B4-BE49-F238E27FC236}">
              <a16:creationId xmlns:a16="http://schemas.microsoft.com/office/drawing/2014/main" id="{6625ACF0-B065-440B-9FFE-77CCC8850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61" name="Picture 2">
          <a:extLst>
            <a:ext uri="{FF2B5EF4-FFF2-40B4-BE49-F238E27FC236}">
              <a16:creationId xmlns:a16="http://schemas.microsoft.com/office/drawing/2014/main" id="{E1CDBBAF-3DE7-4717-9F96-3111749327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62" name="Picture 3" descr="nealuce_parete">
          <a:extLst>
            <a:ext uri="{FF2B5EF4-FFF2-40B4-BE49-F238E27FC236}">
              <a16:creationId xmlns:a16="http://schemas.microsoft.com/office/drawing/2014/main" id="{ACE328F0-E6CC-4ED3-AF11-D0CC27C1FD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63" name="Picture 2">
          <a:extLst>
            <a:ext uri="{FF2B5EF4-FFF2-40B4-BE49-F238E27FC236}">
              <a16:creationId xmlns:a16="http://schemas.microsoft.com/office/drawing/2014/main" id="{B62CA46A-5E90-461D-B367-DA870335A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64" name="Picture 3" descr="nealuce_parete">
          <a:extLst>
            <a:ext uri="{FF2B5EF4-FFF2-40B4-BE49-F238E27FC236}">
              <a16:creationId xmlns:a16="http://schemas.microsoft.com/office/drawing/2014/main" id="{A1B953EE-4D0C-4783-9A56-7CE596D3882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65" name="Picture 2">
          <a:extLst>
            <a:ext uri="{FF2B5EF4-FFF2-40B4-BE49-F238E27FC236}">
              <a16:creationId xmlns:a16="http://schemas.microsoft.com/office/drawing/2014/main" id="{52F439F4-B6A0-4930-A8AF-E5EE59D7A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66" name="Picture 3" descr="nealuce_parete">
          <a:extLst>
            <a:ext uri="{FF2B5EF4-FFF2-40B4-BE49-F238E27FC236}">
              <a16:creationId xmlns:a16="http://schemas.microsoft.com/office/drawing/2014/main" id="{9FF07BBE-588B-4463-92D9-BE532832D6B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67" name="Picture 2">
          <a:extLst>
            <a:ext uri="{FF2B5EF4-FFF2-40B4-BE49-F238E27FC236}">
              <a16:creationId xmlns:a16="http://schemas.microsoft.com/office/drawing/2014/main" id="{A24DD5A9-1E9B-42AF-B0F4-73A05FB84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15240</xdr:rowOff>
    </xdr:to>
    <xdr:pic>
      <xdr:nvPicPr>
        <xdr:cNvPr id="368" name="Picture 3" descr="nealuce_parete">
          <a:extLst>
            <a:ext uri="{FF2B5EF4-FFF2-40B4-BE49-F238E27FC236}">
              <a16:creationId xmlns:a16="http://schemas.microsoft.com/office/drawing/2014/main" id="{F5FA8402-9333-43ED-9021-1A5D0B6D64E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69" name="Picture 2">
          <a:extLst>
            <a:ext uri="{FF2B5EF4-FFF2-40B4-BE49-F238E27FC236}">
              <a16:creationId xmlns:a16="http://schemas.microsoft.com/office/drawing/2014/main" id="{C1FDBBDC-C92A-4E46-A486-CB5FF6835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70" name="Picture 2">
          <a:extLst>
            <a:ext uri="{FF2B5EF4-FFF2-40B4-BE49-F238E27FC236}">
              <a16:creationId xmlns:a16="http://schemas.microsoft.com/office/drawing/2014/main" id="{E90A8B8D-A23F-42A5-BBDF-3AD6E330E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71" name="Picture 2">
          <a:extLst>
            <a:ext uri="{FF2B5EF4-FFF2-40B4-BE49-F238E27FC236}">
              <a16:creationId xmlns:a16="http://schemas.microsoft.com/office/drawing/2014/main" id="{63B4E879-95D5-4A21-960F-DE9AADA8CF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15240</xdr:rowOff>
    </xdr:to>
    <xdr:pic>
      <xdr:nvPicPr>
        <xdr:cNvPr id="372" name="Picture 2">
          <a:extLst>
            <a:ext uri="{FF2B5EF4-FFF2-40B4-BE49-F238E27FC236}">
              <a16:creationId xmlns:a16="http://schemas.microsoft.com/office/drawing/2014/main" id="{4F377586-3D44-40B5-8834-A6CB706FF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73" name="Picture 82">
          <a:extLst>
            <a:ext uri="{FF2B5EF4-FFF2-40B4-BE49-F238E27FC236}">
              <a16:creationId xmlns:a16="http://schemas.microsoft.com/office/drawing/2014/main" id="{4BD7EB8E-21BB-414E-B12D-439BE4F5E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74" name="Picture 85">
          <a:extLst>
            <a:ext uri="{FF2B5EF4-FFF2-40B4-BE49-F238E27FC236}">
              <a16:creationId xmlns:a16="http://schemas.microsoft.com/office/drawing/2014/main" id="{D0A491FD-6553-4A58-8863-3844534AA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75" name="Picture 76">
          <a:extLst>
            <a:ext uri="{FF2B5EF4-FFF2-40B4-BE49-F238E27FC236}">
              <a16:creationId xmlns:a16="http://schemas.microsoft.com/office/drawing/2014/main" id="{056C8AFC-078B-4EF0-9997-7CE0FA0510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76" name="Picture 79">
          <a:extLst>
            <a:ext uri="{FF2B5EF4-FFF2-40B4-BE49-F238E27FC236}">
              <a16:creationId xmlns:a16="http://schemas.microsoft.com/office/drawing/2014/main" id="{AE4D3DC7-4CD9-4C84-81B3-7B9F2CA56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377" name="Picture 2">
          <a:extLst>
            <a:ext uri="{FF2B5EF4-FFF2-40B4-BE49-F238E27FC236}">
              <a16:creationId xmlns:a16="http://schemas.microsoft.com/office/drawing/2014/main" id="{C356AFBA-D248-4DCC-A2AE-4453222AF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378" name="Picture 3" descr="nealuce_parete">
          <a:extLst>
            <a:ext uri="{FF2B5EF4-FFF2-40B4-BE49-F238E27FC236}">
              <a16:creationId xmlns:a16="http://schemas.microsoft.com/office/drawing/2014/main" id="{33AE4438-406A-49E9-BEE7-647DB5B0301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79" name="Picture 2">
          <a:extLst>
            <a:ext uri="{FF2B5EF4-FFF2-40B4-BE49-F238E27FC236}">
              <a16:creationId xmlns:a16="http://schemas.microsoft.com/office/drawing/2014/main" id="{1B0A595C-A87B-4DE9-8908-4635FAB449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380" name="Picture 3" descr="nealuce_parete">
          <a:extLst>
            <a:ext uri="{FF2B5EF4-FFF2-40B4-BE49-F238E27FC236}">
              <a16:creationId xmlns:a16="http://schemas.microsoft.com/office/drawing/2014/main" id="{87528D0C-4A20-4C56-AD6A-CD72CEFEBC1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81" name="Picture 2">
          <a:extLst>
            <a:ext uri="{FF2B5EF4-FFF2-40B4-BE49-F238E27FC236}">
              <a16:creationId xmlns:a16="http://schemas.microsoft.com/office/drawing/2014/main" id="{AD11F8A3-5ED5-497E-AAD8-158C57998A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382" name="Picture 3" descr="nealuce_parete">
          <a:extLst>
            <a:ext uri="{FF2B5EF4-FFF2-40B4-BE49-F238E27FC236}">
              <a16:creationId xmlns:a16="http://schemas.microsoft.com/office/drawing/2014/main" id="{60EF48B4-4EC4-4B00-BBB9-D889D3F3C2F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83" name="Picture 2">
          <a:extLst>
            <a:ext uri="{FF2B5EF4-FFF2-40B4-BE49-F238E27FC236}">
              <a16:creationId xmlns:a16="http://schemas.microsoft.com/office/drawing/2014/main" id="{3848995B-518E-4991-BF86-6ED1441748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384" name="Picture 3" descr="nealuce_parete">
          <a:extLst>
            <a:ext uri="{FF2B5EF4-FFF2-40B4-BE49-F238E27FC236}">
              <a16:creationId xmlns:a16="http://schemas.microsoft.com/office/drawing/2014/main" id="{E063026B-90F9-42C8-9EAE-F0F32604EA4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85" name="Picture 2">
          <a:extLst>
            <a:ext uri="{FF2B5EF4-FFF2-40B4-BE49-F238E27FC236}">
              <a16:creationId xmlns:a16="http://schemas.microsoft.com/office/drawing/2014/main" id="{A5C32BCD-48A5-4CFB-9A5C-DDDE6ECF00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386" name="Picture 3" descr="nealuce_parete">
          <a:extLst>
            <a:ext uri="{FF2B5EF4-FFF2-40B4-BE49-F238E27FC236}">
              <a16:creationId xmlns:a16="http://schemas.microsoft.com/office/drawing/2014/main" id="{D2E751CB-24E5-4326-944E-42B1A34F649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87" name="Picture 2">
          <a:extLst>
            <a:ext uri="{FF2B5EF4-FFF2-40B4-BE49-F238E27FC236}">
              <a16:creationId xmlns:a16="http://schemas.microsoft.com/office/drawing/2014/main" id="{ACD3C287-47F6-4DBE-BAA7-5C24175B1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388" name="Picture 3" descr="nealuce_parete">
          <a:extLst>
            <a:ext uri="{FF2B5EF4-FFF2-40B4-BE49-F238E27FC236}">
              <a16:creationId xmlns:a16="http://schemas.microsoft.com/office/drawing/2014/main" id="{2C43E4DC-82F7-495A-93FD-2817ED4CAB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89" name="Picture 2">
          <a:extLst>
            <a:ext uri="{FF2B5EF4-FFF2-40B4-BE49-F238E27FC236}">
              <a16:creationId xmlns:a16="http://schemas.microsoft.com/office/drawing/2014/main" id="{93F31D1E-CAA3-46D6-907F-463A99E3F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390" name="Picture 3" descr="nealuce_parete">
          <a:extLst>
            <a:ext uri="{FF2B5EF4-FFF2-40B4-BE49-F238E27FC236}">
              <a16:creationId xmlns:a16="http://schemas.microsoft.com/office/drawing/2014/main" id="{9476C29F-138E-4A1D-9E5B-9DDC799131D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91" name="Picture 2">
          <a:extLst>
            <a:ext uri="{FF2B5EF4-FFF2-40B4-BE49-F238E27FC236}">
              <a16:creationId xmlns:a16="http://schemas.microsoft.com/office/drawing/2014/main" id="{3BF014FF-3772-426B-88A9-6C1164128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392" name="Picture 3" descr="nealuce_parete">
          <a:extLst>
            <a:ext uri="{FF2B5EF4-FFF2-40B4-BE49-F238E27FC236}">
              <a16:creationId xmlns:a16="http://schemas.microsoft.com/office/drawing/2014/main" id="{FC457CFB-6882-49A1-ADD5-B3869189029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93" name="Picture 2">
          <a:extLst>
            <a:ext uri="{FF2B5EF4-FFF2-40B4-BE49-F238E27FC236}">
              <a16:creationId xmlns:a16="http://schemas.microsoft.com/office/drawing/2014/main" id="{275A633B-E8EF-495F-BE4E-EBB75B9D83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394" name="Picture 3" descr="nealuce_parete">
          <a:extLst>
            <a:ext uri="{FF2B5EF4-FFF2-40B4-BE49-F238E27FC236}">
              <a16:creationId xmlns:a16="http://schemas.microsoft.com/office/drawing/2014/main" id="{23BC5124-BD44-49D5-868C-3419257C040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95" name="Picture 2">
          <a:extLst>
            <a:ext uri="{FF2B5EF4-FFF2-40B4-BE49-F238E27FC236}">
              <a16:creationId xmlns:a16="http://schemas.microsoft.com/office/drawing/2014/main" id="{0DB1A4C3-67EB-4073-B400-0938F587E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396" name="Picture 3" descr="nealuce_parete">
          <a:extLst>
            <a:ext uri="{FF2B5EF4-FFF2-40B4-BE49-F238E27FC236}">
              <a16:creationId xmlns:a16="http://schemas.microsoft.com/office/drawing/2014/main" id="{1ACA3594-F6B4-47C4-A8D4-BB10E7CB5F6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97" name="Picture 2">
          <a:extLst>
            <a:ext uri="{FF2B5EF4-FFF2-40B4-BE49-F238E27FC236}">
              <a16:creationId xmlns:a16="http://schemas.microsoft.com/office/drawing/2014/main" id="{A71C8C1B-E2AD-4D8F-B267-7B61700D3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398" name="Picture 3" descr="nealuce_parete">
          <a:extLst>
            <a:ext uri="{FF2B5EF4-FFF2-40B4-BE49-F238E27FC236}">
              <a16:creationId xmlns:a16="http://schemas.microsoft.com/office/drawing/2014/main" id="{0249D107-5800-440A-9EBD-F97BCBABD58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399" name="Picture 2">
          <a:extLst>
            <a:ext uri="{FF2B5EF4-FFF2-40B4-BE49-F238E27FC236}">
              <a16:creationId xmlns:a16="http://schemas.microsoft.com/office/drawing/2014/main" id="{913AC67F-A3DF-4EB9-86A3-4B6EF7B37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00" name="Picture 3" descr="nealuce_parete">
          <a:extLst>
            <a:ext uri="{FF2B5EF4-FFF2-40B4-BE49-F238E27FC236}">
              <a16:creationId xmlns:a16="http://schemas.microsoft.com/office/drawing/2014/main" id="{DA12B347-C0B6-4583-A17C-900BA6ADCC9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01" name="Picture 2">
          <a:extLst>
            <a:ext uri="{FF2B5EF4-FFF2-40B4-BE49-F238E27FC236}">
              <a16:creationId xmlns:a16="http://schemas.microsoft.com/office/drawing/2014/main" id="{FDC72929-46A0-43E2-8250-072B90CB6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02" name="Picture 3" descr="nealuce_parete">
          <a:extLst>
            <a:ext uri="{FF2B5EF4-FFF2-40B4-BE49-F238E27FC236}">
              <a16:creationId xmlns:a16="http://schemas.microsoft.com/office/drawing/2014/main" id="{D72029E7-8C06-452A-A11E-662646F3F8E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03" name="Picture 2">
          <a:extLst>
            <a:ext uri="{FF2B5EF4-FFF2-40B4-BE49-F238E27FC236}">
              <a16:creationId xmlns:a16="http://schemas.microsoft.com/office/drawing/2014/main" id="{9BA50C79-2B48-4D27-A7EF-2F5BEDD63D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404" name="Picture 3" descr="nealuce_parete">
          <a:extLst>
            <a:ext uri="{FF2B5EF4-FFF2-40B4-BE49-F238E27FC236}">
              <a16:creationId xmlns:a16="http://schemas.microsoft.com/office/drawing/2014/main" id="{54146761-94D5-44AF-990B-EB5EFB58F55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05" name="Picture 2">
          <a:extLst>
            <a:ext uri="{FF2B5EF4-FFF2-40B4-BE49-F238E27FC236}">
              <a16:creationId xmlns:a16="http://schemas.microsoft.com/office/drawing/2014/main" id="{07C1B9C3-2F42-4774-9D04-70E68F61E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06" name="Picture 3" descr="nealuce_parete">
          <a:extLst>
            <a:ext uri="{FF2B5EF4-FFF2-40B4-BE49-F238E27FC236}">
              <a16:creationId xmlns:a16="http://schemas.microsoft.com/office/drawing/2014/main" id="{7EDC54FA-4E3D-451B-8352-6EF99EC3091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07" name="Picture 2">
          <a:extLst>
            <a:ext uri="{FF2B5EF4-FFF2-40B4-BE49-F238E27FC236}">
              <a16:creationId xmlns:a16="http://schemas.microsoft.com/office/drawing/2014/main" id="{A309EDD8-8018-40AA-96C5-0F16718CFB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08" name="Picture 3" descr="nealuce_parete">
          <a:extLst>
            <a:ext uri="{FF2B5EF4-FFF2-40B4-BE49-F238E27FC236}">
              <a16:creationId xmlns:a16="http://schemas.microsoft.com/office/drawing/2014/main" id="{CC34C4E3-B859-4C2B-9C67-9C885DD003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09" name="Picture 2">
          <a:extLst>
            <a:ext uri="{FF2B5EF4-FFF2-40B4-BE49-F238E27FC236}">
              <a16:creationId xmlns:a16="http://schemas.microsoft.com/office/drawing/2014/main" id="{1292D3F3-6DD4-425C-A828-60DBB3BE53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10" name="Picture 3" descr="nealuce_parete">
          <a:extLst>
            <a:ext uri="{FF2B5EF4-FFF2-40B4-BE49-F238E27FC236}">
              <a16:creationId xmlns:a16="http://schemas.microsoft.com/office/drawing/2014/main" id="{83A330B6-F0C9-4B0F-927B-A293D49ED60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11" name="Picture 2">
          <a:extLst>
            <a:ext uri="{FF2B5EF4-FFF2-40B4-BE49-F238E27FC236}">
              <a16:creationId xmlns:a16="http://schemas.microsoft.com/office/drawing/2014/main" id="{DC4C3CC8-A0F8-4D65-8A23-3FA55DDFC0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12" name="Picture 3" descr="nealuce_parete">
          <a:extLst>
            <a:ext uri="{FF2B5EF4-FFF2-40B4-BE49-F238E27FC236}">
              <a16:creationId xmlns:a16="http://schemas.microsoft.com/office/drawing/2014/main" id="{6EC5FF1E-1E8C-4242-B4A7-3C0FC79F742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13" name="Picture 2">
          <a:extLst>
            <a:ext uri="{FF2B5EF4-FFF2-40B4-BE49-F238E27FC236}">
              <a16:creationId xmlns:a16="http://schemas.microsoft.com/office/drawing/2014/main" id="{FF078491-1863-4F44-9078-BE42AA110E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14" name="Picture 3" descr="nealuce_parete">
          <a:extLst>
            <a:ext uri="{FF2B5EF4-FFF2-40B4-BE49-F238E27FC236}">
              <a16:creationId xmlns:a16="http://schemas.microsoft.com/office/drawing/2014/main" id="{02D6B852-0E38-4D4D-AF44-CCE79B0A360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15" name="Picture 2">
          <a:extLst>
            <a:ext uri="{FF2B5EF4-FFF2-40B4-BE49-F238E27FC236}">
              <a16:creationId xmlns:a16="http://schemas.microsoft.com/office/drawing/2014/main" id="{B40F2111-447E-4973-80E8-7CCD9F9CD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16" name="Picture 3" descr="nealuce_parete">
          <a:extLst>
            <a:ext uri="{FF2B5EF4-FFF2-40B4-BE49-F238E27FC236}">
              <a16:creationId xmlns:a16="http://schemas.microsoft.com/office/drawing/2014/main" id="{0F2CCFB3-DE89-43D3-A082-ECE6DDF7144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17" name="Picture 2">
          <a:extLst>
            <a:ext uri="{FF2B5EF4-FFF2-40B4-BE49-F238E27FC236}">
              <a16:creationId xmlns:a16="http://schemas.microsoft.com/office/drawing/2014/main" id="{6A1E1AC1-BF1D-4C9D-9CEC-00E886A0F1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18" name="Picture 3" descr="nealuce_parete">
          <a:extLst>
            <a:ext uri="{FF2B5EF4-FFF2-40B4-BE49-F238E27FC236}">
              <a16:creationId xmlns:a16="http://schemas.microsoft.com/office/drawing/2014/main" id="{A5C2844F-3D30-4650-BB5C-C8F576318C6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19" name="Picture 2">
          <a:extLst>
            <a:ext uri="{FF2B5EF4-FFF2-40B4-BE49-F238E27FC236}">
              <a16:creationId xmlns:a16="http://schemas.microsoft.com/office/drawing/2014/main" id="{24713AB7-7060-4A41-A978-39CB49B79C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20" name="Picture 3" descr="nealuce_parete">
          <a:extLst>
            <a:ext uri="{FF2B5EF4-FFF2-40B4-BE49-F238E27FC236}">
              <a16:creationId xmlns:a16="http://schemas.microsoft.com/office/drawing/2014/main" id="{498BC136-FC31-4DE4-AE70-F74B4387EC4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21" name="Picture 2">
          <a:extLst>
            <a:ext uri="{FF2B5EF4-FFF2-40B4-BE49-F238E27FC236}">
              <a16:creationId xmlns:a16="http://schemas.microsoft.com/office/drawing/2014/main" id="{9D5DF8A5-D4E2-48DB-9AE1-F5D0B89346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422" name="Picture 3" descr="nealuce_parete">
          <a:extLst>
            <a:ext uri="{FF2B5EF4-FFF2-40B4-BE49-F238E27FC236}">
              <a16:creationId xmlns:a16="http://schemas.microsoft.com/office/drawing/2014/main" id="{223C5A9C-7A08-4E19-BB99-8EECF7C564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23" name="Picture 2">
          <a:extLst>
            <a:ext uri="{FF2B5EF4-FFF2-40B4-BE49-F238E27FC236}">
              <a16:creationId xmlns:a16="http://schemas.microsoft.com/office/drawing/2014/main" id="{4A069FC4-C5B2-4DB8-A52C-01CB1D134F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24" name="Picture 3" descr="nealuce_parete">
          <a:extLst>
            <a:ext uri="{FF2B5EF4-FFF2-40B4-BE49-F238E27FC236}">
              <a16:creationId xmlns:a16="http://schemas.microsoft.com/office/drawing/2014/main" id="{E8CD9854-1DEE-44FC-89FB-B7D4BBF33A7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25" name="Picture 2">
          <a:extLst>
            <a:ext uri="{FF2B5EF4-FFF2-40B4-BE49-F238E27FC236}">
              <a16:creationId xmlns:a16="http://schemas.microsoft.com/office/drawing/2014/main" id="{04FED0F7-C56F-4697-BB24-ABC2BB7248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26" name="Picture 3" descr="nealuce_parete">
          <a:extLst>
            <a:ext uri="{FF2B5EF4-FFF2-40B4-BE49-F238E27FC236}">
              <a16:creationId xmlns:a16="http://schemas.microsoft.com/office/drawing/2014/main" id="{948D81D8-4C85-4DE6-8C00-91DFE567E2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27" name="Picture 2">
          <a:extLst>
            <a:ext uri="{FF2B5EF4-FFF2-40B4-BE49-F238E27FC236}">
              <a16:creationId xmlns:a16="http://schemas.microsoft.com/office/drawing/2014/main" id="{69278B5C-C447-466D-913A-28D67B00F6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28" name="Picture 3" descr="nealuce_parete">
          <a:extLst>
            <a:ext uri="{FF2B5EF4-FFF2-40B4-BE49-F238E27FC236}">
              <a16:creationId xmlns:a16="http://schemas.microsoft.com/office/drawing/2014/main" id="{1E3123CC-0DFD-46F1-B68A-3E1F687958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29" name="Picture 2">
          <a:extLst>
            <a:ext uri="{FF2B5EF4-FFF2-40B4-BE49-F238E27FC236}">
              <a16:creationId xmlns:a16="http://schemas.microsoft.com/office/drawing/2014/main" id="{676ADC68-6B7B-41BE-8117-9033D500D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30" name="Picture 3" descr="nealuce_parete">
          <a:extLst>
            <a:ext uri="{FF2B5EF4-FFF2-40B4-BE49-F238E27FC236}">
              <a16:creationId xmlns:a16="http://schemas.microsoft.com/office/drawing/2014/main" id="{64F18390-D826-44B7-A789-F9BC68CA29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31" name="Picture 2">
          <a:extLst>
            <a:ext uri="{FF2B5EF4-FFF2-40B4-BE49-F238E27FC236}">
              <a16:creationId xmlns:a16="http://schemas.microsoft.com/office/drawing/2014/main" id="{550ED397-860B-46E3-A56A-0EC1FBC2C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32" name="Picture 3" descr="nealuce_parete">
          <a:extLst>
            <a:ext uri="{FF2B5EF4-FFF2-40B4-BE49-F238E27FC236}">
              <a16:creationId xmlns:a16="http://schemas.microsoft.com/office/drawing/2014/main" id="{79431A49-3D45-4149-A2EF-BA62704308F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33" name="Picture 2">
          <a:extLst>
            <a:ext uri="{FF2B5EF4-FFF2-40B4-BE49-F238E27FC236}">
              <a16:creationId xmlns:a16="http://schemas.microsoft.com/office/drawing/2014/main" id="{57AFD4DD-3EE3-4D52-BFCB-5703E5641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34" name="Picture 3" descr="nealuce_parete">
          <a:extLst>
            <a:ext uri="{FF2B5EF4-FFF2-40B4-BE49-F238E27FC236}">
              <a16:creationId xmlns:a16="http://schemas.microsoft.com/office/drawing/2014/main" id="{5E6E4B4E-DBBC-4549-8454-3AD7120943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35" name="Picture 2">
          <a:extLst>
            <a:ext uri="{FF2B5EF4-FFF2-40B4-BE49-F238E27FC236}">
              <a16:creationId xmlns:a16="http://schemas.microsoft.com/office/drawing/2014/main" id="{1EE0007F-A2FD-4F42-B417-3624BA048D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36" name="Picture 3" descr="nealuce_parete">
          <a:extLst>
            <a:ext uri="{FF2B5EF4-FFF2-40B4-BE49-F238E27FC236}">
              <a16:creationId xmlns:a16="http://schemas.microsoft.com/office/drawing/2014/main" id="{5B9CCDA4-62A0-42F7-A846-A5225C922B8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37" name="Picture 2">
          <a:extLst>
            <a:ext uri="{FF2B5EF4-FFF2-40B4-BE49-F238E27FC236}">
              <a16:creationId xmlns:a16="http://schemas.microsoft.com/office/drawing/2014/main" id="{96E04DE4-CF9F-442E-BB3B-F3E7CE585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38" name="Picture 3" descr="nealuce_parete">
          <a:extLst>
            <a:ext uri="{FF2B5EF4-FFF2-40B4-BE49-F238E27FC236}">
              <a16:creationId xmlns:a16="http://schemas.microsoft.com/office/drawing/2014/main" id="{C9414FF8-4E19-4162-B1BC-C2819F263E8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39" name="Picture 2">
          <a:extLst>
            <a:ext uri="{FF2B5EF4-FFF2-40B4-BE49-F238E27FC236}">
              <a16:creationId xmlns:a16="http://schemas.microsoft.com/office/drawing/2014/main" id="{CDA93C95-EAD5-4036-AEE8-23BEC2568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0</xdr:rowOff>
    </xdr:to>
    <xdr:pic>
      <xdr:nvPicPr>
        <xdr:cNvPr id="440" name="Picture 3" descr="nealuce_parete">
          <a:extLst>
            <a:ext uri="{FF2B5EF4-FFF2-40B4-BE49-F238E27FC236}">
              <a16:creationId xmlns:a16="http://schemas.microsoft.com/office/drawing/2014/main" id="{48C45F35-6130-4366-9111-3433E8F7901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41" name="Picture 2">
          <a:extLst>
            <a:ext uri="{FF2B5EF4-FFF2-40B4-BE49-F238E27FC236}">
              <a16:creationId xmlns:a16="http://schemas.microsoft.com/office/drawing/2014/main" id="{8D5FF87D-A52C-42C1-8254-4F038DCB4A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42" name="Picture 3" descr="nealuce_parete">
          <a:extLst>
            <a:ext uri="{FF2B5EF4-FFF2-40B4-BE49-F238E27FC236}">
              <a16:creationId xmlns:a16="http://schemas.microsoft.com/office/drawing/2014/main" id="{6797A0A7-7B5C-4177-85FC-A90249E895E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43" name="Picture 2">
          <a:extLst>
            <a:ext uri="{FF2B5EF4-FFF2-40B4-BE49-F238E27FC236}">
              <a16:creationId xmlns:a16="http://schemas.microsoft.com/office/drawing/2014/main" id="{FF64540D-0E0D-4D97-8022-1D21DD70C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44" name="Picture 3" descr="nealuce_parete">
          <a:extLst>
            <a:ext uri="{FF2B5EF4-FFF2-40B4-BE49-F238E27FC236}">
              <a16:creationId xmlns:a16="http://schemas.microsoft.com/office/drawing/2014/main" id="{FE9D2265-A65E-46D7-8D09-0A4617CF7AD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45" name="Picture 2">
          <a:extLst>
            <a:ext uri="{FF2B5EF4-FFF2-40B4-BE49-F238E27FC236}">
              <a16:creationId xmlns:a16="http://schemas.microsoft.com/office/drawing/2014/main" id="{1B6171FA-E0EF-4F48-B152-ED0EF5355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46" name="Picture 3" descr="nealuce_parete">
          <a:extLst>
            <a:ext uri="{FF2B5EF4-FFF2-40B4-BE49-F238E27FC236}">
              <a16:creationId xmlns:a16="http://schemas.microsoft.com/office/drawing/2014/main" id="{99AC7727-F0C7-475A-A169-3BF0EA225C6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47" name="Picture 2">
          <a:extLst>
            <a:ext uri="{FF2B5EF4-FFF2-40B4-BE49-F238E27FC236}">
              <a16:creationId xmlns:a16="http://schemas.microsoft.com/office/drawing/2014/main" id="{1EEEA753-9D8E-43B2-857A-9C04786431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48" name="Picture 3" descr="nealuce_parete">
          <a:extLst>
            <a:ext uri="{FF2B5EF4-FFF2-40B4-BE49-F238E27FC236}">
              <a16:creationId xmlns:a16="http://schemas.microsoft.com/office/drawing/2014/main" id="{FC79DF63-090D-4F4C-9CF7-F1A2C5CE63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49" name="Picture 2">
          <a:extLst>
            <a:ext uri="{FF2B5EF4-FFF2-40B4-BE49-F238E27FC236}">
              <a16:creationId xmlns:a16="http://schemas.microsoft.com/office/drawing/2014/main" id="{F328602A-3BF1-4E80-B176-BC5789700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50" name="Picture 3" descr="nealuce_parete">
          <a:extLst>
            <a:ext uri="{FF2B5EF4-FFF2-40B4-BE49-F238E27FC236}">
              <a16:creationId xmlns:a16="http://schemas.microsoft.com/office/drawing/2014/main" id="{B9B0E506-CE8F-455C-BE97-963CB0FF387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51" name="Picture 2">
          <a:extLst>
            <a:ext uri="{FF2B5EF4-FFF2-40B4-BE49-F238E27FC236}">
              <a16:creationId xmlns:a16="http://schemas.microsoft.com/office/drawing/2014/main" id="{A6EE4B6A-830C-4C07-92B1-3B458F57C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52" name="Picture 3" descr="nealuce_parete">
          <a:extLst>
            <a:ext uri="{FF2B5EF4-FFF2-40B4-BE49-F238E27FC236}">
              <a16:creationId xmlns:a16="http://schemas.microsoft.com/office/drawing/2014/main" id="{FDCCDE8B-D64B-4692-B9B8-7D8B3502052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53" name="Picture 2">
          <a:extLst>
            <a:ext uri="{FF2B5EF4-FFF2-40B4-BE49-F238E27FC236}">
              <a16:creationId xmlns:a16="http://schemas.microsoft.com/office/drawing/2014/main" id="{707B0216-8C17-4667-9D5C-1C145E0D5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54" name="Picture 3" descr="nealuce_parete">
          <a:extLst>
            <a:ext uri="{FF2B5EF4-FFF2-40B4-BE49-F238E27FC236}">
              <a16:creationId xmlns:a16="http://schemas.microsoft.com/office/drawing/2014/main" id="{C7398919-0381-4CD8-BDE1-DDC8A0020D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55" name="Picture 2">
          <a:extLst>
            <a:ext uri="{FF2B5EF4-FFF2-40B4-BE49-F238E27FC236}">
              <a16:creationId xmlns:a16="http://schemas.microsoft.com/office/drawing/2014/main" id="{7CEC9710-765A-4533-8DFF-3481EE7E8C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50</xdr:row>
      <xdr:rowOff>7620</xdr:rowOff>
    </xdr:to>
    <xdr:pic>
      <xdr:nvPicPr>
        <xdr:cNvPr id="456" name="Picture 3" descr="nealuce_parete">
          <a:extLst>
            <a:ext uri="{FF2B5EF4-FFF2-40B4-BE49-F238E27FC236}">
              <a16:creationId xmlns:a16="http://schemas.microsoft.com/office/drawing/2014/main" id="{DC5B6BF3-D66B-46F9-9731-9437D1875B6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57" name="Picture 2">
          <a:extLst>
            <a:ext uri="{FF2B5EF4-FFF2-40B4-BE49-F238E27FC236}">
              <a16:creationId xmlns:a16="http://schemas.microsoft.com/office/drawing/2014/main" id="{FAD244B9-865A-4161-897E-ABDED5B19E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58" name="Picture 3" descr="nealuce_parete">
          <a:extLst>
            <a:ext uri="{FF2B5EF4-FFF2-40B4-BE49-F238E27FC236}">
              <a16:creationId xmlns:a16="http://schemas.microsoft.com/office/drawing/2014/main" id="{9D95187E-38F2-4FB1-AF3C-DB8D249CB0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59" name="Picture 2">
          <a:extLst>
            <a:ext uri="{FF2B5EF4-FFF2-40B4-BE49-F238E27FC236}">
              <a16:creationId xmlns:a16="http://schemas.microsoft.com/office/drawing/2014/main" id="{5156D8E3-1635-45F0-A326-C0A6F7808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60" name="Picture 3" descr="nealuce_parete">
          <a:extLst>
            <a:ext uri="{FF2B5EF4-FFF2-40B4-BE49-F238E27FC236}">
              <a16:creationId xmlns:a16="http://schemas.microsoft.com/office/drawing/2014/main" id="{ED1A196D-B4AA-40F8-BC87-D99B688E186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61" name="Picture 2">
          <a:extLst>
            <a:ext uri="{FF2B5EF4-FFF2-40B4-BE49-F238E27FC236}">
              <a16:creationId xmlns:a16="http://schemas.microsoft.com/office/drawing/2014/main" id="{4AB63C14-6907-4076-9F1D-6B8C92345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62" name="Picture 3" descr="nealuce_parete">
          <a:extLst>
            <a:ext uri="{FF2B5EF4-FFF2-40B4-BE49-F238E27FC236}">
              <a16:creationId xmlns:a16="http://schemas.microsoft.com/office/drawing/2014/main" id="{41296964-3461-4862-B572-677CC719C8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7620</xdr:rowOff>
    </xdr:to>
    <xdr:pic>
      <xdr:nvPicPr>
        <xdr:cNvPr id="463" name="Picture 2">
          <a:extLst>
            <a:ext uri="{FF2B5EF4-FFF2-40B4-BE49-F238E27FC236}">
              <a16:creationId xmlns:a16="http://schemas.microsoft.com/office/drawing/2014/main" id="{88E1F719-48CD-4FF4-9E1C-553C2DBE0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50</xdr:row>
      <xdr:rowOff>0</xdr:rowOff>
    </xdr:from>
    <xdr:to>
      <xdr:col>1</xdr:col>
      <xdr:colOff>1089660</xdr:colOff>
      <xdr:row>51</xdr:row>
      <xdr:rowOff>53872</xdr:rowOff>
    </xdr:to>
    <xdr:pic>
      <xdr:nvPicPr>
        <xdr:cNvPr id="464" name="Picture 3" descr="nealuce_parete">
          <a:extLst>
            <a:ext uri="{FF2B5EF4-FFF2-40B4-BE49-F238E27FC236}">
              <a16:creationId xmlns:a16="http://schemas.microsoft.com/office/drawing/2014/main" id="{B7EA406B-AB99-4281-9726-5DBDC256A90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65" name="Picture 82">
          <a:extLst>
            <a:ext uri="{FF2B5EF4-FFF2-40B4-BE49-F238E27FC236}">
              <a16:creationId xmlns:a16="http://schemas.microsoft.com/office/drawing/2014/main" id="{9E7CDFCB-2E78-447F-87A0-A328BA858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66" name="Picture 85">
          <a:extLst>
            <a:ext uri="{FF2B5EF4-FFF2-40B4-BE49-F238E27FC236}">
              <a16:creationId xmlns:a16="http://schemas.microsoft.com/office/drawing/2014/main" id="{13CEED0E-CAFB-4F24-B359-E0FB16243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67" name="Picture 76">
          <a:extLst>
            <a:ext uri="{FF2B5EF4-FFF2-40B4-BE49-F238E27FC236}">
              <a16:creationId xmlns:a16="http://schemas.microsoft.com/office/drawing/2014/main" id="{57E67816-4747-49C1-ACA6-CC1E788040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68" name="Picture 79">
          <a:extLst>
            <a:ext uri="{FF2B5EF4-FFF2-40B4-BE49-F238E27FC236}">
              <a16:creationId xmlns:a16="http://schemas.microsoft.com/office/drawing/2014/main" id="{7EA268F5-7398-4F7B-A6F6-47456797C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0</xdr:rowOff>
    </xdr:to>
    <xdr:pic>
      <xdr:nvPicPr>
        <xdr:cNvPr id="469" name="Picture 1">
          <a:extLst>
            <a:ext uri="{FF2B5EF4-FFF2-40B4-BE49-F238E27FC236}">
              <a16:creationId xmlns:a16="http://schemas.microsoft.com/office/drawing/2014/main" id="{86F3AEEB-B421-443C-AFDC-8944802F31A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50</xdr:row>
      <xdr:rowOff>0</xdr:rowOff>
    </xdr:from>
    <xdr:to>
      <xdr:col>1</xdr:col>
      <xdr:colOff>861060</xdr:colOff>
      <xdr:row>50</xdr:row>
      <xdr:rowOff>45720</xdr:rowOff>
    </xdr:to>
    <xdr:pic>
      <xdr:nvPicPr>
        <xdr:cNvPr id="470" name="Picture 1">
          <a:extLst>
            <a:ext uri="{FF2B5EF4-FFF2-40B4-BE49-F238E27FC236}">
              <a16:creationId xmlns:a16="http://schemas.microsoft.com/office/drawing/2014/main" id="{54BE5C63-822A-41B9-BEC8-B325D19D055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42085" y="40062150"/>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471" name="Picture 2">
          <a:extLst>
            <a:ext uri="{FF2B5EF4-FFF2-40B4-BE49-F238E27FC236}">
              <a16:creationId xmlns:a16="http://schemas.microsoft.com/office/drawing/2014/main" id="{D04197DB-178C-42BA-B5C5-A6F9890B5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472" name="Picture 3" descr="nealuce_parete">
          <a:extLst>
            <a:ext uri="{FF2B5EF4-FFF2-40B4-BE49-F238E27FC236}">
              <a16:creationId xmlns:a16="http://schemas.microsoft.com/office/drawing/2014/main" id="{85573B20-78DF-429C-8810-79CC278BCA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473" name="Picture 2">
          <a:extLst>
            <a:ext uri="{FF2B5EF4-FFF2-40B4-BE49-F238E27FC236}">
              <a16:creationId xmlns:a16="http://schemas.microsoft.com/office/drawing/2014/main" id="{E90E5D62-5212-4F09-9D95-2A73F424B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474" name="Picture 2">
          <a:extLst>
            <a:ext uri="{FF2B5EF4-FFF2-40B4-BE49-F238E27FC236}">
              <a16:creationId xmlns:a16="http://schemas.microsoft.com/office/drawing/2014/main" id="{7DCB5AE3-BD62-4D73-9201-20F53C11E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475" name="Picture 3" descr="nealuce_parete">
          <a:extLst>
            <a:ext uri="{FF2B5EF4-FFF2-40B4-BE49-F238E27FC236}">
              <a16:creationId xmlns:a16="http://schemas.microsoft.com/office/drawing/2014/main" id="{E0A67F6B-7669-4FA2-8E74-B917BCB309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476" name="Picture 2">
          <a:extLst>
            <a:ext uri="{FF2B5EF4-FFF2-40B4-BE49-F238E27FC236}">
              <a16:creationId xmlns:a16="http://schemas.microsoft.com/office/drawing/2014/main" id="{4262F606-7C94-4F38-BEE6-B9DF71D6A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50</xdr:row>
      <xdr:rowOff>0</xdr:rowOff>
    </xdr:from>
    <xdr:to>
      <xdr:col>1</xdr:col>
      <xdr:colOff>1127760</xdr:colOff>
      <xdr:row>50</xdr:row>
      <xdr:rowOff>1651</xdr:rowOff>
    </xdr:to>
    <xdr:pic>
      <xdr:nvPicPr>
        <xdr:cNvPr id="477" name="Picture 3" descr="nealuce_parete">
          <a:extLst>
            <a:ext uri="{FF2B5EF4-FFF2-40B4-BE49-F238E27FC236}">
              <a16:creationId xmlns:a16="http://schemas.microsoft.com/office/drawing/2014/main" id="{22B3A65A-6F3A-4DB7-9C10-7E87B7B0CF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7366</xdr:rowOff>
    </xdr:to>
    <xdr:pic>
      <xdr:nvPicPr>
        <xdr:cNvPr id="478" name="Picture 2">
          <a:extLst>
            <a:ext uri="{FF2B5EF4-FFF2-40B4-BE49-F238E27FC236}">
              <a16:creationId xmlns:a16="http://schemas.microsoft.com/office/drawing/2014/main" id="{83B38634-DD19-4A3B-9A1E-42B78BA8DB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50</xdr:row>
      <xdr:rowOff>0</xdr:rowOff>
    </xdr:from>
    <xdr:to>
      <xdr:col>1</xdr:col>
      <xdr:colOff>822960</xdr:colOff>
      <xdr:row>50</xdr:row>
      <xdr:rowOff>3556</xdr:rowOff>
    </xdr:to>
    <xdr:pic>
      <xdr:nvPicPr>
        <xdr:cNvPr id="479" name="Picture 1">
          <a:extLst>
            <a:ext uri="{FF2B5EF4-FFF2-40B4-BE49-F238E27FC236}">
              <a16:creationId xmlns:a16="http://schemas.microsoft.com/office/drawing/2014/main" id="{4DA904C4-0FD5-4925-AB2D-39069B6FDEC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3985" y="40062150"/>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50</xdr:row>
      <xdr:rowOff>0</xdr:rowOff>
    </xdr:from>
    <xdr:to>
      <xdr:col>1</xdr:col>
      <xdr:colOff>548640</xdr:colOff>
      <xdr:row>50</xdr:row>
      <xdr:rowOff>1651</xdr:rowOff>
    </xdr:to>
    <xdr:pic>
      <xdr:nvPicPr>
        <xdr:cNvPr id="480" name="Picture 1178" descr="Izrezak.JPG">
          <a:extLst>
            <a:ext uri="{FF2B5EF4-FFF2-40B4-BE49-F238E27FC236}">
              <a16:creationId xmlns:a16="http://schemas.microsoft.com/office/drawing/2014/main" id="{13E32D06-F6FD-4AA2-ADF7-3921069F42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81" name="Picture 82">
          <a:extLst>
            <a:ext uri="{FF2B5EF4-FFF2-40B4-BE49-F238E27FC236}">
              <a16:creationId xmlns:a16="http://schemas.microsoft.com/office/drawing/2014/main" id="{57112D9E-9841-496A-820E-79C3DC0C3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82" name="Picture 85">
          <a:extLst>
            <a:ext uri="{FF2B5EF4-FFF2-40B4-BE49-F238E27FC236}">
              <a16:creationId xmlns:a16="http://schemas.microsoft.com/office/drawing/2014/main" id="{707862E3-46AE-4670-8497-C8D5C11CE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83" name="Picture 76">
          <a:extLst>
            <a:ext uri="{FF2B5EF4-FFF2-40B4-BE49-F238E27FC236}">
              <a16:creationId xmlns:a16="http://schemas.microsoft.com/office/drawing/2014/main" id="{571EC3C2-C4DE-4CC9-A3BF-1D49E2529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84" name="Picture 79">
          <a:extLst>
            <a:ext uri="{FF2B5EF4-FFF2-40B4-BE49-F238E27FC236}">
              <a16:creationId xmlns:a16="http://schemas.microsoft.com/office/drawing/2014/main" id="{213E3DB4-7D64-4492-B802-59BAD83B3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1028700</xdr:colOff>
      <xdr:row>50</xdr:row>
      <xdr:rowOff>0</xdr:rowOff>
    </xdr:from>
    <xdr:to>
      <xdr:col>1</xdr:col>
      <xdr:colOff>1028700</xdr:colOff>
      <xdr:row>50</xdr:row>
      <xdr:rowOff>0</xdr:rowOff>
    </xdr:to>
    <xdr:pic>
      <xdr:nvPicPr>
        <xdr:cNvPr id="485" name="Picture 1202" descr="Izrezak.JPG">
          <a:extLst>
            <a:ext uri="{FF2B5EF4-FFF2-40B4-BE49-F238E27FC236}">
              <a16:creationId xmlns:a16="http://schemas.microsoft.com/office/drawing/2014/main" id="{717F951F-9A2A-4A77-AD45-8075CE25849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6097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86" name="Picture 82">
          <a:extLst>
            <a:ext uri="{FF2B5EF4-FFF2-40B4-BE49-F238E27FC236}">
              <a16:creationId xmlns:a16="http://schemas.microsoft.com/office/drawing/2014/main" id="{CE85CA67-A526-41F7-B9B4-B67C02C653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87" name="Picture 85">
          <a:extLst>
            <a:ext uri="{FF2B5EF4-FFF2-40B4-BE49-F238E27FC236}">
              <a16:creationId xmlns:a16="http://schemas.microsoft.com/office/drawing/2014/main" id="{79299D69-EE94-49AE-8514-858D7BBBA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88" name="Picture 76">
          <a:extLst>
            <a:ext uri="{FF2B5EF4-FFF2-40B4-BE49-F238E27FC236}">
              <a16:creationId xmlns:a16="http://schemas.microsoft.com/office/drawing/2014/main" id="{0F2B2E3E-52A3-41C6-8137-E8B271422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89" name="Picture 79">
          <a:extLst>
            <a:ext uri="{FF2B5EF4-FFF2-40B4-BE49-F238E27FC236}">
              <a16:creationId xmlns:a16="http://schemas.microsoft.com/office/drawing/2014/main" id="{0C99D4EE-7553-4B22-8803-29360569AE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68580</xdr:rowOff>
    </xdr:to>
    <xdr:pic>
      <xdr:nvPicPr>
        <xdr:cNvPr id="490" name="Picture 1">
          <a:extLst>
            <a:ext uri="{FF2B5EF4-FFF2-40B4-BE49-F238E27FC236}">
              <a16:creationId xmlns:a16="http://schemas.microsoft.com/office/drawing/2014/main" id="{35CD9C15-8886-43AC-837B-1C8D04D6141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68580</xdr:rowOff>
    </xdr:to>
    <xdr:pic>
      <xdr:nvPicPr>
        <xdr:cNvPr id="491" name="Picture 1">
          <a:extLst>
            <a:ext uri="{FF2B5EF4-FFF2-40B4-BE49-F238E27FC236}">
              <a16:creationId xmlns:a16="http://schemas.microsoft.com/office/drawing/2014/main" id="{975A91A3-DBA3-411F-9183-4566980EFFC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3048</xdr:rowOff>
    </xdr:to>
    <xdr:pic>
      <xdr:nvPicPr>
        <xdr:cNvPr id="492" name="Picture 1">
          <a:extLst>
            <a:ext uri="{FF2B5EF4-FFF2-40B4-BE49-F238E27FC236}">
              <a16:creationId xmlns:a16="http://schemas.microsoft.com/office/drawing/2014/main" id="{9A41D59D-8D69-4D71-8B3C-9172590D750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50</xdr:row>
      <xdr:rowOff>0</xdr:rowOff>
    </xdr:from>
    <xdr:to>
      <xdr:col>1</xdr:col>
      <xdr:colOff>906780</xdr:colOff>
      <xdr:row>50</xdr:row>
      <xdr:rowOff>3048</xdr:rowOff>
    </xdr:to>
    <xdr:pic>
      <xdr:nvPicPr>
        <xdr:cNvPr id="493" name="Picture 311" descr="kha.JPG">
          <a:extLst>
            <a:ext uri="{FF2B5EF4-FFF2-40B4-BE49-F238E27FC236}">
              <a16:creationId xmlns:a16="http://schemas.microsoft.com/office/drawing/2014/main" id="{E1DD651E-FB17-4DF8-8392-9C936662236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87805" y="400621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94" name="Picture 82">
          <a:extLst>
            <a:ext uri="{FF2B5EF4-FFF2-40B4-BE49-F238E27FC236}">
              <a16:creationId xmlns:a16="http://schemas.microsoft.com/office/drawing/2014/main" id="{6CB7CC72-37F2-4656-A2C1-AA77658503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95" name="Picture 85">
          <a:extLst>
            <a:ext uri="{FF2B5EF4-FFF2-40B4-BE49-F238E27FC236}">
              <a16:creationId xmlns:a16="http://schemas.microsoft.com/office/drawing/2014/main" id="{4C7886F5-7686-48C6-B706-84B6777B0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96" name="Picture 76">
          <a:extLst>
            <a:ext uri="{FF2B5EF4-FFF2-40B4-BE49-F238E27FC236}">
              <a16:creationId xmlns:a16="http://schemas.microsoft.com/office/drawing/2014/main" id="{9E31E578-BB3D-456A-91D5-AF2FE2A8A3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97" name="Picture 79">
          <a:extLst>
            <a:ext uri="{FF2B5EF4-FFF2-40B4-BE49-F238E27FC236}">
              <a16:creationId xmlns:a16="http://schemas.microsoft.com/office/drawing/2014/main" id="{FD41C753-D808-4D7F-8FF2-7D863434C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98" name="Picture 82">
          <a:extLst>
            <a:ext uri="{FF2B5EF4-FFF2-40B4-BE49-F238E27FC236}">
              <a16:creationId xmlns:a16="http://schemas.microsoft.com/office/drawing/2014/main" id="{D2293AD9-7970-4955-B2E1-DB72853A5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499" name="Picture 85">
          <a:extLst>
            <a:ext uri="{FF2B5EF4-FFF2-40B4-BE49-F238E27FC236}">
              <a16:creationId xmlns:a16="http://schemas.microsoft.com/office/drawing/2014/main" id="{D020A6C3-CD68-4735-85BE-D6FC6B3C7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0" name="Picture 76">
          <a:extLst>
            <a:ext uri="{FF2B5EF4-FFF2-40B4-BE49-F238E27FC236}">
              <a16:creationId xmlns:a16="http://schemas.microsoft.com/office/drawing/2014/main" id="{FC31C3BF-93A0-4498-854D-7FCF45095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1" name="Picture 79">
          <a:extLst>
            <a:ext uri="{FF2B5EF4-FFF2-40B4-BE49-F238E27FC236}">
              <a16:creationId xmlns:a16="http://schemas.microsoft.com/office/drawing/2014/main" id="{A1486835-A88D-4DB7-B2BD-922AB48E0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2" name="Picture 82">
          <a:extLst>
            <a:ext uri="{FF2B5EF4-FFF2-40B4-BE49-F238E27FC236}">
              <a16:creationId xmlns:a16="http://schemas.microsoft.com/office/drawing/2014/main" id="{7465B036-77CA-41F1-9E4E-3E3F4A527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3" name="Picture 85">
          <a:extLst>
            <a:ext uri="{FF2B5EF4-FFF2-40B4-BE49-F238E27FC236}">
              <a16:creationId xmlns:a16="http://schemas.microsoft.com/office/drawing/2014/main" id="{C1CE2815-1F81-42E0-90DF-04FC583D5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4" name="Picture 76">
          <a:extLst>
            <a:ext uri="{FF2B5EF4-FFF2-40B4-BE49-F238E27FC236}">
              <a16:creationId xmlns:a16="http://schemas.microsoft.com/office/drawing/2014/main" id="{8F9A7470-D362-41F4-B3F8-1B5A62A1D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5" name="Picture 79">
          <a:extLst>
            <a:ext uri="{FF2B5EF4-FFF2-40B4-BE49-F238E27FC236}">
              <a16:creationId xmlns:a16="http://schemas.microsoft.com/office/drawing/2014/main" id="{ED299340-9D8E-4F4C-91F1-A1E834C211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60960</xdr:rowOff>
    </xdr:to>
    <xdr:pic>
      <xdr:nvPicPr>
        <xdr:cNvPr id="506" name="Picture 1">
          <a:extLst>
            <a:ext uri="{FF2B5EF4-FFF2-40B4-BE49-F238E27FC236}">
              <a16:creationId xmlns:a16="http://schemas.microsoft.com/office/drawing/2014/main" id="{A1E3B088-2FB2-488B-99FC-9EDCD2365F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7" name="Picture 82">
          <a:extLst>
            <a:ext uri="{FF2B5EF4-FFF2-40B4-BE49-F238E27FC236}">
              <a16:creationId xmlns:a16="http://schemas.microsoft.com/office/drawing/2014/main" id="{43A84027-3F24-4C96-A259-D5429D38B3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8" name="Picture 85">
          <a:extLst>
            <a:ext uri="{FF2B5EF4-FFF2-40B4-BE49-F238E27FC236}">
              <a16:creationId xmlns:a16="http://schemas.microsoft.com/office/drawing/2014/main" id="{7EDBAFE6-CE81-49C4-BFF0-7630C8BDFE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09" name="Picture 76">
          <a:extLst>
            <a:ext uri="{FF2B5EF4-FFF2-40B4-BE49-F238E27FC236}">
              <a16:creationId xmlns:a16="http://schemas.microsoft.com/office/drawing/2014/main" id="{9A92E7B0-EA52-4000-8F72-DC23499C9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10" name="Picture 79">
          <a:extLst>
            <a:ext uri="{FF2B5EF4-FFF2-40B4-BE49-F238E27FC236}">
              <a16:creationId xmlns:a16="http://schemas.microsoft.com/office/drawing/2014/main" id="{B965A595-0EB6-410A-B88F-A62425CF8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0</xdr:rowOff>
    </xdr:to>
    <xdr:pic>
      <xdr:nvPicPr>
        <xdr:cNvPr id="511" name="Picture 1">
          <a:extLst>
            <a:ext uri="{FF2B5EF4-FFF2-40B4-BE49-F238E27FC236}">
              <a16:creationId xmlns:a16="http://schemas.microsoft.com/office/drawing/2014/main" id="{4B9ACBB7-3029-4F03-AF74-BF479E4AD88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50</xdr:row>
      <xdr:rowOff>0</xdr:rowOff>
    </xdr:from>
    <xdr:to>
      <xdr:col>1</xdr:col>
      <xdr:colOff>861060</xdr:colOff>
      <xdr:row>50</xdr:row>
      <xdr:rowOff>0</xdr:rowOff>
    </xdr:to>
    <xdr:pic>
      <xdr:nvPicPr>
        <xdr:cNvPr id="512" name="Picture 3">
          <a:extLst>
            <a:ext uri="{FF2B5EF4-FFF2-40B4-BE49-F238E27FC236}">
              <a16:creationId xmlns:a16="http://schemas.microsoft.com/office/drawing/2014/main" id="{743E2674-AB05-4B1A-BDF5-6B96B92CC74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420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50</xdr:row>
      <xdr:rowOff>0</xdr:rowOff>
    </xdr:from>
    <xdr:to>
      <xdr:col>1</xdr:col>
      <xdr:colOff>906780</xdr:colOff>
      <xdr:row>50</xdr:row>
      <xdr:rowOff>0</xdr:rowOff>
    </xdr:to>
    <xdr:pic>
      <xdr:nvPicPr>
        <xdr:cNvPr id="513" name="Picture 311" descr="kha.JPG">
          <a:extLst>
            <a:ext uri="{FF2B5EF4-FFF2-40B4-BE49-F238E27FC236}">
              <a16:creationId xmlns:a16="http://schemas.microsoft.com/office/drawing/2014/main" id="{54164648-0AEC-4995-9D9B-24F2E4A5A55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8780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14" name="Picture 82">
          <a:extLst>
            <a:ext uri="{FF2B5EF4-FFF2-40B4-BE49-F238E27FC236}">
              <a16:creationId xmlns:a16="http://schemas.microsoft.com/office/drawing/2014/main" id="{A8DE0C51-6945-467A-B668-B1E2ED152C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15" name="Picture 85">
          <a:extLst>
            <a:ext uri="{FF2B5EF4-FFF2-40B4-BE49-F238E27FC236}">
              <a16:creationId xmlns:a16="http://schemas.microsoft.com/office/drawing/2014/main" id="{ECE98FCF-DBF3-4469-88B3-6C834E70A5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16" name="Picture 76">
          <a:extLst>
            <a:ext uri="{FF2B5EF4-FFF2-40B4-BE49-F238E27FC236}">
              <a16:creationId xmlns:a16="http://schemas.microsoft.com/office/drawing/2014/main" id="{55A6EACF-9081-45A2-AE63-E705AB983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17" name="Picture 79">
          <a:extLst>
            <a:ext uri="{FF2B5EF4-FFF2-40B4-BE49-F238E27FC236}">
              <a16:creationId xmlns:a16="http://schemas.microsoft.com/office/drawing/2014/main" id="{7EDE6141-A89C-4890-9B46-F4CE593CF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60960</xdr:rowOff>
    </xdr:to>
    <xdr:pic>
      <xdr:nvPicPr>
        <xdr:cNvPr id="518" name="Picture 1">
          <a:extLst>
            <a:ext uri="{FF2B5EF4-FFF2-40B4-BE49-F238E27FC236}">
              <a16:creationId xmlns:a16="http://schemas.microsoft.com/office/drawing/2014/main" id="{2AAA89D5-7779-4CD4-B13D-9EEE478E92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50</xdr:row>
      <xdr:rowOff>0</xdr:rowOff>
    </xdr:from>
    <xdr:to>
      <xdr:col>1</xdr:col>
      <xdr:colOff>861060</xdr:colOff>
      <xdr:row>50</xdr:row>
      <xdr:rowOff>0</xdr:rowOff>
    </xdr:to>
    <xdr:pic>
      <xdr:nvPicPr>
        <xdr:cNvPr id="519" name="Picture 3">
          <a:extLst>
            <a:ext uri="{FF2B5EF4-FFF2-40B4-BE49-F238E27FC236}">
              <a16:creationId xmlns:a16="http://schemas.microsoft.com/office/drawing/2014/main" id="{649180FE-FD0E-4DB0-B2A9-B33C34250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420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20" name="Picture 82">
          <a:extLst>
            <a:ext uri="{FF2B5EF4-FFF2-40B4-BE49-F238E27FC236}">
              <a16:creationId xmlns:a16="http://schemas.microsoft.com/office/drawing/2014/main" id="{4220F525-3EBE-4586-B5EE-C4E39D95EB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21" name="Picture 85">
          <a:extLst>
            <a:ext uri="{FF2B5EF4-FFF2-40B4-BE49-F238E27FC236}">
              <a16:creationId xmlns:a16="http://schemas.microsoft.com/office/drawing/2014/main" id="{597A4548-1D11-4905-B8A1-D903024192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22" name="Picture 76">
          <a:extLst>
            <a:ext uri="{FF2B5EF4-FFF2-40B4-BE49-F238E27FC236}">
              <a16:creationId xmlns:a16="http://schemas.microsoft.com/office/drawing/2014/main" id="{E851EDE0-2FAC-4674-B650-F46FE78FB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50</xdr:row>
      <xdr:rowOff>0</xdr:rowOff>
    </xdr:from>
    <xdr:to>
      <xdr:col>1</xdr:col>
      <xdr:colOff>990600</xdr:colOff>
      <xdr:row>50</xdr:row>
      <xdr:rowOff>0</xdr:rowOff>
    </xdr:to>
    <xdr:pic>
      <xdr:nvPicPr>
        <xdr:cNvPr id="523" name="Picture 79">
          <a:extLst>
            <a:ext uri="{FF2B5EF4-FFF2-40B4-BE49-F238E27FC236}">
              <a16:creationId xmlns:a16="http://schemas.microsoft.com/office/drawing/2014/main" id="{A4D6F915-C132-49BE-81F6-0ADE5EE4E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50</xdr:row>
      <xdr:rowOff>0</xdr:rowOff>
    </xdr:from>
    <xdr:to>
      <xdr:col>1</xdr:col>
      <xdr:colOff>800100</xdr:colOff>
      <xdr:row>50</xdr:row>
      <xdr:rowOff>5461</xdr:rowOff>
    </xdr:to>
    <xdr:pic>
      <xdr:nvPicPr>
        <xdr:cNvPr id="524" name="Picture 1">
          <a:extLst>
            <a:ext uri="{FF2B5EF4-FFF2-40B4-BE49-F238E27FC236}">
              <a16:creationId xmlns:a16="http://schemas.microsoft.com/office/drawing/2014/main" id="{4D35903A-42E7-41F7-BA11-37DF315EA3A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50</xdr:row>
      <xdr:rowOff>0</xdr:rowOff>
    </xdr:from>
    <xdr:to>
      <xdr:col>1</xdr:col>
      <xdr:colOff>861060</xdr:colOff>
      <xdr:row>50</xdr:row>
      <xdr:rowOff>47244</xdr:rowOff>
    </xdr:to>
    <xdr:pic>
      <xdr:nvPicPr>
        <xdr:cNvPr id="525" name="Picture 1">
          <a:extLst>
            <a:ext uri="{FF2B5EF4-FFF2-40B4-BE49-F238E27FC236}">
              <a16:creationId xmlns:a16="http://schemas.microsoft.com/office/drawing/2014/main" id="{C9DAA14D-252E-49B0-8261-FCB5EB5F440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42085" y="400621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6" name="Picture 82">
          <a:extLst>
            <a:ext uri="{FF2B5EF4-FFF2-40B4-BE49-F238E27FC236}">
              <a16:creationId xmlns:a16="http://schemas.microsoft.com/office/drawing/2014/main" id="{36427E05-0F74-41D1-AFEB-3230EEEEC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7" name="Picture 85">
          <a:extLst>
            <a:ext uri="{FF2B5EF4-FFF2-40B4-BE49-F238E27FC236}">
              <a16:creationId xmlns:a16="http://schemas.microsoft.com/office/drawing/2014/main" id="{67BD9D98-0752-498F-85A1-20F2CCCFAE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8" name="Picture 76">
          <a:extLst>
            <a:ext uri="{FF2B5EF4-FFF2-40B4-BE49-F238E27FC236}">
              <a16:creationId xmlns:a16="http://schemas.microsoft.com/office/drawing/2014/main" id="{74C22F43-732C-47A6-8E14-DB7422E50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9" name="Picture 79">
          <a:extLst>
            <a:ext uri="{FF2B5EF4-FFF2-40B4-BE49-F238E27FC236}">
              <a16:creationId xmlns:a16="http://schemas.microsoft.com/office/drawing/2014/main" id="{2648F8CF-0D42-43A8-9E4E-A01580D78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0" name="Picture 82">
          <a:extLst>
            <a:ext uri="{FF2B5EF4-FFF2-40B4-BE49-F238E27FC236}">
              <a16:creationId xmlns:a16="http://schemas.microsoft.com/office/drawing/2014/main" id="{A4BB2FB4-E693-4817-96E2-A2F18C6B65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1" name="Picture 85">
          <a:extLst>
            <a:ext uri="{FF2B5EF4-FFF2-40B4-BE49-F238E27FC236}">
              <a16:creationId xmlns:a16="http://schemas.microsoft.com/office/drawing/2014/main" id="{FC2F2804-8E3D-4E1A-9CF9-C513FA3DFC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2" name="Picture 76">
          <a:extLst>
            <a:ext uri="{FF2B5EF4-FFF2-40B4-BE49-F238E27FC236}">
              <a16:creationId xmlns:a16="http://schemas.microsoft.com/office/drawing/2014/main" id="{22ECE7B8-7959-452B-8721-3AA97A8F7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3" name="Picture 79">
          <a:extLst>
            <a:ext uri="{FF2B5EF4-FFF2-40B4-BE49-F238E27FC236}">
              <a16:creationId xmlns:a16="http://schemas.microsoft.com/office/drawing/2014/main" id="{B38534D6-F9B8-424D-8A3D-855788B2CC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4" name="Picture 82">
          <a:extLst>
            <a:ext uri="{FF2B5EF4-FFF2-40B4-BE49-F238E27FC236}">
              <a16:creationId xmlns:a16="http://schemas.microsoft.com/office/drawing/2014/main" id="{BF873E39-413E-44F6-BC5A-4219B516D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5" name="Picture 85">
          <a:extLst>
            <a:ext uri="{FF2B5EF4-FFF2-40B4-BE49-F238E27FC236}">
              <a16:creationId xmlns:a16="http://schemas.microsoft.com/office/drawing/2014/main" id="{B3C96087-E23D-410A-A89B-75D8A46E28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6" name="Picture 76">
          <a:extLst>
            <a:ext uri="{FF2B5EF4-FFF2-40B4-BE49-F238E27FC236}">
              <a16:creationId xmlns:a16="http://schemas.microsoft.com/office/drawing/2014/main" id="{1BFFBCB5-3E7D-4054-9E3D-3BD243668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7" name="Picture 79">
          <a:extLst>
            <a:ext uri="{FF2B5EF4-FFF2-40B4-BE49-F238E27FC236}">
              <a16:creationId xmlns:a16="http://schemas.microsoft.com/office/drawing/2014/main" id="{FEA2E659-A334-41BE-A770-5FF9E3E322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538" name="Picture 133" descr="Izrezak.JPG">
          <a:extLst>
            <a:ext uri="{FF2B5EF4-FFF2-40B4-BE49-F238E27FC236}">
              <a16:creationId xmlns:a16="http://schemas.microsoft.com/office/drawing/2014/main" id="{040654D9-7D1B-4F68-9544-434E54F6F7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539" name="Picture 143" descr="Izrezak.JPG">
          <a:extLst>
            <a:ext uri="{FF2B5EF4-FFF2-40B4-BE49-F238E27FC236}">
              <a16:creationId xmlns:a16="http://schemas.microsoft.com/office/drawing/2014/main" id="{70FBE522-F34A-4519-A9CB-EFFDAEFE7A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0" name="Picture 2">
          <a:extLst>
            <a:ext uri="{FF2B5EF4-FFF2-40B4-BE49-F238E27FC236}">
              <a16:creationId xmlns:a16="http://schemas.microsoft.com/office/drawing/2014/main" id="{636CD4E0-1281-46CC-9A2C-1A47D9C52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41" name="Picture 3" descr="nealuce_parete">
          <a:extLst>
            <a:ext uri="{FF2B5EF4-FFF2-40B4-BE49-F238E27FC236}">
              <a16:creationId xmlns:a16="http://schemas.microsoft.com/office/drawing/2014/main" id="{D70DC300-E4BD-48F8-805A-A358D33F98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2" name="Picture 2">
          <a:extLst>
            <a:ext uri="{FF2B5EF4-FFF2-40B4-BE49-F238E27FC236}">
              <a16:creationId xmlns:a16="http://schemas.microsoft.com/office/drawing/2014/main" id="{27EF977D-6A37-48DD-8767-73F3D81A3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3" name="Picture 2">
          <a:extLst>
            <a:ext uri="{FF2B5EF4-FFF2-40B4-BE49-F238E27FC236}">
              <a16:creationId xmlns:a16="http://schemas.microsoft.com/office/drawing/2014/main" id="{CA48A5EF-135C-4949-BE85-0F7EDFBC6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44" name="Picture 3" descr="nealuce_parete">
          <a:extLst>
            <a:ext uri="{FF2B5EF4-FFF2-40B4-BE49-F238E27FC236}">
              <a16:creationId xmlns:a16="http://schemas.microsoft.com/office/drawing/2014/main" id="{38511140-C157-4B6E-8248-D59C557D90F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5" name="Picture 2">
          <a:extLst>
            <a:ext uri="{FF2B5EF4-FFF2-40B4-BE49-F238E27FC236}">
              <a16:creationId xmlns:a16="http://schemas.microsoft.com/office/drawing/2014/main" id="{BE0EB054-83A4-47CD-A649-1F9B15F40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46" name="Picture 3" descr="nealuce_parete">
          <a:extLst>
            <a:ext uri="{FF2B5EF4-FFF2-40B4-BE49-F238E27FC236}">
              <a16:creationId xmlns:a16="http://schemas.microsoft.com/office/drawing/2014/main" id="{9F9584F2-2275-4604-8CE8-1F8CBED430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7" name="Picture 2">
          <a:extLst>
            <a:ext uri="{FF2B5EF4-FFF2-40B4-BE49-F238E27FC236}">
              <a16:creationId xmlns:a16="http://schemas.microsoft.com/office/drawing/2014/main" id="{8698E65C-EA25-4AE2-9D19-92AD8C3A1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548" name="Picture 1">
          <a:extLst>
            <a:ext uri="{FF2B5EF4-FFF2-40B4-BE49-F238E27FC236}">
              <a16:creationId xmlns:a16="http://schemas.microsoft.com/office/drawing/2014/main" id="{63C918B9-B2E3-4E4A-939C-12ADD3871C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992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549" name="Picture 164" descr="Izrezak.JPG">
          <a:extLst>
            <a:ext uri="{FF2B5EF4-FFF2-40B4-BE49-F238E27FC236}">
              <a16:creationId xmlns:a16="http://schemas.microsoft.com/office/drawing/2014/main" id="{E9B7AB3D-19D3-430D-9464-FECEC0B48B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39622</xdr:rowOff>
    </xdr:to>
    <xdr:pic>
      <xdr:nvPicPr>
        <xdr:cNvPr id="550" name="Picture 184" descr="Izrezak.JPG">
          <a:extLst>
            <a:ext uri="{FF2B5EF4-FFF2-40B4-BE49-F238E27FC236}">
              <a16:creationId xmlns:a16="http://schemas.microsoft.com/office/drawing/2014/main" id="{E35188D7-7E12-437B-B752-B1FDDB0272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39622</xdr:rowOff>
    </xdr:to>
    <xdr:pic>
      <xdr:nvPicPr>
        <xdr:cNvPr id="551" name="Picture 195" descr="Izrezak.JPG">
          <a:extLst>
            <a:ext uri="{FF2B5EF4-FFF2-40B4-BE49-F238E27FC236}">
              <a16:creationId xmlns:a16="http://schemas.microsoft.com/office/drawing/2014/main" id="{AEC274CB-C0E2-4AB8-ADA6-4343E5561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2" name="Picture 2">
          <a:extLst>
            <a:ext uri="{FF2B5EF4-FFF2-40B4-BE49-F238E27FC236}">
              <a16:creationId xmlns:a16="http://schemas.microsoft.com/office/drawing/2014/main" id="{C56B5643-8FCC-41DE-B13E-5464F5803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3" name="Picture 2">
          <a:extLst>
            <a:ext uri="{FF2B5EF4-FFF2-40B4-BE49-F238E27FC236}">
              <a16:creationId xmlns:a16="http://schemas.microsoft.com/office/drawing/2014/main" id="{4A0ED21E-E34A-4E5A-BD1A-1ED14A95F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54" name="Picture 3" descr="nealuce_parete">
          <a:extLst>
            <a:ext uri="{FF2B5EF4-FFF2-40B4-BE49-F238E27FC236}">
              <a16:creationId xmlns:a16="http://schemas.microsoft.com/office/drawing/2014/main" id="{EE77762B-7B51-4C28-95B9-5B026773DD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5" name="Picture 2">
          <a:extLst>
            <a:ext uri="{FF2B5EF4-FFF2-40B4-BE49-F238E27FC236}">
              <a16:creationId xmlns:a16="http://schemas.microsoft.com/office/drawing/2014/main" id="{A69E28BE-FB0E-4D8E-BC80-A9EB4EAF1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56" name="Picture 3" descr="nealuce_parete">
          <a:extLst>
            <a:ext uri="{FF2B5EF4-FFF2-40B4-BE49-F238E27FC236}">
              <a16:creationId xmlns:a16="http://schemas.microsoft.com/office/drawing/2014/main" id="{BA6A60FC-05F9-4011-AF50-D89F982550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7" name="Picture 2">
          <a:extLst>
            <a:ext uri="{FF2B5EF4-FFF2-40B4-BE49-F238E27FC236}">
              <a16:creationId xmlns:a16="http://schemas.microsoft.com/office/drawing/2014/main" id="{3AA003C9-D77E-4EDC-9AA2-B9BDA8449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58" name="Picture 3" descr="nealuce_parete">
          <a:extLst>
            <a:ext uri="{FF2B5EF4-FFF2-40B4-BE49-F238E27FC236}">
              <a16:creationId xmlns:a16="http://schemas.microsoft.com/office/drawing/2014/main" id="{DBD9D11B-AFC0-47FC-AAE7-92262278FB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9" name="Picture 2">
          <a:extLst>
            <a:ext uri="{FF2B5EF4-FFF2-40B4-BE49-F238E27FC236}">
              <a16:creationId xmlns:a16="http://schemas.microsoft.com/office/drawing/2014/main" id="{13E126C1-CBC5-49D0-B168-C3CED9D1EB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0" name="Picture 82">
          <a:extLst>
            <a:ext uri="{FF2B5EF4-FFF2-40B4-BE49-F238E27FC236}">
              <a16:creationId xmlns:a16="http://schemas.microsoft.com/office/drawing/2014/main" id="{2DF37971-8D83-4A8C-AFC2-015CD6C5C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1" name="Picture 2">
          <a:extLst>
            <a:ext uri="{FF2B5EF4-FFF2-40B4-BE49-F238E27FC236}">
              <a16:creationId xmlns:a16="http://schemas.microsoft.com/office/drawing/2014/main" id="{88C8F8A7-439D-47D2-8B25-D6B6940F4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62" name="Picture 3" descr="nealuce_parete">
          <a:extLst>
            <a:ext uri="{FF2B5EF4-FFF2-40B4-BE49-F238E27FC236}">
              <a16:creationId xmlns:a16="http://schemas.microsoft.com/office/drawing/2014/main" id="{F0D4AA49-9086-48FA-8EE6-3B405E2D6C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3" name="Picture 85">
          <a:extLst>
            <a:ext uri="{FF2B5EF4-FFF2-40B4-BE49-F238E27FC236}">
              <a16:creationId xmlns:a16="http://schemas.microsoft.com/office/drawing/2014/main" id="{BFE41AB7-5DBF-46B5-B470-E5F6D4C8D1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4" name="Picture 2">
          <a:extLst>
            <a:ext uri="{FF2B5EF4-FFF2-40B4-BE49-F238E27FC236}">
              <a16:creationId xmlns:a16="http://schemas.microsoft.com/office/drawing/2014/main" id="{3954D2D6-7B82-447F-A78C-6891A2B45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65" name="Picture 3" descr="nealuce_parete">
          <a:extLst>
            <a:ext uri="{FF2B5EF4-FFF2-40B4-BE49-F238E27FC236}">
              <a16:creationId xmlns:a16="http://schemas.microsoft.com/office/drawing/2014/main" id="{E6168C7E-0AF7-4DD3-B528-0FAD014C53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6" name="Picture 76">
          <a:extLst>
            <a:ext uri="{FF2B5EF4-FFF2-40B4-BE49-F238E27FC236}">
              <a16:creationId xmlns:a16="http://schemas.microsoft.com/office/drawing/2014/main" id="{2722AD5C-8D42-4592-BC87-EA8CB0745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7" name="Picture 2">
          <a:extLst>
            <a:ext uri="{FF2B5EF4-FFF2-40B4-BE49-F238E27FC236}">
              <a16:creationId xmlns:a16="http://schemas.microsoft.com/office/drawing/2014/main" id="{41938B97-E0EC-4985-93F1-179875A9B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68" name="Picture 3" descr="nealuce_parete">
          <a:extLst>
            <a:ext uri="{FF2B5EF4-FFF2-40B4-BE49-F238E27FC236}">
              <a16:creationId xmlns:a16="http://schemas.microsoft.com/office/drawing/2014/main" id="{78166FE9-36E5-4594-8C19-51B3110B730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9" name="Picture 79">
          <a:extLst>
            <a:ext uri="{FF2B5EF4-FFF2-40B4-BE49-F238E27FC236}">
              <a16:creationId xmlns:a16="http://schemas.microsoft.com/office/drawing/2014/main" id="{FCB833CE-8FFF-4AD2-A762-D0DBC8057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0" name="Picture 2">
          <a:extLst>
            <a:ext uri="{FF2B5EF4-FFF2-40B4-BE49-F238E27FC236}">
              <a16:creationId xmlns:a16="http://schemas.microsoft.com/office/drawing/2014/main" id="{4130206C-11DB-4890-B9DD-0C35CF4DE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71" name="Picture 3" descr="nealuce_parete">
          <a:extLst>
            <a:ext uri="{FF2B5EF4-FFF2-40B4-BE49-F238E27FC236}">
              <a16:creationId xmlns:a16="http://schemas.microsoft.com/office/drawing/2014/main" id="{4ACAD632-B735-421B-9DBE-48D53E8161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72" name="Picture 1">
          <a:extLst>
            <a:ext uri="{FF2B5EF4-FFF2-40B4-BE49-F238E27FC236}">
              <a16:creationId xmlns:a16="http://schemas.microsoft.com/office/drawing/2014/main" id="{BF856811-223E-4197-B418-1E88DFC346D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573" name="Picture 217" descr="Izrezak.JPG">
          <a:extLst>
            <a:ext uri="{FF2B5EF4-FFF2-40B4-BE49-F238E27FC236}">
              <a16:creationId xmlns:a16="http://schemas.microsoft.com/office/drawing/2014/main" id="{FF957112-77DC-47CD-9158-BEF5F8FFA36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9347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4" name="Picture 82">
          <a:extLst>
            <a:ext uri="{FF2B5EF4-FFF2-40B4-BE49-F238E27FC236}">
              <a16:creationId xmlns:a16="http://schemas.microsoft.com/office/drawing/2014/main" id="{159BF993-4BC1-4FE1-9025-43EEF330E6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5" name="Picture 85">
          <a:extLst>
            <a:ext uri="{FF2B5EF4-FFF2-40B4-BE49-F238E27FC236}">
              <a16:creationId xmlns:a16="http://schemas.microsoft.com/office/drawing/2014/main" id="{48056778-36E9-4A10-A5D8-6FD0E5C87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6" name="Picture 76">
          <a:extLst>
            <a:ext uri="{FF2B5EF4-FFF2-40B4-BE49-F238E27FC236}">
              <a16:creationId xmlns:a16="http://schemas.microsoft.com/office/drawing/2014/main" id="{77E6D1AC-CE11-4F48-BE71-251D8B64D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7" name="Picture 79">
          <a:extLst>
            <a:ext uri="{FF2B5EF4-FFF2-40B4-BE49-F238E27FC236}">
              <a16:creationId xmlns:a16="http://schemas.microsoft.com/office/drawing/2014/main" id="{FF2AE026-C49B-45D5-9C3D-01B2F66DF7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78" name="Picture 1">
          <a:extLst>
            <a:ext uri="{FF2B5EF4-FFF2-40B4-BE49-F238E27FC236}">
              <a16:creationId xmlns:a16="http://schemas.microsoft.com/office/drawing/2014/main" id="{2E04AA7F-51D5-40D1-8413-5C916FE8322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9" name="Picture 82">
          <a:extLst>
            <a:ext uri="{FF2B5EF4-FFF2-40B4-BE49-F238E27FC236}">
              <a16:creationId xmlns:a16="http://schemas.microsoft.com/office/drawing/2014/main" id="{8CBE268A-B520-4CB0-9FD3-4FAEAEC19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0" name="Picture 85">
          <a:extLst>
            <a:ext uri="{FF2B5EF4-FFF2-40B4-BE49-F238E27FC236}">
              <a16:creationId xmlns:a16="http://schemas.microsoft.com/office/drawing/2014/main" id="{BA83E7ED-04B0-4C7A-8E70-3707B9C2F6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1" name="Picture 76">
          <a:extLst>
            <a:ext uri="{FF2B5EF4-FFF2-40B4-BE49-F238E27FC236}">
              <a16:creationId xmlns:a16="http://schemas.microsoft.com/office/drawing/2014/main" id="{C001EFD9-BBC5-4F9A-9C13-BAE921B7EB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2" name="Picture 79">
          <a:extLst>
            <a:ext uri="{FF2B5EF4-FFF2-40B4-BE49-F238E27FC236}">
              <a16:creationId xmlns:a16="http://schemas.microsoft.com/office/drawing/2014/main" id="{1674556C-DA34-456E-92C5-21094128E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83" name="Picture 1">
          <a:extLst>
            <a:ext uri="{FF2B5EF4-FFF2-40B4-BE49-F238E27FC236}">
              <a16:creationId xmlns:a16="http://schemas.microsoft.com/office/drawing/2014/main" id="{371BFFEE-4281-43C0-B478-46EF0BC1B82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4" name="Picture 82">
          <a:extLst>
            <a:ext uri="{FF2B5EF4-FFF2-40B4-BE49-F238E27FC236}">
              <a16:creationId xmlns:a16="http://schemas.microsoft.com/office/drawing/2014/main" id="{EF59FA63-5C65-4F85-BB7D-F3C9C5DB8A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5" name="Picture 85">
          <a:extLst>
            <a:ext uri="{FF2B5EF4-FFF2-40B4-BE49-F238E27FC236}">
              <a16:creationId xmlns:a16="http://schemas.microsoft.com/office/drawing/2014/main" id="{AD95DB76-0418-4870-BB9F-8B65DDE33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6" name="Picture 76">
          <a:extLst>
            <a:ext uri="{FF2B5EF4-FFF2-40B4-BE49-F238E27FC236}">
              <a16:creationId xmlns:a16="http://schemas.microsoft.com/office/drawing/2014/main" id="{0CAC9C12-F298-437F-9632-2936EAD88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7" name="Picture 79">
          <a:extLst>
            <a:ext uri="{FF2B5EF4-FFF2-40B4-BE49-F238E27FC236}">
              <a16:creationId xmlns:a16="http://schemas.microsoft.com/office/drawing/2014/main" id="{FD661B59-19EA-458B-8C73-D135BB797C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88" name="Picture 1">
          <a:extLst>
            <a:ext uri="{FF2B5EF4-FFF2-40B4-BE49-F238E27FC236}">
              <a16:creationId xmlns:a16="http://schemas.microsoft.com/office/drawing/2014/main" id="{D8537EB2-18A5-4588-B1E0-EFE69ECEC06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589" name="Picture 3">
          <a:extLst>
            <a:ext uri="{FF2B5EF4-FFF2-40B4-BE49-F238E27FC236}">
              <a16:creationId xmlns:a16="http://schemas.microsoft.com/office/drawing/2014/main" id="{20CDA695-273C-42CC-A3CF-33F1EA7BBE3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590" name="Picture 311" descr="kha.JPG">
          <a:extLst>
            <a:ext uri="{FF2B5EF4-FFF2-40B4-BE49-F238E27FC236}">
              <a16:creationId xmlns:a16="http://schemas.microsoft.com/office/drawing/2014/main" id="{B06548D8-CDCB-4230-A5FD-24B51751D88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1" name="Picture 82">
          <a:extLst>
            <a:ext uri="{FF2B5EF4-FFF2-40B4-BE49-F238E27FC236}">
              <a16:creationId xmlns:a16="http://schemas.microsoft.com/office/drawing/2014/main" id="{808DAAAE-4AC0-4EEA-8BFA-8DA734D27D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2" name="Picture 85">
          <a:extLst>
            <a:ext uri="{FF2B5EF4-FFF2-40B4-BE49-F238E27FC236}">
              <a16:creationId xmlns:a16="http://schemas.microsoft.com/office/drawing/2014/main" id="{35316407-8BA0-4D74-B315-94CA8CF90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3" name="Picture 76">
          <a:extLst>
            <a:ext uri="{FF2B5EF4-FFF2-40B4-BE49-F238E27FC236}">
              <a16:creationId xmlns:a16="http://schemas.microsoft.com/office/drawing/2014/main" id="{F9E082D5-29C1-4D8C-95AD-F23196B968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4" name="Picture 79">
          <a:extLst>
            <a:ext uri="{FF2B5EF4-FFF2-40B4-BE49-F238E27FC236}">
              <a16:creationId xmlns:a16="http://schemas.microsoft.com/office/drawing/2014/main" id="{6261C40D-D246-4BA7-B4BF-E8A9BD8FEC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5" name="Picture 1">
          <a:extLst>
            <a:ext uri="{FF2B5EF4-FFF2-40B4-BE49-F238E27FC236}">
              <a16:creationId xmlns:a16="http://schemas.microsoft.com/office/drawing/2014/main" id="{F99DA321-A2CA-46D3-AA23-75FA0569305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596" name="Picture 3">
          <a:extLst>
            <a:ext uri="{FF2B5EF4-FFF2-40B4-BE49-F238E27FC236}">
              <a16:creationId xmlns:a16="http://schemas.microsoft.com/office/drawing/2014/main" id="{61E76F9D-6925-43F0-B726-18F30C0D57F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7" name="Picture 82">
          <a:extLst>
            <a:ext uri="{FF2B5EF4-FFF2-40B4-BE49-F238E27FC236}">
              <a16:creationId xmlns:a16="http://schemas.microsoft.com/office/drawing/2014/main" id="{A7FC45B0-1A62-401E-8943-41BF1C44A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8" name="Picture 85">
          <a:extLst>
            <a:ext uri="{FF2B5EF4-FFF2-40B4-BE49-F238E27FC236}">
              <a16:creationId xmlns:a16="http://schemas.microsoft.com/office/drawing/2014/main" id="{019BCD2E-E96C-4A7F-A133-DED47CC83B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9" name="Picture 76">
          <a:extLst>
            <a:ext uri="{FF2B5EF4-FFF2-40B4-BE49-F238E27FC236}">
              <a16:creationId xmlns:a16="http://schemas.microsoft.com/office/drawing/2014/main" id="{7CE686F2-1941-4498-B324-CD17F6D14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0" name="Picture 79">
          <a:extLst>
            <a:ext uri="{FF2B5EF4-FFF2-40B4-BE49-F238E27FC236}">
              <a16:creationId xmlns:a16="http://schemas.microsoft.com/office/drawing/2014/main" id="{6B6E3CF6-513D-4D3C-9480-FE955C272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1" name="Picture 82">
          <a:extLst>
            <a:ext uri="{FF2B5EF4-FFF2-40B4-BE49-F238E27FC236}">
              <a16:creationId xmlns:a16="http://schemas.microsoft.com/office/drawing/2014/main" id="{FBD83669-9278-4FE8-80D1-63E21C07B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2" name="Picture 85">
          <a:extLst>
            <a:ext uri="{FF2B5EF4-FFF2-40B4-BE49-F238E27FC236}">
              <a16:creationId xmlns:a16="http://schemas.microsoft.com/office/drawing/2014/main" id="{F0535A45-DD49-4B5D-A30E-7C4DA7BD2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3" name="Picture 76">
          <a:extLst>
            <a:ext uri="{FF2B5EF4-FFF2-40B4-BE49-F238E27FC236}">
              <a16:creationId xmlns:a16="http://schemas.microsoft.com/office/drawing/2014/main" id="{58E0E654-6B58-43F7-8F2F-AA88CA942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4" name="Picture 79">
          <a:extLst>
            <a:ext uri="{FF2B5EF4-FFF2-40B4-BE49-F238E27FC236}">
              <a16:creationId xmlns:a16="http://schemas.microsoft.com/office/drawing/2014/main" id="{D2BCBC44-021A-4DF1-B533-E239083840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3</xdr:row>
      <xdr:rowOff>6348</xdr:rowOff>
    </xdr:to>
    <xdr:pic>
      <xdr:nvPicPr>
        <xdr:cNvPr id="605" name="Picture 1">
          <a:extLst>
            <a:ext uri="{FF2B5EF4-FFF2-40B4-BE49-F238E27FC236}">
              <a16:creationId xmlns:a16="http://schemas.microsoft.com/office/drawing/2014/main" id="{07549C35-E484-44FC-9FAC-2DC40CD542C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6" name="Picture 2">
          <a:extLst>
            <a:ext uri="{FF2B5EF4-FFF2-40B4-BE49-F238E27FC236}">
              <a16:creationId xmlns:a16="http://schemas.microsoft.com/office/drawing/2014/main" id="{75A47082-FC9A-42AD-8D99-76DE552089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607" name="Picture 3" descr="nealuce_parete">
          <a:extLst>
            <a:ext uri="{FF2B5EF4-FFF2-40B4-BE49-F238E27FC236}">
              <a16:creationId xmlns:a16="http://schemas.microsoft.com/office/drawing/2014/main" id="{E342B2AD-B08E-4FBC-865A-5D2AC2EA2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08" name="Picture 2">
          <a:extLst>
            <a:ext uri="{FF2B5EF4-FFF2-40B4-BE49-F238E27FC236}">
              <a16:creationId xmlns:a16="http://schemas.microsoft.com/office/drawing/2014/main" id="{1C61384E-5F2C-426A-8537-927D90A33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09" name="Picture 2">
          <a:extLst>
            <a:ext uri="{FF2B5EF4-FFF2-40B4-BE49-F238E27FC236}">
              <a16:creationId xmlns:a16="http://schemas.microsoft.com/office/drawing/2014/main" id="{CDCA3E19-F627-413B-99CF-9C79D205D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0" name="Picture 2">
          <a:extLst>
            <a:ext uri="{FF2B5EF4-FFF2-40B4-BE49-F238E27FC236}">
              <a16:creationId xmlns:a16="http://schemas.microsoft.com/office/drawing/2014/main" id="{0B6BCB52-9774-4E78-AF2E-188C37510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1" name="Picture 2">
          <a:extLst>
            <a:ext uri="{FF2B5EF4-FFF2-40B4-BE49-F238E27FC236}">
              <a16:creationId xmlns:a16="http://schemas.microsoft.com/office/drawing/2014/main" id="{E594957C-05F5-4796-A414-B3CC4EEC8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2" name="Picture 2">
          <a:extLst>
            <a:ext uri="{FF2B5EF4-FFF2-40B4-BE49-F238E27FC236}">
              <a16:creationId xmlns:a16="http://schemas.microsoft.com/office/drawing/2014/main" id="{B1A2B9D7-7A19-4005-8937-59F5F4061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613" name="Picture 3" descr="nealuce_parete">
          <a:extLst>
            <a:ext uri="{FF2B5EF4-FFF2-40B4-BE49-F238E27FC236}">
              <a16:creationId xmlns:a16="http://schemas.microsoft.com/office/drawing/2014/main" id="{9C540717-1B32-43C6-A249-9478430BACA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4" name="Picture 2">
          <a:extLst>
            <a:ext uri="{FF2B5EF4-FFF2-40B4-BE49-F238E27FC236}">
              <a16:creationId xmlns:a16="http://schemas.microsoft.com/office/drawing/2014/main" id="{033F024B-A96D-45E7-B5D5-A132F7EC7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615" name="Picture 3" descr="nealuce_parete">
          <a:extLst>
            <a:ext uri="{FF2B5EF4-FFF2-40B4-BE49-F238E27FC236}">
              <a16:creationId xmlns:a16="http://schemas.microsoft.com/office/drawing/2014/main" id="{33985360-3923-417B-9DFF-1EDFC181F26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6" name="Picture 2">
          <a:extLst>
            <a:ext uri="{FF2B5EF4-FFF2-40B4-BE49-F238E27FC236}">
              <a16:creationId xmlns:a16="http://schemas.microsoft.com/office/drawing/2014/main" id="{F040E2B1-CAD0-43F4-B2D6-DBAD7DD1A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617" name="Picture 3" descr="nealuce_parete">
          <a:extLst>
            <a:ext uri="{FF2B5EF4-FFF2-40B4-BE49-F238E27FC236}">
              <a16:creationId xmlns:a16="http://schemas.microsoft.com/office/drawing/2014/main" id="{A39B031B-3EE4-4683-BA68-EBB0E9FF59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8" name="Picture 2">
          <a:extLst>
            <a:ext uri="{FF2B5EF4-FFF2-40B4-BE49-F238E27FC236}">
              <a16:creationId xmlns:a16="http://schemas.microsoft.com/office/drawing/2014/main" id="{0F5B396F-E5E1-4ADB-B878-599370745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619" name="Picture 3" descr="nealuce_parete">
          <a:extLst>
            <a:ext uri="{FF2B5EF4-FFF2-40B4-BE49-F238E27FC236}">
              <a16:creationId xmlns:a16="http://schemas.microsoft.com/office/drawing/2014/main" id="{C92B8469-C66B-43A1-85D8-C130E2F98FD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20" name="Picture 2">
          <a:extLst>
            <a:ext uri="{FF2B5EF4-FFF2-40B4-BE49-F238E27FC236}">
              <a16:creationId xmlns:a16="http://schemas.microsoft.com/office/drawing/2014/main" id="{2D8436BC-D0D0-4FD0-9949-746195488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21" name="Picture 2">
          <a:extLst>
            <a:ext uri="{FF2B5EF4-FFF2-40B4-BE49-F238E27FC236}">
              <a16:creationId xmlns:a16="http://schemas.microsoft.com/office/drawing/2014/main" id="{517D9B5B-93EA-4FAB-8758-70E24CF196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22" name="Picture 2">
          <a:extLst>
            <a:ext uri="{FF2B5EF4-FFF2-40B4-BE49-F238E27FC236}">
              <a16:creationId xmlns:a16="http://schemas.microsoft.com/office/drawing/2014/main" id="{9ED53734-9E64-45F5-9A8A-8AB11220D4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23" name="Picture 2">
          <a:extLst>
            <a:ext uri="{FF2B5EF4-FFF2-40B4-BE49-F238E27FC236}">
              <a16:creationId xmlns:a16="http://schemas.microsoft.com/office/drawing/2014/main" id="{AD2F2058-A554-4959-AF7E-15EFCFADD3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24" name="Picture 2">
          <a:extLst>
            <a:ext uri="{FF2B5EF4-FFF2-40B4-BE49-F238E27FC236}">
              <a16:creationId xmlns:a16="http://schemas.microsoft.com/office/drawing/2014/main" id="{1D3508B6-87AC-4C78-AAE1-0FD17E7300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25" name="Picture 2">
          <a:extLst>
            <a:ext uri="{FF2B5EF4-FFF2-40B4-BE49-F238E27FC236}">
              <a16:creationId xmlns:a16="http://schemas.microsoft.com/office/drawing/2014/main" id="{3AE40652-D961-4036-8C63-B246F90602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626" name="Picture 3" descr="nealuce_parete">
          <a:extLst>
            <a:ext uri="{FF2B5EF4-FFF2-40B4-BE49-F238E27FC236}">
              <a16:creationId xmlns:a16="http://schemas.microsoft.com/office/drawing/2014/main" id="{E386CB32-359B-4D38-B50F-01E94BDE6C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27" name="Picture 2">
          <a:extLst>
            <a:ext uri="{FF2B5EF4-FFF2-40B4-BE49-F238E27FC236}">
              <a16:creationId xmlns:a16="http://schemas.microsoft.com/office/drawing/2014/main" id="{0641A89B-AF1E-46AC-994B-E1D3F85F6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628" name="Picture 3" descr="nealuce_parete">
          <a:extLst>
            <a:ext uri="{FF2B5EF4-FFF2-40B4-BE49-F238E27FC236}">
              <a16:creationId xmlns:a16="http://schemas.microsoft.com/office/drawing/2014/main" id="{AB7E171C-BED9-4750-8FBA-400420A9F7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29" name="Picture 2">
          <a:extLst>
            <a:ext uri="{FF2B5EF4-FFF2-40B4-BE49-F238E27FC236}">
              <a16:creationId xmlns:a16="http://schemas.microsoft.com/office/drawing/2014/main" id="{58A96556-A180-4B7C-AE25-81053631A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630" name="Picture 3" descr="nealuce_parete">
          <a:extLst>
            <a:ext uri="{FF2B5EF4-FFF2-40B4-BE49-F238E27FC236}">
              <a16:creationId xmlns:a16="http://schemas.microsoft.com/office/drawing/2014/main" id="{DAA2F0A9-CA61-44E1-AB05-3C34938ED2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31" name="Picture 2">
          <a:extLst>
            <a:ext uri="{FF2B5EF4-FFF2-40B4-BE49-F238E27FC236}">
              <a16:creationId xmlns:a16="http://schemas.microsoft.com/office/drawing/2014/main" id="{B009E413-07F7-4726-86C9-1AD0968A7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2" name="Picture 82">
          <a:extLst>
            <a:ext uri="{FF2B5EF4-FFF2-40B4-BE49-F238E27FC236}">
              <a16:creationId xmlns:a16="http://schemas.microsoft.com/office/drawing/2014/main" id="{8C3A407D-ECA8-4065-AFDC-071C5B8E4B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33" name="Picture 2">
          <a:extLst>
            <a:ext uri="{FF2B5EF4-FFF2-40B4-BE49-F238E27FC236}">
              <a16:creationId xmlns:a16="http://schemas.microsoft.com/office/drawing/2014/main" id="{849DB624-06F4-4C56-89DE-7AFDA57DC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4" name="Picture 82">
          <a:extLst>
            <a:ext uri="{FF2B5EF4-FFF2-40B4-BE49-F238E27FC236}">
              <a16:creationId xmlns:a16="http://schemas.microsoft.com/office/drawing/2014/main" id="{E1F4F745-EFDE-4659-BED0-724D7099B3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5" name="Picture 85">
          <a:extLst>
            <a:ext uri="{FF2B5EF4-FFF2-40B4-BE49-F238E27FC236}">
              <a16:creationId xmlns:a16="http://schemas.microsoft.com/office/drawing/2014/main" id="{F29A78B2-CE6B-4915-9467-E5C003B3E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6" name="Picture 76">
          <a:extLst>
            <a:ext uri="{FF2B5EF4-FFF2-40B4-BE49-F238E27FC236}">
              <a16:creationId xmlns:a16="http://schemas.microsoft.com/office/drawing/2014/main" id="{8A84F825-E7BC-4B07-AE32-254D49CC3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7" name="Picture 79">
          <a:extLst>
            <a:ext uri="{FF2B5EF4-FFF2-40B4-BE49-F238E27FC236}">
              <a16:creationId xmlns:a16="http://schemas.microsoft.com/office/drawing/2014/main" id="{CC2C08AB-0E7F-4DB4-BA43-98D4D7A49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638" name="Picture 1">
          <a:extLst>
            <a:ext uri="{FF2B5EF4-FFF2-40B4-BE49-F238E27FC236}">
              <a16:creationId xmlns:a16="http://schemas.microsoft.com/office/drawing/2014/main" id="{7214791D-C748-4D56-953C-4F41DE37362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639" name="Picture 1">
          <a:extLst>
            <a:ext uri="{FF2B5EF4-FFF2-40B4-BE49-F238E27FC236}">
              <a16:creationId xmlns:a16="http://schemas.microsoft.com/office/drawing/2014/main" id="{604D1F04-1120-431C-8B59-1E4CC453495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640" name="Picture 1">
          <a:extLst>
            <a:ext uri="{FF2B5EF4-FFF2-40B4-BE49-F238E27FC236}">
              <a16:creationId xmlns:a16="http://schemas.microsoft.com/office/drawing/2014/main" id="{AC27B866-DEC3-4171-BB1E-070844CE494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641" name="Picture 311" descr="kha.JPG">
          <a:extLst>
            <a:ext uri="{FF2B5EF4-FFF2-40B4-BE49-F238E27FC236}">
              <a16:creationId xmlns:a16="http://schemas.microsoft.com/office/drawing/2014/main" id="{90C8759C-678E-4AF1-AA02-156744429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2" name="Picture 82">
          <a:extLst>
            <a:ext uri="{FF2B5EF4-FFF2-40B4-BE49-F238E27FC236}">
              <a16:creationId xmlns:a16="http://schemas.microsoft.com/office/drawing/2014/main" id="{F2ED51BC-D85C-4953-8B6C-E5FE3A33D8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3" name="Picture 85">
          <a:extLst>
            <a:ext uri="{FF2B5EF4-FFF2-40B4-BE49-F238E27FC236}">
              <a16:creationId xmlns:a16="http://schemas.microsoft.com/office/drawing/2014/main" id="{E7E4EF8F-E550-4F5A-96A4-9E9A58719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4" name="Picture 76">
          <a:extLst>
            <a:ext uri="{FF2B5EF4-FFF2-40B4-BE49-F238E27FC236}">
              <a16:creationId xmlns:a16="http://schemas.microsoft.com/office/drawing/2014/main" id="{9D2878BE-ADCB-4495-A045-FA499B223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5" name="Picture 79">
          <a:extLst>
            <a:ext uri="{FF2B5EF4-FFF2-40B4-BE49-F238E27FC236}">
              <a16:creationId xmlns:a16="http://schemas.microsoft.com/office/drawing/2014/main" id="{4C69F1E4-1636-4926-BAAA-289CEDA22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6" name="Picture 82">
          <a:extLst>
            <a:ext uri="{FF2B5EF4-FFF2-40B4-BE49-F238E27FC236}">
              <a16:creationId xmlns:a16="http://schemas.microsoft.com/office/drawing/2014/main" id="{A3D3FC73-0674-4E3C-87C5-5FA6510C8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7" name="Picture 85">
          <a:extLst>
            <a:ext uri="{FF2B5EF4-FFF2-40B4-BE49-F238E27FC236}">
              <a16:creationId xmlns:a16="http://schemas.microsoft.com/office/drawing/2014/main" id="{45B9C742-83F5-4847-81A7-01A9662E7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8" name="Picture 76">
          <a:extLst>
            <a:ext uri="{FF2B5EF4-FFF2-40B4-BE49-F238E27FC236}">
              <a16:creationId xmlns:a16="http://schemas.microsoft.com/office/drawing/2014/main" id="{CF877EFA-BEF3-42BC-8C9F-D8660A46F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9" name="Picture 79">
          <a:extLst>
            <a:ext uri="{FF2B5EF4-FFF2-40B4-BE49-F238E27FC236}">
              <a16:creationId xmlns:a16="http://schemas.microsoft.com/office/drawing/2014/main" id="{C9E047DC-E8E4-42A4-AA0A-1C32BDE74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0" name="Picture 82">
          <a:extLst>
            <a:ext uri="{FF2B5EF4-FFF2-40B4-BE49-F238E27FC236}">
              <a16:creationId xmlns:a16="http://schemas.microsoft.com/office/drawing/2014/main" id="{B34AA3A9-2D8C-4DE1-B8F3-C20ED402A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1" name="Picture 85">
          <a:extLst>
            <a:ext uri="{FF2B5EF4-FFF2-40B4-BE49-F238E27FC236}">
              <a16:creationId xmlns:a16="http://schemas.microsoft.com/office/drawing/2014/main" id="{F47710FE-381C-4967-A9B0-6DF299621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2" name="Picture 76">
          <a:extLst>
            <a:ext uri="{FF2B5EF4-FFF2-40B4-BE49-F238E27FC236}">
              <a16:creationId xmlns:a16="http://schemas.microsoft.com/office/drawing/2014/main" id="{1EE67085-61AF-464F-96FC-0AA96561BB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3" name="Picture 79">
          <a:extLst>
            <a:ext uri="{FF2B5EF4-FFF2-40B4-BE49-F238E27FC236}">
              <a16:creationId xmlns:a16="http://schemas.microsoft.com/office/drawing/2014/main" id="{B17DDBB2-7FE9-4E15-BE22-F462CED27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654" name="Picture 1">
          <a:extLst>
            <a:ext uri="{FF2B5EF4-FFF2-40B4-BE49-F238E27FC236}">
              <a16:creationId xmlns:a16="http://schemas.microsoft.com/office/drawing/2014/main" id="{DEF1D669-0DEF-40A6-802B-239BAD29D61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5" name="Picture 82">
          <a:extLst>
            <a:ext uri="{FF2B5EF4-FFF2-40B4-BE49-F238E27FC236}">
              <a16:creationId xmlns:a16="http://schemas.microsoft.com/office/drawing/2014/main" id="{26AEB7C0-8E90-4F29-95B9-6BDD25FF10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6" name="Picture 85">
          <a:extLst>
            <a:ext uri="{FF2B5EF4-FFF2-40B4-BE49-F238E27FC236}">
              <a16:creationId xmlns:a16="http://schemas.microsoft.com/office/drawing/2014/main" id="{3F13E8F5-3596-4579-A57C-BF92010C9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7" name="Picture 76">
          <a:extLst>
            <a:ext uri="{FF2B5EF4-FFF2-40B4-BE49-F238E27FC236}">
              <a16:creationId xmlns:a16="http://schemas.microsoft.com/office/drawing/2014/main" id="{43157FE7-5C2B-43E4-A941-1F4CE8529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8" name="Picture 79">
          <a:extLst>
            <a:ext uri="{FF2B5EF4-FFF2-40B4-BE49-F238E27FC236}">
              <a16:creationId xmlns:a16="http://schemas.microsoft.com/office/drawing/2014/main" id="{C7BCA956-ACA1-48C2-B0B7-2C04098EC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659" name="Picture 1">
          <a:extLst>
            <a:ext uri="{FF2B5EF4-FFF2-40B4-BE49-F238E27FC236}">
              <a16:creationId xmlns:a16="http://schemas.microsoft.com/office/drawing/2014/main" id="{3A254989-C5FA-42D1-AA0F-05D34F37B2D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60" name="Picture 3">
          <a:extLst>
            <a:ext uri="{FF2B5EF4-FFF2-40B4-BE49-F238E27FC236}">
              <a16:creationId xmlns:a16="http://schemas.microsoft.com/office/drawing/2014/main" id="{F4D87EC5-FE6F-41F4-9E54-CA142CB3FC9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661" name="Picture 311" descr="kha.JPG">
          <a:extLst>
            <a:ext uri="{FF2B5EF4-FFF2-40B4-BE49-F238E27FC236}">
              <a16:creationId xmlns:a16="http://schemas.microsoft.com/office/drawing/2014/main" id="{7AE101CF-4089-478E-90AA-D85C57FE32A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2" name="Picture 82">
          <a:extLst>
            <a:ext uri="{FF2B5EF4-FFF2-40B4-BE49-F238E27FC236}">
              <a16:creationId xmlns:a16="http://schemas.microsoft.com/office/drawing/2014/main" id="{D32C3101-BDE7-4BED-812B-06F57B89E4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3" name="Picture 85">
          <a:extLst>
            <a:ext uri="{FF2B5EF4-FFF2-40B4-BE49-F238E27FC236}">
              <a16:creationId xmlns:a16="http://schemas.microsoft.com/office/drawing/2014/main" id="{D93E35F1-A6AA-47D8-99AB-6D05422EC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4" name="Picture 76">
          <a:extLst>
            <a:ext uri="{FF2B5EF4-FFF2-40B4-BE49-F238E27FC236}">
              <a16:creationId xmlns:a16="http://schemas.microsoft.com/office/drawing/2014/main" id="{C1484016-39DE-47BD-B786-731D25155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5" name="Picture 79">
          <a:extLst>
            <a:ext uri="{FF2B5EF4-FFF2-40B4-BE49-F238E27FC236}">
              <a16:creationId xmlns:a16="http://schemas.microsoft.com/office/drawing/2014/main" id="{96AEE0F8-38EB-497D-8AFB-8AD2CBDA02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666" name="Picture 1">
          <a:extLst>
            <a:ext uri="{FF2B5EF4-FFF2-40B4-BE49-F238E27FC236}">
              <a16:creationId xmlns:a16="http://schemas.microsoft.com/office/drawing/2014/main" id="{830A0D7B-EB13-4FF0-83EB-AA256101C15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67" name="Picture 3">
          <a:extLst>
            <a:ext uri="{FF2B5EF4-FFF2-40B4-BE49-F238E27FC236}">
              <a16:creationId xmlns:a16="http://schemas.microsoft.com/office/drawing/2014/main" id="{573CDF6D-D570-43BE-8111-754A2BC1827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8" name="Picture 82">
          <a:extLst>
            <a:ext uri="{FF2B5EF4-FFF2-40B4-BE49-F238E27FC236}">
              <a16:creationId xmlns:a16="http://schemas.microsoft.com/office/drawing/2014/main" id="{711DE89F-0BAF-41C9-BB3B-1DFCD39681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9" name="Picture 85">
          <a:extLst>
            <a:ext uri="{FF2B5EF4-FFF2-40B4-BE49-F238E27FC236}">
              <a16:creationId xmlns:a16="http://schemas.microsoft.com/office/drawing/2014/main" id="{22E0502C-935C-4D82-9AE4-CC7249296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0" name="Picture 76">
          <a:extLst>
            <a:ext uri="{FF2B5EF4-FFF2-40B4-BE49-F238E27FC236}">
              <a16:creationId xmlns:a16="http://schemas.microsoft.com/office/drawing/2014/main" id="{06F0484F-8738-4975-BF16-8A5C0211D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1" name="Picture 79">
          <a:extLst>
            <a:ext uri="{FF2B5EF4-FFF2-40B4-BE49-F238E27FC236}">
              <a16:creationId xmlns:a16="http://schemas.microsoft.com/office/drawing/2014/main" id="{B8437CE3-0CC8-4F1E-8A6A-D6F28FF962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672" name="Picture 1">
          <a:extLst>
            <a:ext uri="{FF2B5EF4-FFF2-40B4-BE49-F238E27FC236}">
              <a16:creationId xmlns:a16="http://schemas.microsoft.com/office/drawing/2014/main" id="{3347F625-8CB5-43BA-8D6B-037E9288C2E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673" name="Picture 1">
          <a:extLst>
            <a:ext uri="{FF2B5EF4-FFF2-40B4-BE49-F238E27FC236}">
              <a16:creationId xmlns:a16="http://schemas.microsoft.com/office/drawing/2014/main" id="{19A73D78-72E1-41F1-8EE7-5E31FBEFCC1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37310" y="2857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8</xdr:row>
      <xdr:rowOff>0</xdr:rowOff>
    </xdr:from>
    <xdr:ext cx="211121" cy="277158"/>
    <xdr:sp macro="" textlink="">
      <xdr:nvSpPr>
        <xdr:cNvPr id="674" name="TextBox 1">
          <a:extLst>
            <a:ext uri="{FF2B5EF4-FFF2-40B4-BE49-F238E27FC236}">
              <a16:creationId xmlns:a16="http://schemas.microsoft.com/office/drawing/2014/main" id="{199A7D83-D8E9-4881-9F58-928571C52FDA}"/>
            </a:ext>
          </a:extLst>
        </xdr:cNvPr>
        <xdr:cNvSpPr txBox="1"/>
      </xdr:nvSpPr>
      <xdr:spPr>
        <a:xfrm>
          <a:off x="5052060" y="141732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675" name="TextBox 2">
          <a:extLst>
            <a:ext uri="{FF2B5EF4-FFF2-40B4-BE49-F238E27FC236}">
              <a16:creationId xmlns:a16="http://schemas.microsoft.com/office/drawing/2014/main" id="{0F18778B-C400-4FC3-B457-09041B89E009}"/>
            </a:ext>
          </a:extLst>
        </xdr:cNvPr>
        <xdr:cNvSpPr txBox="1"/>
      </xdr:nvSpPr>
      <xdr:spPr>
        <a:xfrm>
          <a:off x="5052060" y="141732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676" name="TextBox 3">
          <a:extLst>
            <a:ext uri="{FF2B5EF4-FFF2-40B4-BE49-F238E27FC236}">
              <a16:creationId xmlns:a16="http://schemas.microsoft.com/office/drawing/2014/main" id="{601C1070-9870-4529-937C-71FAC9AE2F3C}"/>
            </a:ext>
          </a:extLst>
        </xdr:cNvPr>
        <xdr:cNvSpPr txBox="1"/>
      </xdr:nvSpPr>
      <xdr:spPr>
        <a:xfrm>
          <a:off x="5052060" y="141732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677" name="TextBox 4">
          <a:extLst>
            <a:ext uri="{FF2B5EF4-FFF2-40B4-BE49-F238E27FC236}">
              <a16:creationId xmlns:a16="http://schemas.microsoft.com/office/drawing/2014/main" id="{B68A64B2-3F36-4E2A-8B4E-232ADD6A603E}"/>
            </a:ext>
          </a:extLst>
        </xdr:cNvPr>
        <xdr:cNvSpPr txBox="1"/>
      </xdr:nvSpPr>
      <xdr:spPr>
        <a:xfrm>
          <a:off x="5052060" y="141732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78" name="TextBox 9">
          <a:extLst>
            <a:ext uri="{FF2B5EF4-FFF2-40B4-BE49-F238E27FC236}">
              <a16:creationId xmlns:a16="http://schemas.microsoft.com/office/drawing/2014/main" id="{3EB45067-EF17-4ECF-B4C9-4B5628DBB2EB}"/>
            </a:ext>
          </a:extLst>
        </xdr:cNvPr>
        <xdr:cNvSpPr txBox="1"/>
      </xdr:nvSpPr>
      <xdr:spPr>
        <a:xfrm>
          <a:off x="5052060" y="3847338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79" name="TextBox 10">
          <a:extLst>
            <a:ext uri="{FF2B5EF4-FFF2-40B4-BE49-F238E27FC236}">
              <a16:creationId xmlns:a16="http://schemas.microsoft.com/office/drawing/2014/main" id="{F630AA0D-59BE-44AC-B6B0-D2204C63CF7E}"/>
            </a:ext>
          </a:extLst>
        </xdr:cNvPr>
        <xdr:cNvSpPr txBox="1"/>
      </xdr:nvSpPr>
      <xdr:spPr>
        <a:xfrm>
          <a:off x="5052060" y="3847338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80" name="TextBox 11">
          <a:extLst>
            <a:ext uri="{FF2B5EF4-FFF2-40B4-BE49-F238E27FC236}">
              <a16:creationId xmlns:a16="http://schemas.microsoft.com/office/drawing/2014/main" id="{14E5A911-CBD5-4869-8688-818ED507E2C2}"/>
            </a:ext>
          </a:extLst>
        </xdr:cNvPr>
        <xdr:cNvSpPr txBox="1"/>
      </xdr:nvSpPr>
      <xdr:spPr>
        <a:xfrm>
          <a:off x="5052060" y="3847338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81" name="TextBox 12">
          <a:extLst>
            <a:ext uri="{FF2B5EF4-FFF2-40B4-BE49-F238E27FC236}">
              <a16:creationId xmlns:a16="http://schemas.microsoft.com/office/drawing/2014/main" id="{4DDD8D35-F088-4A2B-9CE6-C864DCBEE81F}"/>
            </a:ext>
          </a:extLst>
        </xdr:cNvPr>
        <xdr:cNvSpPr txBox="1"/>
      </xdr:nvSpPr>
      <xdr:spPr>
        <a:xfrm>
          <a:off x="5052060" y="3847338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2" name="TextBox 13">
          <a:extLst>
            <a:ext uri="{FF2B5EF4-FFF2-40B4-BE49-F238E27FC236}">
              <a16:creationId xmlns:a16="http://schemas.microsoft.com/office/drawing/2014/main" id="{96302901-AA07-472A-9657-7BC2D77613D9}"/>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3" name="TextBox 14">
          <a:extLst>
            <a:ext uri="{FF2B5EF4-FFF2-40B4-BE49-F238E27FC236}">
              <a16:creationId xmlns:a16="http://schemas.microsoft.com/office/drawing/2014/main" id="{3B8A9E1F-08ED-4A85-AC34-D3887BB6E786}"/>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4" name="TextBox 15">
          <a:extLst>
            <a:ext uri="{FF2B5EF4-FFF2-40B4-BE49-F238E27FC236}">
              <a16:creationId xmlns:a16="http://schemas.microsoft.com/office/drawing/2014/main" id="{E3B547BF-3A48-4173-B78B-B6935B5FBA1D}"/>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5" name="TextBox 16">
          <a:extLst>
            <a:ext uri="{FF2B5EF4-FFF2-40B4-BE49-F238E27FC236}">
              <a16:creationId xmlns:a16="http://schemas.microsoft.com/office/drawing/2014/main" id="{390D4DF9-9E34-4E1D-8948-3810F7CF0276}"/>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6" name="TextBox 21">
          <a:extLst>
            <a:ext uri="{FF2B5EF4-FFF2-40B4-BE49-F238E27FC236}">
              <a16:creationId xmlns:a16="http://schemas.microsoft.com/office/drawing/2014/main" id="{2937256E-D9BB-479C-89D9-D71EE628EA57}"/>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7" name="TextBox 22">
          <a:extLst>
            <a:ext uri="{FF2B5EF4-FFF2-40B4-BE49-F238E27FC236}">
              <a16:creationId xmlns:a16="http://schemas.microsoft.com/office/drawing/2014/main" id="{454C91B4-0C74-4F82-9BE9-49B1DACFFF2F}"/>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8" name="TextBox 23">
          <a:extLst>
            <a:ext uri="{FF2B5EF4-FFF2-40B4-BE49-F238E27FC236}">
              <a16:creationId xmlns:a16="http://schemas.microsoft.com/office/drawing/2014/main" id="{035EB4F2-9AF6-4918-948B-FEE83562E409}"/>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9" name="TextBox 24">
          <a:extLst>
            <a:ext uri="{FF2B5EF4-FFF2-40B4-BE49-F238E27FC236}">
              <a16:creationId xmlns:a16="http://schemas.microsoft.com/office/drawing/2014/main" id="{61857DB9-A06B-4DAF-B9AF-9E5E89FEB52B}"/>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0" name="TextBox 29">
          <a:extLst>
            <a:ext uri="{FF2B5EF4-FFF2-40B4-BE49-F238E27FC236}">
              <a16:creationId xmlns:a16="http://schemas.microsoft.com/office/drawing/2014/main" id="{F9193FD6-0F30-42DE-91BA-7E16AC93C689}"/>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1" name="TextBox 30">
          <a:extLst>
            <a:ext uri="{FF2B5EF4-FFF2-40B4-BE49-F238E27FC236}">
              <a16:creationId xmlns:a16="http://schemas.microsoft.com/office/drawing/2014/main" id="{C1C439CC-E027-4720-94B4-300DEA754859}"/>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2" name="TextBox 31">
          <a:extLst>
            <a:ext uri="{FF2B5EF4-FFF2-40B4-BE49-F238E27FC236}">
              <a16:creationId xmlns:a16="http://schemas.microsoft.com/office/drawing/2014/main" id="{E12A5311-75BE-4822-BE91-79145368C847}"/>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3" name="TextBox 32">
          <a:extLst>
            <a:ext uri="{FF2B5EF4-FFF2-40B4-BE49-F238E27FC236}">
              <a16:creationId xmlns:a16="http://schemas.microsoft.com/office/drawing/2014/main" id="{ABD8368A-4643-4D06-9302-7D9C2CE55704}"/>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4" name="TextBox 21">
          <a:extLst>
            <a:ext uri="{FF2B5EF4-FFF2-40B4-BE49-F238E27FC236}">
              <a16:creationId xmlns:a16="http://schemas.microsoft.com/office/drawing/2014/main" id="{C8720D00-31A8-4F30-9F63-8D33243551B9}"/>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5" name="TextBox 22">
          <a:extLst>
            <a:ext uri="{FF2B5EF4-FFF2-40B4-BE49-F238E27FC236}">
              <a16:creationId xmlns:a16="http://schemas.microsoft.com/office/drawing/2014/main" id="{6236A0CE-D6BD-4ECD-86FB-C66E971BAA8D}"/>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6" name="TextBox 23">
          <a:extLst>
            <a:ext uri="{FF2B5EF4-FFF2-40B4-BE49-F238E27FC236}">
              <a16:creationId xmlns:a16="http://schemas.microsoft.com/office/drawing/2014/main" id="{BBB239DC-1F39-423D-9991-4898CF603BE3}"/>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7" name="TextBox 24">
          <a:extLst>
            <a:ext uri="{FF2B5EF4-FFF2-40B4-BE49-F238E27FC236}">
              <a16:creationId xmlns:a16="http://schemas.microsoft.com/office/drawing/2014/main" id="{B023A12C-C9A8-4BF0-9A6B-FEEB11704F5C}"/>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8" name="TextBox 29">
          <a:extLst>
            <a:ext uri="{FF2B5EF4-FFF2-40B4-BE49-F238E27FC236}">
              <a16:creationId xmlns:a16="http://schemas.microsoft.com/office/drawing/2014/main" id="{0EFA5B0C-B1FA-4FCD-9158-736E17DC885A}"/>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9" name="TextBox 30">
          <a:extLst>
            <a:ext uri="{FF2B5EF4-FFF2-40B4-BE49-F238E27FC236}">
              <a16:creationId xmlns:a16="http://schemas.microsoft.com/office/drawing/2014/main" id="{81964319-939C-4F58-8950-27AFC7839241}"/>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0" name="TextBox 31">
          <a:extLst>
            <a:ext uri="{FF2B5EF4-FFF2-40B4-BE49-F238E27FC236}">
              <a16:creationId xmlns:a16="http://schemas.microsoft.com/office/drawing/2014/main" id="{538FAD63-6DD4-44DE-9122-7A9F82FCE6CA}"/>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1" name="TextBox 32">
          <a:extLst>
            <a:ext uri="{FF2B5EF4-FFF2-40B4-BE49-F238E27FC236}">
              <a16:creationId xmlns:a16="http://schemas.microsoft.com/office/drawing/2014/main" id="{669EA347-5B8C-472F-9986-1EAB2B7DF284}"/>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702" name="TextBox 1">
          <a:extLst>
            <a:ext uri="{FF2B5EF4-FFF2-40B4-BE49-F238E27FC236}">
              <a16:creationId xmlns:a16="http://schemas.microsoft.com/office/drawing/2014/main" id="{E7DE4A80-A960-4BE1-9074-B2316B53136C}"/>
            </a:ext>
          </a:extLst>
        </xdr:cNvPr>
        <xdr:cNvSpPr txBox="1"/>
      </xdr:nvSpPr>
      <xdr:spPr>
        <a:xfrm>
          <a:off x="5052060" y="1981962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703" name="TextBox 2">
          <a:extLst>
            <a:ext uri="{FF2B5EF4-FFF2-40B4-BE49-F238E27FC236}">
              <a16:creationId xmlns:a16="http://schemas.microsoft.com/office/drawing/2014/main" id="{DC96358D-AAC1-42CF-8A5C-BB56B1ABDD96}"/>
            </a:ext>
          </a:extLst>
        </xdr:cNvPr>
        <xdr:cNvSpPr txBox="1"/>
      </xdr:nvSpPr>
      <xdr:spPr>
        <a:xfrm>
          <a:off x="5052060" y="1981962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704" name="TextBox 3">
          <a:extLst>
            <a:ext uri="{FF2B5EF4-FFF2-40B4-BE49-F238E27FC236}">
              <a16:creationId xmlns:a16="http://schemas.microsoft.com/office/drawing/2014/main" id="{501D3B88-8638-4AD4-AE8A-28D2654C3F16}"/>
            </a:ext>
          </a:extLst>
        </xdr:cNvPr>
        <xdr:cNvSpPr txBox="1"/>
      </xdr:nvSpPr>
      <xdr:spPr>
        <a:xfrm>
          <a:off x="5052060" y="1981962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705" name="TextBox 4">
          <a:extLst>
            <a:ext uri="{FF2B5EF4-FFF2-40B4-BE49-F238E27FC236}">
              <a16:creationId xmlns:a16="http://schemas.microsoft.com/office/drawing/2014/main" id="{E27C090B-6329-46F5-914F-A4467F70E788}"/>
            </a:ext>
          </a:extLst>
        </xdr:cNvPr>
        <xdr:cNvSpPr txBox="1"/>
      </xdr:nvSpPr>
      <xdr:spPr>
        <a:xfrm>
          <a:off x="5052060" y="1981962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6" name="TextBox 9">
          <a:extLst>
            <a:ext uri="{FF2B5EF4-FFF2-40B4-BE49-F238E27FC236}">
              <a16:creationId xmlns:a16="http://schemas.microsoft.com/office/drawing/2014/main" id="{6309E02D-477D-404C-BDE5-D9C86BE55FEC}"/>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7" name="TextBox 10">
          <a:extLst>
            <a:ext uri="{FF2B5EF4-FFF2-40B4-BE49-F238E27FC236}">
              <a16:creationId xmlns:a16="http://schemas.microsoft.com/office/drawing/2014/main" id="{7EFCC509-58AE-42C3-8051-2EFBA9FB30C4}"/>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8" name="TextBox 11">
          <a:extLst>
            <a:ext uri="{FF2B5EF4-FFF2-40B4-BE49-F238E27FC236}">
              <a16:creationId xmlns:a16="http://schemas.microsoft.com/office/drawing/2014/main" id="{04762258-1F54-4A42-B5BC-AB59BDC0D543}"/>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9" name="TextBox 12">
          <a:extLst>
            <a:ext uri="{FF2B5EF4-FFF2-40B4-BE49-F238E27FC236}">
              <a16:creationId xmlns:a16="http://schemas.microsoft.com/office/drawing/2014/main" id="{2D262C03-9EDE-4C39-A27E-EDE7509764D6}"/>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0" name="TextBox 9">
          <a:extLst>
            <a:ext uri="{FF2B5EF4-FFF2-40B4-BE49-F238E27FC236}">
              <a16:creationId xmlns:a16="http://schemas.microsoft.com/office/drawing/2014/main" id="{6FB2F99B-BB8D-4B3F-B907-C60F21771301}"/>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1" name="TextBox 10">
          <a:extLst>
            <a:ext uri="{FF2B5EF4-FFF2-40B4-BE49-F238E27FC236}">
              <a16:creationId xmlns:a16="http://schemas.microsoft.com/office/drawing/2014/main" id="{77A9B04D-85A0-47F9-B519-0115197B979E}"/>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2" name="TextBox 11">
          <a:extLst>
            <a:ext uri="{FF2B5EF4-FFF2-40B4-BE49-F238E27FC236}">
              <a16:creationId xmlns:a16="http://schemas.microsoft.com/office/drawing/2014/main" id="{D7CC2BA2-8146-4FE3-9257-A760DFE7AE25}"/>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3" name="TextBox 12">
          <a:extLst>
            <a:ext uri="{FF2B5EF4-FFF2-40B4-BE49-F238E27FC236}">
              <a16:creationId xmlns:a16="http://schemas.microsoft.com/office/drawing/2014/main" id="{AB6D92ED-01BE-4B9F-A13B-6226E1F3CF8C}"/>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4" name="TextBox 9">
          <a:extLst>
            <a:ext uri="{FF2B5EF4-FFF2-40B4-BE49-F238E27FC236}">
              <a16:creationId xmlns:a16="http://schemas.microsoft.com/office/drawing/2014/main" id="{3C54F91F-F94E-4620-8B93-BE26EF9A26ED}"/>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5" name="TextBox 10">
          <a:extLst>
            <a:ext uri="{FF2B5EF4-FFF2-40B4-BE49-F238E27FC236}">
              <a16:creationId xmlns:a16="http://schemas.microsoft.com/office/drawing/2014/main" id="{76C0961B-B815-440B-BDD8-A595BF571FC2}"/>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6" name="TextBox 11">
          <a:extLst>
            <a:ext uri="{FF2B5EF4-FFF2-40B4-BE49-F238E27FC236}">
              <a16:creationId xmlns:a16="http://schemas.microsoft.com/office/drawing/2014/main" id="{DEBA69A2-0E55-45A8-A26A-AC39B06C841F}"/>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7" name="TextBox 12">
          <a:extLst>
            <a:ext uri="{FF2B5EF4-FFF2-40B4-BE49-F238E27FC236}">
              <a16:creationId xmlns:a16="http://schemas.microsoft.com/office/drawing/2014/main" id="{CA6AE3C4-CB1B-4ED1-B0F5-C8504B166482}"/>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8" name="TextBox 9">
          <a:extLst>
            <a:ext uri="{FF2B5EF4-FFF2-40B4-BE49-F238E27FC236}">
              <a16:creationId xmlns:a16="http://schemas.microsoft.com/office/drawing/2014/main" id="{ED8F860B-3443-4D5B-9EA4-930C6F052EFF}"/>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9" name="TextBox 10">
          <a:extLst>
            <a:ext uri="{FF2B5EF4-FFF2-40B4-BE49-F238E27FC236}">
              <a16:creationId xmlns:a16="http://schemas.microsoft.com/office/drawing/2014/main" id="{2F159E64-5455-4B58-855E-F2F7C22447F3}"/>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0" name="TextBox 11">
          <a:extLst>
            <a:ext uri="{FF2B5EF4-FFF2-40B4-BE49-F238E27FC236}">
              <a16:creationId xmlns:a16="http://schemas.microsoft.com/office/drawing/2014/main" id="{D2A74E6B-A6E0-443F-BC64-B545E5AC0941}"/>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1" name="TextBox 12">
          <a:extLst>
            <a:ext uri="{FF2B5EF4-FFF2-40B4-BE49-F238E27FC236}">
              <a16:creationId xmlns:a16="http://schemas.microsoft.com/office/drawing/2014/main" id="{6A8181FD-0764-4150-9546-DF2A8CB2240A}"/>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2" name="TextBox 9">
          <a:extLst>
            <a:ext uri="{FF2B5EF4-FFF2-40B4-BE49-F238E27FC236}">
              <a16:creationId xmlns:a16="http://schemas.microsoft.com/office/drawing/2014/main" id="{DE760615-5820-4FD7-81C3-5623729C6526}"/>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3" name="TextBox 10">
          <a:extLst>
            <a:ext uri="{FF2B5EF4-FFF2-40B4-BE49-F238E27FC236}">
              <a16:creationId xmlns:a16="http://schemas.microsoft.com/office/drawing/2014/main" id="{ADCE5E6A-A807-4476-BA1F-DEF8623B1EE1}"/>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4" name="TextBox 11">
          <a:extLst>
            <a:ext uri="{FF2B5EF4-FFF2-40B4-BE49-F238E27FC236}">
              <a16:creationId xmlns:a16="http://schemas.microsoft.com/office/drawing/2014/main" id="{FACE2F67-DC34-4B06-A541-7EC7767084CB}"/>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5" name="TextBox 12">
          <a:extLst>
            <a:ext uri="{FF2B5EF4-FFF2-40B4-BE49-F238E27FC236}">
              <a16:creationId xmlns:a16="http://schemas.microsoft.com/office/drawing/2014/main" id="{F022040A-F0A0-46EE-8C84-19144EDA103A}"/>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6" name="TextBox 9">
          <a:extLst>
            <a:ext uri="{FF2B5EF4-FFF2-40B4-BE49-F238E27FC236}">
              <a16:creationId xmlns:a16="http://schemas.microsoft.com/office/drawing/2014/main" id="{2FD8DE79-ADB0-4A77-B487-4401BEE57DF9}"/>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7" name="TextBox 10">
          <a:extLst>
            <a:ext uri="{FF2B5EF4-FFF2-40B4-BE49-F238E27FC236}">
              <a16:creationId xmlns:a16="http://schemas.microsoft.com/office/drawing/2014/main" id="{FB25CBA8-67A8-4AC0-B236-58308921B3D1}"/>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8" name="TextBox 11">
          <a:extLst>
            <a:ext uri="{FF2B5EF4-FFF2-40B4-BE49-F238E27FC236}">
              <a16:creationId xmlns:a16="http://schemas.microsoft.com/office/drawing/2014/main" id="{082C7B33-0C46-41BD-9387-8DACE14F49F4}"/>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9" name="TextBox 12">
          <a:extLst>
            <a:ext uri="{FF2B5EF4-FFF2-40B4-BE49-F238E27FC236}">
              <a16:creationId xmlns:a16="http://schemas.microsoft.com/office/drawing/2014/main" id="{0E53E04C-D235-4ECC-A593-CD95CE087048}"/>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0" name="TextBox 9">
          <a:extLst>
            <a:ext uri="{FF2B5EF4-FFF2-40B4-BE49-F238E27FC236}">
              <a16:creationId xmlns:a16="http://schemas.microsoft.com/office/drawing/2014/main" id="{8325B659-D690-48CC-92D6-AC75CDCEF135}"/>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1" name="TextBox 10">
          <a:extLst>
            <a:ext uri="{FF2B5EF4-FFF2-40B4-BE49-F238E27FC236}">
              <a16:creationId xmlns:a16="http://schemas.microsoft.com/office/drawing/2014/main" id="{51175FDC-619B-4C0B-B0D2-FA30C3E3D78C}"/>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2" name="TextBox 11">
          <a:extLst>
            <a:ext uri="{FF2B5EF4-FFF2-40B4-BE49-F238E27FC236}">
              <a16:creationId xmlns:a16="http://schemas.microsoft.com/office/drawing/2014/main" id="{E10BF822-5521-40D0-9584-0FACFC6663FA}"/>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3" name="TextBox 12">
          <a:extLst>
            <a:ext uri="{FF2B5EF4-FFF2-40B4-BE49-F238E27FC236}">
              <a16:creationId xmlns:a16="http://schemas.microsoft.com/office/drawing/2014/main" id="{1997AC82-5BE5-4EA7-B519-BAECD6CC563F}"/>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4" name="TextBox 9">
          <a:extLst>
            <a:ext uri="{FF2B5EF4-FFF2-40B4-BE49-F238E27FC236}">
              <a16:creationId xmlns:a16="http://schemas.microsoft.com/office/drawing/2014/main" id="{E08653DC-1E09-4036-B6CC-D59435272DE9}"/>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5" name="TextBox 10">
          <a:extLst>
            <a:ext uri="{FF2B5EF4-FFF2-40B4-BE49-F238E27FC236}">
              <a16:creationId xmlns:a16="http://schemas.microsoft.com/office/drawing/2014/main" id="{9ED9E920-511E-483E-8AB5-4543C83D7412}"/>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6" name="TextBox 11">
          <a:extLst>
            <a:ext uri="{FF2B5EF4-FFF2-40B4-BE49-F238E27FC236}">
              <a16:creationId xmlns:a16="http://schemas.microsoft.com/office/drawing/2014/main" id="{471BCC9E-4862-466C-9A5D-7D4CA6ACA586}"/>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7" name="TextBox 12">
          <a:extLst>
            <a:ext uri="{FF2B5EF4-FFF2-40B4-BE49-F238E27FC236}">
              <a16:creationId xmlns:a16="http://schemas.microsoft.com/office/drawing/2014/main" id="{38D4C872-958E-4D40-A6BF-0A6A111463B2}"/>
            </a:ext>
          </a:extLst>
        </xdr:cNvPr>
        <xdr:cNvSpPr txBox="1"/>
      </xdr:nvSpPr>
      <xdr:spPr>
        <a:xfrm>
          <a:off x="5052060" y="388239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41</xdr:row>
      <xdr:rowOff>0</xdr:rowOff>
    </xdr:from>
    <xdr:ext cx="211121" cy="277158"/>
    <xdr:sp macro="" textlink="">
      <xdr:nvSpPr>
        <xdr:cNvPr id="738" name="TextBox 9">
          <a:extLst>
            <a:ext uri="{FF2B5EF4-FFF2-40B4-BE49-F238E27FC236}">
              <a16:creationId xmlns:a16="http://schemas.microsoft.com/office/drawing/2014/main" id="{CEFCD408-6813-4C83-A70F-322492BFCB88}"/>
            </a:ext>
          </a:extLst>
        </xdr:cNvPr>
        <xdr:cNvSpPr txBox="1"/>
      </xdr:nvSpPr>
      <xdr:spPr>
        <a:xfrm>
          <a:off x="5052060" y="4028694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41</xdr:row>
      <xdr:rowOff>0</xdr:rowOff>
    </xdr:from>
    <xdr:ext cx="211121" cy="277158"/>
    <xdr:sp macro="" textlink="">
      <xdr:nvSpPr>
        <xdr:cNvPr id="739" name="TextBox 10">
          <a:extLst>
            <a:ext uri="{FF2B5EF4-FFF2-40B4-BE49-F238E27FC236}">
              <a16:creationId xmlns:a16="http://schemas.microsoft.com/office/drawing/2014/main" id="{DE8596A8-26A5-49BF-BBAD-827CEFFF1438}"/>
            </a:ext>
          </a:extLst>
        </xdr:cNvPr>
        <xdr:cNvSpPr txBox="1"/>
      </xdr:nvSpPr>
      <xdr:spPr>
        <a:xfrm>
          <a:off x="5052060" y="4028694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41</xdr:row>
      <xdr:rowOff>0</xdr:rowOff>
    </xdr:from>
    <xdr:ext cx="211121" cy="277158"/>
    <xdr:sp macro="" textlink="">
      <xdr:nvSpPr>
        <xdr:cNvPr id="740" name="TextBox 11">
          <a:extLst>
            <a:ext uri="{FF2B5EF4-FFF2-40B4-BE49-F238E27FC236}">
              <a16:creationId xmlns:a16="http://schemas.microsoft.com/office/drawing/2014/main" id="{E003467F-863F-43D7-824A-A0CAD72BA5DE}"/>
            </a:ext>
          </a:extLst>
        </xdr:cNvPr>
        <xdr:cNvSpPr txBox="1"/>
      </xdr:nvSpPr>
      <xdr:spPr>
        <a:xfrm>
          <a:off x="5052060" y="4028694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41</xdr:row>
      <xdr:rowOff>0</xdr:rowOff>
    </xdr:from>
    <xdr:ext cx="211121" cy="277158"/>
    <xdr:sp macro="" textlink="">
      <xdr:nvSpPr>
        <xdr:cNvPr id="741" name="TextBox 12">
          <a:extLst>
            <a:ext uri="{FF2B5EF4-FFF2-40B4-BE49-F238E27FC236}">
              <a16:creationId xmlns:a16="http://schemas.microsoft.com/office/drawing/2014/main" id="{0661A911-78AC-4ED7-941E-781C9D3D2A16}"/>
            </a:ext>
          </a:extLst>
        </xdr:cNvPr>
        <xdr:cNvSpPr txBox="1"/>
      </xdr:nvSpPr>
      <xdr:spPr>
        <a:xfrm>
          <a:off x="5052060" y="4028694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42" name="TextBox 9">
          <a:extLst>
            <a:ext uri="{FF2B5EF4-FFF2-40B4-BE49-F238E27FC236}">
              <a16:creationId xmlns:a16="http://schemas.microsoft.com/office/drawing/2014/main" id="{94CA317F-BE3D-4BE9-A509-70F0253F16BF}"/>
            </a:ext>
          </a:extLst>
        </xdr:cNvPr>
        <xdr:cNvSpPr txBox="1"/>
      </xdr:nvSpPr>
      <xdr:spPr>
        <a:xfrm>
          <a:off x="5052060" y="3847338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43" name="TextBox 10">
          <a:extLst>
            <a:ext uri="{FF2B5EF4-FFF2-40B4-BE49-F238E27FC236}">
              <a16:creationId xmlns:a16="http://schemas.microsoft.com/office/drawing/2014/main" id="{452CB9E8-2248-4041-B512-325078579253}"/>
            </a:ext>
          </a:extLst>
        </xdr:cNvPr>
        <xdr:cNvSpPr txBox="1"/>
      </xdr:nvSpPr>
      <xdr:spPr>
        <a:xfrm>
          <a:off x="5052060" y="3847338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44" name="TextBox 11">
          <a:extLst>
            <a:ext uri="{FF2B5EF4-FFF2-40B4-BE49-F238E27FC236}">
              <a16:creationId xmlns:a16="http://schemas.microsoft.com/office/drawing/2014/main" id="{F599F293-CDF8-4EA3-AD0E-6114419C86F2}"/>
            </a:ext>
          </a:extLst>
        </xdr:cNvPr>
        <xdr:cNvSpPr txBox="1"/>
      </xdr:nvSpPr>
      <xdr:spPr>
        <a:xfrm>
          <a:off x="5052060" y="3847338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45" name="TextBox 12">
          <a:extLst>
            <a:ext uri="{FF2B5EF4-FFF2-40B4-BE49-F238E27FC236}">
              <a16:creationId xmlns:a16="http://schemas.microsoft.com/office/drawing/2014/main" id="{E8E4F5BA-D6AA-467B-9367-3CE9513BCBAB}"/>
            </a:ext>
          </a:extLst>
        </xdr:cNvPr>
        <xdr:cNvSpPr txBox="1"/>
      </xdr:nvSpPr>
      <xdr:spPr>
        <a:xfrm>
          <a:off x="5052060" y="3847338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990600</xdr:colOff>
      <xdr:row>0</xdr:row>
      <xdr:rowOff>432288</xdr:rowOff>
    </xdr:from>
    <xdr:to>
      <xdr:col>1</xdr:col>
      <xdr:colOff>990600</xdr:colOff>
      <xdr:row>1</xdr:row>
      <xdr:rowOff>7326</xdr:rowOff>
    </xdr:to>
    <xdr:pic>
      <xdr:nvPicPr>
        <xdr:cNvPr id="150" name="Picture 82">
          <a:extLst>
            <a:ext uri="{FF2B5EF4-FFF2-40B4-BE49-F238E27FC236}">
              <a16:creationId xmlns:a16="http://schemas.microsoft.com/office/drawing/2014/main" id="{C2E8693E-2BB1-425C-8B31-5C74A02EB8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1" name="Picture 85">
          <a:extLst>
            <a:ext uri="{FF2B5EF4-FFF2-40B4-BE49-F238E27FC236}">
              <a16:creationId xmlns:a16="http://schemas.microsoft.com/office/drawing/2014/main" id="{EBBDE8C4-1CDD-4345-BC98-E7B8450AB7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2" name="Picture 76">
          <a:extLst>
            <a:ext uri="{FF2B5EF4-FFF2-40B4-BE49-F238E27FC236}">
              <a16:creationId xmlns:a16="http://schemas.microsoft.com/office/drawing/2014/main" id="{EDC2B2F7-AD01-4257-8ABC-1F7709906E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3" name="Picture 79">
          <a:extLst>
            <a:ext uri="{FF2B5EF4-FFF2-40B4-BE49-F238E27FC236}">
              <a16:creationId xmlns:a16="http://schemas.microsoft.com/office/drawing/2014/main" id="{61EFF549-30A2-4EDD-A68C-1E97EBB83F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4" name="Picture 82">
          <a:extLst>
            <a:ext uri="{FF2B5EF4-FFF2-40B4-BE49-F238E27FC236}">
              <a16:creationId xmlns:a16="http://schemas.microsoft.com/office/drawing/2014/main" id="{B6F661EA-6CAB-4182-AF0D-E3E8B3C0F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5" name="Picture 85">
          <a:extLst>
            <a:ext uri="{FF2B5EF4-FFF2-40B4-BE49-F238E27FC236}">
              <a16:creationId xmlns:a16="http://schemas.microsoft.com/office/drawing/2014/main" id="{9F4303FD-1410-44C4-AB09-5977BBFFFF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6" name="Picture 76">
          <a:extLst>
            <a:ext uri="{FF2B5EF4-FFF2-40B4-BE49-F238E27FC236}">
              <a16:creationId xmlns:a16="http://schemas.microsoft.com/office/drawing/2014/main" id="{CC23BB58-C0F3-4291-B098-AFA386CDB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7" name="Picture 79">
          <a:extLst>
            <a:ext uri="{FF2B5EF4-FFF2-40B4-BE49-F238E27FC236}">
              <a16:creationId xmlns:a16="http://schemas.microsoft.com/office/drawing/2014/main" id="{ED3B4A8D-9BF2-43C6-A848-3760155650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8" name="Picture 82">
          <a:extLst>
            <a:ext uri="{FF2B5EF4-FFF2-40B4-BE49-F238E27FC236}">
              <a16:creationId xmlns:a16="http://schemas.microsoft.com/office/drawing/2014/main" id="{C6D6C12B-A636-408B-B53F-EC2E457F0F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9" name="Picture 85">
          <a:extLst>
            <a:ext uri="{FF2B5EF4-FFF2-40B4-BE49-F238E27FC236}">
              <a16:creationId xmlns:a16="http://schemas.microsoft.com/office/drawing/2014/main" id="{1581CE11-8AE9-44F8-86B1-7E4513284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0" name="Picture 76">
          <a:extLst>
            <a:ext uri="{FF2B5EF4-FFF2-40B4-BE49-F238E27FC236}">
              <a16:creationId xmlns:a16="http://schemas.microsoft.com/office/drawing/2014/main" id="{23AFADBC-9B94-423E-96BC-DA50E4082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1" name="Picture 79">
          <a:extLst>
            <a:ext uri="{FF2B5EF4-FFF2-40B4-BE49-F238E27FC236}">
              <a16:creationId xmlns:a16="http://schemas.microsoft.com/office/drawing/2014/main" id="{7AB38B1A-10E7-4A69-BCA7-8517B86F9A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62" name="Picture 133" descr="Izrezak.JPG">
          <a:extLst>
            <a:ext uri="{FF2B5EF4-FFF2-40B4-BE49-F238E27FC236}">
              <a16:creationId xmlns:a16="http://schemas.microsoft.com/office/drawing/2014/main" id="{3B2DCBCC-95D7-40D3-BE76-BE0ECD0D84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63" name="Picture 143" descr="Izrezak.JPG">
          <a:extLst>
            <a:ext uri="{FF2B5EF4-FFF2-40B4-BE49-F238E27FC236}">
              <a16:creationId xmlns:a16="http://schemas.microsoft.com/office/drawing/2014/main" id="{24C34A5F-0EFE-496D-BB89-1A913F158C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4" name="Picture 2">
          <a:extLst>
            <a:ext uri="{FF2B5EF4-FFF2-40B4-BE49-F238E27FC236}">
              <a16:creationId xmlns:a16="http://schemas.microsoft.com/office/drawing/2014/main" id="{5A5D48E1-D4E1-4C1E-BCEC-EFACB7009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65" name="Picture 3" descr="nealuce_parete">
          <a:extLst>
            <a:ext uri="{FF2B5EF4-FFF2-40B4-BE49-F238E27FC236}">
              <a16:creationId xmlns:a16="http://schemas.microsoft.com/office/drawing/2014/main" id="{E0771332-1808-4B26-9FBD-47FE0CE25BB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6" name="Picture 2">
          <a:extLst>
            <a:ext uri="{FF2B5EF4-FFF2-40B4-BE49-F238E27FC236}">
              <a16:creationId xmlns:a16="http://schemas.microsoft.com/office/drawing/2014/main" id="{7D5F86B8-ECDB-412E-8333-263DD09C7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7" name="Picture 2">
          <a:extLst>
            <a:ext uri="{FF2B5EF4-FFF2-40B4-BE49-F238E27FC236}">
              <a16:creationId xmlns:a16="http://schemas.microsoft.com/office/drawing/2014/main" id="{4DCB59AB-8E2A-4B67-851F-910DAB60D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68" name="Picture 3" descr="nealuce_parete">
          <a:extLst>
            <a:ext uri="{FF2B5EF4-FFF2-40B4-BE49-F238E27FC236}">
              <a16:creationId xmlns:a16="http://schemas.microsoft.com/office/drawing/2014/main" id="{610280DE-7281-4D47-96D9-36D7C05965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9" name="Picture 2">
          <a:extLst>
            <a:ext uri="{FF2B5EF4-FFF2-40B4-BE49-F238E27FC236}">
              <a16:creationId xmlns:a16="http://schemas.microsoft.com/office/drawing/2014/main" id="{556B4A05-AF8B-49CC-B751-B6CE6F4F4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0" name="Picture 3" descr="nealuce_parete">
          <a:extLst>
            <a:ext uri="{FF2B5EF4-FFF2-40B4-BE49-F238E27FC236}">
              <a16:creationId xmlns:a16="http://schemas.microsoft.com/office/drawing/2014/main" id="{66198046-BAED-41F1-ACD0-23EE26D5C7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71" name="Picture 2">
          <a:extLst>
            <a:ext uri="{FF2B5EF4-FFF2-40B4-BE49-F238E27FC236}">
              <a16:creationId xmlns:a16="http://schemas.microsoft.com/office/drawing/2014/main" id="{1192F23A-85B9-4DFE-A918-45177AB55C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172" name="Picture 1">
          <a:extLst>
            <a:ext uri="{FF2B5EF4-FFF2-40B4-BE49-F238E27FC236}">
              <a16:creationId xmlns:a16="http://schemas.microsoft.com/office/drawing/2014/main" id="{11F41E1E-74FA-44AE-9D94-7B28CF5656D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849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73" name="Picture 164" descr="Izrezak.JPG">
          <a:extLst>
            <a:ext uri="{FF2B5EF4-FFF2-40B4-BE49-F238E27FC236}">
              <a16:creationId xmlns:a16="http://schemas.microsoft.com/office/drawing/2014/main" id="{9C1D489B-9959-4388-AC43-AC1A21BFDD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1522</xdr:rowOff>
    </xdr:to>
    <xdr:pic>
      <xdr:nvPicPr>
        <xdr:cNvPr id="174" name="Picture 184" descr="Izrezak.JPG">
          <a:extLst>
            <a:ext uri="{FF2B5EF4-FFF2-40B4-BE49-F238E27FC236}">
              <a16:creationId xmlns:a16="http://schemas.microsoft.com/office/drawing/2014/main" id="{0E7329B5-E97E-4896-81B6-C3E39CA639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28625"/>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1522</xdr:rowOff>
    </xdr:to>
    <xdr:pic>
      <xdr:nvPicPr>
        <xdr:cNvPr id="175" name="Picture 195" descr="Izrezak.JPG">
          <a:extLst>
            <a:ext uri="{FF2B5EF4-FFF2-40B4-BE49-F238E27FC236}">
              <a16:creationId xmlns:a16="http://schemas.microsoft.com/office/drawing/2014/main" id="{E38F1681-2DDC-45C8-977F-1BB30F21CE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28625"/>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76" name="Picture 2">
          <a:extLst>
            <a:ext uri="{FF2B5EF4-FFF2-40B4-BE49-F238E27FC236}">
              <a16:creationId xmlns:a16="http://schemas.microsoft.com/office/drawing/2014/main" id="{13643270-42A6-40B9-90EE-4E13383F1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77" name="Picture 2">
          <a:extLst>
            <a:ext uri="{FF2B5EF4-FFF2-40B4-BE49-F238E27FC236}">
              <a16:creationId xmlns:a16="http://schemas.microsoft.com/office/drawing/2014/main" id="{88111DD9-E06C-4E4B-83C3-4A8780DA1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8" name="Picture 3" descr="nealuce_parete">
          <a:extLst>
            <a:ext uri="{FF2B5EF4-FFF2-40B4-BE49-F238E27FC236}">
              <a16:creationId xmlns:a16="http://schemas.microsoft.com/office/drawing/2014/main" id="{E68A45FB-94F6-4B88-ACE9-3CFD19DB94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79" name="Picture 2">
          <a:extLst>
            <a:ext uri="{FF2B5EF4-FFF2-40B4-BE49-F238E27FC236}">
              <a16:creationId xmlns:a16="http://schemas.microsoft.com/office/drawing/2014/main" id="{914550CB-DE78-437D-9944-F9B1736E3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80" name="Picture 3" descr="nealuce_parete">
          <a:extLst>
            <a:ext uri="{FF2B5EF4-FFF2-40B4-BE49-F238E27FC236}">
              <a16:creationId xmlns:a16="http://schemas.microsoft.com/office/drawing/2014/main" id="{34209B6A-F51B-4665-8BF5-A768F419B4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1" name="Picture 2">
          <a:extLst>
            <a:ext uri="{FF2B5EF4-FFF2-40B4-BE49-F238E27FC236}">
              <a16:creationId xmlns:a16="http://schemas.microsoft.com/office/drawing/2014/main" id="{B150719C-893B-4D4B-850A-9B324627D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82" name="Picture 3" descr="nealuce_parete">
          <a:extLst>
            <a:ext uri="{FF2B5EF4-FFF2-40B4-BE49-F238E27FC236}">
              <a16:creationId xmlns:a16="http://schemas.microsoft.com/office/drawing/2014/main" id="{FA17BBCC-856F-45E1-B485-4D43D1CA26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3" name="Picture 2">
          <a:extLst>
            <a:ext uri="{FF2B5EF4-FFF2-40B4-BE49-F238E27FC236}">
              <a16:creationId xmlns:a16="http://schemas.microsoft.com/office/drawing/2014/main" id="{D584076C-5E4C-4DF3-8367-2A665EE6E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4" name="Picture 82">
          <a:extLst>
            <a:ext uri="{FF2B5EF4-FFF2-40B4-BE49-F238E27FC236}">
              <a16:creationId xmlns:a16="http://schemas.microsoft.com/office/drawing/2014/main" id="{42A505A2-5B16-4C6A-B598-1DC3CD746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5" name="Picture 2">
          <a:extLst>
            <a:ext uri="{FF2B5EF4-FFF2-40B4-BE49-F238E27FC236}">
              <a16:creationId xmlns:a16="http://schemas.microsoft.com/office/drawing/2014/main" id="{190F4661-D121-4CDA-A1B6-FE8FA4256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86" name="Picture 3" descr="nealuce_parete">
          <a:extLst>
            <a:ext uri="{FF2B5EF4-FFF2-40B4-BE49-F238E27FC236}">
              <a16:creationId xmlns:a16="http://schemas.microsoft.com/office/drawing/2014/main" id="{F37BF47B-32E6-4C3B-BED4-6B11442EF3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7" name="Picture 85">
          <a:extLst>
            <a:ext uri="{FF2B5EF4-FFF2-40B4-BE49-F238E27FC236}">
              <a16:creationId xmlns:a16="http://schemas.microsoft.com/office/drawing/2014/main" id="{4C0B809E-0D23-4EF5-894B-E34879316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8" name="Picture 2">
          <a:extLst>
            <a:ext uri="{FF2B5EF4-FFF2-40B4-BE49-F238E27FC236}">
              <a16:creationId xmlns:a16="http://schemas.microsoft.com/office/drawing/2014/main" id="{272027D0-BDDC-4D22-9101-DD0DD71F97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89" name="Picture 3" descr="nealuce_parete">
          <a:extLst>
            <a:ext uri="{FF2B5EF4-FFF2-40B4-BE49-F238E27FC236}">
              <a16:creationId xmlns:a16="http://schemas.microsoft.com/office/drawing/2014/main" id="{6A12D1D6-0D57-412F-8DAC-B0B4A624D9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0" name="Picture 76">
          <a:extLst>
            <a:ext uri="{FF2B5EF4-FFF2-40B4-BE49-F238E27FC236}">
              <a16:creationId xmlns:a16="http://schemas.microsoft.com/office/drawing/2014/main" id="{ABFE7AD2-0DDB-4055-BD54-8BD994F743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1" name="Picture 2">
          <a:extLst>
            <a:ext uri="{FF2B5EF4-FFF2-40B4-BE49-F238E27FC236}">
              <a16:creationId xmlns:a16="http://schemas.microsoft.com/office/drawing/2014/main" id="{73AF0179-501B-4F86-B37A-074C1876B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92" name="Picture 3" descr="nealuce_parete">
          <a:extLst>
            <a:ext uri="{FF2B5EF4-FFF2-40B4-BE49-F238E27FC236}">
              <a16:creationId xmlns:a16="http://schemas.microsoft.com/office/drawing/2014/main" id="{C39ED9E1-AF19-4101-9876-92FE4165CA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3" name="Picture 79">
          <a:extLst>
            <a:ext uri="{FF2B5EF4-FFF2-40B4-BE49-F238E27FC236}">
              <a16:creationId xmlns:a16="http://schemas.microsoft.com/office/drawing/2014/main" id="{6DD8DC67-E732-429A-94D7-A74E6A960B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4" name="Picture 2">
          <a:extLst>
            <a:ext uri="{FF2B5EF4-FFF2-40B4-BE49-F238E27FC236}">
              <a16:creationId xmlns:a16="http://schemas.microsoft.com/office/drawing/2014/main" id="{2D7139C8-FBE6-4C8D-984F-5A3C3DA3B5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95" name="Picture 3" descr="nealuce_parete">
          <a:extLst>
            <a:ext uri="{FF2B5EF4-FFF2-40B4-BE49-F238E27FC236}">
              <a16:creationId xmlns:a16="http://schemas.microsoft.com/office/drawing/2014/main" id="{E2A0B829-78A9-42A0-AC55-DF47A7FD01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196" name="Picture 1">
          <a:extLst>
            <a:ext uri="{FF2B5EF4-FFF2-40B4-BE49-F238E27FC236}">
              <a16:creationId xmlns:a16="http://schemas.microsoft.com/office/drawing/2014/main" id="{30E2868D-8E92-4B29-A422-6A89A4E9E96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197" name="Picture 217" descr="Izrezak.JPG">
          <a:extLst>
            <a:ext uri="{FF2B5EF4-FFF2-40B4-BE49-F238E27FC236}">
              <a16:creationId xmlns:a16="http://schemas.microsoft.com/office/drawing/2014/main" id="{87516BEE-0DF0-4593-8C99-54B1A461BE7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7917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8" name="Picture 82">
          <a:extLst>
            <a:ext uri="{FF2B5EF4-FFF2-40B4-BE49-F238E27FC236}">
              <a16:creationId xmlns:a16="http://schemas.microsoft.com/office/drawing/2014/main" id="{538CD082-D80F-4A0C-A1FF-1B69DA50FA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9" name="Picture 85">
          <a:extLst>
            <a:ext uri="{FF2B5EF4-FFF2-40B4-BE49-F238E27FC236}">
              <a16:creationId xmlns:a16="http://schemas.microsoft.com/office/drawing/2014/main" id="{28A795E7-2C70-4AE3-B65A-F6D8502CA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0" name="Picture 76">
          <a:extLst>
            <a:ext uri="{FF2B5EF4-FFF2-40B4-BE49-F238E27FC236}">
              <a16:creationId xmlns:a16="http://schemas.microsoft.com/office/drawing/2014/main" id="{CD8F6076-5145-4737-9A51-AA470CD7D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1" name="Picture 79">
          <a:extLst>
            <a:ext uri="{FF2B5EF4-FFF2-40B4-BE49-F238E27FC236}">
              <a16:creationId xmlns:a16="http://schemas.microsoft.com/office/drawing/2014/main" id="{8256AFFA-9239-4E76-A811-6BEB285335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202" name="Picture 1">
          <a:extLst>
            <a:ext uri="{FF2B5EF4-FFF2-40B4-BE49-F238E27FC236}">
              <a16:creationId xmlns:a16="http://schemas.microsoft.com/office/drawing/2014/main" id="{D0659F0D-16D6-452C-A33D-DE01DF83E6E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3" name="Picture 82">
          <a:extLst>
            <a:ext uri="{FF2B5EF4-FFF2-40B4-BE49-F238E27FC236}">
              <a16:creationId xmlns:a16="http://schemas.microsoft.com/office/drawing/2014/main" id="{70E69926-D03E-4A7A-9BFC-749B4BE3B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4" name="Picture 85">
          <a:extLst>
            <a:ext uri="{FF2B5EF4-FFF2-40B4-BE49-F238E27FC236}">
              <a16:creationId xmlns:a16="http://schemas.microsoft.com/office/drawing/2014/main" id="{34112153-FED0-43C2-B90B-5FA7FFDE7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5" name="Picture 76">
          <a:extLst>
            <a:ext uri="{FF2B5EF4-FFF2-40B4-BE49-F238E27FC236}">
              <a16:creationId xmlns:a16="http://schemas.microsoft.com/office/drawing/2014/main" id="{F90D4B23-5FF0-442C-ACDF-E2828EA42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6" name="Picture 79">
          <a:extLst>
            <a:ext uri="{FF2B5EF4-FFF2-40B4-BE49-F238E27FC236}">
              <a16:creationId xmlns:a16="http://schemas.microsoft.com/office/drawing/2014/main" id="{434E39A2-B668-47E4-962D-FCEE4EC41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207" name="Picture 1">
          <a:extLst>
            <a:ext uri="{FF2B5EF4-FFF2-40B4-BE49-F238E27FC236}">
              <a16:creationId xmlns:a16="http://schemas.microsoft.com/office/drawing/2014/main" id="{49B10A9A-1101-4573-A5EC-866EE3D799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8" name="Picture 82">
          <a:extLst>
            <a:ext uri="{FF2B5EF4-FFF2-40B4-BE49-F238E27FC236}">
              <a16:creationId xmlns:a16="http://schemas.microsoft.com/office/drawing/2014/main" id="{28B884A9-AB72-4301-A4DB-0792F2D53E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9" name="Picture 85">
          <a:extLst>
            <a:ext uri="{FF2B5EF4-FFF2-40B4-BE49-F238E27FC236}">
              <a16:creationId xmlns:a16="http://schemas.microsoft.com/office/drawing/2014/main" id="{C2614C50-F5E3-414B-9664-DD24805E2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0" name="Picture 76">
          <a:extLst>
            <a:ext uri="{FF2B5EF4-FFF2-40B4-BE49-F238E27FC236}">
              <a16:creationId xmlns:a16="http://schemas.microsoft.com/office/drawing/2014/main" id="{66112904-DDD5-4683-BB6B-F787B284A9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1" name="Picture 79">
          <a:extLst>
            <a:ext uri="{FF2B5EF4-FFF2-40B4-BE49-F238E27FC236}">
              <a16:creationId xmlns:a16="http://schemas.microsoft.com/office/drawing/2014/main" id="{4B4FFA36-A385-4A1D-84B2-136302157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212" name="Picture 1">
          <a:extLst>
            <a:ext uri="{FF2B5EF4-FFF2-40B4-BE49-F238E27FC236}">
              <a16:creationId xmlns:a16="http://schemas.microsoft.com/office/drawing/2014/main" id="{F2BDF440-2E54-4323-BD0E-BF71E044846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213" name="Picture 3">
          <a:extLst>
            <a:ext uri="{FF2B5EF4-FFF2-40B4-BE49-F238E27FC236}">
              <a16:creationId xmlns:a16="http://schemas.microsoft.com/office/drawing/2014/main" id="{9B39A948-1683-4D11-A53A-4F9E61EC195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0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214" name="Picture 311" descr="kha.JPG">
          <a:extLst>
            <a:ext uri="{FF2B5EF4-FFF2-40B4-BE49-F238E27FC236}">
              <a16:creationId xmlns:a16="http://schemas.microsoft.com/office/drawing/2014/main" id="{5779859C-89E1-4883-96F7-7AFD9ABFA91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6873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5" name="Picture 82">
          <a:extLst>
            <a:ext uri="{FF2B5EF4-FFF2-40B4-BE49-F238E27FC236}">
              <a16:creationId xmlns:a16="http://schemas.microsoft.com/office/drawing/2014/main" id="{DD173CC6-E221-46A9-AA67-EE50A117E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6" name="Picture 85">
          <a:extLst>
            <a:ext uri="{FF2B5EF4-FFF2-40B4-BE49-F238E27FC236}">
              <a16:creationId xmlns:a16="http://schemas.microsoft.com/office/drawing/2014/main" id="{5C9E29E0-0C40-4CC9-A219-9C1D50FADE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7" name="Picture 76">
          <a:extLst>
            <a:ext uri="{FF2B5EF4-FFF2-40B4-BE49-F238E27FC236}">
              <a16:creationId xmlns:a16="http://schemas.microsoft.com/office/drawing/2014/main" id="{0F2C28B3-8043-49AF-9508-068518AEBF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8" name="Picture 79">
          <a:extLst>
            <a:ext uri="{FF2B5EF4-FFF2-40B4-BE49-F238E27FC236}">
              <a16:creationId xmlns:a16="http://schemas.microsoft.com/office/drawing/2014/main" id="{7E45D3C2-5599-40A8-BCDE-161E495D3F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219" name="Picture 1">
          <a:extLst>
            <a:ext uri="{FF2B5EF4-FFF2-40B4-BE49-F238E27FC236}">
              <a16:creationId xmlns:a16="http://schemas.microsoft.com/office/drawing/2014/main" id="{4CC0E6E6-61D7-423E-9800-49EA4BD9A51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220" name="Picture 3">
          <a:extLst>
            <a:ext uri="{FF2B5EF4-FFF2-40B4-BE49-F238E27FC236}">
              <a16:creationId xmlns:a16="http://schemas.microsoft.com/office/drawing/2014/main" id="{B63C9BFC-B5A1-46D3-A781-A2FA74949E5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0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1" name="Picture 82">
          <a:extLst>
            <a:ext uri="{FF2B5EF4-FFF2-40B4-BE49-F238E27FC236}">
              <a16:creationId xmlns:a16="http://schemas.microsoft.com/office/drawing/2014/main" id="{18CD78E8-2027-4F02-B675-8512DC6471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2" name="Picture 85">
          <a:extLst>
            <a:ext uri="{FF2B5EF4-FFF2-40B4-BE49-F238E27FC236}">
              <a16:creationId xmlns:a16="http://schemas.microsoft.com/office/drawing/2014/main" id="{B07C8A3F-F85E-48C5-8D8C-77FD7E689C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3" name="Picture 76">
          <a:extLst>
            <a:ext uri="{FF2B5EF4-FFF2-40B4-BE49-F238E27FC236}">
              <a16:creationId xmlns:a16="http://schemas.microsoft.com/office/drawing/2014/main" id="{794C3E67-2DBA-4B6E-ADF5-6BD317042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4" name="Picture 79">
          <a:extLst>
            <a:ext uri="{FF2B5EF4-FFF2-40B4-BE49-F238E27FC236}">
              <a16:creationId xmlns:a16="http://schemas.microsoft.com/office/drawing/2014/main" id="{E276011F-BE13-4150-AA1C-2F87D8D99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5" name="Picture 82">
          <a:extLst>
            <a:ext uri="{FF2B5EF4-FFF2-40B4-BE49-F238E27FC236}">
              <a16:creationId xmlns:a16="http://schemas.microsoft.com/office/drawing/2014/main" id="{45F1961C-3387-4568-81F0-B3CCD7A67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6" name="Picture 85">
          <a:extLst>
            <a:ext uri="{FF2B5EF4-FFF2-40B4-BE49-F238E27FC236}">
              <a16:creationId xmlns:a16="http://schemas.microsoft.com/office/drawing/2014/main" id="{050A4890-8DBE-4ABF-8052-5B5D462DD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7" name="Picture 76">
          <a:extLst>
            <a:ext uri="{FF2B5EF4-FFF2-40B4-BE49-F238E27FC236}">
              <a16:creationId xmlns:a16="http://schemas.microsoft.com/office/drawing/2014/main" id="{1B75B26A-137E-4C4E-B6E4-1E590C5328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8" name="Picture 79">
          <a:extLst>
            <a:ext uri="{FF2B5EF4-FFF2-40B4-BE49-F238E27FC236}">
              <a16:creationId xmlns:a16="http://schemas.microsoft.com/office/drawing/2014/main" id="{02DDB277-86F0-44CE-B6D9-94B9FB38D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2</xdr:row>
      <xdr:rowOff>633</xdr:rowOff>
    </xdr:to>
    <xdr:pic>
      <xdr:nvPicPr>
        <xdr:cNvPr id="229" name="Picture 1">
          <a:extLst>
            <a:ext uri="{FF2B5EF4-FFF2-40B4-BE49-F238E27FC236}">
              <a16:creationId xmlns:a16="http://schemas.microsoft.com/office/drawing/2014/main" id="{4D50CE71-57DE-4BC3-9637-9D5C0FF71D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30" name="Picture 2">
          <a:extLst>
            <a:ext uri="{FF2B5EF4-FFF2-40B4-BE49-F238E27FC236}">
              <a16:creationId xmlns:a16="http://schemas.microsoft.com/office/drawing/2014/main" id="{4B613D25-81C1-45C8-AF78-4D8617B9D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231" name="Picture 3" descr="nealuce_parete">
          <a:extLst>
            <a:ext uri="{FF2B5EF4-FFF2-40B4-BE49-F238E27FC236}">
              <a16:creationId xmlns:a16="http://schemas.microsoft.com/office/drawing/2014/main" id="{EA0394D2-46F7-4830-AAE7-363F3DA5825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2" name="Picture 2">
          <a:extLst>
            <a:ext uri="{FF2B5EF4-FFF2-40B4-BE49-F238E27FC236}">
              <a16:creationId xmlns:a16="http://schemas.microsoft.com/office/drawing/2014/main" id="{B84A664B-80A5-415D-B00E-60AA06BFD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3" name="Picture 2">
          <a:extLst>
            <a:ext uri="{FF2B5EF4-FFF2-40B4-BE49-F238E27FC236}">
              <a16:creationId xmlns:a16="http://schemas.microsoft.com/office/drawing/2014/main" id="{8022CA1F-0D03-4D01-A28A-FC88578FEF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4" name="Picture 2">
          <a:extLst>
            <a:ext uri="{FF2B5EF4-FFF2-40B4-BE49-F238E27FC236}">
              <a16:creationId xmlns:a16="http://schemas.microsoft.com/office/drawing/2014/main" id="{EAC1139D-001C-4B82-B1B5-C03F9B201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5" name="Picture 2">
          <a:extLst>
            <a:ext uri="{FF2B5EF4-FFF2-40B4-BE49-F238E27FC236}">
              <a16:creationId xmlns:a16="http://schemas.microsoft.com/office/drawing/2014/main" id="{AC10D836-E797-4627-89F2-8F6689570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6" name="Picture 2">
          <a:extLst>
            <a:ext uri="{FF2B5EF4-FFF2-40B4-BE49-F238E27FC236}">
              <a16:creationId xmlns:a16="http://schemas.microsoft.com/office/drawing/2014/main" id="{27E37739-C054-4C79-A8DF-39C58584F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237" name="Picture 3" descr="nealuce_parete">
          <a:extLst>
            <a:ext uri="{FF2B5EF4-FFF2-40B4-BE49-F238E27FC236}">
              <a16:creationId xmlns:a16="http://schemas.microsoft.com/office/drawing/2014/main" id="{87563E80-4054-4B47-869A-AB97ED5B2D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8" name="Picture 2">
          <a:extLst>
            <a:ext uri="{FF2B5EF4-FFF2-40B4-BE49-F238E27FC236}">
              <a16:creationId xmlns:a16="http://schemas.microsoft.com/office/drawing/2014/main" id="{9E62C6CA-D926-4722-AC3A-01AA1F7A7C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239" name="Picture 3" descr="nealuce_parete">
          <a:extLst>
            <a:ext uri="{FF2B5EF4-FFF2-40B4-BE49-F238E27FC236}">
              <a16:creationId xmlns:a16="http://schemas.microsoft.com/office/drawing/2014/main" id="{CA8985A3-1816-4B08-ADD6-53A9867ED8C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0" name="Picture 2">
          <a:extLst>
            <a:ext uri="{FF2B5EF4-FFF2-40B4-BE49-F238E27FC236}">
              <a16:creationId xmlns:a16="http://schemas.microsoft.com/office/drawing/2014/main" id="{C2C76F25-C7FB-4CDC-ADAA-3B474073B1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241" name="Picture 3" descr="nealuce_parete">
          <a:extLst>
            <a:ext uri="{FF2B5EF4-FFF2-40B4-BE49-F238E27FC236}">
              <a16:creationId xmlns:a16="http://schemas.microsoft.com/office/drawing/2014/main" id="{2088800D-6C04-4BA1-88B7-CBA3CD4B46C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2" name="Picture 2">
          <a:extLst>
            <a:ext uri="{FF2B5EF4-FFF2-40B4-BE49-F238E27FC236}">
              <a16:creationId xmlns:a16="http://schemas.microsoft.com/office/drawing/2014/main" id="{440444A2-BCCD-48F0-A930-48E83A67E6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243" name="Picture 3" descr="nealuce_parete">
          <a:extLst>
            <a:ext uri="{FF2B5EF4-FFF2-40B4-BE49-F238E27FC236}">
              <a16:creationId xmlns:a16="http://schemas.microsoft.com/office/drawing/2014/main" id="{21D29CAB-051A-4B8A-9C39-E17AB4D9FF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4" name="Picture 2">
          <a:extLst>
            <a:ext uri="{FF2B5EF4-FFF2-40B4-BE49-F238E27FC236}">
              <a16:creationId xmlns:a16="http://schemas.microsoft.com/office/drawing/2014/main" id="{43EBD7EB-F62E-4D91-8988-0CA5CEFBD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5" name="Picture 2">
          <a:extLst>
            <a:ext uri="{FF2B5EF4-FFF2-40B4-BE49-F238E27FC236}">
              <a16:creationId xmlns:a16="http://schemas.microsoft.com/office/drawing/2014/main" id="{DCD57725-26E3-4B5B-9B59-595E0B1CF0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6" name="Picture 2">
          <a:extLst>
            <a:ext uri="{FF2B5EF4-FFF2-40B4-BE49-F238E27FC236}">
              <a16:creationId xmlns:a16="http://schemas.microsoft.com/office/drawing/2014/main" id="{2EFEC301-5DFE-408C-A6E3-A8746EFBD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7" name="Picture 2">
          <a:extLst>
            <a:ext uri="{FF2B5EF4-FFF2-40B4-BE49-F238E27FC236}">
              <a16:creationId xmlns:a16="http://schemas.microsoft.com/office/drawing/2014/main" id="{61D9865E-EA97-41F9-A079-61A75AAA28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48" name="Picture 2">
          <a:extLst>
            <a:ext uri="{FF2B5EF4-FFF2-40B4-BE49-F238E27FC236}">
              <a16:creationId xmlns:a16="http://schemas.microsoft.com/office/drawing/2014/main" id="{2A010E1F-288E-4C8F-9B95-0BBB744FB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49" name="Picture 2">
          <a:extLst>
            <a:ext uri="{FF2B5EF4-FFF2-40B4-BE49-F238E27FC236}">
              <a16:creationId xmlns:a16="http://schemas.microsoft.com/office/drawing/2014/main" id="{36CE6750-3667-4EE6-AFC4-55BA659BB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250" name="Picture 3" descr="nealuce_parete">
          <a:extLst>
            <a:ext uri="{FF2B5EF4-FFF2-40B4-BE49-F238E27FC236}">
              <a16:creationId xmlns:a16="http://schemas.microsoft.com/office/drawing/2014/main" id="{26BC5C1C-D7CE-445E-96AE-C3BB3405EF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51" name="Picture 2">
          <a:extLst>
            <a:ext uri="{FF2B5EF4-FFF2-40B4-BE49-F238E27FC236}">
              <a16:creationId xmlns:a16="http://schemas.microsoft.com/office/drawing/2014/main" id="{73CC1877-A55A-497D-BA08-DDF8AE9AC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252" name="Picture 3" descr="nealuce_parete">
          <a:extLst>
            <a:ext uri="{FF2B5EF4-FFF2-40B4-BE49-F238E27FC236}">
              <a16:creationId xmlns:a16="http://schemas.microsoft.com/office/drawing/2014/main" id="{FF63D86B-A9D1-4E88-9B60-E3057CD669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53" name="Picture 2">
          <a:extLst>
            <a:ext uri="{FF2B5EF4-FFF2-40B4-BE49-F238E27FC236}">
              <a16:creationId xmlns:a16="http://schemas.microsoft.com/office/drawing/2014/main" id="{FED3F7E9-2B04-413E-973C-B3DB7FC77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254" name="Picture 3" descr="nealuce_parete">
          <a:extLst>
            <a:ext uri="{FF2B5EF4-FFF2-40B4-BE49-F238E27FC236}">
              <a16:creationId xmlns:a16="http://schemas.microsoft.com/office/drawing/2014/main" id="{6033E29E-77F6-45DF-BE4E-828CECD979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55" name="Picture 2">
          <a:extLst>
            <a:ext uri="{FF2B5EF4-FFF2-40B4-BE49-F238E27FC236}">
              <a16:creationId xmlns:a16="http://schemas.microsoft.com/office/drawing/2014/main" id="{255CAF31-D2C8-4BB7-940B-857F22434F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56" name="Picture 82">
          <a:extLst>
            <a:ext uri="{FF2B5EF4-FFF2-40B4-BE49-F238E27FC236}">
              <a16:creationId xmlns:a16="http://schemas.microsoft.com/office/drawing/2014/main" id="{9EF5AC98-B28E-4B58-95B0-9A0A047F5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57" name="Picture 2">
          <a:extLst>
            <a:ext uri="{FF2B5EF4-FFF2-40B4-BE49-F238E27FC236}">
              <a16:creationId xmlns:a16="http://schemas.microsoft.com/office/drawing/2014/main" id="{37B11475-CFE5-426A-83E8-E53E870CC6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58" name="Picture 82">
          <a:extLst>
            <a:ext uri="{FF2B5EF4-FFF2-40B4-BE49-F238E27FC236}">
              <a16:creationId xmlns:a16="http://schemas.microsoft.com/office/drawing/2014/main" id="{2B7A7912-2ABF-4738-B142-42F8E59C98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59" name="Picture 85">
          <a:extLst>
            <a:ext uri="{FF2B5EF4-FFF2-40B4-BE49-F238E27FC236}">
              <a16:creationId xmlns:a16="http://schemas.microsoft.com/office/drawing/2014/main" id="{618E2D9E-DDBF-4894-8BB3-FA3B62901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0" name="Picture 76">
          <a:extLst>
            <a:ext uri="{FF2B5EF4-FFF2-40B4-BE49-F238E27FC236}">
              <a16:creationId xmlns:a16="http://schemas.microsoft.com/office/drawing/2014/main" id="{DAF979C0-A583-4255-8186-E83805086E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1" name="Picture 79">
          <a:extLst>
            <a:ext uri="{FF2B5EF4-FFF2-40B4-BE49-F238E27FC236}">
              <a16:creationId xmlns:a16="http://schemas.microsoft.com/office/drawing/2014/main" id="{A3CB3669-6BC3-4429-B25D-29DD08CCF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262" name="Picture 1">
          <a:extLst>
            <a:ext uri="{FF2B5EF4-FFF2-40B4-BE49-F238E27FC236}">
              <a16:creationId xmlns:a16="http://schemas.microsoft.com/office/drawing/2014/main" id="{3B306BF9-5B6C-4EE8-9AD7-AC5530C6EAE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263" name="Picture 1">
          <a:extLst>
            <a:ext uri="{FF2B5EF4-FFF2-40B4-BE49-F238E27FC236}">
              <a16:creationId xmlns:a16="http://schemas.microsoft.com/office/drawing/2014/main" id="{0C73995C-BD7D-4400-B721-D751B85A23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264" name="Picture 1">
          <a:extLst>
            <a:ext uri="{FF2B5EF4-FFF2-40B4-BE49-F238E27FC236}">
              <a16:creationId xmlns:a16="http://schemas.microsoft.com/office/drawing/2014/main" id="{FE9159A8-C945-4835-A763-CAC88DC141A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265" name="Picture 311" descr="kha.JPG">
          <a:extLst>
            <a:ext uri="{FF2B5EF4-FFF2-40B4-BE49-F238E27FC236}">
              <a16:creationId xmlns:a16="http://schemas.microsoft.com/office/drawing/2014/main" id="{EFFF753C-E8AD-4843-82B4-E3BC3A40033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68730"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6" name="Picture 82">
          <a:extLst>
            <a:ext uri="{FF2B5EF4-FFF2-40B4-BE49-F238E27FC236}">
              <a16:creationId xmlns:a16="http://schemas.microsoft.com/office/drawing/2014/main" id="{99C83A46-4E90-4D32-BDF8-5105F08B4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7" name="Picture 85">
          <a:extLst>
            <a:ext uri="{FF2B5EF4-FFF2-40B4-BE49-F238E27FC236}">
              <a16:creationId xmlns:a16="http://schemas.microsoft.com/office/drawing/2014/main" id="{69AABCCF-A2C0-43B4-A0B0-16D299225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8" name="Picture 76">
          <a:extLst>
            <a:ext uri="{FF2B5EF4-FFF2-40B4-BE49-F238E27FC236}">
              <a16:creationId xmlns:a16="http://schemas.microsoft.com/office/drawing/2014/main" id="{EF307239-7AEA-460F-A907-B778A3571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9" name="Picture 79">
          <a:extLst>
            <a:ext uri="{FF2B5EF4-FFF2-40B4-BE49-F238E27FC236}">
              <a16:creationId xmlns:a16="http://schemas.microsoft.com/office/drawing/2014/main" id="{5E5F0F5A-ADAC-4D43-AD3F-2E6DD4238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0" name="Picture 82">
          <a:extLst>
            <a:ext uri="{FF2B5EF4-FFF2-40B4-BE49-F238E27FC236}">
              <a16:creationId xmlns:a16="http://schemas.microsoft.com/office/drawing/2014/main" id="{96235566-7609-47BA-A27E-4B98C6CB1E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1" name="Picture 85">
          <a:extLst>
            <a:ext uri="{FF2B5EF4-FFF2-40B4-BE49-F238E27FC236}">
              <a16:creationId xmlns:a16="http://schemas.microsoft.com/office/drawing/2014/main" id="{DB1E0A9D-2AC2-4162-8910-28082024B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2" name="Picture 76">
          <a:extLst>
            <a:ext uri="{FF2B5EF4-FFF2-40B4-BE49-F238E27FC236}">
              <a16:creationId xmlns:a16="http://schemas.microsoft.com/office/drawing/2014/main" id="{789182B2-3005-4DB5-BDB6-09843C096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3" name="Picture 79">
          <a:extLst>
            <a:ext uri="{FF2B5EF4-FFF2-40B4-BE49-F238E27FC236}">
              <a16:creationId xmlns:a16="http://schemas.microsoft.com/office/drawing/2014/main" id="{9B4D67B6-0954-43F4-950E-3774278C28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4" name="Picture 82">
          <a:extLst>
            <a:ext uri="{FF2B5EF4-FFF2-40B4-BE49-F238E27FC236}">
              <a16:creationId xmlns:a16="http://schemas.microsoft.com/office/drawing/2014/main" id="{6233A2EF-8A61-4B0E-9775-AA293D97BC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5" name="Picture 85">
          <a:extLst>
            <a:ext uri="{FF2B5EF4-FFF2-40B4-BE49-F238E27FC236}">
              <a16:creationId xmlns:a16="http://schemas.microsoft.com/office/drawing/2014/main" id="{469DE39F-6C52-4F05-A3C4-1D5213DCA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6" name="Picture 76">
          <a:extLst>
            <a:ext uri="{FF2B5EF4-FFF2-40B4-BE49-F238E27FC236}">
              <a16:creationId xmlns:a16="http://schemas.microsoft.com/office/drawing/2014/main" id="{9A1E7702-8C38-435E-8B5B-8A012DBC1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7" name="Picture 79">
          <a:extLst>
            <a:ext uri="{FF2B5EF4-FFF2-40B4-BE49-F238E27FC236}">
              <a16:creationId xmlns:a16="http://schemas.microsoft.com/office/drawing/2014/main" id="{C839533E-9D76-4ADF-8C7B-E2AC19B10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278" name="Picture 1">
          <a:extLst>
            <a:ext uri="{FF2B5EF4-FFF2-40B4-BE49-F238E27FC236}">
              <a16:creationId xmlns:a16="http://schemas.microsoft.com/office/drawing/2014/main" id="{46165919-F52B-4928-8FE0-278E6D96373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9" name="Picture 82">
          <a:extLst>
            <a:ext uri="{FF2B5EF4-FFF2-40B4-BE49-F238E27FC236}">
              <a16:creationId xmlns:a16="http://schemas.microsoft.com/office/drawing/2014/main" id="{AF4D5219-4ADF-4494-BEFD-282EC1C683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0" name="Picture 85">
          <a:extLst>
            <a:ext uri="{FF2B5EF4-FFF2-40B4-BE49-F238E27FC236}">
              <a16:creationId xmlns:a16="http://schemas.microsoft.com/office/drawing/2014/main" id="{E1AB19B4-77A9-4303-9C29-C24FC30A7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1" name="Picture 76">
          <a:extLst>
            <a:ext uri="{FF2B5EF4-FFF2-40B4-BE49-F238E27FC236}">
              <a16:creationId xmlns:a16="http://schemas.microsoft.com/office/drawing/2014/main" id="{6A0EF755-666A-4963-9183-A95384D617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2" name="Picture 79">
          <a:extLst>
            <a:ext uri="{FF2B5EF4-FFF2-40B4-BE49-F238E27FC236}">
              <a16:creationId xmlns:a16="http://schemas.microsoft.com/office/drawing/2014/main" id="{605C2926-2944-4A93-9DA8-50747894C1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283" name="Picture 1">
          <a:extLst>
            <a:ext uri="{FF2B5EF4-FFF2-40B4-BE49-F238E27FC236}">
              <a16:creationId xmlns:a16="http://schemas.microsoft.com/office/drawing/2014/main" id="{1949682C-388B-45E9-B09B-6A84DD64D5F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284" name="Picture 3">
          <a:extLst>
            <a:ext uri="{FF2B5EF4-FFF2-40B4-BE49-F238E27FC236}">
              <a16:creationId xmlns:a16="http://schemas.microsoft.com/office/drawing/2014/main" id="{81300056-0B73-4CB1-9381-BE6E5AD99BA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0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285" name="Picture 311" descr="kha.JPG">
          <a:extLst>
            <a:ext uri="{FF2B5EF4-FFF2-40B4-BE49-F238E27FC236}">
              <a16:creationId xmlns:a16="http://schemas.microsoft.com/office/drawing/2014/main" id="{5EC40AAE-F0C4-4C6D-83F3-66402F999A9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6873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6" name="Picture 82">
          <a:extLst>
            <a:ext uri="{FF2B5EF4-FFF2-40B4-BE49-F238E27FC236}">
              <a16:creationId xmlns:a16="http://schemas.microsoft.com/office/drawing/2014/main" id="{C2B901B4-EE35-4D3C-BFDB-D3CA2F577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7" name="Picture 85">
          <a:extLst>
            <a:ext uri="{FF2B5EF4-FFF2-40B4-BE49-F238E27FC236}">
              <a16:creationId xmlns:a16="http://schemas.microsoft.com/office/drawing/2014/main" id="{3268BA5F-DB66-4132-9F01-DEDDFAC2A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8" name="Picture 76">
          <a:extLst>
            <a:ext uri="{FF2B5EF4-FFF2-40B4-BE49-F238E27FC236}">
              <a16:creationId xmlns:a16="http://schemas.microsoft.com/office/drawing/2014/main" id="{1DBF61A1-924A-4A82-BF76-61953AA0D7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9" name="Picture 79">
          <a:extLst>
            <a:ext uri="{FF2B5EF4-FFF2-40B4-BE49-F238E27FC236}">
              <a16:creationId xmlns:a16="http://schemas.microsoft.com/office/drawing/2014/main" id="{99B1AAD3-853B-49E1-B0DF-F58FCE2BC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290" name="Picture 1">
          <a:extLst>
            <a:ext uri="{FF2B5EF4-FFF2-40B4-BE49-F238E27FC236}">
              <a16:creationId xmlns:a16="http://schemas.microsoft.com/office/drawing/2014/main" id="{2021CFA9-DB71-40C8-B2C0-CC89B4EA0BB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291" name="Picture 3">
          <a:extLst>
            <a:ext uri="{FF2B5EF4-FFF2-40B4-BE49-F238E27FC236}">
              <a16:creationId xmlns:a16="http://schemas.microsoft.com/office/drawing/2014/main" id="{A953B874-B537-44F9-BE3E-6C12EF4CF98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0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2" name="Picture 82">
          <a:extLst>
            <a:ext uri="{FF2B5EF4-FFF2-40B4-BE49-F238E27FC236}">
              <a16:creationId xmlns:a16="http://schemas.microsoft.com/office/drawing/2014/main" id="{FB3DDE49-17DA-403D-BB97-A4BD053DC7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3" name="Picture 85">
          <a:extLst>
            <a:ext uri="{FF2B5EF4-FFF2-40B4-BE49-F238E27FC236}">
              <a16:creationId xmlns:a16="http://schemas.microsoft.com/office/drawing/2014/main" id="{DEC8DEB5-CF96-409E-B1AF-AD9766E8DF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4" name="Picture 76">
          <a:extLst>
            <a:ext uri="{FF2B5EF4-FFF2-40B4-BE49-F238E27FC236}">
              <a16:creationId xmlns:a16="http://schemas.microsoft.com/office/drawing/2014/main" id="{EC5C1EFF-03F8-4CA5-9B17-ABADAE393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5" name="Picture 79">
          <a:extLst>
            <a:ext uri="{FF2B5EF4-FFF2-40B4-BE49-F238E27FC236}">
              <a16:creationId xmlns:a16="http://schemas.microsoft.com/office/drawing/2014/main" id="{AB01E05C-4FCB-4EF6-9499-CFD41616E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296" name="Picture 1">
          <a:extLst>
            <a:ext uri="{FF2B5EF4-FFF2-40B4-BE49-F238E27FC236}">
              <a16:creationId xmlns:a16="http://schemas.microsoft.com/office/drawing/2014/main" id="{1100DC62-B2AC-4E93-BB78-8A54701E2FD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297" name="Picture 1">
          <a:extLst>
            <a:ext uri="{FF2B5EF4-FFF2-40B4-BE49-F238E27FC236}">
              <a16:creationId xmlns:a16="http://schemas.microsoft.com/office/drawing/2014/main" id="{D86F06BB-563A-4F5A-9FEE-75F3080664B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23010" y="42862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990600</xdr:colOff>
      <xdr:row>0</xdr:row>
      <xdr:rowOff>432288</xdr:rowOff>
    </xdr:from>
    <xdr:to>
      <xdr:col>1</xdr:col>
      <xdr:colOff>990600</xdr:colOff>
      <xdr:row>1</xdr:row>
      <xdr:rowOff>7326</xdr:rowOff>
    </xdr:to>
    <xdr:pic>
      <xdr:nvPicPr>
        <xdr:cNvPr id="2" name="Picture 82">
          <a:extLst>
            <a:ext uri="{FF2B5EF4-FFF2-40B4-BE49-F238E27FC236}">
              <a16:creationId xmlns:a16="http://schemas.microsoft.com/office/drawing/2014/main" id="{6B9D6B8B-EFCD-4710-B63B-9DFDFCEF37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 name="Picture 85">
          <a:extLst>
            <a:ext uri="{FF2B5EF4-FFF2-40B4-BE49-F238E27FC236}">
              <a16:creationId xmlns:a16="http://schemas.microsoft.com/office/drawing/2014/main" id="{CAAC3ECB-D36F-4980-B2D2-55A3B8E6E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 name="Picture 76">
          <a:extLst>
            <a:ext uri="{FF2B5EF4-FFF2-40B4-BE49-F238E27FC236}">
              <a16:creationId xmlns:a16="http://schemas.microsoft.com/office/drawing/2014/main" id="{EAFFFB19-E306-4C18-A497-95B4CE7E37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 name="Picture 79">
          <a:extLst>
            <a:ext uri="{FF2B5EF4-FFF2-40B4-BE49-F238E27FC236}">
              <a16:creationId xmlns:a16="http://schemas.microsoft.com/office/drawing/2014/main" id="{95C5690C-A348-43B0-90C0-CFAAA47E1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 name="Picture 82">
          <a:extLst>
            <a:ext uri="{FF2B5EF4-FFF2-40B4-BE49-F238E27FC236}">
              <a16:creationId xmlns:a16="http://schemas.microsoft.com/office/drawing/2014/main" id="{1F67F2C6-ED9F-481E-AB01-255653B3BA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 name="Picture 85">
          <a:extLst>
            <a:ext uri="{FF2B5EF4-FFF2-40B4-BE49-F238E27FC236}">
              <a16:creationId xmlns:a16="http://schemas.microsoft.com/office/drawing/2014/main" id="{7DA59816-AE8F-49DE-9842-FC5AB1D0F5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 name="Picture 76">
          <a:extLst>
            <a:ext uri="{FF2B5EF4-FFF2-40B4-BE49-F238E27FC236}">
              <a16:creationId xmlns:a16="http://schemas.microsoft.com/office/drawing/2014/main" id="{67CED42E-AB6F-4F11-863E-3D1A56FBFB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9" name="Picture 79">
          <a:extLst>
            <a:ext uri="{FF2B5EF4-FFF2-40B4-BE49-F238E27FC236}">
              <a16:creationId xmlns:a16="http://schemas.microsoft.com/office/drawing/2014/main" id="{FADA8798-F510-4F85-893A-4C03BBBB6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 name="Picture 82">
          <a:extLst>
            <a:ext uri="{FF2B5EF4-FFF2-40B4-BE49-F238E27FC236}">
              <a16:creationId xmlns:a16="http://schemas.microsoft.com/office/drawing/2014/main" id="{8E58E902-0B8B-4B02-9AE3-144459A5FA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 name="Picture 85">
          <a:extLst>
            <a:ext uri="{FF2B5EF4-FFF2-40B4-BE49-F238E27FC236}">
              <a16:creationId xmlns:a16="http://schemas.microsoft.com/office/drawing/2014/main" id="{57AC3039-5327-4CB4-B03A-0CD1A0371B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 name="Picture 76">
          <a:extLst>
            <a:ext uri="{FF2B5EF4-FFF2-40B4-BE49-F238E27FC236}">
              <a16:creationId xmlns:a16="http://schemas.microsoft.com/office/drawing/2014/main" id="{798AEC56-157D-42E3-9818-8C4A86480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 name="Picture 79">
          <a:extLst>
            <a:ext uri="{FF2B5EF4-FFF2-40B4-BE49-F238E27FC236}">
              <a16:creationId xmlns:a16="http://schemas.microsoft.com/office/drawing/2014/main" id="{117D8CA5-0F4A-4955-8F18-E0AB9EF34C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4" name="Picture 133" descr="Izrezak.JPG">
          <a:extLst>
            <a:ext uri="{FF2B5EF4-FFF2-40B4-BE49-F238E27FC236}">
              <a16:creationId xmlns:a16="http://schemas.microsoft.com/office/drawing/2014/main" id="{679FCC10-7FF8-42A3-B05A-8A01CFC7A9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5" name="Picture 143" descr="Izrezak.JPG">
          <a:extLst>
            <a:ext uri="{FF2B5EF4-FFF2-40B4-BE49-F238E27FC236}">
              <a16:creationId xmlns:a16="http://schemas.microsoft.com/office/drawing/2014/main" id="{D5EF4511-959A-40FD-AD31-30C0A8313A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 name="Picture 2">
          <a:extLst>
            <a:ext uri="{FF2B5EF4-FFF2-40B4-BE49-F238E27FC236}">
              <a16:creationId xmlns:a16="http://schemas.microsoft.com/office/drawing/2014/main" id="{C87FB9BF-D04C-4686-B59E-A9FAA936D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 name="Picture 3" descr="nealuce_parete">
          <a:extLst>
            <a:ext uri="{FF2B5EF4-FFF2-40B4-BE49-F238E27FC236}">
              <a16:creationId xmlns:a16="http://schemas.microsoft.com/office/drawing/2014/main" id="{5A368EE7-D052-47D2-BF53-F65EE5C46E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 name="Picture 2">
          <a:extLst>
            <a:ext uri="{FF2B5EF4-FFF2-40B4-BE49-F238E27FC236}">
              <a16:creationId xmlns:a16="http://schemas.microsoft.com/office/drawing/2014/main" id="{1561F46D-308C-4AAB-B16C-B7DB43685A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 name="Picture 2">
          <a:extLst>
            <a:ext uri="{FF2B5EF4-FFF2-40B4-BE49-F238E27FC236}">
              <a16:creationId xmlns:a16="http://schemas.microsoft.com/office/drawing/2014/main" id="{1CA62A7B-8E51-4D50-9B38-70B37896C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0" name="Picture 3" descr="nealuce_parete">
          <a:extLst>
            <a:ext uri="{FF2B5EF4-FFF2-40B4-BE49-F238E27FC236}">
              <a16:creationId xmlns:a16="http://schemas.microsoft.com/office/drawing/2014/main" id="{0024775F-6EBC-46E9-908C-395EF659E3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 name="Picture 2">
          <a:extLst>
            <a:ext uri="{FF2B5EF4-FFF2-40B4-BE49-F238E27FC236}">
              <a16:creationId xmlns:a16="http://schemas.microsoft.com/office/drawing/2014/main" id="{28140A92-802F-4D32-BC45-907B0049E9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2" name="Picture 3" descr="nealuce_parete">
          <a:extLst>
            <a:ext uri="{FF2B5EF4-FFF2-40B4-BE49-F238E27FC236}">
              <a16:creationId xmlns:a16="http://schemas.microsoft.com/office/drawing/2014/main" id="{EDE8012D-12E4-463A-B1A7-B31AACD26E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3" name="Picture 2">
          <a:extLst>
            <a:ext uri="{FF2B5EF4-FFF2-40B4-BE49-F238E27FC236}">
              <a16:creationId xmlns:a16="http://schemas.microsoft.com/office/drawing/2014/main" id="{44CA4734-0C2B-4B18-A6C1-90FD44CA9C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24" name="Picture 1">
          <a:extLst>
            <a:ext uri="{FF2B5EF4-FFF2-40B4-BE49-F238E27FC236}">
              <a16:creationId xmlns:a16="http://schemas.microsoft.com/office/drawing/2014/main" id="{AFBB1874-EE0F-4700-9897-3E707209DD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25" name="Picture 164" descr="Izrezak.JPG">
          <a:extLst>
            <a:ext uri="{FF2B5EF4-FFF2-40B4-BE49-F238E27FC236}">
              <a16:creationId xmlns:a16="http://schemas.microsoft.com/office/drawing/2014/main" id="{D6D28DD2-34EE-4877-86CD-3386972C6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6" name="Picture 184" descr="Izrezak.JPG">
          <a:extLst>
            <a:ext uri="{FF2B5EF4-FFF2-40B4-BE49-F238E27FC236}">
              <a16:creationId xmlns:a16="http://schemas.microsoft.com/office/drawing/2014/main" id="{738E3502-890C-4E46-B887-3C796C07B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5750"/>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7" name="Picture 195" descr="Izrezak.JPG">
          <a:extLst>
            <a:ext uri="{FF2B5EF4-FFF2-40B4-BE49-F238E27FC236}">
              <a16:creationId xmlns:a16="http://schemas.microsoft.com/office/drawing/2014/main" id="{BB8C3A8A-046F-427E-A0E6-82267BCBEC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5750"/>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 name="Picture 2">
          <a:extLst>
            <a:ext uri="{FF2B5EF4-FFF2-40B4-BE49-F238E27FC236}">
              <a16:creationId xmlns:a16="http://schemas.microsoft.com/office/drawing/2014/main" id="{862BEDEF-1583-45CE-BE6E-EE6F6B226D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 name="Picture 2">
          <a:extLst>
            <a:ext uri="{FF2B5EF4-FFF2-40B4-BE49-F238E27FC236}">
              <a16:creationId xmlns:a16="http://schemas.microsoft.com/office/drawing/2014/main" id="{B5802428-1483-46BD-9EDF-1F796BF869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0" name="Picture 3" descr="nealuce_parete">
          <a:extLst>
            <a:ext uri="{FF2B5EF4-FFF2-40B4-BE49-F238E27FC236}">
              <a16:creationId xmlns:a16="http://schemas.microsoft.com/office/drawing/2014/main" id="{3F83DB93-AA27-41E4-90A8-2A2EF6243DE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1" name="Picture 2">
          <a:extLst>
            <a:ext uri="{FF2B5EF4-FFF2-40B4-BE49-F238E27FC236}">
              <a16:creationId xmlns:a16="http://schemas.microsoft.com/office/drawing/2014/main" id="{B930C220-3A42-487C-8961-D31AEE8F6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2" name="Picture 3" descr="nealuce_parete">
          <a:extLst>
            <a:ext uri="{FF2B5EF4-FFF2-40B4-BE49-F238E27FC236}">
              <a16:creationId xmlns:a16="http://schemas.microsoft.com/office/drawing/2014/main" id="{DEA479FA-4C23-4C93-A32E-981E0E4BA8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3" name="Picture 2">
          <a:extLst>
            <a:ext uri="{FF2B5EF4-FFF2-40B4-BE49-F238E27FC236}">
              <a16:creationId xmlns:a16="http://schemas.microsoft.com/office/drawing/2014/main" id="{B2FCE12F-4F3A-4A82-8D8A-8508A9F55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4" name="Picture 3" descr="nealuce_parete">
          <a:extLst>
            <a:ext uri="{FF2B5EF4-FFF2-40B4-BE49-F238E27FC236}">
              <a16:creationId xmlns:a16="http://schemas.microsoft.com/office/drawing/2014/main" id="{B3C51C72-8C23-4469-B5B3-4850510B2F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5" name="Picture 2">
          <a:extLst>
            <a:ext uri="{FF2B5EF4-FFF2-40B4-BE49-F238E27FC236}">
              <a16:creationId xmlns:a16="http://schemas.microsoft.com/office/drawing/2014/main" id="{7A1761AA-687B-4104-801D-1995E689D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6" name="Picture 82">
          <a:extLst>
            <a:ext uri="{FF2B5EF4-FFF2-40B4-BE49-F238E27FC236}">
              <a16:creationId xmlns:a16="http://schemas.microsoft.com/office/drawing/2014/main" id="{3541C7BA-1359-444C-927D-DC7CCAD342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7" name="Picture 2">
          <a:extLst>
            <a:ext uri="{FF2B5EF4-FFF2-40B4-BE49-F238E27FC236}">
              <a16:creationId xmlns:a16="http://schemas.microsoft.com/office/drawing/2014/main" id="{02F0DE4F-48F7-4361-986B-5691E1F77A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8" name="Picture 3" descr="nealuce_parete">
          <a:extLst>
            <a:ext uri="{FF2B5EF4-FFF2-40B4-BE49-F238E27FC236}">
              <a16:creationId xmlns:a16="http://schemas.microsoft.com/office/drawing/2014/main" id="{C7AFC1FD-1B8C-4D4F-B897-B7B5CA2E3E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9" name="Picture 85">
          <a:extLst>
            <a:ext uri="{FF2B5EF4-FFF2-40B4-BE49-F238E27FC236}">
              <a16:creationId xmlns:a16="http://schemas.microsoft.com/office/drawing/2014/main" id="{CAE438D1-8601-4B57-BFC4-4DBC846C0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0" name="Picture 2">
          <a:extLst>
            <a:ext uri="{FF2B5EF4-FFF2-40B4-BE49-F238E27FC236}">
              <a16:creationId xmlns:a16="http://schemas.microsoft.com/office/drawing/2014/main" id="{172FC38F-73FC-45B2-9EAF-94E81BA091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1" name="Picture 3" descr="nealuce_parete">
          <a:extLst>
            <a:ext uri="{FF2B5EF4-FFF2-40B4-BE49-F238E27FC236}">
              <a16:creationId xmlns:a16="http://schemas.microsoft.com/office/drawing/2014/main" id="{62FA7992-48F8-4D28-800F-528EA5D902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2" name="Picture 76">
          <a:extLst>
            <a:ext uri="{FF2B5EF4-FFF2-40B4-BE49-F238E27FC236}">
              <a16:creationId xmlns:a16="http://schemas.microsoft.com/office/drawing/2014/main" id="{4E66FDFE-47A9-43B9-B459-C0C46BA22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3" name="Picture 2">
          <a:extLst>
            <a:ext uri="{FF2B5EF4-FFF2-40B4-BE49-F238E27FC236}">
              <a16:creationId xmlns:a16="http://schemas.microsoft.com/office/drawing/2014/main" id="{8C2CB29C-9C21-4B8B-9976-15F0F4E17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4" name="Picture 3" descr="nealuce_parete">
          <a:extLst>
            <a:ext uri="{FF2B5EF4-FFF2-40B4-BE49-F238E27FC236}">
              <a16:creationId xmlns:a16="http://schemas.microsoft.com/office/drawing/2014/main" id="{9BC52F9E-09EA-4C50-89AC-B093DC751F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5" name="Picture 79">
          <a:extLst>
            <a:ext uri="{FF2B5EF4-FFF2-40B4-BE49-F238E27FC236}">
              <a16:creationId xmlns:a16="http://schemas.microsoft.com/office/drawing/2014/main" id="{B0945FA1-3522-4AE4-9151-3472FCE592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6" name="Picture 2">
          <a:extLst>
            <a:ext uri="{FF2B5EF4-FFF2-40B4-BE49-F238E27FC236}">
              <a16:creationId xmlns:a16="http://schemas.microsoft.com/office/drawing/2014/main" id="{8574A6F7-5044-46DF-891F-7B48EF895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7" name="Picture 3" descr="nealuce_parete">
          <a:extLst>
            <a:ext uri="{FF2B5EF4-FFF2-40B4-BE49-F238E27FC236}">
              <a16:creationId xmlns:a16="http://schemas.microsoft.com/office/drawing/2014/main" id="{5B4C471C-AE88-409F-8BDF-2DD9766463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48" name="Picture 1">
          <a:extLst>
            <a:ext uri="{FF2B5EF4-FFF2-40B4-BE49-F238E27FC236}">
              <a16:creationId xmlns:a16="http://schemas.microsoft.com/office/drawing/2014/main" id="{C413A786-88BD-44EF-8C90-D87C75D97B2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49" name="Picture 217" descr="Izrezak.JPG">
          <a:extLst>
            <a:ext uri="{FF2B5EF4-FFF2-40B4-BE49-F238E27FC236}">
              <a16:creationId xmlns:a16="http://schemas.microsoft.com/office/drawing/2014/main" id="{B87E2F9D-019B-4149-984E-02D215143E2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0299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0" name="Picture 82">
          <a:extLst>
            <a:ext uri="{FF2B5EF4-FFF2-40B4-BE49-F238E27FC236}">
              <a16:creationId xmlns:a16="http://schemas.microsoft.com/office/drawing/2014/main" id="{BE23360F-A665-493C-AC6B-03073093D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1" name="Picture 85">
          <a:extLst>
            <a:ext uri="{FF2B5EF4-FFF2-40B4-BE49-F238E27FC236}">
              <a16:creationId xmlns:a16="http://schemas.microsoft.com/office/drawing/2014/main" id="{33DFA865-0459-4375-88D1-7F9A1154E2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 name="Picture 76">
          <a:extLst>
            <a:ext uri="{FF2B5EF4-FFF2-40B4-BE49-F238E27FC236}">
              <a16:creationId xmlns:a16="http://schemas.microsoft.com/office/drawing/2014/main" id="{2DBF3EB6-5BD7-4FD6-96B7-C93C6F8AB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 name="Picture 79">
          <a:extLst>
            <a:ext uri="{FF2B5EF4-FFF2-40B4-BE49-F238E27FC236}">
              <a16:creationId xmlns:a16="http://schemas.microsoft.com/office/drawing/2014/main" id="{8CE5CC6B-393C-40E4-84E6-E52946364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4" name="Picture 1">
          <a:extLst>
            <a:ext uri="{FF2B5EF4-FFF2-40B4-BE49-F238E27FC236}">
              <a16:creationId xmlns:a16="http://schemas.microsoft.com/office/drawing/2014/main" id="{1483A371-446A-4C58-BAFC-F0F1F475EBB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 name="Picture 82">
          <a:extLst>
            <a:ext uri="{FF2B5EF4-FFF2-40B4-BE49-F238E27FC236}">
              <a16:creationId xmlns:a16="http://schemas.microsoft.com/office/drawing/2014/main" id="{0BEC12D3-83E0-4489-8627-3318E73C0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 name="Picture 85">
          <a:extLst>
            <a:ext uri="{FF2B5EF4-FFF2-40B4-BE49-F238E27FC236}">
              <a16:creationId xmlns:a16="http://schemas.microsoft.com/office/drawing/2014/main" id="{BCE71924-F47E-4AE4-99BD-51E8188378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 name="Picture 76">
          <a:extLst>
            <a:ext uri="{FF2B5EF4-FFF2-40B4-BE49-F238E27FC236}">
              <a16:creationId xmlns:a16="http://schemas.microsoft.com/office/drawing/2014/main" id="{2F2B71E4-1595-4376-A2B1-7449E8E2CC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 name="Picture 79">
          <a:extLst>
            <a:ext uri="{FF2B5EF4-FFF2-40B4-BE49-F238E27FC236}">
              <a16:creationId xmlns:a16="http://schemas.microsoft.com/office/drawing/2014/main" id="{899DDC38-3D05-4055-91E8-B9F14E979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 name="Picture 1">
          <a:extLst>
            <a:ext uri="{FF2B5EF4-FFF2-40B4-BE49-F238E27FC236}">
              <a16:creationId xmlns:a16="http://schemas.microsoft.com/office/drawing/2014/main" id="{D669CCE1-5EB7-4F5E-8F72-BDB96EA877A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 name="Picture 82">
          <a:extLst>
            <a:ext uri="{FF2B5EF4-FFF2-40B4-BE49-F238E27FC236}">
              <a16:creationId xmlns:a16="http://schemas.microsoft.com/office/drawing/2014/main" id="{1E9EF417-6D47-4CB4-BFBA-225AE43DD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1" name="Picture 85">
          <a:extLst>
            <a:ext uri="{FF2B5EF4-FFF2-40B4-BE49-F238E27FC236}">
              <a16:creationId xmlns:a16="http://schemas.microsoft.com/office/drawing/2014/main" id="{57C1F728-F487-4B6D-8D73-8044301B16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2" name="Picture 76">
          <a:extLst>
            <a:ext uri="{FF2B5EF4-FFF2-40B4-BE49-F238E27FC236}">
              <a16:creationId xmlns:a16="http://schemas.microsoft.com/office/drawing/2014/main" id="{CD3D3ED0-167C-407A-979A-8B317DE57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 name="Picture 79">
          <a:extLst>
            <a:ext uri="{FF2B5EF4-FFF2-40B4-BE49-F238E27FC236}">
              <a16:creationId xmlns:a16="http://schemas.microsoft.com/office/drawing/2014/main" id="{3581D66D-57CE-4AC9-8ED4-DAC623345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64" name="Picture 1">
          <a:extLst>
            <a:ext uri="{FF2B5EF4-FFF2-40B4-BE49-F238E27FC236}">
              <a16:creationId xmlns:a16="http://schemas.microsoft.com/office/drawing/2014/main" id="{3F883E89-13A8-49C6-A51A-BE352CE3493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5" name="Picture 3">
          <a:extLst>
            <a:ext uri="{FF2B5EF4-FFF2-40B4-BE49-F238E27FC236}">
              <a16:creationId xmlns:a16="http://schemas.microsoft.com/office/drawing/2014/main" id="{CC997CB8-7523-4DAC-A58E-91D4F4A2D77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8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66" name="Picture 311" descr="kha.JPG">
          <a:extLst>
            <a:ext uri="{FF2B5EF4-FFF2-40B4-BE49-F238E27FC236}">
              <a16:creationId xmlns:a16="http://schemas.microsoft.com/office/drawing/2014/main" id="{D14A28AD-8345-49A2-BB5A-F9BA29D3A6C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9255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 name="Picture 82">
          <a:extLst>
            <a:ext uri="{FF2B5EF4-FFF2-40B4-BE49-F238E27FC236}">
              <a16:creationId xmlns:a16="http://schemas.microsoft.com/office/drawing/2014/main" id="{FA97B785-2604-4766-9DBF-DE2050B1B9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8" name="Picture 85">
          <a:extLst>
            <a:ext uri="{FF2B5EF4-FFF2-40B4-BE49-F238E27FC236}">
              <a16:creationId xmlns:a16="http://schemas.microsoft.com/office/drawing/2014/main" id="{2A7EF032-A5CD-44B2-8214-198AF9561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9" name="Picture 76">
          <a:extLst>
            <a:ext uri="{FF2B5EF4-FFF2-40B4-BE49-F238E27FC236}">
              <a16:creationId xmlns:a16="http://schemas.microsoft.com/office/drawing/2014/main" id="{D74DB89D-4DCE-4863-BCCC-D387288B8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0" name="Picture 79">
          <a:extLst>
            <a:ext uri="{FF2B5EF4-FFF2-40B4-BE49-F238E27FC236}">
              <a16:creationId xmlns:a16="http://schemas.microsoft.com/office/drawing/2014/main" id="{8F1898F0-FCF3-4942-B08E-4CAC13300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71" name="Picture 1">
          <a:extLst>
            <a:ext uri="{FF2B5EF4-FFF2-40B4-BE49-F238E27FC236}">
              <a16:creationId xmlns:a16="http://schemas.microsoft.com/office/drawing/2014/main" id="{6BE6B252-47A8-46F4-A9B8-869A3DE83DF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72" name="Picture 3">
          <a:extLst>
            <a:ext uri="{FF2B5EF4-FFF2-40B4-BE49-F238E27FC236}">
              <a16:creationId xmlns:a16="http://schemas.microsoft.com/office/drawing/2014/main" id="{6B4733F5-7C08-4150-A02A-19317C7B3D2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8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3" name="Picture 82">
          <a:extLst>
            <a:ext uri="{FF2B5EF4-FFF2-40B4-BE49-F238E27FC236}">
              <a16:creationId xmlns:a16="http://schemas.microsoft.com/office/drawing/2014/main" id="{2981B102-A9E6-4FEC-86A5-AF3FD87FD6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4" name="Picture 85">
          <a:extLst>
            <a:ext uri="{FF2B5EF4-FFF2-40B4-BE49-F238E27FC236}">
              <a16:creationId xmlns:a16="http://schemas.microsoft.com/office/drawing/2014/main" id="{68E48459-901D-4A73-8099-555E16049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5" name="Picture 76">
          <a:extLst>
            <a:ext uri="{FF2B5EF4-FFF2-40B4-BE49-F238E27FC236}">
              <a16:creationId xmlns:a16="http://schemas.microsoft.com/office/drawing/2014/main" id="{5968F506-7E78-46F2-8F82-74F1406E23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6" name="Picture 79">
          <a:extLst>
            <a:ext uri="{FF2B5EF4-FFF2-40B4-BE49-F238E27FC236}">
              <a16:creationId xmlns:a16="http://schemas.microsoft.com/office/drawing/2014/main" id="{E3CD9517-A035-4791-8DCD-201D239C4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7" name="Picture 82">
          <a:extLst>
            <a:ext uri="{FF2B5EF4-FFF2-40B4-BE49-F238E27FC236}">
              <a16:creationId xmlns:a16="http://schemas.microsoft.com/office/drawing/2014/main" id="{3672397E-CAA7-4BBB-860F-61A1ED5E36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8" name="Picture 85">
          <a:extLst>
            <a:ext uri="{FF2B5EF4-FFF2-40B4-BE49-F238E27FC236}">
              <a16:creationId xmlns:a16="http://schemas.microsoft.com/office/drawing/2014/main" id="{CAB062ED-343F-47D9-9F8C-D0F518EA2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9" name="Picture 76">
          <a:extLst>
            <a:ext uri="{FF2B5EF4-FFF2-40B4-BE49-F238E27FC236}">
              <a16:creationId xmlns:a16="http://schemas.microsoft.com/office/drawing/2014/main" id="{39B36B68-F3E8-4E0E-A6EC-B0AFBAE77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0" name="Picture 79">
          <a:extLst>
            <a:ext uri="{FF2B5EF4-FFF2-40B4-BE49-F238E27FC236}">
              <a16:creationId xmlns:a16="http://schemas.microsoft.com/office/drawing/2014/main" id="{D5F0D6BB-18C6-46F8-9020-923CC59BF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142873</xdr:rowOff>
    </xdr:to>
    <xdr:pic>
      <xdr:nvPicPr>
        <xdr:cNvPr id="81" name="Picture 1">
          <a:extLst>
            <a:ext uri="{FF2B5EF4-FFF2-40B4-BE49-F238E27FC236}">
              <a16:creationId xmlns:a16="http://schemas.microsoft.com/office/drawing/2014/main" id="{DE3979C7-04A0-4A41-8BC0-76ACB4D4715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142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2" name="Picture 2">
          <a:extLst>
            <a:ext uri="{FF2B5EF4-FFF2-40B4-BE49-F238E27FC236}">
              <a16:creationId xmlns:a16="http://schemas.microsoft.com/office/drawing/2014/main" id="{4916A8CD-E658-41D8-A486-46958BCE3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83" name="Picture 3" descr="nealuce_parete">
          <a:extLst>
            <a:ext uri="{FF2B5EF4-FFF2-40B4-BE49-F238E27FC236}">
              <a16:creationId xmlns:a16="http://schemas.microsoft.com/office/drawing/2014/main" id="{5F0B9131-862B-40BA-8B9B-E6E83D9167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4" name="Picture 2">
          <a:extLst>
            <a:ext uri="{FF2B5EF4-FFF2-40B4-BE49-F238E27FC236}">
              <a16:creationId xmlns:a16="http://schemas.microsoft.com/office/drawing/2014/main" id="{33A0F060-FD82-4712-8446-806D133C7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5" name="Picture 2">
          <a:extLst>
            <a:ext uri="{FF2B5EF4-FFF2-40B4-BE49-F238E27FC236}">
              <a16:creationId xmlns:a16="http://schemas.microsoft.com/office/drawing/2014/main" id="{07B5A14F-F68D-46B2-BB6E-000858AF3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6" name="Picture 2">
          <a:extLst>
            <a:ext uri="{FF2B5EF4-FFF2-40B4-BE49-F238E27FC236}">
              <a16:creationId xmlns:a16="http://schemas.microsoft.com/office/drawing/2014/main" id="{9164EEE3-652A-4E9D-91D3-8A006F885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7" name="Picture 2">
          <a:extLst>
            <a:ext uri="{FF2B5EF4-FFF2-40B4-BE49-F238E27FC236}">
              <a16:creationId xmlns:a16="http://schemas.microsoft.com/office/drawing/2014/main" id="{380CF91F-7749-4510-8BD0-DA1D1F83C6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8" name="Picture 2">
          <a:extLst>
            <a:ext uri="{FF2B5EF4-FFF2-40B4-BE49-F238E27FC236}">
              <a16:creationId xmlns:a16="http://schemas.microsoft.com/office/drawing/2014/main" id="{309AC1D7-37A6-4AA1-A34F-BAE557995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89" name="Picture 3" descr="nealuce_parete">
          <a:extLst>
            <a:ext uri="{FF2B5EF4-FFF2-40B4-BE49-F238E27FC236}">
              <a16:creationId xmlns:a16="http://schemas.microsoft.com/office/drawing/2014/main" id="{D251B7E4-42B2-4A87-98B2-947ED0E132C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0" name="Picture 2">
          <a:extLst>
            <a:ext uri="{FF2B5EF4-FFF2-40B4-BE49-F238E27FC236}">
              <a16:creationId xmlns:a16="http://schemas.microsoft.com/office/drawing/2014/main" id="{FA50A32F-C0EF-40B1-B7BD-5D430567F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1" name="Picture 3" descr="nealuce_parete">
          <a:extLst>
            <a:ext uri="{FF2B5EF4-FFF2-40B4-BE49-F238E27FC236}">
              <a16:creationId xmlns:a16="http://schemas.microsoft.com/office/drawing/2014/main" id="{99C95D19-BFCE-47EF-9A24-1A347D5BC2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2" name="Picture 2">
          <a:extLst>
            <a:ext uri="{FF2B5EF4-FFF2-40B4-BE49-F238E27FC236}">
              <a16:creationId xmlns:a16="http://schemas.microsoft.com/office/drawing/2014/main" id="{5FE01C40-7103-4BAB-8A56-9E9410295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3" name="Picture 3" descr="nealuce_parete">
          <a:extLst>
            <a:ext uri="{FF2B5EF4-FFF2-40B4-BE49-F238E27FC236}">
              <a16:creationId xmlns:a16="http://schemas.microsoft.com/office/drawing/2014/main" id="{353D3691-0AFC-431F-9223-70F79EF2CB5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4" name="Picture 2">
          <a:extLst>
            <a:ext uri="{FF2B5EF4-FFF2-40B4-BE49-F238E27FC236}">
              <a16:creationId xmlns:a16="http://schemas.microsoft.com/office/drawing/2014/main" id="{85B9768F-0232-4511-85EE-E4F9F41946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5" name="Picture 3" descr="nealuce_parete">
          <a:extLst>
            <a:ext uri="{FF2B5EF4-FFF2-40B4-BE49-F238E27FC236}">
              <a16:creationId xmlns:a16="http://schemas.microsoft.com/office/drawing/2014/main" id="{8FBF8FA5-CC57-4120-908E-B9A9BB6BA7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6" name="Picture 2">
          <a:extLst>
            <a:ext uri="{FF2B5EF4-FFF2-40B4-BE49-F238E27FC236}">
              <a16:creationId xmlns:a16="http://schemas.microsoft.com/office/drawing/2014/main" id="{268D1C0C-02EF-4D0E-8867-CF33172D2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7" name="Picture 2">
          <a:extLst>
            <a:ext uri="{FF2B5EF4-FFF2-40B4-BE49-F238E27FC236}">
              <a16:creationId xmlns:a16="http://schemas.microsoft.com/office/drawing/2014/main" id="{E293AE71-0977-4670-8AAB-5EC5CD418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8" name="Picture 2">
          <a:extLst>
            <a:ext uri="{FF2B5EF4-FFF2-40B4-BE49-F238E27FC236}">
              <a16:creationId xmlns:a16="http://schemas.microsoft.com/office/drawing/2014/main" id="{CFEBA345-6586-4539-AFB0-0087C3D22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9" name="Picture 2">
          <a:extLst>
            <a:ext uri="{FF2B5EF4-FFF2-40B4-BE49-F238E27FC236}">
              <a16:creationId xmlns:a16="http://schemas.microsoft.com/office/drawing/2014/main" id="{4FD8FE62-8D16-4FF4-BECD-19A99BE041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0" name="Picture 2">
          <a:extLst>
            <a:ext uri="{FF2B5EF4-FFF2-40B4-BE49-F238E27FC236}">
              <a16:creationId xmlns:a16="http://schemas.microsoft.com/office/drawing/2014/main" id="{22ABA595-C91A-4BFB-BB39-C8F8B05D30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1" name="Picture 2">
          <a:extLst>
            <a:ext uri="{FF2B5EF4-FFF2-40B4-BE49-F238E27FC236}">
              <a16:creationId xmlns:a16="http://schemas.microsoft.com/office/drawing/2014/main" id="{7114B0A5-3432-47A8-B26E-BF04816D07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2" name="Picture 3" descr="nealuce_parete">
          <a:extLst>
            <a:ext uri="{FF2B5EF4-FFF2-40B4-BE49-F238E27FC236}">
              <a16:creationId xmlns:a16="http://schemas.microsoft.com/office/drawing/2014/main" id="{E424C252-20BB-46FF-9CBA-BF3D5C6B36F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3" name="Picture 2">
          <a:extLst>
            <a:ext uri="{FF2B5EF4-FFF2-40B4-BE49-F238E27FC236}">
              <a16:creationId xmlns:a16="http://schemas.microsoft.com/office/drawing/2014/main" id="{B3A6F5CB-3A73-49D0-B28D-5C1CB02C8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4" name="Picture 3" descr="nealuce_parete">
          <a:extLst>
            <a:ext uri="{FF2B5EF4-FFF2-40B4-BE49-F238E27FC236}">
              <a16:creationId xmlns:a16="http://schemas.microsoft.com/office/drawing/2014/main" id="{A0212FA5-B152-4395-AA57-36323FB6E0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5" name="Picture 2">
          <a:extLst>
            <a:ext uri="{FF2B5EF4-FFF2-40B4-BE49-F238E27FC236}">
              <a16:creationId xmlns:a16="http://schemas.microsoft.com/office/drawing/2014/main" id="{67C937C8-7E0A-4A54-9486-9CF04E9B9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6" name="Picture 3" descr="nealuce_parete">
          <a:extLst>
            <a:ext uri="{FF2B5EF4-FFF2-40B4-BE49-F238E27FC236}">
              <a16:creationId xmlns:a16="http://schemas.microsoft.com/office/drawing/2014/main" id="{BD948E13-333F-4795-9A25-CC7BF6BC83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7" name="Picture 2">
          <a:extLst>
            <a:ext uri="{FF2B5EF4-FFF2-40B4-BE49-F238E27FC236}">
              <a16:creationId xmlns:a16="http://schemas.microsoft.com/office/drawing/2014/main" id="{EFB34095-350A-4BBF-9F49-1265D1E65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8" name="Picture 82">
          <a:extLst>
            <a:ext uri="{FF2B5EF4-FFF2-40B4-BE49-F238E27FC236}">
              <a16:creationId xmlns:a16="http://schemas.microsoft.com/office/drawing/2014/main" id="{8805CDB6-579D-41C0-931F-8AD507BEE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9" name="Picture 2">
          <a:extLst>
            <a:ext uri="{FF2B5EF4-FFF2-40B4-BE49-F238E27FC236}">
              <a16:creationId xmlns:a16="http://schemas.microsoft.com/office/drawing/2014/main" id="{4D5F3A2E-A3CB-4B6A-B212-E9CF3D4D26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0" name="Picture 82">
          <a:extLst>
            <a:ext uri="{FF2B5EF4-FFF2-40B4-BE49-F238E27FC236}">
              <a16:creationId xmlns:a16="http://schemas.microsoft.com/office/drawing/2014/main" id="{B585CC5E-75A9-4AD0-A694-27DED969E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1" name="Picture 85">
          <a:extLst>
            <a:ext uri="{FF2B5EF4-FFF2-40B4-BE49-F238E27FC236}">
              <a16:creationId xmlns:a16="http://schemas.microsoft.com/office/drawing/2014/main" id="{63505367-3B4E-4DE0-8936-EBEB5C1C5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2" name="Picture 76">
          <a:extLst>
            <a:ext uri="{FF2B5EF4-FFF2-40B4-BE49-F238E27FC236}">
              <a16:creationId xmlns:a16="http://schemas.microsoft.com/office/drawing/2014/main" id="{BB21801A-E5D8-4FC5-81EA-B69D77419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3" name="Picture 79">
          <a:extLst>
            <a:ext uri="{FF2B5EF4-FFF2-40B4-BE49-F238E27FC236}">
              <a16:creationId xmlns:a16="http://schemas.microsoft.com/office/drawing/2014/main" id="{36B1D0CC-3FD4-47A2-9CF5-D10FE8A71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4" name="Picture 1">
          <a:extLst>
            <a:ext uri="{FF2B5EF4-FFF2-40B4-BE49-F238E27FC236}">
              <a16:creationId xmlns:a16="http://schemas.microsoft.com/office/drawing/2014/main" id="{47442FAC-A3C5-4878-99F3-E1E876F452A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5" name="Picture 1">
          <a:extLst>
            <a:ext uri="{FF2B5EF4-FFF2-40B4-BE49-F238E27FC236}">
              <a16:creationId xmlns:a16="http://schemas.microsoft.com/office/drawing/2014/main" id="{B500E508-5EA6-46E6-87D9-7BA6EC7543E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116" name="Picture 1">
          <a:extLst>
            <a:ext uri="{FF2B5EF4-FFF2-40B4-BE49-F238E27FC236}">
              <a16:creationId xmlns:a16="http://schemas.microsoft.com/office/drawing/2014/main" id="{4B4FF31C-98FE-41F0-AC52-4EE5F27D9AF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117" name="Picture 311" descr="kha.JPG">
          <a:extLst>
            <a:ext uri="{FF2B5EF4-FFF2-40B4-BE49-F238E27FC236}">
              <a16:creationId xmlns:a16="http://schemas.microsoft.com/office/drawing/2014/main" id="{31F4F451-52D3-419A-B724-4C096D2DACF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92555"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8" name="Picture 82">
          <a:extLst>
            <a:ext uri="{FF2B5EF4-FFF2-40B4-BE49-F238E27FC236}">
              <a16:creationId xmlns:a16="http://schemas.microsoft.com/office/drawing/2014/main" id="{3B15C355-3F89-4B5D-886B-B76DA103B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9" name="Picture 85">
          <a:extLst>
            <a:ext uri="{FF2B5EF4-FFF2-40B4-BE49-F238E27FC236}">
              <a16:creationId xmlns:a16="http://schemas.microsoft.com/office/drawing/2014/main" id="{4D2D1E55-B4F1-4E5C-9EB2-D4E0E0D2F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0" name="Picture 76">
          <a:extLst>
            <a:ext uri="{FF2B5EF4-FFF2-40B4-BE49-F238E27FC236}">
              <a16:creationId xmlns:a16="http://schemas.microsoft.com/office/drawing/2014/main" id="{A335C954-6DC0-4B0D-A562-3FE3755FC4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1" name="Picture 79">
          <a:extLst>
            <a:ext uri="{FF2B5EF4-FFF2-40B4-BE49-F238E27FC236}">
              <a16:creationId xmlns:a16="http://schemas.microsoft.com/office/drawing/2014/main" id="{99CE1369-A15C-4EF9-AFA7-284AB0C01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2" name="Picture 82">
          <a:extLst>
            <a:ext uri="{FF2B5EF4-FFF2-40B4-BE49-F238E27FC236}">
              <a16:creationId xmlns:a16="http://schemas.microsoft.com/office/drawing/2014/main" id="{1691C6C6-C296-44C8-8ABB-8FD23C3C89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3" name="Picture 85">
          <a:extLst>
            <a:ext uri="{FF2B5EF4-FFF2-40B4-BE49-F238E27FC236}">
              <a16:creationId xmlns:a16="http://schemas.microsoft.com/office/drawing/2014/main" id="{3FA7AA70-FF90-46DE-8D56-3A60A653A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4" name="Picture 76">
          <a:extLst>
            <a:ext uri="{FF2B5EF4-FFF2-40B4-BE49-F238E27FC236}">
              <a16:creationId xmlns:a16="http://schemas.microsoft.com/office/drawing/2014/main" id="{6CF98D79-232D-4D80-AC76-0E333A8078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5" name="Picture 79">
          <a:extLst>
            <a:ext uri="{FF2B5EF4-FFF2-40B4-BE49-F238E27FC236}">
              <a16:creationId xmlns:a16="http://schemas.microsoft.com/office/drawing/2014/main" id="{5A883892-5F7E-48E0-B740-5D7647495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6" name="Picture 82">
          <a:extLst>
            <a:ext uri="{FF2B5EF4-FFF2-40B4-BE49-F238E27FC236}">
              <a16:creationId xmlns:a16="http://schemas.microsoft.com/office/drawing/2014/main" id="{DBD3BB74-14AD-4528-88B9-10BC1EEE7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7" name="Picture 85">
          <a:extLst>
            <a:ext uri="{FF2B5EF4-FFF2-40B4-BE49-F238E27FC236}">
              <a16:creationId xmlns:a16="http://schemas.microsoft.com/office/drawing/2014/main" id="{740C5B76-04D3-4D84-AFC5-7FAA4A864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8" name="Picture 76">
          <a:extLst>
            <a:ext uri="{FF2B5EF4-FFF2-40B4-BE49-F238E27FC236}">
              <a16:creationId xmlns:a16="http://schemas.microsoft.com/office/drawing/2014/main" id="{9BAE9959-BDAD-4BCF-8EBD-EABFE5B335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9" name="Picture 79">
          <a:extLst>
            <a:ext uri="{FF2B5EF4-FFF2-40B4-BE49-F238E27FC236}">
              <a16:creationId xmlns:a16="http://schemas.microsoft.com/office/drawing/2014/main" id="{017CE72B-7D9C-497C-8C5C-C0B3ECA0C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30" name="Picture 1">
          <a:extLst>
            <a:ext uri="{FF2B5EF4-FFF2-40B4-BE49-F238E27FC236}">
              <a16:creationId xmlns:a16="http://schemas.microsoft.com/office/drawing/2014/main" id="{885FBFEB-AD4B-4A99-A064-9D7716A1F2F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1" name="Picture 82">
          <a:extLst>
            <a:ext uri="{FF2B5EF4-FFF2-40B4-BE49-F238E27FC236}">
              <a16:creationId xmlns:a16="http://schemas.microsoft.com/office/drawing/2014/main" id="{D3FEA670-1E31-4650-B34E-460237EB61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2" name="Picture 85">
          <a:extLst>
            <a:ext uri="{FF2B5EF4-FFF2-40B4-BE49-F238E27FC236}">
              <a16:creationId xmlns:a16="http://schemas.microsoft.com/office/drawing/2014/main" id="{70F1811F-A0AA-4CBA-9500-F03FBF59AF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3" name="Picture 76">
          <a:extLst>
            <a:ext uri="{FF2B5EF4-FFF2-40B4-BE49-F238E27FC236}">
              <a16:creationId xmlns:a16="http://schemas.microsoft.com/office/drawing/2014/main" id="{AAC2DC00-4490-4AB7-B362-91581E5DB0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4" name="Picture 79">
          <a:extLst>
            <a:ext uri="{FF2B5EF4-FFF2-40B4-BE49-F238E27FC236}">
              <a16:creationId xmlns:a16="http://schemas.microsoft.com/office/drawing/2014/main" id="{FE422022-026D-47B0-8846-BDC5D797E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135" name="Picture 1">
          <a:extLst>
            <a:ext uri="{FF2B5EF4-FFF2-40B4-BE49-F238E27FC236}">
              <a16:creationId xmlns:a16="http://schemas.microsoft.com/office/drawing/2014/main" id="{54DB30A3-35ED-4998-95BF-D9188F62A04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36" name="Picture 3">
          <a:extLst>
            <a:ext uri="{FF2B5EF4-FFF2-40B4-BE49-F238E27FC236}">
              <a16:creationId xmlns:a16="http://schemas.microsoft.com/office/drawing/2014/main" id="{7BEE43F7-164F-48AB-A9CA-2426DBBCA36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8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137" name="Picture 311" descr="kha.JPG">
          <a:extLst>
            <a:ext uri="{FF2B5EF4-FFF2-40B4-BE49-F238E27FC236}">
              <a16:creationId xmlns:a16="http://schemas.microsoft.com/office/drawing/2014/main" id="{7E50527F-2571-4C72-A6C7-3CC2D15BFC5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9255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8" name="Picture 82">
          <a:extLst>
            <a:ext uri="{FF2B5EF4-FFF2-40B4-BE49-F238E27FC236}">
              <a16:creationId xmlns:a16="http://schemas.microsoft.com/office/drawing/2014/main" id="{ACDF8FCC-9FE6-4DFD-BCEF-2B47E7A0D2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9" name="Picture 85">
          <a:extLst>
            <a:ext uri="{FF2B5EF4-FFF2-40B4-BE49-F238E27FC236}">
              <a16:creationId xmlns:a16="http://schemas.microsoft.com/office/drawing/2014/main" id="{2BE8044E-D7C4-42DB-8264-17D2C1D03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0" name="Picture 76">
          <a:extLst>
            <a:ext uri="{FF2B5EF4-FFF2-40B4-BE49-F238E27FC236}">
              <a16:creationId xmlns:a16="http://schemas.microsoft.com/office/drawing/2014/main" id="{25162C8A-F96C-46B2-BCFB-074A6EBF15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1" name="Picture 79">
          <a:extLst>
            <a:ext uri="{FF2B5EF4-FFF2-40B4-BE49-F238E27FC236}">
              <a16:creationId xmlns:a16="http://schemas.microsoft.com/office/drawing/2014/main" id="{4177979C-CDBF-446C-B706-1E5A651AC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42" name="Picture 1">
          <a:extLst>
            <a:ext uri="{FF2B5EF4-FFF2-40B4-BE49-F238E27FC236}">
              <a16:creationId xmlns:a16="http://schemas.microsoft.com/office/drawing/2014/main" id="{CE9B35D8-A8EB-40B7-A4A6-C5ECEF72A7F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43" name="Picture 3">
          <a:extLst>
            <a:ext uri="{FF2B5EF4-FFF2-40B4-BE49-F238E27FC236}">
              <a16:creationId xmlns:a16="http://schemas.microsoft.com/office/drawing/2014/main" id="{ED6F1711-A806-4FE4-90BA-06D54BAB1E6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8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4" name="Picture 82">
          <a:extLst>
            <a:ext uri="{FF2B5EF4-FFF2-40B4-BE49-F238E27FC236}">
              <a16:creationId xmlns:a16="http://schemas.microsoft.com/office/drawing/2014/main" id="{167F6FF3-4ACA-4708-B3AA-35A2B6B684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5" name="Picture 85">
          <a:extLst>
            <a:ext uri="{FF2B5EF4-FFF2-40B4-BE49-F238E27FC236}">
              <a16:creationId xmlns:a16="http://schemas.microsoft.com/office/drawing/2014/main" id="{CA2C715D-DE3C-4420-A34A-A1971536B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6" name="Picture 76">
          <a:extLst>
            <a:ext uri="{FF2B5EF4-FFF2-40B4-BE49-F238E27FC236}">
              <a16:creationId xmlns:a16="http://schemas.microsoft.com/office/drawing/2014/main" id="{D8BBDB80-C373-4A8F-A5CC-4562590A02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7" name="Picture 79">
          <a:extLst>
            <a:ext uri="{FF2B5EF4-FFF2-40B4-BE49-F238E27FC236}">
              <a16:creationId xmlns:a16="http://schemas.microsoft.com/office/drawing/2014/main" id="{3B16E954-A10D-46AC-9CEF-FE8662AB3A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148" name="Picture 1">
          <a:extLst>
            <a:ext uri="{FF2B5EF4-FFF2-40B4-BE49-F238E27FC236}">
              <a16:creationId xmlns:a16="http://schemas.microsoft.com/office/drawing/2014/main" id="{AFA11ED0-B5FB-487F-AB49-A8AB79C3290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149" name="Picture 1">
          <a:extLst>
            <a:ext uri="{FF2B5EF4-FFF2-40B4-BE49-F238E27FC236}">
              <a16:creationId xmlns:a16="http://schemas.microsoft.com/office/drawing/2014/main" id="{AC4AF402-9B71-451A-9864-D718150DADE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46835" y="2857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990600</xdr:colOff>
      <xdr:row>0</xdr:row>
      <xdr:rowOff>432288</xdr:rowOff>
    </xdr:from>
    <xdr:to>
      <xdr:col>1</xdr:col>
      <xdr:colOff>990600</xdr:colOff>
      <xdr:row>1</xdr:row>
      <xdr:rowOff>7326</xdr:rowOff>
    </xdr:to>
    <xdr:pic>
      <xdr:nvPicPr>
        <xdr:cNvPr id="2" name="Picture 82">
          <a:extLst>
            <a:ext uri="{FF2B5EF4-FFF2-40B4-BE49-F238E27FC236}">
              <a16:creationId xmlns:a16="http://schemas.microsoft.com/office/drawing/2014/main" id="{BC2FB36A-081D-4F66-BAA0-B4AB4F524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 name="Picture 85">
          <a:extLst>
            <a:ext uri="{FF2B5EF4-FFF2-40B4-BE49-F238E27FC236}">
              <a16:creationId xmlns:a16="http://schemas.microsoft.com/office/drawing/2014/main" id="{160F07B6-9A70-441D-AA41-CA271A2CBA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 name="Picture 76">
          <a:extLst>
            <a:ext uri="{FF2B5EF4-FFF2-40B4-BE49-F238E27FC236}">
              <a16:creationId xmlns:a16="http://schemas.microsoft.com/office/drawing/2014/main" id="{09368706-E19D-4079-BA76-A302D391D5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 name="Picture 79">
          <a:extLst>
            <a:ext uri="{FF2B5EF4-FFF2-40B4-BE49-F238E27FC236}">
              <a16:creationId xmlns:a16="http://schemas.microsoft.com/office/drawing/2014/main" id="{F64932B1-798D-4C37-99E5-31392C8F7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 name="Picture 82">
          <a:extLst>
            <a:ext uri="{FF2B5EF4-FFF2-40B4-BE49-F238E27FC236}">
              <a16:creationId xmlns:a16="http://schemas.microsoft.com/office/drawing/2014/main" id="{57BDBB17-E042-4128-BAF3-ECD0803CF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 name="Picture 85">
          <a:extLst>
            <a:ext uri="{FF2B5EF4-FFF2-40B4-BE49-F238E27FC236}">
              <a16:creationId xmlns:a16="http://schemas.microsoft.com/office/drawing/2014/main" id="{BC4CE5A2-3411-4B5F-8DC4-ADAE6A3F8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 name="Picture 76">
          <a:extLst>
            <a:ext uri="{FF2B5EF4-FFF2-40B4-BE49-F238E27FC236}">
              <a16:creationId xmlns:a16="http://schemas.microsoft.com/office/drawing/2014/main" id="{71C5A8D7-9F32-4323-A0B5-43ABE02ACA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9" name="Picture 79">
          <a:extLst>
            <a:ext uri="{FF2B5EF4-FFF2-40B4-BE49-F238E27FC236}">
              <a16:creationId xmlns:a16="http://schemas.microsoft.com/office/drawing/2014/main" id="{9E1960BE-FE72-47DF-8616-1FB7EC79B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 name="Picture 82">
          <a:extLst>
            <a:ext uri="{FF2B5EF4-FFF2-40B4-BE49-F238E27FC236}">
              <a16:creationId xmlns:a16="http://schemas.microsoft.com/office/drawing/2014/main" id="{CF6EEBEF-6547-4DE6-A2CF-6A5B90741E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 name="Picture 85">
          <a:extLst>
            <a:ext uri="{FF2B5EF4-FFF2-40B4-BE49-F238E27FC236}">
              <a16:creationId xmlns:a16="http://schemas.microsoft.com/office/drawing/2014/main" id="{B765D780-DF14-445D-9754-78B0003D83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 name="Picture 76">
          <a:extLst>
            <a:ext uri="{FF2B5EF4-FFF2-40B4-BE49-F238E27FC236}">
              <a16:creationId xmlns:a16="http://schemas.microsoft.com/office/drawing/2014/main" id="{49E782AA-9E22-4140-8BBF-5571AE335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 name="Picture 79">
          <a:extLst>
            <a:ext uri="{FF2B5EF4-FFF2-40B4-BE49-F238E27FC236}">
              <a16:creationId xmlns:a16="http://schemas.microsoft.com/office/drawing/2014/main" id="{02C799B1-C0CB-4981-B3F1-9C3846F08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4" name="Picture 133" descr="Izrezak.JPG">
          <a:extLst>
            <a:ext uri="{FF2B5EF4-FFF2-40B4-BE49-F238E27FC236}">
              <a16:creationId xmlns:a16="http://schemas.microsoft.com/office/drawing/2014/main" id="{97E7A6F7-BEFB-4FC6-AE5D-9358DA5E312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5" name="Picture 143" descr="Izrezak.JPG">
          <a:extLst>
            <a:ext uri="{FF2B5EF4-FFF2-40B4-BE49-F238E27FC236}">
              <a16:creationId xmlns:a16="http://schemas.microsoft.com/office/drawing/2014/main" id="{0CC2A34E-635E-4F89-B0E4-9CAF1F6BF3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 name="Picture 2">
          <a:extLst>
            <a:ext uri="{FF2B5EF4-FFF2-40B4-BE49-F238E27FC236}">
              <a16:creationId xmlns:a16="http://schemas.microsoft.com/office/drawing/2014/main" id="{C1426A9D-BD4A-4F10-BD46-EDE3E28AE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 name="Picture 3" descr="nealuce_parete">
          <a:extLst>
            <a:ext uri="{FF2B5EF4-FFF2-40B4-BE49-F238E27FC236}">
              <a16:creationId xmlns:a16="http://schemas.microsoft.com/office/drawing/2014/main" id="{E3FCCAED-8C75-453F-B81A-4B2AFA2D40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 name="Picture 2">
          <a:extLst>
            <a:ext uri="{FF2B5EF4-FFF2-40B4-BE49-F238E27FC236}">
              <a16:creationId xmlns:a16="http://schemas.microsoft.com/office/drawing/2014/main" id="{9D5C47DA-5942-46FF-9E24-0FF38DD5C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 name="Picture 2">
          <a:extLst>
            <a:ext uri="{FF2B5EF4-FFF2-40B4-BE49-F238E27FC236}">
              <a16:creationId xmlns:a16="http://schemas.microsoft.com/office/drawing/2014/main" id="{FE46C982-E8E1-440A-BDAF-411EF94A5C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0" name="Picture 3" descr="nealuce_parete">
          <a:extLst>
            <a:ext uri="{FF2B5EF4-FFF2-40B4-BE49-F238E27FC236}">
              <a16:creationId xmlns:a16="http://schemas.microsoft.com/office/drawing/2014/main" id="{8B7BA92D-437D-41A1-AA04-270189ABB5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 name="Picture 2">
          <a:extLst>
            <a:ext uri="{FF2B5EF4-FFF2-40B4-BE49-F238E27FC236}">
              <a16:creationId xmlns:a16="http://schemas.microsoft.com/office/drawing/2014/main" id="{83582016-CB57-40DB-B93A-76C4A8800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2" name="Picture 3" descr="nealuce_parete">
          <a:extLst>
            <a:ext uri="{FF2B5EF4-FFF2-40B4-BE49-F238E27FC236}">
              <a16:creationId xmlns:a16="http://schemas.microsoft.com/office/drawing/2014/main" id="{015AAA21-59F5-4A0E-94E7-AD6A004858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3" name="Picture 2">
          <a:extLst>
            <a:ext uri="{FF2B5EF4-FFF2-40B4-BE49-F238E27FC236}">
              <a16:creationId xmlns:a16="http://schemas.microsoft.com/office/drawing/2014/main" id="{87EDD5CF-6B91-43E3-A35D-ABC4395D0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24" name="Picture 1">
          <a:extLst>
            <a:ext uri="{FF2B5EF4-FFF2-40B4-BE49-F238E27FC236}">
              <a16:creationId xmlns:a16="http://schemas.microsoft.com/office/drawing/2014/main" id="{5BCF35D0-9D10-4DD7-BD32-0189803AE64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25" name="Picture 164" descr="Izrezak.JPG">
          <a:extLst>
            <a:ext uri="{FF2B5EF4-FFF2-40B4-BE49-F238E27FC236}">
              <a16:creationId xmlns:a16="http://schemas.microsoft.com/office/drawing/2014/main" id="{0B4FE94D-4E0A-4CA9-BA0C-114451D378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6" name="Picture 184" descr="Izrezak.JPG">
          <a:extLst>
            <a:ext uri="{FF2B5EF4-FFF2-40B4-BE49-F238E27FC236}">
              <a16:creationId xmlns:a16="http://schemas.microsoft.com/office/drawing/2014/main" id="{E1FC8B64-C3C3-4B21-AF0C-392FB31353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28625"/>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7" name="Picture 195" descr="Izrezak.JPG">
          <a:extLst>
            <a:ext uri="{FF2B5EF4-FFF2-40B4-BE49-F238E27FC236}">
              <a16:creationId xmlns:a16="http://schemas.microsoft.com/office/drawing/2014/main" id="{14F73281-01C2-4815-B3AF-0493808487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28625"/>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 name="Picture 2">
          <a:extLst>
            <a:ext uri="{FF2B5EF4-FFF2-40B4-BE49-F238E27FC236}">
              <a16:creationId xmlns:a16="http://schemas.microsoft.com/office/drawing/2014/main" id="{1F7188FE-587B-4F1B-A279-70C4D6FB79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 name="Picture 2">
          <a:extLst>
            <a:ext uri="{FF2B5EF4-FFF2-40B4-BE49-F238E27FC236}">
              <a16:creationId xmlns:a16="http://schemas.microsoft.com/office/drawing/2014/main" id="{4D8AF8C9-BF09-48CD-A295-75EBB8A746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0" name="Picture 3" descr="nealuce_parete">
          <a:extLst>
            <a:ext uri="{FF2B5EF4-FFF2-40B4-BE49-F238E27FC236}">
              <a16:creationId xmlns:a16="http://schemas.microsoft.com/office/drawing/2014/main" id="{88AF8CAD-0017-41DA-9D97-3491E08288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1" name="Picture 2">
          <a:extLst>
            <a:ext uri="{FF2B5EF4-FFF2-40B4-BE49-F238E27FC236}">
              <a16:creationId xmlns:a16="http://schemas.microsoft.com/office/drawing/2014/main" id="{7A139533-A15E-4D57-B6FA-BA0CFE0FA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2" name="Picture 3" descr="nealuce_parete">
          <a:extLst>
            <a:ext uri="{FF2B5EF4-FFF2-40B4-BE49-F238E27FC236}">
              <a16:creationId xmlns:a16="http://schemas.microsoft.com/office/drawing/2014/main" id="{028D7B5F-3E6F-4D43-9E54-64642A6715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3" name="Picture 2">
          <a:extLst>
            <a:ext uri="{FF2B5EF4-FFF2-40B4-BE49-F238E27FC236}">
              <a16:creationId xmlns:a16="http://schemas.microsoft.com/office/drawing/2014/main" id="{C12986E3-E785-4362-9E08-91C3F004B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4" name="Picture 3" descr="nealuce_parete">
          <a:extLst>
            <a:ext uri="{FF2B5EF4-FFF2-40B4-BE49-F238E27FC236}">
              <a16:creationId xmlns:a16="http://schemas.microsoft.com/office/drawing/2014/main" id="{52EA5E12-01FD-4E9E-A2C5-BECB30304D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5" name="Picture 2">
          <a:extLst>
            <a:ext uri="{FF2B5EF4-FFF2-40B4-BE49-F238E27FC236}">
              <a16:creationId xmlns:a16="http://schemas.microsoft.com/office/drawing/2014/main" id="{30B5CDB9-BE7F-4538-BA93-1C8836586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6" name="Picture 82">
          <a:extLst>
            <a:ext uri="{FF2B5EF4-FFF2-40B4-BE49-F238E27FC236}">
              <a16:creationId xmlns:a16="http://schemas.microsoft.com/office/drawing/2014/main" id="{F3870084-A603-44F8-9C6B-EC5BA291FB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7" name="Picture 2">
          <a:extLst>
            <a:ext uri="{FF2B5EF4-FFF2-40B4-BE49-F238E27FC236}">
              <a16:creationId xmlns:a16="http://schemas.microsoft.com/office/drawing/2014/main" id="{E977AD2B-476C-417F-8AAC-5262F85B6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8" name="Picture 3" descr="nealuce_parete">
          <a:extLst>
            <a:ext uri="{FF2B5EF4-FFF2-40B4-BE49-F238E27FC236}">
              <a16:creationId xmlns:a16="http://schemas.microsoft.com/office/drawing/2014/main" id="{5E634F8D-58EB-40BB-9E9C-3A58494906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9" name="Picture 85">
          <a:extLst>
            <a:ext uri="{FF2B5EF4-FFF2-40B4-BE49-F238E27FC236}">
              <a16:creationId xmlns:a16="http://schemas.microsoft.com/office/drawing/2014/main" id="{9C10012E-5939-423D-9562-6B6C78C41C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0" name="Picture 2">
          <a:extLst>
            <a:ext uri="{FF2B5EF4-FFF2-40B4-BE49-F238E27FC236}">
              <a16:creationId xmlns:a16="http://schemas.microsoft.com/office/drawing/2014/main" id="{FC501B34-91B0-45C8-8BA3-3CDE7651F6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1" name="Picture 3" descr="nealuce_parete">
          <a:extLst>
            <a:ext uri="{FF2B5EF4-FFF2-40B4-BE49-F238E27FC236}">
              <a16:creationId xmlns:a16="http://schemas.microsoft.com/office/drawing/2014/main" id="{8EC292E8-2465-4F09-9272-C77FA71FF5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2" name="Picture 76">
          <a:extLst>
            <a:ext uri="{FF2B5EF4-FFF2-40B4-BE49-F238E27FC236}">
              <a16:creationId xmlns:a16="http://schemas.microsoft.com/office/drawing/2014/main" id="{F27FA7BF-FE00-444E-A5E0-8B9F53626D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3" name="Picture 2">
          <a:extLst>
            <a:ext uri="{FF2B5EF4-FFF2-40B4-BE49-F238E27FC236}">
              <a16:creationId xmlns:a16="http://schemas.microsoft.com/office/drawing/2014/main" id="{CE8EC015-0BAE-461D-95FA-371372071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4" name="Picture 3" descr="nealuce_parete">
          <a:extLst>
            <a:ext uri="{FF2B5EF4-FFF2-40B4-BE49-F238E27FC236}">
              <a16:creationId xmlns:a16="http://schemas.microsoft.com/office/drawing/2014/main" id="{CFB6D5EB-79C3-4921-A265-6B9D841909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5" name="Picture 79">
          <a:extLst>
            <a:ext uri="{FF2B5EF4-FFF2-40B4-BE49-F238E27FC236}">
              <a16:creationId xmlns:a16="http://schemas.microsoft.com/office/drawing/2014/main" id="{38E5AD2D-04DD-4882-8015-BA7135DA5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6" name="Picture 2">
          <a:extLst>
            <a:ext uri="{FF2B5EF4-FFF2-40B4-BE49-F238E27FC236}">
              <a16:creationId xmlns:a16="http://schemas.microsoft.com/office/drawing/2014/main" id="{22EB63ED-58B7-4422-816E-A624379866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7" name="Picture 3" descr="nealuce_parete">
          <a:extLst>
            <a:ext uri="{FF2B5EF4-FFF2-40B4-BE49-F238E27FC236}">
              <a16:creationId xmlns:a16="http://schemas.microsoft.com/office/drawing/2014/main" id="{B0D8666C-242D-4762-8AE5-46A381339A6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48" name="Picture 1">
          <a:extLst>
            <a:ext uri="{FF2B5EF4-FFF2-40B4-BE49-F238E27FC236}">
              <a16:creationId xmlns:a16="http://schemas.microsoft.com/office/drawing/2014/main" id="{A21D9FBB-5F9F-41D4-B666-B6494B63495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49" name="Picture 217" descr="Izrezak.JPG">
          <a:extLst>
            <a:ext uri="{FF2B5EF4-FFF2-40B4-BE49-F238E27FC236}">
              <a16:creationId xmlns:a16="http://schemas.microsoft.com/office/drawing/2014/main" id="{A6CCFFE0-57E6-4FD3-9EAB-BE2F035427E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0" name="Picture 82">
          <a:extLst>
            <a:ext uri="{FF2B5EF4-FFF2-40B4-BE49-F238E27FC236}">
              <a16:creationId xmlns:a16="http://schemas.microsoft.com/office/drawing/2014/main" id="{D4F9BB37-1ED9-4AC8-8AED-0CA1FC240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1" name="Picture 85">
          <a:extLst>
            <a:ext uri="{FF2B5EF4-FFF2-40B4-BE49-F238E27FC236}">
              <a16:creationId xmlns:a16="http://schemas.microsoft.com/office/drawing/2014/main" id="{DC2195A0-E823-4D52-BB60-2CF28E2D5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 name="Picture 76">
          <a:extLst>
            <a:ext uri="{FF2B5EF4-FFF2-40B4-BE49-F238E27FC236}">
              <a16:creationId xmlns:a16="http://schemas.microsoft.com/office/drawing/2014/main" id="{B453C049-618E-4518-8E6A-A35984895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 name="Picture 79">
          <a:extLst>
            <a:ext uri="{FF2B5EF4-FFF2-40B4-BE49-F238E27FC236}">
              <a16:creationId xmlns:a16="http://schemas.microsoft.com/office/drawing/2014/main" id="{CE5200EF-DE22-4C71-90C8-5F0E7D7B54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4" name="Picture 1">
          <a:extLst>
            <a:ext uri="{FF2B5EF4-FFF2-40B4-BE49-F238E27FC236}">
              <a16:creationId xmlns:a16="http://schemas.microsoft.com/office/drawing/2014/main" id="{9A2CD401-9928-4F67-B259-FB684677FE9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 name="Picture 82">
          <a:extLst>
            <a:ext uri="{FF2B5EF4-FFF2-40B4-BE49-F238E27FC236}">
              <a16:creationId xmlns:a16="http://schemas.microsoft.com/office/drawing/2014/main" id="{CD5418C4-EE79-4AE6-A4EB-3F2E1057A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 name="Picture 85">
          <a:extLst>
            <a:ext uri="{FF2B5EF4-FFF2-40B4-BE49-F238E27FC236}">
              <a16:creationId xmlns:a16="http://schemas.microsoft.com/office/drawing/2014/main" id="{2190C654-B888-436C-A02E-7CA4A103B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 name="Picture 76">
          <a:extLst>
            <a:ext uri="{FF2B5EF4-FFF2-40B4-BE49-F238E27FC236}">
              <a16:creationId xmlns:a16="http://schemas.microsoft.com/office/drawing/2014/main" id="{274BC33D-CE66-49EE-8B62-47D1DA306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 name="Picture 79">
          <a:extLst>
            <a:ext uri="{FF2B5EF4-FFF2-40B4-BE49-F238E27FC236}">
              <a16:creationId xmlns:a16="http://schemas.microsoft.com/office/drawing/2014/main" id="{A92E567C-71A1-411C-9604-CCB190BD8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 name="Picture 1">
          <a:extLst>
            <a:ext uri="{FF2B5EF4-FFF2-40B4-BE49-F238E27FC236}">
              <a16:creationId xmlns:a16="http://schemas.microsoft.com/office/drawing/2014/main" id="{533AAC76-C67B-4E93-BD67-8D8202C2E7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 name="Picture 82">
          <a:extLst>
            <a:ext uri="{FF2B5EF4-FFF2-40B4-BE49-F238E27FC236}">
              <a16:creationId xmlns:a16="http://schemas.microsoft.com/office/drawing/2014/main" id="{F926AE23-3CE6-4882-AE1E-330DE47FC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1" name="Picture 85">
          <a:extLst>
            <a:ext uri="{FF2B5EF4-FFF2-40B4-BE49-F238E27FC236}">
              <a16:creationId xmlns:a16="http://schemas.microsoft.com/office/drawing/2014/main" id="{11BCB88F-7E19-4253-A0B2-EF5B3089E5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2" name="Picture 76">
          <a:extLst>
            <a:ext uri="{FF2B5EF4-FFF2-40B4-BE49-F238E27FC236}">
              <a16:creationId xmlns:a16="http://schemas.microsoft.com/office/drawing/2014/main" id="{04E03675-6D4C-4315-AD52-F38674C07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 name="Picture 79">
          <a:extLst>
            <a:ext uri="{FF2B5EF4-FFF2-40B4-BE49-F238E27FC236}">
              <a16:creationId xmlns:a16="http://schemas.microsoft.com/office/drawing/2014/main" id="{18F9A8EE-A615-4F7A-A478-C964737E94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64" name="Picture 1">
          <a:extLst>
            <a:ext uri="{FF2B5EF4-FFF2-40B4-BE49-F238E27FC236}">
              <a16:creationId xmlns:a16="http://schemas.microsoft.com/office/drawing/2014/main" id="{A505D15B-A2E4-4D9C-9692-ADEE89EBA23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5" name="Picture 3">
          <a:extLst>
            <a:ext uri="{FF2B5EF4-FFF2-40B4-BE49-F238E27FC236}">
              <a16:creationId xmlns:a16="http://schemas.microsoft.com/office/drawing/2014/main" id="{3105CBC6-E1B0-42FF-9525-1E6CDC2DA00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66" name="Picture 311" descr="kha.JPG">
          <a:extLst>
            <a:ext uri="{FF2B5EF4-FFF2-40B4-BE49-F238E27FC236}">
              <a16:creationId xmlns:a16="http://schemas.microsoft.com/office/drawing/2014/main" id="{EB9C2226-C85E-4D64-8ED7-C4C28B788D3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 name="Picture 82">
          <a:extLst>
            <a:ext uri="{FF2B5EF4-FFF2-40B4-BE49-F238E27FC236}">
              <a16:creationId xmlns:a16="http://schemas.microsoft.com/office/drawing/2014/main" id="{DCF1D398-BC09-49E3-ADF0-3A630AA47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8" name="Picture 85">
          <a:extLst>
            <a:ext uri="{FF2B5EF4-FFF2-40B4-BE49-F238E27FC236}">
              <a16:creationId xmlns:a16="http://schemas.microsoft.com/office/drawing/2014/main" id="{220DD60F-4147-439C-832F-E5C70D5022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9" name="Picture 76">
          <a:extLst>
            <a:ext uri="{FF2B5EF4-FFF2-40B4-BE49-F238E27FC236}">
              <a16:creationId xmlns:a16="http://schemas.microsoft.com/office/drawing/2014/main" id="{FDCEAC8F-020E-4418-91E8-03183F655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0" name="Picture 79">
          <a:extLst>
            <a:ext uri="{FF2B5EF4-FFF2-40B4-BE49-F238E27FC236}">
              <a16:creationId xmlns:a16="http://schemas.microsoft.com/office/drawing/2014/main" id="{FF5DC1BC-DEDF-477D-9361-0138899EC4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71" name="Picture 1">
          <a:extLst>
            <a:ext uri="{FF2B5EF4-FFF2-40B4-BE49-F238E27FC236}">
              <a16:creationId xmlns:a16="http://schemas.microsoft.com/office/drawing/2014/main" id="{4F637677-A5A7-4D05-96F2-A11ACF8F1EE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72" name="Picture 3">
          <a:extLst>
            <a:ext uri="{FF2B5EF4-FFF2-40B4-BE49-F238E27FC236}">
              <a16:creationId xmlns:a16="http://schemas.microsoft.com/office/drawing/2014/main" id="{C2FDFA66-FE04-4587-BC5F-FF34856491F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3" name="Picture 82">
          <a:extLst>
            <a:ext uri="{FF2B5EF4-FFF2-40B4-BE49-F238E27FC236}">
              <a16:creationId xmlns:a16="http://schemas.microsoft.com/office/drawing/2014/main" id="{87C665F7-CDF8-410D-9C9B-B081853A5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4" name="Picture 85">
          <a:extLst>
            <a:ext uri="{FF2B5EF4-FFF2-40B4-BE49-F238E27FC236}">
              <a16:creationId xmlns:a16="http://schemas.microsoft.com/office/drawing/2014/main" id="{70F63ED7-C600-4EF2-A85F-9193679B1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5" name="Picture 76">
          <a:extLst>
            <a:ext uri="{FF2B5EF4-FFF2-40B4-BE49-F238E27FC236}">
              <a16:creationId xmlns:a16="http://schemas.microsoft.com/office/drawing/2014/main" id="{BF1A5EFB-EB9F-45C5-8B2B-765766635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6" name="Picture 79">
          <a:extLst>
            <a:ext uri="{FF2B5EF4-FFF2-40B4-BE49-F238E27FC236}">
              <a16:creationId xmlns:a16="http://schemas.microsoft.com/office/drawing/2014/main" id="{65BAA7D0-416A-49DC-8D6F-8F40D7A8A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7" name="Picture 82">
          <a:extLst>
            <a:ext uri="{FF2B5EF4-FFF2-40B4-BE49-F238E27FC236}">
              <a16:creationId xmlns:a16="http://schemas.microsoft.com/office/drawing/2014/main" id="{88809AEF-561E-4D88-A4BC-9EA88D118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8" name="Picture 85">
          <a:extLst>
            <a:ext uri="{FF2B5EF4-FFF2-40B4-BE49-F238E27FC236}">
              <a16:creationId xmlns:a16="http://schemas.microsoft.com/office/drawing/2014/main" id="{E243882F-244B-4532-A9FA-B030909611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9" name="Picture 76">
          <a:extLst>
            <a:ext uri="{FF2B5EF4-FFF2-40B4-BE49-F238E27FC236}">
              <a16:creationId xmlns:a16="http://schemas.microsoft.com/office/drawing/2014/main" id="{3FDE5C50-07DB-40C5-8831-F41EFCB094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0" name="Picture 79">
          <a:extLst>
            <a:ext uri="{FF2B5EF4-FFF2-40B4-BE49-F238E27FC236}">
              <a16:creationId xmlns:a16="http://schemas.microsoft.com/office/drawing/2014/main" id="{9DCE03D1-4652-46E8-9B6F-85130690F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142873</xdr:rowOff>
    </xdr:to>
    <xdr:pic>
      <xdr:nvPicPr>
        <xdr:cNvPr id="81" name="Picture 1">
          <a:extLst>
            <a:ext uri="{FF2B5EF4-FFF2-40B4-BE49-F238E27FC236}">
              <a16:creationId xmlns:a16="http://schemas.microsoft.com/office/drawing/2014/main" id="{9BCFB46B-B1C2-4CEB-8519-C93D6FC5B7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142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2" name="Picture 2">
          <a:extLst>
            <a:ext uri="{FF2B5EF4-FFF2-40B4-BE49-F238E27FC236}">
              <a16:creationId xmlns:a16="http://schemas.microsoft.com/office/drawing/2014/main" id="{057A11B9-7D3C-49CD-8D68-D50A247FD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83" name="Picture 3" descr="nealuce_parete">
          <a:extLst>
            <a:ext uri="{FF2B5EF4-FFF2-40B4-BE49-F238E27FC236}">
              <a16:creationId xmlns:a16="http://schemas.microsoft.com/office/drawing/2014/main" id="{C217D437-4A7D-43B2-A6D6-AF88C4A57D0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4" name="Picture 2">
          <a:extLst>
            <a:ext uri="{FF2B5EF4-FFF2-40B4-BE49-F238E27FC236}">
              <a16:creationId xmlns:a16="http://schemas.microsoft.com/office/drawing/2014/main" id="{0A5332E9-08A6-4A0E-BEEF-C8DC95992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5" name="Picture 2">
          <a:extLst>
            <a:ext uri="{FF2B5EF4-FFF2-40B4-BE49-F238E27FC236}">
              <a16:creationId xmlns:a16="http://schemas.microsoft.com/office/drawing/2014/main" id="{4A241185-1DC7-446E-A7AA-D9FD727B7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6" name="Picture 2">
          <a:extLst>
            <a:ext uri="{FF2B5EF4-FFF2-40B4-BE49-F238E27FC236}">
              <a16:creationId xmlns:a16="http://schemas.microsoft.com/office/drawing/2014/main" id="{BF28FF9B-8735-445A-91F3-18B1CD3F07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7" name="Picture 2">
          <a:extLst>
            <a:ext uri="{FF2B5EF4-FFF2-40B4-BE49-F238E27FC236}">
              <a16:creationId xmlns:a16="http://schemas.microsoft.com/office/drawing/2014/main" id="{8B8E44D0-336E-4FB9-B7B1-DCC8526B1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8" name="Picture 2">
          <a:extLst>
            <a:ext uri="{FF2B5EF4-FFF2-40B4-BE49-F238E27FC236}">
              <a16:creationId xmlns:a16="http://schemas.microsoft.com/office/drawing/2014/main" id="{06B12EA1-ECE2-487E-888B-071CC30375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89" name="Picture 3" descr="nealuce_parete">
          <a:extLst>
            <a:ext uri="{FF2B5EF4-FFF2-40B4-BE49-F238E27FC236}">
              <a16:creationId xmlns:a16="http://schemas.microsoft.com/office/drawing/2014/main" id="{BDCF340D-5F39-48FD-8601-D65CCCBBF1B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0" name="Picture 2">
          <a:extLst>
            <a:ext uri="{FF2B5EF4-FFF2-40B4-BE49-F238E27FC236}">
              <a16:creationId xmlns:a16="http://schemas.microsoft.com/office/drawing/2014/main" id="{E090E011-1334-4A3F-89EC-F4D681845D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1" name="Picture 3" descr="nealuce_parete">
          <a:extLst>
            <a:ext uri="{FF2B5EF4-FFF2-40B4-BE49-F238E27FC236}">
              <a16:creationId xmlns:a16="http://schemas.microsoft.com/office/drawing/2014/main" id="{20431D80-8A7C-48A0-BCA9-D2C05F826A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2" name="Picture 2">
          <a:extLst>
            <a:ext uri="{FF2B5EF4-FFF2-40B4-BE49-F238E27FC236}">
              <a16:creationId xmlns:a16="http://schemas.microsoft.com/office/drawing/2014/main" id="{4427BE14-8C1D-4B07-970C-9C3786ADF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3" name="Picture 3" descr="nealuce_parete">
          <a:extLst>
            <a:ext uri="{FF2B5EF4-FFF2-40B4-BE49-F238E27FC236}">
              <a16:creationId xmlns:a16="http://schemas.microsoft.com/office/drawing/2014/main" id="{1CA6596F-1C7B-41F9-9A6E-227525C2E99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4" name="Picture 2">
          <a:extLst>
            <a:ext uri="{FF2B5EF4-FFF2-40B4-BE49-F238E27FC236}">
              <a16:creationId xmlns:a16="http://schemas.microsoft.com/office/drawing/2014/main" id="{30D37859-2AED-489C-89E5-970B814CC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5" name="Picture 3" descr="nealuce_parete">
          <a:extLst>
            <a:ext uri="{FF2B5EF4-FFF2-40B4-BE49-F238E27FC236}">
              <a16:creationId xmlns:a16="http://schemas.microsoft.com/office/drawing/2014/main" id="{6DEF7973-3B27-4C7C-B47E-CF65486718B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6" name="Picture 2">
          <a:extLst>
            <a:ext uri="{FF2B5EF4-FFF2-40B4-BE49-F238E27FC236}">
              <a16:creationId xmlns:a16="http://schemas.microsoft.com/office/drawing/2014/main" id="{7F307517-F9E3-4C1B-8F42-DD3F368071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7" name="Picture 2">
          <a:extLst>
            <a:ext uri="{FF2B5EF4-FFF2-40B4-BE49-F238E27FC236}">
              <a16:creationId xmlns:a16="http://schemas.microsoft.com/office/drawing/2014/main" id="{7BCDA1C0-FBC8-4933-ABE3-30C46C94C4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8" name="Picture 2">
          <a:extLst>
            <a:ext uri="{FF2B5EF4-FFF2-40B4-BE49-F238E27FC236}">
              <a16:creationId xmlns:a16="http://schemas.microsoft.com/office/drawing/2014/main" id="{CE4BDBC7-CD8A-4A95-A80F-D390A99284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9" name="Picture 2">
          <a:extLst>
            <a:ext uri="{FF2B5EF4-FFF2-40B4-BE49-F238E27FC236}">
              <a16:creationId xmlns:a16="http://schemas.microsoft.com/office/drawing/2014/main" id="{F9F28E39-0B7B-42B7-AC3E-5DB66792CA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0" name="Picture 2">
          <a:extLst>
            <a:ext uri="{FF2B5EF4-FFF2-40B4-BE49-F238E27FC236}">
              <a16:creationId xmlns:a16="http://schemas.microsoft.com/office/drawing/2014/main" id="{F63CC9A1-82D2-4945-A091-66EB69E82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1" name="Picture 2">
          <a:extLst>
            <a:ext uri="{FF2B5EF4-FFF2-40B4-BE49-F238E27FC236}">
              <a16:creationId xmlns:a16="http://schemas.microsoft.com/office/drawing/2014/main" id="{C4840FC6-65CF-498E-91C7-098358A682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2" name="Picture 3" descr="nealuce_parete">
          <a:extLst>
            <a:ext uri="{FF2B5EF4-FFF2-40B4-BE49-F238E27FC236}">
              <a16:creationId xmlns:a16="http://schemas.microsoft.com/office/drawing/2014/main" id="{943D1596-C652-4A33-88DC-4AC393C810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3" name="Picture 2">
          <a:extLst>
            <a:ext uri="{FF2B5EF4-FFF2-40B4-BE49-F238E27FC236}">
              <a16:creationId xmlns:a16="http://schemas.microsoft.com/office/drawing/2014/main" id="{91918DDF-7741-4A59-B6AC-C0DF1CA27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4" name="Picture 3" descr="nealuce_parete">
          <a:extLst>
            <a:ext uri="{FF2B5EF4-FFF2-40B4-BE49-F238E27FC236}">
              <a16:creationId xmlns:a16="http://schemas.microsoft.com/office/drawing/2014/main" id="{BF119C0A-DEBA-4965-B1A8-C9D4FC51B4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5" name="Picture 2">
          <a:extLst>
            <a:ext uri="{FF2B5EF4-FFF2-40B4-BE49-F238E27FC236}">
              <a16:creationId xmlns:a16="http://schemas.microsoft.com/office/drawing/2014/main" id="{7858F57F-BF84-408E-A0BC-810FFF1A79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6" name="Picture 3" descr="nealuce_parete">
          <a:extLst>
            <a:ext uri="{FF2B5EF4-FFF2-40B4-BE49-F238E27FC236}">
              <a16:creationId xmlns:a16="http://schemas.microsoft.com/office/drawing/2014/main" id="{ACEE4F9B-DD9E-458B-BEE1-EA50084DD4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7" name="Picture 2">
          <a:extLst>
            <a:ext uri="{FF2B5EF4-FFF2-40B4-BE49-F238E27FC236}">
              <a16:creationId xmlns:a16="http://schemas.microsoft.com/office/drawing/2014/main" id="{F0B004D3-5EAE-4FCB-BF47-353B21CD8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8" name="Picture 82">
          <a:extLst>
            <a:ext uri="{FF2B5EF4-FFF2-40B4-BE49-F238E27FC236}">
              <a16:creationId xmlns:a16="http://schemas.microsoft.com/office/drawing/2014/main" id="{DA843296-300E-4F8C-9CA3-6B25F38A3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9" name="Picture 2">
          <a:extLst>
            <a:ext uri="{FF2B5EF4-FFF2-40B4-BE49-F238E27FC236}">
              <a16:creationId xmlns:a16="http://schemas.microsoft.com/office/drawing/2014/main" id="{262C7CF6-A6F8-4FFA-9BD6-53A127B4E9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0" name="Picture 82">
          <a:extLst>
            <a:ext uri="{FF2B5EF4-FFF2-40B4-BE49-F238E27FC236}">
              <a16:creationId xmlns:a16="http://schemas.microsoft.com/office/drawing/2014/main" id="{4C1B13E4-EDD0-47B4-8792-E98ECE2CF2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1" name="Picture 85">
          <a:extLst>
            <a:ext uri="{FF2B5EF4-FFF2-40B4-BE49-F238E27FC236}">
              <a16:creationId xmlns:a16="http://schemas.microsoft.com/office/drawing/2014/main" id="{5642630F-8C8F-47B0-BAA0-7DC4E1C8B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2" name="Picture 76">
          <a:extLst>
            <a:ext uri="{FF2B5EF4-FFF2-40B4-BE49-F238E27FC236}">
              <a16:creationId xmlns:a16="http://schemas.microsoft.com/office/drawing/2014/main" id="{D8A9A345-667C-4A44-A678-9D3BDB7E4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3" name="Picture 79">
          <a:extLst>
            <a:ext uri="{FF2B5EF4-FFF2-40B4-BE49-F238E27FC236}">
              <a16:creationId xmlns:a16="http://schemas.microsoft.com/office/drawing/2014/main" id="{632DFFF0-742B-467D-84AA-807050EAA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4" name="Picture 1">
          <a:extLst>
            <a:ext uri="{FF2B5EF4-FFF2-40B4-BE49-F238E27FC236}">
              <a16:creationId xmlns:a16="http://schemas.microsoft.com/office/drawing/2014/main" id="{1A338B5B-C10B-4420-93DD-267E0957116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5" name="Picture 1">
          <a:extLst>
            <a:ext uri="{FF2B5EF4-FFF2-40B4-BE49-F238E27FC236}">
              <a16:creationId xmlns:a16="http://schemas.microsoft.com/office/drawing/2014/main" id="{0C21F004-8988-45C3-ADA0-3F7374D3D7D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116" name="Picture 1">
          <a:extLst>
            <a:ext uri="{FF2B5EF4-FFF2-40B4-BE49-F238E27FC236}">
              <a16:creationId xmlns:a16="http://schemas.microsoft.com/office/drawing/2014/main" id="{1F14A80D-0ECE-4001-82A8-0EEB824857A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117" name="Picture 311" descr="kha.JPG">
          <a:extLst>
            <a:ext uri="{FF2B5EF4-FFF2-40B4-BE49-F238E27FC236}">
              <a16:creationId xmlns:a16="http://schemas.microsoft.com/office/drawing/2014/main" id="{46A47656-58BE-426E-89C6-F4C0A9B8E75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8" name="Picture 82">
          <a:extLst>
            <a:ext uri="{FF2B5EF4-FFF2-40B4-BE49-F238E27FC236}">
              <a16:creationId xmlns:a16="http://schemas.microsoft.com/office/drawing/2014/main" id="{32DD8C8D-9A1B-4B37-95AF-BEA40BC452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9" name="Picture 85">
          <a:extLst>
            <a:ext uri="{FF2B5EF4-FFF2-40B4-BE49-F238E27FC236}">
              <a16:creationId xmlns:a16="http://schemas.microsoft.com/office/drawing/2014/main" id="{F21843DA-A4A5-4F8D-B78C-FE3BAD516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0" name="Picture 76">
          <a:extLst>
            <a:ext uri="{FF2B5EF4-FFF2-40B4-BE49-F238E27FC236}">
              <a16:creationId xmlns:a16="http://schemas.microsoft.com/office/drawing/2014/main" id="{50F51D89-80FC-48F5-B8D9-7C31D7ED2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1" name="Picture 79">
          <a:extLst>
            <a:ext uri="{FF2B5EF4-FFF2-40B4-BE49-F238E27FC236}">
              <a16:creationId xmlns:a16="http://schemas.microsoft.com/office/drawing/2014/main" id="{63F4C0C5-1013-43F5-B474-9769260159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2" name="Picture 82">
          <a:extLst>
            <a:ext uri="{FF2B5EF4-FFF2-40B4-BE49-F238E27FC236}">
              <a16:creationId xmlns:a16="http://schemas.microsoft.com/office/drawing/2014/main" id="{1EFBF281-C18B-4ECB-B45C-F9A1DCF55E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3" name="Picture 85">
          <a:extLst>
            <a:ext uri="{FF2B5EF4-FFF2-40B4-BE49-F238E27FC236}">
              <a16:creationId xmlns:a16="http://schemas.microsoft.com/office/drawing/2014/main" id="{A7A16EE5-9CCD-4A4B-8D0E-2A0A6B05F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4" name="Picture 76">
          <a:extLst>
            <a:ext uri="{FF2B5EF4-FFF2-40B4-BE49-F238E27FC236}">
              <a16:creationId xmlns:a16="http://schemas.microsoft.com/office/drawing/2014/main" id="{DE5ACAD5-03A9-4CC7-829F-4CA39B0B52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5" name="Picture 79">
          <a:extLst>
            <a:ext uri="{FF2B5EF4-FFF2-40B4-BE49-F238E27FC236}">
              <a16:creationId xmlns:a16="http://schemas.microsoft.com/office/drawing/2014/main" id="{EA57E073-2A5A-4033-8489-927417339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6" name="Picture 82">
          <a:extLst>
            <a:ext uri="{FF2B5EF4-FFF2-40B4-BE49-F238E27FC236}">
              <a16:creationId xmlns:a16="http://schemas.microsoft.com/office/drawing/2014/main" id="{C4EAC7DC-2773-4439-983A-2166A61B7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7" name="Picture 85">
          <a:extLst>
            <a:ext uri="{FF2B5EF4-FFF2-40B4-BE49-F238E27FC236}">
              <a16:creationId xmlns:a16="http://schemas.microsoft.com/office/drawing/2014/main" id="{7E5E5BEE-FCAF-4FBF-BDA7-C37C75D892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8" name="Picture 76">
          <a:extLst>
            <a:ext uri="{FF2B5EF4-FFF2-40B4-BE49-F238E27FC236}">
              <a16:creationId xmlns:a16="http://schemas.microsoft.com/office/drawing/2014/main" id="{3523043B-7015-4773-890C-2D56C79B7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9" name="Picture 79">
          <a:extLst>
            <a:ext uri="{FF2B5EF4-FFF2-40B4-BE49-F238E27FC236}">
              <a16:creationId xmlns:a16="http://schemas.microsoft.com/office/drawing/2014/main" id="{72550485-CFF3-4AF0-8555-B96CEC46A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30" name="Picture 1">
          <a:extLst>
            <a:ext uri="{FF2B5EF4-FFF2-40B4-BE49-F238E27FC236}">
              <a16:creationId xmlns:a16="http://schemas.microsoft.com/office/drawing/2014/main" id="{A04AD4CE-3C9A-48D5-8622-13AFEB266BD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1" name="Picture 82">
          <a:extLst>
            <a:ext uri="{FF2B5EF4-FFF2-40B4-BE49-F238E27FC236}">
              <a16:creationId xmlns:a16="http://schemas.microsoft.com/office/drawing/2014/main" id="{A94657AE-5DC7-4E4A-8C26-2FD580084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2" name="Picture 85">
          <a:extLst>
            <a:ext uri="{FF2B5EF4-FFF2-40B4-BE49-F238E27FC236}">
              <a16:creationId xmlns:a16="http://schemas.microsoft.com/office/drawing/2014/main" id="{E3D41545-F3CE-44B4-BCDE-01DB6B523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3" name="Picture 76">
          <a:extLst>
            <a:ext uri="{FF2B5EF4-FFF2-40B4-BE49-F238E27FC236}">
              <a16:creationId xmlns:a16="http://schemas.microsoft.com/office/drawing/2014/main" id="{25423104-A5B6-4131-B011-1AC36077F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4" name="Picture 79">
          <a:extLst>
            <a:ext uri="{FF2B5EF4-FFF2-40B4-BE49-F238E27FC236}">
              <a16:creationId xmlns:a16="http://schemas.microsoft.com/office/drawing/2014/main" id="{F1C0EC33-A21B-42D0-803C-DB62D16A1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135" name="Picture 1">
          <a:extLst>
            <a:ext uri="{FF2B5EF4-FFF2-40B4-BE49-F238E27FC236}">
              <a16:creationId xmlns:a16="http://schemas.microsoft.com/office/drawing/2014/main" id="{65782B55-F66D-4B43-9E6F-F83BC6C7115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36" name="Picture 3">
          <a:extLst>
            <a:ext uri="{FF2B5EF4-FFF2-40B4-BE49-F238E27FC236}">
              <a16:creationId xmlns:a16="http://schemas.microsoft.com/office/drawing/2014/main" id="{64B61BBD-953C-46C5-9FC6-3250A3BB7F8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137" name="Picture 311" descr="kha.JPG">
          <a:extLst>
            <a:ext uri="{FF2B5EF4-FFF2-40B4-BE49-F238E27FC236}">
              <a16:creationId xmlns:a16="http://schemas.microsoft.com/office/drawing/2014/main" id="{0A5ADCFF-E83E-4A17-85FB-1FBFFD4B8B1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8" name="Picture 82">
          <a:extLst>
            <a:ext uri="{FF2B5EF4-FFF2-40B4-BE49-F238E27FC236}">
              <a16:creationId xmlns:a16="http://schemas.microsoft.com/office/drawing/2014/main" id="{7F1541FB-D076-4667-9265-810CE00848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9" name="Picture 85">
          <a:extLst>
            <a:ext uri="{FF2B5EF4-FFF2-40B4-BE49-F238E27FC236}">
              <a16:creationId xmlns:a16="http://schemas.microsoft.com/office/drawing/2014/main" id="{728EA73C-ED5B-41AD-899F-B4E822E1BA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0" name="Picture 76">
          <a:extLst>
            <a:ext uri="{FF2B5EF4-FFF2-40B4-BE49-F238E27FC236}">
              <a16:creationId xmlns:a16="http://schemas.microsoft.com/office/drawing/2014/main" id="{CD03DAA6-A5D2-4075-8B8D-4D0CBA2B9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1" name="Picture 79">
          <a:extLst>
            <a:ext uri="{FF2B5EF4-FFF2-40B4-BE49-F238E27FC236}">
              <a16:creationId xmlns:a16="http://schemas.microsoft.com/office/drawing/2014/main" id="{59C464EE-30BE-42A6-82C3-CCD86693A5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42" name="Picture 1">
          <a:extLst>
            <a:ext uri="{FF2B5EF4-FFF2-40B4-BE49-F238E27FC236}">
              <a16:creationId xmlns:a16="http://schemas.microsoft.com/office/drawing/2014/main" id="{B01A7A1A-9D9C-4C8F-8768-C557EA25152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43" name="Picture 3">
          <a:extLst>
            <a:ext uri="{FF2B5EF4-FFF2-40B4-BE49-F238E27FC236}">
              <a16:creationId xmlns:a16="http://schemas.microsoft.com/office/drawing/2014/main" id="{8F6B0D25-F9A9-4DAE-B26F-6929B522C56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4" name="Picture 82">
          <a:extLst>
            <a:ext uri="{FF2B5EF4-FFF2-40B4-BE49-F238E27FC236}">
              <a16:creationId xmlns:a16="http://schemas.microsoft.com/office/drawing/2014/main" id="{22D09F19-6A49-4ACF-9701-24052D9FB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5" name="Picture 85">
          <a:extLst>
            <a:ext uri="{FF2B5EF4-FFF2-40B4-BE49-F238E27FC236}">
              <a16:creationId xmlns:a16="http://schemas.microsoft.com/office/drawing/2014/main" id="{837737B4-BAAC-4969-BB20-1393B7C80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6" name="Picture 76">
          <a:extLst>
            <a:ext uri="{FF2B5EF4-FFF2-40B4-BE49-F238E27FC236}">
              <a16:creationId xmlns:a16="http://schemas.microsoft.com/office/drawing/2014/main" id="{123339CD-B3BE-4BF8-B797-2E2614DB41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7" name="Picture 79">
          <a:extLst>
            <a:ext uri="{FF2B5EF4-FFF2-40B4-BE49-F238E27FC236}">
              <a16:creationId xmlns:a16="http://schemas.microsoft.com/office/drawing/2014/main" id="{96985E50-7E9B-4A5D-B4E4-894398A045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148" name="Picture 1">
          <a:extLst>
            <a:ext uri="{FF2B5EF4-FFF2-40B4-BE49-F238E27FC236}">
              <a16:creationId xmlns:a16="http://schemas.microsoft.com/office/drawing/2014/main" id="{D625889C-D62E-4819-A13B-C25C4945590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149" name="Picture 1">
          <a:extLst>
            <a:ext uri="{FF2B5EF4-FFF2-40B4-BE49-F238E27FC236}">
              <a16:creationId xmlns:a16="http://schemas.microsoft.com/office/drawing/2014/main" id="{F3290BA6-668A-494D-84E5-3AE234B5702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42862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990600</xdr:colOff>
      <xdr:row>0</xdr:row>
      <xdr:rowOff>432288</xdr:rowOff>
    </xdr:from>
    <xdr:to>
      <xdr:col>1</xdr:col>
      <xdr:colOff>990600</xdr:colOff>
      <xdr:row>1</xdr:row>
      <xdr:rowOff>7326</xdr:rowOff>
    </xdr:to>
    <xdr:pic>
      <xdr:nvPicPr>
        <xdr:cNvPr id="2" name="Picture 82">
          <a:extLst>
            <a:ext uri="{FF2B5EF4-FFF2-40B4-BE49-F238E27FC236}">
              <a16:creationId xmlns:a16="http://schemas.microsoft.com/office/drawing/2014/main" id="{31FB26B7-7C87-461B-89D9-8FEDBCEBAD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 name="Picture 85">
          <a:extLst>
            <a:ext uri="{FF2B5EF4-FFF2-40B4-BE49-F238E27FC236}">
              <a16:creationId xmlns:a16="http://schemas.microsoft.com/office/drawing/2014/main" id="{69408BEF-7285-45ED-B719-B4117D0A6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 name="Picture 76">
          <a:extLst>
            <a:ext uri="{FF2B5EF4-FFF2-40B4-BE49-F238E27FC236}">
              <a16:creationId xmlns:a16="http://schemas.microsoft.com/office/drawing/2014/main" id="{E6DC9876-A6B4-4AD9-A77B-7D148B1C3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 name="Picture 79">
          <a:extLst>
            <a:ext uri="{FF2B5EF4-FFF2-40B4-BE49-F238E27FC236}">
              <a16:creationId xmlns:a16="http://schemas.microsoft.com/office/drawing/2014/main" id="{67AE5DC8-8ED8-4002-A374-D59C876066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 name="Picture 82">
          <a:extLst>
            <a:ext uri="{FF2B5EF4-FFF2-40B4-BE49-F238E27FC236}">
              <a16:creationId xmlns:a16="http://schemas.microsoft.com/office/drawing/2014/main" id="{61C28C37-7BF5-42ED-A363-2F23C3047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 name="Picture 85">
          <a:extLst>
            <a:ext uri="{FF2B5EF4-FFF2-40B4-BE49-F238E27FC236}">
              <a16:creationId xmlns:a16="http://schemas.microsoft.com/office/drawing/2014/main" id="{460A74F6-922C-4438-97A4-AC94CCFB82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 name="Picture 76">
          <a:extLst>
            <a:ext uri="{FF2B5EF4-FFF2-40B4-BE49-F238E27FC236}">
              <a16:creationId xmlns:a16="http://schemas.microsoft.com/office/drawing/2014/main" id="{8D7FE706-5E46-464D-B745-12EB1B2AE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9" name="Picture 79">
          <a:extLst>
            <a:ext uri="{FF2B5EF4-FFF2-40B4-BE49-F238E27FC236}">
              <a16:creationId xmlns:a16="http://schemas.microsoft.com/office/drawing/2014/main" id="{B77BF133-A3BC-4FEB-A1B0-F2D669736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 name="Picture 82">
          <a:extLst>
            <a:ext uri="{FF2B5EF4-FFF2-40B4-BE49-F238E27FC236}">
              <a16:creationId xmlns:a16="http://schemas.microsoft.com/office/drawing/2014/main" id="{46FEDBB7-8E94-42C4-8B5C-30A7B36E04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 name="Picture 85">
          <a:extLst>
            <a:ext uri="{FF2B5EF4-FFF2-40B4-BE49-F238E27FC236}">
              <a16:creationId xmlns:a16="http://schemas.microsoft.com/office/drawing/2014/main" id="{440C1F9A-2003-4343-8E1C-D96A323C0B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 name="Picture 76">
          <a:extLst>
            <a:ext uri="{FF2B5EF4-FFF2-40B4-BE49-F238E27FC236}">
              <a16:creationId xmlns:a16="http://schemas.microsoft.com/office/drawing/2014/main" id="{4F4FB0AA-3455-4805-AB07-BC9E7CBF23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 name="Picture 79">
          <a:extLst>
            <a:ext uri="{FF2B5EF4-FFF2-40B4-BE49-F238E27FC236}">
              <a16:creationId xmlns:a16="http://schemas.microsoft.com/office/drawing/2014/main" id="{EB9C6562-003B-473D-A743-2930ECC57B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4" name="Picture 133" descr="Izrezak.JPG">
          <a:extLst>
            <a:ext uri="{FF2B5EF4-FFF2-40B4-BE49-F238E27FC236}">
              <a16:creationId xmlns:a16="http://schemas.microsoft.com/office/drawing/2014/main" id="{715197BF-5FE1-4789-A83A-25E1E5237C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5" name="Picture 143" descr="Izrezak.JPG">
          <a:extLst>
            <a:ext uri="{FF2B5EF4-FFF2-40B4-BE49-F238E27FC236}">
              <a16:creationId xmlns:a16="http://schemas.microsoft.com/office/drawing/2014/main" id="{BADE8F09-911D-41B3-871B-80AAC0683E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 name="Picture 2">
          <a:extLst>
            <a:ext uri="{FF2B5EF4-FFF2-40B4-BE49-F238E27FC236}">
              <a16:creationId xmlns:a16="http://schemas.microsoft.com/office/drawing/2014/main" id="{813F10C2-7CB4-403B-840B-991992F14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 name="Picture 3" descr="nealuce_parete">
          <a:extLst>
            <a:ext uri="{FF2B5EF4-FFF2-40B4-BE49-F238E27FC236}">
              <a16:creationId xmlns:a16="http://schemas.microsoft.com/office/drawing/2014/main" id="{93E020FD-927D-42FE-99ED-EB438271A81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 name="Picture 2">
          <a:extLst>
            <a:ext uri="{FF2B5EF4-FFF2-40B4-BE49-F238E27FC236}">
              <a16:creationId xmlns:a16="http://schemas.microsoft.com/office/drawing/2014/main" id="{4E11E6A8-1C48-4E03-883E-77B2E4E82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 name="Picture 2">
          <a:extLst>
            <a:ext uri="{FF2B5EF4-FFF2-40B4-BE49-F238E27FC236}">
              <a16:creationId xmlns:a16="http://schemas.microsoft.com/office/drawing/2014/main" id="{FE54DAE4-7B5D-431A-ABF9-49A8793CA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0" name="Picture 3" descr="nealuce_parete">
          <a:extLst>
            <a:ext uri="{FF2B5EF4-FFF2-40B4-BE49-F238E27FC236}">
              <a16:creationId xmlns:a16="http://schemas.microsoft.com/office/drawing/2014/main" id="{711A7159-9494-454E-9C70-EB1039F7C36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 name="Picture 2">
          <a:extLst>
            <a:ext uri="{FF2B5EF4-FFF2-40B4-BE49-F238E27FC236}">
              <a16:creationId xmlns:a16="http://schemas.microsoft.com/office/drawing/2014/main" id="{EB7F8B7C-875D-4FFA-A9DD-C1A4B25A6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2" name="Picture 3" descr="nealuce_parete">
          <a:extLst>
            <a:ext uri="{FF2B5EF4-FFF2-40B4-BE49-F238E27FC236}">
              <a16:creationId xmlns:a16="http://schemas.microsoft.com/office/drawing/2014/main" id="{B083B98D-86F2-40FD-BC4F-6D9DA4B0482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3" name="Picture 2">
          <a:extLst>
            <a:ext uri="{FF2B5EF4-FFF2-40B4-BE49-F238E27FC236}">
              <a16:creationId xmlns:a16="http://schemas.microsoft.com/office/drawing/2014/main" id="{BFD96764-F9F3-44A5-A59A-3A1A5E76ED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24" name="Picture 1">
          <a:extLst>
            <a:ext uri="{FF2B5EF4-FFF2-40B4-BE49-F238E27FC236}">
              <a16:creationId xmlns:a16="http://schemas.microsoft.com/office/drawing/2014/main" id="{9E86F9ED-34F5-4208-A3B1-394B80EE8E3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182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25" name="Picture 164" descr="Izrezak.JPG">
          <a:extLst>
            <a:ext uri="{FF2B5EF4-FFF2-40B4-BE49-F238E27FC236}">
              <a16:creationId xmlns:a16="http://schemas.microsoft.com/office/drawing/2014/main" id="{3CC75E3B-50C2-4EDA-B3A2-19B00C9077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6" name="Picture 184" descr="Izrezak.JPG">
          <a:extLst>
            <a:ext uri="{FF2B5EF4-FFF2-40B4-BE49-F238E27FC236}">
              <a16:creationId xmlns:a16="http://schemas.microsoft.com/office/drawing/2014/main" id="{BBF535FB-72A3-4462-9E7A-AF444788B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28625"/>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7" name="Picture 195" descr="Izrezak.JPG">
          <a:extLst>
            <a:ext uri="{FF2B5EF4-FFF2-40B4-BE49-F238E27FC236}">
              <a16:creationId xmlns:a16="http://schemas.microsoft.com/office/drawing/2014/main" id="{B5C996E4-08E6-470B-806B-6CF81D9130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28625"/>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 name="Picture 2">
          <a:extLst>
            <a:ext uri="{FF2B5EF4-FFF2-40B4-BE49-F238E27FC236}">
              <a16:creationId xmlns:a16="http://schemas.microsoft.com/office/drawing/2014/main" id="{05E1371D-BFEB-4EDA-8493-335FCB301F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 name="Picture 2">
          <a:extLst>
            <a:ext uri="{FF2B5EF4-FFF2-40B4-BE49-F238E27FC236}">
              <a16:creationId xmlns:a16="http://schemas.microsoft.com/office/drawing/2014/main" id="{DCEEE941-2F83-4A88-8DE6-8047C1A597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0" name="Picture 3" descr="nealuce_parete">
          <a:extLst>
            <a:ext uri="{FF2B5EF4-FFF2-40B4-BE49-F238E27FC236}">
              <a16:creationId xmlns:a16="http://schemas.microsoft.com/office/drawing/2014/main" id="{4E4F7889-E2AF-4BDC-9CE6-03800E5A76A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1" name="Picture 2">
          <a:extLst>
            <a:ext uri="{FF2B5EF4-FFF2-40B4-BE49-F238E27FC236}">
              <a16:creationId xmlns:a16="http://schemas.microsoft.com/office/drawing/2014/main" id="{31B225FB-584D-4E16-9870-3806FF70AB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2" name="Picture 3" descr="nealuce_parete">
          <a:extLst>
            <a:ext uri="{FF2B5EF4-FFF2-40B4-BE49-F238E27FC236}">
              <a16:creationId xmlns:a16="http://schemas.microsoft.com/office/drawing/2014/main" id="{5267A922-7142-4CB8-B31D-838E49F85FB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3" name="Picture 2">
          <a:extLst>
            <a:ext uri="{FF2B5EF4-FFF2-40B4-BE49-F238E27FC236}">
              <a16:creationId xmlns:a16="http://schemas.microsoft.com/office/drawing/2014/main" id="{A1B82C96-9CFE-4587-8FAD-153E4FB81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4" name="Picture 3" descr="nealuce_parete">
          <a:extLst>
            <a:ext uri="{FF2B5EF4-FFF2-40B4-BE49-F238E27FC236}">
              <a16:creationId xmlns:a16="http://schemas.microsoft.com/office/drawing/2014/main" id="{2A7925D4-20F1-4B97-956F-35932B3BCB4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5" name="Picture 2">
          <a:extLst>
            <a:ext uri="{FF2B5EF4-FFF2-40B4-BE49-F238E27FC236}">
              <a16:creationId xmlns:a16="http://schemas.microsoft.com/office/drawing/2014/main" id="{AC73CA9E-AF58-4047-9D92-78CB73C1D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6" name="Picture 82">
          <a:extLst>
            <a:ext uri="{FF2B5EF4-FFF2-40B4-BE49-F238E27FC236}">
              <a16:creationId xmlns:a16="http://schemas.microsoft.com/office/drawing/2014/main" id="{76BDAC8E-1963-42BB-AE6A-EFCC5500A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7" name="Picture 2">
          <a:extLst>
            <a:ext uri="{FF2B5EF4-FFF2-40B4-BE49-F238E27FC236}">
              <a16:creationId xmlns:a16="http://schemas.microsoft.com/office/drawing/2014/main" id="{B7BC810B-5526-4937-91E1-88EEC0C43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8" name="Picture 3" descr="nealuce_parete">
          <a:extLst>
            <a:ext uri="{FF2B5EF4-FFF2-40B4-BE49-F238E27FC236}">
              <a16:creationId xmlns:a16="http://schemas.microsoft.com/office/drawing/2014/main" id="{F7643CF1-C393-4CC5-991F-FA6B17F083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9" name="Picture 85">
          <a:extLst>
            <a:ext uri="{FF2B5EF4-FFF2-40B4-BE49-F238E27FC236}">
              <a16:creationId xmlns:a16="http://schemas.microsoft.com/office/drawing/2014/main" id="{13DF8A06-911F-4414-9CD2-43BC5F086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0" name="Picture 2">
          <a:extLst>
            <a:ext uri="{FF2B5EF4-FFF2-40B4-BE49-F238E27FC236}">
              <a16:creationId xmlns:a16="http://schemas.microsoft.com/office/drawing/2014/main" id="{A1033659-7009-48BA-A83F-45D7F14CE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1" name="Picture 3" descr="nealuce_parete">
          <a:extLst>
            <a:ext uri="{FF2B5EF4-FFF2-40B4-BE49-F238E27FC236}">
              <a16:creationId xmlns:a16="http://schemas.microsoft.com/office/drawing/2014/main" id="{392F5043-685C-4045-B886-8EEB0083E88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2" name="Picture 76">
          <a:extLst>
            <a:ext uri="{FF2B5EF4-FFF2-40B4-BE49-F238E27FC236}">
              <a16:creationId xmlns:a16="http://schemas.microsoft.com/office/drawing/2014/main" id="{4D58D02F-1E40-4FC1-B412-AB405DEF1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3" name="Picture 2">
          <a:extLst>
            <a:ext uri="{FF2B5EF4-FFF2-40B4-BE49-F238E27FC236}">
              <a16:creationId xmlns:a16="http://schemas.microsoft.com/office/drawing/2014/main" id="{A6532E86-8177-4BA2-A57E-772DE6F190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4" name="Picture 3" descr="nealuce_parete">
          <a:extLst>
            <a:ext uri="{FF2B5EF4-FFF2-40B4-BE49-F238E27FC236}">
              <a16:creationId xmlns:a16="http://schemas.microsoft.com/office/drawing/2014/main" id="{D40B5D0B-C390-4667-AD8E-CA69A580FB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5" name="Picture 79">
          <a:extLst>
            <a:ext uri="{FF2B5EF4-FFF2-40B4-BE49-F238E27FC236}">
              <a16:creationId xmlns:a16="http://schemas.microsoft.com/office/drawing/2014/main" id="{037ADA2D-D9D8-4938-A38D-B5B8E4E484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6" name="Picture 2">
          <a:extLst>
            <a:ext uri="{FF2B5EF4-FFF2-40B4-BE49-F238E27FC236}">
              <a16:creationId xmlns:a16="http://schemas.microsoft.com/office/drawing/2014/main" id="{836BCC5E-C759-4E53-A021-28E3E0AA9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7" name="Picture 3" descr="nealuce_parete">
          <a:extLst>
            <a:ext uri="{FF2B5EF4-FFF2-40B4-BE49-F238E27FC236}">
              <a16:creationId xmlns:a16="http://schemas.microsoft.com/office/drawing/2014/main" id="{B0ACC055-2181-4999-9081-5D264D3A0DE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48" name="Picture 1">
          <a:extLst>
            <a:ext uri="{FF2B5EF4-FFF2-40B4-BE49-F238E27FC236}">
              <a16:creationId xmlns:a16="http://schemas.microsoft.com/office/drawing/2014/main" id="{CDD80EFC-7EE7-4082-A339-A98F40B634A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49" name="Picture 217" descr="Izrezak.JPG">
          <a:extLst>
            <a:ext uri="{FF2B5EF4-FFF2-40B4-BE49-F238E27FC236}">
              <a16:creationId xmlns:a16="http://schemas.microsoft.com/office/drawing/2014/main" id="{277F7583-8C3D-492D-8F55-7C617EB4D92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1252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0" name="Picture 82">
          <a:extLst>
            <a:ext uri="{FF2B5EF4-FFF2-40B4-BE49-F238E27FC236}">
              <a16:creationId xmlns:a16="http://schemas.microsoft.com/office/drawing/2014/main" id="{BDBE12F8-5712-4ED0-A04C-202EB4A02D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1" name="Picture 85">
          <a:extLst>
            <a:ext uri="{FF2B5EF4-FFF2-40B4-BE49-F238E27FC236}">
              <a16:creationId xmlns:a16="http://schemas.microsoft.com/office/drawing/2014/main" id="{B05ADD79-80C2-4F55-A8DB-09410766B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 name="Picture 76">
          <a:extLst>
            <a:ext uri="{FF2B5EF4-FFF2-40B4-BE49-F238E27FC236}">
              <a16:creationId xmlns:a16="http://schemas.microsoft.com/office/drawing/2014/main" id="{FA1A279B-7894-49BF-875C-588C4280F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 name="Picture 79">
          <a:extLst>
            <a:ext uri="{FF2B5EF4-FFF2-40B4-BE49-F238E27FC236}">
              <a16:creationId xmlns:a16="http://schemas.microsoft.com/office/drawing/2014/main" id="{A176E898-23F7-4312-956C-FA4A51DAE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4" name="Picture 1">
          <a:extLst>
            <a:ext uri="{FF2B5EF4-FFF2-40B4-BE49-F238E27FC236}">
              <a16:creationId xmlns:a16="http://schemas.microsoft.com/office/drawing/2014/main" id="{A3F8F803-0A7E-4A18-93AF-536F9538020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 name="Picture 82">
          <a:extLst>
            <a:ext uri="{FF2B5EF4-FFF2-40B4-BE49-F238E27FC236}">
              <a16:creationId xmlns:a16="http://schemas.microsoft.com/office/drawing/2014/main" id="{FE4088F7-3A68-421E-B00D-7963D9BE7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 name="Picture 85">
          <a:extLst>
            <a:ext uri="{FF2B5EF4-FFF2-40B4-BE49-F238E27FC236}">
              <a16:creationId xmlns:a16="http://schemas.microsoft.com/office/drawing/2014/main" id="{0C5C63D0-29ED-4ED3-96D1-8311454CF2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 name="Picture 76">
          <a:extLst>
            <a:ext uri="{FF2B5EF4-FFF2-40B4-BE49-F238E27FC236}">
              <a16:creationId xmlns:a16="http://schemas.microsoft.com/office/drawing/2014/main" id="{64AA4778-8302-41B2-BABE-F2870F805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 name="Picture 79">
          <a:extLst>
            <a:ext uri="{FF2B5EF4-FFF2-40B4-BE49-F238E27FC236}">
              <a16:creationId xmlns:a16="http://schemas.microsoft.com/office/drawing/2014/main" id="{29CFDFCA-AE4C-4E3F-9B9C-177BF40FC9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 name="Picture 1">
          <a:extLst>
            <a:ext uri="{FF2B5EF4-FFF2-40B4-BE49-F238E27FC236}">
              <a16:creationId xmlns:a16="http://schemas.microsoft.com/office/drawing/2014/main" id="{EAA6C1DB-76B0-4496-9C88-FE374D5601A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 name="Picture 82">
          <a:extLst>
            <a:ext uri="{FF2B5EF4-FFF2-40B4-BE49-F238E27FC236}">
              <a16:creationId xmlns:a16="http://schemas.microsoft.com/office/drawing/2014/main" id="{48EE889A-FE36-44F5-B108-C349E8ECE1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1" name="Picture 85">
          <a:extLst>
            <a:ext uri="{FF2B5EF4-FFF2-40B4-BE49-F238E27FC236}">
              <a16:creationId xmlns:a16="http://schemas.microsoft.com/office/drawing/2014/main" id="{1CF90F06-9EF7-4CDC-8619-186C6185F1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2" name="Picture 76">
          <a:extLst>
            <a:ext uri="{FF2B5EF4-FFF2-40B4-BE49-F238E27FC236}">
              <a16:creationId xmlns:a16="http://schemas.microsoft.com/office/drawing/2014/main" id="{23B55D62-3DF8-4876-8CE7-93F1C4155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 name="Picture 79">
          <a:extLst>
            <a:ext uri="{FF2B5EF4-FFF2-40B4-BE49-F238E27FC236}">
              <a16:creationId xmlns:a16="http://schemas.microsoft.com/office/drawing/2014/main" id="{BF05CD4F-8B44-418C-96BD-AD894A0DAD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64" name="Picture 1">
          <a:extLst>
            <a:ext uri="{FF2B5EF4-FFF2-40B4-BE49-F238E27FC236}">
              <a16:creationId xmlns:a16="http://schemas.microsoft.com/office/drawing/2014/main" id="{05CD5137-29A6-4B6F-968C-F2B786C105A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5" name="Picture 3">
          <a:extLst>
            <a:ext uri="{FF2B5EF4-FFF2-40B4-BE49-F238E27FC236}">
              <a16:creationId xmlns:a16="http://schemas.microsoft.com/office/drawing/2014/main" id="{CC2FBD21-065A-41E9-A53F-616E588DF14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563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66" name="Picture 311" descr="kha.JPG">
          <a:extLst>
            <a:ext uri="{FF2B5EF4-FFF2-40B4-BE49-F238E27FC236}">
              <a16:creationId xmlns:a16="http://schemas.microsoft.com/office/drawing/2014/main" id="{81A43F60-3040-44A4-91BC-37F29DB87A5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0208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 name="Picture 82">
          <a:extLst>
            <a:ext uri="{FF2B5EF4-FFF2-40B4-BE49-F238E27FC236}">
              <a16:creationId xmlns:a16="http://schemas.microsoft.com/office/drawing/2014/main" id="{5E8D6C4B-E2FC-4A32-8B66-B0F74D3D7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8" name="Picture 85">
          <a:extLst>
            <a:ext uri="{FF2B5EF4-FFF2-40B4-BE49-F238E27FC236}">
              <a16:creationId xmlns:a16="http://schemas.microsoft.com/office/drawing/2014/main" id="{20328A05-2740-4EBF-B78C-BF860043B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9" name="Picture 76">
          <a:extLst>
            <a:ext uri="{FF2B5EF4-FFF2-40B4-BE49-F238E27FC236}">
              <a16:creationId xmlns:a16="http://schemas.microsoft.com/office/drawing/2014/main" id="{9781B34D-6426-43C2-88A9-169A333B7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0" name="Picture 79">
          <a:extLst>
            <a:ext uri="{FF2B5EF4-FFF2-40B4-BE49-F238E27FC236}">
              <a16:creationId xmlns:a16="http://schemas.microsoft.com/office/drawing/2014/main" id="{9FD8B9AB-7A6A-4DAA-86B1-B2880CFD3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71" name="Picture 1">
          <a:extLst>
            <a:ext uri="{FF2B5EF4-FFF2-40B4-BE49-F238E27FC236}">
              <a16:creationId xmlns:a16="http://schemas.microsoft.com/office/drawing/2014/main" id="{9E55B9FA-8D36-487D-BCEE-A0A3525C0BA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72" name="Picture 3">
          <a:extLst>
            <a:ext uri="{FF2B5EF4-FFF2-40B4-BE49-F238E27FC236}">
              <a16:creationId xmlns:a16="http://schemas.microsoft.com/office/drawing/2014/main" id="{70B77194-A003-42A1-9B6F-E6F1BAFFA53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563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3" name="Picture 82">
          <a:extLst>
            <a:ext uri="{FF2B5EF4-FFF2-40B4-BE49-F238E27FC236}">
              <a16:creationId xmlns:a16="http://schemas.microsoft.com/office/drawing/2014/main" id="{107CDA4C-C37A-47B7-AAD3-01A11B6719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4" name="Picture 85">
          <a:extLst>
            <a:ext uri="{FF2B5EF4-FFF2-40B4-BE49-F238E27FC236}">
              <a16:creationId xmlns:a16="http://schemas.microsoft.com/office/drawing/2014/main" id="{34A9B67F-F22B-49F5-8518-3F60F154F5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5" name="Picture 76">
          <a:extLst>
            <a:ext uri="{FF2B5EF4-FFF2-40B4-BE49-F238E27FC236}">
              <a16:creationId xmlns:a16="http://schemas.microsoft.com/office/drawing/2014/main" id="{930C49AA-3FA0-465F-88DB-05B13A010B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6" name="Picture 79">
          <a:extLst>
            <a:ext uri="{FF2B5EF4-FFF2-40B4-BE49-F238E27FC236}">
              <a16:creationId xmlns:a16="http://schemas.microsoft.com/office/drawing/2014/main" id="{FCCBB3D9-E9B5-40E6-B5EA-A7E4CA0E0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7" name="Picture 82">
          <a:extLst>
            <a:ext uri="{FF2B5EF4-FFF2-40B4-BE49-F238E27FC236}">
              <a16:creationId xmlns:a16="http://schemas.microsoft.com/office/drawing/2014/main" id="{27685861-7F13-4320-B09D-B7460CD1D1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8" name="Picture 85">
          <a:extLst>
            <a:ext uri="{FF2B5EF4-FFF2-40B4-BE49-F238E27FC236}">
              <a16:creationId xmlns:a16="http://schemas.microsoft.com/office/drawing/2014/main" id="{65BB2B2E-7CD8-4B5A-9408-B485F88AB2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9" name="Picture 76">
          <a:extLst>
            <a:ext uri="{FF2B5EF4-FFF2-40B4-BE49-F238E27FC236}">
              <a16:creationId xmlns:a16="http://schemas.microsoft.com/office/drawing/2014/main" id="{A98117D1-DA60-450C-B98E-10508D750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0" name="Picture 79">
          <a:extLst>
            <a:ext uri="{FF2B5EF4-FFF2-40B4-BE49-F238E27FC236}">
              <a16:creationId xmlns:a16="http://schemas.microsoft.com/office/drawing/2014/main" id="{0E291A3F-2339-409C-B690-CB857BAEB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142873</xdr:rowOff>
    </xdr:to>
    <xdr:pic>
      <xdr:nvPicPr>
        <xdr:cNvPr id="81" name="Picture 1">
          <a:extLst>
            <a:ext uri="{FF2B5EF4-FFF2-40B4-BE49-F238E27FC236}">
              <a16:creationId xmlns:a16="http://schemas.microsoft.com/office/drawing/2014/main" id="{BD21AA11-243F-4C6D-BD4B-5C38FFB37E7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142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2" name="Picture 2">
          <a:extLst>
            <a:ext uri="{FF2B5EF4-FFF2-40B4-BE49-F238E27FC236}">
              <a16:creationId xmlns:a16="http://schemas.microsoft.com/office/drawing/2014/main" id="{C55871D4-00C0-49E5-BF6B-22EACB37C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83" name="Picture 3" descr="nealuce_parete">
          <a:extLst>
            <a:ext uri="{FF2B5EF4-FFF2-40B4-BE49-F238E27FC236}">
              <a16:creationId xmlns:a16="http://schemas.microsoft.com/office/drawing/2014/main" id="{F496044A-C433-4146-B711-6CCFC63345E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4" name="Picture 2">
          <a:extLst>
            <a:ext uri="{FF2B5EF4-FFF2-40B4-BE49-F238E27FC236}">
              <a16:creationId xmlns:a16="http://schemas.microsoft.com/office/drawing/2014/main" id="{01008E6D-3578-40E6-B7D5-A015FB7B11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5" name="Picture 2">
          <a:extLst>
            <a:ext uri="{FF2B5EF4-FFF2-40B4-BE49-F238E27FC236}">
              <a16:creationId xmlns:a16="http://schemas.microsoft.com/office/drawing/2014/main" id="{62CDA0C6-4719-4CD5-A5AC-B85D98290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6" name="Picture 2">
          <a:extLst>
            <a:ext uri="{FF2B5EF4-FFF2-40B4-BE49-F238E27FC236}">
              <a16:creationId xmlns:a16="http://schemas.microsoft.com/office/drawing/2014/main" id="{5BC9922D-EACC-406B-86D6-DF416EF2E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7" name="Picture 2">
          <a:extLst>
            <a:ext uri="{FF2B5EF4-FFF2-40B4-BE49-F238E27FC236}">
              <a16:creationId xmlns:a16="http://schemas.microsoft.com/office/drawing/2014/main" id="{60FF13C6-2B28-4F12-A4AB-64C13BA75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8" name="Picture 2">
          <a:extLst>
            <a:ext uri="{FF2B5EF4-FFF2-40B4-BE49-F238E27FC236}">
              <a16:creationId xmlns:a16="http://schemas.microsoft.com/office/drawing/2014/main" id="{FEB7AAF5-DBB6-4E0C-969B-A2BE03DB3F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89" name="Picture 3" descr="nealuce_parete">
          <a:extLst>
            <a:ext uri="{FF2B5EF4-FFF2-40B4-BE49-F238E27FC236}">
              <a16:creationId xmlns:a16="http://schemas.microsoft.com/office/drawing/2014/main" id="{2EA6AFF5-D1C7-4989-87F4-AF3F2C1F18A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0" name="Picture 2">
          <a:extLst>
            <a:ext uri="{FF2B5EF4-FFF2-40B4-BE49-F238E27FC236}">
              <a16:creationId xmlns:a16="http://schemas.microsoft.com/office/drawing/2014/main" id="{CFEF6EAA-1AB0-49DE-94AF-532B53C43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1" name="Picture 3" descr="nealuce_parete">
          <a:extLst>
            <a:ext uri="{FF2B5EF4-FFF2-40B4-BE49-F238E27FC236}">
              <a16:creationId xmlns:a16="http://schemas.microsoft.com/office/drawing/2014/main" id="{10043E9D-DE40-421C-A205-CD90304F1AB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2" name="Picture 2">
          <a:extLst>
            <a:ext uri="{FF2B5EF4-FFF2-40B4-BE49-F238E27FC236}">
              <a16:creationId xmlns:a16="http://schemas.microsoft.com/office/drawing/2014/main" id="{58FDA28B-E785-40F4-A6B7-8CF15A95B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3" name="Picture 3" descr="nealuce_parete">
          <a:extLst>
            <a:ext uri="{FF2B5EF4-FFF2-40B4-BE49-F238E27FC236}">
              <a16:creationId xmlns:a16="http://schemas.microsoft.com/office/drawing/2014/main" id="{7A31D756-A2F1-4618-ABB6-5D52C70C54C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4" name="Picture 2">
          <a:extLst>
            <a:ext uri="{FF2B5EF4-FFF2-40B4-BE49-F238E27FC236}">
              <a16:creationId xmlns:a16="http://schemas.microsoft.com/office/drawing/2014/main" id="{38180461-F6DB-4480-84C5-539D7445D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5" name="Picture 3" descr="nealuce_parete">
          <a:extLst>
            <a:ext uri="{FF2B5EF4-FFF2-40B4-BE49-F238E27FC236}">
              <a16:creationId xmlns:a16="http://schemas.microsoft.com/office/drawing/2014/main" id="{11E2ED0F-22C0-405B-BC75-456242A501F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6" name="Picture 2">
          <a:extLst>
            <a:ext uri="{FF2B5EF4-FFF2-40B4-BE49-F238E27FC236}">
              <a16:creationId xmlns:a16="http://schemas.microsoft.com/office/drawing/2014/main" id="{44951C3F-F272-4DC7-80D8-660D325787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7" name="Picture 2">
          <a:extLst>
            <a:ext uri="{FF2B5EF4-FFF2-40B4-BE49-F238E27FC236}">
              <a16:creationId xmlns:a16="http://schemas.microsoft.com/office/drawing/2014/main" id="{665F5064-53E1-4720-A5E7-BC3E743BD5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8" name="Picture 2">
          <a:extLst>
            <a:ext uri="{FF2B5EF4-FFF2-40B4-BE49-F238E27FC236}">
              <a16:creationId xmlns:a16="http://schemas.microsoft.com/office/drawing/2014/main" id="{7ED42FD9-BCB9-405A-B37D-36B7D19E3A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9" name="Picture 2">
          <a:extLst>
            <a:ext uri="{FF2B5EF4-FFF2-40B4-BE49-F238E27FC236}">
              <a16:creationId xmlns:a16="http://schemas.microsoft.com/office/drawing/2014/main" id="{71A780EF-5AD0-4205-B2FB-CE25FCF889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0" name="Picture 2">
          <a:extLst>
            <a:ext uri="{FF2B5EF4-FFF2-40B4-BE49-F238E27FC236}">
              <a16:creationId xmlns:a16="http://schemas.microsoft.com/office/drawing/2014/main" id="{B46DD138-50C2-40F5-ADBF-2A32C2663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1" name="Picture 2">
          <a:extLst>
            <a:ext uri="{FF2B5EF4-FFF2-40B4-BE49-F238E27FC236}">
              <a16:creationId xmlns:a16="http://schemas.microsoft.com/office/drawing/2014/main" id="{D0D2934B-2A06-44BD-9588-02F2EEE7F2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2" name="Picture 3" descr="nealuce_parete">
          <a:extLst>
            <a:ext uri="{FF2B5EF4-FFF2-40B4-BE49-F238E27FC236}">
              <a16:creationId xmlns:a16="http://schemas.microsoft.com/office/drawing/2014/main" id="{3654797B-2CE1-4C13-BB8A-77BC49EAE4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3" name="Picture 2">
          <a:extLst>
            <a:ext uri="{FF2B5EF4-FFF2-40B4-BE49-F238E27FC236}">
              <a16:creationId xmlns:a16="http://schemas.microsoft.com/office/drawing/2014/main" id="{6CDF4865-1E42-44EB-A897-FC72D9FE9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4" name="Picture 3" descr="nealuce_parete">
          <a:extLst>
            <a:ext uri="{FF2B5EF4-FFF2-40B4-BE49-F238E27FC236}">
              <a16:creationId xmlns:a16="http://schemas.microsoft.com/office/drawing/2014/main" id="{6B824CB8-E54B-48A6-AA8D-1392B9BF3C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5" name="Picture 2">
          <a:extLst>
            <a:ext uri="{FF2B5EF4-FFF2-40B4-BE49-F238E27FC236}">
              <a16:creationId xmlns:a16="http://schemas.microsoft.com/office/drawing/2014/main" id="{F029C5FA-A8A3-4180-A923-CA069F212A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6" name="Picture 3" descr="nealuce_parete">
          <a:extLst>
            <a:ext uri="{FF2B5EF4-FFF2-40B4-BE49-F238E27FC236}">
              <a16:creationId xmlns:a16="http://schemas.microsoft.com/office/drawing/2014/main" id="{A6A886D1-A11A-4549-ADDE-1E3C8B494C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7" name="Picture 2">
          <a:extLst>
            <a:ext uri="{FF2B5EF4-FFF2-40B4-BE49-F238E27FC236}">
              <a16:creationId xmlns:a16="http://schemas.microsoft.com/office/drawing/2014/main" id="{867596D2-9466-4E9E-8E0F-CDD4C38417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8" name="Picture 82">
          <a:extLst>
            <a:ext uri="{FF2B5EF4-FFF2-40B4-BE49-F238E27FC236}">
              <a16:creationId xmlns:a16="http://schemas.microsoft.com/office/drawing/2014/main" id="{9F54ABF6-CF9C-4062-B680-BF31EB52E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9" name="Picture 2">
          <a:extLst>
            <a:ext uri="{FF2B5EF4-FFF2-40B4-BE49-F238E27FC236}">
              <a16:creationId xmlns:a16="http://schemas.microsoft.com/office/drawing/2014/main" id="{9A4A6E85-2FDC-450B-996F-9C999C1139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0" name="Picture 82">
          <a:extLst>
            <a:ext uri="{FF2B5EF4-FFF2-40B4-BE49-F238E27FC236}">
              <a16:creationId xmlns:a16="http://schemas.microsoft.com/office/drawing/2014/main" id="{1DCA5545-4318-4CDA-B244-04A584C77D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1" name="Picture 85">
          <a:extLst>
            <a:ext uri="{FF2B5EF4-FFF2-40B4-BE49-F238E27FC236}">
              <a16:creationId xmlns:a16="http://schemas.microsoft.com/office/drawing/2014/main" id="{E5D8DF11-6DA8-4E41-9685-E7E34A333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2" name="Picture 76">
          <a:extLst>
            <a:ext uri="{FF2B5EF4-FFF2-40B4-BE49-F238E27FC236}">
              <a16:creationId xmlns:a16="http://schemas.microsoft.com/office/drawing/2014/main" id="{6FFF6B78-63E3-4BE2-A6BA-685BFA80C1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3" name="Picture 79">
          <a:extLst>
            <a:ext uri="{FF2B5EF4-FFF2-40B4-BE49-F238E27FC236}">
              <a16:creationId xmlns:a16="http://schemas.microsoft.com/office/drawing/2014/main" id="{036649DE-0F20-4E21-8B57-75A79602AC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4" name="Picture 1">
          <a:extLst>
            <a:ext uri="{FF2B5EF4-FFF2-40B4-BE49-F238E27FC236}">
              <a16:creationId xmlns:a16="http://schemas.microsoft.com/office/drawing/2014/main" id="{A316F81F-A5D2-400B-87D7-4160C123273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5" name="Picture 1">
          <a:extLst>
            <a:ext uri="{FF2B5EF4-FFF2-40B4-BE49-F238E27FC236}">
              <a16:creationId xmlns:a16="http://schemas.microsoft.com/office/drawing/2014/main" id="{A01DA856-239E-4752-8A1D-9C6667E1733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116" name="Picture 1">
          <a:extLst>
            <a:ext uri="{FF2B5EF4-FFF2-40B4-BE49-F238E27FC236}">
              <a16:creationId xmlns:a16="http://schemas.microsoft.com/office/drawing/2014/main" id="{7DF505DD-3861-4056-8789-BCEAA45F5F0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117" name="Picture 311" descr="kha.JPG">
          <a:extLst>
            <a:ext uri="{FF2B5EF4-FFF2-40B4-BE49-F238E27FC236}">
              <a16:creationId xmlns:a16="http://schemas.microsoft.com/office/drawing/2014/main" id="{FC221C93-8F8E-4525-90F6-4915F2CBC91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02080"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8" name="Picture 82">
          <a:extLst>
            <a:ext uri="{FF2B5EF4-FFF2-40B4-BE49-F238E27FC236}">
              <a16:creationId xmlns:a16="http://schemas.microsoft.com/office/drawing/2014/main" id="{257536FC-57E7-4C98-9B73-14539B0D40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9" name="Picture 85">
          <a:extLst>
            <a:ext uri="{FF2B5EF4-FFF2-40B4-BE49-F238E27FC236}">
              <a16:creationId xmlns:a16="http://schemas.microsoft.com/office/drawing/2014/main" id="{73F739EF-4BED-4EDA-A459-2B6971D97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0" name="Picture 76">
          <a:extLst>
            <a:ext uri="{FF2B5EF4-FFF2-40B4-BE49-F238E27FC236}">
              <a16:creationId xmlns:a16="http://schemas.microsoft.com/office/drawing/2014/main" id="{718B565D-2B0E-48A3-9D75-7F860453CE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1" name="Picture 79">
          <a:extLst>
            <a:ext uri="{FF2B5EF4-FFF2-40B4-BE49-F238E27FC236}">
              <a16:creationId xmlns:a16="http://schemas.microsoft.com/office/drawing/2014/main" id="{40EF7BBC-2C5F-4708-B743-5C43C25B9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2" name="Picture 82">
          <a:extLst>
            <a:ext uri="{FF2B5EF4-FFF2-40B4-BE49-F238E27FC236}">
              <a16:creationId xmlns:a16="http://schemas.microsoft.com/office/drawing/2014/main" id="{809DBB55-3D6C-4CA8-B695-C0CB04D839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3" name="Picture 85">
          <a:extLst>
            <a:ext uri="{FF2B5EF4-FFF2-40B4-BE49-F238E27FC236}">
              <a16:creationId xmlns:a16="http://schemas.microsoft.com/office/drawing/2014/main" id="{BF9C965E-1A4B-487C-9A98-D585FC952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4" name="Picture 76">
          <a:extLst>
            <a:ext uri="{FF2B5EF4-FFF2-40B4-BE49-F238E27FC236}">
              <a16:creationId xmlns:a16="http://schemas.microsoft.com/office/drawing/2014/main" id="{551946A9-5E03-430A-B910-1F61CF53D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5" name="Picture 79">
          <a:extLst>
            <a:ext uri="{FF2B5EF4-FFF2-40B4-BE49-F238E27FC236}">
              <a16:creationId xmlns:a16="http://schemas.microsoft.com/office/drawing/2014/main" id="{F3312175-3D83-4E3F-9DD8-F11B52B088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6" name="Picture 82">
          <a:extLst>
            <a:ext uri="{FF2B5EF4-FFF2-40B4-BE49-F238E27FC236}">
              <a16:creationId xmlns:a16="http://schemas.microsoft.com/office/drawing/2014/main" id="{3503EA49-AE9A-47A0-89C9-DE912AA3E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7" name="Picture 85">
          <a:extLst>
            <a:ext uri="{FF2B5EF4-FFF2-40B4-BE49-F238E27FC236}">
              <a16:creationId xmlns:a16="http://schemas.microsoft.com/office/drawing/2014/main" id="{E6FD43C0-2E2D-438E-96E4-63315E8605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8" name="Picture 76">
          <a:extLst>
            <a:ext uri="{FF2B5EF4-FFF2-40B4-BE49-F238E27FC236}">
              <a16:creationId xmlns:a16="http://schemas.microsoft.com/office/drawing/2014/main" id="{E59A2A24-9E6E-4753-9CA6-CA8F16CDCC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9" name="Picture 79">
          <a:extLst>
            <a:ext uri="{FF2B5EF4-FFF2-40B4-BE49-F238E27FC236}">
              <a16:creationId xmlns:a16="http://schemas.microsoft.com/office/drawing/2014/main" id="{22EFAF2A-C913-4A27-AD24-8A380A6797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30" name="Picture 1">
          <a:extLst>
            <a:ext uri="{FF2B5EF4-FFF2-40B4-BE49-F238E27FC236}">
              <a16:creationId xmlns:a16="http://schemas.microsoft.com/office/drawing/2014/main" id="{10D58B0E-D9FF-42AC-AF24-1F1C432E179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1" name="Picture 82">
          <a:extLst>
            <a:ext uri="{FF2B5EF4-FFF2-40B4-BE49-F238E27FC236}">
              <a16:creationId xmlns:a16="http://schemas.microsoft.com/office/drawing/2014/main" id="{5298ED14-B390-4E40-8791-8F0CE0C9AA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2" name="Picture 85">
          <a:extLst>
            <a:ext uri="{FF2B5EF4-FFF2-40B4-BE49-F238E27FC236}">
              <a16:creationId xmlns:a16="http://schemas.microsoft.com/office/drawing/2014/main" id="{02299FE9-38D7-401B-BB29-4EDAF8891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3" name="Picture 76">
          <a:extLst>
            <a:ext uri="{FF2B5EF4-FFF2-40B4-BE49-F238E27FC236}">
              <a16:creationId xmlns:a16="http://schemas.microsoft.com/office/drawing/2014/main" id="{9D822139-1FB6-4F3B-A9A1-963E4D8038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4" name="Picture 79">
          <a:extLst>
            <a:ext uri="{FF2B5EF4-FFF2-40B4-BE49-F238E27FC236}">
              <a16:creationId xmlns:a16="http://schemas.microsoft.com/office/drawing/2014/main" id="{E81E5002-4BD4-4C99-A1FB-73CC15396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135" name="Picture 1">
          <a:extLst>
            <a:ext uri="{FF2B5EF4-FFF2-40B4-BE49-F238E27FC236}">
              <a16:creationId xmlns:a16="http://schemas.microsoft.com/office/drawing/2014/main" id="{EC54668E-168A-4B38-B276-CEB9BDD7647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36" name="Picture 3">
          <a:extLst>
            <a:ext uri="{FF2B5EF4-FFF2-40B4-BE49-F238E27FC236}">
              <a16:creationId xmlns:a16="http://schemas.microsoft.com/office/drawing/2014/main" id="{1CF67483-44DF-4506-BFA5-253D931F8D1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563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137" name="Picture 311" descr="kha.JPG">
          <a:extLst>
            <a:ext uri="{FF2B5EF4-FFF2-40B4-BE49-F238E27FC236}">
              <a16:creationId xmlns:a16="http://schemas.microsoft.com/office/drawing/2014/main" id="{C457BA28-7379-43D1-9136-A2F05EE48B4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0208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8" name="Picture 82">
          <a:extLst>
            <a:ext uri="{FF2B5EF4-FFF2-40B4-BE49-F238E27FC236}">
              <a16:creationId xmlns:a16="http://schemas.microsoft.com/office/drawing/2014/main" id="{DB31C280-9159-4F7F-8B78-70F727375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9" name="Picture 85">
          <a:extLst>
            <a:ext uri="{FF2B5EF4-FFF2-40B4-BE49-F238E27FC236}">
              <a16:creationId xmlns:a16="http://schemas.microsoft.com/office/drawing/2014/main" id="{C95AD0D7-FB92-49BF-AF9E-C808108924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0" name="Picture 76">
          <a:extLst>
            <a:ext uri="{FF2B5EF4-FFF2-40B4-BE49-F238E27FC236}">
              <a16:creationId xmlns:a16="http://schemas.microsoft.com/office/drawing/2014/main" id="{7566ED35-5612-4F1B-A054-7338FC0A5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1" name="Picture 79">
          <a:extLst>
            <a:ext uri="{FF2B5EF4-FFF2-40B4-BE49-F238E27FC236}">
              <a16:creationId xmlns:a16="http://schemas.microsoft.com/office/drawing/2014/main" id="{9CEF8F43-F191-4DE8-B9A7-D3E88C4121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42" name="Picture 1">
          <a:extLst>
            <a:ext uri="{FF2B5EF4-FFF2-40B4-BE49-F238E27FC236}">
              <a16:creationId xmlns:a16="http://schemas.microsoft.com/office/drawing/2014/main" id="{ACD7B927-F681-4A8C-B3BD-E5D6B0D4BC6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43" name="Picture 3">
          <a:extLst>
            <a:ext uri="{FF2B5EF4-FFF2-40B4-BE49-F238E27FC236}">
              <a16:creationId xmlns:a16="http://schemas.microsoft.com/office/drawing/2014/main" id="{0771C3FC-C968-4A72-AE06-6AAE6C79DE9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563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4" name="Picture 82">
          <a:extLst>
            <a:ext uri="{FF2B5EF4-FFF2-40B4-BE49-F238E27FC236}">
              <a16:creationId xmlns:a16="http://schemas.microsoft.com/office/drawing/2014/main" id="{E10C0449-D990-49EF-8E1B-841E730BBD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5" name="Picture 85">
          <a:extLst>
            <a:ext uri="{FF2B5EF4-FFF2-40B4-BE49-F238E27FC236}">
              <a16:creationId xmlns:a16="http://schemas.microsoft.com/office/drawing/2014/main" id="{327F0565-AF2A-4131-9F7A-7F2097364D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6" name="Picture 76">
          <a:extLst>
            <a:ext uri="{FF2B5EF4-FFF2-40B4-BE49-F238E27FC236}">
              <a16:creationId xmlns:a16="http://schemas.microsoft.com/office/drawing/2014/main" id="{BF241CC5-24FF-479A-B56C-DB93BA1026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7" name="Picture 79">
          <a:extLst>
            <a:ext uri="{FF2B5EF4-FFF2-40B4-BE49-F238E27FC236}">
              <a16:creationId xmlns:a16="http://schemas.microsoft.com/office/drawing/2014/main" id="{34BF7553-17C3-4408-839C-3FF10E548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148" name="Picture 1">
          <a:extLst>
            <a:ext uri="{FF2B5EF4-FFF2-40B4-BE49-F238E27FC236}">
              <a16:creationId xmlns:a16="http://schemas.microsoft.com/office/drawing/2014/main" id="{F2B2E98B-7DB4-43E1-81B4-0BF10503D9B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149" name="Picture 1">
          <a:extLst>
            <a:ext uri="{FF2B5EF4-FFF2-40B4-BE49-F238E27FC236}">
              <a16:creationId xmlns:a16="http://schemas.microsoft.com/office/drawing/2014/main" id="{969E5EC1-81EC-4D48-B1CC-ABBB945FB36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56360" y="42862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10</xdr:row>
      <xdr:rowOff>0</xdr:rowOff>
    </xdr:from>
    <xdr:ext cx="184731" cy="264560"/>
    <xdr:sp macro="" textlink="">
      <xdr:nvSpPr>
        <xdr:cNvPr id="171" name="TextBox 1">
          <a:extLst>
            <a:ext uri="{FF2B5EF4-FFF2-40B4-BE49-F238E27FC236}">
              <a16:creationId xmlns:a16="http://schemas.microsoft.com/office/drawing/2014/main" id="{B87075DE-E51D-46F3-AB7A-7C71FC60489E}"/>
            </a:ext>
          </a:extLst>
        </xdr:cNvPr>
        <xdr:cNvSpPr txBox="1"/>
      </xdr:nvSpPr>
      <xdr:spPr>
        <a:xfrm>
          <a:off x="5514975" y="622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72" name="TextBox 2">
          <a:extLst>
            <a:ext uri="{FF2B5EF4-FFF2-40B4-BE49-F238E27FC236}">
              <a16:creationId xmlns:a16="http://schemas.microsoft.com/office/drawing/2014/main" id="{B8C89B19-FB0C-4E2E-9333-F44ED190D81B}"/>
            </a:ext>
          </a:extLst>
        </xdr:cNvPr>
        <xdr:cNvSpPr txBox="1"/>
      </xdr:nvSpPr>
      <xdr:spPr>
        <a:xfrm>
          <a:off x="5514975" y="622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73" name="TextBox 3">
          <a:extLst>
            <a:ext uri="{FF2B5EF4-FFF2-40B4-BE49-F238E27FC236}">
              <a16:creationId xmlns:a16="http://schemas.microsoft.com/office/drawing/2014/main" id="{7882DB19-4A8B-485E-AB49-259A956CECAF}"/>
            </a:ext>
          </a:extLst>
        </xdr:cNvPr>
        <xdr:cNvSpPr txBox="1"/>
      </xdr:nvSpPr>
      <xdr:spPr>
        <a:xfrm>
          <a:off x="5514975" y="622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74" name="TextBox 4">
          <a:extLst>
            <a:ext uri="{FF2B5EF4-FFF2-40B4-BE49-F238E27FC236}">
              <a16:creationId xmlns:a16="http://schemas.microsoft.com/office/drawing/2014/main" id="{A89354EE-15F4-4199-B1B2-42FFDE34FC36}"/>
            </a:ext>
          </a:extLst>
        </xdr:cNvPr>
        <xdr:cNvSpPr txBox="1"/>
      </xdr:nvSpPr>
      <xdr:spPr>
        <a:xfrm>
          <a:off x="5514975" y="622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75" name="TextBox 6">
          <a:extLst>
            <a:ext uri="{FF2B5EF4-FFF2-40B4-BE49-F238E27FC236}">
              <a16:creationId xmlns:a16="http://schemas.microsoft.com/office/drawing/2014/main" id="{E04841ED-972A-4635-926D-020D18F59370}"/>
            </a:ext>
          </a:extLst>
        </xdr:cNvPr>
        <xdr:cNvSpPr txBox="1"/>
      </xdr:nvSpPr>
      <xdr:spPr>
        <a:xfrm>
          <a:off x="5514975" y="622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76" name="TextBox 7">
          <a:extLst>
            <a:ext uri="{FF2B5EF4-FFF2-40B4-BE49-F238E27FC236}">
              <a16:creationId xmlns:a16="http://schemas.microsoft.com/office/drawing/2014/main" id="{66F477B5-869A-454A-9859-282627B37603}"/>
            </a:ext>
          </a:extLst>
        </xdr:cNvPr>
        <xdr:cNvSpPr txBox="1"/>
      </xdr:nvSpPr>
      <xdr:spPr>
        <a:xfrm>
          <a:off x="5514975" y="622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77" name="TextBox 8">
          <a:extLst>
            <a:ext uri="{FF2B5EF4-FFF2-40B4-BE49-F238E27FC236}">
              <a16:creationId xmlns:a16="http://schemas.microsoft.com/office/drawing/2014/main" id="{C1DA3562-19C8-4238-82D3-AA27C0387A86}"/>
            </a:ext>
          </a:extLst>
        </xdr:cNvPr>
        <xdr:cNvSpPr txBox="1"/>
      </xdr:nvSpPr>
      <xdr:spPr>
        <a:xfrm>
          <a:off x="5514975" y="622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twoCellAnchor editAs="oneCell">
    <xdr:from>
      <xdr:col>1</xdr:col>
      <xdr:colOff>533400</xdr:colOff>
      <xdr:row>78</xdr:row>
      <xdr:rowOff>0</xdr:rowOff>
    </xdr:from>
    <xdr:to>
      <xdr:col>1</xdr:col>
      <xdr:colOff>2200275</xdr:colOff>
      <xdr:row>78</xdr:row>
      <xdr:rowOff>0</xdr:rowOff>
    </xdr:to>
    <xdr:pic>
      <xdr:nvPicPr>
        <xdr:cNvPr id="182" name="Picture 458">
          <a:extLst>
            <a:ext uri="{FF2B5EF4-FFF2-40B4-BE49-F238E27FC236}">
              <a16:creationId xmlns:a16="http://schemas.microsoft.com/office/drawing/2014/main" id="{C499A278-AC7D-4350-B65A-5742C6C9E76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81100" y="59235975"/>
          <a:ext cx="16668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533400</xdr:colOff>
      <xdr:row>78</xdr:row>
      <xdr:rowOff>0</xdr:rowOff>
    </xdr:from>
    <xdr:to>
      <xdr:col>1</xdr:col>
      <xdr:colOff>2200275</xdr:colOff>
      <xdr:row>78</xdr:row>
      <xdr:rowOff>0</xdr:rowOff>
    </xdr:to>
    <xdr:pic>
      <xdr:nvPicPr>
        <xdr:cNvPr id="183" name="Picture 458">
          <a:extLst>
            <a:ext uri="{FF2B5EF4-FFF2-40B4-BE49-F238E27FC236}">
              <a16:creationId xmlns:a16="http://schemas.microsoft.com/office/drawing/2014/main" id="{D2C45DB9-0AFE-4497-8D18-88FF6D37258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81100" y="59235975"/>
          <a:ext cx="16668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10</xdr:row>
      <xdr:rowOff>0</xdr:rowOff>
    </xdr:from>
    <xdr:ext cx="184731" cy="264560"/>
    <xdr:sp macro="" textlink="">
      <xdr:nvSpPr>
        <xdr:cNvPr id="150" name="TextBox 1">
          <a:extLst>
            <a:ext uri="{FF2B5EF4-FFF2-40B4-BE49-F238E27FC236}">
              <a16:creationId xmlns:a16="http://schemas.microsoft.com/office/drawing/2014/main" id="{E1159888-4901-413E-B670-BAA57A8CA433}"/>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1" name="TextBox 2">
          <a:extLst>
            <a:ext uri="{FF2B5EF4-FFF2-40B4-BE49-F238E27FC236}">
              <a16:creationId xmlns:a16="http://schemas.microsoft.com/office/drawing/2014/main" id="{D1BF7375-EA37-4DDF-AC5D-8716CFD1555A}"/>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2" name="TextBox 3">
          <a:extLst>
            <a:ext uri="{FF2B5EF4-FFF2-40B4-BE49-F238E27FC236}">
              <a16:creationId xmlns:a16="http://schemas.microsoft.com/office/drawing/2014/main" id="{E474EE41-2C56-47A1-A11A-A5FB609F41DC}"/>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3" name="TextBox 4">
          <a:extLst>
            <a:ext uri="{FF2B5EF4-FFF2-40B4-BE49-F238E27FC236}">
              <a16:creationId xmlns:a16="http://schemas.microsoft.com/office/drawing/2014/main" id="{D99C0F29-5EA4-4E10-8942-74AB0F69FD3D}"/>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4" name="TextBox 6">
          <a:extLst>
            <a:ext uri="{FF2B5EF4-FFF2-40B4-BE49-F238E27FC236}">
              <a16:creationId xmlns:a16="http://schemas.microsoft.com/office/drawing/2014/main" id="{BB500911-EA3F-48B4-8CDB-4F02F1D14A73}"/>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5" name="TextBox 7">
          <a:extLst>
            <a:ext uri="{FF2B5EF4-FFF2-40B4-BE49-F238E27FC236}">
              <a16:creationId xmlns:a16="http://schemas.microsoft.com/office/drawing/2014/main" id="{0942ECBF-2E6C-47CA-B3E3-6B1C8CD5B7BA}"/>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6" name="TextBox 8">
          <a:extLst>
            <a:ext uri="{FF2B5EF4-FFF2-40B4-BE49-F238E27FC236}">
              <a16:creationId xmlns:a16="http://schemas.microsoft.com/office/drawing/2014/main" id="{A6CA322D-2C6A-45B5-94E6-41D85AB25993}"/>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990600</xdr:colOff>
      <xdr:row>15</xdr:row>
      <xdr:rowOff>0</xdr:rowOff>
    </xdr:from>
    <xdr:to>
      <xdr:col>1</xdr:col>
      <xdr:colOff>990600</xdr:colOff>
      <xdr:row>15</xdr:row>
      <xdr:rowOff>0</xdr:rowOff>
    </xdr:to>
    <xdr:pic>
      <xdr:nvPicPr>
        <xdr:cNvPr id="2" name="Picture 82">
          <a:extLst>
            <a:ext uri="{FF2B5EF4-FFF2-40B4-BE49-F238E27FC236}">
              <a16:creationId xmlns:a16="http://schemas.microsoft.com/office/drawing/2014/main" id="{CEBE253E-A6F6-4356-9775-4283FBE5F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 name="Picture 85">
          <a:extLst>
            <a:ext uri="{FF2B5EF4-FFF2-40B4-BE49-F238E27FC236}">
              <a16:creationId xmlns:a16="http://schemas.microsoft.com/office/drawing/2014/main" id="{03E83D57-B6E6-4393-B4A0-7C28A97BD0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 name="Picture 76">
          <a:extLst>
            <a:ext uri="{FF2B5EF4-FFF2-40B4-BE49-F238E27FC236}">
              <a16:creationId xmlns:a16="http://schemas.microsoft.com/office/drawing/2014/main" id="{1E0C7675-B2E6-4B2E-8D9C-374B06747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 name="Picture 79">
          <a:extLst>
            <a:ext uri="{FF2B5EF4-FFF2-40B4-BE49-F238E27FC236}">
              <a16:creationId xmlns:a16="http://schemas.microsoft.com/office/drawing/2014/main" id="{DF19F6FC-B25B-40EC-8479-B241DBAAD3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 name="Picture 82">
          <a:extLst>
            <a:ext uri="{FF2B5EF4-FFF2-40B4-BE49-F238E27FC236}">
              <a16:creationId xmlns:a16="http://schemas.microsoft.com/office/drawing/2014/main" id="{E31853C9-E797-41F6-B272-9F20213D4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 name="Picture 85">
          <a:extLst>
            <a:ext uri="{FF2B5EF4-FFF2-40B4-BE49-F238E27FC236}">
              <a16:creationId xmlns:a16="http://schemas.microsoft.com/office/drawing/2014/main" id="{BAB6E35D-1947-471C-BF0F-FD3729C250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8" name="Picture 76">
          <a:extLst>
            <a:ext uri="{FF2B5EF4-FFF2-40B4-BE49-F238E27FC236}">
              <a16:creationId xmlns:a16="http://schemas.microsoft.com/office/drawing/2014/main" id="{5EE0AC58-6523-406B-966A-BAB43AC31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9" name="Picture 79">
          <a:extLst>
            <a:ext uri="{FF2B5EF4-FFF2-40B4-BE49-F238E27FC236}">
              <a16:creationId xmlns:a16="http://schemas.microsoft.com/office/drawing/2014/main" id="{E13D9F65-9892-4AC0-BA55-BC763BA34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0" name="Picture 82">
          <a:extLst>
            <a:ext uri="{FF2B5EF4-FFF2-40B4-BE49-F238E27FC236}">
              <a16:creationId xmlns:a16="http://schemas.microsoft.com/office/drawing/2014/main" id="{C4ED1C81-9294-403A-9694-5887D6A4D2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1" name="Picture 85">
          <a:extLst>
            <a:ext uri="{FF2B5EF4-FFF2-40B4-BE49-F238E27FC236}">
              <a16:creationId xmlns:a16="http://schemas.microsoft.com/office/drawing/2014/main" id="{9DB9A699-D45D-4CD4-BE8A-6482A83E3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2" name="Picture 76">
          <a:extLst>
            <a:ext uri="{FF2B5EF4-FFF2-40B4-BE49-F238E27FC236}">
              <a16:creationId xmlns:a16="http://schemas.microsoft.com/office/drawing/2014/main" id="{808AAD09-CDEC-4436-9309-C1EB81B3D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3" name="Picture 79">
          <a:extLst>
            <a:ext uri="{FF2B5EF4-FFF2-40B4-BE49-F238E27FC236}">
              <a16:creationId xmlns:a16="http://schemas.microsoft.com/office/drawing/2014/main" id="{C6D7AFD3-D464-4D78-9A85-C296AC627B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15</xdr:row>
      <xdr:rowOff>0</xdr:rowOff>
    </xdr:to>
    <xdr:pic>
      <xdr:nvPicPr>
        <xdr:cNvPr id="14" name="Picture 133" descr="Izrezak.JPG">
          <a:extLst>
            <a:ext uri="{FF2B5EF4-FFF2-40B4-BE49-F238E27FC236}">
              <a16:creationId xmlns:a16="http://schemas.microsoft.com/office/drawing/2014/main" id="{9AF4D6EF-C2C0-42B9-831F-56A9C9E50C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15</xdr:row>
      <xdr:rowOff>0</xdr:rowOff>
    </xdr:to>
    <xdr:pic>
      <xdr:nvPicPr>
        <xdr:cNvPr id="15" name="Picture 143" descr="Izrezak.JPG">
          <a:extLst>
            <a:ext uri="{FF2B5EF4-FFF2-40B4-BE49-F238E27FC236}">
              <a16:creationId xmlns:a16="http://schemas.microsoft.com/office/drawing/2014/main" id="{87FC919C-BEF4-4B68-A352-A6A809CEF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6" name="Picture 2">
          <a:extLst>
            <a:ext uri="{FF2B5EF4-FFF2-40B4-BE49-F238E27FC236}">
              <a16:creationId xmlns:a16="http://schemas.microsoft.com/office/drawing/2014/main" id="{85A99C27-7D91-43B2-A424-B290F391D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17" name="Picture 3" descr="nealuce_parete">
          <a:extLst>
            <a:ext uri="{FF2B5EF4-FFF2-40B4-BE49-F238E27FC236}">
              <a16:creationId xmlns:a16="http://schemas.microsoft.com/office/drawing/2014/main" id="{6E466BE0-63BF-41F7-941B-91A18B5336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8" name="Picture 2">
          <a:extLst>
            <a:ext uri="{FF2B5EF4-FFF2-40B4-BE49-F238E27FC236}">
              <a16:creationId xmlns:a16="http://schemas.microsoft.com/office/drawing/2014/main" id="{69C6A340-152D-4796-A7D8-CDD34C4E83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9" name="Picture 2">
          <a:extLst>
            <a:ext uri="{FF2B5EF4-FFF2-40B4-BE49-F238E27FC236}">
              <a16:creationId xmlns:a16="http://schemas.microsoft.com/office/drawing/2014/main" id="{549A54EA-CE81-4057-B1E8-D1A88FB733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20" name="Picture 3" descr="nealuce_parete">
          <a:extLst>
            <a:ext uri="{FF2B5EF4-FFF2-40B4-BE49-F238E27FC236}">
              <a16:creationId xmlns:a16="http://schemas.microsoft.com/office/drawing/2014/main" id="{E03E5122-EF5C-46B4-88C4-9C6A202369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1" name="Picture 2">
          <a:extLst>
            <a:ext uri="{FF2B5EF4-FFF2-40B4-BE49-F238E27FC236}">
              <a16:creationId xmlns:a16="http://schemas.microsoft.com/office/drawing/2014/main" id="{A73C392A-AFAA-4037-8D56-435C27ABCE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22" name="Picture 3" descr="nealuce_parete">
          <a:extLst>
            <a:ext uri="{FF2B5EF4-FFF2-40B4-BE49-F238E27FC236}">
              <a16:creationId xmlns:a16="http://schemas.microsoft.com/office/drawing/2014/main" id="{8388A2CD-47EF-4C43-94FC-473CBD6AA8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3" name="Picture 2">
          <a:extLst>
            <a:ext uri="{FF2B5EF4-FFF2-40B4-BE49-F238E27FC236}">
              <a16:creationId xmlns:a16="http://schemas.microsoft.com/office/drawing/2014/main" id="{471FB49F-B0EA-43BD-9EE5-C6C468A759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15</xdr:row>
      <xdr:rowOff>0</xdr:rowOff>
    </xdr:from>
    <xdr:to>
      <xdr:col>1</xdr:col>
      <xdr:colOff>822960</xdr:colOff>
      <xdr:row>15</xdr:row>
      <xdr:rowOff>0</xdr:rowOff>
    </xdr:to>
    <xdr:pic>
      <xdr:nvPicPr>
        <xdr:cNvPr id="24" name="Picture 1">
          <a:extLst>
            <a:ext uri="{FF2B5EF4-FFF2-40B4-BE49-F238E27FC236}">
              <a16:creationId xmlns:a16="http://schemas.microsoft.com/office/drawing/2014/main" id="{9A1CC51F-8F08-434D-ADB1-1E5467DB959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15</xdr:row>
      <xdr:rowOff>0</xdr:rowOff>
    </xdr:to>
    <xdr:pic>
      <xdr:nvPicPr>
        <xdr:cNvPr id="25" name="Picture 164" descr="Izrezak.JPG">
          <a:extLst>
            <a:ext uri="{FF2B5EF4-FFF2-40B4-BE49-F238E27FC236}">
              <a16:creationId xmlns:a16="http://schemas.microsoft.com/office/drawing/2014/main" id="{44A6534D-1855-4A71-82B1-3C6A831D2C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16</xdr:row>
      <xdr:rowOff>20572</xdr:rowOff>
    </xdr:to>
    <xdr:pic>
      <xdr:nvPicPr>
        <xdr:cNvPr id="26" name="Picture 184" descr="Izrezak.JPG">
          <a:extLst>
            <a:ext uri="{FF2B5EF4-FFF2-40B4-BE49-F238E27FC236}">
              <a16:creationId xmlns:a16="http://schemas.microsoft.com/office/drawing/2014/main" id="{678AAE2C-21E5-442B-ACB0-74899A3CEA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16</xdr:row>
      <xdr:rowOff>20572</xdr:rowOff>
    </xdr:to>
    <xdr:pic>
      <xdr:nvPicPr>
        <xdr:cNvPr id="27" name="Picture 195" descr="Izrezak.JPG">
          <a:extLst>
            <a:ext uri="{FF2B5EF4-FFF2-40B4-BE49-F238E27FC236}">
              <a16:creationId xmlns:a16="http://schemas.microsoft.com/office/drawing/2014/main" id="{8903EDF8-6905-4FE6-8152-B3263C58F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8" name="Picture 2">
          <a:extLst>
            <a:ext uri="{FF2B5EF4-FFF2-40B4-BE49-F238E27FC236}">
              <a16:creationId xmlns:a16="http://schemas.microsoft.com/office/drawing/2014/main" id="{B01A9A0A-4358-4D54-B92E-748E8FBDA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9" name="Picture 2">
          <a:extLst>
            <a:ext uri="{FF2B5EF4-FFF2-40B4-BE49-F238E27FC236}">
              <a16:creationId xmlns:a16="http://schemas.microsoft.com/office/drawing/2014/main" id="{D166A3FC-3EA5-4577-BFE1-DE23BD655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30" name="Picture 3" descr="nealuce_parete">
          <a:extLst>
            <a:ext uri="{FF2B5EF4-FFF2-40B4-BE49-F238E27FC236}">
              <a16:creationId xmlns:a16="http://schemas.microsoft.com/office/drawing/2014/main" id="{A3E58C18-91B0-4BAD-9C7A-A00B9D455E0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1" name="Picture 2">
          <a:extLst>
            <a:ext uri="{FF2B5EF4-FFF2-40B4-BE49-F238E27FC236}">
              <a16:creationId xmlns:a16="http://schemas.microsoft.com/office/drawing/2014/main" id="{2288C96B-779E-4D9D-B00B-7EC2E4C37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32" name="Picture 3" descr="nealuce_parete">
          <a:extLst>
            <a:ext uri="{FF2B5EF4-FFF2-40B4-BE49-F238E27FC236}">
              <a16:creationId xmlns:a16="http://schemas.microsoft.com/office/drawing/2014/main" id="{D0CBBB40-CE35-4ED6-A584-6F16FFCFF4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3" name="Picture 2">
          <a:extLst>
            <a:ext uri="{FF2B5EF4-FFF2-40B4-BE49-F238E27FC236}">
              <a16:creationId xmlns:a16="http://schemas.microsoft.com/office/drawing/2014/main" id="{643D12F3-DCE1-4634-BB0D-6E9F8AD1E5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34" name="Picture 3" descr="nealuce_parete">
          <a:extLst>
            <a:ext uri="{FF2B5EF4-FFF2-40B4-BE49-F238E27FC236}">
              <a16:creationId xmlns:a16="http://schemas.microsoft.com/office/drawing/2014/main" id="{8EC57025-A2FF-4CB0-B3CD-17371B8D388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5" name="Picture 2">
          <a:extLst>
            <a:ext uri="{FF2B5EF4-FFF2-40B4-BE49-F238E27FC236}">
              <a16:creationId xmlns:a16="http://schemas.microsoft.com/office/drawing/2014/main" id="{6C9A71C1-4A60-444E-8E0A-5F2D1EA45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6" name="Picture 82">
          <a:extLst>
            <a:ext uri="{FF2B5EF4-FFF2-40B4-BE49-F238E27FC236}">
              <a16:creationId xmlns:a16="http://schemas.microsoft.com/office/drawing/2014/main" id="{C73059DF-8DA4-4293-B051-07AF00AC0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7" name="Picture 2">
          <a:extLst>
            <a:ext uri="{FF2B5EF4-FFF2-40B4-BE49-F238E27FC236}">
              <a16:creationId xmlns:a16="http://schemas.microsoft.com/office/drawing/2014/main" id="{B90DC354-C4C1-4F26-8B0B-93F7CFA183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38" name="Picture 3" descr="nealuce_parete">
          <a:extLst>
            <a:ext uri="{FF2B5EF4-FFF2-40B4-BE49-F238E27FC236}">
              <a16:creationId xmlns:a16="http://schemas.microsoft.com/office/drawing/2014/main" id="{A2FAA113-B85C-4BD4-A17E-87A0B18177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9" name="Picture 85">
          <a:extLst>
            <a:ext uri="{FF2B5EF4-FFF2-40B4-BE49-F238E27FC236}">
              <a16:creationId xmlns:a16="http://schemas.microsoft.com/office/drawing/2014/main" id="{BE8D0313-5662-4DA2-8B25-46BAF3B12C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0" name="Picture 2">
          <a:extLst>
            <a:ext uri="{FF2B5EF4-FFF2-40B4-BE49-F238E27FC236}">
              <a16:creationId xmlns:a16="http://schemas.microsoft.com/office/drawing/2014/main" id="{72A9D471-2E99-434B-B89B-EA1173828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41" name="Picture 3" descr="nealuce_parete">
          <a:extLst>
            <a:ext uri="{FF2B5EF4-FFF2-40B4-BE49-F238E27FC236}">
              <a16:creationId xmlns:a16="http://schemas.microsoft.com/office/drawing/2014/main" id="{ED350510-9201-45CB-A43C-18C4C76787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 name="Picture 76">
          <a:extLst>
            <a:ext uri="{FF2B5EF4-FFF2-40B4-BE49-F238E27FC236}">
              <a16:creationId xmlns:a16="http://schemas.microsoft.com/office/drawing/2014/main" id="{4EFC944B-85FB-4BC8-B568-DAF6A8A29C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 name="Picture 2">
          <a:extLst>
            <a:ext uri="{FF2B5EF4-FFF2-40B4-BE49-F238E27FC236}">
              <a16:creationId xmlns:a16="http://schemas.microsoft.com/office/drawing/2014/main" id="{BE821E11-4209-46F4-AB98-8E8A3AA758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44" name="Picture 3" descr="nealuce_parete">
          <a:extLst>
            <a:ext uri="{FF2B5EF4-FFF2-40B4-BE49-F238E27FC236}">
              <a16:creationId xmlns:a16="http://schemas.microsoft.com/office/drawing/2014/main" id="{8561AA98-3D69-48B2-B603-11C71B4FC4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 name="Picture 79">
          <a:extLst>
            <a:ext uri="{FF2B5EF4-FFF2-40B4-BE49-F238E27FC236}">
              <a16:creationId xmlns:a16="http://schemas.microsoft.com/office/drawing/2014/main" id="{EC4CF9C2-2443-4B7B-8187-D93EE199F6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6" name="Picture 2">
          <a:extLst>
            <a:ext uri="{FF2B5EF4-FFF2-40B4-BE49-F238E27FC236}">
              <a16:creationId xmlns:a16="http://schemas.microsoft.com/office/drawing/2014/main" id="{1AE65206-D125-47E5-AD1F-D46E433FDC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47" name="Picture 3" descr="nealuce_parete">
          <a:extLst>
            <a:ext uri="{FF2B5EF4-FFF2-40B4-BE49-F238E27FC236}">
              <a16:creationId xmlns:a16="http://schemas.microsoft.com/office/drawing/2014/main" id="{55237D44-995C-4282-B321-A086756002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48" name="Picture 1">
          <a:extLst>
            <a:ext uri="{FF2B5EF4-FFF2-40B4-BE49-F238E27FC236}">
              <a16:creationId xmlns:a16="http://schemas.microsoft.com/office/drawing/2014/main" id="{F27673FA-94B4-4F1C-812D-BEFBB9C8451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15</xdr:row>
      <xdr:rowOff>0</xdr:rowOff>
    </xdr:from>
    <xdr:to>
      <xdr:col>1</xdr:col>
      <xdr:colOff>617220</xdr:colOff>
      <xdr:row>15</xdr:row>
      <xdr:rowOff>0</xdr:rowOff>
    </xdr:to>
    <xdr:pic>
      <xdr:nvPicPr>
        <xdr:cNvPr id="49" name="Picture 217" descr="Izrezak.JPG">
          <a:extLst>
            <a:ext uri="{FF2B5EF4-FFF2-40B4-BE49-F238E27FC236}">
              <a16:creationId xmlns:a16="http://schemas.microsoft.com/office/drawing/2014/main" id="{5FEDEF33-EA83-4E4C-9451-E3BB72E5DF1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0" name="Picture 82">
          <a:extLst>
            <a:ext uri="{FF2B5EF4-FFF2-40B4-BE49-F238E27FC236}">
              <a16:creationId xmlns:a16="http://schemas.microsoft.com/office/drawing/2014/main" id="{4F0E6F25-2084-4973-8FE1-FAB27B935A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1" name="Picture 85">
          <a:extLst>
            <a:ext uri="{FF2B5EF4-FFF2-40B4-BE49-F238E27FC236}">
              <a16:creationId xmlns:a16="http://schemas.microsoft.com/office/drawing/2014/main" id="{09E69937-66DD-4618-BF74-E2E051896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2" name="Picture 76">
          <a:extLst>
            <a:ext uri="{FF2B5EF4-FFF2-40B4-BE49-F238E27FC236}">
              <a16:creationId xmlns:a16="http://schemas.microsoft.com/office/drawing/2014/main" id="{8A19790F-799D-4CB3-928A-537A228AC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3" name="Picture 79">
          <a:extLst>
            <a:ext uri="{FF2B5EF4-FFF2-40B4-BE49-F238E27FC236}">
              <a16:creationId xmlns:a16="http://schemas.microsoft.com/office/drawing/2014/main" id="{C0866C71-5131-443E-AFD9-5880682CB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54" name="Picture 1">
          <a:extLst>
            <a:ext uri="{FF2B5EF4-FFF2-40B4-BE49-F238E27FC236}">
              <a16:creationId xmlns:a16="http://schemas.microsoft.com/office/drawing/2014/main" id="{B173ADE2-589E-4562-8793-83A6DD01A77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5" name="Picture 82">
          <a:extLst>
            <a:ext uri="{FF2B5EF4-FFF2-40B4-BE49-F238E27FC236}">
              <a16:creationId xmlns:a16="http://schemas.microsoft.com/office/drawing/2014/main" id="{FE959C9B-B745-4F82-8140-BF8C515CF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6" name="Picture 85">
          <a:extLst>
            <a:ext uri="{FF2B5EF4-FFF2-40B4-BE49-F238E27FC236}">
              <a16:creationId xmlns:a16="http://schemas.microsoft.com/office/drawing/2014/main" id="{CBC35894-59FA-4489-A29E-6A05A85B8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7" name="Picture 76">
          <a:extLst>
            <a:ext uri="{FF2B5EF4-FFF2-40B4-BE49-F238E27FC236}">
              <a16:creationId xmlns:a16="http://schemas.microsoft.com/office/drawing/2014/main" id="{0858D1D4-EA05-4FD1-857E-9FBCF8415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8" name="Picture 79">
          <a:extLst>
            <a:ext uri="{FF2B5EF4-FFF2-40B4-BE49-F238E27FC236}">
              <a16:creationId xmlns:a16="http://schemas.microsoft.com/office/drawing/2014/main" id="{FF27AAD9-3C41-47BA-AD38-2B103027F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68580</xdr:rowOff>
    </xdr:to>
    <xdr:pic>
      <xdr:nvPicPr>
        <xdr:cNvPr id="59" name="Picture 1">
          <a:extLst>
            <a:ext uri="{FF2B5EF4-FFF2-40B4-BE49-F238E27FC236}">
              <a16:creationId xmlns:a16="http://schemas.microsoft.com/office/drawing/2014/main" id="{F328EB55-22F5-48FB-9700-5B674F2A2F3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0" name="Picture 82">
          <a:extLst>
            <a:ext uri="{FF2B5EF4-FFF2-40B4-BE49-F238E27FC236}">
              <a16:creationId xmlns:a16="http://schemas.microsoft.com/office/drawing/2014/main" id="{45B0FB69-DD8A-489E-8953-E745F76312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1" name="Picture 85">
          <a:extLst>
            <a:ext uri="{FF2B5EF4-FFF2-40B4-BE49-F238E27FC236}">
              <a16:creationId xmlns:a16="http://schemas.microsoft.com/office/drawing/2014/main" id="{153D1C36-35E7-45B3-94F6-09FEC0E9F9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2" name="Picture 76">
          <a:extLst>
            <a:ext uri="{FF2B5EF4-FFF2-40B4-BE49-F238E27FC236}">
              <a16:creationId xmlns:a16="http://schemas.microsoft.com/office/drawing/2014/main" id="{A08E8D50-B6D1-428C-8D5F-62D3C50093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3" name="Picture 79">
          <a:extLst>
            <a:ext uri="{FF2B5EF4-FFF2-40B4-BE49-F238E27FC236}">
              <a16:creationId xmlns:a16="http://schemas.microsoft.com/office/drawing/2014/main" id="{EB6A4BA9-019C-4BF4-9B3C-0EF93B1F49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64" name="Picture 1">
          <a:extLst>
            <a:ext uri="{FF2B5EF4-FFF2-40B4-BE49-F238E27FC236}">
              <a16:creationId xmlns:a16="http://schemas.microsoft.com/office/drawing/2014/main" id="{A0B383CB-1C65-43E3-8FEE-EB5048481C4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0</xdr:rowOff>
    </xdr:to>
    <xdr:pic>
      <xdr:nvPicPr>
        <xdr:cNvPr id="65" name="Picture 3">
          <a:extLst>
            <a:ext uri="{FF2B5EF4-FFF2-40B4-BE49-F238E27FC236}">
              <a16:creationId xmlns:a16="http://schemas.microsoft.com/office/drawing/2014/main" id="{5AB2FA84-354C-450A-9E7F-751C3ED59B0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15</xdr:row>
      <xdr:rowOff>0</xdr:rowOff>
    </xdr:from>
    <xdr:to>
      <xdr:col>1</xdr:col>
      <xdr:colOff>906780</xdr:colOff>
      <xdr:row>15</xdr:row>
      <xdr:rowOff>0</xdr:rowOff>
    </xdr:to>
    <xdr:pic>
      <xdr:nvPicPr>
        <xdr:cNvPr id="66" name="Picture 311" descr="kha.JPG">
          <a:extLst>
            <a:ext uri="{FF2B5EF4-FFF2-40B4-BE49-F238E27FC236}">
              <a16:creationId xmlns:a16="http://schemas.microsoft.com/office/drawing/2014/main" id="{4EA436C4-70A8-4B67-8DE5-F5167AFB361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7" name="Picture 82">
          <a:extLst>
            <a:ext uri="{FF2B5EF4-FFF2-40B4-BE49-F238E27FC236}">
              <a16:creationId xmlns:a16="http://schemas.microsoft.com/office/drawing/2014/main" id="{4F4A7CE4-E704-4B49-90BB-1E15E01FC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8" name="Picture 85">
          <a:extLst>
            <a:ext uri="{FF2B5EF4-FFF2-40B4-BE49-F238E27FC236}">
              <a16:creationId xmlns:a16="http://schemas.microsoft.com/office/drawing/2014/main" id="{7F5CCA00-189F-4899-A699-68A4B3E9FF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9" name="Picture 76">
          <a:extLst>
            <a:ext uri="{FF2B5EF4-FFF2-40B4-BE49-F238E27FC236}">
              <a16:creationId xmlns:a16="http://schemas.microsoft.com/office/drawing/2014/main" id="{D3E284AD-3676-468C-BF54-1A575DC4B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0" name="Picture 79">
          <a:extLst>
            <a:ext uri="{FF2B5EF4-FFF2-40B4-BE49-F238E27FC236}">
              <a16:creationId xmlns:a16="http://schemas.microsoft.com/office/drawing/2014/main" id="{4BA197A6-13B4-45ED-AF8D-794F5C6A8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68580</xdr:rowOff>
    </xdr:to>
    <xdr:pic>
      <xdr:nvPicPr>
        <xdr:cNvPr id="71" name="Picture 1">
          <a:extLst>
            <a:ext uri="{FF2B5EF4-FFF2-40B4-BE49-F238E27FC236}">
              <a16:creationId xmlns:a16="http://schemas.microsoft.com/office/drawing/2014/main" id="{9BDCDE6C-7705-4056-B86C-5798DEFF88A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0</xdr:rowOff>
    </xdr:to>
    <xdr:pic>
      <xdr:nvPicPr>
        <xdr:cNvPr id="72" name="Picture 3">
          <a:extLst>
            <a:ext uri="{FF2B5EF4-FFF2-40B4-BE49-F238E27FC236}">
              <a16:creationId xmlns:a16="http://schemas.microsoft.com/office/drawing/2014/main" id="{E77B1FC3-4171-4AEA-A11E-94C2FC69CB7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3" name="Picture 82">
          <a:extLst>
            <a:ext uri="{FF2B5EF4-FFF2-40B4-BE49-F238E27FC236}">
              <a16:creationId xmlns:a16="http://schemas.microsoft.com/office/drawing/2014/main" id="{2AF34F44-DCA8-43D8-911E-3CEA6589C1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4" name="Picture 85">
          <a:extLst>
            <a:ext uri="{FF2B5EF4-FFF2-40B4-BE49-F238E27FC236}">
              <a16:creationId xmlns:a16="http://schemas.microsoft.com/office/drawing/2014/main" id="{6159D6A5-E34A-437C-83A1-2364A9F1C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5" name="Picture 76">
          <a:extLst>
            <a:ext uri="{FF2B5EF4-FFF2-40B4-BE49-F238E27FC236}">
              <a16:creationId xmlns:a16="http://schemas.microsoft.com/office/drawing/2014/main" id="{D785755B-8E5A-4A92-A7B4-BE3E8252CF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6" name="Picture 79">
          <a:extLst>
            <a:ext uri="{FF2B5EF4-FFF2-40B4-BE49-F238E27FC236}">
              <a16:creationId xmlns:a16="http://schemas.microsoft.com/office/drawing/2014/main" id="{8E426DDE-EB8C-4137-83EA-5BD72D0373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7" name="Picture 82">
          <a:extLst>
            <a:ext uri="{FF2B5EF4-FFF2-40B4-BE49-F238E27FC236}">
              <a16:creationId xmlns:a16="http://schemas.microsoft.com/office/drawing/2014/main" id="{CC1A1C89-8462-404F-81F3-97E5D66B5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8" name="Picture 85">
          <a:extLst>
            <a:ext uri="{FF2B5EF4-FFF2-40B4-BE49-F238E27FC236}">
              <a16:creationId xmlns:a16="http://schemas.microsoft.com/office/drawing/2014/main" id="{7ABAFFCF-832B-46BD-AA6D-B8E57CB2B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9" name="Picture 76">
          <a:extLst>
            <a:ext uri="{FF2B5EF4-FFF2-40B4-BE49-F238E27FC236}">
              <a16:creationId xmlns:a16="http://schemas.microsoft.com/office/drawing/2014/main" id="{C0C8093A-3052-4A0F-BF17-715C4F962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80" name="Picture 79">
          <a:extLst>
            <a:ext uri="{FF2B5EF4-FFF2-40B4-BE49-F238E27FC236}">
              <a16:creationId xmlns:a16="http://schemas.microsoft.com/office/drawing/2014/main" id="{E0728860-4F47-439E-9D22-679F655AE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16</xdr:row>
      <xdr:rowOff>114298</xdr:rowOff>
    </xdr:to>
    <xdr:pic>
      <xdr:nvPicPr>
        <xdr:cNvPr id="81" name="Picture 1">
          <a:extLst>
            <a:ext uri="{FF2B5EF4-FFF2-40B4-BE49-F238E27FC236}">
              <a16:creationId xmlns:a16="http://schemas.microsoft.com/office/drawing/2014/main" id="{44615F94-EFF1-4848-9D45-53D8CB7AF41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82" name="Picture 2">
          <a:extLst>
            <a:ext uri="{FF2B5EF4-FFF2-40B4-BE49-F238E27FC236}">
              <a16:creationId xmlns:a16="http://schemas.microsoft.com/office/drawing/2014/main" id="{6C44DAA3-1099-4E7F-9C3D-AF19CB118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83" name="Picture 3" descr="nealuce_parete">
          <a:extLst>
            <a:ext uri="{FF2B5EF4-FFF2-40B4-BE49-F238E27FC236}">
              <a16:creationId xmlns:a16="http://schemas.microsoft.com/office/drawing/2014/main" id="{C80FACC1-A515-44B2-AD0C-0AD6EDB453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4" name="Picture 2">
          <a:extLst>
            <a:ext uri="{FF2B5EF4-FFF2-40B4-BE49-F238E27FC236}">
              <a16:creationId xmlns:a16="http://schemas.microsoft.com/office/drawing/2014/main" id="{B24A7D86-FBDC-40F0-87EA-371B784C7B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5" name="Picture 2">
          <a:extLst>
            <a:ext uri="{FF2B5EF4-FFF2-40B4-BE49-F238E27FC236}">
              <a16:creationId xmlns:a16="http://schemas.microsoft.com/office/drawing/2014/main" id="{3CA92B1A-F7AA-493A-9ADC-EB3229F39A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6" name="Picture 2">
          <a:extLst>
            <a:ext uri="{FF2B5EF4-FFF2-40B4-BE49-F238E27FC236}">
              <a16:creationId xmlns:a16="http://schemas.microsoft.com/office/drawing/2014/main" id="{53E052BA-008C-4C5B-8408-253953008A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7" name="Picture 2">
          <a:extLst>
            <a:ext uri="{FF2B5EF4-FFF2-40B4-BE49-F238E27FC236}">
              <a16:creationId xmlns:a16="http://schemas.microsoft.com/office/drawing/2014/main" id="{7B9A1A4D-0204-4A21-B86E-714DDF1F2D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8" name="Picture 2">
          <a:extLst>
            <a:ext uri="{FF2B5EF4-FFF2-40B4-BE49-F238E27FC236}">
              <a16:creationId xmlns:a16="http://schemas.microsoft.com/office/drawing/2014/main" id="{4B880E4A-71EA-457A-BD7E-8B9ED82AB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89" name="Picture 3" descr="nealuce_parete">
          <a:extLst>
            <a:ext uri="{FF2B5EF4-FFF2-40B4-BE49-F238E27FC236}">
              <a16:creationId xmlns:a16="http://schemas.microsoft.com/office/drawing/2014/main" id="{7D717B37-F4D1-43AB-80DA-57B6B3DFF1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0" name="Picture 2">
          <a:extLst>
            <a:ext uri="{FF2B5EF4-FFF2-40B4-BE49-F238E27FC236}">
              <a16:creationId xmlns:a16="http://schemas.microsoft.com/office/drawing/2014/main" id="{2E03FAFD-920E-43A2-ABB4-08AF8C373B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91" name="Picture 3" descr="nealuce_parete">
          <a:extLst>
            <a:ext uri="{FF2B5EF4-FFF2-40B4-BE49-F238E27FC236}">
              <a16:creationId xmlns:a16="http://schemas.microsoft.com/office/drawing/2014/main" id="{4BFBBD65-1AFA-4BC8-995C-F768C719102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2" name="Picture 2">
          <a:extLst>
            <a:ext uri="{FF2B5EF4-FFF2-40B4-BE49-F238E27FC236}">
              <a16:creationId xmlns:a16="http://schemas.microsoft.com/office/drawing/2014/main" id="{D2005BF3-78F2-49E2-B3ED-6C3EABCD1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93" name="Picture 3" descr="nealuce_parete">
          <a:extLst>
            <a:ext uri="{FF2B5EF4-FFF2-40B4-BE49-F238E27FC236}">
              <a16:creationId xmlns:a16="http://schemas.microsoft.com/office/drawing/2014/main" id="{F73E5048-5279-4D21-8B6C-F4592123152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4" name="Picture 2">
          <a:extLst>
            <a:ext uri="{FF2B5EF4-FFF2-40B4-BE49-F238E27FC236}">
              <a16:creationId xmlns:a16="http://schemas.microsoft.com/office/drawing/2014/main" id="{50412F05-0B78-432A-BBFB-598DC17555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95" name="Picture 3" descr="nealuce_parete">
          <a:extLst>
            <a:ext uri="{FF2B5EF4-FFF2-40B4-BE49-F238E27FC236}">
              <a16:creationId xmlns:a16="http://schemas.microsoft.com/office/drawing/2014/main" id="{D5C4620A-1B1B-4ABD-B15F-3E7AC79D83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6" name="Picture 2">
          <a:extLst>
            <a:ext uri="{FF2B5EF4-FFF2-40B4-BE49-F238E27FC236}">
              <a16:creationId xmlns:a16="http://schemas.microsoft.com/office/drawing/2014/main" id="{F0CFEE3E-DFE8-4B2B-81BD-ABCF350A4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7" name="Picture 2">
          <a:extLst>
            <a:ext uri="{FF2B5EF4-FFF2-40B4-BE49-F238E27FC236}">
              <a16:creationId xmlns:a16="http://schemas.microsoft.com/office/drawing/2014/main" id="{3BCD8941-6505-44EA-938A-26B19A039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8" name="Picture 2">
          <a:extLst>
            <a:ext uri="{FF2B5EF4-FFF2-40B4-BE49-F238E27FC236}">
              <a16:creationId xmlns:a16="http://schemas.microsoft.com/office/drawing/2014/main" id="{633A352C-FA85-47F0-917E-9773AD9F96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9" name="Picture 2">
          <a:extLst>
            <a:ext uri="{FF2B5EF4-FFF2-40B4-BE49-F238E27FC236}">
              <a16:creationId xmlns:a16="http://schemas.microsoft.com/office/drawing/2014/main" id="{D5A96E6E-9A4D-4542-871E-B787DEC28E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0" name="Picture 2">
          <a:extLst>
            <a:ext uri="{FF2B5EF4-FFF2-40B4-BE49-F238E27FC236}">
              <a16:creationId xmlns:a16="http://schemas.microsoft.com/office/drawing/2014/main" id="{58CB69AA-70E1-42D0-831C-F0C1D727B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1" name="Picture 2">
          <a:extLst>
            <a:ext uri="{FF2B5EF4-FFF2-40B4-BE49-F238E27FC236}">
              <a16:creationId xmlns:a16="http://schemas.microsoft.com/office/drawing/2014/main" id="{2C1B4AA5-FAA4-4338-AE77-D56EEFC11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02" name="Picture 3" descr="nealuce_parete">
          <a:extLst>
            <a:ext uri="{FF2B5EF4-FFF2-40B4-BE49-F238E27FC236}">
              <a16:creationId xmlns:a16="http://schemas.microsoft.com/office/drawing/2014/main" id="{EA7A5781-D543-4FAB-86BE-2824FB1B63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3" name="Picture 2">
          <a:extLst>
            <a:ext uri="{FF2B5EF4-FFF2-40B4-BE49-F238E27FC236}">
              <a16:creationId xmlns:a16="http://schemas.microsoft.com/office/drawing/2014/main" id="{6EDCCE15-16BA-485D-AF50-E800E359A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04" name="Picture 3" descr="nealuce_parete">
          <a:extLst>
            <a:ext uri="{FF2B5EF4-FFF2-40B4-BE49-F238E27FC236}">
              <a16:creationId xmlns:a16="http://schemas.microsoft.com/office/drawing/2014/main" id="{0F75D2D3-6BAB-47E4-A38E-246E708919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5" name="Picture 2">
          <a:extLst>
            <a:ext uri="{FF2B5EF4-FFF2-40B4-BE49-F238E27FC236}">
              <a16:creationId xmlns:a16="http://schemas.microsoft.com/office/drawing/2014/main" id="{43B040A2-9AC2-4F45-8FC7-0AFFD5C03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06" name="Picture 3" descr="nealuce_parete">
          <a:extLst>
            <a:ext uri="{FF2B5EF4-FFF2-40B4-BE49-F238E27FC236}">
              <a16:creationId xmlns:a16="http://schemas.microsoft.com/office/drawing/2014/main" id="{67944EF8-118E-4DFD-815D-8C2EB789368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7" name="Picture 2">
          <a:extLst>
            <a:ext uri="{FF2B5EF4-FFF2-40B4-BE49-F238E27FC236}">
              <a16:creationId xmlns:a16="http://schemas.microsoft.com/office/drawing/2014/main" id="{7683F104-03F5-4E37-AA13-AED1C4D2F1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08" name="Picture 82">
          <a:extLst>
            <a:ext uri="{FF2B5EF4-FFF2-40B4-BE49-F238E27FC236}">
              <a16:creationId xmlns:a16="http://schemas.microsoft.com/office/drawing/2014/main" id="{A200C2D6-BC78-45A1-BCC2-89A5119C8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9" name="Picture 2">
          <a:extLst>
            <a:ext uri="{FF2B5EF4-FFF2-40B4-BE49-F238E27FC236}">
              <a16:creationId xmlns:a16="http://schemas.microsoft.com/office/drawing/2014/main" id="{A8C32F39-5906-498C-A57F-6B16FE842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10" name="Picture 3" descr="nealuce_parete">
          <a:extLst>
            <a:ext uri="{FF2B5EF4-FFF2-40B4-BE49-F238E27FC236}">
              <a16:creationId xmlns:a16="http://schemas.microsoft.com/office/drawing/2014/main" id="{0857FBD2-E458-42F5-A7B1-76889F753C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11" name="Picture 85">
          <a:extLst>
            <a:ext uri="{FF2B5EF4-FFF2-40B4-BE49-F238E27FC236}">
              <a16:creationId xmlns:a16="http://schemas.microsoft.com/office/drawing/2014/main" id="{457F7EE6-AEE9-42D9-9F85-42F05BA033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12" name="Picture 2">
          <a:extLst>
            <a:ext uri="{FF2B5EF4-FFF2-40B4-BE49-F238E27FC236}">
              <a16:creationId xmlns:a16="http://schemas.microsoft.com/office/drawing/2014/main" id="{69323E17-421C-4E52-9C31-A4743E858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13" name="Picture 3" descr="nealuce_parete">
          <a:extLst>
            <a:ext uri="{FF2B5EF4-FFF2-40B4-BE49-F238E27FC236}">
              <a16:creationId xmlns:a16="http://schemas.microsoft.com/office/drawing/2014/main" id="{79952FD8-31F5-4154-A321-DE831767D9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14" name="Picture 76">
          <a:extLst>
            <a:ext uri="{FF2B5EF4-FFF2-40B4-BE49-F238E27FC236}">
              <a16:creationId xmlns:a16="http://schemas.microsoft.com/office/drawing/2014/main" id="{5E24F76C-89B7-4256-93DA-C44439510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15" name="Picture 2">
          <a:extLst>
            <a:ext uri="{FF2B5EF4-FFF2-40B4-BE49-F238E27FC236}">
              <a16:creationId xmlns:a16="http://schemas.microsoft.com/office/drawing/2014/main" id="{E459C189-C36C-4BFC-A2FE-A5BDF3F39E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16" name="Picture 3" descr="nealuce_parete">
          <a:extLst>
            <a:ext uri="{FF2B5EF4-FFF2-40B4-BE49-F238E27FC236}">
              <a16:creationId xmlns:a16="http://schemas.microsoft.com/office/drawing/2014/main" id="{19A94BED-7125-41ED-BA81-CFE152EDE8F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17" name="Picture 79">
          <a:extLst>
            <a:ext uri="{FF2B5EF4-FFF2-40B4-BE49-F238E27FC236}">
              <a16:creationId xmlns:a16="http://schemas.microsoft.com/office/drawing/2014/main" id="{3B507886-FDB1-421B-BE04-947D218EA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18" name="Picture 2">
          <a:extLst>
            <a:ext uri="{FF2B5EF4-FFF2-40B4-BE49-F238E27FC236}">
              <a16:creationId xmlns:a16="http://schemas.microsoft.com/office/drawing/2014/main" id="{870C6980-799B-4CD8-B031-301A9AD8D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19" name="Picture 3" descr="nealuce_parete">
          <a:extLst>
            <a:ext uri="{FF2B5EF4-FFF2-40B4-BE49-F238E27FC236}">
              <a16:creationId xmlns:a16="http://schemas.microsoft.com/office/drawing/2014/main" id="{5D4D9E08-DC8F-489F-8026-CEC6B35623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5461</xdr:rowOff>
    </xdr:to>
    <xdr:pic>
      <xdr:nvPicPr>
        <xdr:cNvPr id="120" name="Picture 1">
          <a:extLst>
            <a:ext uri="{FF2B5EF4-FFF2-40B4-BE49-F238E27FC236}">
              <a16:creationId xmlns:a16="http://schemas.microsoft.com/office/drawing/2014/main" id="{E5048E53-53D1-4FE7-AE0E-CD95D0505C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1" name="Picture 2">
          <a:extLst>
            <a:ext uri="{FF2B5EF4-FFF2-40B4-BE49-F238E27FC236}">
              <a16:creationId xmlns:a16="http://schemas.microsoft.com/office/drawing/2014/main" id="{DB78579C-54EE-4394-A3CC-24BF59713D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22" name="Picture 3" descr="nealuce_parete">
          <a:extLst>
            <a:ext uri="{FF2B5EF4-FFF2-40B4-BE49-F238E27FC236}">
              <a16:creationId xmlns:a16="http://schemas.microsoft.com/office/drawing/2014/main" id="{348E10C6-0D30-4410-A0B5-3BA62230D4F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3" name="Picture 2">
          <a:extLst>
            <a:ext uri="{FF2B5EF4-FFF2-40B4-BE49-F238E27FC236}">
              <a16:creationId xmlns:a16="http://schemas.microsoft.com/office/drawing/2014/main" id="{BF26039E-44C2-487E-89FB-270367869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4" name="Picture 2">
          <a:extLst>
            <a:ext uri="{FF2B5EF4-FFF2-40B4-BE49-F238E27FC236}">
              <a16:creationId xmlns:a16="http://schemas.microsoft.com/office/drawing/2014/main" id="{52002942-9043-40E3-A55F-6749F41B0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25" name="Picture 3" descr="nealuce_parete">
          <a:extLst>
            <a:ext uri="{FF2B5EF4-FFF2-40B4-BE49-F238E27FC236}">
              <a16:creationId xmlns:a16="http://schemas.microsoft.com/office/drawing/2014/main" id="{0591DAF4-7199-4506-B59C-2FCC7448E2B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6" name="Picture 2">
          <a:extLst>
            <a:ext uri="{FF2B5EF4-FFF2-40B4-BE49-F238E27FC236}">
              <a16:creationId xmlns:a16="http://schemas.microsoft.com/office/drawing/2014/main" id="{F5964CA6-4B19-49F7-B859-856C2CE9D6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7" name="Picture 2">
          <a:extLst>
            <a:ext uri="{FF2B5EF4-FFF2-40B4-BE49-F238E27FC236}">
              <a16:creationId xmlns:a16="http://schemas.microsoft.com/office/drawing/2014/main" id="{1BB54F9F-99AD-417C-AB67-DA8DC6E05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28" name="Picture 3" descr="nealuce_parete">
          <a:extLst>
            <a:ext uri="{FF2B5EF4-FFF2-40B4-BE49-F238E27FC236}">
              <a16:creationId xmlns:a16="http://schemas.microsoft.com/office/drawing/2014/main" id="{4EF047C8-8AA4-48F3-8B71-06DA10AA2E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9" name="Picture 2">
          <a:extLst>
            <a:ext uri="{FF2B5EF4-FFF2-40B4-BE49-F238E27FC236}">
              <a16:creationId xmlns:a16="http://schemas.microsoft.com/office/drawing/2014/main" id="{A09D6F0D-CCFA-44D9-8A45-FF768E4D4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0" name="Picture 2">
          <a:extLst>
            <a:ext uri="{FF2B5EF4-FFF2-40B4-BE49-F238E27FC236}">
              <a16:creationId xmlns:a16="http://schemas.microsoft.com/office/drawing/2014/main" id="{A26985FD-5FEB-493A-9C3E-91F5A2411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31" name="Picture 3" descr="nealuce_parete">
          <a:extLst>
            <a:ext uri="{FF2B5EF4-FFF2-40B4-BE49-F238E27FC236}">
              <a16:creationId xmlns:a16="http://schemas.microsoft.com/office/drawing/2014/main" id="{3A0FFACD-B8E8-4AE4-A6CD-0670BB9443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2" name="Picture 2">
          <a:extLst>
            <a:ext uri="{FF2B5EF4-FFF2-40B4-BE49-F238E27FC236}">
              <a16:creationId xmlns:a16="http://schemas.microsoft.com/office/drawing/2014/main" id="{FD5F392E-32A2-407E-A8D8-36755BFCC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3" name="Picture 2">
          <a:extLst>
            <a:ext uri="{FF2B5EF4-FFF2-40B4-BE49-F238E27FC236}">
              <a16:creationId xmlns:a16="http://schemas.microsoft.com/office/drawing/2014/main" id="{70F31AEB-34D7-47C4-A7EC-849A5C0B42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34" name="Picture 3" descr="nealuce_parete">
          <a:extLst>
            <a:ext uri="{FF2B5EF4-FFF2-40B4-BE49-F238E27FC236}">
              <a16:creationId xmlns:a16="http://schemas.microsoft.com/office/drawing/2014/main" id="{3EAF2ADE-7470-4760-9DAE-A54E4DB7D4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5" name="Picture 2">
          <a:extLst>
            <a:ext uri="{FF2B5EF4-FFF2-40B4-BE49-F238E27FC236}">
              <a16:creationId xmlns:a16="http://schemas.microsoft.com/office/drawing/2014/main" id="{63C42341-C51D-40B1-90CF-38A00F162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36" name="Picture 3" descr="nealuce_parete">
          <a:extLst>
            <a:ext uri="{FF2B5EF4-FFF2-40B4-BE49-F238E27FC236}">
              <a16:creationId xmlns:a16="http://schemas.microsoft.com/office/drawing/2014/main" id="{6B9E94CD-767F-4FD3-A0A0-7444D4E4C1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7" name="Picture 2">
          <a:extLst>
            <a:ext uri="{FF2B5EF4-FFF2-40B4-BE49-F238E27FC236}">
              <a16:creationId xmlns:a16="http://schemas.microsoft.com/office/drawing/2014/main" id="{63DD61AA-7EF9-4E7C-8264-116AD8501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8" name="Picture 2">
          <a:extLst>
            <a:ext uri="{FF2B5EF4-FFF2-40B4-BE49-F238E27FC236}">
              <a16:creationId xmlns:a16="http://schemas.microsoft.com/office/drawing/2014/main" id="{2650DC84-7DEF-40CF-94AE-A710EF730F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9" name="Picture 2">
          <a:extLst>
            <a:ext uri="{FF2B5EF4-FFF2-40B4-BE49-F238E27FC236}">
              <a16:creationId xmlns:a16="http://schemas.microsoft.com/office/drawing/2014/main" id="{19C1E9B9-B52F-4A0D-89F0-9F1A54F1E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40" name="Picture 3" descr="nealuce_parete">
          <a:extLst>
            <a:ext uri="{FF2B5EF4-FFF2-40B4-BE49-F238E27FC236}">
              <a16:creationId xmlns:a16="http://schemas.microsoft.com/office/drawing/2014/main" id="{71BD9615-C4C3-4E18-BB8F-43107A16186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41" name="Picture 2">
          <a:extLst>
            <a:ext uri="{FF2B5EF4-FFF2-40B4-BE49-F238E27FC236}">
              <a16:creationId xmlns:a16="http://schemas.microsoft.com/office/drawing/2014/main" id="{0DE97368-BC06-4FAB-A7B5-A6A794DCA0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42" name="Picture 2">
          <a:extLst>
            <a:ext uri="{FF2B5EF4-FFF2-40B4-BE49-F238E27FC236}">
              <a16:creationId xmlns:a16="http://schemas.microsoft.com/office/drawing/2014/main" id="{80D1D28C-CCFB-437B-BD20-D59080C68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43" name="Picture 3" descr="nealuce_parete">
          <a:extLst>
            <a:ext uri="{FF2B5EF4-FFF2-40B4-BE49-F238E27FC236}">
              <a16:creationId xmlns:a16="http://schemas.microsoft.com/office/drawing/2014/main" id="{CC84B2EE-9310-4BFF-9BF7-1B3059C34FA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44" name="Picture 2">
          <a:extLst>
            <a:ext uri="{FF2B5EF4-FFF2-40B4-BE49-F238E27FC236}">
              <a16:creationId xmlns:a16="http://schemas.microsoft.com/office/drawing/2014/main" id="{169D25FA-7871-4C6B-A884-28D819AA22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45" name="Picture 2">
          <a:extLst>
            <a:ext uri="{FF2B5EF4-FFF2-40B4-BE49-F238E27FC236}">
              <a16:creationId xmlns:a16="http://schemas.microsoft.com/office/drawing/2014/main" id="{62A9FF71-1DDE-4F1E-BD8C-91659E085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146" name="Picture 3" descr="nealuce_parete">
          <a:extLst>
            <a:ext uri="{FF2B5EF4-FFF2-40B4-BE49-F238E27FC236}">
              <a16:creationId xmlns:a16="http://schemas.microsoft.com/office/drawing/2014/main" id="{B1948CBE-4527-4C58-9761-733E87E218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47" name="Picture 2">
          <a:extLst>
            <a:ext uri="{FF2B5EF4-FFF2-40B4-BE49-F238E27FC236}">
              <a16:creationId xmlns:a16="http://schemas.microsoft.com/office/drawing/2014/main" id="{DF44FF76-566D-4932-BE2D-8ED307A47A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48" name="Picture 3" descr="nealuce_parete">
          <a:extLst>
            <a:ext uri="{FF2B5EF4-FFF2-40B4-BE49-F238E27FC236}">
              <a16:creationId xmlns:a16="http://schemas.microsoft.com/office/drawing/2014/main" id="{B2FE119B-80F9-4E7B-B0EF-0FDF9C5FBF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49" name="Picture 2">
          <a:extLst>
            <a:ext uri="{FF2B5EF4-FFF2-40B4-BE49-F238E27FC236}">
              <a16:creationId xmlns:a16="http://schemas.microsoft.com/office/drawing/2014/main" id="{BF27C199-BC11-488E-8C02-D3E4B7AEEA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50" name="Picture 3" descr="nealuce_parete">
          <a:extLst>
            <a:ext uri="{FF2B5EF4-FFF2-40B4-BE49-F238E27FC236}">
              <a16:creationId xmlns:a16="http://schemas.microsoft.com/office/drawing/2014/main" id="{4723C120-E62B-40F7-8DAA-DE60D21E9F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1" name="Picture 2">
          <a:extLst>
            <a:ext uri="{FF2B5EF4-FFF2-40B4-BE49-F238E27FC236}">
              <a16:creationId xmlns:a16="http://schemas.microsoft.com/office/drawing/2014/main" id="{D99F4267-C925-4B6A-B604-D77D930A20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52" name="Picture 3" descr="nealuce_parete">
          <a:extLst>
            <a:ext uri="{FF2B5EF4-FFF2-40B4-BE49-F238E27FC236}">
              <a16:creationId xmlns:a16="http://schemas.microsoft.com/office/drawing/2014/main" id="{894EB1D3-643A-41D8-B622-6BE297840F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3" name="Picture 2">
          <a:extLst>
            <a:ext uri="{FF2B5EF4-FFF2-40B4-BE49-F238E27FC236}">
              <a16:creationId xmlns:a16="http://schemas.microsoft.com/office/drawing/2014/main" id="{3FDC1D0C-211F-4CB1-9E07-D3183362C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54" name="Picture 3" descr="nealuce_parete">
          <a:extLst>
            <a:ext uri="{FF2B5EF4-FFF2-40B4-BE49-F238E27FC236}">
              <a16:creationId xmlns:a16="http://schemas.microsoft.com/office/drawing/2014/main" id="{EF1D37EE-BF21-48E2-9898-842A7464416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5" name="Picture 2">
          <a:extLst>
            <a:ext uri="{FF2B5EF4-FFF2-40B4-BE49-F238E27FC236}">
              <a16:creationId xmlns:a16="http://schemas.microsoft.com/office/drawing/2014/main" id="{89CBD73C-5547-4717-B473-92100D3D51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56" name="Picture 3" descr="nealuce_parete">
          <a:extLst>
            <a:ext uri="{FF2B5EF4-FFF2-40B4-BE49-F238E27FC236}">
              <a16:creationId xmlns:a16="http://schemas.microsoft.com/office/drawing/2014/main" id="{8218E496-9DD8-42AC-A0FB-AA1521674C7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7" name="Picture 2">
          <a:extLst>
            <a:ext uri="{FF2B5EF4-FFF2-40B4-BE49-F238E27FC236}">
              <a16:creationId xmlns:a16="http://schemas.microsoft.com/office/drawing/2014/main" id="{81409896-93D7-4387-96A5-21C7C1655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58" name="Picture 3" descr="nealuce_parete">
          <a:extLst>
            <a:ext uri="{FF2B5EF4-FFF2-40B4-BE49-F238E27FC236}">
              <a16:creationId xmlns:a16="http://schemas.microsoft.com/office/drawing/2014/main" id="{C213D3BE-E22F-4B6F-915C-B98C20B94E3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9" name="Picture 2">
          <a:extLst>
            <a:ext uri="{FF2B5EF4-FFF2-40B4-BE49-F238E27FC236}">
              <a16:creationId xmlns:a16="http://schemas.microsoft.com/office/drawing/2014/main" id="{1CA1BF02-8A36-4DBD-96DE-E25CEE020F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60" name="Picture 3" descr="nealuce_parete">
          <a:extLst>
            <a:ext uri="{FF2B5EF4-FFF2-40B4-BE49-F238E27FC236}">
              <a16:creationId xmlns:a16="http://schemas.microsoft.com/office/drawing/2014/main" id="{399E9223-83BC-4934-920F-50FC96124D9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1" name="Picture 2">
          <a:extLst>
            <a:ext uri="{FF2B5EF4-FFF2-40B4-BE49-F238E27FC236}">
              <a16:creationId xmlns:a16="http://schemas.microsoft.com/office/drawing/2014/main" id="{7240640C-02E0-405F-8FFB-490E28825A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62" name="Picture 3" descr="nealuce_parete">
          <a:extLst>
            <a:ext uri="{FF2B5EF4-FFF2-40B4-BE49-F238E27FC236}">
              <a16:creationId xmlns:a16="http://schemas.microsoft.com/office/drawing/2014/main" id="{AD2964D9-3D14-451D-A338-EE4E4449CE5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3" name="Picture 2">
          <a:extLst>
            <a:ext uri="{FF2B5EF4-FFF2-40B4-BE49-F238E27FC236}">
              <a16:creationId xmlns:a16="http://schemas.microsoft.com/office/drawing/2014/main" id="{6975D877-C165-4DE8-ABCE-133EDC3D6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64" name="Picture 3" descr="nealuce_parete">
          <a:extLst>
            <a:ext uri="{FF2B5EF4-FFF2-40B4-BE49-F238E27FC236}">
              <a16:creationId xmlns:a16="http://schemas.microsoft.com/office/drawing/2014/main" id="{CCEAC258-E53D-49F7-965B-6E2546BE2E8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5" name="Picture 2">
          <a:extLst>
            <a:ext uri="{FF2B5EF4-FFF2-40B4-BE49-F238E27FC236}">
              <a16:creationId xmlns:a16="http://schemas.microsoft.com/office/drawing/2014/main" id="{9186321D-1CF5-4712-B69B-F7CE214EF9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66" name="Picture 3" descr="nealuce_parete">
          <a:extLst>
            <a:ext uri="{FF2B5EF4-FFF2-40B4-BE49-F238E27FC236}">
              <a16:creationId xmlns:a16="http://schemas.microsoft.com/office/drawing/2014/main" id="{6BE55771-2CE4-4F06-9340-29491BAC05A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7" name="Picture 2">
          <a:extLst>
            <a:ext uri="{FF2B5EF4-FFF2-40B4-BE49-F238E27FC236}">
              <a16:creationId xmlns:a16="http://schemas.microsoft.com/office/drawing/2014/main" id="{61A3B743-733F-4395-B532-A17FB3B75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68" name="Picture 3" descr="nealuce_parete">
          <a:extLst>
            <a:ext uri="{FF2B5EF4-FFF2-40B4-BE49-F238E27FC236}">
              <a16:creationId xmlns:a16="http://schemas.microsoft.com/office/drawing/2014/main" id="{882E156A-5EB7-489E-BCB0-C7126A207C0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9" name="Picture 2">
          <a:extLst>
            <a:ext uri="{FF2B5EF4-FFF2-40B4-BE49-F238E27FC236}">
              <a16:creationId xmlns:a16="http://schemas.microsoft.com/office/drawing/2014/main" id="{18783287-5EE9-4F44-B35A-ADFD38E7C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70" name="Picture 3" descr="nealuce_parete">
          <a:extLst>
            <a:ext uri="{FF2B5EF4-FFF2-40B4-BE49-F238E27FC236}">
              <a16:creationId xmlns:a16="http://schemas.microsoft.com/office/drawing/2014/main" id="{EE92EFFC-8C40-466C-A96C-B924D5E7349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1" name="Picture 2">
          <a:extLst>
            <a:ext uri="{FF2B5EF4-FFF2-40B4-BE49-F238E27FC236}">
              <a16:creationId xmlns:a16="http://schemas.microsoft.com/office/drawing/2014/main" id="{3A289E97-8350-472C-80F1-F6009E9D9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72" name="Picture 3" descr="nealuce_parete">
          <a:extLst>
            <a:ext uri="{FF2B5EF4-FFF2-40B4-BE49-F238E27FC236}">
              <a16:creationId xmlns:a16="http://schemas.microsoft.com/office/drawing/2014/main" id="{2AC67DF8-C4F3-4176-B1C9-50556A12281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3" name="Picture 2">
          <a:extLst>
            <a:ext uri="{FF2B5EF4-FFF2-40B4-BE49-F238E27FC236}">
              <a16:creationId xmlns:a16="http://schemas.microsoft.com/office/drawing/2014/main" id="{9A665266-F123-43B8-81C4-D435E55001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74" name="Picture 3" descr="nealuce_parete">
          <a:extLst>
            <a:ext uri="{FF2B5EF4-FFF2-40B4-BE49-F238E27FC236}">
              <a16:creationId xmlns:a16="http://schemas.microsoft.com/office/drawing/2014/main" id="{B9555763-8F7B-4810-B440-F70081A217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5" name="Picture 2">
          <a:extLst>
            <a:ext uri="{FF2B5EF4-FFF2-40B4-BE49-F238E27FC236}">
              <a16:creationId xmlns:a16="http://schemas.microsoft.com/office/drawing/2014/main" id="{92228297-4815-4534-A73E-DD41D084DB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6" name="Picture 2">
          <a:extLst>
            <a:ext uri="{FF2B5EF4-FFF2-40B4-BE49-F238E27FC236}">
              <a16:creationId xmlns:a16="http://schemas.microsoft.com/office/drawing/2014/main" id="{1CA410D3-311A-45D3-A652-24DE39FD3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7" name="Picture 2">
          <a:extLst>
            <a:ext uri="{FF2B5EF4-FFF2-40B4-BE49-F238E27FC236}">
              <a16:creationId xmlns:a16="http://schemas.microsoft.com/office/drawing/2014/main" id="{F15B5FD8-3D75-495E-86DC-ADA270BF09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78" name="Picture 3" descr="nealuce_parete">
          <a:extLst>
            <a:ext uri="{FF2B5EF4-FFF2-40B4-BE49-F238E27FC236}">
              <a16:creationId xmlns:a16="http://schemas.microsoft.com/office/drawing/2014/main" id="{B675173D-D390-4784-A2BF-C450E85DF05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9" name="Picture 2">
          <a:extLst>
            <a:ext uri="{FF2B5EF4-FFF2-40B4-BE49-F238E27FC236}">
              <a16:creationId xmlns:a16="http://schemas.microsoft.com/office/drawing/2014/main" id="{BDEA4908-59F2-444E-8308-392374C4D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80" name="Picture 2">
          <a:extLst>
            <a:ext uri="{FF2B5EF4-FFF2-40B4-BE49-F238E27FC236}">
              <a16:creationId xmlns:a16="http://schemas.microsoft.com/office/drawing/2014/main" id="{96FE845B-B328-48BD-9087-DD5E85AA9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81" name="Picture 3" descr="nealuce_parete">
          <a:extLst>
            <a:ext uri="{FF2B5EF4-FFF2-40B4-BE49-F238E27FC236}">
              <a16:creationId xmlns:a16="http://schemas.microsoft.com/office/drawing/2014/main" id="{27525CA8-F3C1-45BA-980A-1CC25DAB811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82" name="Picture 2">
          <a:extLst>
            <a:ext uri="{FF2B5EF4-FFF2-40B4-BE49-F238E27FC236}">
              <a16:creationId xmlns:a16="http://schemas.microsoft.com/office/drawing/2014/main" id="{144A31C1-61A5-4F28-9BEE-4F66D0D73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83" name="Picture 2">
          <a:extLst>
            <a:ext uri="{FF2B5EF4-FFF2-40B4-BE49-F238E27FC236}">
              <a16:creationId xmlns:a16="http://schemas.microsoft.com/office/drawing/2014/main" id="{1EDF8A06-863A-463C-A1E8-8C349E98B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184" name="Picture 3" descr="nealuce_parete">
          <a:extLst>
            <a:ext uri="{FF2B5EF4-FFF2-40B4-BE49-F238E27FC236}">
              <a16:creationId xmlns:a16="http://schemas.microsoft.com/office/drawing/2014/main" id="{0A707FBC-5070-4103-AE42-F9DA0CBB323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85" name="Picture 2">
          <a:extLst>
            <a:ext uri="{FF2B5EF4-FFF2-40B4-BE49-F238E27FC236}">
              <a16:creationId xmlns:a16="http://schemas.microsoft.com/office/drawing/2014/main" id="{5706E8D0-A6E2-4155-B07B-1E4586D855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86" name="Picture 3" descr="nealuce_parete">
          <a:extLst>
            <a:ext uri="{FF2B5EF4-FFF2-40B4-BE49-F238E27FC236}">
              <a16:creationId xmlns:a16="http://schemas.microsoft.com/office/drawing/2014/main" id="{8653CD94-B0CE-4C8A-A7C8-C364E793977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87" name="Picture 2">
          <a:extLst>
            <a:ext uri="{FF2B5EF4-FFF2-40B4-BE49-F238E27FC236}">
              <a16:creationId xmlns:a16="http://schemas.microsoft.com/office/drawing/2014/main" id="{C163499C-66E2-4B7A-AD5A-C248A0EB59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88" name="Picture 3" descr="nealuce_parete">
          <a:extLst>
            <a:ext uri="{FF2B5EF4-FFF2-40B4-BE49-F238E27FC236}">
              <a16:creationId xmlns:a16="http://schemas.microsoft.com/office/drawing/2014/main" id="{3B988719-C36F-42CD-8AC9-E04B99FF183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89" name="Picture 2">
          <a:extLst>
            <a:ext uri="{FF2B5EF4-FFF2-40B4-BE49-F238E27FC236}">
              <a16:creationId xmlns:a16="http://schemas.microsoft.com/office/drawing/2014/main" id="{CC21AAAF-B2DE-4C65-8734-F0436F7F2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90" name="Picture 3" descr="nealuce_parete">
          <a:extLst>
            <a:ext uri="{FF2B5EF4-FFF2-40B4-BE49-F238E27FC236}">
              <a16:creationId xmlns:a16="http://schemas.microsoft.com/office/drawing/2014/main" id="{BF04A599-97BA-45C9-88BF-EF9055010FA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1" name="Picture 2">
          <a:extLst>
            <a:ext uri="{FF2B5EF4-FFF2-40B4-BE49-F238E27FC236}">
              <a16:creationId xmlns:a16="http://schemas.microsoft.com/office/drawing/2014/main" id="{11F834A7-EA9E-4067-925F-8433AC75B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92" name="Picture 3" descr="nealuce_parete">
          <a:extLst>
            <a:ext uri="{FF2B5EF4-FFF2-40B4-BE49-F238E27FC236}">
              <a16:creationId xmlns:a16="http://schemas.microsoft.com/office/drawing/2014/main" id="{278D1AC9-1AE4-459D-867F-6FAB6846FBF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3" name="Picture 2">
          <a:extLst>
            <a:ext uri="{FF2B5EF4-FFF2-40B4-BE49-F238E27FC236}">
              <a16:creationId xmlns:a16="http://schemas.microsoft.com/office/drawing/2014/main" id="{746B5645-8EED-460A-A8F7-221165A012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94" name="Picture 3" descr="nealuce_parete">
          <a:extLst>
            <a:ext uri="{FF2B5EF4-FFF2-40B4-BE49-F238E27FC236}">
              <a16:creationId xmlns:a16="http://schemas.microsoft.com/office/drawing/2014/main" id="{F3D863F9-C2B3-4517-B8DE-5702BD44CBE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5" name="Picture 2">
          <a:extLst>
            <a:ext uri="{FF2B5EF4-FFF2-40B4-BE49-F238E27FC236}">
              <a16:creationId xmlns:a16="http://schemas.microsoft.com/office/drawing/2014/main" id="{042CBD38-4520-4A88-881D-54965A8EE0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96" name="Picture 3" descr="nealuce_parete">
          <a:extLst>
            <a:ext uri="{FF2B5EF4-FFF2-40B4-BE49-F238E27FC236}">
              <a16:creationId xmlns:a16="http://schemas.microsoft.com/office/drawing/2014/main" id="{3C8BB468-6D8B-4F8F-9AA7-2D6FDC3445D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7" name="Picture 2">
          <a:extLst>
            <a:ext uri="{FF2B5EF4-FFF2-40B4-BE49-F238E27FC236}">
              <a16:creationId xmlns:a16="http://schemas.microsoft.com/office/drawing/2014/main" id="{C431F14A-8260-4EE1-BA5E-A0A63B7E0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98" name="Picture 3" descr="nealuce_parete">
          <a:extLst>
            <a:ext uri="{FF2B5EF4-FFF2-40B4-BE49-F238E27FC236}">
              <a16:creationId xmlns:a16="http://schemas.microsoft.com/office/drawing/2014/main" id="{15DA23EF-F48C-40A9-9DF2-C7E6C95D69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9" name="Picture 2">
          <a:extLst>
            <a:ext uri="{FF2B5EF4-FFF2-40B4-BE49-F238E27FC236}">
              <a16:creationId xmlns:a16="http://schemas.microsoft.com/office/drawing/2014/main" id="{4F445F09-1B59-4FF1-B196-856C296EE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200" name="Picture 3" descr="nealuce_parete">
          <a:extLst>
            <a:ext uri="{FF2B5EF4-FFF2-40B4-BE49-F238E27FC236}">
              <a16:creationId xmlns:a16="http://schemas.microsoft.com/office/drawing/2014/main" id="{84C53C3D-51AB-4FC7-B2C7-A256E3082E5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1" name="Picture 82">
          <a:extLst>
            <a:ext uri="{FF2B5EF4-FFF2-40B4-BE49-F238E27FC236}">
              <a16:creationId xmlns:a16="http://schemas.microsoft.com/office/drawing/2014/main" id="{79D75A0F-7A50-425B-B2C9-66F9DC4B0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2" name="Picture 85">
          <a:extLst>
            <a:ext uri="{FF2B5EF4-FFF2-40B4-BE49-F238E27FC236}">
              <a16:creationId xmlns:a16="http://schemas.microsoft.com/office/drawing/2014/main" id="{32112051-9437-4212-8777-0B0EB1092E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3" name="Picture 76">
          <a:extLst>
            <a:ext uri="{FF2B5EF4-FFF2-40B4-BE49-F238E27FC236}">
              <a16:creationId xmlns:a16="http://schemas.microsoft.com/office/drawing/2014/main" id="{85A1BA1F-DFA8-4F7A-A90D-012AA43991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4" name="Picture 79">
          <a:extLst>
            <a:ext uri="{FF2B5EF4-FFF2-40B4-BE49-F238E27FC236}">
              <a16:creationId xmlns:a16="http://schemas.microsoft.com/office/drawing/2014/main" id="{674A9E10-A3C2-4769-B788-779CCCF24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5" name="Picture 2">
          <a:extLst>
            <a:ext uri="{FF2B5EF4-FFF2-40B4-BE49-F238E27FC236}">
              <a16:creationId xmlns:a16="http://schemas.microsoft.com/office/drawing/2014/main" id="{3D76F597-411C-43BD-8CAC-9CF3C8BFCC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06" name="Picture 3" descr="nealuce_parete">
          <a:extLst>
            <a:ext uri="{FF2B5EF4-FFF2-40B4-BE49-F238E27FC236}">
              <a16:creationId xmlns:a16="http://schemas.microsoft.com/office/drawing/2014/main" id="{A5FFFA87-16BB-48D5-86B9-817839A1A9C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07" name="Picture 2">
          <a:extLst>
            <a:ext uri="{FF2B5EF4-FFF2-40B4-BE49-F238E27FC236}">
              <a16:creationId xmlns:a16="http://schemas.microsoft.com/office/drawing/2014/main" id="{15EE33AA-3355-4569-8251-94F091CCFD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08" name="Picture 2">
          <a:extLst>
            <a:ext uri="{FF2B5EF4-FFF2-40B4-BE49-F238E27FC236}">
              <a16:creationId xmlns:a16="http://schemas.microsoft.com/office/drawing/2014/main" id="{4597500C-F772-4B97-AE3C-D72F248FA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09" name="Picture 2">
          <a:extLst>
            <a:ext uri="{FF2B5EF4-FFF2-40B4-BE49-F238E27FC236}">
              <a16:creationId xmlns:a16="http://schemas.microsoft.com/office/drawing/2014/main" id="{DC240122-2C95-4F8D-9F6D-D33D4E044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0" name="Picture 2">
          <a:extLst>
            <a:ext uri="{FF2B5EF4-FFF2-40B4-BE49-F238E27FC236}">
              <a16:creationId xmlns:a16="http://schemas.microsoft.com/office/drawing/2014/main" id="{2069C6E7-89C2-4C66-90D0-B06B1556BB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1" name="Picture 2">
          <a:extLst>
            <a:ext uri="{FF2B5EF4-FFF2-40B4-BE49-F238E27FC236}">
              <a16:creationId xmlns:a16="http://schemas.microsoft.com/office/drawing/2014/main" id="{10B2C185-FC65-4760-A32A-897FCEC5AB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12" name="Picture 3" descr="nealuce_parete">
          <a:extLst>
            <a:ext uri="{FF2B5EF4-FFF2-40B4-BE49-F238E27FC236}">
              <a16:creationId xmlns:a16="http://schemas.microsoft.com/office/drawing/2014/main" id="{0D8533D8-C802-495D-9B7A-4576E3D5689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3" name="Picture 2">
          <a:extLst>
            <a:ext uri="{FF2B5EF4-FFF2-40B4-BE49-F238E27FC236}">
              <a16:creationId xmlns:a16="http://schemas.microsoft.com/office/drawing/2014/main" id="{036FB29B-360A-41F4-9CC8-DEE03A098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14" name="Picture 3" descr="nealuce_parete">
          <a:extLst>
            <a:ext uri="{FF2B5EF4-FFF2-40B4-BE49-F238E27FC236}">
              <a16:creationId xmlns:a16="http://schemas.microsoft.com/office/drawing/2014/main" id="{448E8DEE-B53D-44CA-8661-F375F102538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5" name="Picture 2">
          <a:extLst>
            <a:ext uri="{FF2B5EF4-FFF2-40B4-BE49-F238E27FC236}">
              <a16:creationId xmlns:a16="http://schemas.microsoft.com/office/drawing/2014/main" id="{DB7A2ED5-CD94-4858-BBDB-4224FFE44A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16" name="Picture 3" descr="nealuce_parete">
          <a:extLst>
            <a:ext uri="{FF2B5EF4-FFF2-40B4-BE49-F238E27FC236}">
              <a16:creationId xmlns:a16="http://schemas.microsoft.com/office/drawing/2014/main" id="{B23A6367-E4EA-40DC-8F82-65E5EB3F53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7" name="Picture 2">
          <a:extLst>
            <a:ext uri="{FF2B5EF4-FFF2-40B4-BE49-F238E27FC236}">
              <a16:creationId xmlns:a16="http://schemas.microsoft.com/office/drawing/2014/main" id="{46D5B408-7038-4EAD-A05A-A62CF3702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18" name="Picture 3" descr="nealuce_parete">
          <a:extLst>
            <a:ext uri="{FF2B5EF4-FFF2-40B4-BE49-F238E27FC236}">
              <a16:creationId xmlns:a16="http://schemas.microsoft.com/office/drawing/2014/main" id="{8E69D7A3-4F55-4262-9816-03B0859C116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9" name="Picture 2">
          <a:extLst>
            <a:ext uri="{FF2B5EF4-FFF2-40B4-BE49-F238E27FC236}">
              <a16:creationId xmlns:a16="http://schemas.microsoft.com/office/drawing/2014/main" id="{47916FB1-6CD7-4B95-BE33-262E1D39F5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0" name="Picture 2">
          <a:extLst>
            <a:ext uri="{FF2B5EF4-FFF2-40B4-BE49-F238E27FC236}">
              <a16:creationId xmlns:a16="http://schemas.microsoft.com/office/drawing/2014/main" id="{942A3183-58C3-40C3-959D-6EF6DBF1CF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1" name="Picture 2">
          <a:extLst>
            <a:ext uri="{FF2B5EF4-FFF2-40B4-BE49-F238E27FC236}">
              <a16:creationId xmlns:a16="http://schemas.microsoft.com/office/drawing/2014/main" id="{7B467A7D-6191-4454-A2D3-A24E3F685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2" name="Picture 2">
          <a:extLst>
            <a:ext uri="{FF2B5EF4-FFF2-40B4-BE49-F238E27FC236}">
              <a16:creationId xmlns:a16="http://schemas.microsoft.com/office/drawing/2014/main" id="{142172AC-A803-4661-A132-D614DE139E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23" name="Picture 2">
          <a:extLst>
            <a:ext uri="{FF2B5EF4-FFF2-40B4-BE49-F238E27FC236}">
              <a16:creationId xmlns:a16="http://schemas.microsoft.com/office/drawing/2014/main" id="{911D6C18-AC3D-4122-8128-1085E2E16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24" name="Picture 3" descr="nealuce_parete">
          <a:extLst>
            <a:ext uri="{FF2B5EF4-FFF2-40B4-BE49-F238E27FC236}">
              <a16:creationId xmlns:a16="http://schemas.microsoft.com/office/drawing/2014/main" id="{23189274-7D1D-4E8B-9D0C-633483BF005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5" name="Picture 2">
          <a:extLst>
            <a:ext uri="{FF2B5EF4-FFF2-40B4-BE49-F238E27FC236}">
              <a16:creationId xmlns:a16="http://schemas.microsoft.com/office/drawing/2014/main" id="{3D832EC3-9D17-404E-BAAF-8E31CD08A1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6" name="Picture 2">
          <a:extLst>
            <a:ext uri="{FF2B5EF4-FFF2-40B4-BE49-F238E27FC236}">
              <a16:creationId xmlns:a16="http://schemas.microsoft.com/office/drawing/2014/main" id="{19466756-7E6C-4C7F-9AF8-AE1DAE3F8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7" name="Picture 2">
          <a:extLst>
            <a:ext uri="{FF2B5EF4-FFF2-40B4-BE49-F238E27FC236}">
              <a16:creationId xmlns:a16="http://schemas.microsoft.com/office/drawing/2014/main" id="{D62FD8C0-0EEE-4BF3-A753-27F171C7D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8" name="Picture 2">
          <a:extLst>
            <a:ext uri="{FF2B5EF4-FFF2-40B4-BE49-F238E27FC236}">
              <a16:creationId xmlns:a16="http://schemas.microsoft.com/office/drawing/2014/main" id="{00F1D560-575A-469A-80F4-FF05EACE3C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9" name="Picture 2">
          <a:extLst>
            <a:ext uri="{FF2B5EF4-FFF2-40B4-BE49-F238E27FC236}">
              <a16:creationId xmlns:a16="http://schemas.microsoft.com/office/drawing/2014/main" id="{777A35A2-39BB-48CD-87BB-92D2181EB2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30" name="Picture 3" descr="nealuce_parete">
          <a:extLst>
            <a:ext uri="{FF2B5EF4-FFF2-40B4-BE49-F238E27FC236}">
              <a16:creationId xmlns:a16="http://schemas.microsoft.com/office/drawing/2014/main" id="{6F0D74CE-873E-4CA3-A746-8F904BA9B4C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31" name="Picture 2">
          <a:extLst>
            <a:ext uri="{FF2B5EF4-FFF2-40B4-BE49-F238E27FC236}">
              <a16:creationId xmlns:a16="http://schemas.microsoft.com/office/drawing/2014/main" id="{1A3F4FC2-4F0F-4C8F-AD3C-2CC9CF76FC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32" name="Picture 3" descr="nealuce_parete">
          <a:extLst>
            <a:ext uri="{FF2B5EF4-FFF2-40B4-BE49-F238E27FC236}">
              <a16:creationId xmlns:a16="http://schemas.microsoft.com/office/drawing/2014/main" id="{94F94346-50D6-4EF9-82DE-602430A460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33" name="Picture 2">
          <a:extLst>
            <a:ext uri="{FF2B5EF4-FFF2-40B4-BE49-F238E27FC236}">
              <a16:creationId xmlns:a16="http://schemas.microsoft.com/office/drawing/2014/main" id="{64AE372B-259C-4C8A-965F-E17DFE4F2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34" name="Picture 3" descr="nealuce_parete">
          <a:extLst>
            <a:ext uri="{FF2B5EF4-FFF2-40B4-BE49-F238E27FC236}">
              <a16:creationId xmlns:a16="http://schemas.microsoft.com/office/drawing/2014/main" id="{C276CA1D-CA83-4B4A-B053-17BC22043A5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35" name="Picture 2">
          <a:extLst>
            <a:ext uri="{FF2B5EF4-FFF2-40B4-BE49-F238E27FC236}">
              <a16:creationId xmlns:a16="http://schemas.microsoft.com/office/drawing/2014/main" id="{F9830572-37B4-4725-BAD8-0EA4296B7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36" name="Picture 3" descr="nealuce_parete">
          <a:extLst>
            <a:ext uri="{FF2B5EF4-FFF2-40B4-BE49-F238E27FC236}">
              <a16:creationId xmlns:a16="http://schemas.microsoft.com/office/drawing/2014/main" id="{51ADD531-398E-49E6-BDEE-CB92BE1723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37" name="Picture 82">
          <a:extLst>
            <a:ext uri="{FF2B5EF4-FFF2-40B4-BE49-F238E27FC236}">
              <a16:creationId xmlns:a16="http://schemas.microsoft.com/office/drawing/2014/main" id="{537F3D4E-43A2-4544-9D2E-3A7FD319BA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38" name="Picture 85">
          <a:extLst>
            <a:ext uri="{FF2B5EF4-FFF2-40B4-BE49-F238E27FC236}">
              <a16:creationId xmlns:a16="http://schemas.microsoft.com/office/drawing/2014/main" id="{A57F8705-52AF-48E5-8DB7-B0184BBB9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39" name="Picture 76">
          <a:extLst>
            <a:ext uri="{FF2B5EF4-FFF2-40B4-BE49-F238E27FC236}">
              <a16:creationId xmlns:a16="http://schemas.microsoft.com/office/drawing/2014/main" id="{1653EA00-51B1-4A48-8657-661B2A612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40" name="Picture 79">
          <a:extLst>
            <a:ext uri="{FF2B5EF4-FFF2-40B4-BE49-F238E27FC236}">
              <a16:creationId xmlns:a16="http://schemas.microsoft.com/office/drawing/2014/main" id="{1FC166FA-B0FE-424E-B983-1F7C7B0F7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41" name="Picture 2">
          <a:extLst>
            <a:ext uri="{FF2B5EF4-FFF2-40B4-BE49-F238E27FC236}">
              <a16:creationId xmlns:a16="http://schemas.microsoft.com/office/drawing/2014/main" id="{7CC2F2E8-CC63-48EA-80A3-57F45979D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42" name="Picture 3" descr="nealuce_parete">
          <a:extLst>
            <a:ext uri="{FF2B5EF4-FFF2-40B4-BE49-F238E27FC236}">
              <a16:creationId xmlns:a16="http://schemas.microsoft.com/office/drawing/2014/main" id="{E88640B2-D5FE-4040-9565-FAF687310C6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3" name="Picture 2">
          <a:extLst>
            <a:ext uri="{FF2B5EF4-FFF2-40B4-BE49-F238E27FC236}">
              <a16:creationId xmlns:a16="http://schemas.microsoft.com/office/drawing/2014/main" id="{81B6137A-16CB-4377-8302-4BC3E94FB3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4" name="Picture 2">
          <a:extLst>
            <a:ext uri="{FF2B5EF4-FFF2-40B4-BE49-F238E27FC236}">
              <a16:creationId xmlns:a16="http://schemas.microsoft.com/office/drawing/2014/main" id="{A67648E1-E815-409C-9BF5-2288592848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5" name="Picture 2">
          <a:extLst>
            <a:ext uri="{FF2B5EF4-FFF2-40B4-BE49-F238E27FC236}">
              <a16:creationId xmlns:a16="http://schemas.microsoft.com/office/drawing/2014/main" id="{D78C1E5F-E1D9-4CBE-9F00-4C1544910F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6" name="Picture 2">
          <a:extLst>
            <a:ext uri="{FF2B5EF4-FFF2-40B4-BE49-F238E27FC236}">
              <a16:creationId xmlns:a16="http://schemas.microsoft.com/office/drawing/2014/main" id="{E730151A-1527-47B3-8576-8D3C7A7113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7" name="Picture 2">
          <a:extLst>
            <a:ext uri="{FF2B5EF4-FFF2-40B4-BE49-F238E27FC236}">
              <a16:creationId xmlns:a16="http://schemas.microsoft.com/office/drawing/2014/main" id="{77D496D7-66BD-4DE2-A1CF-7FF25F2450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48" name="Picture 3" descr="nealuce_parete">
          <a:extLst>
            <a:ext uri="{FF2B5EF4-FFF2-40B4-BE49-F238E27FC236}">
              <a16:creationId xmlns:a16="http://schemas.microsoft.com/office/drawing/2014/main" id="{E09E80F3-B3E8-4535-8FF9-6B58993BD61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9" name="Picture 2">
          <a:extLst>
            <a:ext uri="{FF2B5EF4-FFF2-40B4-BE49-F238E27FC236}">
              <a16:creationId xmlns:a16="http://schemas.microsoft.com/office/drawing/2014/main" id="{4AB01E39-0D85-4032-B271-A7788706E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50" name="Picture 3" descr="nealuce_parete">
          <a:extLst>
            <a:ext uri="{FF2B5EF4-FFF2-40B4-BE49-F238E27FC236}">
              <a16:creationId xmlns:a16="http://schemas.microsoft.com/office/drawing/2014/main" id="{F56AE6AF-2CBD-438C-8C04-4D6E823169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1" name="Picture 2">
          <a:extLst>
            <a:ext uri="{FF2B5EF4-FFF2-40B4-BE49-F238E27FC236}">
              <a16:creationId xmlns:a16="http://schemas.microsoft.com/office/drawing/2014/main" id="{06E8BE8A-8A41-4EF2-867E-95661C7B5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52" name="Picture 3" descr="nealuce_parete">
          <a:extLst>
            <a:ext uri="{FF2B5EF4-FFF2-40B4-BE49-F238E27FC236}">
              <a16:creationId xmlns:a16="http://schemas.microsoft.com/office/drawing/2014/main" id="{29903E12-3ECA-4822-9B31-9BF656E3429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3" name="Picture 2">
          <a:extLst>
            <a:ext uri="{FF2B5EF4-FFF2-40B4-BE49-F238E27FC236}">
              <a16:creationId xmlns:a16="http://schemas.microsoft.com/office/drawing/2014/main" id="{DBB433F0-C533-4D93-AC3F-1334BA26A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54" name="Picture 3" descr="nealuce_parete">
          <a:extLst>
            <a:ext uri="{FF2B5EF4-FFF2-40B4-BE49-F238E27FC236}">
              <a16:creationId xmlns:a16="http://schemas.microsoft.com/office/drawing/2014/main" id="{5AD88B98-8029-4D25-B77B-DD99D8D9778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5" name="Picture 2">
          <a:extLst>
            <a:ext uri="{FF2B5EF4-FFF2-40B4-BE49-F238E27FC236}">
              <a16:creationId xmlns:a16="http://schemas.microsoft.com/office/drawing/2014/main" id="{6F7E624A-4547-49A3-9207-73DEC22CC8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6" name="Picture 2">
          <a:extLst>
            <a:ext uri="{FF2B5EF4-FFF2-40B4-BE49-F238E27FC236}">
              <a16:creationId xmlns:a16="http://schemas.microsoft.com/office/drawing/2014/main" id="{38BB0A66-1769-4AAF-97DE-B4EA7AF7AF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7" name="Picture 2">
          <a:extLst>
            <a:ext uri="{FF2B5EF4-FFF2-40B4-BE49-F238E27FC236}">
              <a16:creationId xmlns:a16="http://schemas.microsoft.com/office/drawing/2014/main" id="{FA41D047-3699-42AB-A101-C9DE15366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8" name="Picture 2">
          <a:extLst>
            <a:ext uri="{FF2B5EF4-FFF2-40B4-BE49-F238E27FC236}">
              <a16:creationId xmlns:a16="http://schemas.microsoft.com/office/drawing/2014/main" id="{DB0AA4CC-2860-4113-BF97-8A0E131703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59" name="Picture 2">
          <a:extLst>
            <a:ext uri="{FF2B5EF4-FFF2-40B4-BE49-F238E27FC236}">
              <a16:creationId xmlns:a16="http://schemas.microsoft.com/office/drawing/2014/main" id="{B6005804-EA63-4135-A821-0EBFEA0DDF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60" name="Picture 3" descr="nealuce_parete">
          <a:extLst>
            <a:ext uri="{FF2B5EF4-FFF2-40B4-BE49-F238E27FC236}">
              <a16:creationId xmlns:a16="http://schemas.microsoft.com/office/drawing/2014/main" id="{5D9C6526-E4F5-4005-81CC-AFD18284C71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1" name="Picture 2">
          <a:extLst>
            <a:ext uri="{FF2B5EF4-FFF2-40B4-BE49-F238E27FC236}">
              <a16:creationId xmlns:a16="http://schemas.microsoft.com/office/drawing/2014/main" id="{AD736EA1-FAB6-4173-8F5A-2B8BD95182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2" name="Picture 2">
          <a:extLst>
            <a:ext uri="{FF2B5EF4-FFF2-40B4-BE49-F238E27FC236}">
              <a16:creationId xmlns:a16="http://schemas.microsoft.com/office/drawing/2014/main" id="{0248CD3B-6232-495D-AC00-91046A4F9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3" name="Picture 2">
          <a:extLst>
            <a:ext uri="{FF2B5EF4-FFF2-40B4-BE49-F238E27FC236}">
              <a16:creationId xmlns:a16="http://schemas.microsoft.com/office/drawing/2014/main" id="{DE4DD110-BD62-43DA-A6A4-AC98F0A68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4" name="Picture 2">
          <a:extLst>
            <a:ext uri="{FF2B5EF4-FFF2-40B4-BE49-F238E27FC236}">
              <a16:creationId xmlns:a16="http://schemas.microsoft.com/office/drawing/2014/main" id="{B4083B90-CE6E-4321-B446-0C2D623F0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5" name="Picture 2">
          <a:extLst>
            <a:ext uri="{FF2B5EF4-FFF2-40B4-BE49-F238E27FC236}">
              <a16:creationId xmlns:a16="http://schemas.microsoft.com/office/drawing/2014/main" id="{63959685-EF86-461D-B79E-5E0F93E98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66" name="Picture 3" descr="nealuce_parete">
          <a:extLst>
            <a:ext uri="{FF2B5EF4-FFF2-40B4-BE49-F238E27FC236}">
              <a16:creationId xmlns:a16="http://schemas.microsoft.com/office/drawing/2014/main" id="{DF8796F7-004E-4DE9-AC4C-4162F388901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7" name="Picture 2">
          <a:extLst>
            <a:ext uri="{FF2B5EF4-FFF2-40B4-BE49-F238E27FC236}">
              <a16:creationId xmlns:a16="http://schemas.microsoft.com/office/drawing/2014/main" id="{A05A383D-1DF3-463D-8006-094BEF54D9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68" name="Picture 3" descr="nealuce_parete">
          <a:extLst>
            <a:ext uri="{FF2B5EF4-FFF2-40B4-BE49-F238E27FC236}">
              <a16:creationId xmlns:a16="http://schemas.microsoft.com/office/drawing/2014/main" id="{67DF8AED-E6F1-4366-A989-2F5362EA6D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9" name="Picture 2">
          <a:extLst>
            <a:ext uri="{FF2B5EF4-FFF2-40B4-BE49-F238E27FC236}">
              <a16:creationId xmlns:a16="http://schemas.microsoft.com/office/drawing/2014/main" id="{215ED003-CAB2-4C94-8AE7-317D3A63FD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70" name="Picture 3" descr="nealuce_parete">
          <a:extLst>
            <a:ext uri="{FF2B5EF4-FFF2-40B4-BE49-F238E27FC236}">
              <a16:creationId xmlns:a16="http://schemas.microsoft.com/office/drawing/2014/main" id="{E8EB2C50-5106-448E-B795-803C0E1ACE3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1" name="Picture 2">
          <a:extLst>
            <a:ext uri="{FF2B5EF4-FFF2-40B4-BE49-F238E27FC236}">
              <a16:creationId xmlns:a16="http://schemas.microsoft.com/office/drawing/2014/main" id="{3B39C934-6543-4906-B65C-16A2184F7C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72" name="Picture 3" descr="nealuce_parete">
          <a:extLst>
            <a:ext uri="{FF2B5EF4-FFF2-40B4-BE49-F238E27FC236}">
              <a16:creationId xmlns:a16="http://schemas.microsoft.com/office/drawing/2014/main" id="{2347BB91-2ECB-46F3-819B-7A67DADB2D4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73" name="Picture 2">
          <a:extLst>
            <a:ext uri="{FF2B5EF4-FFF2-40B4-BE49-F238E27FC236}">
              <a16:creationId xmlns:a16="http://schemas.microsoft.com/office/drawing/2014/main" id="{3F8844DE-145A-4DAE-BD52-E353CFCA94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74" name="Picture 3" descr="nealuce_parete">
          <a:extLst>
            <a:ext uri="{FF2B5EF4-FFF2-40B4-BE49-F238E27FC236}">
              <a16:creationId xmlns:a16="http://schemas.microsoft.com/office/drawing/2014/main" id="{2E3467AC-8D2D-4DA5-9088-107FC6DCCAF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5" name="Picture 2">
          <a:extLst>
            <a:ext uri="{FF2B5EF4-FFF2-40B4-BE49-F238E27FC236}">
              <a16:creationId xmlns:a16="http://schemas.microsoft.com/office/drawing/2014/main" id="{47920ED8-3170-4201-A763-CE17B3CA9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6" name="Picture 2">
          <a:extLst>
            <a:ext uri="{FF2B5EF4-FFF2-40B4-BE49-F238E27FC236}">
              <a16:creationId xmlns:a16="http://schemas.microsoft.com/office/drawing/2014/main" id="{D86050E9-CABE-4510-8413-5C2EE1007A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7" name="Picture 2">
          <a:extLst>
            <a:ext uri="{FF2B5EF4-FFF2-40B4-BE49-F238E27FC236}">
              <a16:creationId xmlns:a16="http://schemas.microsoft.com/office/drawing/2014/main" id="{7947733F-6502-431D-A9A4-49D1935D7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8" name="Picture 2">
          <a:extLst>
            <a:ext uri="{FF2B5EF4-FFF2-40B4-BE49-F238E27FC236}">
              <a16:creationId xmlns:a16="http://schemas.microsoft.com/office/drawing/2014/main" id="{C2DEB7B7-4A9B-4011-A2E9-0A86CD31B2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9" name="Picture 2">
          <a:extLst>
            <a:ext uri="{FF2B5EF4-FFF2-40B4-BE49-F238E27FC236}">
              <a16:creationId xmlns:a16="http://schemas.microsoft.com/office/drawing/2014/main" id="{35692137-B908-4969-A728-7D3A0448A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80" name="Picture 3" descr="nealuce_parete">
          <a:extLst>
            <a:ext uri="{FF2B5EF4-FFF2-40B4-BE49-F238E27FC236}">
              <a16:creationId xmlns:a16="http://schemas.microsoft.com/office/drawing/2014/main" id="{C9D70881-F9B5-4EAC-8BF2-1191F1F101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81" name="Picture 2">
          <a:extLst>
            <a:ext uri="{FF2B5EF4-FFF2-40B4-BE49-F238E27FC236}">
              <a16:creationId xmlns:a16="http://schemas.microsoft.com/office/drawing/2014/main" id="{BFF0219F-59B2-42FC-B122-DB3A61673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82" name="Picture 3" descr="nealuce_parete">
          <a:extLst>
            <a:ext uri="{FF2B5EF4-FFF2-40B4-BE49-F238E27FC236}">
              <a16:creationId xmlns:a16="http://schemas.microsoft.com/office/drawing/2014/main" id="{242E328A-3325-4085-8D6B-16F49FF262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83" name="Picture 2">
          <a:extLst>
            <a:ext uri="{FF2B5EF4-FFF2-40B4-BE49-F238E27FC236}">
              <a16:creationId xmlns:a16="http://schemas.microsoft.com/office/drawing/2014/main" id="{120B014F-7A6A-4D3C-8E7A-5A782B4404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84" name="Picture 3" descr="nealuce_parete">
          <a:extLst>
            <a:ext uri="{FF2B5EF4-FFF2-40B4-BE49-F238E27FC236}">
              <a16:creationId xmlns:a16="http://schemas.microsoft.com/office/drawing/2014/main" id="{1445F148-13F2-48CF-969D-31B3FA9EED8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85" name="Picture 2">
          <a:extLst>
            <a:ext uri="{FF2B5EF4-FFF2-40B4-BE49-F238E27FC236}">
              <a16:creationId xmlns:a16="http://schemas.microsoft.com/office/drawing/2014/main" id="{45EAACEE-B798-42BC-BCAE-D893118536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86" name="Picture 3" descr="nealuce_parete">
          <a:extLst>
            <a:ext uri="{FF2B5EF4-FFF2-40B4-BE49-F238E27FC236}">
              <a16:creationId xmlns:a16="http://schemas.microsoft.com/office/drawing/2014/main" id="{8416E5D8-6592-4148-B00B-659B78F8037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87" name="Picture 2">
          <a:extLst>
            <a:ext uri="{FF2B5EF4-FFF2-40B4-BE49-F238E27FC236}">
              <a16:creationId xmlns:a16="http://schemas.microsoft.com/office/drawing/2014/main" id="{C92599D2-6623-4612-86B2-F3E27A4D61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88" name="Picture 3" descr="nealuce_parete">
          <a:extLst>
            <a:ext uri="{FF2B5EF4-FFF2-40B4-BE49-F238E27FC236}">
              <a16:creationId xmlns:a16="http://schemas.microsoft.com/office/drawing/2014/main" id="{B2DC2728-4E7F-4DE1-B5B5-1DD493F30B5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89" name="Picture 2">
          <a:extLst>
            <a:ext uri="{FF2B5EF4-FFF2-40B4-BE49-F238E27FC236}">
              <a16:creationId xmlns:a16="http://schemas.microsoft.com/office/drawing/2014/main" id="{23BA3696-F063-442B-BA20-D59AA09B9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0" name="Picture 2">
          <a:extLst>
            <a:ext uri="{FF2B5EF4-FFF2-40B4-BE49-F238E27FC236}">
              <a16:creationId xmlns:a16="http://schemas.microsoft.com/office/drawing/2014/main" id="{06389DF6-CA01-4B22-BD52-7EB8120BA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1" name="Picture 2">
          <a:extLst>
            <a:ext uri="{FF2B5EF4-FFF2-40B4-BE49-F238E27FC236}">
              <a16:creationId xmlns:a16="http://schemas.microsoft.com/office/drawing/2014/main" id="{FAABF653-4C05-487A-8B5D-31E4505A6F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2" name="Picture 2">
          <a:extLst>
            <a:ext uri="{FF2B5EF4-FFF2-40B4-BE49-F238E27FC236}">
              <a16:creationId xmlns:a16="http://schemas.microsoft.com/office/drawing/2014/main" id="{85EFB495-7122-437D-9C4F-9EA2857F81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3" name="Picture 2">
          <a:extLst>
            <a:ext uri="{FF2B5EF4-FFF2-40B4-BE49-F238E27FC236}">
              <a16:creationId xmlns:a16="http://schemas.microsoft.com/office/drawing/2014/main" id="{182CBCE3-2DC4-4824-8528-C5E4B84533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94" name="Picture 3" descr="nealuce_parete">
          <a:extLst>
            <a:ext uri="{FF2B5EF4-FFF2-40B4-BE49-F238E27FC236}">
              <a16:creationId xmlns:a16="http://schemas.microsoft.com/office/drawing/2014/main" id="{8B583E2F-E347-4198-9228-40E64675B3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5" name="Picture 2">
          <a:extLst>
            <a:ext uri="{FF2B5EF4-FFF2-40B4-BE49-F238E27FC236}">
              <a16:creationId xmlns:a16="http://schemas.microsoft.com/office/drawing/2014/main" id="{F45DDF73-9C79-4CE2-AECD-E8636272F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96" name="Picture 3" descr="nealuce_parete">
          <a:extLst>
            <a:ext uri="{FF2B5EF4-FFF2-40B4-BE49-F238E27FC236}">
              <a16:creationId xmlns:a16="http://schemas.microsoft.com/office/drawing/2014/main" id="{5FFA80D3-9DBC-44E2-ADC9-DCB32DE253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7" name="Picture 2">
          <a:extLst>
            <a:ext uri="{FF2B5EF4-FFF2-40B4-BE49-F238E27FC236}">
              <a16:creationId xmlns:a16="http://schemas.microsoft.com/office/drawing/2014/main" id="{DC2D1C12-98FE-4100-96BC-4561BB148B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98" name="Picture 3" descr="nealuce_parete">
          <a:extLst>
            <a:ext uri="{FF2B5EF4-FFF2-40B4-BE49-F238E27FC236}">
              <a16:creationId xmlns:a16="http://schemas.microsoft.com/office/drawing/2014/main" id="{D3FE5E26-1BD7-4C94-9897-A054234A593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9" name="Picture 2">
          <a:extLst>
            <a:ext uri="{FF2B5EF4-FFF2-40B4-BE49-F238E27FC236}">
              <a16:creationId xmlns:a16="http://schemas.microsoft.com/office/drawing/2014/main" id="{8EA50BFA-8FEB-493B-B7B4-ACEB9BF0C2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300" name="Picture 3" descr="nealuce_parete">
          <a:extLst>
            <a:ext uri="{FF2B5EF4-FFF2-40B4-BE49-F238E27FC236}">
              <a16:creationId xmlns:a16="http://schemas.microsoft.com/office/drawing/2014/main" id="{FA90FCD1-A0FE-458B-89FE-8F372B944E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301" name="Picture 2">
          <a:extLst>
            <a:ext uri="{FF2B5EF4-FFF2-40B4-BE49-F238E27FC236}">
              <a16:creationId xmlns:a16="http://schemas.microsoft.com/office/drawing/2014/main" id="{8CE34FB2-969C-4E1C-9802-D1C2957C0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302" name="Picture 2">
          <a:extLst>
            <a:ext uri="{FF2B5EF4-FFF2-40B4-BE49-F238E27FC236}">
              <a16:creationId xmlns:a16="http://schemas.microsoft.com/office/drawing/2014/main" id="{3C6329CA-6F6D-42DB-B614-8E85B5C0D7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303" name="Picture 2">
          <a:extLst>
            <a:ext uri="{FF2B5EF4-FFF2-40B4-BE49-F238E27FC236}">
              <a16:creationId xmlns:a16="http://schemas.microsoft.com/office/drawing/2014/main" id="{6C1D97E5-DDA0-459D-AF27-E0DCD1203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304" name="Picture 2">
          <a:extLst>
            <a:ext uri="{FF2B5EF4-FFF2-40B4-BE49-F238E27FC236}">
              <a16:creationId xmlns:a16="http://schemas.microsoft.com/office/drawing/2014/main" id="{2457466A-D940-4663-A52E-DB7FD0280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5" name="Picture 82">
          <a:extLst>
            <a:ext uri="{FF2B5EF4-FFF2-40B4-BE49-F238E27FC236}">
              <a16:creationId xmlns:a16="http://schemas.microsoft.com/office/drawing/2014/main" id="{6E1F91E2-A225-40FE-ABCB-20BCC988EB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6" name="Picture 85">
          <a:extLst>
            <a:ext uri="{FF2B5EF4-FFF2-40B4-BE49-F238E27FC236}">
              <a16:creationId xmlns:a16="http://schemas.microsoft.com/office/drawing/2014/main" id="{6154036C-4C81-413F-8005-3C3D8E60B2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7" name="Picture 76">
          <a:extLst>
            <a:ext uri="{FF2B5EF4-FFF2-40B4-BE49-F238E27FC236}">
              <a16:creationId xmlns:a16="http://schemas.microsoft.com/office/drawing/2014/main" id="{04476CDE-4484-46F8-8B01-306F77678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8" name="Picture 79">
          <a:extLst>
            <a:ext uri="{FF2B5EF4-FFF2-40B4-BE49-F238E27FC236}">
              <a16:creationId xmlns:a16="http://schemas.microsoft.com/office/drawing/2014/main" id="{3EFF2367-727E-4EE5-955C-B3E4C7BB6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9" name="Picture 2">
          <a:extLst>
            <a:ext uri="{FF2B5EF4-FFF2-40B4-BE49-F238E27FC236}">
              <a16:creationId xmlns:a16="http://schemas.microsoft.com/office/drawing/2014/main" id="{7491C629-B2B2-42E0-A9CD-910AD960F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310" name="Picture 3" descr="nealuce_parete">
          <a:extLst>
            <a:ext uri="{FF2B5EF4-FFF2-40B4-BE49-F238E27FC236}">
              <a16:creationId xmlns:a16="http://schemas.microsoft.com/office/drawing/2014/main" id="{046E2DB3-86B9-4758-8C41-A6F566CF959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1" name="Picture 2">
          <a:extLst>
            <a:ext uri="{FF2B5EF4-FFF2-40B4-BE49-F238E27FC236}">
              <a16:creationId xmlns:a16="http://schemas.microsoft.com/office/drawing/2014/main" id="{733B2F1E-0F01-43E3-8BA2-F14C56BCBF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12" name="Picture 3" descr="nealuce_parete">
          <a:extLst>
            <a:ext uri="{FF2B5EF4-FFF2-40B4-BE49-F238E27FC236}">
              <a16:creationId xmlns:a16="http://schemas.microsoft.com/office/drawing/2014/main" id="{ED6B0DCC-2878-473D-B644-5BA0DA93B1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3" name="Picture 2">
          <a:extLst>
            <a:ext uri="{FF2B5EF4-FFF2-40B4-BE49-F238E27FC236}">
              <a16:creationId xmlns:a16="http://schemas.microsoft.com/office/drawing/2014/main" id="{2CFC7522-8EF8-4907-A3A9-67F3E9A68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14" name="Picture 3" descr="nealuce_parete">
          <a:extLst>
            <a:ext uri="{FF2B5EF4-FFF2-40B4-BE49-F238E27FC236}">
              <a16:creationId xmlns:a16="http://schemas.microsoft.com/office/drawing/2014/main" id="{F1E16595-967D-4614-9D9D-BD90BF78FAC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5" name="Picture 2">
          <a:extLst>
            <a:ext uri="{FF2B5EF4-FFF2-40B4-BE49-F238E27FC236}">
              <a16:creationId xmlns:a16="http://schemas.microsoft.com/office/drawing/2014/main" id="{547ECBF7-E5D8-4026-BC73-E0684A83D6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16" name="Picture 3" descr="nealuce_parete">
          <a:extLst>
            <a:ext uri="{FF2B5EF4-FFF2-40B4-BE49-F238E27FC236}">
              <a16:creationId xmlns:a16="http://schemas.microsoft.com/office/drawing/2014/main" id="{0C1D03AA-7CA8-4B83-A6C9-764A6DDAAF5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7" name="Picture 2">
          <a:extLst>
            <a:ext uri="{FF2B5EF4-FFF2-40B4-BE49-F238E27FC236}">
              <a16:creationId xmlns:a16="http://schemas.microsoft.com/office/drawing/2014/main" id="{F1B7907F-972B-48A8-AEEF-A7E15956F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18" name="Picture 3" descr="nealuce_parete">
          <a:extLst>
            <a:ext uri="{FF2B5EF4-FFF2-40B4-BE49-F238E27FC236}">
              <a16:creationId xmlns:a16="http://schemas.microsoft.com/office/drawing/2014/main" id="{FDF81EA3-28A4-4DE0-B16C-E11D10A32D0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9" name="Picture 2">
          <a:extLst>
            <a:ext uri="{FF2B5EF4-FFF2-40B4-BE49-F238E27FC236}">
              <a16:creationId xmlns:a16="http://schemas.microsoft.com/office/drawing/2014/main" id="{95556E4E-8201-437C-B51C-9DD6E4CE7E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20" name="Picture 3" descr="nealuce_parete">
          <a:extLst>
            <a:ext uri="{FF2B5EF4-FFF2-40B4-BE49-F238E27FC236}">
              <a16:creationId xmlns:a16="http://schemas.microsoft.com/office/drawing/2014/main" id="{FE1E1EC8-A3CA-4545-ACE5-5E489122248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1" name="Picture 2">
          <a:extLst>
            <a:ext uri="{FF2B5EF4-FFF2-40B4-BE49-F238E27FC236}">
              <a16:creationId xmlns:a16="http://schemas.microsoft.com/office/drawing/2014/main" id="{5348F6B6-8BBB-411A-858B-DFC075FD3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22" name="Picture 3" descr="nealuce_parete">
          <a:extLst>
            <a:ext uri="{FF2B5EF4-FFF2-40B4-BE49-F238E27FC236}">
              <a16:creationId xmlns:a16="http://schemas.microsoft.com/office/drawing/2014/main" id="{0D1E8524-6877-4B97-8DE5-0D7E7CAC98B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3" name="Picture 2">
          <a:extLst>
            <a:ext uri="{FF2B5EF4-FFF2-40B4-BE49-F238E27FC236}">
              <a16:creationId xmlns:a16="http://schemas.microsoft.com/office/drawing/2014/main" id="{FEB0C32E-E79A-448C-8C76-69B780FB3A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24" name="Picture 3" descr="nealuce_parete">
          <a:extLst>
            <a:ext uri="{FF2B5EF4-FFF2-40B4-BE49-F238E27FC236}">
              <a16:creationId xmlns:a16="http://schemas.microsoft.com/office/drawing/2014/main" id="{366E8DBE-5627-4851-9932-CECBA0D4E7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5" name="Picture 2">
          <a:extLst>
            <a:ext uri="{FF2B5EF4-FFF2-40B4-BE49-F238E27FC236}">
              <a16:creationId xmlns:a16="http://schemas.microsoft.com/office/drawing/2014/main" id="{375AF5EC-4F9D-44FA-B5D3-342D91F26D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26" name="Picture 3" descr="nealuce_parete">
          <a:extLst>
            <a:ext uri="{FF2B5EF4-FFF2-40B4-BE49-F238E27FC236}">
              <a16:creationId xmlns:a16="http://schemas.microsoft.com/office/drawing/2014/main" id="{93A9E899-0AAB-4672-A96C-01920D6994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7" name="Picture 2">
          <a:extLst>
            <a:ext uri="{FF2B5EF4-FFF2-40B4-BE49-F238E27FC236}">
              <a16:creationId xmlns:a16="http://schemas.microsoft.com/office/drawing/2014/main" id="{1135C2CF-638A-4189-82F2-BB42D170B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28" name="Picture 3" descr="nealuce_parete">
          <a:extLst>
            <a:ext uri="{FF2B5EF4-FFF2-40B4-BE49-F238E27FC236}">
              <a16:creationId xmlns:a16="http://schemas.microsoft.com/office/drawing/2014/main" id="{85016BF6-61FC-40DC-A0FA-415E876621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9" name="Picture 2">
          <a:extLst>
            <a:ext uri="{FF2B5EF4-FFF2-40B4-BE49-F238E27FC236}">
              <a16:creationId xmlns:a16="http://schemas.microsoft.com/office/drawing/2014/main" id="{D829DF43-53D2-43F0-83F0-7C6735F631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30" name="Picture 3" descr="nealuce_parete">
          <a:extLst>
            <a:ext uri="{FF2B5EF4-FFF2-40B4-BE49-F238E27FC236}">
              <a16:creationId xmlns:a16="http://schemas.microsoft.com/office/drawing/2014/main" id="{F841BC50-A52E-4F60-AB42-9332C83B70B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31" name="Picture 2">
          <a:extLst>
            <a:ext uri="{FF2B5EF4-FFF2-40B4-BE49-F238E27FC236}">
              <a16:creationId xmlns:a16="http://schemas.microsoft.com/office/drawing/2014/main" id="{6949F6EA-D66A-49DF-BCF6-B3B9CC0911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32" name="Picture 3" descr="nealuce_parete">
          <a:extLst>
            <a:ext uri="{FF2B5EF4-FFF2-40B4-BE49-F238E27FC236}">
              <a16:creationId xmlns:a16="http://schemas.microsoft.com/office/drawing/2014/main" id="{98B2AD5D-C5D1-4C23-A923-CEAC69EB3E2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33" name="Picture 2">
          <a:extLst>
            <a:ext uri="{FF2B5EF4-FFF2-40B4-BE49-F238E27FC236}">
              <a16:creationId xmlns:a16="http://schemas.microsoft.com/office/drawing/2014/main" id="{E86D67D5-89F9-41E1-90E7-04EABF90C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34" name="Picture 3" descr="nealuce_parete">
          <a:extLst>
            <a:ext uri="{FF2B5EF4-FFF2-40B4-BE49-F238E27FC236}">
              <a16:creationId xmlns:a16="http://schemas.microsoft.com/office/drawing/2014/main" id="{16EEEB3F-4551-42AF-ABED-F77DF3BC722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35" name="Picture 2">
          <a:extLst>
            <a:ext uri="{FF2B5EF4-FFF2-40B4-BE49-F238E27FC236}">
              <a16:creationId xmlns:a16="http://schemas.microsoft.com/office/drawing/2014/main" id="{F33A4FF3-17A5-4A8D-B3F3-924ACBADB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336" name="Picture 3" descr="nealuce_parete">
          <a:extLst>
            <a:ext uri="{FF2B5EF4-FFF2-40B4-BE49-F238E27FC236}">
              <a16:creationId xmlns:a16="http://schemas.microsoft.com/office/drawing/2014/main" id="{F48172F7-362E-427F-99A2-7B270CCBCE4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37" name="Picture 2">
          <a:extLst>
            <a:ext uri="{FF2B5EF4-FFF2-40B4-BE49-F238E27FC236}">
              <a16:creationId xmlns:a16="http://schemas.microsoft.com/office/drawing/2014/main" id="{475C5EEC-0557-4F9F-AC8F-AA3F65EAD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38" name="Picture 3" descr="nealuce_parete">
          <a:extLst>
            <a:ext uri="{FF2B5EF4-FFF2-40B4-BE49-F238E27FC236}">
              <a16:creationId xmlns:a16="http://schemas.microsoft.com/office/drawing/2014/main" id="{C62072B1-49F7-4779-886B-3385BC74A8A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39" name="Picture 2">
          <a:extLst>
            <a:ext uri="{FF2B5EF4-FFF2-40B4-BE49-F238E27FC236}">
              <a16:creationId xmlns:a16="http://schemas.microsoft.com/office/drawing/2014/main" id="{2B618AE9-7582-4D33-9538-68F94FD024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40" name="Picture 3" descr="nealuce_parete">
          <a:extLst>
            <a:ext uri="{FF2B5EF4-FFF2-40B4-BE49-F238E27FC236}">
              <a16:creationId xmlns:a16="http://schemas.microsoft.com/office/drawing/2014/main" id="{11BC4222-BD19-4B60-90D4-076992213B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1" name="Picture 2">
          <a:extLst>
            <a:ext uri="{FF2B5EF4-FFF2-40B4-BE49-F238E27FC236}">
              <a16:creationId xmlns:a16="http://schemas.microsoft.com/office/drawing/2014/main" id="{7AC99886-0015-4D2B-9C8E-C9A33A7DED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42" name="Picture 3" descr="nealuce_parete">
          <a:extLst>
            <a:ext uri="{FF2B5EF4-FFF2-40B4-BE49-F238E27FC236}">
              <a16:creationId xmlns:a16="http://schemas.microsoft.com/office/drawing/2014/main" id="{E624718C-F39B-4156-8161-A4D1D983A9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3" name="Picture 2">
          <a:extLst>
            <a:ext uri="{FF2B5EF4-FFF2-40B4-BE49-F238E27FC236}">
              <a16:creationId xmlns:a16="http://schemas.microsoft.com/office/drawing/2014/main" id="{EEC704FB-2DBF-440B-90B0-9B2765754A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44" name="Picture 3" descr="nealuce_parete">
          <a:extLst>
            <a:ext uri="{FF2B5EF4-FFF2-40B4-BE49-F238E27FC236}">
              <a16:creationId xmlns:a16="http://schemas.microsoft.com/office/drawing/2014/main" id="{DC7AB587-B08D-4AC2-B946-FAC2B34C9A4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5" name="Picture 2">
          <a:extLst>
            <a:ext uri="{FF2B5EF4-FFF2-40B4-BE49-F238E27FC236}">
              <a16:creationId xmlns:a16="http://schemas.microsoft.com/office/drawing/2014/main" id="{671FDF28-4778-4DB8-AC0C-B4E5D611A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46" name="Picture 3" descr="nealuce_parete">
          <a:extLst>
            <a:ext uri="{FF2B5EF4-FFF2-40B4-BE49-F238E27FC236}">
              <a16:creationId xmlns:a16="http://schemas.microsoft.com/office/drawing/2014/main" id="{19AA6B05-C4A2-400B-BDC2-E0D8262CAA6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7" name="Picture 2">
          <a:extLst>
            <a:ext uri="{FF2B5EF4-FFF2-40B4-BE49-F238E27FC236}">
              <a16:creationId xmlns:a16="http://schemas.microsoft.com/office/drawing/2014/main" id="{8CC6C8AC-A61F-4CD4-823D-CD51478F9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48" name="Picture 3" descr="nealuce_parete">
          <a:extLst>
            <a:ext uri="{FF2B5EF4-FFF2-40B4-BE49-F238E27FC236}">
              <a16:creationId xmlns:a16="http://schemas.microsoft.com/office/drawing/2014/main" id="{D09A2B9F-6035-4EBF-B233-5F73BB7067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9" name="Picture 2">
          <a:extLst>
            <a:ext uri="{FF2B5EF4-FFF2-40B4-BE49-F238E27FC236}">
              <a16:creationId xmlns:a16="http://schemas.microsoft.com/office/drawing/2014/main" id="{FB62830D-8DFC-4858-A5F6-B251FF840C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50" name="Picture 3" descr="nealuce_parete">
          <a:extLst>
            <a:ext uri="{FF2B5EF4-FFF2-40B4-BE49-F238E27FC236}">
              <a16:creationId xmlns:a16="http://schemas.microsoft.com/office/drawing/2014/main" id="{76176CC9-A7EA-43F9-915D-1702E7CA7FC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51" name="Picture 2">
          <a:extLst>
            <a:ext uri="{FF2B5EF4-FFF2-40B4-BE49-F238E27FC236}">
              <a16:creationId xmlns:a16="http://schemas.microsoft.com/office/drawing/2014/main" id="{8B3F5629-048C-406A-8596-A4CB20A2B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52" name="Picture 3" descr="nealuce_parete">
          <a:extLst>
            <a:ext uri="{FF2B5EF4-FFF2-40B4-BE49-F238E27FC236}">
              <a16:creationId xmlns:a16="http://schemas.microsoft.com/office/drawing/2014/main" id="{687DD6E5-E794-430A-920A-7ADD3FFB7C2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53" name="Picture 2">
          <a:extLst>
            <a:ext uri="{FF2B5EF4-FFF2-40B4-BE49-F238E27FC236}">
              <a16:creationId xmlns:a16="http://schemas.microsoft.com/office/drawing/2014/main" id="{BBCE871E-7DCC-46BA-AE74-146A862E5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354" name="Picture 3" descr="nealuce_parete">
          <a:extLst>
            <a:ext uri="{FF2B5EF4-FFF2-40B4-BE49-F238E27FC236}">
              <a16:creationId xmlns:a16="http://schemas.microsoft.com/office/drawing/2014/main" id="{A3879763-0DA9-42C0-AD5A-DE243153FE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55" name="Picture 2">
          <a:extLst>
            <a:ext uri="{FF2B5EF4-FFF2-40B4-BE49-F238E27FC236}">
              <a16:creationId xmlns:a16="http://schemas.microsoft.com/office/drawing/2014/main" id="{DECA081B-AD83-447C-932F-00B9BD3EB5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56" name="Picture 3" descr="nealuce_parete">
          <a:extLst>
            <a:ext uri="{FF2B5EF4-FFF2-40B4-BE49-F238E27FC236}">
              <a16:creationId xmlns:a16="http://schemas.microsoft.com/office/drawing/2014/main" id="{E69CC7FB-2481-481A-B42F-C39AE395537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57" name="Picture 2">
          <a:extLst>
            <a:ext uri="{FF2B5EF4-FFF2-40B4-BE49-F238E27FC236}">
              <a16:creationId xmlns:a16="http://schemas.microsoft.com/office/drawing/2014/main" id="{50375325-A152-4A8C-A76F-B9A81A77C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58" name="Picture 3" descr="nealuce_parete">
          <a:extLst>
            <a:ext uri="{FF2B5EF4-FFF2-40B4-BE49-F238E27FC236}">
              <a16:creationId xmlns:a16="http://schemas.microsoft.com/office/drawing/2014/main" id="{13CE7DA4-88CF-46A2-9584-BCA6D56B789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59" name="Picture 2">
          <a:extLst>
            <a:ext uri="{FF2B5EF4-FFF2-40B4-BE49-F238E27FC236}">
              <a16:creationId xmlns:a16="http://schemas.microsoft.com/office/drawing/2014/main" id="{6CD03668-98ED-4807-A255-E73E51325A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60" name="Picture 3" descr="nealuce_parete">
          <a:extLst>
            <a:ext uri="{FF2B5EF4-FFF2-40B4-BE49-F238E27FC236}">
              <a16:creationId xmlns:a16="http://schemas.microsoft.com/office/drawing/2014/main" id="{637B5E51-C3A2-4A40-A6C1-CF31DFC6BB2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1" name="Picture 2">
          <a:extLst>
            <a:ext uri="{FF2B5EF4-FFF2-40B4-BE49-F238E27FC236}">
              <a16:creationId xmlns:a16="http://schemas.microsoft.com/office/drawing/2014/main" id="{22690BCD-568A-4162-B488-624718A73A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62" name="Picture 3" descr="nealuce_parete">
          <a:extLst>
            <a:ext uri="{FF2B5EF4-FFF2-40B4-BE49-F238E27FC236}">
              <a16:creationId xmlns:a16="http://schemas.microsoft.com/office/drawing/2014/main" id="{CEA67ABA-78B3-42A0-B202-945A96FD9EF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3" name="Picture 2">
          <a:extLst>
            <a:ext uri="{FF2B5EF4-FFF2-40B4-BE49-F238E27FC236}">
              <a16:creationId xmlns:a16="http://schemas.microsoft.com/office/drawing/2014/main" id="{2333E710-367D-4F7E-B86E-E927ED947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64" name="Picture 3" descr="nealuce_parete">
          <a:extLst>
            <a:ext uri="{FF2B5EF4-FFF2-40B4-BE49-F238E27FC236}">
              <a16:creationId xmlns:a16="http://schemas.microsoft.com/office/drawing/2014/main" id="{EB7899AE-F881-4744-8BA7-5DA5B9463B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5" name="Picture 2">
          <a:extLst>
            <a:ext uri="{FF2B5EF4-FFF2-40B4-BE49-F238E27FC236}">
              <a16:creationId xmlns:a16="http://schemas.microsoft.com/office/drawing/2014/main" id="{D08EED12-D2C9-42CA-A806-1072A51F5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66" name="Picture 3" descr="nealuce_parete">
          <a:extLst>
            <a:ext uri="{FF2B5EF4-FFF2-40B4-BE49-F238E27FC236}">
              <a16:creationId xmlns:a16="http://schemas.microsoft.com/office/drawing/2014/main" id="{9934E4ED-AC98-4902-B091-131756B6EE3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7" name="Picture 2">
          <a:extLst>
            <a:ext uri="{FF2B5EF4-FFF2-40B4-BE49-F238E27FC236}">
              <a16:creationId xmlns:a16="http://schemas.microsoft.com/office/drawing/2014/main" id="{9FEDE41B-5A49-4F64-AE3D-3A9BD13652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68" name="Picture 3" descr="nealuce_parete">
          <a:extLst>
            <a:ext uri="{FF2B5EF4-FFF2-40B4-BE49-F238E27FC236}">
              <a16:creationId xmlns:a16="http://schemas.microsoft.com/office/drawing/2014/main" id="{D0B41DA5-B957-4D03-8857-D907E8AA72A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9" name="Picture 2">
          <a:extLst>
            <a:ext uri="{FF2B5EF4-FFF2-40B4-BE49-F238E27FC236}">
              <a16:creationId xmlns:a16="http://schemas.microsoft.com/office/drawing/2014/main" id="{35D1239F-92F1-4A96-980D-D83A5F22E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70" name="Picture 3" descr="nealuce_parete">
          <a:extLst>
            <a:ext uri="{FF2B5EF4-FFF2-40B4-BE49-F238E27FC236}">
              <a16:creationId xmlns:a16="http://schemas.microsoft.com/office/drawing/2014/main" id="{DB42798A-71BE-4877-AAFA-BAD42D3FCB8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71" name="Picture 2">
          <a:extLst>
            <a:ext uri="{FF2B5EF4-FFF2-40B4-BE49-F238E27FC236}">
              <a16:creationId xmlns:a16="http://schemas.microsoft.com/office/drawing/2014/main" id="{F68CC43E-3430-42E2-8EFE-41040586FC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372" name="Picture 3" descr="nealuce_parete">
          <a:extLst>
            <a:ext uri="{FF2B5EF4-FFF2-40B4-BE49-F238E27FC236}">
              <a16:creationId xmlns:a16="http://schemas.microsoft.com/office/drawing/2014/main" id="{EA07FF9B-D54E-496B-8D35-38F96DCE9B8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73" name="Picture 2">
          <a:extLst>
            <a:ext uri="{FF2B5EF4-FFF2-40B4-BE49-F238E27FC236}">
              <a16:creationId xmlns:a16="http://schemas.microsoft.com/office/drawing/2014/main" id="{E6E6E604-4CC7-4E11-972F-6B0814A74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74" name="Picture 3" descr="nealuce_parete">
          <a:extLst>
            <a:ext uri="{FF2B5EF4-FFF2-40B4-BE49-F238E27FC236}">
              <a16:creationId xmlns:a16="http://schemas.microsoft.com/office/drawing/2014/main" id="{01CA511C-119C-412E-A387-847AB9243E2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75" name="Picture 2">
          <a:extLst>
            <a:ext uri="{FF2B5EF4-FFF2-40B4-BE49-F238E27FC236}">
              <a16:creationId xmlns:a16="http://schemas.microsoft.com/office/drawing/2014/main" id="{B3BFF06E-6C73-41B4-AAA1-FB22A723C6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76" name="Picture 3" descr="nealuce_parete">
          <a:extLst>
            <a:ext uri="{FF2B5EF4-FFF2-40B4-BE49-F238E27FC236}">
              <a16:creationId xmlns:a16="http://schemas.microsoft.com/office/drawing/2014/main" id="{58693612-84E9-45D4-B7A5-E959BF6717A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77" name="Picture 2">
          <a:extLst>
            <a:ext uri="{FF2B5EF4-FFF2-40B4-BE49-F238E27FC236}">
              <a16:creationId xmlns:a16="http://schemas.microsoft.com/office/drawing/2014/main" id="{432E437F-1507-4FE5-8084-D75DA3125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78" name="Picture 3" descr="nealuce_parete">
          <a:extLst>
            <a:ext uri="{FF2B5EF4-FFF2-40B4-BE49-F238E27FC236}">
              <a16:creationId xmlns:a16="http://schemas.microsoft.com/office/drawing/2014/main" id="{6FA3017A-A019-4254-8F5A-42D6884CA72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79" name="Picture 2">
          <a:extLst>
            <a:ext uri="{FF2B5EF4-FFF2-40B4-BE49-F238E27FC236}">
              <a16:creationId xmlns:a16="http://schemas.microsoft.com/office/drawing/2014/main" id="{D3125593-F75D-4776-A5E9-91248E9BB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80" name="Picture 3" descr="nealuce_parete">
          <a:extLst>
            <a:ext uri="{FF2B5EF4-FFF2-40B4-BE49-F238E27FC236}">
              <a16:creationId xmlns:a16="http://schemas.microsoft.com/office/drawing/2014/main" id="{2D980CB2-7322-4FBB-9C23-C0DAEF90C6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1" name="Picture 2">
          <a:extLst>
            <a:ext uri="{FF2B5EF4-FFF2-40B4-BE49-F238E27FC236}">
              <a16:creationId xmlns:a16="http://schemas.microsoft.com/office/drawing/2014/main" id="{BBF50CC0-D304-4F49-B954-0766A181DB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82" name="Picture 3" descr="nealuce_parete">
          <a:extLst>
            <a:ext uri="{FF2B5EF4-FFF2-40B4-BE49-F238E27FC236}">
              <a16:creationId xmlns:a16="http://schemas.microsoft.com/office/drawing/2014/main" id="{60E81E6E-9263-46EE-A54D-D006C1DE5F3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3" name="Picture 2">
          <a:extLst>
            <a:ext uri="{FF2B5EF4-FFF2-40B4-BE49-F238E27FC236}">
              <a16:creationId xmlns:a16="http://schemas.microsoft.com/office/drawing/2014/main" id="{BAA7BA45-B439-4577-842A-1454C8784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84" name="Picture 3" descr="nealuce_parete">
          <a:extLst>
            <a:ext uri="{FF2B5EF4-FFF2-40B4-BE49-F238E27FC236}">
              <a16:creationId xmlns:a16="http://schemas.microsoft.com/office/drawing/2014/main" id="{8E6832F1-EA65-467C-803A-09BD6D2E70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5" name="Picture 2">
          <a:extLst>
            <a:ext uri="{FF2B5EF4-FFF2-40B4-BE49-F238E27FC236}">
              <a16:creationId xmlns:a16="http://schemas.microsoft.com/office/drawing/2014/main" id="{6E0F02CC-6C2D-41A7-A9C1-2EC6DBDEE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86" name="Picture 3" descr="nealuce_parete">
          <a:extLst>
            <a:ext uri="{FF2B5EF4-FFF2-40B4-BE49-F238E27FC236}">
              <a16:creationId xmlns:a16="http://schemas.microsoft.com/office/drawing/2014/main" id="{9740DCF4-C288-4B3D-93CE-38AC438B58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7" name="Picture 2">
          <a:extLst>
            <a:ext uri="{FF2B5EF4-FFF2-40B4-BE49-F238E27FC236}">
              <a16:creationId xmlns:a16="http://schemas.microsoft.com/office/drawing/2014/main" id="{4932F71E-0F5D-488E-9E8D-FBA1A6865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88" name="Picture 3" descr="nealuce_parete">
          <a:extLst>
            <a:ext uri="{FF2B5EF4-FFF2-40B4-BE49-F238E27FC236}">
              <a16:creationId xmlns:a16="http://schemas.microsoft.com/office/drawing/2014/main" id="{B20EDA67-FCB3-4D33-BE7D-7D8E9CE1805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9" name="Picture 2">
          <a:extLst>
            <a:ext uri="{FF2B5EF4-FFF2-40B4-BE49-F238E27FC236}">
              <a16:creationId xmlns:a16="http://schemas.microsoft.com/office/drawing/2014/main" id="{FE5C16A1-1B33-4F25-896E-CCEDC6E9C0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90" name="Picture 3" descr="nealuce_parete">
          <a:extLst>
            <a:ext uri="{FF2B5EF4-FFF2-40B4-BE49-F238E27FC236}">
              <a16:creationId xmlns:a16="http://schemas.microsoft.com/office/drawing/2014/main" id="{2784CA41-51BE-479E-8424-BA68569ACDE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91" name="Picture 2">
          <a:extLst>
            <a:ext uri="{FF2B5EF4-FFF2-40B4-BE49-F238E27FC236}">
              <a16:creationId xmlns:a16="http://schemas.microsoft.com/office/drawing/2014/main" id="{EBE4CA11-B0F4-47E9-B7D9-E8AA954A3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92" name="Picture 3" descr="nealuce_parete">
          <a:extLst>
            <a:ext uri="{FF2B5EF4-FFF2-40B4-BE49-F238E27FC236}">
              <a16:creationId xmlns:a16="http://schemas.microsoft.com/office/drawing/2014/main" id="{DBB9EE1D-07E0-4F3A-A078-A34FBB4ECA3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93" name="Picture 2">
          <a:extLst>
            <a:ext uri="{FF2B5EF4-FFF2-40B4-BE49-F238E27FC236}">
              <a16:creationId xmlns:a16="http://schemas.microsoft.com/office/drawing/2014/main" id="{80C95887-C5BB-4145-A67A-E6ACC2AFA6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94" name="Picture 3" descr="nealuce_parete">
          <a:extLst>
            <a:ext uri="{FF2B5EF4-FFF2-40B4-BE49-F238E27FC236}">
              <a16:creationId xmlns:a16="http://schemas.microsoft.com/office/drawing/2014/main" id="{F9ED50D2-EEEC-409C-AEEF-81284CC97D9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95" name="Picture 2">
          <a:extLst>
            <a:ext uri="{FF2B5EF4-FFF2-40B4-BE49-F238E27FC236}">
              <a16:creationId xmlns:a16="http://schemas.microsoft.com/office/drawing/2014/main" id="{C967C5ED-5E6D-458D-A7F5-D83E4B04C1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96" name="Picture 3" descr="nealuce_parete">
          <a:extLst>
            <a:ext uri="{FF2B5EF4-FFF2-40B4-BE49-F238E27FC236}">
              <a16:creationId xmlns:a16="http://schemas.microsoft.com/office/drawing/2014/main" id="{46A26D55-3F32-42B4-BA89-2BBBF7E0700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97" name="Picture 82">
          <a:extLst>
            <a:ext uri="{FF2B5EF4-FFF2-40B4-BE49-F238E27FC236}">
              <a16:creationId xmlns:a16="http://schemas.microsoft.com/office/drawing/2014/main" id="{01F1E436-80A5-4042-9DA5-D8489F6219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98" name="Picture 85">
          <a:extLst>
            <a:ext uri="{FF2B5EF4-FFF2-40B4-BE49-F238E27FC236}">
              <a16:creationId xmlns:a16="http://schemas.microsoft.com/office/drawing/2014/main" id="{3483A9CD-F8C3-4D36-ABBE-70ADBB44D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99" name="Picture 76">
          <a:extLst>
            <a:ext uri="{FF2B5EF4-FFF2-40B4-BE49-F238E27FC236}">
              <a16:creationId xmlns:a16="http://schemas.microsoft.com/office/drawing/2014/main" id="{EC832B67-D28C-4EC6-87BA-D901CAED4A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00" name="Picture 79">
          <a:extLst>
            <a:ext uri="{FF2B5EF4-FFF2-40B4-BE49-F238E27FC236}">
              <a16:creationId xmlns:a16="http://schemas.microsoft.com/office/drawing/2014/main" id="{7E7B5708-B915-46D0-B6B2-79C79CF25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401" name="Picture 1">
          <a:extLst>
            <a:ext uri="{FF2B5EF4-FFF2-40B4-BE49-F238E27FC236}">
              <a16:creationId xmlns:a16="http://schemas.microsoft.com/office/drawing/2014/main" id="{85E29385-9192-4AB5-A77E-FD37CEFFCCA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45720</xdr:rowOff>
    </xdr:to>
    <xdr:pic>
      <xdr:nvPicPr>
        <xdr:cNvPr id="402" name="Picture 1">
          <a:extLst>
            <a:ext uri="{FF2B5EF4-FFF2-40B4-BE49-F238E27FC236}">
              <a16:creationId xmlns:a16="http://schemas.microsoft.com/office/drawing/2014/main" id="{C46A0231-95FF-40D3-8BD9-15868EEADE6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30047200"/>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03" name="Picture 2">
          <a:extLst>
            <a:ext uri="{FF2B5EF4-FFF2-40B4-BE49-F238E27FC236}">
              <a16:creationId xmlns:a16="http://schemas.microsoft.com/office/drawing/2014/main" id="{DC3E74A6-C154-4ABC-88F3-9C59840046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404" name="Picture 3" descr="nealuce_parete">
          <a:extLst>
            <a:ext uri="{FF2B5EF4-FFF2-40B4-BE49-F238E27FC236}">
              <a16:creationId xmlns:a16="http://schemas.microsoft.com/office/drawing/2014/main" id="{ADAF3DAF-EEE5-40BC-98C0-302B2DB509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05" name="Picture 2">
          <a:extLst>
            <a:ext uri="{FF2B5EF4-FFF2-40B4-BE49-F238E27FC236}">
              <a16:creationId xmlns:a16="http://schemas.microsoft.com/office/drawing/2014/main" id="{179BEAB1-6C97-4248-B487-E14135FA90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06" name="Picture 2">
          <a:extLst>
            <a:ext uri="{FF2B5EF4-FFF2-40B4-BE49-F238E27FC236}">
              <a16:creationId xmlns:a16="http://schemas.microsoft.com/office/drawing/2014/main" id="{1814EA2F-68D0-4BAD-835E-8A949E39C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407" name="Picture 3" descr="nealuce_parete">
          <a:extLst>
            <a:ext uri="{FF2B5EF4-FFF2-40B4-BE49-F238E27FC236}">
              <a16:creationId xmlns:a16="http://schemas.microsoft.com/office/drawing/2014/main" id="{4A979318-907C-42BC-AC50-E661D88022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08" name="Picture 2">
          <a:extLst>
            <a:ext uri="{FF2B5EF4-FFF2-40B4-BE49-F238E27FC236}">
              <a16:creationId xmlns:a16="http://schemas.microsoft.com/office/drawing/2014/main" id="{792B37BF-534C-4502-BFE5-A07B0D5436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409" name="Picture 3" descr="nealuce_parete">
          <a:extLst>
            <a:ext uri="{FF2B5EF4-FFF2-40B4-BE49-F238E27FC236}">
              <a16:creationId xmlns:a16="http://schemas.microsoft.com/office/drawing/2014/main" id="{53C90FDF-DE6E-4891-ADE5-296CF16C89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10" name="Picture 2">
          <a:extLst>
            <a:ext uri="{FF2B5EF4-FFF2-40B4-BE49-F238E27FC236}">
              <a16:creationId xmlns:a16="http://schemas.microsoft.com/office/drawing/2014/main" id="{A371C4C6-F856-475D-942F-379338153A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15</xdr:row>
      <xdr:rowOff>0</xdr:rowOff>
    </xdr:from>
    <xdr:to>
      <xdr:col>1</xdr:col>
      <xdr:colOff>822960</xdr:colOff>
      <xdr:row>15</xdr:row>
      <xdr:rowOff>3556</xdr:rowOff>
    </xdr:to>
    <xdr:pic>
      <xdr:nvPicPr>
        <xdr:cNvPr id="411" name="Picture 1">
          <a:extLst>
            <a:ext uri="{FF2B5EF4-FFF2-40B4-BE49-F238E27FC236}">
              <a16:creationId xmlns:a16="http://schemas.microsoft.com/office/drawing/2014/main" id="{80800C67-13B6-4D49-97F0-D6443C193F3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30047200"/>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15</xdr:row>
      <xdr:rowOff>1651</xdr:rowOff>
    </xdr:to>
    <xdr:pic>
      <xdr:nvPicPr>
        <xdr:cNvPr id="412" name="Picture 1178" descr="Izrezak.JPG">
          <a:extLst>
            <a:ext uri="{FF2B5EF4-FFF2-40B4-BE49-F238E27FC236}">
              <a16:creationId xmlns:a16="http://schemas.microsoft.com/office/drawing/2014/main" id="{E032D83E-AD7E-4EE3-B290-2E701D7DE8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3" name="Picture 82">
          <a:extLst>
            <a:ext uri="{FF2B5EF4-FFF2-40B4-BE49-F238E27FC236}">
              <a16:creationId xmlns:a16="http://schemas.microsoft.com/office/drawing/2014/main" id="{51C4C967-07BD-49CD-86EC-3DFF07E3E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4" name="Picture 85">
          <a:extLst>
            <a:ext uri="{FF2B5EF4-FFF2-40B4-BE49-F238E27FC236}">
              <a16:creationId xmlns:a16="http://schemas.microsoft.com/office/drawing/2014/main" id="{721287C9-F3CC-48BA-916A-E5066632B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5" name="Picture 76">
          <a:extLst>
            <a:ext uri="{FF2B5EF4-FFF2-40B4-BE49-F238E27FC236}">
              <a16:creationId xmlns:a16="http://schemas.microsoft.com/office/drawing/2014/main" id="{AAD6882C-D7B5-4079-A777-5C91EF7A3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6" name="Picture 79">
          <a:extLst>
            <a:ext uri="{FF2B5EF4-FFF2-40B4-BE49-F238E27FC236}">
              <a16:creationId xmlns:a16="http://schemas.microsoft.com/office/drawing/2014/main" id="{5C7C6C3B-4221-4EE2-B493-22C1607E4F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1028700</xdr:colOff>
      <xdr:row>15</xdr:row>
      <xdr:rowOff>0</xdr:rowOff>
    </xdr:from>
    <xdr:to>
      <xdr:col>1</xdr:col>
      <xdr:colOff>1028700</xdr:colOff>
      <xdr:row>15</xdr:row>
      <xdr:rowOff>0</xdr:rowOff>
    </xdr:to>
    <xdr:pic>
      <xdr:nvPicPr>
        <xdr:cNvPr id="417" name="Picture 1202" descr="Izrezak.JPG">
          <a:extLst>
            <a:ext uri="{FF2B5EF4-FFF2-40B4-BE49-F238E27FC236}">
              <a16:creationId xmlns:a16="http://schemas.microsoft.com/office/drawing/2014/main" id="{76498F24-64AB-44DB-861B-7F4735EF4B7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63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8" name="Picture 82">
          <a:extLst>
            <a:ext uri="{FF2B5EF4-FFF2-40B4-BE49-F238E27FC236}">
              <a16:creationId xmlns:a16="http://schemas.microsoft.com/office/drawing/2014/main" id="{326E7925-0B8B-46E7-9021-62B10BDE9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9" name="Picture 85">
          <a:extLst>
            <a:ext uri="{FF2B5EF4-FFF2-40B4-BE49-F238E27FC236}">
              <a16:creationId xmlns:a16="http://schemas.microsoft.com/office/drawing/2014/main" id="{D844A2D9-CBED-47E4-9823-981CF7D04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0" name="Picture 76">
          <a:extLst>
            <a:ext uri="{FF2B5EF4-FFF2-40B4-BE49-F238E27FC236}">
              <a16:creationId xmlns:a16="http://schemas.microsoft.com/office/drawing/2014/main" id="{0327F3DF-13B9-4C0C-9859-02D766D12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1" name="Picture 79">
          <a:extLst>
            <a:ext uri="{FF2B5EF4-FFF2-40B4-BE49-F238E27FC236}">
              <a16:creationId xmlns:a16="http://schemas.microsoft.com/office/drawing/2014/main" id="{19C2EBFD-C0A3-4BAD-8706-447CDD633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68580</xdr:rowOff>
    </xdr:to>
    <xdr:pic>
      <xdr:nvPicPr>
        <xdr:cNvPr id="422" name="Picture 1">
          <a:extLst>
            <a:ext uri="{FF2B5EF4-FFF2-40B4-BE49-F238E27FC236}">
              <a16:creationId xmlns:a16="http://schemas.microsoft.com/office/drawing/2014/main" id="{F2A3F260-CA3E-4873-9989-FF663733C3C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68580</xdr:rowOff>
    </xdr:to>
    <xdr:pic>
      <xdr:nvPicPr>
        <xdr:cNvPr id="423" name="Picture 1">
          <a:extLst>
            <a:ext uri="{FF2B5EF4-FFF2-40B4-BE49-F238E27FC236}">
              <a16:creationId xmlns:a16="http://schemas.microsoft.com/office/drawing/2014/main" id="{EB704502-993D-4A17-A44A-373D96AFD61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3048</xdr:rowOff>
    </xdr:to>
    <xdr:pic>
      <xdr:nvPicPr>
        <xdr:cNvPr id="424" name="Picture 1">
          <a:extLst>
            <a:ext uri="{FF2B5EF4-FFF2-40B4-BE49-F238E27FC236}">
              <a16:creationId xmlns:a16="http://schemas.microsoft.com/office/drawing/2014/main" id="{CE257AD6-AB8D-4B8A-B0DF-5BD09248261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15</xdr:row>
      <xdr:rowOff>0</xdr:rowOff>
    </xdr:from>
    <xdr:to>
      <xdr:col>1</xdr:col>
      <xdr:colOff>906780</xdr:colOff>
      <xdr:row>15</xdr:row>
      <xdr:rowOff>3048</xdr:rowOff>
    </xdr:to>
    <xdr:pic>
      <xdr:nvPicPr>
        <xdr:cNvPr id="425" name="Picture 311" descr="kha.JPG">
          <a:extLst>
            <a:ext uri="{FF2B5EF4-FFF2-40B4-BE49-F238E27FC236}">
              <a16:creationId xmlns:a16="http://schemas.microsoft.com/office/drawing/2014/main" id="{81845D1C-D9D1-439A-8209-7E3FC9500F5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3004720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6" name="Picture 82">
          <a:extLst>
            <a:ext uri="{FF2B5EF4-FFF2-40B4-BE49-F238E27FC236}">
              <a16:creationId xmlns:a16="http://schemas.microsoft.com/office/drawing/2014/main" id="{7FFE2B5C-2291-4C67-86B6-7927D7925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7" name="Picture 85">
          <a:extLst>
            <a:ext uri="{FF2B5EF4-FFF2-40B4-BE49-F238E27FC236}">
              <a16:creationId xmlns:a16="http://schemas.microsoft.com/office/drawing/2014/main" id="{19C370E0-37FE-4580-BE2A-CE626E821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8" name="Picture 76">
          <a:extLst>
            <a:ext uri="{FF2B5EF4-FFF2-40B4-BE49-F238E27FC236}">
              <a16:creationId xmlns:a16="http://schemas.microsoft.com/office/drawing/2014/main" id="{4626FFBE-CE8D-4BD6-8EF4-527F3516B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9" name="Picture 79">
          <a:extLst>
            <a:ext uri="{FF2B5EF4-FFF2-40B4-BE49-F238E27FC236}">
              <a16:creationId xmlns:a16="http://schemas.microsoft.com/office/drawing/2014/main" id="{1663B238-4557-47E5-B51D-52099DC929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0" name="Picture 82">
          <a:extLst>
            <a:ext uri="{FF2B5EF4-FFF2-40B4-BE49-F238E27FC236}">
              <a16:creationId xmlns:a16="http://schemas.microsoft.com/office/drawing/2014/main" id="{E03E47A6-5882-4A0C-8580-D92B676A8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1" name="Picture 85">
          <a:extLst>
            <a:ext uri="{FF2B5EF4-FFF2-40B4-BE49-F238E27FC236}">
              <a16:creationId xmlns:a16="http://schemas.microsoft.com/office/drawing/2014/main" id="{8438DAB6-19C4-484B-9189-A6E900F1F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2" name="Picture 76">
          <a:extLst>
            <a:ext uri="{FF2B5EF4-FFF2-40B4-BE49-F238E27FC236}">
              <a16:creationId xmlns:a16="http://schemas.microsoft.com/office/drawing/2014/main" id="{283D246A-EBFF-4795-A8F1-280F776B1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3" name="Picture 79">
          <a:extLst>
            <a:ext uri="{FF2B5EF4-FFF2-40B4-BE49-F238E27FC236}">
              <a16:creationId xmlns:a16="http://schemas.microsoft.com/office/drawing/2014/main" id="{D0150593-8A0F-44D3-AA1F-D825765F73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4" name="Picture 82">
          <a:extLst>
            <a:ext uri="{FF2B5EF4-FFF2-40B4-BE49-F238E27FC236}">
              <a16:creationId xmlns:a16="http://schemas.microsoft.com/office/drawing/2014/main" id="{FDED9217-5CD9-42ED-90C2-C753AB516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5" name="Picture 85">
          <a:extLst>
            <a:ext uri="{FF2B5EF4-FFF2-40B4-BE49-F238E27FC236}">
              <a16:creationId xmlns:a16="http://schemas.microsoft.com/office/drawing/2014/main" id="{02105457-BA9B-4C17-9CAE-BC0BD3242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6" name="Picture 76">
          <a:extLst>
            <a:ext uri="{FF2B5EF4-FFF2-40B4-BE49-F238E27FC236}">
              <a16:creationId xmlns:a16="http://schemas.microsoft.com/office/drawing/2014/main" id="{48246CB1-4DCD-47DB-8DC5-037A0F810E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7" name="Picture 79">
          <a:extLst>
            <a:ext uri="{FF2B5EF4-FFF2-40B4-BE49-F238E27FC236}">
              <a16:creationId xmlns:a16="http://schemas.microsoft.com/office/drawing/2014/main" id="{29306F9A-0226-43DD-B31E-F91CF85017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60960</xdr:rowOff>
    </xdr:to>
    <xdr:pic>
      <xdr:nvPicPr>
        <xdr:cNvPr id="438" name="Picture 1">
          <a:extLst>
            <a:ext uri="{FF2B5EF4-FFF2-40B4-BE49-F238E27FC236}">
              <a16:creationId xmlns:a16="http://schemas.microsoft.com/office/drawing/2014/main" id="{D7BB6EF0-C17A-49DE-A77C-033B658EC96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9" name="Picture 82">
          <a:extLst>
            <a:ext uri="{FF2B5EF4-FFF2-40B4-BE49-F238E27FC236}">
              <a16:creationId xmlns:a16="http://schemas.microsoft.com/office/drawing/2014/main" id="{EED4C7BB-9840-4B71-82C7-4FF38C4AAA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0" name="Picture 85">
          <a:extLst>
            <a:ext uri="{FF2B5EF4-FFF2-40B4-BE49-F238E27FC236}">
              <a16:creationId xmlns:a16="http://schemas.microsoft.com/office/drawing/2014/main" id="{94BA8AE4-4024-4DC5-B697-80FEAFD81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1" name="Picture 76">
          <a:extLst>
            <a:ext uri="{FF2B5EF4-FFF2-40B4-BE49-F238E27FC236}">
              <a16:creationId xmlns:a16="http://schemas.microsoft.com/office/drawing/2014/main" id="{E32E33CE-059E-4C51-B971-860A8F38C3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2" name="Picture 79">
          <a:extLst>
            <a:ext uri="{FF2B5EF4-FFF2-40B4-BE49-F238E27FC236}">
              <a16:creationId xmlns:a16="http://schemas.microsoft.com/office/drawing/2014/main" id="{85B80964-05FB-4449-ADD5-99D39ADAA7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443" name="Picture 1">
          <a:extLst>
            <a:ext uri="{FF2B5EF4-FFF2-40B4-BE49-F238E27FC236}">
              <a16:creationId xmlns:a16="http://schemas.microsoft.com/office/drawing/2014/main" id="{EBE9B7FE-86EA-4A39-9076-4EAA124A515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0</xdr:rowOff>
    </xdr:to>
    <xdr:pic>
      <xdr:nvPicPr>
        <xdr:cNvPr id="444" name="Picture 3">
          <a:extLst>
            <a:ext uri="{FF2B5EF4-FFF2-40B4-BE49-F238E27FC236}">
              <a16:creationId xmlns:a16="http://schemas.microsoft.com/office/drawing/2014/main" id="{BDB54715-2D6D-4FF3-8C3A-D3B46614721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15</xdr:row>
      <xdr:rowOff>0</xdr:rowOff>
    </xdr:from>
    <xdr:to>
      <xdr:col>1</xdr:col>
      <xdr:colOff>906780</xdr:colOff>
      <xdr:row>15</xdr:row>
      <xdr:rowOff>0</xdr:rowOff>
    </xdr:to>
    <xdr:pic>
      <xdr:nvPicPr>
        <xdr:cNvPr id="445" name="Picture 311" descr="kha.JPG">
          <a:extLst>
            <a:ext uri="{FF2B5EF4-FFF2-40B4-BE49-F238E27FC236}">
              <a16:creationId xmlns:a16="http://schemas.microsoft.com/office/drawing/2014/main" id="{5FB990A1-33CD-4C77-A824-9C59B99365A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6" name="Picture 82">
          <a:extLst>
            <a:ext uri="{FF2B5EF4-FFF2-40B4-BE49-F238E27FC236}">
              <a16:creationId xmlns:a16="http://schemas.microsoft.com/office/drawing/2014/main" id="{993CC976-0C66-4300-8039-CCD9A229F6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7" name="Picture 85">
          <a:extLst>
            <a:ext uri="{FF2B5EF4-FFF2-40B4-BE49-F238E27FC236}">
              <a16:creationId xmlns:a16="http://schemas.microsoft.com/office/drawing/2014/main" id="{3D71456B-3DF4-4F10-B6C3-13D75F59F1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8" name="Picture 76">
          <a:extLst>
            <a:ext uri="{FF2B5EF4-FFF2-40B4-BE49-F238E27FC236}">
              <a16:creationId xmlns:a16="http://schemas.microsoft.com/office/drawing/2014/main" id="{85F5F7CF-E5B5-4380-A170-3031948E4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9" name="Picture 79">
          <a:extLst>
            <a:ext uri="{FF2B5EF4-FFF2-40B4-BE49-F238E27FC236}">
              <a16:creationId xmlns:a16="http://schemas.microsoft.com/office/drawing/2014/main" id="{93C236E2-4B27-49C8-9FCD-14341516F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60960</xdr:rowOff>
    </xdr:to>
    <xdr:pic>
      <xdr:nvPicPr>
        <xdr:cNvPr id="450" name="Picture 1">
          <a:extLst>
            <a:ext uri="{FF2B5EF4-FFF2-40B4-BE49-F238E27FC236}">
              <a16:creationId xmlns:a16="http://schemas.microsoft.com/office/drawing/2014/main" id="{42B228EC-A2E2-40FC-A6CF-62DB63BD945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0</xdr:rowOff>
    </xdr:to>
    <xdr:pic>
      <xdr:nvPicPr>
        <xdr:cNvPr id="451" name="Picture 3">
          <a:extLst>
            <a:ext uri="{FF2B5EF4-FFF2-40B4-BE49-F238E27FC236}">
              <a16:creationId xmlns:a16="http://schemas.microsoft.com/office/drawing/2014/main" id="{BEB3D13D-C033-4A7B-844F-0BBD88923AE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2" name="Picture 82">
          <a:extLst>
            <a:ext uri="{FF2B5EF4-FFF2-40B4-BE49-F238E27FC236}">
              <a16:creationId xmlns:a16="http://schemas.microsoft.com/office/drawing/2014/main" id="{AC41AFAC-8AA7-445C-B3C9-91D13052E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3" name="Picture 85">
          <a:extLst>
            <a:ext uri="{FF2B5EF4-FFF2-40B4-BE49-F238E27FC236}">
              <a16:creationId xmlns:a16="http://schemas.microsoft.com/office/drawing/2014/main" id="{E2326AA0-CAF3-4366-B939-A904D5239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4" name="Picture 76">
          <a:extLst>
            <a:ext uri="{FF2B5EF4-FFF2-40B4-BE49-F238E27FC236}">
              <a16:creationId xmlns:a16="http://schemas.microsoft.com/office/drawing/2014/main" id="{CA36F7EC-675D-46AF-9DB9-E83FBD3338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5" name="Picture 79">
          <a:extLst>
            <a:ext uri="{FF2B5EF4-FFF2-40B4-BE49-F238E27FC236}">
              <a16:creationId xmlns:a16="http://schemas.microsoft.com/office/drawing/2014/main" id="{37C54A1C-9432-40FB-88AA-DCB93C049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5461</xdr:rowOff>
    </xdr:to>
    <xdr:pic>
      <xdr:nvPicPr>
        <xdr:cNvPr id="456" name="Picture 1">
          <a:extLst>
            <a:ext uri="{FF2B5EF4-FFF2-40B4-BE49-F238E27FC236}">
              <a16:creationId xmlns:a16="http://schemas.microsoft.com/office/drawing/2014/main" id="{1E31D74A-3104-4CB6-88CE-3922DB501E5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47244</xdr:rowOff>
    </xdr:to>
    <xdr:pic>
      <xdr:nvPicPr>
        <xdr:cNvPr id="457" name="Picture 1">
          <a:extLst>
            <a:ext uri="{FF2B5EF4-FFF2-40B4-BE49-F238E27FC236}">
              <a16:creationId xmlns:a16="http://schemas.microsoft.com/office/drawing/2014/main" id="{49B23364-D5D2-4620-AD52-A4A9E5FE5CF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3004720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port.ghia.hr/ghia-proizvodi/svedska-klupa-duzine-250-c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ist1">
    <pageSetUpPr fitToPage="1"/>
  </sheetPr>
  <dimension ref="A1:HN1055"/>
  <sheetViews>
    <sheetView showZeros="0" tabSelected="1" view="pageBreakPreview" topLeftCell="A81" zoomScaleNormal="100" zoomScaleSheetLayoutView="100" workbookViewId="0">
      <selection activeCell="D909" sqref="D909"/>
    </sheetView>
  </sheetViews>
  <sheetFormatPr defaultColWidth="9.140625" defaultRowHeight="11.25"/>
  <cols>
    <col min="1" max="1" width="8.42578125" style="8" customWidth="1"/>
    <col min="2" max="2" width="43.7109375" style="5" customWidth="1"/>
    <col min="3" max="3" width="8" style="6" customWidth="1"/>
    <col min="4" max="4" width="8.7109375" style="7" customWidth="1"/>
    <col min="5" max="5" width="8.42578125" style="54" customWidth="1"/>
    <col min="6" max="6" width="13.28515625" style="9" customWidth="1"/>
    <col min="7" max="7" width="25.28515625" style="1" customWidth="1"/>
    <col min="8" max="8" width="13.7109375" style="1" customWidth="1"/>
    <col min="9" max="16384" width="9.140625" style="1"/>
  </cols>
  <sheetData>
    <row r="1" spans="1:6" ht="22.5">
      <c r="A1" s="2471" t="s">
        <v>0</v>
      </c>
      <c r="B1" s="142" t="s">
        <v>1</v>
      </c>
      <c r="C1" s="143" t="s">
        <v>2</v>
      </c>
      <c r="D1" s="466" t="s">
        <v>3</v>
      </c>
      <c r="E1" s="2352" t="s">
        <v>4</v>
      </c>
      <c r="F1" s="2473" t="s">
        <v>5</v>
      </c>
    </row>
    <row r="2" spans="1:6">
      <c r="A2" s="2472"/>
      <c r="B2" s="145"/>
      <c r="C2" s="146"/>
      <c r="D2" s="467"/>
      <c r="E2" s="45"/>
      <c r="F2" s="2474"/>
    </row>
    <row r="3" spans="1:6">
      <c r="A3" s="148"/>
      <c r="B3" s="149"/>
      <c r="C3" s="148"/>
      <c r="D3" s="150"/>
      <c r="E3" s="46"/>
      <c r="F3" s="21"/>
    </row>
    <row r="4" spans="1:6" ht="25.5">
      <c r="A4" s="151"/>
      <c r="B4" s="152" t="s">
        <v>1679</v>
      </c>
      <c r="C4" s="153"/>
      <c r="D4" s="154"/>
      <c r="E4" s="2353"/>
      <c r="F4" s="73"/>
    </row>
    <row r="5" spans="1:6" s="10" customFormat="1">
      <c r="A5" s="155"/>
      <c r="B5" s="156"/>
      <c r="C5" s="155"/>
      <c r="D5" s="75"/>
      <c r="E5" s="2123"/>
      <c r="F5" s="67"/>
    </row>
    <row r="6" spans="1:6" s="10" customFormat="1">
      <c r="A6" s="157"/>
      <c r="B6" s="158" t="s">
        <v>27</v>
      </c>
      <c r="C6" s="155"/>
      <c r="D6" s="75"/>
      <c r="E6" s="2123"/>
      <c r="F6" s="77"/>
    </row>
    <row r="7" spans="1:6" s="10" customFormat="1" ht="45">
      <c r="A7" s="157"/>
      <c r="B7" s="159" t="s">
        <v>28</v>
      </c>
      <c r="C7" s="155"/>
      <c r="D7" s="75"/>
      <c r="E7" s="2123"/>
      <c r="F7" s="77"/>
    </row>
    <row r="8" spans="1:6" s="10" customFormat="1" ht="45">
      <c r="A8" s="157"/>
      <c r="B8" s="159" t="s">
        <v>29</v>
      </c>
      <c r="C8" s="155"/>
      <c r="D8" s="75"/>
      <c r="E8" s="2123"/>
      <c r="F8" s="77"/>
    </row>
    <row r="9" spans="1:6" s="10" customFormat="1" ht="45">
      <c r="A9" s="157"/>
      <c r="B9" s="159" t="s">
        <v>30</v>
      </c>
      <c r="C9" s="155"/>
      <c r="D9" s="75"/>
      <c r="E9" s="2123"/>
      <c r="F9" s="77"/>
    </row>
    <row r="10" spans="1:6" s="10" customFormat="1" ht="45">
      <c r="A10" s="157"/>
      <c r="B10" s="159" t="s">
        <v>31</v>
      </c>
      <c r="C10" s="155"/>
      <c r="D10" s="75"/>
      <c r="E10" s="2123"/>
      <c r="F10" s="77"/>
    </row>
    <row r="11" spans="1:6" s="10" customFormat="1">
      <c r="A11" s="157"/>
      <c r="B11" s="159" t="s">
        <v>32</v>
      </c>
      <c r="C11" s="155"/>
      <c r="D11" s="75"/>
      <c r="E11" s="2123"/>
      <c r="F11" s="77"/>
    </row>
    <row r="12" spans="1:6" s="10" customFormat="1" ht="56.25">
      <c r="A12" s="157"/>
      <c r="B12" s="159" t="s">
        <v>33</v>
      </c>
      <c r="C12" s="155"/>
      <c r="D12" s="75"/>
      <c r="E12" s="2123"/>
      <c r="F12" s="77"/>
    </row>
    <row r="13" spans="1:6" s="10" customFormat="1" ht="56.25">
      <c r="A13" s="157"/>
      <c r="B13" s="159" t="s">
        <v>34</v>
      </c>
      <c r="C13" s="155"/>
      <c r="D13" s="75"/>
      <c r="E13" s="2123"/>
      <c r="F13" s="77"/>
    </row>
    <row r="14" spans="1:6" s="10" customFormat="1" ht="56.25">
      <c r="A14" s="157"/>
      <c r="B14" s="159" t="s">
        <v>35</v>
      </c>
      <c r="C14" s="155"/>
      <c r="D14" s="75"/>
      <c r="E14" s="2123"/>
      <c r="F14" s="77"/>
    </row>
    <row r="15" spans="1:6" s="10" customFormat="1" ht="56.25">
      <c r="A15" s="157"/>
      <c r="B15" s="159" t="s">
        <v>36</v>
      </c>
      <c r="C15" s="155"/>
      <c r="D15" s="75"/>
      <c r="E15" s="2123"/>
      <c r="F15" s="77"/>
    </row>
    <row r="16" spans="1:6" s="10" customFormat="1" ht="56.25">
      <c r="A16" s="157"/>
      <c r="B16" s="159" t="s">
        <v>37</v>
      </c>
      <c r="C16" s="155"/>
      <c r="D16" s="75"/>
      <c r="E16" s="2123"/>
      <c r="F16" s="77"/>
    </row>
    <row r="17" spans="1:6" s="10" customFormat="1" ht="236.25">
      <c r="A17" s="157"/>
      <c r="B17" s="159" t="s">
        <v>38</v>
      </c>
      <c r="C17" s="155"/>
      <c r="D17" s="75"/>
      <c r="E17" s="2123"/>
      <c r="F17" s="77"/>
    </row>
    <row r="18" spans="1:6" s="10" customFormat="1">
      <c r="A18" s="157"/>
      <c r="B18" s="159" t="s">
        <v>39</v>
      </c>
      <c r="C18" s="155"/>
      <c r="D18" s="75"/>
      <c r="E18" s="2123"/>
      <c r="F18" s="77"/>
    </row>
    <row r="19" spans="1:6" s="10" customFormat="1" ht="56.25">
      <c r="A19" s="157"/>
      <c r="B19" s="159" t="s">
        <v>40</v>
      </c>
      <c r="C19" s="155"/>
      <c r="D19" s="75"/>
      <c r="E19" s="2123"/>
      <c r="F19" s="77"/>
    </row>
    <row r="20" spans="1:6" s="10" customFormat="1" ht="33.75">
      <c r="A20" s="157"/>
      <c r="B20" s="160" t="s">
        <v>41</v>
      </c>
      <c r="C20" s="155"/>
      <c r="D20" s="75"/>
      <c r="E20" s="2123"/>
      <c r="F20" s="77"/>
    </row>
    <row r="21" spans="1:6" s="10" customFormat="1" ht="90">
      <c r="A21" s="157"/>
      <c r="B21" s="160" t="s">
        <v>42</v>
      </c>
      <c r="C21" s="155"/>
      <c r="D21" s="75"/>
      <c r="E21" s="2123"/>
      <c r="F21" s="77"/>
    </row>
    <row r="22" spans="1:6" s="11" customFormat="1" ht="45">
      <c r="A22" s="157"/>
      <c r="B22" s="160" t="s">
        <v>43</v>
      </c>
      <c r="C22" s="155"/>
      <c r="D22" s="75"/>
      <c r="E22" s="2123"/>
      <c r="F22" s="77"/>
    </row>
    <row r="23" spans="1:6" s="11" customFormat="1" ht="90">
      <c r="A23" s="157"/>
      <c r="B23" s="159" t="s">
        <v>44</v>
      </c>
      <c r="C23" s="155"/>
      <c r="D23" s="75"/>
      <c r="E23" s="2123"/>
      <c r="F23" s="77"/>
    </row>
    <row r="24" spans="1:6" s="11" customFormat="1" ht="67.5">
      <c r="A24" s="157"/>
      <c r="B24" s="160" t="s">
        <v>45</v>
      </c>
      <c r="C24" s="155"/>
      <c r="D24" s="75"/>
      <c r="E24" s="2123"/>
      <c r="F24" s="77"/>
    </row>
    <row r="25" spans="1:6" s="11" customFormat="1" ht="78.75">
      <c r="A25" s="157"/>
      <c r="B25" s="159" t="s">
        <v>46</v>
      </c>
      <c r="C25" s="155"/>
      <c r="D25" s="75"/>
      <c r="E25" s="2123"/>
      <c r="F25" s="77"/>
    </row>
    <row r="26" spans="1:6" s="11" customFormat="1" ht="67.5">
      <c r="A26" s="157"/>
      <c r="B26" s="159" t="s">
        <v>47</v>
      </c>
      <c r="C26" s="155"/>
      <c r="D26" s="75"/>
      <c r="E26" s="2123"/>
      <c r="F26" s="77"/>
    </row>
    <row r="27" spans="1:6" s="11" customFormat="1">
      <c r="A27" s="161" t="s">
        <v>48</v>
      </c>
      <c r="B27" s="159" t="s">
        <v>49</v>
      </c>
      <c r="C27" s="155"/>
      <c r="D27" s="75"/>
      <c r="E27" s="2123"/>
      <c r="F27" s="77"/>
    </row>
    <row r="28" spans="1:6" s="11" customFormat="1" ht="33.75">
      <c r="A28" s="161"/>
      <c r="B28" s="159" t="s">
        <v>50</v>
      </c>
      <c r="C28" s="155"/>
      <c r="D28" s="75"/>
      <c r="E28" s="2123"/>
      <c r="F28" s="77"/>
    </row>
    <row r="29" spans="1:6" s="11" customFormat="1" ht="56.25">
      <c r="A29" s="161"/>
      <c r="B29" s="159" t="s">
        <v>51</v>
      </c>
      <c r="C29" s="155"/>
      <c r="D29" s="75"/>
      <c r="E29" s="2123"/>
      <c r="F29" s="77"/>
    </row>
    <row r="30" spans="1:6" s="11" customFormat="1" ht="90">
      <c r="A30" s="161"/>
      <c r="B30" s="159" t="s">
        <v>52</v>
      </c>
      <c r="C30" s="155"/>
      <c r="D30" s="75"/>
      <c r="E30" s="2123"/>
      <c r="F30" s="77"/>
    </row>
    <row r="31" spans="1:6" s="11" customFormat="1">
      <c r="A31" s="161" t="s">
        <v>53</v>
      </c>
      <c r="B31" s="159" t="s">
        <v>54</v>
      </c>
      <c r="C31" s="155"/>
      <c r="D31" s="75"/>
      <c r="E31" s="2123"/>
      <c r="F31" s="77"/>
    </row>
    <row r="32" spans="1:6" s="11" customFormat="1">
      <c r="A32" s="161"/>
      <c r="B32" s="159"/>
      <c r="C32" s="155"/>
      <c r="D32" s="75"/>
      <c r="E32" s="2123"/>
      <c r="F32" s="77"/>
    </row>
    <row r="33" spans="1:6" s="11" customFormat="1" ht="22.5">
      <c r="A33" s="161"/>
      <c r="B33" s="159" t="s">
        <v>55</v>
      </c>
      <c r="C33" s="155"/>
      <c r="D33" s="75"/>
      <c r="E33" s="2123"/>
      <c r="F33" s="77"/>
    </row>
    <row r="34" spans="1:6" s="11" customFormat="1">
      <c r="A34" s="161" t="s">
        <v>56</v>
      </c>
      <c r="B34" s="159" t="s">
        <v>57</v>
      </c>
      <c r="C34" s="155"/>
      <c r="D34" s="75"/>
      <c r="E34" s="2123"/>
      <c r="F34" s="77"/>
    </row>
    <row r="35" spans="1:6" s="11" customFormat="1" ht="22.5">
      <c r="A35" s="161"/>
      <c r="B35" s="159" t="s">
        <v>58</v>
      </c>
      <c r="C35" s="155"/>
      <c r="D35" s="75"/>
      <c r="E35" s="2123"/>
      <c r="F35" s="77"/>
    </row>
    <row r="36" spans="1:6" s="11" customFormat="1" ht="67.5">
      <c r="A36" s="161"/>
      <c r="B36" s="159" t="s">
        <v>59</v>
      </c>
      <c r="C36" s="155"/>
      <c r="D36" s="75"/>
      <c r="E36" s="2123"/>
      <c r="F36" s="77"/>
    </row>
    <row r="37" spans="1:6" s="11" customFormat="1">
      <c r="A37" s="161" t="s">
        <v>60</v>
      </c>
      <c r="B37" s="159" t="s">
        <v>61</v>
      </c>
      <c r="C37" s="155"/>
      <c r="D37" s="75"/>
      <c r="E37" s="2123"/>
      <c r="F37" s="77"/>
    </row>
    <row r="38" spans="1:6" s="11" customFormat="1" ht="33.75">
      <c r="A38" s="161"/>
      <c r="B38" s="159" t="s">
        <v>62</v>
      </c>
      <c r="C38" s="155"/>
      <c r="D38" s="75"/>
      <c r="E38" s="2123"/>
      <c r="F38" s="77"/>
    </row>
    <row r="39" spans="1:6" s="11" customFormat="1" ht="22.5">
      <c r="A39" s="161"/>
      <c r="B39" s="159" t="s">
        <v>63</v>
      </c>
      <c r="C39" s="155"/>
      <c r="D39" s="75"/>
      <c r="E39" s="2123"/>
      <c r="F39" s="77"/>
    </row>
    <row r="40" spans="1:6" s="11" customFormat="1">
      <c r="A40" s="161" t="s">
        <v>64</v>
      </c>
      <c r="B40" s="159" t="s">
        <v>65</v>
      </c>
      <c r="C40" s="155"/>
      <c r="D40" s="75"/>
      <c r="E40" s="2123"/>
      <c r="F40" s="77"/>
    </row>
    <row r="41" spans="1:6" s="11" customFormat="1" ht="33.75">
      <c r="A41" s="161"/>
      <c r="B41" s="159" t="s">
        <v>66</v>
      </c>
      <c r="C41" s="155"/>
      <c r="D41" s="75"/>
      <c r="E41" s="2123"/>
      <c r="F41" s="77"/>
    </row>
    <row r="42" spans="1:6" s="11" customFormat="1">
      <c r="A42" s="161" t="s">
        <v>67</v>
      </c>
      <c r="B42" s="159" t="s">
        <v>68</v>
      </c>
      <c r="C42" s="155"/>
      <c r="D42" s="75"/>
      <c r="E42" s="2123"/>
      <c r="F42" s="77"/>
    </row>
    <row r="43" spans="1:6" s="11" customFormat="1" ht="67.5">
      <c r="A43" s="161"/>
      <c r="B43" s="159" t="s">
        <v>69</v>
      </c>
      <c r="C43" s="155"/>
      <c r="D43" s="75"/>
      <c r="E43" s="2123"/>
      <c r="F43" s="77"/>
    </row>
    <row r="44" spans="1:6" s="11" customFormat="1" ht="56.25">
      <c r="A44" s="161"/>
      <c r="B44" s="159" t="s">
        <v>70</v>
      </c>
      <c r="C44" s="155"/>
      <c r="D44" s="75"/>
      <c r="E44" s="2123"/>
      <c r="F44" s="77"/>
    </row>
    <row r="45" spans="1:6" s="11" customFormat="1" ht="45">
      <c r="A45" s="161"/>
      <c r="B45" s="159" t="s">
        <v>71</v>
      </c>
      <c r="C45" s="155"/>
      <c r="D45" s="75"/>
      <c r="E45" s="2123"/>
      <c r="F45" s="77"/>
    </row>
    <row r="46" spans="1:6" s="11" customFormat="1">
      <c r="A46" s="161" t="s">
        <v>72</v>
      </c>
      <c r="B46" s="159" t="s">
        <v>73</v>
      </c>
      <c r="C46" s="162"/>
      <c r="D46" s="62"/>
      <c r="E46" s="2123"/>
      <c r="F46" s="74"/>
    </row>
    <row r="47" spans="1:6" s="11" customFormat="1" ht="33.75">
      <c r="A47" s="161"/>
      <c r="B47" s="159" t="s">
        <v>74</v>
      </c>
      <c r="C47" s="162"/>
      <c r="D47" s="62"/>
      <c r="E47" s="2123"/>
      <c r="F47" s="74"/>
    </row>
    <row r="48" spans="1:6" s="11" customFormat="1" ht="22.5">
      <c r="A48" s="161"/>
      <c r="B48" s="159" t="s">
        <v>75</v>
      </c>
      <c r="C48" s="162"/>
      <c r="D48" s="62"/>
      <c r="E48" s="2123"/>
      <c r="F48" s="74"/>
    </row>
    <row r="49" spans="1:6" s="11" customFormat="1" ht="22.5">
      <c r="A49" s="161"/>
      <c r="B49" s="159" t="s">
        <v>76</v>
      </c>
      <c r="C49" s="162"/>
      <c r="D49" s="62"/>
      <c r="E49" s="2123"/>
      <c r="F49" s="74"/>
    </row>
    <row r="50" spans="1:6" s="11" customFormat="1">
      <c r="A50" s="161"/>
      <c r="B50" s="159" t="s">
        <v>77</v>
      </c>
      <c r="C50" s="162"/>
      <c r="D50" s="62"/>
      <c r="E50" s="2123"/>
      <c r="F50" s="74"/>
    </row>
    <row r="51" spans="1:6" s="11" customFormat="1">
      <c r="A51" s="161"/>
      <c r="B51" s="159" t="s">
        <v>78</v>
      </c>
      <c r="C51" s="162"/>
      <c r="D51" s="62"/>
      <c r="E51" s="2123"/>
      <c r="F51" s="74"/>
    </row>
    <row r="52" spans="1:6" s="11" customFormat="1" ht="22.5">
      <c r="A52" s="161"/>
      <c r="B52" s="159" t="s">
        <v>79</v>
      </c>
      <c r="C52" s="162"/>
      <c r="D52" s="62"/>
      <c r="E52" s="2123"/>
      <c r="F52" s="74"/>
    </row>
    <row r="53" spans="1:6" s="11" customFormat="1" ht="33.75">
      <c r="A53" s="161"/>
      <c r="B53" s="159" t="s">
        <v>80</v>
      </c>
      <c r="C53" s="162"/>
      <c r="D53" s="62"/>
      <c r="E53" s="2123"/>
      <c r="F53" s="74"/>
    </row>
    <row r="54" spans="1:6" s="11" customFormat="1" ht="45">
      <c r="A54" s="161"/>
      <c r="B54" s="159" t="s">
        <v>81</v>
      </c>
      <c r="C54" s="162"/>
      <c r="D54" s="62"/>
      <c r="E54" s="2123"/>
      <c r="F54" s="74"/>
    </row>
    <row r="55" spans="1:6" s="11" customFormat="1" ht="192.75" customHeight="1">
      <c r="A55" s="1792"/>
      <c r="B55" s="2060" t="s">
        <v>5185</v>
      </c>
      <c r="C55" s="2061"/>
      <c r="D55" s="2061"/>
      <c r="E55" s="2354"/>
      <c r="F55" s="2062"/>
    </row>
    <row r="56" spans="1:6" s="11" customFormat="1" ht="231.75" customHeight="1">
      <c r="A56" s="1792"/>
      <c r="B56" s="2060" t="s">
        <v>5186</v>
      </c>
      <c r="C56" s="2061"/>
      <c r="D56" s="2061"/>
      <c r="E56" s="2354"/>
      <c r="F56" s="2062"/>
    </row>
    <row r="57" spans="1:6" s="11" customFormat="1" ht="160.5" customHeight="1">
      <c r="A57" s="1792"/>
      <c r="B57" s="2063" t="s">
        <v>5198</v>
      </c>
      <c r="C57" s="2064"/>
      <c r="D57" s="2064"/>
      <c r="E57" s="2355"/>
      <c r="F57" s="2065"/>
    </row>
    <row r="58" spans="1:6" s="11" customFormat="1" ht="51.75" customHeight="1">
      <c r="A58" s="1792"/>
      <c r="B58" s="2063" t="s">
        <v>5187</v>
      </c>
      <c r="C58" s="2064"/>
      <c r="D58" s="2064"/>
      <c r="E58" s="2355"/>
      <c r="F58" s="2065"/>
    </row>
    <row r="59" spans="1:6" s="11" customFormat="1">
      <c r="A59" s="1792"/>
      <c r="B59" s="1793"/>
      <c r="C59" s="1794"/>
      <c r="D59" s="1795"/>
      <c r="E59" s="2145"/>
      <c r="F59" s="1796"/>
    </row>
    <row r="60" spans="1:6" s="11" customFormat="1">
      <c r="A60" s="163"/>
      <c r="B60" s="164"/>
      <c r="C60" s="165"/>
      <c r="D60" s="166"/>
      <c r="E60" s="2145"/>
      <c r="F60" s="78"/>
    </row>
    <row r="61" spans="1:6" s="11" customFormat="1">
      <c r="A61" s="167" t="s">
        <v>82</v>
      </c>
      <c r="B61" s="168" t="s">
        <v>83</v>
      </c>
      <c r="C61" s="168"/>
      <c r="D61" s="169"/>
      <c r="E61" s="47"/>
      <c r="F61" s="16"/>
    </row>
    <row r="62" spans="1:6" s="11" customFormat="1">
      <c r="A62" s="170"/>
      <c r="B62" s="170"/>
      <c r="C62" s="170"/>
      <c r="D62" s="171"/>
      <c r="E62" s="49"/>
      <c r="F62" s="17"/>
    </row>
    <row r="63" spans="1:6" s="10" customFormat="1">
      <c r="A63" s="172"/>
      <c r="B63" s="173"/>
      <c r="C63" s="174"/>
      <c r="D63" s="175"/>
      <c r="E63" s="2145"/>
      <c r="F63" s="68"/>
    </row>
    <row r="64" spans="1:6" s="10" customFormat="1">
      <c r="A64" s="176" t="s">
        <v>84</v>
      </c>
      <c r="B64" s="177" t="s">
        <v>7</v>
      </c>
      <c r="C64" s="178"/>
      <c r="D64" s="179"/>
      <c r="E64" s="50"/>
      <c r="F64" s="23"/>
    </row>
    <row r="65" spans="1:6" s="10" customFormat="1">
      <c r="A65" s="180"/>
      <c r="B65" s="181"/>
      <c r="C65" s="182"/>
      <c r="D65" s="171"/>
      <c r="E65" s="49"/>
      <c r="F65" s="17"/>
    </row>
    <row r="66" spans="1:6" s="10" customFormat="1">
      <c r="A66" s="162"/>
      <c r="B66" s="183" t="s">
        <v>85</v>
      </c>
      <c r="C66" s="184"/>
      <c r="D66" s="62"/>
      <c r="E66" s="2123"/>
      <c r="F66" s="63"/>
    </row>
    <row r="67" spans="1:6" s="10" customFormat="1" ht="112.5">
      <c r="A67" s="162"/>
      <c r="B67" s="185" t="s">
        <v>86</v>
      </c>
      <c r="C67" s="184"/>
      <c r="D67" s="62"/>
      <c r="E67" s="2123"/>
      <c r="F67" s="79"/>
    </row>
    <row r="68" spans="1:6" s="10" customFormat="1" ht="146.25">
      <c r="A68" s="162"/>
      <c r="B68" s="186" t="s">
        <v>87</v>
      </c>
      <c r="C68" s="184"/>
      <c r="D68" s="62"/>
      <c r="E68" s="2123"/>
      <c r="F68" s="74"/>
    </row>
    <row r="69" spans="1:6" s="10" customFormat="1" ht="56.25">
      <c r="A69" s="162"/>
      <c r="B69" s="187" t="s">
        <v>88</v>
      </c>
      <c r="C69" s="184"/>
      <c r="D69" s="62"/>
      <c r="E69" s="2123"/>
      <c r="F69" s="74"/>
    </row>
    <row r="70" spans="1:6" s="10" customFormat="1" ht="135">
      <c r="A70" s="162"/>
      <c r="B70" s="188" t="s">
        <v>89</v>
      </c>
      <c r="C70" s="184"/>
      <c r="D70" s="62"/>
      <c r="E70" s="2123"/>
      <c r="F70" s="74"/>
    </row>
    <row r="71" spans="1:6" s="10" customFormat="1" ht="202.5">
      <c r="A71" s="162"/>
      <c r="B71" s="187" t="s">
        <v>90</v>
      </c>
      <c r="C71" s="184"/>
      <c r="D71" s="62"/>
      <c r="E71" s="2123"/>
      <c r="F71" s="74"/>
    </row>
    <row r="72" spans="1:6" s="10" customFormat="1" ht="22.5">
      <c r="A72" s="162"/>
      <c r="B72" s="186" t="s">
        <v>91</v>
      </c>
      <c r="C72" s="184"/>
      <c r="D72" s="62"/>
      <c r="E72" s="2123"/>
      <c r="F72" s="74"/>
    </row>
    <row r="73" spans="1:6" s="10" customFormat="1" ht="78.75">
      <c r="A73" s="162"/>
      <c r="B73" s="186" t="s">
        <v>92</v>
      </c>
      <c r="C73" s="184"/>
      <c r="D73" s="62"/>
      <c r="E73" s="2123"/>
      <c r="F73" s="74"/>
    </row>
    <row r="74" spans="1:6" s="10" customFormat="1" ht="45">
      <c r="A74" s="162"/>
      <c r="B74" s="186" t="s">
        <v>93</v>
      </c>
      <c r="C74" s="184"/>
      <c r="D74" s="62"/>
      <c r="E74" s="2123"/>
      <c r="F74" s="74"/>
    </row>
    <row r="75" spans="1:6" s="10" customFormat="1" ht="78.75">
      <c r="A75" s="162"/>
      <c r="B75" s="187" t="s">
        <v>94</v>
      </c>
      <c r="C75" s="184"/>
      <c r="D75" s="62"/>
      <c r="E75" s="2123"/>
      <c r="F75" s="74"/>
    </row>
    <row r="76" spans="1:6" s="10" customFormat="1" ht="45">
      <c r="A76" s="162"/>
      <c r="B76" s="1815" t="s">
        <v>5197</v>
      </c>
      <c r="C76" s="184"/>
      <c r="D76" s="62"/>
      <c r="E76" s="2123"/>
      <c r="F76" s="74"/>
    </row>
    <row r="77" spans="1:6" s="10" customFormat="1">
      <c r="A77" s="189"/>
      <c r="B77" s="80" t="s">
        <v>7</v>
      </c>
      <c r="C77" s="81"/>
      <c r="D77" s="82"/>
      <c r="E77" s="2123"/>
      <c r="F77" s="74"/>
    </row>
    <row r="78" spans="1:6" s="10" customFormat="1" ht="12.75">
      <c r="A78" s="198"/>
      <c r="B78" s="199"/>
      <c r="C78" s="200"/>
      <c r="D78" s="201"/>
      <c r="E78" s="2148"/>
      <c r="F78" s="77"/>
    </row>
    <row r="79" spans="1:6" s="10" customFormat="1" ht="67.5">
      <c r="A79" s="195" t="s">
        <v>5202</v>
      </c>
      <c r="B79" s="196" t="s">
        <v>98</v>
      </c>
      <c r="C79" s="191" t="s">
        <v>95</v>
      </c>
      <c r="D79" s="192">
        <v>1</v>
      </c>
      <c r="E79" s="2148">
        <v>6000</v>
      </c>
      <c r="F79" s="74">
        <f>D79*E79</f>
        <v>6000</v>
      </c>
    </row>
    <row r="80" spans="1:6" s="10" customFormat="1" ht="12.75">
      <c r="A80" s="198"/>
      <c r="B80" s="199"/>
      <c r="C80" s="200"/>
      <c r="D80" s="201"/>
      <c r="E80" s="2123"/>
      <c r="F80" s="77"/>
    </row>
    <row r="81" spans="1:6" s="10" customFormat="1" ht="123.75">
      <c r="A81" s="195" t="s">
        <v>5203</v>
      </c>
      <c r="B81" s="185" t="s">
        <v>5566</v>
      </c>
      <c r="C81" s="191" t="s">
        <v>100</v>
      </c>
      <c r="D81" s="192">
        <v>360</v>
      </c>
      <c r="E81" s="2148">
        <v>20</v>
      </c>
      <c r="F81" s="74">
        <f>D81*E81</f>
        <v>7200</v>
      </c>
    </row>
    <row r="82" spans="1:6" s="10" customFormat="1">
      <c r="A82" s="195"/>
      <c r="B82" s="185"/>
      <c r="C82" s="191"/>
      <c r="D82" s="192"/>
      <c r="E82" s="2148"/>
      <c r="F82" s="74"/>
    </row>
    <row r="83" spans="1:6" s="10" customFormat="1" ht="157.5">
      <c r="A83" s="195" t="s">
        <v>96</v>
      </c>
      <c r="B83" s="185" t="s">
        <v>5666</v>
      </c>
      <c r="C83" s="205"/>
      <c r="D83" s="204"/>
      <c r="E83" s="2148"/>
      <c r="F83" s="77"/>
    </row>
    <row r="84" spans="1:6" s="10" customFormat="1">
      <c r="A84" s="195"/>
      <c r="B84" s="206" t="s">
        <v>5567</v>
      </c>
      <c r="C84" s="205" t="s">
        <v>100</v>
      </c>
      <c r="D84" s="2218">
        <v>550</v>
      </c>
      <c r="E84" s="2148">
        <v>20</v>
      </c>
      <c r="F84" s="74">
        <f>D84*E84</f>
        <v>11000</v>
      </c>
    </row>
    <row r="85" spans="1:6" s="10" customFormat="1">
      <c r="A85" s="195"/>
      <c r="B85" s="206"/>
      <c r="C85" s="205"/>
      <c r="D85" s="208"/>
      <c r="E85" s="2148"/>
      <c r="F85" s="74"/>
    </row>
    <row r="86" spans="1:6" s="10" customFormat="1" ht="56.25">
      <c r="A86" s="195" t="s">
        <v>97</v>
      </c>
      <c r="B86" s="185" t="s">
        <v>103</v>
      </c>
      <c r="C86" s="205"/>
      <c r="D86" s="204"/>
      <c r="E86" s="2148"/>
      <c r="F86" s="77"/>
    </row>
    <row r="87" spans="1:6" s="10" customFormat="1">
      <c r="A87" s="195"/>
      <c r="B87" s="206" t="s">
        <v>104</v>
      </c>
      <c r="C87" s="205" t="s">
        <v>100</v>
      </c>
      <c r="D87" s="207">
        <v>500</v>
      </c>
      <c r="E87" s="2148">
        <v>20</v>
      </c>
      <c r="F87" s="74">
        <f>D87*E87</f>
        <v>10000</v>
      </c>
    </row>
    <row r="88" spans="1:6" s="10" customFormat="1">
      <c r="A88" s="195"/>
      <c r="B88" s="209"/>
      <c r="C88" s="203"/>
      <c r="D88" s="208"/>
      <c r="E88" s="2123"/>
      <c r="F88" s="77"/>
    </row>
    <row r="89" spans="1:6" s="10" customFormat="1" ht="101.25">
      <c r="A89" s="195" t="s">
        <v>99</v>
      </c>
      <c r="B89" s="188" t="s">
        <v>5205</v>
      </c>
      <c r="C89" s="205"/>
      <c r="D89" s="204"/>
      <c r="E89" s="2123"/>
      <c r="F89" s="77"/>
    </row>
    <row r="90" spans="1:6" s="10" customFormat="1" ht="22.5">
      <c r="A90" s="195"/>
      <c r="B90" s="210" t="s">
        <v>106</v>
      </c>
      <c r="C90" s="205"/>
      <c r="D90" s="204"/>
      <c r="E90" s="2123"/>
      <c r="F90" s="77"/>
    </row>
    <row r="91" spans="1:6" s="10" customFormat="1">
      <c r="A91" s="195"/>
      <c r="B91" s="210" t="s">
        <v>5199</v>
      </c>
      <c r="C91" s="211" t="s">
        <v>107</v>
      </c>
      <c r="D91" s="197">
        <v>1700</v>
      </c>
      <c r="E91" s="2123">
        <v>2</v>
      </c>
      <c r="F91" s="74">
        <f>D91*E91</f>
        <v>3400</v>
      </c>
    </row>
    <row r="92" spans="1:6" s="521" customFormat="1">
      <c r="A92" s="2154"/>
      <c r="B92" s="2220" t="s">
        <v>5568</v>
      </c>
      <c r="C92" s="2221" t="s">
        <v>107</v>
      </c>
      <c r="D92" s="2222">
        <v>470</v>
      </c>
      <c r="E92" s="2223">
        <v>5</v>
      </c>
      <c r="F92" s="2130">
        <f>D92*E92</f>
        <v>2350</v>
      </c>
    </row>
    <row r="93" spans="1:6" s="10" customFormat="1">
      <c r="A93" s="198"/>
      <c r="B93" s="212"/>
      <c r="C93" s="213"/>
      <c r="D93" s="204"/>
      <c r="E93" s="2123"/>
      <c r="F93" s="77"/>
    </row>
    <row r="94" spans="1:6" s="10" customFormat="1" ht="90">
      <c r="A94" s="2475" t="s">
        <v>101</v>
      </c>
      <c r="B94" s="1822" t="s">
        <v>5206</v>
      </c>
      <c r="C94" s="203"/>
      <c r="D94" s="204"/>
      <c r="E94" s="2148"/>
      <c r="F94" s="77"/>
    </row>
    <row r="95" spans="1:6" s="10" customFormat="1" ht="67.5">
      <c r="A95" s="2476"/>
      <c r="B95" s="185" t="s">
        <v>108</v>
      </c>
      <c r="C95" s="203"/>
      <c r="D95" s="204"/>
      <c r="E95" s="2148"/>
      <c r="F95" s="77"/>
    </row>
    <row r="96" spans="1:6" s="10" customFormat="1" ht="45">
      <c r="A96" s="2476"/>
      <c r="B96" s="185" t="s">
        <v>109</v>
      </c>
      <c r="C96" s="203"/>
      <c r="D96" s="204"/>
      <c r="E96" s="2148"/>
      <c r="F96" s="77"/>
    </row>
    <row r="97" spans="1:6" s="10" customFormat="1">
      <c r="A97" s="2476"/>
      <c r="B97" s="195" t="s">
        <v>110</v>
      </c>
      <c r="C97" s="205" t="s">
        <v>100</v>
      </c>
      <c r="D97" s="197">
        <v>630</v>
      </c>
      <c r="E97" s="2148">
        <v>55</v>
      </c>
      <c r="F97" s="74">
        <f>D97*E97</f>
        <v>34650</v>
      </c>
    </row>
    <row r="98" spans="1:6" s="10" customFormat="1">
      <c r="A98" s="2477"/>
      <c r="B98" s="185" t="s">
        <v>111</v>
      </c>
      <c r="C98" s="205" t="s">
        <v>112</v>
      </c>
      <c r="D98" s="197">
        <v>1750</v>
      </c>
      <c r="E98" s="2148">
        <v>2</v>
      </c>
      <c r="F98" s="74">
        <f>D98*E98</f>
        <v>3500</v>
      </c>
    </row>
    <row r="99" spans="1:6" s="10" customFormat="1">
      <c r="A99" s="198"/>
      <c r="B99" s="214"/>
      <c r="C99" s="203"/>
      <c r="D99" s="204"/>
      <c r="E99" s="2123"/>
      <c r="F99" s="77"/>
    </row>
    <row r="100" spans="1:6" s="10" customFormat="1" ht="101.25">
      <c r="A100" s="195" t="s">
        <v>102</v>
      </c>
      <c r="B100" s="188" t="s">
        <v>113</v>
      </c>
      <c r="C100" s="205" t="s">
        <v>100</v>
      </c>
      <c r="D100" s="197">
        <v>300</v>
      </c>
      <c r="E100" s="2148">
        <v>15</v>
      </c>
      <c r="F100" s="74">
        <f>D100*E100</f>
        <v>4500</v>
      </c>
    </row>
    <row r="101" spans="1:6" s="10" customFormat="1">
      <c r="A101" s="195"/>
      <c r="B101" s="195"/>
      <c r="C101" s="205"/>
      <c r="D101" s="204"/>
      <c r="E101" s="2148"/>
      <c r="F101" s="74"/>
    </row>
    <row r="102" spans="1:6" s="10" customFormat="1" ht="22.5">
      <c r="A102" s="195" t="s">
        <v>105</v>
      </c>
      <c r="B102" s="188" t="s">
        <v>114</v>
      </c>
      <c r="C102" s="205" t="s">
        <v>100</v>
      </c>
      <c r="D102" s="197">
        <v>1400</v>
      </c>
      <c r="E102" s="2148">
        <v>10</v>
      </c>
      <c r="F102" s="74">
        <f>D102*E102</f>
        <v>14000</v>
      </c>
    </row>
    <row r="103" spans="1:6" s="10" customFormat="1">
      <c r="A103" s="198"/>
      <c r="B103" s="214"/>
      <c r="C103" s="203"/>
      <c r="D103" s="204"/>
      <c r="E103" s="2148"/>
      <c r="F103" s="58"/>
    </row>
    <row r="104" spans="1:6" s="10" customFormat="1">
      <c r="A104" s="176" t="s">
        <v>22</v>
      </c>
      <c r="B104" s="215" t="s">
        <v>115</v>
      </c>
      <c r="C104" s="216"/>
      <c r="D104" s="217"/>
      <c r="E104" s="48"/>
      <c r="F104" s="24">
        <f>SUM(F79:F102)</f>
        <v>96600</v>
      </c>
    </row>
    <row r="105" spans="1:6" s="10" customFormat="1">
      <c r="A105" s="218"/>
      <c r="B105" s="219"/>
      <c r="C105" s="220"/>
      <c r="D105" s="221"/>
      <c r="E105" s="49"/>
      <c r="F105" s="25"/>
    </row>
    <row r="106" spans="1:6" s="10" customFormat="1">
      <c r="A106" s="222"/>
      <c r="B106" s="223"/>
      <c r="C106" s="224"/>
      <c r="D106" s="166"/>
      <c r="E106" s="2145"/>
      <c r="F106" s="59"/>
    </row>
    <row r="107" spans="1:6" s="10" customFormat="1">
      <c r="A107" s="225" t="s">
        <v>23</v>
      </c>
      <c r="B107" s="226" t="s">
        <v>8</v>
      </c>
      <c r="C107" s="226"/>
      <c r="D107" s="2"/>
      <c r="E107" s="50"/>
      <c r="F107" s="26"/>
    </row>
    <row r="108" spans="1:6" s="10" customFormat="1">
      <c r="A108" s="227"/>
      <c r="B108" s="228"/>
      <c r="C108" s="182"/>
      <c r="D108" s="171"/>
      <c r="E108" s="49"/>
      <c r="F108" s="27"/>
    </row>
    <row r="109" spans="1:6" s="10" customFormat="1">
      <c r="A109" s="162"/>
      <c r="B109" s="229" t="s">
        <v>116</v>
      </c>
      <c r="C109" s="184"/>
      <c r="D109" s="62"/>
      <c r="E109" s="2123"/>
      <c r="F109" s="83"/>
    </row>
    <row r="110" spans="1:6" s="3" customFormat="1" ht="67.5">
      <c r="A110" s="162"/>
      <c r="B110" s="186" t="s">
        <v>117</v>
      </c>
      <c r="C110" s="184"/>
      <c r="D110" s="62"/>
      <c r="E110" s="2123"/>
      <c r="F110" s="77"/>
    </row>
    <row r="111" spans="1:6" s="3" customFormat="1" ht="33.75">
      <c r="A111" s="162"/>
      <c r="B111" s="186" t="s">
        <v>118</v>
      </c>
      <c r="C111" s="184"/>
      <c r="D111" s="62"/>
      <c r="E111" s="2123"/>
      <c r="F111" s="77"/>
    </row>
    <row r="112" spans="1:6" s="3" customFormat="1">
      <c r="A112" s="162"/>
      <c r="B112" s="230" t="s">
        <v>119</v>
      </c>
      <c r="C112" s="184"/>
      <c r="D112" s="62"/>
      <c r="E112" s="2123"/>
      <c r="F112" s="77"/>
    </row>
    <row r="113" spans="1:6" s="3" customFormat="1" ht="22.5">
      <c r="A113" s="162"/>
      <c r="B113" s="186" t="s">
        <v>120</v>
      </c>
      <c r="C113" s="184"/>
      <c r="D113" s="62"/>
      <c r="E113" s="2123"/>
      <c r="F113" s="77"/>
    </row>
    <row r="114" spans="1:6" s="3" customFormat="1">
      <c r="A114" s="155"/>
      <c r="B114" s="186" t="s">
        <v>121</v>
      </c>
      <c r="C114" s="231"/>
      <c r="D114" s="75"/>
      <c r="E114" s="2123"/>
      <c r="F114" s="77"/>
    </row>
    <row r="115" spans="1:6" s="3" customFormat="1">
      <c r="A115" s="155"/>
      <c r="B115" s="186" t="s">
        <v>122</v>
      </c>
      <c r="C115" s="231"/>
      <c r="D115" s="75"/>
      <c r="E115" s="2123"/>
      <c r="F115" s="77"/>
    </row>
    <row r="116" spans="1:6" s="3" customFormat="1" ht="33.75">
      <c r="A116" s="155"/>
      <c r="B116" s="186" t="s">
        <v>123</v>
      </c>
      <c r="C116" s="231"/>
      <c r="D116" s="75"/>
      <c r="E116" s="2123"/>
      <c r="F116" s="77"/>
    </row>
    <row r="117" spans="1:6" s="3" customFormat="1">
      <c r="A117" s="155"/>
      <c r="B117" s="186" t="s">
        <v>124</v>
      </c>
      <c r="C117" s="231"/>
      <c r="D117" s="75"/>
      <c r="E117" s="2123"/>
      <c r="F117" s="77"/>
    </row>
    <row r="118" spans="1:6" s="3" customFormat="1" ht="22.5">
      <c r="A118" s="155"/>
      <c r="B118" s="186" t="s">
        <v>125</v>
      </c>
      <c r="C118" s="231"/>
      <c r="D118" s="75"/>
      <c r="E118" s="2123"/>
      <c r="F118" s="77"/>
    </row>
    <row r="119" spans="1:6" s="3" customFormat="1">
      <c r="A119" s="155"/>
      <c r="B119" s="186" t="s">
        <v>126</v>
      </c>
      <c r="C119" s="231"/>
      <c r="D119" s="75"/>
      <c r="E119" s="2123"/>
      <c r="F119" s="77"/>
    </row>
    <row r="120" spans="1:6" s="3" customFormat="1">
      <c r="A120" s="155"/>
      <c r="B120" s="186" t="s">
        <v>127</v>
      </c>
      <c r="C120" s="231"/>
      <c r="D120" s="75"/>
      <c r="E120" s="2123"/>
      <c r="F120" s="77"/>
    </row>
    <row r="121" spans="1:6" s="3" customFormat="1">
      <c r="A121" s="155"/>
      <c r="B121" s="186" t="s">
        <v>128</v>
      </c>
      <c r="C121" s="231"/>
      <c r="D121" s="75"/>
      <c r="E121" s="2123"/>
      <c r="F121" s="77"/>
    </row>
    <row r="122" spans="1:6" s="3" customFormat="1" ht="33.75">
      <c r="A122" s="155"/>
      <c r="B122" s="186" t="s">
        <v>129</v>
      </c>
      <c r="C122" s="231"/>
      <c r="D122" s="75"/>
      <c r="E122" s="2123"/>
      <c r="F122" s="77"/>
    </row>
    <row r="123" spans="1:6" s="3" customFormat="1" ht="33.75">
      <c r="A123" s="198"/>
      <c r="B123" s="185" t="s">
        <v>130</v>
      </c>
      <c r="C123" s="203"/>
      <c r="D123" s="204"/>
      <c r="E123" s="2123"/>
      <c r="F123" s="77"/>
    </row>
    <row r="124" spans="1:6" s="3" customFormat="1">
      <c r="A124" s="198"/>
      <c r="B124" s="185" t="s">
        <v>131</v>
      </c>
      <c r="C124" s="203"/>
      <c r="D124" s="204"/>
      <c r="E124" s="2123"/>
      <c r="F124" s="77"/>
    </row>
    <row r="125" spans="1:6" s="3" customFormat="1" ht="56.25">
      <c r="A125" s="198"/>
      <c r="B125" s="185" t="s">
        <v>132</v>
      </c>
      <c r="C125" s="203"/>
      <c r="D125" s="204"/>
      <c r="E125" s="2123"/>
      <c r="F125" s="77"/>
    </row>
    <row r="126" spans="1:6" s="3" customFormat="1">
      <c r="A126" s="198"/>
      <c r="B126" s="185" t="s">
        <v>133</v>
      </c>
      <c r="C126" s="203"/>
      <c r="D126" s="204"/>
      <c r="E126" s="2123"/>
      <c r="F126" s="77"/>
    </row>
    <row r="127" spans="1:6" s="3" customFormat="1" ht="33.75">
      <c r="A127" s="198"/>
      <c r="B127" s="185" t="s">
        <v>134</v>
      </c>
      <c r="C127" s="203"/>
      <c r="D127" s="204"/>
      <c r="E127" s="2123"/>
      <c r="F127" s="77"/>
    </row>
    <row r="128" spans="1:6" s="3" customFormat="1">
      <c r="A128" s="198"/>
      <c r="B128" s="185" t="s">
        <v>135</v>
      </c>
      <c r="C128" s="203"/>
      <c r="D128" s="204"/>
      <c r="E128" s="2123"/>
      <c r="F128" s="77"/>
    </row>
    <row r="129" spans="1:6" s="3" customFormat="1" ht="22.5">
      <c r="A129" s="198"/>
      <c r="B129" s="185" t="s">
        <v>136</v>
      </c>
      <c r="C129" s="203"/>
      <c r="D129" s="204"/>
      <c r="E129" s="2123"/>
      <c r="F129" s="77"/>
    </row>
    <row r="130" spans="1:6" s="3" customFormat="1" ht="45">
      <c r="A130" s="155"/>
      <c r="B130" s="186" t="s">
        <v>137</v>
      </c>
      <c r="C130" s="231"/>
      <c r="D130" s="75"/>
      <c r="E130" s="2123"/>
      <c r="F130" s="77"/>
    </row>
    <row r="131" spans="1:6" s="3" customFormat="1" ht="67.5">
      <c r="A131" s="155"/>
      <c r="B131" s="186" t="s">
        <v>138</v>
      </c>
      <c r="C131" s="231"/>
      <c r="D131" s="75"/>
      <c r="E131" s="2123"/>
      <c r="F131" s="77"/>
    </row>
    <row r="132" spans="1:6" s="3" customFormat="1">
      <c r="A132" s="155"/>
      <c r="B132" s="186" t="s">
        <v>139</v>
      </c>
      <c r="C132" s="231"/>
      <c r="D132" s="75"/>
      <c r="E132" s="2123"/>
      <c r="F132" s="77"/>
    </row>
    <row r="133" spans="1:6" s="3" customFormat="1" ht="90">
      <c r="A133" s="155"/>
      <c r="B133" s="186" t="s">
        <v>140</v>
      </c>
      <c r="C133" s="231"/>
      <c r="D133" s="75"/>
      <c r="E133" s="2123"/>
      <c r="F133" s="77"/>
    </row>
    <row r="134" spans="1:6" s="3" customFormat="1" ht="33.75">
      <c r="A134" s="155"/>
      <c r="B134" s="186" t="s">
        <v>141</v>
      </c>
      <c r="C134" s="231"/>
      <c r="D134" s="75"/>
      <c r="E134" s="2123"/>
      <c r="F134" s="77"/>
    </row>
    <row r="135" spans="1:6" s="3" customFormat="1">
      <c r="A135" s="155"/>
      <c r="B135" s="186" t="s">
        <v>142</v>
      </c>
      <c r="C135" s="231"/>
      <c r="D135" s="75"/>
      <c r="E135" s="2123"/>
      <c r="F135" s="77"/>
    </row>
    <row r="136" spans="1:6" s="3" customFormat="1" ht="22.5">
      <c r="A136" s="155"/>
      <c r="B136" s="186" t="s">
        <v>143</v>
      </c>
      <c r="C136" s="231"/>
      <c r="D136" s="75"/>
      <c r="E136" s="2123"/>
      <c r="F136" s="77"/>
    </row>
    <row r="137" spans="1:6" s="3" customFormat="1" ht="22.5">
      <c r="A137" s="155"/>
      <c r="B137" s="186" t="s">
        <v>144</v>
      </c>
      <c r="C137" s="231"/>
      <c r="D137" s="75"/>
      <c r="E137" s="2123"/>
      <c r="F137" s="77"/>
    </row>
    <row r="138" spans="1:6" s="3" customFormat="1" ht="33.75">
      <c r="A138" s="155"/>
      <c r="B138" s="186" t="s">
        <v>145</v>
      </c>
      <c r="C138" s="231"/>
      <c r="D138" s="75"/>
      <c r="E138" s="2123"/>
      <c r="F138" s="77"/>
    </row>
    <row r="139" spans="1:6" s="3" customFormat="1">
      <c r="A139" s="155"/>
      <c r="B139" s="186" t="s">
        <v>146</v>
      </c>
      <c r="C139" s="231"/>
      <c r="D139" s="75"/>
      <c r="E139" s="2123"/>
      <c r="F139" s="77"/>
    </row>
    <row r="140" spans="1:6" s="3" customFormat="1" ht="56.25">
      <c r="A140" s="155"/>
      <c r="B140" s="186" t="s">
        <v>147</v>
      </c>
      <c r="C140" s="231"/>
      <c r="D140" s="75"/>
      <c r="E140" s="2123"/>
      <c r="F140" s="77"/>
    </row>
    <row r="141" spans="1:6" s="3" customFormat="1" ht="56.25">
      <c r="A141" s="155"/>
      <c r="B141" s="186" t="s">
        <v>148</v>
      </c>
      <c r="C141" s="231"/>
      <c r="D141" s="75"/>
      <c r="E141" s="2123"/>
      <c r="F141" s="77"/>
    </row>
    <row r="142" spans="1:6" s="3" customFormat="1" ht="56.25">
      <c r="A142" s="155"/>
      <c r="B142" s="186" t="s">
        <v>149</v>
      </c>
      <c r="C142" s="231"/>
      <c r="D142" s="75"/>
      <c r="E142" s="2123"/>
      <c r="F142" s="77"/>
    </row>
    <row r="143" spans="1:6" s="3" customFormat="1" ht="56.25">
      <c r="A143" s="155"/>
      <c r="B143" s="186" t="s">
        <v>150</v>
      </c>
      <c r="C143" s="231"/>
      <c r="D143" s="75"/>
      <c r="E143" s="2123"/>
      <c r="F143" s="77"/>
    </row>
    <row r="144" spans="1:6" s="3" customFormat="1" ht="22.5">
      <c r="A144" s="155"/>
      <c r="B144" s="186" t="s">
        <v>151</v>
      </c>
      <c r="C144" s="231"/>
      <c r="D144" s="75"/>
      <c r="E144" s="2123"/>
      <c r="F144" s="77"/>
    </row>
    <row r="145" spans="1:6" s="3" customFormat="1">
      <c r="A145" s="155"/>
      <c r="B145" s="186" t="s">
        <v>152</v>
      </c>
      <c r="C145" s="231"/>
      <c r="D145" s="75"/>
      <c r="E145" s="2123"/>
      <c r="F145" s="77"/>
    </row>
    <row r="146" spans="1:6" s="3" customFormat="1" ht="123.75">
      <c r="A146" s="155"/>
      <c r="B146" s="186" t="s">
        <v>153</v>
      </c>
      <c r="C146" s="231"/>
      <c r="D146" s="75"/>
      <c r="E146" s="2123"/>
      <c r="F146" s="77"/>
    </row>
    <row r="147" spans="1:6" s="3" customFormat="1" ht="78.75">
      <c r="A147" s="155"/>
      <c r="B147" s="186" t="s">
        <v>154</v>
      </c>
      <c r="C147" s="231"/>
      <c r="D147" s="75"/>
      <c r="E147" s="2123"/>
      <c r="F147" s="77"/>
    </row>
    <row r="148" spans="1:6" s="3" customFormat="1">
      <c r="A148" s="155"/>
      <c r="B148" s="186" t="s">
        <v>155</v>
      </c>
      <c r="C148" s="231"/>
      <c r="D148" s="75"/>
      <c r="E148" s="2123"/>
      <c r="F148" s="77"/>
    </row>
    <row r="149" spans="1:6" s="3" customFormat="1" ht="33.75">
      <c r="A149" s="155"/>
      <c r="B149" s="186" t="s">
        <v>156</v>
      </c>
      <c r="C149" s="231"/>
      <c r="D149" s="75"/>
      <c r="E149" s="2123"/>
      <c r="F149" s="77"/>
    </row>
    <row r="150" spans="1:6" s="3" customFormat="1" ht="56.25">
      <c r="A150" s="155"/>
      <c r="B150" s="186" t="s">
        <v>157</v>
      </c>
      <c r="C150" s="231"/>
      <c r="D150" s="75"/>
      <c r="E150" s="2123"/>
      <c r="F150" s="77"/>
    </row>
    <row r="151" spans="1:6" s="3" customFormat="1" ht="78.75">
      <c r="A151" s="155"/>
      <c r="B151" s="186" t="s">
        <v>158</v>
      </c>
      <c r="C151" s="231"/>
      <c r="D151" s="75"/>
      <c r="E151" s="2123"/>
      <c r="F151" s="77"/>
    </row>
    <row r="152" spans="1:6" s="3" customFormat="1" ht="33.75">
      <c r="A152" s="155"/>
      <c r="B152" s="186" t="s">
        <v>159</v>
      </c>
      <c r="C152" s="231"/>
      <c r="D152" s="75"/>
      <c r="E152" s="2123"/>
      <c r="F152" s="77"/>
    </row>
    <row r="153" spans="1:6" s="3" customFormat="1" ht="33.75">
      <c r="A153" s="155"/>
      <c r="B153" s="186" t="s">
        <v>160</v>
      </c>
      <c r="C153" s="231"/>
      <c r="D153" s="75"/>
      <c r="E153" s="2123"/>
      <c r="F153" s="77"/>
    </row>
    <row r="154" spans="1:6" s="3" customFormat="1" ht="45">
      <c r="A154" s="155"/>
      <c r="B154" s="186" t="s">
        <v>161</v>
      </c>
      <c r="C154" s="231"/>
      <c r="D154" s="75"/>
      <c r="E154" s="2123"/>
      <c r="F154" s="77"/>
    </row>
    <row r="155" spans="1:6" s="3" customFormat="1" ht="67.5">
      <c r="A155" s="155"/>
      <c r="B155" s="186" t="s">
        <v>162</v>
      </c>
      <c r="C155" s="231"/>
      <c r="D155" s="75"/>
      <c r="E155" s="2123"/>
      <c r="F155" s="77"/>
    </row>
    <row r="156" spans="1:6" s="3" customFormat="1" ht="45">
      <c r="A156" s="155"/>
      <c r="B156" s="186" t="s">
        <v>163</v>
      </c>
      <c r="C156" s="231"/>
      <c r="D156" s="75"/>
      <c r="E156" s="2123"/>
      <c r="F156" s="77"/>
    </row>
    <row r="157" spans="1:6" s="3" customFormat="1" ht="22.5">
      <c r="A157" s="155"/>
      <c r="B157" s="186" t="s">
        <v>164</v>
      </c>
      <c r="C157" s="231"/>
      <c r="D157" s="75"/>
      <c r="E157" s="2123"/>
      <c r="F157" s="77"/>
    </row>
    <row r="158" spans="1:6" s="3" customFormat="1" ht="56.25">
      <c r="A158" s="155"/>
      <c r="B158" s="186" t="s">
        <v>165</v>
      </c>
      <c r="C158" s="231"/>
      <c r="D158" s="75"/>
      <c r="E158" s="2123"/>
      <c r="F158" s="77"/>
    </row>
    <row r="159" spans="1:6" s="3" customFormat="1" ht="45">
      <c r="A159" s="155"/>
      <c r="B159" s="186" t="s">
        <v>166</v>
      </c>
      <c r="C159" s="231"/>
      <c r="D159" s="75"/>
      <c r="E159" s="2123"/>
      <c r="F159" s="77"/>
    </row>
    <row r="160" spans="1:6" s="3" customFormat="1" ht="45">
      <c r="A160" s="155"/>
      <c r="B160" s="186" t="s">
        <v>167</v>
      </c>
      <c r="C160" s="231"/>
      <c r="D160" s="75"/>
      <c r="E160" s="2123"/>
      <c r="F160" s="77"/>
    </row>
    <row r="161" spans="1:6" s="3" customFormat="1">
      <c r="A161" s="155"/>
      <c r="B161" s="186" t="s">
        <v>168</v>
      </c>
      <c r="C161" s="231"/>
      <c r="D161" s="75"/>
      <c r="E161" s="2123"/>
      <c r="F161" s="77"/>
    </row>
    <row r="162" spans="1:6" s="3" customFormat="1" ht="22.5">
      <c r="A162" s="155"/>
      <c r="B162" s="186" t="s">
        <v>169</v>
      </c>
      <c r="C162" s="231"/>
      <c r="D162" s="75"/>
      <c r="E162" s="2123"/>
      <c r="F162" s="77"/>
    </row>
    <row r="163" spans="1:6" s="3" customFormat="1" ht="22.5">
      <c r="A163" s="155"/>
      <c r="B163" s="186" t="s">
        <v>170</v>
      </c>
      <c r="C163" s="231"/>
      <c r="D163" s="75"/>
      <c r="E163" s="2123"/>
      <c r="F163" s="77"/>
    </row>
    <row r="164" spans="1:6" s="3" customFormat="1" ht="56.25">
      <c r="A164" s="155"/>
      <c r="B164" s="186" t="s">
        <v>171</v>
      </c>
      <c r="C164" s="231"/>
      <c r="D164" s="75"/>
      <c r="E164" s="2123"/>
      <c r="F164" s="77"/>
    </row>
    <row r="165" spans="1:6" s="3" customFormat="1" ht="45">
      <c r="A165" s="155"/>
      <c r="B165" s="186" t="s">
        <v>172</v>
      </c>
      <c r="C165" s="231"/>
      <c r="D165" s="75"/>
      <c r="E165" s="2123"/>
      <c r="F165" s="77"/>
    </row>
    <row r="166" spans="1:6" s="3" customFormat="1" ht="33.75">
      <c r="A166" s="155"/>
      <c r="B166" s="186" t="s">
        <v>173</v>
      </c>
      <c r="C166" s="231"/>
      <c r="D166" s="75"/>
      <c r="E166" s="2123"/>
      <c r="F166" s="77"/>
    </row>
    <row r="167" spans="1:6" s="3" customFormat="1" ht="56.25">
      <c r="A167" s="155"/>
      <c r="B167" s="185" t="s">
        <v>174</v>
      </c>
      <c r="C167" s="231"/>
      <c r="D167" s="75"/>
      <c r="E167" s="2123"/>
      <c r="F167" s="77"/>
    </row>
    <row r="168" spans="1:6" s="3" customFormat="1" ht="45">
      <c r="A168" s="155"/>
      <c r="B168" s="186" t="s">
        <v>175</v>
      </c>
      <c r="C168" s="231"/>
      <c r="D168" s="75"/>
      <c r="E168" s="2123"/>
      <c r="F168" s="77"/>
    </row>
    <row r="169" spans="1:6" s="3" customFormat="1" ht="67.5">
      <c r="A169" s="155"/>
      <c r="B169" s="186" t="s">
        <v>176</v>
      </c>
      <c r="C169" s="231"/>
      <c r="D169" s="75"/>
      <c r="E169" s="2123"/>
      <c r="F169" s="77"/>
    </row>
    <row r="170" spans="1:6" s="3" customFormat="1" ht="22.5">
      <c r="A170" s="155"/>
      <c r="B170" s="186" t="s">
        <v>177</v>
      </c>
      <c r="C170" s="231"/>
      <c r="D170" s="75"/>
      <c r="E170" s="2123"/>
      <c r="F170" s="77"/>
    </row>
    <row r="171" spans="1:6" s="3" customFormat="1" ht="22.5">
      <c r="A171" s="155"/>
      <c r="B171" s="186" t="s">
        <v>178</v>
      </c>
      <c r="C171" s="231"/>
      <c r="D171" s="75"/>
      <c r="E171" s="2123"/>
      <c r="F171" s="77"/>
    </row>
    <row r="172" spans="1:6" s="3" customFormat="1">
      <c r="A172" s="155"/>
      <c r="B172" s="186" t="s">
        <v>179</v>
      </c>
      <c r="C172" s="231"/>
      <c r="D172" s="75"/>
      <c r="E172" s="2123"/>
      <c r="F172" s="77"/>
    </row>
    <row r="173" spans="1:6" s="3" customFormat="1">
      <c r="A173" s="155"/>
      <c r="B173" s="186" t="s">
        <v>180</v>
      </c>
      <c r="C173" s="231"/>
      <c r="D173" s="75"/>
      <c r="E173" s="2123"/>
      <c r="F173" s="77"/>
    </row>
    <row r="174" spans="1:6" s="3" customFormat="1">
      <c r="A174" s="155"/>
      <c r="B174" s="186" t="s">
        <v>181</v>
      </c>
      <c r="C174" s="231"/>
      <c r="D174" s="75"/>
      <c r="E174" s="2123"/>
      <c r="F174" s="77"/>
    </row>
    <row r="175" spans="1:6" s="3" customFormat="1">
      <c r="A175" s="155"/>
      <c r="B175" s="186" t="s">
        <v>182</v>
      </c>
      <c r="C175" s="231"/>
      <c r="D175" s="75"/>
      <c r="E175" s="2123"/>
      <c r="F175" s="77"/>
    </row>
    <row r="176" spans="1:6" s="3" customFormat="1" ht="22.5">
      <c r="A176" s="155"/>
      <c r="B176" s="186" t="s">
        <v>183</v>
      </c>
      <c r="C176" s="231"/>
      <c r="D176" s="75"/>
      <c r="E176" s="2123"/>
      <c r="F176" s="77"/>
    </row>
    <row r="177" spans="1:6" s="3" customFormat="1">
      <c r="A177" s="155"/>
      <c r="B177" s="186" t="s">
        <v>184</v>
      </c>
      <c r="C177" s="231"/>
      <c r="D177" s="75"/>
      <c r="E177" s="2123"/>
      <c r="F177" s="77"/>
    </row>
    <row r="178" spans="1:6" s="3" customFormat="1">
      <c r="A178" s="155"/>
      <c r="B178" s="186" t="s">
        <v>185</v>
      </c>
      <c r="C178" s="231"/>
      <c r="D178" s="75"/>
      <c r="E178" s="2123"/>
      <c r="F178" s="77"/>
    </row>
    <row r="179" spans="1:6" s="3" customFormat="1">
      <c r="A179" s="155"/>
      <c r="B179" s="186" t="s">
        <v>186</v>
      </c>
      <c r="C179" s="231"/>
      <c r="D179" s="75"/>
      <c r="E179" s="2123"/>
      <c r="F179" s="77"/>
    </row>
    <row r="180" spans="1:6" s="3" customFormat="1">
      <c r="A180" s="155"/>
      <c r="B180" s="186" t="s">
        <v>187</v>
      </c>
      <c r="C180" s="231"/>
      <c r="D180" s="75"/>
      <c r="E180" s="2123"/>
      <c r="F180" s="77"/>
    </row>
    <row r="181" spans="1:6" s="3" customFormat="1" ht="45">
      <c r="A181" s="155"/>
      <c r="B181" s="186" t="s">
        <v>188</v>
      </c>
      <c r="C181" s="231"/>
      <c r="D181" s="75"/>
      <c r="E181" s="2123"/>
      <c r="F181" s="77"/>
    </row>
    <row r="182" spans="1:6" s="3" customFormat="1" ht="33.75">
      <c r="A182" s="155"/>
      <c r="B182" s="186" t="s">
        <v>189</v>
      </c>
      <c r="C182" s="231"/>
      <c r="D182" s="75"/>
      <c r="E182" s="2123"/>
      <c r="F182" s="77"/>
    </row>
    <row r="183" spans="1:6" s="3" customFormat="1" ht="22.5">
      <c r="A183" s="155"/>
      <c r="B183" s="186" t="s">
        <v>190</v>
      </c>
      <c r="C183" s="231"/>
      <c r="D183" s="75"/>
      <c r="E183" s="2123"/>
      <c r="F183" s="77"/>
    </row>
    <row r="184" spans="1:6" s="3" customFormat="1">
      <c r="A184" s="155"/>
      <c r="B184" s="186" t="s">
        <v>191</v>
      </c>
      <c r="C184" s="231"/>
      <c r="D184" s="75"/>
      <c r="E184" s="2123"/>
      <c r="F184" s="77"/>
    </row>
    <row r="185" spans="1:6" s="3" customFormat="1">
      <c r="A185" s="155"/>
      <c r="B185" s="186" t="s">
        <v>192</v>
      </c>
      <c r="C185" s="231"/>
      <c r="D185" s="75"/>
      <c r="E185" s="2123"/>
      <c r="F185" s="77"/>
    </row>
    <row r="186" spans="1:6" s="3" customFormat="1" ht="22.5">
      <c r="A186" s="155"/>
      <c r="B186" s="186" t="s">
        <v>193</v>
      </c>
      <c r="C186" s="231"/>
      <c r="D186" s="75"/>
      <c r="E186" s="2123"/>
      <c r="F186" s="77"/>
    </row>
    <row r="187" spans="1:6" s="3" customFormat="1">
      <c r="A187" s="155"/>
      <c r="B187" s="186" t="s">
        <v>194</v>
      </c>
      <c r="C187" s="231"/>
      <c r="D187" s="75"/>
      <c r="E187" s="2123"/>
      <c r="F187" s="77"/>
    </row>
    <row r="188" spans="1:6" s="3" customFormat="1">
      <c r="A188" s="155"/>
      <c r="B188" s="186" t="s">
        <v>195</v>
      </c>
      <c r="C188" s="231"/>
      <c r="D188" s="75"/>
      <c r="E188" s="2123"/>
      <c r="F188" s="77"/>
    </row>
    <row r="189" spans="1:6" s="3" customFormat="1" ht="50.25" customHeight="1">
      <c r="A189" s="155"/>
      <c r="B189" s="186" t="s">
        <v>196</v>
      </c>
      <c r="C189" s="231"/>
      <c r="D189" s="75"/>
      <c r="E189" s="2123"/>
      <c r="F189" s="77"/>
    </row>
    <row r="190" spans="1:6" s="3" customFormat="1">
      <c r="A190" s="232"/>
      <c r="B190" s="186" t="s">
        <v>8</v>
      </c>
      <c r="C190" s="184"/>
      <c r="D190" s="233"/>
      <c r="E190" s="2123"/>
      <c r="F190" s="74"/>
    </row>
    <row r="191" spans="1:6" s="3" customFormat="1" ht="67.5">
      <c r="A191" s="155"/>
      <c r="B191" s="186" t="s">
        <v>197</v>
      </c>
      <c r="C191" s="231"/>
      <c r="D191" s="75"/>
      <c r="E191" s="2123"/>
      <c r="F191" s="77"/>
    </row>
    <row r="192" spans="1:6" s="3" customFormat="1" ht="33.75">
      <c r="A192" s="198"/>
      <c r="B192" s="185" t="s">
        <v>198</v>
      </c>
      <c r="C192" s="203"/>
      <c r="D192" s="204"/>
      <c r="E192" s="2123"/>
      <c r="F192" s="77"/>
    </row>
    <row r="193" spans="1:6" s="3" customFormat="1">
      <c r="A193" s="198"/>
      <c r="B193" s="185" t="s">
        <v>199</v>
      </c>
      <c r="C193" s="203"/>
      <c r="D193" s="204"/>
      <c r="E193" s="2123"/>
      <c r="F193" s="77"/>
    </row>
    <row r="194" spans="1:6" s="3" customFormat="1">
      <c r="A194" s="198"/>
      <c r="B194" s="185" t="s">
        <v>200</v>
      </c>
      <c r="C194" s="203"/>
      <c r="D194" s="204"/>
      <c r="E194" s="2123"/>
      <c r="F194" s="77"/>
    </row>
    <row r="195" spans="1:6" s="3" customFormat="1">
      <c r="A195" s="198"/>
      <c r="B195" s="185" t="s">
        <v>201</v>
      </c>
      <c r="C195" s="203"/>
      <c r="D195" s="204"/>
      <c r="E195" s="2123"/>
      <c r="F195" s="77"/>
    </row>
    <row r="196" spans="1:6" s="3" customFormat="1">
      <c r="A196" s="198"/>
      <c r="B196" s="202"/>
      <c r="C196" s="203"/>
      <c r="D196" s="204"/>
      <c r="E196" s="2123"/>
      <c r="F196" s="77"/>
    </row>
    <row r="197" spans="1:6" s="3" customFormat="1" ht="101.25">
      <c r="A197" s="195" t="s">
        <v>24</v>
      </c>
      <c r="B197" s="185" t="s">
        <v>202</v>
      </c>
      <c r="C197" s="234" t="s">
        <v>100</v>
      </c>
      <c r="D197" s="207">
        <v>90</v>
      </c>
      <c r="E197" s="2148">
        <v>200</v>
      </c>
      <c r="F197" s="74">
        <f>D197*E197</f>
        <v>18000</v>
      </c>
    </row>
    <row r="198" spans="1:6" s="3" customFormat="1">
      <c r="A198" s="195"/>
      <c r="B198" s="185"/>
      <c r="C198" s="234"/>
      <c r="D198" s="208"/>
      <c r="E198" s="2148"/>
      <c r="F198" s="74"/>
    </row>
    <row r="199" spans="1:6" s="3" customFormat="1">
      <c r="A199" s="195"/>
      <c r="B199" s="185"/>
      <c r="C199" s="234"/>
      <c r="D199" s="208"/>
      <c r="E199" s="2148"/>
      <c r="F199" s="74"/>
    </row>
    <row r="200" spans="1:6" s="3" customFormat="1" ht="168.75">
      <c r="A200" s="235" t="s">
        <v>203</v>
      </c>
      <c r="B200" s="188" t="s">
        <v>5569</v>
      </c>
      <c r="C200" s="236"/>
      <c r="D200" s="208"/>
      <c r="E200" s="2148"/>
      <c r="F200" s="77"/>
    </row>
    <row r="201" spans="1:6" s="3" customFormat="1">
      <c r="A201" s="190"/>
      <c r="B201" s="188" t="s">
        <v>204</v>
      </c>
      <c r="C201" s="237"/>
      <c r="D201" s="208"/>
      <c r="E201" s="2148"/>
      <c r="F201" s="77"/>
    </row>
    <row r="202" spans="1:6" s="3" customFormat="1">
      <c r="A202" s="190"/>
      <c r="B202" s="188" t="s">
        <v>205</v>
      </c>
      <c r="C202" s="234" t="s">
        <v>100</v>
      </c>
      <c r="D202" s="207">
        <v>53</v>
      </c>
      <c r="E202" s="2148">
        <v>200</v>
      </c>
      <c r="F202" s="74">
        <f>D202*E202</f>
        <v>10600</v>
      </c>
    </row>
    <row r="203" spans="1:6" s="3" customFormat="1">
      <c r="A203" s="190"/>
      <c r="B203" s="188" t="s">
        <v>206</v>
      </c>
      <c r="C203" s="237" t="s">
        <v>112</v>
      </c>
      <c r="D203" s="207">
        <v>520</v>
      </c>
      <c r="E203" s="2148">
        <v>50</v>
      </c>
      <c r="F203" s="74">
        <f>D203*E203</f>
        <v>26000</v>
      </c>
    </row>
    <row r="204" spans="1:6" s="3" customFormat="1" ht="123.75">
      <c r="A204" s="235" t="s">
        <v>207</v>
      </c>
      <c r="B204" s="188" t="s">
        <v>5570</v>
      </c>
      <c r="C204" s="236"/>
      <c r="D204" s="194"/>
      <c r="E204" s="2123"/>
      <c r="F204" s="77"/>
    </row>
    <row r="205" spans="1:6" s="3" customFormat="1">
      <c r="A205" s="190"/>
      <c r="B205" s="188" t="s">
        <v>208</v>
      </c>
      <c r="C205" s="237"/>
      <c r="D205" s="208"/>
      <c r="E205" s="2123"/>
      <c r="F205" s="77"/>
    </row>
    <row r="206" spans="1:6" s="3" customFormat="1">
      <c r="A206" s="238"/>
      <c r="B206" s="188" t="s">
        <v>205</v>
      </c>
      <c r="C206" s="234" t="s">
        <v>100</v>
      </c>
      <c r="D206" s="84">
        <v>280</v>
      </c>
      <c r="E206" s="2148">
        <v>200</v>
      </c>
      <c r="F206" s="74">
        <f>D206*E206</f>
        <v>56000</v>
      </c>
    </row>
    <row r="207" spans="1:6" s="3" customFormat="1">
      <c r="A207" s="238"/>
      <c r="B207" s="188" t="s">
        <v>206</v>
      </c>
      <c r="C207" s="237" t="s">
        <v>112</v>
      </c>
      <c r="D207" s="84">
        <v>840</v>
      </c>
      <c r="E207" s="2148">
        <v>50</v>
      </c>
      <c r="F207" s="74">
        <f>D207*E207</f>
        <v>42000</v>
      </c>
    </row>
    <row r="208" spans="1:6" s="3" customFormat="1">
      <c r="A208" s="238"/>
      <c r="B208" s="188" t="s">
        <v>209</v>
      </c>
      <c r="C208" s="234"/>
      <c r="D208" s="84"/>
      <c r="E208" s="2123"/>
      <c r="F208" s="74"/>
    </row>
    <row r="209" spans="1:7" s="3" customFormat="1">
      <c r="A209" s="238"/>
      <c r="B209" s="188" t="s">
        <v>205</v>
      </c>
      <c r="C209" s="234" t="s">
        <v>100</v>
      </c>
      <c r="D209" s="207">
        <v>1.5</v>
      </c>
      <c r="E209" s="2148">
        <v>500</v>
      </c>
      <c r="F209" s="74">
        <f>D209*E209</f>
        <v>750</v>
      </c>
    </row>
    <row r="210" spans="1:7" s="3" customFormat="1">
      <c r="A210" s="238"/>
      <c r="B210" s="188" t="s">
        <v>206</v>
      </c>
      <c r="C210" s="237" t="s">
        <v>112</v>
      </c>
      <c r="D210" s="207">
        <v>3</v>
      </c>
      <c r="E210" s="2148">
        <v>100</v>
      </c>
      <c r="F210" s="74">
        <f>D210*E210</f>
        <v>300</v>
      </c>
    </row>
    <row r="211" spans="1:7" s="3" customFormat="1" ht="123.75">
      <c r="A211" s="235" t="s">
        <v>210</v>
      </c>
      <c r="B211" s="2225" t="s">
        <v>5572</v>
      </c>
      <c r="C211" s="236"/>
      <c r="D211" s="194"/>
      <c r="E211" s="2123"/>
      <c r="F211" s="77"/>
      <c r="G211" s="2224" t="s">
        <v>5571</v>
      </c>
    </row>
    <row r="212" spans="1:7" s="3" customFormat="1">
      <c r="A212" s="2229"/>
      <c r="B212" s="2225" t="s">
        <v>5573</v>
      </c>
      <c r="C212" s="2230"/>
      <c r="D212" s="2218"/>
      <c r="E212" s="2224"/>
      <c r="F212" s="2231"/>
    </row>
    <row r="213" spans="1:7" s="3" customFormat="1">
      <c r="A213" s="2232"/>
      <c r="B213" s="2225" t="s">
        <v>205</v>
      </c>
      <c r="C213" s="2233" t="s">
        <v>100</v>
      </c>
      <c r="D213" s="2218">
        <v>2.5</v>
      </c>
      <c r="E213" s="2356">
        <v>500</v>
      </c>
      <c r="F213" s="2231">
        <f>D213*E213</f>
        <v>1250</v>
      </c>
    </row>
    <row r="214" spans="1:7" s="3" customFormat="1">
      <c r="A214" s="2232"/>
      <c r="B214" s="2225" t="s">
        <v>206</v>
      </c>
      <c r="C214" s="2230" t="s">
        <v>112</v>
      </c>
      <c r="D214" s="2218">
        <v>25</v>
      </c>
      <c r="E214" s="2356">
        <v>100</v>
      </c>
      <c r="F214" s="2231">
        <f>D214*E214</f>
        <v>2500</v>
      </c>
    </row>
    <row r="215" spans="1:7" s="3" customFormat="1">
      <c r="A215" s="2226"/>
      <c r="B215" s="2227"/>
      <c r="C215" s="2121"/>
      <c r="D215" s="2228"/>
      <c r="E215" s="2148"/>
      <c r="F215" s="2130"/>
    </row>
    <row r="216" spans="1:7" s="3" customFormat="1" ht="191.25">
      <c r="A216" s="190" t="s">
        <v>211</v>
      </c>
      <c r="B216" s="188" t="s">
        <v>5574</v>
      </c>
      <c r="C216" s="237"/>
      <c r="D216" s="207"/>
      <c r="E216" s="2148"/>
      <c r="F216" s="74"/>
    </row>
    <row r="217" spans="1:7" s="3" customFormat="1">
      <c r="A217" s="238"/>
      <c r="B217" s="188" t="s">
        <v>212</v>
      </c>
      <c r="C217" s="237"/>
      <c r="D217" s="208"/>
      <c r="E217" s="2148"/>
      <c r="F217" s="77"/>
    </row>
    <row r="218" spans="1:7" s="3" customFormat="1">
      <c r="A218" s="238"/>
      <c r="B218" s="188" t="s">
        <v>205</v>
      </c>
      <c r="C218" s="234" t="s">
        <v>100</v>
      </c>
      <c r="D218" s="207">
        <v>220</v>
      </c>
      <c r="E218" s="2148">
        <v>200</v>
      </c>
      <c r="F218" s="74">
        <f>D218*E218</f>
        <v>44000</v>
      </c>
    </row>
    <row r="219" spans="1:7" s="3" customFormat="1">
      <c r="A219" s="238"/>
      <c r="B219" s="188" t="s">
        <v>206</v>
      </c>
      <c r="C219" s="237" t="s">
        <v>112</v>
      </c>
      <c r="D219" s="208">
        <v>50</v>
      </c>
      <c r="E219" s="2148">
        <v>50</v>
      </c>
      <c r="F219" s="74">
        <f>D219*E219</f>
        <v>2500</v>
      </c>
    </row>
    <row r="220" spans="1:7" s="3" customFormat="1">
      <c r="A220" s="238"/>
      <c r="B220" s="239"/>
      <c r="C220" s="236"/>
      <c r="D220" s="208"/>
      <c r="E220" s="2123"/>
      <c r="F220" s="77"/>
    </row>
    <row r="221" spans="1:7" s="3" customFormat="1" ht="191.25">
      <c r="A221" s="190" t="s">
        <v>213</v>
      </c>
      <c r="B221" s="188" t="s">
        <v>5575</v>
      </c>
      <c r="C221" s="236"/>
      <c r="D221" s="208"/>
      <c r="E221" s="2148"/>
      <c r="F221" s="77"/>
    </row>
    <row r="222" spans="1:7" s="3" customFormat="1">
      <c r="A222" s="190"/>
      <c r="B222" s="188" t="s">
        <v>214</v>
      </c>
      <c r="C222" s="237"/>
      <c r="D222" s="208"/>
      <c r="E222" s="2148"/>
      <c r="F222" s="77"/>
    </row>
    <row r="223" spans="1:7" s="3" customFormat="1">
      <c r="A223" s="190"/>
      <c r="B223" s="188" t="s">
        <v>205</v>
      </c>
      <c r="C223" s="234" t="s">
        <v>100</v>
      </c>
      <c r="D223" s="207">
        <v>220</v>
      </c>
      <c r="E223" s="2148">
        <v>220</v>
      </c>
      <c r="F223" s="74">
        <f>D223*E223</f>
        <v>48400</v>
      </c>
    </row>
    <row r="224" spans="1:7" s="3" customFormat="1">
      <c r="A224" s="190"/>
      <c r="B224" s="188" t="s">
        <v>206</v>
      </c>
      <c r="C224" s="237" t="s">
        <v>112</v>
      </c>
      <c r="D224" s="207">
        <v>1050</v>
      </c>
      <c r="E224" s="2148">
        <v>50</v>
      </c>
      <c r="F224" s="74">
        <f>D224*E224</f>
        <v>52500</v>
      </c>
    </row>
    <row r="225" spans="1:7" s="3" customFormat="1">
      <c r="A225" s="190"/>
      <c r="B225" s="188" t="s">
        <v>215</v>
      </c>
      <c r="C225" s="237"/>
      <c r="D225" s="208"/>
      <c r="E225" s="2148"/>
      <c r="F225" s="77"/>
    </row>
    <row r="226" spans="1:7" s="3" customFormat="1">
      <c r="A226" s="190"/>
      <c r="B226" s="188" t="s">
        <v>205</v>
      </c>
      <c r="C226" s="234" t="s">
        <v>100</v>
      </c>
      <c r="D226" s="207">
        <v>115</v>
      </c>
      <c r="E226" s="2148">
        <v>220</v>
      </c>
      <c r="F226" s="74">
        <f>D226*E226</f>
        <v>25300</v>
      </c>
    </row>
    <row r="227" spans="1:7" s="3" customFormat="1">
      <c r="A227" s="190"/>
      <c r="B227" s="188" t="s">
        <v>206</v>
      </c>
      <c r="C227" s="237" t="s">
        <v>112</v>
      </c>
      <c r="D227" s="207">
        <v>505</v>
      </c>
      <c r="E227" s="2148">
        <v>50</v>
      </c>
      <c r="F227" s="74">
        <f>D227*E227</f>
        <v>25250</v>
      </c>
    </row>
    <row r="228" spans="1:7" s="3" customFormat="1">
      <c r="A228" s="195"/>
      <c r="B228" s="240"/>
      <c r="C228" s="237"/>
      <c r="D228" s="208"/>
      <c r="E228" s="2123"/>
      <c r="F228" s="74"/>
    </row>
    <row r="229" spans="1:7" s="3" customFormat="1" ht="191.25">
      <c r="A229" s="235" t="s">
        <v>216</v>
      </c>
      <c r="B229" s="188" t="s">
        <v>5577</v>
      </c>
      <c r="C229" s="236"/>
      <c r="D229" s="208"/>
      <c r="E229" s="2148"/>
      <c r="F229" s="77"/>
      <c r="G229" s="529" t="s">
        <v>5576</v>
      </c>
    </row>
    <row r="230" spans="1:7" s="3" customFormat="1">
      <c r="A230" s="190"/>
      <c r="B230" s="2225" t="s">
        <v>217</v>
      </c>
      <c r="C230" s="2230"/>
      <c r="D230" s="2218"/>
      <c r="E230" s="2356"/>
      <c r="F230" s="2231"/>
    </row>
    <row r="231" spans="1:7" s="3" customFormat="1">
      <c r="A231" s="190"/>
      <c r="B231" s="2225" t="s">
        <v>205</v>
      </c>
      <c r="C231" s="2233" t="s">
        <v>100</v>
      </c>
      <c r="D231" s="2218">
        <v>438</v>
      </c>
      <c r="E231" s="2356">
        <v>220</v>
      </c>
      <c r="F231" s="2231">
        <f>D231*E231</f>
        <v>96360</v>
      </c>
    </row>
    <row r="232" spans="1:7" s="3" customFormat="1">
      <c r="A232" s="190"/>
      <c r="B232" s="2225" t="s">
        <v>206</v>
      </c>
      <c r="C232" s="2230" t="s">
        <v>112</v>
      </c>
      <c r="D232" s="2218">
        <v>4380</v>
      </c>
      <c r="E232" s="2356">
        <v>50</v>
      </c>
      <c r="F232" s="2231">
        <f>D232*E232</f>
        <v>219000</v>
      </c>
    </row>
    <row r="233" spans="1:7" s="529" customFormat="1">
      <c r="A233" s="2234"/>
      <c r="B233" s="2235" t="s">
        <v>5578</v>
      </c>
      <c r="C233" s="2236"/>
      <c r="D233" s="2237"/>
      <c r="E233" s="2238"/>
      <c r="F233" s="2239"/>
    </row>
    <row r="234" spans="1:7" s="529" customFormat="1">
      <c r="A234" s="2234"/>
      <c r="B234" s="2235" t="s">
        <v>205</v>
      </c>
      <c r="C234" s="2240" t="s">
        <v>100</v>
      </c>
      <c r="D234" s="2237">
        <v>2</v>
      </c>
      <c r="E234" s="2238">
        <v>500</v>
      </c>
      <c r="F234" s="2239">
        <f>D234*E234</f>
        <v>1000</v>
      </c>
    </row>
    <row r="235" spans="1:7" s="529" customFormat="1">
      <c r="A235" s="2234"/>
      <c r="B235" s="2235" t="s">
        <v>206</v>
      </c>
      <c r="C235" s="2236" t="s">
        <v>112</v>
      </c>
      <c r="D235" s="2237">
        <v>21</v>
      </c>
      <c r="E235" s="2238">
        <v>100</v>
      </c>
      <c r="F235" s="2239">
        <f>D235*E235</f>
        <v>2100</v>
      </c>
    </row>
    <row r="236" spans="1:7" s="3" customFormat="1">
      <c r="A236" s="238"/>
      <c r="B236" s="239"/>
      <c r="C236" s="236"/>
      <c r="D236" s="208"/>
      <c r="E236" s="2123"/>
      <c r="F236" s="77"/>
    </row>
    <row r="237" spans="1:7" s="3" customFormat="1" ht="191.25">
      <c r="A237" s="190" t="s">
        <v>218</v>
      </c>
      <c r="B237" s="188" t="s">
        <v>5579</v>
      </c>
      <c r="C237" s="236"/>
      <c r="D237" s="208"/>
      <c r="E237" s="2148"/>
      <c r="F237" s="77"/>
    </row>
    <row r="238" spans="1:7" s="3" customFormat="1">
      <c r="A238" s="190"/>
      <c r="B238" s="188" t="s">
        <v>219</v>
      </c>
      <c r="C238" s="237"/>
      <c r="D238" s="208"/>
      <c r="E238" s="2148"/>
      <c r="F238" s="77"/>
    </row>
    <row r="239" spans="1:7" s="3" customFormat="1">
      <c r="A239" s="190"/>
      <c r="B239" s="188" t="s">
        <v>205</v>
      </c>
      <c r="C239" s="234" t="s">
        <v>100</v>
      </c>
      <c r="D239" s="207">
        <v>75</v>
      </c>
      <c r="E239" s="2148">
        <v>220</v>
      </c>
      <c r="F239" s="74">
        <f>D239*E239</f>
        <v>16500</v>
      </c>
    </row>
    <row r="240" spans="1:7" s="3" customFormat="1">
      <c r="A240" s="190"/>
      <c r="B240" s="188" t="s">
        <v>206</v>
      </c>
      <c r="C240" s="237" t="s">
        <v>112</v>
      </c>
      <c r="D240" s="207">
        <v>360</v>
      </c>
      <c r="E240" s="2148">
        <v>50</v>
      </c>
      <c r="F240" s="74">
        <f>D240*E240</f>
        <v>18000</v>
      </c>
    </row>
    <row r="241" spans="1:6" s="3" customFormat="1">
      <c r="A241" s="190"/>
      <c r="B241" s="188"/>
      <c r="C241" s="237"/>
      <c r="D241" s="208"/>
      <c r="E241" s="2148"/>
      <c r="F241" s="74"/>
    </row>
    <row r="242" spans="1:6" s="3" customFormat="1" ht="191.25">
      <c r="A242" s="235" t="s">
        <v>220</v>
      </c>
      <c r="B242" s="188" t="s">
        <v>221</v>
      </c>
      <c r="C242" s="236"/>
      <c r="D242" s="208"/>
      <c r="E242" s="2148"/>
      <c r="F242" s="77"/>
    </row>
    <row r="243" spans="1:6" s="3" customFormat="1">
      <c r="A243" s="190"/>
      <c r="B243" s="188" t="s">
        <v>222</v>
      </c>
      <c r="C243" s="237"/>
      <c r="D243" s="207"/>
      <c r="E243" s="2148"/>
      <c r="F243" s="77"/>
    </row>
    <row r="244" spans="1:6" s="3" customFormat="1">
      <c r="A244" s="190"/>
      <c r="B244" s="188" t="s">
        <v>205</v>
      </c>
      <c r="C244" s="234" t="s">
        <v>100</v>
      </c>
      <c r="D244" s="207">
        <v>95</v>
      </c>
      <c r="E244" s="2148">
        <v>220</v>
      </c>
      <c r="F244" s="74">
        <f>D244*E244</f>
        <v>20900</v>
      </c>
    </row>
    <row r="245" spans="1:6" s="3" customFormat="1">
      <c r="A245" s="190"/>
      <c r="B245" s="188" t="s">
        <v>206</v>
      </c>
      <c r="C245" s="237" t="s">
        <v>112</v>
      </c>
      <c r="D245" s="207">
        <v>945</v>
      </c>
      <c r="E245" s="2148">
        <v>50</v>
      </c>
      <c r="F245" s="74">
        <f>D245*E245</f>
        <v>47250</v>
      </c>
    </row>
    <row r="246" spans="1:6" s="3" customFormat="1">
      <c r="A246" s="238"/>
      <c r="B246" s="239"/>
      <c r="C246" s="236"/>
      <c r="D246" s="208"/>
      <c r="E246" s="2148"/>
      <c r="F246" s="77"/>
    </row>
    <row r="247" spans="1:6" s="3" customFormat="1">
      <c r="A247" s="238"/>
      <c r="B247" s="239"/>
      <c r="C247" s="236"/>
      <c r="D247" s="208"/>
      <c r="E247" s="2123"/>
      <c r="F247" s="77"/>
    </row>
    <row r="248" spans="1:6" s="3" customFormat="1" ht="157.5">
      <c r="A248" s="190" t="s">
        <v>223</v>
      </c>
      <c r="B248" s="188" t="s">
        <v>5580</v>
      </c>
      <c r="C248" s="237"/>
      <c r="D248" s="207"/>
      <c r="E248" s="2148"/>
      <c r="F248" s="74"/>
    </row>
    <row r="249" spans="1:6" s="3" customFormat="1">
      <c r="A249" s="190"/>
      <c r="B249" s="188" t="s">
        <v>224</v>
      </c>
      <c r="C249" s="237"/>
      <c r="D249" s="208"/>
      <c r="E249" s="2148"/>
      <c r="F249" s="77"/>
    </row>
    <row r="250" spans="1:6" s="3" customFormat="1">
      <c r="A250" s="190"/>
      <c r="B250" s="188" t="s">
        <v>205</v>
      </c>
      <c r="C250" s="234" t="s">
        <v>100</v>
      </c>
      <c r="D250" s="207">
        <v>48</v>
      </c>
      <c r="E250" s="2148">
        <v>300</v>
      </c>
      <c r="F250" s="74">
        <f>D250*E250</f>
        <v>14400</v>
      </c>
    </row>
    <row r="251" spans="1:6" s="3" customFormat="1">
      <c r="A251" s="190"/>
      <c r="B251" s="188" t="s">
        <v>206</v>
      </c>
      <c r="C251" s="237" t="s">
        <v>112</v>
      </c>
      <c r="D251" s="207">
        <v>465</v>
      </c>
      <c r="E251" s="2148">
        <v>50</v>
      </c>
      <c r="F251" s="74">
        <f>D251*E251</f>
        <v>23250</v>
      </c>
    </row>
    <row r="252" spans="1:6" s="3" customFormat="1">
      <c r="A252" s="190"/>
      <c r="B252" s="188" t="s">
        <v>225</v>
      </c>
      <c r="C252" s="237"/>
      <c r="D252" s="208"/>
      <c r="E252" s="2148"/>
      <c r="F252" s="74"/>
    </row>
    <row r="253" spans="1:6" s="3" customFormat="1">
      <c r="A253" s="190"/>
      <c r="B253" s="188" t="s">
        <v>205</v>
      </c>
      <c r="C253" s="234" t="s">
        <v>100</v>
      </c>
      <c r="D253" s="207">
        <v>10</v>
      </c>
      <c r="E253" s="2148">
        <v>500</v>
      </c>
      <c r="F253" s="74">
        <f>D253*E253</f>
        <v>5000</v>
      </c>
    </row>
    <row r="254" spans="1:6" s="3" customFormat="1">
      <c r="A254" s="190"/>
      <c r="B254" s="188" t="s">
        <v>206</v>
      </c>
      <c r="C254" s="237" t="s">
        <v>112</v>
      </c>
      <c r="D254" s="207">
        <v>165</v>
      </c>
      <c r="E254" s="2148">
        <v>80</v>
      </c>
      <c r="F254" s="74">
        <f>D254*E254</f>
        <v>13200</v>
      </c>
    </row>
    <row r="255" spans="1:6" s="3" customFormat="1">
      <c r="A255" s="193"/>
      <c r="B255" s="239"/>
      <c r="C255" s="236"/>
      <c r="D255" s="208"/>
      <c r="E255" s="2123"/>
      <c r="F255" s="77"/>
    </row>
    <row r="256" spans="1:6" s="3" customFormat="1" ht="180">
      <c r="A256" s="190" t="s">
        <v>226</v>
      </c>
      <c r="B256" s="188" t="s">
        <v>5581</v>
      </c>
      <c r="C256" s="237"/>
      <c r="D256" s="207"/>
      <c r="E256" s="2148"/>
      <c r="F256" s="74"/>
    </row>
    <row r="257" spans="1:6" s="3" customFormat="1">
      <c r="A257" s="193"/>
      <c r="B257" s="188" t="s">
        <v>227</v>
      </c>
      <c r="C257" s="237"/>
      <c r="D257" s="208"/>
      <c r="E257" s="2148"/>
      <c r="F257" s="77"/>
    </row>
    <row r="258" spans="1:6" s="3" customFormat="1">
      <c r="A258" s="193"/>
      <c r="B258" s="188" t="s">
        <v>205</v>
      </c>
      <c r="C258" s="234" t="s">
        <v>100</v>
      </c>
      <c r="D258" s="207">
        <v>8</v>
      </c>
      <c r="E258" s="2148">
        <v>300</v>
      </c>
      <c r="F258" s="74">
        <f>D258*E258</f>
        <v>2400</v>
      </c>
    </row>
    <row r="259" spans="1:6" s="3" customFormat="1">
      <c r="A259" s="193"/>
      <c r="B259" s="188" t="s">
        <v>206</v>
      </c>
      <c r="C259" s="237" t="s">
        <v>112</v>
      </c>
      <c r="D259" s="207">
        <v>45</v>
      </c>
      <c r="E259" s="2148">
        <v>80</v>
      </c>
      <c r="F259" s="74">
        <f>D259*E259</f>
        <v>3600</v>
      </c>
    </row>
    <row r="260" spans="1:6" s="3" customFormat="1">
      <c r="A260" s="241"/>
      <c r="B260" s="188" t="s">
        <v>228</v>
      </c>
      <c r="C260" s="237"/>
      <c r="D260" s="208"/>
      <c r="E260" s="2148"/>
      <c r="F260" s="77"/>
    </row>
    <row r="261" spans="1:6" s="3" customFormat="1">
      <c r="A261" s="241"/>
      <c r="B261" s="188" t="s">
        <v>205</v>
      </c>
      <c r="C261" s="234" t="s">
        <v>100</v>
      </c>
      <c r="D261" s="207">
        <v>10</v>
      </c>
      <c r="E261" s="2148">
        <v>300</v>
      </c>
      <c r="F261" s="74">
        <f>D261*E261</f>
        <v>3000</v>
      </c>
    </row>
    <row r="262" spans="1:6" s="3" customFormat="1">
      <c r="A262" s="241"/>
      <c r="B262" s="188" t="s">
        <v>206</v>
      </c>
      <c r="C262" s="237" t="s">
        <v>112</v>
      </c>
      <c r="D262" s="207">
        <v>55</v>
      </c>
      <c r="E262" s="2148">
        <v>80</v>
      </c>
      <c r="F262" s="74">
        <f>D262*E262</f>
        <v>4400</v>
      </c>
    </row>
    <row r="263" spans="1:6" s="3" customFormat="1">
      <c r="A263" s="242"/>
      <c r="B263" s="239"/>
      <c r="C263" s="236"/>
      <c r="D263" s="208"/>
      <c r="E263" s="2148"/>
      <c r="F263" s="77"/>
    </row>
    <row r="264" spans="1:6" s="3" customFormat="1" ht="45">
      <c r="A264" s="190" t="s">
        <v>229</v>
      </c>
      <c r="B264" s="243" t="s">
        <v>230</v>
      </c>
      <c r="C264" s="234"/>
      <c r="D264" s="208"/>
      <c r="E264" s="2123"/>
      <c r="F264" s="77"/>
    </row>
    <row r="265" spans="1:6" s="3" customFormat="1">
      <c r="A265" s="190"/>
      <c r="B265" s="243" t="s">
        <v>231</v>
      </c>
      <c r="C265" s="234"/>
      <c r="D265" s="208"/>
      <c r="E265" s="2123"/>
      <c r="F265" s="77"/>
    </row>
    <row r="266" spans="1:6" s="3" customFormat="1">
      <c r="A266" s="190"/>
      <c r="B266" s="243" t="s">
        <v>232</v>
      </c>
      <c r="C266" s="234"/>
      <c r="D266" s="208"/>
      <c r="E266" s="2123"/>
      <c r="F266" s="74"/>
    </row>
    <row r="267" spans="1:6" s="3" customFormat="1">
      <c r="A267" s="190"/>
      <c r="B267" s="188" t="s">
        <v>205</v>
      </c>
      <c r="C267" s="234" t="s">
        <v>100</v>
      </c>
      <c r="D267" s="207">
        <v>5</v>
      </c>
      <c r="E267" s="2123">
        <v>400</v>
      </c>
      <c r="F267" s="74">
        <f>D267*E267</f>
        <v>2000</v>
      </c>
    </row>
    <row r="268" spans="1:6" s="3" customFormat="1">
      <c r="A268" s="190"/>
      <c r="B268" s="188" t="s">
        <v>206</v>
      </c>
      <c r="C268" s="237" t="s">
        <v>112</v>
      </c>
      <c r="D268" s="207">
        <v>40</v>
      </c>
      <c r="E268" s="2123">
        <v>100</v>
      </c>
      <c r="F268" s="74">
        <f>D268*E268</f>
        <v>4000</v>
      </c>
    </row>
    <row r="269" spans="1:6" s="3" customFormat="1">
      <c r="B269" s="239"/>
      <c r="C269" s="236"/>
      <c r="D269" s="208"/>
      <c r="E269" s="2123"/>
      <c r="F269" s="74"/>
    </row>
    <row r="270" spans="1:6" s="3" customFormat="1" ht="33.75">
      <c r="A270" s="190" t="s">
        <v>233</v>
      </c>
      <c r="B270" s="243" t="s">
        <v>234</v>
      </c>
      <c r="C270" s="234"/>
      <c r="D270" s="207"/>
      <c r="E270" s="2148"/>
      <c r="F270" s="74"/>
    </row>
    <row r="271" spans="1:6" s="3" customFormat="1">
      <c r="A271" s="190"/>
      <c r="B271" s="243" t="s">
        <v>235</v>
      </c>
      <c r="C271" s="234"/>
      <c r="D271" s="207"/>
      <c r="E271" s="2148"/>
      <c r="F271" s="74"/>
    </row>
    <row r="272" spans="1:6" s="3" customFormat="1">
      <c r="A272" s="193"/>
      <c r="B272" s="243" t="s">
        <v>236</v>
      </c>
      <c r="C272" s="234" t="s">
        <v>237</v>
      </c>
      <c r="D272" s="208">
        <v>82000</v>
      </c>
      <c r="E272" s="2148">
        <v>1.5</v>
      </c>
      <c r="F272" s="74">
        <f>D272*E272</f>
        <v>123000</v>
      </c>
    </row>
    <row r="273" spans="1:6" s="3" customFormat="1">
      <c r="A273" s="244"/>
      <c r="B273" s="243" t="s">
        <v>238</v>
      </c>
      <c r="C273" s="234" t="s">
        <v>237</v>
      </c>
      <c r="D273" s="208">
        <v>152000</v>
      </c>
      <c r="E273" s="2148">
        <v>1.5</v>
      </c>
      <c r="F273" s="74">
        <f>D273*E273</f>
        <v>228000</v>
      </c>
    </row>
    <row r="274" spans="1:6" s="3" customFormat="1" ht="33.75">
      <c r="A274" s="2155"/>
      <c r="B274" s="2159" t="s">
        <v>5518</v>
      </c>
      <c r="C274" s="2156"/>
      <c r="D274" s="287"/>
      <c r="E274" s="2157"/>
      <c r="F274" s="1866"/>
    </row>
    <row r="275" spans="1:6" s="3" customFormat="1">
      <c r="A275" s="2155"/>
      <c r="B275" s="2158" t="s">
        <v>5517</v>
      </c>
      <c r="C275" s="2156"/>
      <c r="D275" s="287"/>
      <c r="E275" s="2157"/>
      <c r="F275" s="1866"/>
    </row>
    <row r="276" spans="1:6" s="3" customFormat="1">
      <c r="A276" s="176" t="s">
        <v>23</v>
      </c>
      <c r="B276" s="215" t="s">
        <v>239</v>
      </c>
      <c r="C276" s="177"/>
      <c r="D276" s="2"/>
      <c r="E276" s="50"/>
      <c r="F276" s="28">
        <f>SUM(F197:F273)</f>
        <v>1202710</v>
      </c>
    </row>
    <row r="277" spans="1:6" s="3" customFormat="1">
      <c r="A277" s="245"/>
      <c r="B277" s="246"/>
      <c r="C277" s="245"/>
      <c r="D277" s="4"/>
      <c r="E277" s="53"/>
      <c r="F277" s="77"/>
    </row>
    <row r="278" spans="1:6" s="3" customFormat="1">
      <c r="A278" s="247"/>
      <c r="B278" s="173"/>
      <c r="C278" s="248"/>
      <c r="D278" s="175"/>
      <c r="E278" s="2145"/>
      <c r="F278" s="77"/>
    </row>
    <row r="279" spans="1:6" s="3" customFormat="1">
      <c r="A279" s="176" t="s">
        <v>25</v>
      </c>
      <c r="B279" s="177" t="s">
        <v>240</v>
      </c>
      <c r="C279" s="177"/>
      <c r="D279" s="2"/>
      <c r="E279" s="50"/>
      <c r="F279" s="28"/>
    </row>
    <row r="280" spans="1:6" s="3" customFormat="1">
      <c r="A280" s="227"/>
      <c r="B280" s="228"/>
      <c r="C280" s="182"/>
      <c r="D280" s="171"/>
      <c r="E280" s="49"/>
      <c r="F280" s="85"/>
    </row>
    <row r="281" spans="1:6" s="3" customFormat="1">
      <c r="A281" s="155"/>
      <c r="B281" s="229" t="s">
        <v>241</v>
      </c>
      <c r="C281" s="231"/>
      <c r="D281" s="75"/>
      <c r="E281" s="2123"/>
      <c r="F281" s="77"/>
    </row>
    <row r="282" spans="1:6" s="3" customFormat="1" ht="112.5">
      <c r="A282" s="155"/>
      <c r="B282" s="186" t="s">
        <v>242</v>
      </c>
      <c r="C282" s="231"/>
      <c r="D282" s="75"/>
      <c r="E282" s="2123"/>
      <c r="F282" s="77"/>
    </row>
    <row r="283" spans="1:6" s="3" customFormat="1" ht="22.5">
      <c r="A283" s="155"/>
      <c r="B283" s="186" t="s">
        <v>243</v>
      </c>
      <c r="C283" s="231"/>
      <c r="D283" s="75"/>
      <c r="E283" s="2123"/>
      <c r="F283" s="77"/>
    </row>
    <row r="284" spans="1:6" s="3" customFormat="1">
      <c r="A284" s="155"/>
      <c r="B284" s="229" t="s">
        <v>244</v>
      </c>
      <c r="C284" s="231"/>
      <c r="D284" s="75"/>
      <c r="E284" s="2123"/>
      <c r="F284" s="77"/>
    </row>
    <row r="285" spans="1:6" s="3" customFormat="1" ht="33.75">
      <c r="A285" s="155"/>
      <c r="B285" s="186" t="s">
        <v>245</v>
      </c>
      <c r="C285" s="231"/>
      <c r="D285" s="75"/>
      <c r="E285" s="2123"/>
      <c r="F285" s="77"/>
    </row>
    <row r="286" spans="1:6" s="3" customFormat="1" ht="56.25">
      <c r="A286" s="155"/>
      <c r="B286" s="186" t="s">
        <v>246</v>
      </c>
      <c r="C286" s="231"/>
      <c r="D286" s="75"/>
      <c r="E286" s="2123"/>
      <c r="F286" s="77"/>
    </row>
    <row r="287" spans="1:6" s="3" customFormat="1">
      <c r="A287" s="155"/>
      <c r="B287" s="186" t="s">
        <v>247</v>
      </c>
      <c r="C287" s="231"/>
      <c r="D287" s="75"/>
      <c r="E287" s="2123"/>
      <c r="F287" s="77"/>
    </row>
    <row r="288" spans="1:6" s="3" customFormat="1">
      <c r="A288" s="155"/>
      <c r="B288" s="186" t="s">
        <v>248</v>
      </c>
      <c r="C288" s="231"/>
      <c r="D288" s="75"/>
      <c r="E288" s="2123"/>
      <c r="F288" s="77"/>
    </row>
    <row r="289" spans="1:6" s="3" customFormat="1">
      <c r="A289" s="155"/>
      <c r="B289" s="186" t="s">
        <v>249</v>
      </c>
      <c r="C289" s="231"/>
      <c r="D289" s="75"/>
      <c r="E289" s="2123"/>
      <c r="F289" s="77"/>
    </row>
    <row r="290" spans="1:6" s="3" customFormat="1">
      <c r="A290" s="155"/>
      <c r="B290" s="186" t="s">
        <v>250</v>
      </c>
      <c r="C290" s="231"/>
      <c r="D290" s="75"/>
      <c r="E290" s="2123"/>
      <c r="F290" s="77"/>
    </row>
    <row r="291" spans="1:6" s="3" customFormat="1">
      <c r="A291" s="155"/>
      <c r="B291" s="186" t="s">
        <v>251</v>
      </c>
      <c r="C291" s="231"/>
      <c r="D291" s="75"/>
      <c r="E291" s="2123"/>
      <c r="F291" s="77"/>
    </row>
    <row r="292" spans="1:6" s="3" customFormat="1">
      <c r="A292" s="155"/>
      <c r="B292" s="249" t="s">
        <v>252</v>
      </c>
      <c r="C292" s="231"/>
      <c r="D292" s="75"/>
      <c r="E292" s="2123"/>
      <c r="F292" s="77"/>
    </row>
    <row r="293" spans="1:6" s="3" customFormat="1" ht="22.5">
      <c r="A293" s="155"/>
      <c r="B293" s="186" t="s">
        <v>253</v>
      </c>
      <c r="C293" s="231"/>
      <c r="D293" s="75"/>
      <c r="E293" s="2123"/>
      <c r="F293" s="77"/>
    </row>
    <row r="294" spans="1:6" s="3" customFormat="1">
      <c r="A294" s="155"/>
      <c r="B294" s="186" t="s">
        <v>254</v>
      </c>
      <c r="C294" s="231"/>
      <c r="D294" s="75"/>
      <c r="E294" s="2123"/>
      <c r="F294" s="77"/>
    </row>
    <row r="295" spans="1:6" s="3" customFormat="1" ht="22.5">
      <c r="A295" s="155"/>
      <c r="B295" s="186" t="s">
        <v>255</v>
      </c>
      <c r="C295" s="231"/>
      <c r="D295" s="75"/>
      <c r="E295" s="2123"/>
      <c r="F295" s="77"/>
    </row>
    <row r="296" spans="1:6" s="3" customFormat="1">
      <c r="A296" s="155"/>
      <c r="B296" s="186" t="s">
        <v>256</v>
      </c>
      <c r="C296" s="231"/>
      <c r="D296" s="75"/>
      <c r="E296" s="2123"/>
      <c r="F296" s="77"/>
    </row>
    <row r="297" spans="1:6" s="3" customFormat="1" ht="33.75">
      <c r="A297" s="155"/>
      <c r="B297" s="186" t="s">
        <v>257</v>
      </c>
      <c r="C297" s="231"/>
      <c r="D297" s="75"/>
      <c r="E297" s="2123"/>
      <c r="F297" s="77"/>
    </row>
    <row r="298" spans="1:6" s="3" customFormat="1" ht="45">
      <c r="A298" s="155"/>
      <c r="B298" s="186" t="s">
        <v>258</v>
      </c>
      <c r="C298" s="231"/>
      <c r="D298" s="75"/>
      <c r="E298" s="2123"/>
      <c r="F298" s="77"/>
    </row>
    <row r="299" spans="1:6" s="3" customFormat="1">
      <c r="A299" s="155"/>
      <c r="B299" s="250"/>
      <c r="C299" s="231"/>
      <c r="D299" s="75"/>
      <c r="E299" s="2123"/>
      <c r="F299" s="77"/>
    </row>
    <row r="300" spans="1:6" s="3" customFormat="1">
      <c r="A300" s="251"/>
      <c r="B300" s="186" t="s">
        <v>240</v>
      </c>
      <c r="C300" s="251"/>
      <c r="D300" s="252"/>
      <c r="E300" s="2123"/>
      <c r="F300" s="77"/>
    </row>
    <row r="301" spans="1:6" s="3" customFormat="1" ht="22.5">
      <c r="A301" s="251"/>
      <c r="B301" s="186" t="s">
        <v>259</v>
      </c>
      <c r="C301" s="251"/>
      <c r="D301" s="252"/>
      <c r="E301" s="2123"/>
      <c r="F301" s="77"/>
    </row>
    <row r="302" spans="1:6" s="3" customFormat="1" ht="168.75">
      <c r="A302" s="1797" t="s">
        <v>26</v>
      </c>
      <c r="B302" s="253" t="s">
        <v>5481</v>
      </c>
      <c r="C302" s="237" t="s">
        <v>112</v>
      </c>
      <c r="D302" s="207">
        <v>750</v>
      </c>
      <c r="E302" s="2148">
        <v>35</v>
      </c>
      <c r="F302" s="74">
        <f>D302*E302</f>
        <v>26250</v>
      </c>
    </row>
    <row r="303" spans="1:6" s="3" customFormat="1" ht="135">
      <c r="A303" s="1797" t="s">
        <v>260</v>
      </c>
      <c r="B303" s="253" t="s">
        <v>5482</v>
      </c>
      <c r="C303" s="237" t="s">
        <v>112</v>
      </c>
      <c r="D303" s="207">
        <v>400</v>
      </c>
      <c r="E303" s="2148">
        <v>35</v>
      </c>
      <c r="F303" s="74">
        <f>D303*E303</f>
        <v>14000</v>
      </c>
    </row>
    <row r="304" spans="1:6" s="3" customFormat="1" ht="168.75">
      <c r="A304" s="1797" t="s">
        <v>261</v>
      </c>
      <c r="B304" s="253" t="s">
        <v>5483</v>
      </c>
      <c r="C304" s="237" t="s">
        <v>112</v>
      </c>
      <c r="D304" s="207">
        <v>330</v>
      </c>
      <c r="E304" s="2148">
        <v>35</v>
      </c>
      <c r="F304" s="74">
        <f>D304*E304</f>
        <v>11550</v>
      </c>
    </row>
    <row r="305" spans="1:6" s="3" customFormat="1">
      <c r="A305" s="1798"/>
      <c r="B305" s="254"/>
      <c r="C305" s="236"/>
      <c r="D305" s="194"/>
      <c r="E305" s="2148"/>
      <c r="F305" s="77"/>
    </row>
    <row r="306" spans="1:6" s="3" customFormat="1" ht="157.5">
      <c r="A306" s="1797" t="s">
        <v>262</v>
      </c>
      <c r="B306" s="1811" t="s">
        <v>5694</v>
      </c>
      <c r="C306" s="237" t="s">
        <v>112</v>
      </c>
      <c r="D306" s="207">
        <v>160</v>
      </c>
      <c r="E306" s="2148">
        <v>35</v>
      </c>
      <c r="F306" s="74">
        <f>D306*E306</f>
        <v>5600</v>
      </c>
    </row>
    <row r="307" spans="1:6" s="3" customFormat="1">
      <c r="A307" s="1798"/>
      <c r="B307" s="1801"/>
      <c r="C307" s="236"/>
      <c r="D307" s="194"/>
      <c r="E307" s="2148"/>
      <c r="F307" s="77"/>
    </row>
    <row r="308" spans="1:6" s="3" customFormat="1" ht="123.75">
      <c r="A308" s="1797" t="s">
        <v>263</v>
      </c>
      <c r="B308" s="1811" t="s">
        <v>5695</v>
      </c>
      <c r="C308" s="237" t="s">
        <v>112</v>
      </c>
      <c r="D308" s="207">
        <v>95</v>
      </c>
      <c r="E308" s="2148">
        <v>35</v>
      </c>
      <c r="F308" s="74">
        <f>D308*E308</f>
        <v>3325</v>
      </c>
    </row>
    <row r="309" spans="1:6" s="3" customFormat="1">
      <c r="A309" s="1798"/>
      <c r="B309" s="255"/>
      <c r="C309" s="236"/>
      <c r="D309" s="208"/>
      <c r="E309" s="2148"/>
      <c r="F309" s="77"/>
    </row>
    <row r="310" spans="1:6" s="3" customFormat="1">
      <c r="A310" s="1798"/>
      <c r="B310" s="255"/>
      <c r="C310" s="236"/>
      <c r="D310" s="208"/>
      <c r="E310" s="2148"/>
      <c r="F310" s="77"/>
    </row>
    <row r="311" spans="1:6" s="3" customFormat="1" ht="213.75">
      <c r="A311" s="1797" t="s">
        <v>265</v>
      </c>
      <c r="B311" s="253" t="s">
        <v>264</v>
      </c>
      <c r="C311" s="237" t="s">
        <v>112</v>
      </c>
      <c r="D311" s="207">
        <v>160</v>
      </c>
      <c r="E311" s="2148">
        <v>100</v>
      </c>
      <c r="F311" s="74">
        <f>D311*E311</f>
        <v>16000</v>
      </c>
    </row>
    <row r="312" spans="1:6" s="3" customFormat="1">
      <c r="A312" s="1798"/>
      <c r="B312" s="255"/>
      <c r="C312" s="236"/>
      <c r="D312" s="208"/>
      <c r="E312" s="2123"/>
      <c r="F312" s="77"/>
    </row>
    <row r="313" spans="1:6" s="3" customFormat="1" ht="146.25">
      <c r="A313" s="1797" t="s">
        <v>266</v>
      </c>
      <c r="B313" s="253" t="s">
        <v>5484</v>
      </c>
      <c r="C313" s="237" t="s">
        <v>112</v>
      </c>
      <c r="D313" s="207">
        <v>40</v>
      </c>
      <c r="E313" s="2148">
        <v>60</v>
      </c>
      <c r="F313" s="74">
        <f>D313*E313</f>
        <v>2400</v>
      </c>
    </row>
    <row r="314" spans="1:6" s="3" customFormat="1">
      <c r="A314" s="1798"/>
      <c r="B314" s="255"/>
      <c r="C314" s="236"/>
      <c r="D314" s="208"/>
      <c r="E314" s="2123"/>
      <c r="F314" s="77"/>
    </row>
    <row r="315" spans="1:6" s="3" customFormat="1" ht="78.75">
      <c r="A315" s="1797" t="s">
        <v>267</v>
      </c>
      <c r="B315" s="257" t="s">
        <v>5500</v>
      </c>
      <c r="C315" s="237"/>
      <c r="D315" s="258"/>
      <c r="E315" s="2148"/>
      <c r="F315" s="74"/>
    </row>
    <row r="316" spans="1:6" s="3" customFormat="1">
      <c r="A316" s="2147"/>
      <c r="B316" s="259" t="s">
        <v>5501</v>
      </c>
      <c r="C316" s="236" t="s">
        <v>272</v>
      </c>
      <c r="D316" s="260">
        <v>1</v>
      </c>
      <c r="E316" s="2148">
        <v>40</v>
      </c>
      <c r="F316" s="74">
        <f t="shared" ref="F316:F326" si="0">D316*E316</f>
        <v>40</v>
      </c>
    </row>
    <row r="317" spans="1:6" s="3" customFormat="1">
      <c r="A317" s="2147"/>
      <c r="B317" s="259" t="s">
        <v>5502</v>
      </c>
      <c r="C317" s="236" t="s">
        <v>272</v>
      </c>
      <c r="D317" s="260">
        <v>3</v>
      </c>
      <c r="E317" s="2148">
        <v>50</v>
      </c>
      <c r="F317" s="74">
        <f t="shared" si="0"/>
        <v>150</v>
      </c>
    </row>
    <row r="318" spans="1:6" s="3" customFormat="1">
      <c r="A318" s="2147"/>
      <c r="B318" s="259" t="s">
        <v>5503</v>
      </c>
      <c r="C318" s="236" t="s">
        <v>272</v>
      </c>
      <c r="D318" s="260">
        <v>2</v>
      </c>
      <c r="E318" s="2148">
        <v>60</v>
      </c>
      <c r="F318" s="74">
        <f t="shared" si="0"/>
        <v>120</v>
      </c>
    </row>
    <row r="319" spans="1:6" s="3" customFormat="1">
      <c r="A319" s="2147"/>
      <c r="B319" s="259" t="s">
        <v>5504</v>
      </c>
      <c r="C319" s="236" t="s">
        <v>272</v>
      </c>
      <c r="D319" s="260">
        <v>2</v>
      </c>
      <c r="E319" s="2148">
        <v>70</v>
      </c>
      <c r="F319" s="74">
        <f t="shared" si="0"/>
        <v>140</v>
      </c>
    </row>
    <row r="320" spans="1:6" s="3" customFormat="1">
      <c r="A320" s="2147"/>
      <c r="B320" s="259" t="s">
        <v>5505</v>
      </c>
      <c r="C320" s="236" t="s">
        <v>272</v>
      </c>
      <c r="D320" s="260">
        <v>25</v>
      </c>
      <c r="E320" s="2148">
        <v>40</v>
      </c>
      <c r="F320" s="74">
        <f t="shared" si="0"/>
        <v>1000</v>
      </c>
    </row>
    <row r="321" spans="1:6" s="3" customFormat="1">
      <c r="A321" s="2147"/>
      <c r="B321" s="259" t="s">
        <v>5506</v>
      </c>
      <c r="C321" s="236" t="s">
        <v>272</v>
      </c>
      <c r="D321" s="260">
        <v>2</v>
      </c>
      <c r="E321" s="2148">
        <v>100</v>
      </c>
      <c r="F321" s="74">
        <f t="shared" si="0"/>
        <v>200</v>
      </c>
    </row>
    <row r="322" spans="1:6" s="3" customFormat="1">
      <c r="A322" s="2147"/>
      <c r="B322" s="259" t="s">
        <v>5507</v>
      </c>
      <c r="C322" s="236" t="s">
        <v>272</v>
      </c>
      <c r="D322" s="260">
        <v>17</v>
      </c>
      <c r="E322" s="2148">
        <v>40</v>
      </c>
      <c r="F322" s="74">
        <f t="shared" si="0"/>
        <v>680</v>
      </c>
    </row>
    <row r="323" spans="1:6" s="3" customFormat="1">
      <c r="A323" s="2147"/>
      <c r="B323" s="259" t="s">
        <v>5508</v>
      </c>
      <c r="C323" s="236" t="s">
        <v>272</v>
      </c>
      <c r="D323" s="260">
        <v>3</v>
      </c>
      <c r="E323" s="2148">
        <v>100</v>
      </c>
      <c r="F323" s="74">
        <f t="shared" si="0"/>
        <v>300</v>
      </c>
    </row>
    <row r="324" spans="1:6" s="3" customFormat="1">
      <c r="A324" s="2147"/>
      <c r="B324" s="259" t="s">
        <v>5509</v>
      </c>
      <c r="C324" s="236" t="s">
        <v>272</v>
      </c>
      <c r="D324" s="260">
        <v>20</v>
      </c>
      <c r="E324" s="2148">
        <v>40</v>
      </c>
      <c r="F324" s="74">
        <f t="shared" si="0"/>
        <v>800</v>
      </c>
    </row>
    <row r="325" spans="1:6" s="3" customFormat="1">
      <c r="A325" s="2147"/>
      <c r="B325" s="259" t="s">
        <v>5510</v>
      </c>
      <c r="C325" s="236" t="s">
        <v>272</v>
      </c>
      <c r="D325" s="260">
        <v>1</v>
      </c>
      <c r="E325" s="2148">
        <v>200</v>
      </c>
      <c r="F325" s="74">
        <f t="shared" si="0"/>
        <v>200</v>
      </c>
    </row>
    <row r="326" spans="1:6" s="3" customFormat="1">
      <c r="A326" s="2147"/>
      <c r="B326" s="259" t="s">
        <v>5511</v>
      </c>
      <c r="C326" s="236" t="s">
        <v>272</v>
      </c>
      <c r="D326" s="260">
        <v>2</v>
      </c>
      <c r="E326" s="2148">
        <v>200</v>
      </c>
      <c r="F326" s="74">
        <f t="shared" si="0"/>
        <v>400</v>
      </c>
    </row>
    <row r="327" spans="1:6" s="3" customFormat="1">
      <c r="A327" s="1798"/>
      <c r="B327" s="259"/>
      <c r="C327" s="236"/>
      <c r="D327" s="260"/>
      <c r="E327" s="2148"/>
      <c r="F327" s="77"/>
    </row>
    <row r="328" spans="1:6" s="3" customFormat="1" ht="45">
      <c r="A328" s="1797" t="s">
        <v>270</v>
      </c>
      <c r="B328" s="257" t="s">
        <v>268</v>
      </c>
      <c r="C328" s="237" t="s">
        <v>269</v>
      </c>
      <c r="D328" s="258">
        <v>50</v>
      </c>
      <c r="E328" s="2148">
        <v>20</v>
      </c>
      <c r="F328" s="74">
        <f>D328*E328</f>
        <v>1000</v>
      </c>
    </row>
    <row r="329" spans="1:6" s="3" customFormat="1">
      <c r="A329" s="1798"/>
      <c r="B329" s="259"/>
      <c r="C329" s="236"/>
      <c r="D329" s="260"/>
      <c r="E329" s="2148"/>
      <c r="F329" s="74"/>
    </row>
    <row r="330" spans="1:6" s="3" customFormat="1" ht="45">
      <c r="A330" s="1797" t="s">
        <v>273</v>
      </c>
      <c r="B330" s="261" t="s">
        <v>271</v>
      </c>
      <c r="C330" s="237" t="s">
        <v>272</v>
      </c>
      <c r="D330" s="258">
        <v>30</v>
      </c>
      <c r="E330" s="2148">
        <v>50</v>
      </c>
      <c r="F330" s="74">
        <f>D330*E330</f>
        <v>1500</v>
      </c>
    </row>
    <row r="331" spans="1:6" s="3" customFormat="1">
      <c r="A331" s="1798"/>
      <c r="B331" s="259"/>
      <c r="C331" s="236"/>
      <c r="D331" s="260"/>
      <c r="E331" s="2148"/>
      <c r="F331" s="77"/>
    </row>
    <row r="332" spans="1:6" s="3" customFormat="1" ht="45">
      <c r="A332" s="1797" t="s">
        <v>275</v>
      </c>
      <c r="B332" s="261" t="s">
        <v>274</v>
      </c>
      <c r="C332" s="237" t="s">
        <v>272</v>
      </c>
      <c r="D332" s="258">
        <v>10</v>
      </c>
      <c r="E332" s="2148">
        <v>200</v>
      </c>
      <c r="F332" s="74">
        <f>D332*E332</f>
        <v>2000</v>
      </c>
    </row>
    <row r="333" spans="1:6" s="3" customFormat="1">
      <c r="A333" s="474"/>
      <c r="B333" s="250"/>
      <c r="C333" s="231"/>
      <c r="D333" s="75"/>
      <c r="E333" s="2123"/>
      <c r="F333" s="77"/>
    </row>
    <row r="334" spans="1:6" s="3" customFormat="1" ht="101.25">
      <c r="A334" s="1797" t="s">
        <v>276</v>
      </c>
      <c r="B334" s="188" t="s">
        <v>5513</v>
      </c>
      <c r="C334" s="237"/>
      <c r="D334" s="192"/>
      <c r="E334" s="2148"/>
      <c r="F334" s="74"/>
    </row>
    <row r="335" spans="1:6" s="3" customFormat="1">
      <c r="A335" s="1799"/>
      <c r="B335" s="2150" t="s">
        <v>5512</v>
      </c>
      <c r="C335" s="2151" t="s">
        <v>272</v>
      </c>
      <c r="D335" s="2152">
        <v>15</v>
      </c>
      <c r="E335" s="2148">
        <v>200</v>
      </c>
      <c r="F335" s="74">
        <f>D335*E335</f>
        <v>3000</v>
      </c>
    </row>
    <row r="336" spans="1:6" s="3" customFormat="1">
      <c r="A336" s="2149"/>
      <c r="B336" s="2150"/>
      <c r="C336" s="2151"/>
      <c r="D336" s="2152"/>
      <c r="E336" s="2148"/>
      <c r="F336" s="2153"/>
    </row>
    <row r="337" spans="1:6" s="3" customFormat="1" ht="45">
      <c r="A337" s="1797" t="s">
        <v>281</v>
      </c>
      <c r="B337" s="185" t="s">
        <v>277</v>
      </c>
      <c r="C337" s="203"/>
      <c r="D337" s="197"/>
      <c r="E337" s="2148"/>
      <c r="F337" s="86"/>
    </row>
    <row r="338" spans="1:6" s="3" customFormat="1">
      <c r="A338" s="1799"/>
      <c r="B338" s="185" t="s">
        <v>278</v>
      </c>
      <c r="C338" s="205" t="s">
        <v>279</v>
      </c>
      <c r="D338" s="197">
        <v>70</v>
      </c>
      <c r="E338" s="2148">
        <v>20</v>
      </c>
      <c r="F338" s="74">
        <f>D338*E338</f>
        <v>1400</v>
      </c>
    </row>
    <row r="339" spans="1:6" s="3" customFormat="1">
      <c r="A339" s="1799"/>
      <c r="B339" s="185" t="s">
        <v>280</v>
      </c>
      <c r="C339" s="205" t="s">
        <v>279</v>
      </c>
      <c r="D339" s="197">
        <v>70</v>
      </c>
      <c r="E339" s="2148">
        <v>20</v>
      </c>
      <c r="F339" s="74">
        <f>D339*E339</f>
        <v>1400</v>
      </c>
    </row>
    <row r="340" spans="1:6" s="3" customFormat="1">
      <c r="A340" s="1799"/>
      <c r="B340" s="202"/>
      <c r="C340" s="203"/>
      <c r="D340" s="204"/>
      <c r="E340" s="2148"/>
      <c r="F340" s="87"/>
    </row>
    <row r="341" spans="1:6" s="3" customFormat="1" ht="67.5">
      <c r="A341" s="1797" t="s">
        <v>283</v>
      </c>
      <c r="B341" s="185" t="s">
        <v>282</v>
      </c>
      <c r="C341" s="205"/>
      <c r="D341" s="204"/>
      <c r="E341" s="2148"/>
      <c r="F341" s="86"/>
    </row>
    <row r="342" spans="1:6" s="3" customFormat="1">
      <c r="A342" s="1800"/>
      <c r="B342" s="185" t="s">
        <v>278</v>
      </c>
      <c r="C342" s="205" t="s">
        <v>279</v>
      </c>
      <c r="D342" s="197">
        <v>70</v>
      </c>
      <c r="E342" s="2148">
        <v>20</v>
      </c>
      <c r="F342" s="74">
        <f>D342*E342</f>
        <v>1400</v>
      </c>
    </row>
    <row r="343" spans="1:6" s="3" customFormat="1">
      <c r="A343" s="1800"/>
      <c r="B343" s="185" t="s">
        <v>280</v>
      </c>
      <c r="C343" s="205" t="s">
        <v>279</v>
      </c>
      <c r="D343" s="197">
        <v>70</v>
      </c>
      <c r="E343" s="2148">
        <v>20</v>
      </c>
      <c r="F343" s="74">
        <f>D343*E343</f>
        <v>1400</v>
      </c>
    </row>
    <row r="344" spans="1:6" s="3" customFormat="1">
      <c r="A344" s="1799"/>
      <c r="B344" s="202"/>
      <c r="C344" s="203"/>
      <c r="D344" s="204"/>
      <c r="E344" s="2148"/>
      <c r="F344" s="77"/>
    </row>
    <row r="345" spans="1:6" s="3" customFormat="1" ht="33.75">
      <c r="A345" s="1797" t="s">
        <v>288</v>
      </c>
      <c r="B345" s="185" t="s">
        <v>284</v>
      </c>
      <c r="C345" s="205"/>
      <c r="D345" s="197"/>
      <c r="E345" s="2148"/>
      <c r="F345" s="74"/>
    </row>
    <row r="346" spans="1:6" s="3" customFormat="1" ht="22.5">
      <c r="A346" s="1800"/>
      <c r="B346" s="15" t="s">
        <v>5514</v>
      </c>
      <c r="C346" s="205"/>
      <c r="D346" s="197"/>
      <c r="E346" s="2148"/>
      <c r="F346" s="74"/>
    </row>
    <row r="347" spans="1:6" s="3" customFormat="1">
      <c r="A347" s="1800"/>
      <c r="B347" s="185" t="s">
        <v>285</v>
      </c>
      <c r="C347" s="205"/>
      <c r="D347" s="197"/>
      <c r="E347" s="2148"/>
      <c r="F347" s="74"/>
    </row>
    <row r="348" spans="1:6" s="3" customFormat="1" ht="33.75">
      <c r="A348" s="1800"/>
      <c r="B348" s="185" t="s">
        <v>286</v>
      </c>
      <c r="C348" s="205"/>
      <c r="D348" s="197"/>
      <c r="E348" s="2148"/>
      <c r="F348" s="74"/>
    </row>
    <row r="349" spans="1:6" s="3" customFormat="1">
      <c r="A349" s="1800"/>
      <c r="B349" s="185" t="s">
        <v>287</v>
      </c>
      <c r="C349" s="205"/>
      <c r="D349" s="197"/>
      <c r="E349" s="2148"/>
      <c r="F349" s="74"/>
    </row>
    <row r="350" spans="1:6" s="3" customFormat="1">
      <c r="A350" s="2154"/>
      <c r="B350" s="250" t="s">
        <v>5515</v>
      </c>
      <c r="C350" s="231" t="s">
        <v>112</v>
      </c>
      <c r="D350" s="75">
        <v>2485</v>
      </c>
      <c r="E350" s="2148">
        <v>2</v>
      </c>
      <c r="F350" s="74">
        <f t="shared" ref="F350:F351" si="1">D350*E350</f>
        <v>4970</v>
      </c>
    </row>
    <row r="351" spans="1:6" s="3" customFormat="1">
      <c r="A351" s="2154"/>
      <c r="B351" s="250" t="s">
        <v>5516</v>
      </c>
      <c r="C351" s="231" t="s">
        <v>272</v>
      </c>
      <c r="D351" s="75">
        <v>107</v>
      </c>
      <c r="E351" s="2148">
        <v>50</v>
      </c>
      <c r="F351" s="74">
        <f t="shared" si="1"/>
        <v>5350</v>
      </c>
    </row>
    <row r="352" spans="1:6" s="3" customFormat="1">
      <c r="A352" s="474"/>
      <c r="B352" s="250"/>
      <c r="C352" s="231"/>
      <c r="D352" s="75"/>
      <c r="E352" s="2123"/>
      <c r="F352" s="77"/>
    </row>
    <row r="353" spans="1:7" s="3" customFormat="1">
      <c r="A353" s="1797" t="s">
        <v>5188</v>
      </c>
      <c r="B353" s="185" t="s">
        <v>289</v>
      </c>
      <c r="C353" s="203"/>
      <c r="D353" s="204"/>
      <c r="E353" s="2148"/>
      <c r="F353" s="77"/>
    </row>
    <row r="354" spans="1:7" s="3" customFormat="1" ht="22.5">
      <c r="A354" s="195"/>
      <c r="B354" s="262" t="s">
        <v>290</v>
      </c>
      <c r="C354" s="203"/>
      <c r="D354" s="204"/>
      <c r="E354" s="2148"/>
      <c r="F354" s="77"/>
    </row>
    <row r="355" spans="1:7" s="3" customFormat="1" ht="33.75">
      <c r="A355" s="195"/>
      <c r="B355" s="185" t="s">
        <v>291</v>
      </c>
      <c r="C355" s="203"/>
      <c r="D355" s="204"/>
      <c r="E355" s="2148"/>
      <c r="F355" s="77"/>
    </row>
    <row r="356" spans="1:7" s="3" customFormat="1" ht="45">
      <c r="A356" s="195"/>
      <c r="B356" s="185" t="s">
        <v>292</v>
      </c>
      <c r="C356" s="203"/>
      <c r="D356" s="204"/>
      <c r="E356" s="2148"/>
      <c r="F356" s="77"/>
    </row>
    <row r="357" spans="1:7" s="3" customFormat="1">
      <c r="A357" s="195"/>
      <c r="B357" s="185" t="s">
        <v>293</v>
      </c>
      <c r="C357" s="205" t="s">
        <v>100</v>
      </c>
      <c r="D357" s="197">
        <v>75</v>
      </c>
      <c r="E357" s="2148">
        <v>200</v>
      </c>
      <c r="F357" s="74">
        <f>D357*E357</f>
        <v>15000</v>
      </c>
    </row>
    <row r="358" spans="1:7" s="3" customFormat="1">
      <c r="A358" s="2154"/>
      <c r="B358" s="2250"/>
      <c r="C358" s="2251"/>
      <c r="D358" s="2219"/>
      <c r="E358" s="2148"/>
      <c r="F358" s="2130"/>
    </row>
    <row r="359" spans="1:7" s="529" customFormat="1" ht="67.5">
      <c r="A359" s="2241" t="s">
        <v>5582</v>
      </c>
      <c r="B359" s="2331" t="s">
        <v>5657</v>
      </c>
      <c r="C359" s="2242"/>
      <c r="D359" s="2243"/>
      <c r="E359" s="2244"/>
      <c r="F359" s="2245">
        <f>D359*E359</f>
        <v>0</v>
      </c>
      <c r="G359" s="2246" t="s">
        <v>5583</v>
      </c>
    </row>
    <row r="360" spans="1:7" s="529" customFormat="1">
      <c r="A360" s="2247"/>
      <c r="B360" s="2248"/>
      <c r="C360" s="2249" t="s">
        <v>329</v>
      </c>
      <c r="D360" s="2243">
        <v>8</v>
      </c>
      <c r="E360" s="2244">
        <v>300</v>
      </c>
      <c r="F360" s="2245">
        <f>D360*E360</f>
        <v>2400</v>
      </c>
    </row>
    <row r="361" spans="1:7" s="3" customFormat="1">
      <c r="A361" s="174"/>
      <c r="B361" s="263"/>
      <c r="C361" s="174"/>
      <c r="D361" s="175"/>
      <c r="E361" s="2145"/>
      <c r="F361" s="88"/>
    </row>
    <row r="362" spans="1:7" s="3" customFormat="1">
      <c r="A362" s="176" t="s">
        <v>25</v>
      </c>
      <c r="B362" s="215" t="s">
        <v>294</v>
      </c>
      <c r="C362" s="216"/>
      <c r="D362" s="217"/>
      <c r="E362" s="48"/>
      <c r="F362" s="24">
        <f>SUM(F302:F360)</f>
        <v>123975</v>
      </c>
    </row>
    <row r="363" spans="1:7" s="3" customFormat="1">
      <c r="A363" s="227"/>
      <c r="B363" s="228"/>
      <c r="C363" s="182"/>
      <c r="D363" s="171"/>
      <c r="E363" s="49"/>
      <c r="F363" s="89"/>
    </row>
    <row r="364" spans="1:7" s="3" customFormat="1">
      <c r="A364" s="172"/>
      <c r="B364" s="263"/>
      <c r="C364" s="174"/>
      <c r="D364" s="175"/>
      <c r="E364" s="2145"/>
      <c r="F364" s="90"/>
    </row>
    <row r="365" spans="1:7" s="3" customFormat="1">
      <c r="A365" s="264" t="s">
        <v>295</v>
      </c>
      <c r="B365" s="265" t="s">
        <v>296</v>
      </c>
      <c r="C365" s="265"/>
      <c r="D365" s="18"/>
      <c r="E365" s="51"/>
      <c r="F365" s="19"/>
    </row>
    <row r="366" spans="1:7" s="3" customFormat="1">
      <c r="A366" s="227"/>
      <c r="B366" s="228"/>
      <c r="C366" s="182"/>
      <c r="D366" s="171"/>
      <c r="E366" s="49"/>
      <c r="F366" s="89"/>
    </row>
    <row r="367" spans="1:7" s="3" customFormat="1">
      <c r="A367" s="155"/>
      <c r="B367" s="229" t="s">
        <v>241</v>
      </c>
      <c r="C367" s="231"/>
      <c r="D367" s="75"/>
      <c r="E367" s="2123"/>
      <c r="F367" s="77"/>
    </row>
    <row r="368" spans="1:7" s="3" customFormat="1" ht="22.5">
      <c r="A368" s="155"/>
      <c r="B368" s="186" t="s">
        <v>297</v>
      </c>
      <c r="C368" s="231"/>
      <c r="D368" s="75"/>
      <c r="E368" s="2123"/>
      <c r="F368" s="77"/>
    </row>
    <row r="369" spans="1:6" s="3" customFormat="1" ht="33.75">
      <c r="A369" s="155"/>
      <c r="B369" s="186" t="s">
        <v>298</v>
      </c>
      <c r="C369" s="231"/>
      <c r="D369" s="75"/>
      <c r="E369" s="2123"/>
      <c r="F369" s="77"/>
    </row>
    <row r="370" spans="1:6" s="3" customFormat="1" ht="157.5">
      <c r="A370" s="155"/>
      <c r="B370" s="186" t="s">
        <v>299</v>
      </c>
      <c r="C370" s="231"/>
      <c r="D370" s="75"/>
      <c r="E370" s="2123"/>
      <c r="F370" s="77"/>
    </row>
    <row r="371" spans="1:6" s="3" customFormat="1" ht="78.75">
      <c r="A371" s="155"/>
      <c r="B371" s="186" t="s">
        <v>300</v>
      </c>
      <c r="C371" s="231"/>
      <c r="D371" s="75"/>
      <c r="E371" s="2123"/>
      <c r="F371" s="77"/>
    </row>
    <row r="372" spans="1:6" s="3" customFormat="1" ht="45">
      <c r="A372" s="155"/>
      <c r="B372" s="186" t="s">
        <v>301</v>
      </c>
      <c r="C372" s="231"/>
      <c r="D372" s="75"/>
      <c r="E372" s="2123"/>
      <c r="F372" s="77"/>
    </row>
    <row r="373" spans="1:6" s="3" customFormat="1" ht="45">
      <c r="A373" s="155"/>
      <c r="B373" s="186" t="s">
        <v>302</v>
      </c>
      <c r="C373" s="231"/>
      <c r="D373" s="75"/>
      <c r="E373" s="2123"/>
      <c r="F373" s="77"/>
    </row>
    <row r="374" spans="1:6" s="3" customFormat="1">
      <c r="A374" s="155"/>
      <c r="B374" s="229" t="s">
        <v>303</v>
      </c>
      <c r="C374" s="231"/>
      <c r="D374" s="75"/>
      <c r="E374" s="2123"/>
      <c r="F374" s="77"/>
    </row>
    <row r="375" spans="1:6" s="3" customFormat="1" ht="67.5">
      <c r="A375" s="155"/>
      <c r="B375" s="186" t="s">
        <v>304</v>
      </c>
      <c r="C375" s="231"/>
      <c r="D375" s="75"/>
      <c r="E375" s="2123"/>
      <c r="F375" s="77"/>
    </row>
    <row r="376" spans="1:6" s="3" customFormat="1" ht="78.75">
      <c r="A376" s="155"/>
      <c r="B376" s="186" t="s">
        <v>305</v>
      </c>
      <c r="C376" s="231"/>
      <c r="D376" s="75"/>
      <c r="E376" s="2123"/>
      <c r="F376" s="77"/>
    </row>
    <row r="377" spans="1:6" s="3" customFormat="1" ht="78.75">
      <c r="A377" s="155"/>
      <c r="B377" s="186" t="s">
        <v>306</v>
      </c>
      <c r="C377" s="231"/>
      <c r="D377" s="75"/>
      <c r="E377" s="2123"/>
      <c r="F377" s="77"/>
    </row>
    <row r="378" spans="1:6" s="3" customFormat="1" ht="33.75">
      <c r="A378" s="155"/>
      <c r="B378" s="186" t="s">
        <v>307</v>
      </c>
      <c r="C378" s="231"/>
      <c r="D378" s="75"/>
      <c r="E378" s="2123"/>
      <c r="F378" s="77"/>
    </row>
    <row r="379" spans="1:6" s="3" customFormat="1">
      <c r="A379" s="155"/>
      <c r="B379" s="229" t="s">
        <v>308</v>
      </c>
      <c r="C379" s="231"/>
      <c r="D379" s="75"/>
      <c r="E379" s="2123"/>
      <c r="F379" s="77"/>
    </row>
    <row r="380" spans="1:6" s="3" customFormat="1" ht="45">
      <c r="A380" s="155"/>
      <c r="B380" s="185" t="s">
        <v>309</v>
      </c>
      <c r="C380" s="203"/>
      <c r="D380" s="204"/>
      <c r="E380" s="2148"/>
      <c r="F380" s="77"/>
    </row>
    <row r="381" spans="1:6" s="3" customFormat="1" ht="45">
      <c r="A381" s="155"/>
      <c r="B381" s="185" t="s">
        <v>310</v>
      </c>
      <c r="C381" s="203"/>
      <c r="D381" s="204"/>
      <c r="E381" s="2148"/>
      <c r="F381" s="77"/>
    </row>
    <row r="382" spans="1:6" s="3" customFormat="1">
      <c r="A382" s="155"/>
      <c r="B382" s="185" t="s">
        <v>248</v>
      </c>
      <c r="C382" s="203"/>
      <c r="D382" s="204"/>
      <c r="E382" s="2148"/>
      <c r="F382" s="77"/>
    </row>
    <row r="383" spans="1:6" s="3" customFormat="1" ht="22.5">
      <c r="A383" s="155"/>
      <c r="B383" s="185" t="s">
        <v>311</v>
      </c>
      <c r="C383" s="203"/>
      <c r="D383" s="204"/>
      <c r="E383" s="2148"/>
      <c r="F383" s="77"/>
    </row>
    <row r="384" spans="1:6" s="3" customFormat="1">
      <c r="A384" s="155"/>
      <c r="B384" s="185" t="s">
        <v>312</v>
      </c>
      <c r="C384" s="203"/>
      <c r="D384" s="204"/>
      <c r="E384" s="2148"/>
      <c r="F384" s="77"/>
    </row>
    <row r="385" spans="1:6" s="3" customFormat="1">
      <c r="A385" s="155"/>
      <c r="B385" s="185" t="s">
        <v>313</v>
      </c>
      <c r="C385" s="203"/>
      <c r="D385" s="204"/>
      <c r="E385" s="2148"/>
      <c r="F385" s="77"/>
    </row>
    <row r="386" spans="1:6" s="3" customFormat="1">
      <c r="A386" s="155"/>
      <c r="B386" s="185" t="s">
        <v>314</v>
      </c>
      <c r="C386" s="203"/>
      <c r="D386" s="204"/>
      <c r="E386" s="2148"/>
      <c r="F386" s="77"/>
    </row>
    <row r="387" spans="1:6" s="3" customFormat="1" ht="22.5">
      <c r="A387" s="155"/>
      <c r="B387" s="185" t="s">
        <v>315</v>
      </c>
      <c r="C387" s="203"/>
      <c r="D387" s="204"/>
      <c r="E387" s="2148"/>
      <c r="F387" s="77"/>
    </row>
    <row r="388" spans="1:6" s="3" customFormat="1">
      <c r="A388" s="155"/>
      <c r="B388" s="185" t="s">
        <v>316</v>
      </c>
      <c r="C388" s="203"/>
      <c r="D388" s="204"/>
      <c r="E388" s="2148"/>
      <c r="F388" s="77"/>
    </row>
    <row r="389" spans="1:6" s="3" customFormat="1">
      <c r="A389" s="155"/>
      <c r="B389" s="185" t="s">
        <v>317</v>
      </c>
      <c r="C389" s="203"/>
      <c r="D389" s="204"/>
      <c r="E389" s="2148"/>
      <c r="F389" s="77"/>
    </row>
    <row r="390" spans="1:6" s="3" customFormat="1">
      <c r="A390" s="155"/>
      <c r="B390" s="202"/>
      <c r="C390" s="203"/>
      <c r="D390" s="204"/>
      <c r="E390" s="2148"/>
      <c r="F390" s="77"/>
    </row>
    <row r="391" spans="1:6" s="3" customFormat="1">
      <c r="A391" s="266"/>
      <c r="B391" s="267" t="s">
        <v>296</v>
      </c>
      <c r="C391" s="268"/>
      <c r="D391" s="269"/>
      <c r="E391" s="2148"/>
      <c r="F391" s="74"/>
    </row>
    <row r="392" spans="1:6" s="3" customFormat="1" ht="33.75">
      <c r="A392" s="270" t="s">
        <v>318</v>
      </c>
      <c r="B392" s="271" t="s">
        <v>319</v>
      </c>
      <c r="C392" s="272" t="s">
        <v>112</v>
      </c>
      <c r="D392" s="273">
        <v>1900</v>
      </c>
      <c r="E392" s="2148">
        <v>2</v>
      </c>
      <c r="F392" s="74">
        <f>D392*E392</f>
        <v>3800</v>
      </c>
    </row>
    <row r="393" spans="1:6" s="3" customFormat="1">
      <c r="A393" s="266"/>
      <c r="B393" s="267"/>
      <c r="C393" s="268"/>
      <c r="D393" s="269"/>
      <c r="E393" s="2148"/>
      <c r="F393" s="74"/>
    </row>
    <row r="394" spans="1:6" s="3" customFormat="1" ht="12.75">
      <c r="A394" s="274"/>
      <c r="B394" s="275"/>
      <c r="C394" s="276"/>
      <c r="D394" s="277"/>
      <c r="E394" s="2148"/>
      <c r="F394" s="91"/>
    </row>
    <row r="395" spans="1:6" s="3" customFormat="1" ht="382.5">
      <c r="A395" s="270" t="s">
        <v>320</v>
      </c>
      <c r="B395" s="257" t="s">
        <v>5407</v>
      </c>
      <c r="C395" s="278"/>
      <c r="D395" s="279"/>
      <c r="E395" s="2148"/>
      <c r="F395" s="74"/>
    </row>
    <row r="396" spans="1:6" s="3" customFormat="1">
      <c r="A396" s="270"/>
      <c r="B396" s="257" t="s">
        <v>321</v>
      </c>
      <c r="C396" s="237" t="s">
        <v>112</v>
      </c>
      <c r="D396" s="207">
        <v>1800</v>
      </c>
      <c r="E396" s="2148">
        <v>45</v>
      </c>
      <c r="F396" s="74">
        <f>D396*E396</f>
        <v>81000</v>
      </c>
    </row>
    <row r="397" spans="1:6" s="3" customFormat="1">
      <c r="A397" s="270"/>
      <c r="B397" s="257" t="s">
        <v>322</v>
      </c>
      <c r="C397" s="237" t="s">
        <v>269</v>
      </c>
      <c r="D397" s="207">
        <v>300</v>
      </c>
      <c r="E397" s="2148">
        <v>50</v>
      </c>
      <c r="F397" s="74">
        <f>D397*E397</f>
        <v>15000</v>
      </c>
    </row>
    <row r="398" spans="1:6" s="3" customFormat="1" ht="12.75">
      <c r="A398" s="270"/>
      <c r="B398" s="275"/>
      <c r="C398" s="276"/>
      <c r="D398" s="277"/>
      <c r="E398" s="2148"/>
      <c r="F398" s="74"/>
    </row>
    <row r="399" spans="1:6" s="3" customFormat="1" ht="101.25">
      <c r="A399" s="270"/>
      <c r="B399" s="257" t="s">
        <v>323</v>
      </c>
      <c r="C399" s="237"/>
      <c r="D399" s="207"/>
      <c r="E399" s="2148"/>
      <c r="F399" s="74"/>
    </row>
    <row r="400" spans="1:6" s="3" customFormat="1">
      <c r="A400" s="280"/>
      <c r="B400" s="257" t="s">
        <v>321</v>
      </c>
      <c r="C400" s="237" t="s">
        <v>112</v>
      </c>
      <c r="D400" s="207">
        <v>210</v>
      </c>
      <c r="E400" s="2148">
        <v>40</v>
      </c>
      <c r="F400" s="74">
        <f>D400*E400</f>
        <v>8400</v>
      </c>
    </row>
    <row r="401" spans="1:7" s="3" customFormat="1">
      <c r="A401" s="270"/>
      <c r="B401" s="281"/>
      <c r="C401" s="276"/>
      <c r="D401" s="277"/>
      <c r="E401" s="2148"/>
      <c r="F401" s="74"/>
    </row>
    <row r="402" spans="1:7" s="3" customFormat="1" ht="123.75">
      <c r="A402" s="270" t="s">
        <v>324</v>
      </c>
      <c r="B402" s="257" t="s">
        <v>325</v>
      </c>
      <c r="C402" s="237"/>
      <c r="D402" s="207"/>
      <c r="E402" s="2148"/>
      <c r="F402" s="74"/>
    </row>
    <row r="403" spans="1:7" s="3" customFormat="1">
      <c r="A403" s="280"/>
      <c r="B403" s="257" t="s">
        <v>326</v>
      </c>
      <c r="C403" s="237" t="s">
        <v>112</v>
      </c>
      <c r="D403" s="207">
        <v>650</v>
      </c>
      <c r="E403" s="2148">
        <v>40</v>
      </c>
      <c r="F403" s="74">
        <f>D403*E403</f>
        <v>26000</v>
      </c>
    </row>
    <row r="404" spans="1:7" s="3" customFormat="1">
      <c r="A404" s="277"/>
      <c r="B404" s="282"/>
      <c r="C404" s="276"/>
      <c r="D404" s="277"/>
      <c r="E404" s="2148"/>
      <c r="F404" s="91"/>
    </row>
    <row r="405" spans="1:7" s="3" customFormat="1" ht="33.75">
      <c r="A405" s="270" t="s">
        <v>327</v>
      </c>
      <c r="B405" s="283" t="s">
        <v>328</v>
      </c>
      <c r="C405" s="237" t="s">
        <v>329</v>
      </c>
      <c r="D405" s="207">
        <v>320</v>
      </c>
      <c r="E405" s="2148">
        <v>20</v>
      </c>
      <c r="F405" s="74">
        <f>D405*E405</f>
        <v>6400</v>
      </c>
    </row>
    <row r="406" spans="1:7" s="3" customFormat="1">
      <c r="A406" s="277"/>
      <c r="B406" s="277"/>
      <c r="C406" s="276"/>
      <c r="D406" s="277"/>
      <c r="E406" s="2148"/>
      <c r="F406" s="91"/>
    </row>
    <row r="407" spans="1:7" s="3" customFormat="1" ht="191.25">
      <c r="A407" s="270" t="s">
        <v>330</v>
      </c>
      <c r="B407" s="257" t="s">
        <v>331</v>
      </c>
      <c r="C407" s="237"/>
      <c r="D407" s="207"/>
      <c r="E407" s="2148"/>
      <c r="F407" s="74"/>
    </row>
    <row r="408" spans="1:7" s="3" customFormat="1">
      <c r="A408" s="277"/>
      <c r="B408" s="267" t="s">
        <v>332</v>
      </c>
      <c r="C408" s="237" t="s">
        <v>112</v>
      </c>
      <c r="D408" s="207">
        <v>330</v>
      </c>
      <c r="E408" s="2148">
        <v>15</v>
      </c>
      <c r="F408" s="74">
        <f>D408*E408</f>
        <v>4950</v>
      </c>
    </row>
    <row r="409" spans="1:7" s="3" customFormat="1">
      <c r="A409" s="270" t="s">
        <v>333</v>
      </c>
      <c r="B409" s="267"/>
      <c r="C409" s="237"/>
      <c r="D409" s="207"/>
      <c r="E409" s="2148"/>
      <c r="F409" s="74"/>
    </row>
    <row r="410" spans="1:7" s="3" customFormat="1" ht="191.25">
      <c r="A410" s="266"/>
      <c r="B410" s="257" t="s">
        <v>334</v>
      </c>
      <c r="C410" s="237" t="s">
        <v>112</v>
      </c>
      <c r="D410" s="207">
        <v>195</v>
      </c>
      <c r="E410" s="2148">
        <v>30</v>
      </c>
      <c r="F410" s="74">
        <f>D410*E410</f>
        <v>5850</v>
      </c>
    </row>
    <row r="411" spans="1:7" s="3" customFormat="1">
      <c r="A411" s="266"/>
      <c r="B411" s="257"/>
      <c r="C411" s="237"/>
      <c r="D411" s="207"/>
      <c r="E411" s="2123"/>
      <c r="F411" s="74"/>
    </row>
    <row r="412" spans="1:7" s="3" customFormat="1">
      <c r="A412" s="270"/>
      <c r="B412" s="284"/>
      <c r="C412" s="237"/>
      <c r="D412" s="207"/>
      <c r="E412" s="2123"/>
      <c r="F412" s="74">
        <f>D410*E412</f>
        <v>0</v>
      </c>
    </row>
    <row r="413" spans="1:7" s="3" customFormat="1" ht="90">
      <c r="A413" s="270" t="s">
        <v>335</v>
      </c>
      <c r="B413" s="188" t="s">
        <v>336</v>
      </c>
      <c r="C413" s="237"/>
      <c r="D413" s="207"/>
      <c r="E413" s="2123"/>
      <c r="F413" s="74"/>
    </row>
    <row r="414" spans="1:7" s="3" customFormat="1">
      <c r="A414" s="266"/>
      <c r="B414" s="187" t="s">
        <v>337</v>
      </c>
      <c r="C414" s="237" t="s">
        <v>112</v>
      </c>
      <c r="D414" s="207">
        <v>320</v>
      </c>
      <c r="E414" s="2123">
        <v>15</v>
      </c>
      <c r="F414" s="74">
        <f>D414*E414</f>
        <v>4800</v>
      </c>
    </row>
    <row r="415" spans="1:7" s="3" customFormat="1">
      <c r="A415" s="2252"/>
      <c r="B415" s="2258"/>
      <c r="C415" s="2121"/>
      <c r="D415" s="2228"/>
      <c r="E415" s="2123"/>
      <c r="F415" s="2130"/>
    </row>
    <row r="416" spans="1:7" s="529" customFormat="1" ht="101.25">
      <c r="A416" s="2253" t="s">
        <v>5584</v>
      </c>
      <c r="B416" s="2254" t="s">
        <v>5585</v>
      </c>
      <c r="C416" s="2255" t="s">
        <v>112</v>
      </c>
      <c r="D416" s="2256">
        <v>190</v>
      </c>
      <c r="E416" s="2257">
        <v>15</v>
      </c>
      <c r="F416" s="2130">
        <f>D416*E416</f>
        <v>2850</v>
      </c>
      <c r="G416" s="529" t="s">
        <v>5583</v>
      </c>
    </row>
    <row r="417" spans="1:6" s="3" customFormat="1">
      <c r="A417" s="270"/>
      <c r="B417" s="285"/>
      <c r="C417" s="286"/>
      <c r="D417" s="287"/>
      <c r="E417" s="2123"/>
      <c r="F417" s="74"/>
    </row>
    <row r="418" spans="1:6" s="3" customFormat="1">
      <c r="A418" s="176" t="s">
        <v>295</v>
      </c>
      <c r="B418" s="215" t="s">
        <v>338</v>
      </c>
      <c r="C418" s="216"/>
      <c r="D418" s="2"/>
      <c r="E418" s="50"/>
      <c r="F418" s="26">
        <f>SUM(F392:F416)</f>
        <v>159050</v>
      </c>
    </row>
    <row r="419" spans="1:6" s="3" customFormat="1">
      <c r="A419" s="288"/>
      <c r="B419" s="289"/>
      <c r="C419" s="182"/>
      <c r="D419" s="4"/>
      <c r="E419" s="70"/>
      <c r="F419" s="29"/>
    </row>
    <row r="420" spans="1:6" s="3" customFormat="1">
      <c r="A420" s="290"/>
      <c r="B420" s="290"/>
      <c r="C420" s="291"/>
      <c r="D420" s="92"/>
      <c r="E420" s="2357"/>
      <c r="F420" s="92"/>
    </row>
    <row r="421" spans="1:6" s="3" customFormat="1">
      <c r="A421" s="264" t="s">
        <v>339</v>
      </c>
      <c r="B421" s="265" t="s">
        <v>340</v>
      </c>
      <c r="C421" s="265"/>
      <c r="D421" s="18"/>
      <c r="E421" s="18"/>
      <c r="F421" s="18"/>
    </row>
    <row r="422" spans="1:6" s="3" customFormat="1">
      <c r="A422" s="292"/>
      <c r="B422" s="289"/>
      <c r="C422" s="182"/>
      <c r="D422" s="4"/>
      <c r="E422" s="2358"/>
      <c r="F422" s="93"/>
    </row>
    <row r="423" spans="1:6" s="3" customFormat="1" ht="112.5">
      <c r="A423" s="180" t="s">
        <v>341</v>
      </c>
      <c r="B423" s="293" t="s">
        <v>342</v>
      </c>
      <c r="C423" s="184"/>
      <c r="D423" s="233"/>
      <c r="E423" s="2123"/>
      <c r="F423" s="77"/>
    </row>
    <row r="424" spans="1:6" s="3" customFormat="1" ht="135.75" customHeight="1">
      <c r="A424" s="227"/>
      <c r="B424" s="294" t="s">
        <v>343</v>
      </c>
      <c r="C424" s="184"/>
      <c r="D424" s="233"/>
      <c r="E424" s="53"/>
      <c r="F424" s="30"/>
    </row>
    <row r="425" spans="1:6" s="3" customFormat="1">
      <c r="A425" s="162"/>
      <c r="B425" s="256"/>
      <c r="C425" s="231"/>
      <c r="D425" s="252"/>
      <c r="E425" s="2123"/>
      <c r="F425" s="77"/>
    </row>
    <row r="426" spans="1:6" s="3" customFormat="1">
      <c r="A426" s="162"/>
      <c r="B426" s="284" t="s">
        <v>340</v>
      </c>
      <c r="C426" s="295"/>
      <c r="D426" s="252"/>
      <c r="E426" s="2123"/>
      <c r="F426" s="77"/>
    </row>
    <row r="427" spans="1:6" s="3" customFormat="1">
      <c r="A427" s="155"/>
      <c r="B427" s="296"/>
      <c r="C427" s="297"/>
      <c r="D427" s="298"/>
      <c r="E427" s="2123"/>
      <c r="F427" s="77"/>
    </row>
    <row r="428" spans="1:6" s="3" customFormat="1" ht="45.75" customHeight="1">
      <c r="A428" s="180" t="s">
        <v>341</v>
      </c>
      <c r="B428" s="299" t="s">
        <v>344</v>
      </c>
      <c r="C428" s="300"/>
      <c r="D428" s="301"/>
      <c r="E428" s="2123"/>
      <c r="F428" s="77"/>
    </row>
    <row r="429" spans="1:6" s="3" customFormat="1" ht="56.25">
      <c r="A429" s="251"/>
      <c r="B429" s="302" t="s">
        <v>345</v>
      </c>
      <c r="C429" s="303"/>
      <c r="D429" s="304"/>
      <c r="E429" s="2123"/>
      <c r="F429" s="77"/>
    </row>
    <row r="430" spans="1:6" s="3" customFormat="1" ht="33.75">
      <c r="A430" s="305"/>
      <c r="B430" s="257" t="s">
        <v>346</v>
      </c>
      <c r="C430" s="303"/>
      <c r="D430" s="304"/>
      <c r="E430" s="2123"/>
      <c r="F430" s="77"/>
    </row>
    <row r="431" spans="1:6" s="3" customFormat="1" ht="247.5">
      <c r="A431" s="251"/>
      <c r="B431" s="257" t="s">
        <v>347</v>
      </c>
      <c r="C431" s="303"/>
      <c r="D431" s="304"/>
      <c r="E431" s="2123"/>
      <c r="F431" s="77"/>
    </row>
    <row r="432" spans="1:6" s="3" customFormat="1" ht="123.75">
      <c r="A432" s="251"/>
      <c r="B432" s="257" t="s">
        <v>348</v>
      </c>
      <c r="C432" s="303"/>
      <c r="D432" s="304"/>
      <c r="E432" s="2123"/>
      <c r="F432" s="77"/>
    </row>
    <row r="433" spans="1:7" s="3" customFormat="1" ht="22.5">
      <c r="A433" s="251"/>
      <c r="B433" s="257" t="s">
        <v>349</v>
      </c>
      <c r="C433" s="306" t="s">
        <v>112</v>
      </c>
      <c r="D433" s="192">
        <v>1050</v>
      </c>
      <c r="E433" s="2123">
        <v>75</v>
      </c>
      <c r="F433" s="74">
        <f>D433*E433</f>
        <v>78750</v>
      </c>
    </row>
    <row r="434" spans="1:7" s="3" customFormat="1">
      <c r="A434" s="251"/>
      <c r="B434" s="307"/>
      <c r="C434" s="308"/>
      <c r="D434" s="309"/>
      <c r="E434" s="2123"/>
      <c r="F434" s="77"/>
    </row>
    <row r="435" spans="1:7" s="3" customFormat="1" ht="101.25">
      <c r="A435" s="195" t="s">
        <v>350</v>
      </c>
      <c r="B435" s="310" t="s">
        <v>351</v>
      </c>
      <c r="C435" s="311"/>
      <c r="D435" s="312"/>
      <c r="E435" s="2123"/>
      <c r="F435" s="74"/>
    </row>
    <row r="436" spans="1:7" s="3" customFormat="1">
      <c r="A436" s="198"/>
      <c r="B436" s="313" t="s">
        <v>352</v>
      </c>
      <c r="C436" s="306" t="s">
        <v>112</v>
      </c>
      <c r="D436" s="192">
        <v>125</v>
      </c>
      <c r="E436" s="2123">
        <v>80</v>
      </c>
      <c r="F436" s="74">
        <f>D436*E436</f>
        <v>10000</v>
      </c>
    </row>
    <row r="437" spans="1:7" s="3" customFormat="1">
      <c r="A437" s="195"/>
      <c r="B437" s="314"/>
      <c r="C437" s="315"/>
      <c r="D437" s="194"/>
      <c r="E437" s="2123"/>
      <c r="F437" s="77"/>
    </row>
    <row r="438" spans="1:7" s="3" customFormat="1" ht="67.5">
      <c r="A438" s="195" t="s">
        <v>353</v>
      </c>
      <c r="B438" s="302" t="s">
        <v>354</v>
      </c>
      <c r="C438" s="315"/>
      <c r="D438" s="194"/>
      <c r="E438" s="2123"/>
      <c r="F438" s="74"/>
    </row>
    <row r="439" spans="1:7" s="3" customFormat="1" ht="33.75">
      <c r="A439" s="198"/>
      <c r="B439" s="257" t="s">
        <v>346</v>
      </c>
      <c r="C439" s="203"/>
      <c r="D439" s="99"/>
      <c r="E439" s="2123"/>
      <c r="F439" s="77"/>
    </row>
    <row r="440" spans="1:7" s="3" customFormat="1" ht="78.75">
      <c r="A440" s="270"/>
      <c r="B440" s="257" t="s">
        <v>355</v>
      </c>
      <c r="C440" s="203"/>
      <c r="D440" s="194"/>
      <c r="E440" s="2123"/>
      <c r="F440" s="77"/>
    </row>
    <row r="441" spans="1:7" s="3" customFormat="1" ht="22.5">
      <c r="A441" s="198"/>
      <c r="B441" s="257" t="s">
        <v>349</v>
      </c>
      <c r="C441" s="316" t="s">
        <v>112</v>
      </c>
      <c r="D441" s="317">
        <v>45</v>
      </c>
      <c r="E441" s="2123">
        <v>100</v>
      </c>
      <c r="F441" s="74">
        <f>D441*E441</f>
        <v>4500</v>
      </c>
    </row>
    <row r="442" spans="1:7" s="3" customFormat="1">
      <c r="A442" s="318"/>
      <c r="B442" s="319"/>
      <c r="C442" s="320"/>
      <c r="D442" s="321"/>
      <c r="E442" s="2123"/>
      <c r="F442" s="95"/>
    </row>
    <row r="443" spans="1:7" s="529" customFormat="1" ht="33.75">
      <c r="A443" s="2266" t="s">
        <v>356</v>
      </c>
      <c r="B443" s="2259" t="s">
        <v>5586</v>
      </c>
      <c r="C443" s="2260"/>
      <c r="D443" s="2261"/>
      <c r="E443" s="2262"/>
      <c r="F443" s="2263"/>
    </row>
    <row r="444" spans="1:7" s="529" customFormat="1" ht="405">
      <c r="A444" s="2149"/>
      <c r="B444" s="2259" t="s">
        <v>5587</v>
      </c>
      <c r="C444" s="2260"/>
      <c r="D444" s="2264"/>
      <c r="E444" s="2262"/>
      <c r="F444" s="2263"/>
      <c r="G444" s="529" t="s">
        <v>5591</v>
      </c>
    </row>
    <row r="445" spans="1:7" s="529" customFormat="1" ht="101.25">
      <c r="A445" s="2147"/>
      <c r="B445" s="2265" t="s">
        <v>5588</v>
      </c>
      <c r="C445" s="2260"/>
      <c r="D445" s="2264"/>
      <c r="E445" s="2262"/>
      <c r="F445" s="2263"/>
    </row>
    <row r="446" spans="1:7" s="529" customFormat="1" ht="33.75">
      <c r="A446" s="2149"/>
      <c r="B446" s="2254" t="s">
        <v>5589</v>
      </c>
      <c r="C446" s="2260"/>
      <c r="D446" s="2264"/>
      <c r="E446" s="2262"/>
      <c r="F446" s="2263"/>
    </row>
    <row r="447" spans="1:7" s="529" customFormat="1">
      <c r="A447" s="2149"/>
      <c r="B447" s="2259" t="s">
        <v>357</v>
      </c>
      <c r="C447" s="2260"/>
      <c r="D447" s="2261"/>
      <c r="E447" s="2262"/>
      <c r="F447" s="2263"/>
    </row>
    <row r="448" spans="1:7" s="529" customFormat="1">
      <c r="A448" s="2149"/>
      <c r="B448" s="2259" t="s">
        <v>5590</v>
      </c>
      <c r="C448" s="2260" t="s">
        <v>112</v>
      </c>
      <c r="D448" s="2261">
        <v>310</v>
      </c>
      <c r="E448" s="2262">
        <v>250</v>
      </c>
      <c r="F448" s="2263">
        <f>D448*E448</f>
        <v>77500</v>
      </c>
    </row>
    <row r="449" spans="1:6" s="529" customFormat="1">
      <c r="A449" s="2149"/>
      <c r="B449" s="2259" t="s">
        <v>5592</v>
      </c>
      <c r="C449" s="2260" t="s">
        <v>329</v>
      </c>
      <c r="D449" s="2261">
        <v>50</v>
      </c>
      <c r="E449" s="2262">
        <v>200</v>
      </c>
      <c r="F449" s="2263">
        <f>D449*E449</f>
        <v>10000</v>
      </c>
    </row>
    <row r="450" spans="1:6" s="3" customFormat="1">
      <c r="A450" s="318"/>
      <c r="B450" s="322"/>
      <c r="C450" s="323"/>
      <c r="D450" s="321"/>
      <c r="E450" s="2148"/>
      <c r="F450" s="95"/>
    </row>
    <row r="451" spans="1:6" s="3" customFormat="1" ht="67.5">
      <c r="A451" s="325" t="s">
        <v>5267</v>
      </c>
      <c r="B451" s="326" t="s">
        <v>358</v>
      </c>
      <c r="C451" s="327" t="s">
        <v>112</v>
      </c>
      <c r="D451" s="317">
        <v>2400</v>
      </c>
      <c r="E451" s="2148">
        <v>12</v>
      </c>
      <c r="F451" s="74">
        <f>D451*E451</f>
        <v>28800</v>
      </c>
    </row>
    <row r="452" spans="1:6" s="3" customFormat="1">
      <c r="A452" s="318"/>
      <c r="B452" s="328"/>
      <c r="C452" s="329"/>
      <c r="D452" s="330"/>
      <c r="E452" s="2148"/>
      <c r="F452" s="95"/>
    </row>
    <row r="453" spans="1:6" s="3" customFormat="1">
      <c r="A453" s="176" t="s">
        <v>339</v>
      </c>
      <c r="B453" s="215" t="s">
        <v>359</v>
      </c>
      <c r="C453" s="216"/>
      <c r="D453" s="2"/>
      <c r="E453" s="2"/>
      <c r="F453" s="2">
        <f>SUM(F423:F452)</f>
        <v>209550</v>
      </c>
    </row>
    <row r="454" spans="1:6" s="3" customFormat="1">
      <c r="A454" s="331"/>
      <c r="B454" s="289"/>
      <c r="C454" s="182"/>
      <c r="D454" s="4"/>
      <c r="E454" s="2359"/>
      <c r="F454" s="97"/>
    </row>
    <row r="455" spans="1:6" s="3" customFormat="1">
      <c r="A455" s="332"/>
      <c r="B455" s="332"/>
      <c r="C455" s="333"/>
      <c r="D455" s="334"/>
      <c r="E455" s="2148"/>
      <c r="F455" s="95"/>
    </row>
    <row r="456" spans="1:6" s="3" customFormat="1">
      <c r="A456" s="264" t="s">
        <v>360</v>
      </c>
      <c r="B456" s="265" t="s">
        <v>361</v>
      </c>
      <c r="C456" s="265"/>
      <c r="D456" s="18"/>
      <c r="E456" s="2"/>
      <c r="F456" s="2"/>
    </row>
    <row r="457" spans="1:6" s="3" customFormat="1">
      <c r="A457" s="331"/>
      <c r="B457" s="335"/>
      <c r="C457" s="182"/>
      <c r="D457" s="4"/>
      <c r="E457" s="2360"/>
      <c r="F457" s="98"/>
    </row>
    <row r="458" spans="1:6" s="3" customFormat="1" ht="78.75">
      <c r="A458" s="336"/>
      <c r="B458" s="326" t="s">
        <v>362</v>
      </c>
      <c r="C458" s="337"/>
      <c r="D458" s="324"/>
      <c r="E458" s="2123"/>
      <c r="F458" s="94"/>
    </row>
    <row r="459" spans="1:6" s="3" customFormat="1">
      <c r="A459" s="227"/>
      <c r="B459" s="338"/>
      <c r="C459" s="337"/>
      <c r="D459" s="324"/>
      <c r="E459" s="2123"/>
      <c r="F459" s="94"/>
    </row>
    <row r="460" spans="1:6" s="3" customFormat="1">
      <c r="A460" s="338" t="s">
        <v>363</v>
      </c>
      <c r="B460" s="338" t="s">
        <v>364</v>
      </c>
      <c r="C460" s="337"/>
      <c r="D460" s="324"/>
      <c r="E460" s="2123"/>
      <c r="F460" s="94"/>
    </row>
    <row r="461" spans="1:6" s="3" customFormat="1" ht="22.5">
      <c r="A461" s="338"/>
      <c r="B461" s="339" t="s">
        <v>365</v>
      </c>
      <c r="C461" s="340"/>
      <c r="D461" s="341"/>
      <c r="E461" s="2123"/>
      <c r="F461" s="95"/>
    </row>
    <row r="462" spans="1:6" s="3" customFormat="1" ht="78.75">
      <c r="A462" s="338"/>
      <c r="B462" s="342" t="s">
        <v>5486</v>
      </c>
      <c r="C462" s="340"/>
      <c r="D462" s="341"/>
      <c r="E462" s="2123"/>
      <c r="F462" s="95"/>
    </row>
    <row r="463" spans="1:6" s="3" customFormat="1" ht="123.75">
      <c r="A463" s="336"/>
      <c r="B463" s="343" t="s">
        <v>366</v>
      </c>
      <c r="C463" s="340"/>
      <c r="D463" s="341"/>
      <c r="E463" s="2123"/>
      <c r="F463" s="95"/>
    </row>
    <row r="464" spans="1:6" s="3" customFormat="1" ht="45">
      <c r="A464" s="344"/>
      <c r="B464" s="343" t="s">
        <v>367</v>
      </c>
      <c r="C464" s="340"/>
      <c r="D464" s="341"/>
      <c r="E464" s="2123"/>
      <c r="F464" s="95"/>
    </row>
    <row r="465" spans="1:7" s="3" customFormat="1" ht="101.25">
      <c r="A465" s="344"/>
      <c r="B465" s="343" t="s">
        <v>368</v>
      </c>
      <c r="C465" s="340"/>
      <c r="D465" s="341"/>
      <c r="E465" s="2123"/>
      <c r="F465" s="95"/>
    </row>
    <row r="466" spans="1:7" s="3" customFormat="1" ht="112.5">
      <c r="A466" s="344"/>
      <c r="B466" s="343" t="s">
        <v>5408</v>
      </c>
      <c r="C466" s="340"/>
      <c r="D466" s="341"/>
      <c r="E466" s="2123"/>
      <c r="F466" s="95"/>
    </row>
    <row r="467" spans="1:7" s="3" customFormat="1" ht="225">
      <c r="A467" s="344"/>
      <c r="B467" s="345" t="s">
        <v>5409</v>
      </c>
      <c r="C467" s="340"/>
      <c r="D467" s="341"/>
      <c r="E467" s="2123"/>
      <c r="F467" s="95"/>
    </row>
    <row r="468" spans="1:7" s="3" customFormat="1" ht="33.75">
      <c r="A468" s="344"/>
      <c r="B468" s="346" t="s">
        <v>369</v>
      </c>
      <c r="C468" s="340"/>
      <c r="D468" s="321"/>
      <c r="E468" s="2123"/>
      <c r="F468" s="95"/>
    </row>
    <row r="469" spans="1:7" s="3" customFormat="1">
      <c r="A469" s="344"/>
      <c r="B469" s="346" t="s">
        <v>370</v>
      </c>
      <c r="C469" s="340" t="s">
        <v>112</v>
      </c>
      <c r="D469" s="317">
        <v>1850</v>
      </c>
      <c r="E469" s="2123">
        <v>115</v>
      </c>
      <c r="F469" s="96">
        <f>D469*E469</f>
        <v>212750</v>
      </c>
    </row>
    <row r="470" spans="1:7" s="525" customFormat="1">
      <c r="A470" s="2267"/>
      <c r="B470" s="2268" t="s">
        <v>5593</v>
      </c>
      <c r="C470" s="2269" t="s">
        <v>112</v>
      </c>
      <c r="D470" s="2261">
        <v>335</v>
      </c>
      <c r="E470" s="2262">
        <v>200</v>
      </c>
      <c r="F470" s="2263">
        <f>D470*E470</f>
        <v>67000</v>
      </c>
      <c r="G470" s="2270" t="s">
        <v>5594</v>
      </c>
    </row>
    <row r="471" spans="1:7" s="525" customFormat="1">
      <c r="A471" s="2267"/>
      <c r="B471" s="2271" t="s">
        <v>5595</v>
      </c>
      <c r="C471" s="2269" t="s">
        <v>112</v>
      </c>
      <c r="D471" s="2264">
        <v>11</v>
      </c>
      <c r="E471" s="2262">
        <v>300</v>
      </c>
      <c r="F471" s="2263">
        <f>D471*E471</f>
        <v>3300</v>
      </c>
    </row>
    <row r="472" spans="1:7" s="525" customFormat="1" ht="22.5">
      <c r="A472" s="2267"/>
      <c r="B472" s="15" t="s">
        <v>5667</v>
      </c>
      <c r="C472" s="2335" t="s">
        <v>272</v>
      </c>
      <c r="D472" s="2281">
        <v>7</v>
      </c>
      <c r="E472" s="2262">
        <v>500</v>
      </c>
      <c r="F472" s="2263">
        <f>D472*E472</f>
        <v>3500</v>
      </c>
    </row>
    <row r="473" spans="1:7" s="3" customFormat="1">
      <c r="A473" s="344"/>
      <c r="B473" s="347"/>
      <c r="C473" s="348"/>
      <c r="D473" s="324"/>
      <c r="E473" s="2123"/>
      <c r="F473" s="96"/>
    </row>
    <row r="474" spans="1:7" s="3" customFormat="1" ht="12" thickBot="1">
      <c r="A474" s="349" t="s">
        <v>360</v>
      </c>
      <c r="B474" s="350" t="s">
        <v>371</v>
      </c>
      <c r="C474" s="351"/>
      <c r="D474" s="352"/>
      <c r="E474" s="52"/>
      <c r="F474" s="31">
        <f>SUM(F469:F473)</f>
        <v>286550</v>
      </c>
    </row>
    <row r="475" spans="1:7" s="3" customFormat="1">
      <c r="A475" s="353"/>
      <c r="B475" s="354"/>
      <c r="C475" s="355"/>
      <c r="D475" s="356"/>
      <c r="E475" s="2361"/>
      <c r="F475" s="58"/>
    </row>
    <row r="476" spans="1:7" s="3" customFormat="1">
      <c r="A476" s="357" t="s">
        <v>372</v>
      </c>
      <c r="B476" s="265" t="s">
        <v>373</v>
      </c>
      <c r="C476" s="265"/>
      <c r="D476" s="18"/>
      <c r="E476" s="51"/>
      <c r="F476" s="19"/>
    </row>
    <row r="477" spans="1:7" s="11" customFormat="1" ht="132" customHeight="1">
      <c r="A477" s="358" t="s">
        <v>374</v>
      </c>
      <c r="B477" s="261" t="s">
        <v>5410</v>
      </c>
      <c r="C477" s="203"/>
      <c r="D477" s="99"/>
      <c r="E477" s="2362"/>
      <c r="F477" s="99"/>
      <c r="G477" s="2272" t="s">
        <v>5596</v>
      </c>
    </row>
    <row r="478" spans="1:7" s="11" customFormat="1">
      <c r="A478" s="358"/>
      <c r="B478" s="359" t="s">
        <v>375</v>
      </c>
      <c r="C478" s="360" t="s">
        <v>237</v>
      </c>
      <c r="D478" s="192">
        <v>205</v>
      </c>
      <c r="E478" s="2066">
        <v>10</v>
      </c>
      <c r="F478" s="96">
        <f>D478*E478</f>
        <v>2050</v>
      </c>
    </row>
    <row r="479" spans="1:7" s="11" customFormat="1">
      <c r="A479" s="358"/>
      <c r="B479" s="359" t="s">
        <v>376</v>
      </c>
      <c r="C479" s="360" t="s">
        <v>237</v>
      </c>
      <c r="D479" s="192">
        <v>850</v>
      </c>
      <c r="E479" s="2066">
        <v>10</v>
      </c>
      <c r="F479" s="96">
        <f>D479*E479</f>
        <v>8500</v>
      </c>
    </row>
    <row r="480" spans="1:7" s="11" customFormat="1">
      <c r="A480" s="358"/>
      <c r="B480" s="359" t="s">
        <v>377</v>
      </c>
      <c r="C480" s="360" t="s">
        <v>237</v>
      </c>
      <c r="D480" s="192">
        <v>1775</v>
      </c>
      <c r="E480" s="2066">
        <v>10</v>
      </c>
      <c r="F480" s="96">
        <f t="shared" ref="F480:F486" si="2">D480*E480</f>
        <v>17750</v>
      </c>
    </row>
    <row r="481" spans="1:7" s="11" customFormat="1">
      <c r="A481" s="358"/>
      <c r="B481" s="359" t="s">
        <v>378</v>
      </c>
      <c r="C481" s="360" t="s">
        <v>237</v>
      </c>
      <c r="D481" s="192">
        <v>940</v>
      </c>
      <c r="E481" s="2066">
        <v>10</v>
      </c>
      <c r="F481" s="96">
        <f t="shared" si="2"/>
        <v>9400</v>
      </c>
    </row>
    <row r="482" spans="1:7" s="11" customFormat="1">
      <c r="A482" s="358"/>
      <c r="B482" s="359" t="s">
        <v>379</v>
      </c>
      <c r="C482" s="360" t="s">
        <v>237</v>
      </c>
      <c r="D482" s="192">
        <v>3000</v>
      </c>
      <c r="E482" s="2066">
        <v>8</v>
      </c>
      <c r="F482" s="96">
        <f t="shared" si="2"/>
        <v>24000</v>
      </c>
    </row>
    <row r="483" spans="1:7" s="11" customFormat="1">
      <c r="A483" s="358"/>
      <c r="B483" s="359" t="s">
        <v>380</v>
      </c>
      <c r="C483" s="360" t="s">
        <v>237</v>
      </c>
      <c r="D483" s="192">
        <v>4450</v>
      </c>
      <c r="E483" s="2066">
        <v>8</v>
      </c>
      <c r="F483" s="96">
        <f t="shared" si="2"/>
        <v>35600</v>
      </c>
    </row>
    <row r="484" spans="1:7" s="11" customFormat="1">
      <c r="A484" s="358"/>
      <c r="B484" s="359" t="s">
        <v>381</v>
      </c>
      <c r="C484" s="360" t="s">
        <v>237</v>
      </c>
      <c r="D484" s="361">
        <v>115</v>
      </c>
      <c r="E484" s="2066">
        <v>10</v>
      </c>
      <c r="F484" s="96">
        <f t="shared" si="2"/>
        <v>1150</v>
      </c>
    </row>
    <row r="485" spans="1:7" s="11" customFormat="1">
      <c r="A485" s="358"/>
      <c r="B485" s="359" t="s">
        <v>382</v>
      </c>
      <c r="C485" s="360" t="s">
        <v>237</v>
      </c>
      <c r="D485" s="361">
        <v>108</v>
      </c>
      <c r="E485" s="2066">
        <v>10</v>
      </c>
      <c r="F485" s="96">
        <f t="shared" si="2"/>
        <v>1080</v>
      </c>
    </row>
    <row r="486" spans="1:7" s="525" customFormat="1">
      <c r="A486" s="11"/>
      <c r="B486" s="2273" t="s">
        <v>5597</v>
      </c>
      <c r="C486" s="2274" t="s">
        <v>112</v>
      </c>
      <c r="D486" s="2275">
        <v>135</v>
      </c>
      <c r="E486" s="1817">
        <v>200</v>
      </c>
      <c r="F486" s="2276">
        <f t="shared" si="2"/>
        <v>27000</v>
      </c>
      <c r="G486" s="2277" t="s">
        <v>5598</v>
      </c>
    </row>
    <row r="487" spans="1:7" s="525" customFormat="1">
      <c r="A487" s="11"/>
      <c r="B487" s="2273"/>
      <c r="C487" s="2274"/>
      <c r="D487" s="2275"/>
      <c r="E487" s="1817"/>
      <c r="F487" s="2276"/>
      <c r="G487" s="2270"/>
    </row>
    <row r="488" spans="1:7" s="11" customFormat="1" ht="67.5">
      <c r="A488" s="358" t="s">
        <v>5201</v>
      </c>
      <c r="B488" s="359" t="s">
        <v>5200</v>
      </c>
      <c r="C488" s="360"/>
      <c r="D488" s="361"/>
      <c r="E488" s="2067"/>
      <c r="F488" s="1816"/>
    </row>
    <row r="489" spans="1:7" s="11" customFormat="1">
      <c r="A489" s="358"/>
      <c r="B489" s="359" t="s">
        <v>5268</v>
      </c>
      <c r="C489" s="360" t="s">
        <v>237</v>
      </c>
      <c r="D489" s="361">
        <v>105</v>
      </c>
      <c r="E489" s="2067">
        <v>10</v>
      </c>
      <c r="F489" s="1816">
        <f t="shared" ref="F489:F496" si="3">D489*E489</f>
        <v>1050</v>
      </c>
    </row>
    <row r="490" spans="1:7" s="11" customFormat="1">
      <c r="A490" s="358"/>
      <c r="B490" s="359" t="s">
        <v>5269</v>
      </c>
      <c r="C490" s="360" t="s">
        <v>3385</v>
      </c>
      <c r="D490" s="361">
        <v>3</v>
      </c>
      <c r="E490" s="2067">
        <v>100</v>
      </c>
      <c r="F490" s="1816">
        <f t="shared" si="3"/>
        <v>300</v>
      </c>
    </row>
    <row r="491" spans="1:7" s="11" customFormat="1">
      <c r="A491" s="358"/>
      <c r="B491" s="359"/>
      <c r="C491" s="360"/>
      <c r="D491" s="361"/>
      <c r="E491" s="1817"/>
      <c r="F491" s="1866"/>
    </row>
    <row r="492" spans="1:7" s="11" customFormat="1" ht="225">
      <c r="A492" s="358" t="s">
        <v>5368</v>
      </c>
      <c r="B492" s="2053" t="s">
        <v>5599</v>
      </c>
      <c r="C492" s="1814" t="s">
        <v>237</v>
      </c>
      <c r="D492" s="2025">
        <v>580</v>
      </c>
      <c r="E492" s="2067">
        <v>10</v>
      </c>
      <c r="F492" s="1816">
        <f t="shared" si="3"/>
        <v>5800</v>
      </c>
      <c r="G492" s="2272" t="s">
        <v>5600</v>
      </c>
    </row>
    <row r="493" spans="1:7" s="11" customFormat="1">
      <c r="A493" s="358"/>
      <c r="B493" s="2054"/>
      <c r="C493" s="2055"/>
      <c r="D493" s="2056"/>
      <c r="E493" s="1817"/>
      <c r="F493" s="1866"/>
    </row>
    <row r="494" spans="1:7" s="11" customFormat="1" ht="225">
      <c r="A494" s="358" t="s">
        <v>5369</v>
      </c>
      <c r="B494" s="2053" t="s">
        <v>5601</v>
      </c>
      <c r="C494" s="1814" t="s">
        <v>237</v>
      </c>
      <c r="D494" s="2025">
        <v>580</v>
      </c>
      <c r="E494" s="2067">
        <v>10</v>
      </c>
      <c r="F494" s="1816">
        <f t="shared" si="3"/>
        <v>5800</v>
      </c>
      <c r="G494" s="11" t="s">
        <v>5600</v>
      </c>
    </row>
    <row r="495" spans="1:7" s="11" customFormat="1">
      <c r="A495" s="358"/>
      <c r="B495" s="2057"/>
      <c r="C495" s="2058"/>
      <c r="D495" s="2059"/>
      <c r="E495" s="1817"/>
      <c r="F495" s="1866"/>
    </row>
    <row r="496" spans="1:7" s="11" customFormat="1" ht="225">
      <c r="A496" s="358" t="s">
        <v>5370</v>
      </c>
      <c r="B496" s="2053" t="s">
        <v>5602</v>
      </c>
      <c r="C496" s="1814" t="s">
        <v>237</v>
      </c>
      <c r="D496" s="2025">
        <v>240</v>
      </c>
      <c r="E496" s="2067">
        <v>20</v>
      </c>
      <c r="F496" s="1816">
        <f t="shared" si="3"/>
        <v>4800</v>
      </c>
    </row>
    <row r="497" spans="1:6" s="11" customFormat="1">
      <c r="A497" s="358"/>
      <c r="B497" s="359"/>
      <c r="C497" s="360"/>
      <c r="D497" s="361"/>
      <c r="E497" s="1817"/>
      <c r="F497" s="1866"/>
    </row>
    <row r="498" spans="1:6" s="11" customFormat="1">
      <c r="A498" s="358"/>
      <c r="B498" s="359"/>
      <c r="C498" s="360"/>
      <c r="D498" s="361"/>
      <c r="E498" s="1817"/>
      <c r="F498" s="1866"/>
    </row>
    <row r="499" spans="1:6" s="11" customFormat="1" ht="12" thickBot="1">
      <c r="A499" s="349" t="s">
        <v>372</v>
      </c>
      <c r="B499" s="350" t="s">
        <v>383</v>
      </c>
      <c r="C499" s="351"/>
      <c r="D499" s="352"/>
      <c r="E499" s="52"/>
      <c r="F499" s="31">
        <f>SUM(F477:F496)</f>
        <v>144280</v>
      </c>
    </row>
    <row r="500" spans="1:6" s="11" customFormat="1">
      <c r="A500" s="362"/>
      <c r="B500" s="363"/>
      <c r="C500" s="364"/>
      <c r="D500" s="365"/>
      <c r="E500" s="100"/>
      <c r="F500" s="55"/>
    </row>
    <row r="501" spans="1:6" s="11" customFormat="1">
      <c r="A501" s="366" t="s">
        <v>384</v>
      </c>
      <c r="B501" s="366" t="s">
        <v>385</v>
      </c>
      <c r="C501" s="366"/>
      <c r="D501" s="367"/>
      <c r="E501" s="2363"/>
      <c r="F501" s="61"/>
    </row>
    <row r="502" spans="1:6" s="11" customFormat="1">
      <c r="A502" s="198"/>
      <c r="B502" s="290"/>
      <c r="C502" s="291"/>
      <c r="D502" s="92"/>
      <c r="E502" s="2364"/>
      <c r="F502" s="93"/>
    </row>
    <row r="503" spans="1:6" s="11" customFormat="1">
      <c r="A503" s="357" t="s">
        <v>386</v>
      </c>
      <c r="B503" s="265" t="s">
        <v>387</v>
      </c>
      <c r="C503" s="265"/>
      <c r="D503" s="18"/>
      <c r="E503" s="51"/>
      <c r="F503" s="19"/>
    </row>
    <row r="504" spans="1:6" s="11" customFormat="1">
      <c r="A504" s="292"/>
      <c r="B504" s="368" t="s">
        <v>241</v>
      </c>
      <c r="C504" s="182"/>
      <c r="D504" s="171"/>
      <c r="E504" s="2358"/>
      <c r="F504" s="32"/>
    </row>
    <row r="505" spans="1:6" s="11" customFormat="1">
      <c r="B505" s="369" t="s">
        <v>388</v>
      </c>
      <c r="C505" s="231"/>
      <c r="D505" s="75"/>
      <c r="E505" s="2123"/>
      <c r="F505" s="83"/>
    </row>
    <row r="506" spans="1:6" s="11" customFormat="1" ht="78.75">
      <c r="A506" s="227"/>
      <c r="B506" s="370" t="s">
        <v>389</v>
      </c>
      <c r="C506" s="231"/>
      <c r="D506" s="75"/>
      <c r="E506" s="2123"/>
      <c r="F506" s="83"/>
    </row>
    <row r="507" spans="1:6" s="11" customFormat="1" ht="22.5">
      <c r="A507" s="155"/>
      <c r="B507" s="370" t="s">
        <v>390</v>
      </c>
      <c r="C507" s="231"/>
      <c r="D507" s="75"/>
      <c r="E507" s="2123"/>
      <c r="F507" s="83"/>
    </row>
    <row r="508" spans="1:6" s="11" customFormat="1" ht="78.75">
      <c r="A508" s="155"/>
      <c r="B508" s="370" t="s">
        <v>391</v>
      </c>
      <c r="C508" s="231"/>
      <c r="D508" s="75"/>
      <c r="E508" s="2123"/>
      <c r="F508" s="85"/>
    </row>
    <row r="509" spans="1:6" s="11" customFormat="1" ht="101.25">
      <c r="A509" s="155"/>
      <c r="B509" s="370" t="s">
        <v>392</v>
      </c>
      <c r="C509" s="231"/>
      <c r="D509" s="75"/>
      <c r="E509" s="2123"/>
      <c r="F509" s="77"/>
    </row>
    <row r="510" spans="1:6" s="11" customFormat="1" ht="45">
      <c r="A510" s="155"/>
      <c r="B510" s="370" t="s">
        <v>393</v>
      </c>
      <c r="C510" s="231"/>
      <c r="D510" s="75"/>
      <c r="E510" s="2123"/>
      <c r="F510" s="77"/>
    </row>
    <row r="511" spans="1:6" s="11" customFormat="1" ht="33.75">
      <c r="A511" s="155"/>
      <c r="B511" s="370" t="s">
        <v>394</v>
      </c>
      <c r="C511" s="231"/>
      <c r="D511" s="75"/>
      <c r="E511" s="2123"/>
      <c r="F511" s="77"/>
    </row>
    <row r="512" spans="1:6" s="11" customFormat="1" ht="67.5">
      <c r="A512" s="155"/>
      <c r="B512" s="370" t="s">
        <v>395</v>
      </c>
      <c r="C512" s="231"/>
      <c r="D512" s="75"/>
      <c r="E512" s="2123"/>
      <c r="F512" s="77"/>
    </row>
    <row r="513" spans="1:6" s="11" customFormat="1">
      <c r="A513" s="155"/>
      <c r="B513" s="370" t="s">
        <v>248</v>
      </c>
      <c r="C513" s="184"/>
      <c r="D513" s="62"/>
      <c r="E513" s="2123"/>
      <c r="F513" s="77"/>
    </row>
    <row r="514" spans="1:6" s="11" customFormat="1" ht="33.75">
      <c r="A514" s="155"/>
      <c r="B514" s="370" t="s">
        <v>396</v>
      </c>
      <c r="C514" s="184"/>
      <c r="D514" s="62"/>
      <c r="E514" s="2123"/>
      <c r="F514" s="77"/>
    </row>
    <row r="515" spans="1:6" s="11" customFormat="1">
      <c r="A515" s="162"/>
      <c r="B515" s="370" t="s">
        <v>397</v>
      </c>
      <c r="C515" s="184"/>
      <c r="D515" s="62"/>
      <c r="E515" s="2123"/>
      <c r="F515" s="77"/>
    </row>
    <row r="516" spans="1:6" s="11" customFormat="1" ht="22.5">
      <c r="A516" s="162"/>
      <c r="B516" s="370" t="s">
        <v>398</v>
      </c>
      <c r="C516" s="184"/>
      <c r="D516" s="62"/>
      <c r="E516" s="2123"/>
      <c r="F516" s="77"/>
    </row>
    <row r="517" spans="1:6" s="11" customFormat="1" ht="22.5">
      <c r="A517" s="162"/>
      <c r="B517" s="371" t="s">
        <v>399</v>
      </c>
      <c r="C517" s="184"/>
      <c r="D517" s="62"/>
      <c r="E517" s="2123"/>
      <c r="F517" s="77"/>
    </row>
    <row r="518" spans="1:6" s="11" customFormat="1" ht="22.5">
      <c r="A518" s="162"/>
      <c r="B518" s="370" t="s">
        <v>400</v>
      </c>
      <c r="C518" s="184"/>
      <c r="D518" s="62"/>
      <c r="E518" s="2123"/>
      <c r="F518" s="77"/>
    </row>
    <row r="519" spans="1:6" s="11" customFormat="1">
      <c r="A519" s="162"/>
      <c r="B519" s="371" t="s">
        <v>401</v>
      </c>
      <c r="C519" s="184"/>
      <c r="D519" s="62"/>
      <c r="E519" s="2123"/>
      <c r="F519" s="77"/>
    </row>
    <row r="520" spans="1:6" s="10" customFormat="1">
      <c r="A520" s="162"/>
      <c r="B520" s="370" t="s">
        <v>402</v>
      </c>
      <c r="C520" s="184"/>
      <c r="D520" s="62"/>
      <c r="E520" s="2123"/>
      <c r="F520" s="77"/>
    </row>
    <row r="521" spans="1:6" s="10" customFormat="1">
      <c r="A521" s="162"/>
      <c r="B521" s="370"/>
      <c r="C521" s="184"/>
      <c r="D521" s="62"/>
      <c r="E521" s="2123"/>
      <c r="F521" s="77"/>
    </row>
    <row r="522" spans="1:6" s="10" customFormat="1">
      <c r="A522" s="372"/>
      <c r="B522" s="373" t="s">
        <v>387</v>
      </c>
      <c r="C522" s="374"/>
      <c r="D522" s="375"/>
      <c r="E522" s="2365"/>
      <c r="F522" s="101"/>
    </row>
    <row r="523" spans="1:6" s="10" customFormat="1" ht="146.25">
      <c r="A523" s="195" t="s">
        <v>403</v>
      </c>
      <c r="B523" s="185" t="s">
        <v>404</v>
      </c>
      <c r="C523" s="205" t="s">
        <v>112</v>
      </c>
      <c r="D523" s="197">
        <v>1175</v>
      </c>
      <c r="E523" s="2123">
        <v>45</v>
      </c>
      <c r="F523" s="96">
        <f t="shared" ref="F523" si="4">D523*E523</f>
        <v>52875</v>
      </c>
    </row>
    <row r="524" spans="1:6" s="10" customFormat="1">
      <c r="A524" s="376"/>
      <c r="B524" s="202"/>
      <c r="C524" s="203"/>
      <c r="D524" s="197"/>
      <c r="E524" s="2148"/>
      <c r="F524" s="77"/>
    </row>
    <row r="525" spans="1:6" s="10" customFormat="1" ht="146.25">
      <c r="A525" s="195" t="s">
        <v>405</v>
      </c>
      <c r="B525" s="185" t="s">
        <v>406</v>
      </c>
      <c r="C525" s="205" t="s">
        <v>112</v>
      </c>
      <c r="D525" s="197">
        <v>225</v>
      </c>
      <c r="E525" s="2123">
        <v>50</v>
      </c>
      <c r="F525" s="96">
        <f t="shared" ref="F525" si="5">D525*E525</f>
        <v>11250</v>
      </c>
    </row>
    <row r="526" spans="1:6" s="10" customFormat="1">
      <c r="A526" s="155"/>
      <c r="B526" s="250"/>
      <c r="C526" s="231"/>
      <c r="D526" s="75"/>
      <c r="E526" s="2123"/>
      <c r="F526" s="77"/>
    </row>
    <row r="527" spans="1:6" s="10" customFormat="1" ht="90">
      <c r="A527" s="195" t="s">
        <v>407</v>
      </c>
      <c r="B527" s="196" t="s">
        <v>408</v>
      </c>
      <c r="C527" s="377" t="s">
        <v>112</v>
      </c>
      <c r="D527" s="378">
        <v>110</v>
      </c>
      <c r="E527" s="2123">
        <v>70</v>
      </c>
      <c r="F527" s="96">
        <f t="shared" ref="F527" si="6">D527*E527</f>
        <v>7700</v>
      </c>
    </row>
    <row r="528" spans="1:6" s="10" customFormat="1">
      <c r="A528" s="155"/>
      <c r="B528" s="250"/>
      <c r="C528" s="231"/>
      <c r="D528" s="75"/>
      <c r="E528" s="2123"/>
      <c r="F528" s="77"/>
    </row>
    <row r="529" spans="1:7" s="11" customFormat="1">
      <c r="A529" s="162"/>
      <c r="B529" s="250"/>
      <c r="C529" s="231"/>
      <c r="D529" s="75"/>
      <c r="E529" s="2123"/>
      <c r="F529" s="74"/>
    </row>
    <row r="530" spans="1:7" s="11" customFormat="1" ht="101.25">
      <c r="A530" s="195" t="s">
        <v>409</v>
      </c>
      <c r="B530" s="379" t="s">
        <v>410</v>
      </c>
      <c r="C530" s="377" t="s">
        <v>112</v>
      </c>
      <c r="D530" s="378">
        <v>305</v>
      </c>
      <c r="E530" s="2123">
        <v>75</v>
      </c>
      <c r="F530" s="96">
        <f t="shared" ref="F530" si="7">D530*E530</f>
        <v>22875</v>
      </c>
    </row>
    <row r="531" spans="1:7" s="11" customFormat="1">
      <c r="A531" s="155"/>
      <c r="B531" s="379"/>
      <c r="C531" s="377"/>
      <c r="D531" s="380"/>
      <c r="E531" s="2123"/>
      <c r="F531" s="77"/>
    </row>
    <row r="532" spans="1:7" s="11" customFormat="1" ht="90">
      <c r="A532" s="195" t="s">
        <v>411</v>
      </c>
      <c r="B532" s="381" t="s">
        <v>412</v>
      </c>
      <c r="C532" s="377" t="s">
        <v>112</v>
      </c>
      <c r="D532" s="378">
        <v>135</v>
      </c>
      <c r="E532" s="2148">
        <v>80</v>
      </c>
      <c r="F532" s="96">
        <f t="shared" ref="F532" si="8">D532*E532</f>
        <v>10800</v>
      </c>
    </row>
    <row r="533" spans="1:7" s="11" customFormat="1">
      <c r="A533" s="162"/>
      <c r="B533" s="382"/>
      <c r="C533" s="383"/>
      <c r="D533" s="380"/>
      <c r="E533" s="2148"/>
      <c r="F533" s="77"/>
    </row>
    <row r="534" spans="1:7" s="11" customFormat="1" ht="90">
      <c r="A534" s="195" t="s">
        <v>413</v>
      </c>
      <c r="B534" s="381" t="s">
        <v>414</v>
      </c>
      <c r="C534" s="377" t="s">
        <v>112</v>
      </c>
      <c r="D534" s="378">
        <v>40</v>
      </c>
      <c r="E534" s="2148">
        <v>80</v>
      </c>
      <c r="F534" s="96">
        <f t="shared" ref="F534" si="9">D534*E534</f>
        <v>3200</v>
      </c>
    </row>
    <row r="535" spans="1:7" s="11" customFormat="1">
      <c r="A535" s="155"/>
      <c r="B535" s="384"/>
      <c r="C535" s="385"/>
      <c r="D535" s="386"/>
      <c r="E535" s="2148"/>
      <c r="F535" s="77"/>
    </row>
    <row r="536" spans="1:7" s="11" customFormat="1" ht="33.75">
      <c r="A536" s="162" t="s">
        <v>415</v>
      </c>
      <c r="B536" s="370" t="s">
        <v>416</v>
      </c>
      <c r="C536" s="377" t="s">
        <v>112</v>
      </c>
      <c r="D536" s="378">
        <v>60</v>
      </c>
      <c r="E536" s="2148">
        <v>80</v>
      </c>
      <c r="F536" s="96">
        <f t="shared" ref="F536" si="10">D536*E536</f>
        <v>4800</v>
      </c>
    </row>
    <row r="537" spans="1:7" s="11" customFormat="1">
      <c r="A537" s="155"/>
      <c r="B537" s="199"/>
      <c r="C537" s="383"/>
      <c r="D537" s="380"/>
      <c r="E537" s="2123"/>
      <c r="F537" s="77"/>
    </row>
    <row r="538" spans="1:7" s="11" customFormat="1" ht="78.75">
      <c r="A538" s="162" t="s">
        <v>417</v>
      </c>
      <c r="B538" s="185" t="s">
        <v>418</v>
      </c>
      <c r="C538" s="205" t="s">
        <v>272</v>
      </c>
      <c r="D538" s="378">
        <v>55</v>
      </c>
      <c r="E538" s="2123">
        <v>100</v>
      </c>
      <c r="F538" s="96">
        <f t="shared" ref="F538" si="11">D538*E538</f>
        <v>5500</v>
      </c>
      <c r="G538" s="2272" t="s">
        <v>5603</v>
      </c>
    </row>
    <row r="539" spans="1:7" s="11" customFormat="1">
      <c r="A539" s="1824"/>
      <c r="B539" s="1812"/>
      <c r="C539" s="1825"/>
      <c r="D539" s="1826"/>
      <c r="E539" s="2123"/>
      <c r="F539" s="1816"/>
    </row>
    <row r="540" spans="1:7" s="11" customFormat="1" ht="101.25">
      <c r="A540" s="195" t="s">
        <v>5213</v>
      </c>
      <c r="B540" s="1812" t="s">
        <v>5209</v>
      </c>
      <c r="C540" s="1825"/>
      <c r="D540" s="1826"/>
      <c r="E540" s="2123"/>
      <c r="F540" s="1816"/>
    </row>
    <row r="541" spans="1:7" s="11" customFormat="1">
      <c r="A541" s="1813"/>
      <c r="B541" s="1812" t="s">
        <v>5210</v>
      </c>
      <c r="C541" s="1825" t="s">
        <v>269</v>
      </c>
      <c r="D541" s="1826">
        <v>330</v>
      </c>
      <c r="E541" s="2123">
        <v>10</v>
      </c>
      <c r="F541" s="96">
        <f t="shared" ref="F541:F543" si="12">D541*E541</f>
        <v>3300</v>
      </c>
    </row>
    <row r="542" spans="1:7" s="11" customFormat="1">
      <c r="A542" s="1813"/>
      <c r="B542" s="1812" t="s">
        <v>5211</v>
      </c>
      <c r="C542" s="1825" t="s">
        <v>269</v>
      </c>
      <c r="D542" s="1826">
        <v>110</v>
      </c>
      <c r="E542" s="2123">
        <v>10</v>
      </c>
      <c r="F542" s="96">
        <f t="shared" si="12"/>
        <v>1100</v>
      </c>
    </row>
    <row r="543" spans="1:7" s="11" customFormat="1">
      <c r="A543" s="1813"/>
      <c r="B543" s="1812" t="s">
        <v>5212</v>
      </c>
      <c r="C543" s="1825" t="s">
        <v>3385</v>
      </c>
      <c r="D543" s="1826">
        <v>8</v>
      </c>
      <c r="E543" s="2123">
        <v>100</v>
      </c>
      <c r="F543" s="96">
        <f t="shared" si="12"/>
        <v>800</v>
      </c>
    </row>
    <row r="544" spans="1:7" s="11" customFormat="1">
      <c r="A544" s="198"/>
      <c r="B544" s="263"/>
      <c r="C544" s="174"/>
      <c r="D544" s="387"/>
      <c r="E544" s="2123"/>
      <c r="F544" s="77"/>
    </row>
    <row r="545" spans="1:6" s="11" customFormat="1">
      <c r="A545" s="176" t="s">
        <v>419</v>
      </c>
      <c r="B545" s="215" t="s">
        <v>420</v>
      </c>
      <c r="C545" s="177"/>
      <c r="D545" s="2"/>
      <c r="E545" s="50"/>
      <c r="F545" s="24">
        <f>SUM(F523:F543)</f>
        <v>124200</v>
      </c>
    </row>
    <row r="546" spans="1:6" s="11" customFormat="1">
      <c r="A546" s="172"/>
      <c r="B546" s="289"/>
      <c r="C546" s="182"/>
      <c r="D546" s="4"/>
      <c r="E546" s="2366"/>
      <c r="F546" s="88"/>
    </row>
    <row r="547" spans="1:6" s="11" customFormat="1">
      <c r="B547" s="388"/>
      <c r="C547" s="231"/>
      <c r="D547" s="4"/>
      <c r="E547" s="2366"/>
      <c r="F547" s="88"/>
    </row>
    <row r="548" spans="1:6" s="11" customFormat="1">
      <c r="A548" s="264" t="s">
        <v>421</v>
      </c>
      <c r="B548" s="265" t="s">
        <v>422</v>
      </c>
      <c r="C548" s="265"/>
      <c r="D548" s="18"/>
      <c r="E548" s="18"/>
      <c r="F548" s="18"/>
    </row>
    <row r="549" spans="1:6" s="11" customFormat="1" ht="78.75">
      <c r="A549" s="251"/>
      <c r="B549" s="389" t="s">
        <v>423</v>
      </c>
      <c r="C549" s="182"/>
      <c r="D549" s="171"/>
      <c r="E549" s="2367"/>
      <c r="F549" s="83"/>
    </row>
    <row r="550" spans="1:6" s="11" customFormat="1" ht="150" customHeight="1">
      <c r="B550" s="185" t="s">
        <v>424</v>
      </c>
      <c r="C550" s="231"/>
      <c r="D550" s="75"/>
      <c r="E550" s="2367"/>
      <c r="F550" s="83"/>
    </row>
    <row r="551" spans="1:6" s="11" customFormat="1" ht="191.25">
      <c r="A551" s="227"/>
      <c r="B551" s="185" t="s">
        <v>425</v>
      </c>
      <c r="C551" s="231"/>
      <c r="D551" s="75"/>
      <c r="E551" s="2123"/>
      <c r="F551" s="83"/>
    </row>
    <row r="552" spans="1:6" s="11" customFormat="1" ht="22.5">
      <c r="A552" s="155"/>
      <c r="B552" s="186" t="s">
        <v>426</v>
      </c>
      <c r="C552" s="231"/>
      <c r="D552" s="75"/>
      <c r="E552" s="2123"/>
      <c r="F552" s="83"/>
    </row>
    <row r="553" spans="1:6" s="11" customFormat="1" ht="45">
      <c r="A553" s="155"/>
      <c r="B553" s="186" t="s">
        <v>427</v>
      </c>
      <c r="C553" s="231"/>
      <c r="D553" s="75"/>
      <c r="E553" s="2123"/>
      <c r="F553" s="83"/>
    </row>
    <row r="554" spans="1:6" s="11" customFormat="1" ht="22.5">
      <c r="A554" s="155"/>
      <c r="B554" s="186" t="s">
        <v>428</v>
      </c>
      <c r="C554" s="231"/>
      <c r="D554" s="75"/>
      <c r="E554" s="2123"/>
      <c r="F554" s="83"/>
    </row>
    <row r="555" spans="1:6" s="11" customFormat="1">
      <c r="A555" s="155"/>
      <c r="B555" s="250"/>
      <c r="C555" s="231"/>
      <c r="D555" s="75"/>
      <c r="E555" s="2123"/>
      <c r="F555" s="83"/>
    </row>
    <row r="556" spans="1:6" s="11" customFormat="1">
      <c r="A556" s="155"/>
      <c r="B556" s="284" t="s">
        <v>422</v>
      </c>
      <c r="C556" s="390"/>
      <c r="D556" s="233"/>
      <c r="E556" s="2123"/>
      <c r="F556" s="83"/>
    </row>
    <row r="557" spans="1:6" s="11" customFormat="1" ht="78.75">
      <c r="A557" s="162" t="s">
        <v>429</v>
      </c>
      <c r="B557" s="391" t="s">
        <v>430</v>
      </c>
      <c r="C557" s="306" t="s">
        <v>269</v>
      </c>
      <c r="D557" s="392">
        <v>310</v>
      </c>
      <c r="E557" s="2123">
        <v>80</v>
      </c>
      <c r="F557" s="96">
        <f t="shared" ref="F557" si="13">D557*E557</f>
        <v>24800</v>
      </c>
    </row>
    <row r="558" spans="1:6" s="11" customFormat="1">
      <c r="A558" s="266"/>
      <c r="B558" s="393"/>
      <c r="C558" s="315"/>
      <c r="D558" s="394"/>
      <c r="E558" s="2123"/>
      <c r="F558" s="65"/>
    </row>
    <row r="559" spans="1:6" s="11" customFormat="1">
      <c r="A559" s="162"/>
      <c r="B559" s="393"/>
      <c r="C559" s="315"/>
      <c r="D559" s="394"/>
      <c r="E559" s="2148"/>
      <c r="F559" s="60"/>
    </row>
    <row r="560" spans="1:6" s="11" customFormat="1" ht="45">
      <c r="A560" s="162" t="s">
        <v>431</v>
      </c>
      <c r="B560" s="391" t="s">
        <v>432</v>
      </c>
      <c r="C560" s="306" t="s">
        <v>269</v>
      </c>
      <c r="D560" s="392">
        <v>35</v>
      </c>
      <c r="E560" s="2148">
        <v>70</v>
      </c>
      <c r="F560" s="96">
        <f t="shared" ref="F560" si="14">D560*E560</f>
        <v>2450</v>
      </c>
    </row>
    <row r="561" spans="1:6" s="11" customFormat="1">
      <c r="A561" s="155"/>
      <c r="B561" s="391"/>
      <c r="C561" s="306"/>
      <c r="D561" s="392"/>
      <c r="E561" s="2148"/>
      <c r="F561" s="58"/>
    </row>
    <row r="562" spans="1:6" s="11" customFormat="1" ht="101.25">
      <c r="A562" s="162" t="s">
        <v>433</v>
      </c>
      <c r="B562" s="395" t="s">
        <v>434</v>
      </c>
      <c r="C562" s="306" t="s">
        <v>269</v>
      </c>
      <c r="D562" s="392">
        <v>110</v>
      </c>
      <c r="E562" s="2148">
        <v>80</v>
      </c>
      <c r="F562" s="96">
        <f t="shared" ref="F562" si="15">D562*E562</f>
        <v>8800</v>
      </c>
    </row>
    <row r="563" spans="1:6" s="11" customFormat="1">
      <c r="A563" s="176" t="s">
        <v>435</v>
      </c>
      <c r="B563" s="215" t="s">
        <v>436</v>
      </c>
      <c r="C563" s="177"/>
      <c r="D563" s="2"/>
      <c r="E563" s="50"/>
      <c r="F563" s="34">
        <f>SUM(F557:F562)</f>
        <v>36050</v>
      </c>
    </row>
    <row r="564" spans="1:6" s="11" customFormat="1">
      <c r="A564" s="155"/>
      <c r="B564" s="396"/>
      <c r="C564" s="174"/>
      <c r="D564" s="397"/>
      <c r="E564" s="2368"/>
      <c r="F564" s="58"/>
    </row>
    <row r="565" spans="1:6" s="11" customFormat="1">
      <c r="A565" s="172"/>
      <c r="B565" s="398"/>
      <c r="C565" s="291"/>
      <c r="D565" s="399"/>
      <c r="E565" s="15"/>
      <c r="F565" s="15"/>
    </row>
    <row r="566" spans="1:6" s="11" customFormat="1">
      <c r="A566" s="264" t="s">
        <v>437</v>
      </c>
      <c r="B566" s="265" t="s">
        <v>438</v>
      </c>
      <c r="C566" s="265"/>
      <c r="D566" s="18"/>
      <c r="E566" s="51"/>
      <c r="F566" s="19"/>
    </row>
    <row r="567" spans="1:6" s="11" customFormat="1">
      <c r="A567" s="292"/>
      <c r="B567" s="218" t="s">
        <v>241</v>
      </c>
      <c r="C567" s="182"/>
      <c r="D567" s="171"/>
      <c r="E567" s="2369"/>
      <c r="F567" s="75"/>
    </row>
    <row r="568" spans="1:6" s="11" customFormat="1">
      <c r="B568" s="185"/>
      <c r="C568" s="231"/>
      <c r="D568" s="75"/>
      <c r="E568" s="2369"/>
      <c r="F568" s="83"/>
    </row>
    <row r="569" spans="1:6" s="11" customFormat="1" ht="33.75">
      <c r="A569" s="227"/>
      <c r="B569" s="186" t="s">
        <v>439</v>
      </c>
      <c r="C569" s="231"/>
      <c r="D569" s="75"/>
      <c r="E569" s="49"/>
      <c r="F569" s="83"/>
    </row>
    <row r="570" spans="1:6" s="11" customFormat="1" ht="45">
      <c r="A570" s="155"/>
      <c r="B570" s="186" t="s">
        <v>440</v>
      </c>
      <c r="C570" s="231"/>
      <c r="D570" s="75"/>
      <c r="E570" s="2123"/>
      <c r="F570" s="83"/>
    </row>
    <row r="571" spans="1:6" s="11" customFormat="1">
      <c r="A571" s="155"/>
      <c r="B571" s="250"/>
      <c r="C571" s="231"/>
      <c r="D571" s="75"/>
      <c r="E571" s="2123"/>
      <c r="F571" s="83"/>
    </row>
    <row r="572" spans="1:6" s="11" customFormat="1" ht="33.75">
      <c r="A572" s="155"/>
      <c r="B572" s="186" t="s">
        <v>441</v>
      </c>
      <c r="C572" s="231"/>
      <c r="D572" s="75"/>
      <c r="E572" s="2123"/>
      <c r="F572" s="83"/>
    </row>
    <row r="573" spans="1:6" s="11" customFormat="1" ht="22.5">
      <c r="A573" s="155"/>
      <c r="B573" s="186" t="s">
        <v>442</v>
      </c>
      <c r="C573" s="231"/>
      <c r="D573" s="75"/>
      <c r="E573" s="2123"/>
      <c r="F573" s="83"/>
    </row>
    <row r="574" spans="1:6" s="11" customFormat="1">
      <c r="A574" s="155"/>
      <c r="B574" s="186" t="s">
        <v>49</v>
      </c>
      <c r="C574" s="231"/>
      <c r="D574" s="75"/>
      <c r="E574" s="2123"/>
      <c r="F574" s="83"/>
    </row>
    <row r="575" spans="1:6" s="11" customFormat="1" ht="45">
      <c r="A575" s="155"/>
      <c r="B575" s="186" t="s">
        <v>443</v>
      </c>
      <c r="C575" s="231"/>
      <c r="D575" s="75"/>
      <c r="E575" s="2123"/>
      <c r="F575" s="83"/>
    </row>
    <row r="576" spans="1:6" s="11" customFormat="1" ht="33.75">
      <c r="A576" s="155"/>
      <c r="B576" s="186" t="s">
        <v>444</v>
      </c>
      <c r="C576" s="231"/>
      <c r="D576" s="75"/>
      <c r="E576" s="2123"/>
      <c r="F576" s="83"/>
    </row>
    <row r="577" spans="1:222" s="11" customFormat="1" ht="22.5">
      <c r="A577" s="155"/>
      <c r="B577" s="186" t="s">
        <v>445</v>
      </c>
      <c r="C577" s="184"/>
      <c r="D577" s="62"/>
      <c r="E577" s="2123"/>
      <c r="F577" s="83"/>
    </row>
    <row r="578" spans="1:222" s="11" customFormat="1" ht="45">
      <c r="A578" s="155"/>
      <c r="B578" s="186" t="s">
        <v>446</v>
      </c>
      <c r="C578" s="184"/>
      <c r="D578" s="62"/>
      <c r="E578" s="2123"/>
      <c r="F578" s="83"/>
    </row>
    <row r="579" spans="1:222" s="11" customFormat="1" ht="33.75">
      <c r="A579" s="162"/>
      <c r="B579" s="186" t="s">
        <v>447</v>
      </c>
      <c r="C579" s="184"/>
      <c r="D579" s="62"/>
      <c r="E579" s="2123"/>
      <c r="F579" s="83"/>
    </row>
    <row r="580" spans="1:222" s="11" customFormat="1">
      <c r="A580" s="162"/>
      <c r="B580" s="186" t="s">
        <v>248</v>
      </c>
      <c r="C580" s="184"/>
      <c r="D580" s="62"/>
      <c r="E580" s="2123"/>
      <c r="F580" s="83"/>
    </row>
    <row r="581" spans="1:222" s="11" customFormat="1" ht="22.5">
      <c r="A581" s="162"/>
      <c r="B581" s="186" t="s">
        <v>448</v>
      </c>
      <c r="C581" s="184"/>
      <c r="D581" s="62"/>
      <c r="E581" s="2123"/>
      <c r="F581" s="63"/>
    </row>
    <row r="582" spans="1:222" s="11" customFormat="1">
      <c r="A582" s="162"/>
      <c r="B582" s="186" t="s">
        <v>449</v>
      </c>
      <c r="C582" s="184"/>
      <c r="D582" s="62"/>
      <c r="E582" s="2123"/>
      <c r="F582" s="63"/>
    </row>
    <row r="583" spans="1:222" s="11" customFormat="1">
      <c r="A583" s="162"/>
      <c r="B583" s="186" t="s">
        <v>450</v>
      </c>
      <c r="C583" s="184"/>
      <c r="D583" s="62"/>
      <c r="E583" s="2123"/>
      <c r="F583" s="63"/>
    </row>
    <row r="584" spans="1:222" s="11" customFormat="1">
      <c r="A584" s="162"/>
      <c r="B584" s="186" t="s">
        <v>451</v>
      </c>
      <c r="C584" s="184"/>
      <c r="D584" s="62"/>
      <c r="E584" s="2123"/>
      <c r="F584" s="63"/>
    </row>
    <row r="585" spans="1:222" s="13" customFormat="1" ht="22.5">
      <c r="A585" s="162"/>
      <c r="B585" s="186" t="s">
        <v>452</v>
      </c>
      <c r="C585" s="184"/>
      <c r="D585" s="62"/>
      <c r="E585" s="2123"/>
      <c r="F585" s="63"/>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c r="CA585" s="12"/>
      <c r="CB585" s="12"/>
      <c r="CC585" s="12"/>
      <c r="CD585" s="12"/>
      <c r="CE585" s="12"/>
      <c r="CF585" s="12"/>
      <c r="CG585" s="12"/>
      <c r="CH585" s="12"/>
      <c r="CI585" s="12"/>
      <c r="CJ585" s="12"/>
      <c r="CK585" s="12"/>
      <c r="CL585" s="12"/>
      <c r="CM585" s="12"/>
      <c r="CN585" s="12"/>
      <c r="CO585" s="12"/>
      <c r="CP585" s="12"/>
      <c r="CQ585" s="12"/>
      <c r="CR585" s="12"/>
      <c r="CS585" s="12"/>
      <c r="CT585" s="12"/>
      <c r="CU585" s="12"/>
      <c r="CV585" s="12"/>
      <c r="CW585" s="12"/>
      <c r="CX585" s="12"/>
      <c r="CY585" s="12"/>
      <c r="CZ585" s="12"/>
      <c r="DA585" s="12"/>
      <c r="DB585" s="12"/>
      <c r="DC585" s="12"/>
      <c r="DD585" s="12"/>
      <c r="DE585" s="12"/>
      <c r="DF585" s="12"/>
      <c r="DG585" s="12"/>
      <c r="DH585" s="12"/>
      <c r="DI585" s="12"/>
      <c r="DJ585" s="12"/>
      <c r="DK585" s="12"/>
      <c r="DL585" s="12"/>
      <c r="DM585" s="12"/>
      <c r="DN585" s="12"/>
      <c r="DO585" s="12"/>
      <c r="DP585" s="12"/>
      <c r="DQ585" s="12"/>
      <c r="DR585" s="12"/>
      <c r="DS585" s="12"/>
      <c r="DT585" s="12"/>
      <c r="DU585" s="12"/>
      <c r="DV585" s="12"/>
      <c r="DW585" s="12"/>
      <c r="DX585" s="12"/>
      <c r="DY585" s="12"/>
      <c r="DZ585" s="12"/>
      <c r="EA585" s="12"/>
      <c r="EB585" s="12"/>
      <c r="EC585" s="12"/>
      <c r="ED585" s="12"/>
      <c r="EE585" s="12"/>
      <c r="EF585" s="12"/>
      <c r="EG585" s="12"/>
      <c r="EH585" s="12"/>
      <c r="EI585" s="12"/>
      <c r="EJ585" s="12"/>
      <c r="EK585" s="12"/>
      <c r="EL585" s="12"/>
      <c r="EM585" s="12"/>
      <c r="EN585" s="12"/>
      <c r="EO585" s="12"/>
      <c r="EP585" s="12"/>
      <c r="EQ585" s="12"/>
      <c r="ER585" s="12"/>
      <c r="ES585" s="12"/>
      <c r="ET585" s="12"/>
      <c r="EU585" s="12"/>
      <c r="EV585" s="12"/>
      <c r="EW585" s="12"/>
      <c r="EX585" s="12"/>
      <c r="EY585" s="12"/>
      <c r="EZ585" s="12"/>
      <c r="FA585" s="12"/>
      <c r="FB585" s="12"/>
      <c r="FC585" s="12"/>
      <c r="FD585" s="12"/>
      <c r="FE585" s="12"/>
      <c r="FF585" s="12"/>
      <c r="FG585" s="12"/>
      <c r="FH585" s="12"/>
      <c r="FI585" s="12"/>
      <c r="FJ585" s="12"/>
      <c r="FK585" s="12"/>
      <c r="FL585" s="12"/>
      <c r="FM585" s="12"/>
      <c r="FN585" s="12"/>
      <c r="FO585" s="12"/>
      <c r="FP585" s="12"/>
      <c r="FQ585" s="12"/>
      <c r="FR585" s="12"/>
      <c r="FS585" s="12"/>
      <c r="FT585" s="12"/>
      <c r="FU585" s="12"/>
      <c r="FV585" s="12"/>
      <c r="FW585" s="12"/>
      <c r="FX585" s="12"/>
      <c r="FY585" s="12"/>
      <c r="FZ585" s="12"/>
      <c r="GA585" s="12"/>
      <c r="GB585" s="12"/>
      <c r="GC585" s="12"/>
      <c r="GD585" s="12"/>
      <c r="GE585" s="12"/>
      <c r="GF585" s="12"/>
      <c r="GG585" s="12"/>
      <c r="GH585" s="12"/>
      <c r="GI585" s="12"/>
      <c r="GJ585" s="12"/>
      <c r="GK585" s="12"/>
      <c r="GL585" s="12"/>
      <c r="GM585" s="12"/>
      <c r="GN585" s="12"/>
      <c r="GO585" s="12"/>
      <c r="GP585" s="12"/>
      <c r="GQ585" s="12"/>
      <c r="GR585" s="12"/>
      <c r="GS585" s="12"/>
      <c r="GT585" s="12"/>
      <c r="GU585" s="12"/>
      <c r="GV585" s="12"/>
      <c r="GW585" s="12"/>
      <c r="GX585" s="12"/>
      <c r="GY585" s="12"/>
      <c r="GZ585" s="12"/>
      <c r="HA585" s="12"/>
      <c r="HB585" s="12"/>
      <c r="HC585" s="12"/>
      <c r="HD585" s="12"/>
      <c r="HE585" s="12"/>
      <c r="HF585" s="12"/>
      <c r="HG585" s="12"/>
      <c r="HH585" s="12"/>
      <c r="HI585" s="12"/>
      <c r="HJ585" s="12"/>
      <c r="HK585" s="12"/>
      <c r="HL585" s="12"/>
      <c r="HM585" s="12"/>
      <c r="HN585" s="12"/>
    </row>
    <row r="586" spans="1:222" s="13" customFormat="1" ht="12.75">
      <c r="A586" s="162"/>
      <c r="B586" s="186" t="s">
        <v>453</v>
      </c>
      <c r="C586" s="184"/>
      <c r="D586" s="62"/>
      <c r="E586" s="2123"/>
      <c r="F586" s="63"/>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c r="CA586" s="12"/>
      <c r="CB586" s="12"/>
      <c r="CC586" s="12"/>
      <c r="CD586" s="12"/>
      <c r="CE586" s="12"/>
      <c r="CF586" s="12"/>
      <c r="CG586" s="12"/>
      <c r="CH586" s="12"/>
      <c r="CI586" s="12"/>
      <c r="CJ586" s="12"/>
      <c r="CK586" s="12"/>
      <c r="CL586" s="12"/>
      <c r="CM586" s="12"/>
      <c r="CN586" s="12"/>
      <c r="CO586" s="12"/>
      <c r="CP586" s="12"/>
      <c r="CQ586" s="12"/>
      <c r="CR586" s="12"/>
      <c r="CS586" s="12"/>
      <c r="CT586" s="12"/>
      <c r="CU586" s="12"/>
      <c r="CV586" s="12"/>
      <c r="CW586" s="12"/>
      <c r="CX586" s="12"/>
      <c r="CY586" s="12"/>
      <c r="CZ586" s="12"/>
      <c r="DA586" s="12"/>
      <c r="DB586" s="12"/>
      <c r="DC586" s="12"/>
      <c r="DD586" s="12"/>
      <c r="DE586" s="12"/>
      <c r="DF586" s="12"/>
      <c r="DG586" s="12"/>
      <c r="DH586" s="12"/>
      <c r="DI586" s="12"/>
      <c r="DJ586" s="12"/>
      <c r="DK586" s="12"/>
      <c r="DL586" s="12"/>
      <c r="DM586" s="12"/>
      <c r="DN586" s="12"/>
      <c r="DO586" s="12"/>
      <c r="DP586" s="12"/>
      <c r="DQ586" s="12"/>
      <c r="DR586" s="12"/>
      <c r="DS586" s="12"/>
      <c r="DT586" s="12"/>
      <c r="DU586" s="12"/>
      <c r="DV586" s="12"/>
      <c r="DW586" s="12"/>
      <c r="DX586" s="12"/>
      <c r="DY586" s="12"/>
      <c r="DZ586" s="12"/>
      <c r="EA586" s="12"/>
      <c r="EB586" s="12"/>
      <c r="EC586" s="12"/>
      <c r="ED586" s="12"/>
      <c r="EE586" s="12"/>
      <c r="EF586" s="12"/>
      <c r="EG586" s="12"/>
      <c r="EH586" s="12"/>
      <c r="EI586" s="12"/>
      <c r="EJ586" s="12"/>
      <c r="EK586" s="12"/>
      <c r="EL586" s="12"/>
      <c r="EM586" s="12"/>
      <c r="EN586" s="12"/>
      <c r="EO586" s="12"/>
      <c r="EP586" s="12"/>
      <c r="EQ586" s="12"/>
      <c r="ER586" s="12"/>
      <c r="ES586" s="12"/>
      <c r="ET586" s="12"/>
      <c r="EU586" s="12"/>
      <c r="EV586" s="12"/>
      <c r="EW586" s="12"/>
      <c r="EX586" s="12"/>
      <c r="EY586" s="12"/>
      <c r="EZ586" s="12"/>
      <c r="FA586" s="12"/>
      <c r="FB586" s="12"/>
      <c r="FC586" s="12"/>
      <c r="FD586" s="12"/>
      <c r="FE586" s="12"/>
      <c r="FF586" s="12"/>
      <c r="FG586" s="12"/>
      <c r="FH586" s="12"/>
      <c r="FI586" s="12"/>
      <c r="FJ586" s="12"/>
      <c r="FK586" s="12"/>
      <c r="FL586" s="12"/>
      <c r="FM586" s="12"/>
      <c r="FN586" s="12"/>
      <c r="FO586" s="12"/>
      <c r="FP586" s="12"/>
      <c r="FQ586" s="12"/>
      <c r="FR586" s="12"/>
      <c r="FS586" s="12"/>
      <c r="FT586" s="12"/>
      <c r="FU586" s="12"/>
      <c r="FV586" s="12"/>
      <c r="FW586" s="12"/>
      <c r="FX586" s="12"/>
      <c r="FY586" s="12"/>
      <c r="FZ586" s="12"/>
      <c r="GA586" s="12"/>
      <c r="GB586" s="12"/>
      <c r="GC586" s="12"/>
      <c r="GD586" s="12"/>
      <c r="GE586" s="12"/>
      <c r="GF586" s="12"/>
      <c r="GG586" s="12"/>
      <c r="GH586" s="12"/>
      <c r="GI586" s="12"/>
      <c r="GJ586" s="12"/>
      <c r="GK586" s="12"/>
      <c r="GL586" s="12"/>
      <c r="GM586" s="12"/>
      <c r="GN586" s="12"/>
      <c r="GO586" s="12"/>
      <c r="GP586" s="12"/>
      <c r="GQ586" s="12"/>
      <c r="GR586" s="12"/>
      <c r="GS586" s="12"/>
      <c r="GT586" s="12"/>
      <c r="GU586" s="12"/>
      <c r="GV586" s="12"/>
      <c r="GW586" s="12"/>
      <c r="GX586" s="12"/>
      <c r="GY586" s="12"/>
      <c r="GZ586" s="12"/>
      <c r="HA586" s="12"/>
      <c r="HB586" s="12"/>
      <c r="HC586" s="12"/>
      <c r="HD586" s="12"/>
      <c r="HE586" s="12"/>
      <c r="HF586" s="12"/>
      <c r="HG586" s="12"/>
      <c r="HH586" s="12"/>
      <c r="HI586" s="12"/>
      <c r="HJ586" s="12"/>
      <c r="HK586" s="12"/>
      <c r="HL586" s="12"/>
      <c r="HM586" s="12"/>
      <c r="HN586" s="12"/>
    </row>
    <row r="587" spans="1:222" s="13" customFormat="1" ht="12.75">
      <c r="A587" s="162"/>
      <c r="B587" s="186" t="s">
        <v>454</v>
      </c>
      <c r="C587" s="184"/>
      <c r="D587" s="62"/>
      <c r="E587" s="2123"/>
      <c r="F587" s="63"/>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c r="CA587" s="12"/>
      <c r="CB587" s="12"/>
      <c r="CC587" s="12"/>
      <c r="CD587" s="12"/>
      <c r="CE587" s="12"/>
      <c r="CF587" s="12"/>
      <c r="CG587" s="12"/>
      <c r="CH587" s="12"/>
      <c r="CI587" s="12"/>
      <c r="CJ587" s="12"/>
      <c r="CK587" s="12"/>
      <c r="CL587" s="12"/>
      <c r="CM587" s="12"/>
      <c r="CN587" s="12"/>
      <c r="CO587" s="12"/>
      <c r="CP587" s="12"/>
      <c r="CQ587" s="12"/>
      <c r="CR587" s="12"/>
      <c r="CS587" s="12"/>
      <c r="CT587" s="12"/>
      <c r="CU587" s="12"/>
      <c r="CV587" s="12"/>
      <c r="CW587" s="12"/>
      <c r="CX587" s="12"/>
      <c r="CY587" s="12"/>
      <c r="CZ587" s="12"/>
      <c r="DA587" s="12"/>
      <c r="DB587" s="12"/>
      <c r="DC587" s="12"/>
      <c r="DD587" s="12"/>
      <c r="DE587" s="12"/>
      <c r="DF587" s="12"/>
      <c r="DG587" s="12"/>
      <c r="DH587" s="12"/>
      <c r="DI587" s="12"/>
      <c r="DJ587" s="12"/>
      <c r="DK587" s="12"/>
      <c r="DL587" s="12"/>
      <c r="DM587" s="12"/>
      <c r="DN587" s="12"/>
      <c r="DO587" s="12"/>
      <c r="DP587" s="12"/>
      <c r="DQ587" s="12"/>
      <c r="DR587" s="12"/>
      <c r="DS587" s="12"/>
      <c r="DT587" s="12"/>
      <c r="DU587" s="12"/>
      <c r="DV587" s="12"/>
      <c r="DW587" s="12"/>
      <c r="DX587" s="12"/>
      <c r="DY587" s="12"/>
      <c r="DZ587" s="12"/>
      <c r="EA587" s="12"/>
      <c r="EB587" s="12"/>
      <c r="EC587" s="12"/>
      <c r="ED587" s="12"/>
      <c r="EE587" s="12"/>
      <c r="EF587" s="12"/>
      <c r="EG587" s="12"/>
      <c r="EH587" s="12"/>
      <c r="EI587" s="12"/>
      <c r="EJ587" s="12"/>
      <c r="EK587" s="12"/>
      <c r="EL587" s="12"/>
      <c r="EM587" s="12"/>
      <c r="EN587" s="12"/>
      <c r="EO587" s="12"/>
      <c r="EP587" s="12"/>
      <c r="EQ587" s="12"/>
      <c r="ER587" s="12"/>
      <c r="ES587" s="12"/>
      <c r="ET587" s="12"/>
      <c r="EU587" s="12"/>
      <c r="EV587" s="12"/>
      <c r="EW587" s="12"/>
      <c r="EX587" s="12"/>
      <c r="EY587" s="12"/>
      <c r="EZ587" s="12"/>
      <c r="FA587" s="12"/>
      <c r="FB587" s="12"/>
      <c r="FC587" s="12"/>
      <c r="FD587" s="12"/>
      <c r="FE587" s="12"/>
      <c r="FF587" s="12"/>
      <c r="FG587" s="12"/>
      <c r="FH587" s="12"/>
      <c r="FI587" s="12"/>
      <c r="FJ587" s="12"/>
      <c r="FK587" s="12"/>
      <c r="FL587" s="12"/>
      <c r="FM587" s="12"/>
      <c r="FN587" s="12"/>
      <c r="FO587" s="12"/>
      <c r="FP587" s="12"/>
      <c r="FQ587" s="12"/>
      <c r="FR587" s="12"/>
      <c r="FS587" s="12"/>
      <c r="FT587" s="12"/>
      <c r="FU587" s="12"/>
      <c r="FV587" s="12"/>
      <c r="FW587" s="12"/>
      <c r="FX587" s="12"/>
      <c r="FY587" s="12"/>
      <c r="FZ587" s="12"/>
      <c r="GA587" s="12"/>
      <c r="GB587" s="12"/>
      <c r="GC587" s="12"/>
      <c r="GD587" s="12"/>
      <c r="GE587" s="12"/>
      <c r="GF587" s="12"/>
      <c r="GG587" s="12"/>
      <c r="GH587" s="12"/>
      <c r="GI587" s="12"/>
      <c r="GJ587" s="12"/>
      <c r="GK587" s="12"/>
      <c r="GL587" s="12"/>
      <c r="GM587" s="12"/>
      <c r="GN587" s="12"/>
      <c r="GO587" s="12"/>
      <c r="GP587" s="12"/>
      <c r="GQ587" s="12"/>
      <c r="GR587" s="12"/>
      <c r="GS587" s="12"/>
      <c r="GT587" s="12"/>
      <c r="GU587" s="12"/>
      <c r="GV587" s="12"/>
      <c r="GW587" s="12"/>
      <c r="GX587" s="12"/>
      <c r="GY587" s="12"/>
      <c r="GZ587" s="12"/>
      <c r="HA587" s="12"/>
      <c r="HB587" s="12"/>
      <c r="HC587" s="12"/>
      <c r="HD587" s="12"/>
      <c r="HE587" s="12"/>
      <c r="HF587" s="12"/>
      <c r="HG587" s="12"/>
      <c r="HH587" s="12"/>
      <c r="HI587" s="12"/>
      <c r="HJ587" s="12"/>
      <c r="HK587" s="12"/>
      <c r="HL587" s="12"/>
      <c r="HM587" s="12"/>
      <c r="HN587" s="12"/>
    </row>
    <row r="588" spans="1:222" s="11" customFormat="1" ht="22.5">
      <c r="A588" s="162"/>
      <c r="B588" s="186" t="s">
        <v>455</v>
      </c>
      <c r="C588" s="184"/>
      <c r="D588" s="62"/>
      <c r="E588" s="2123"/>
      <c r="F588" s="63"/>
    </row>
    <row r="589" spans="1:222" s="11" customFormat="1" ht="45">
      <c r="A589" s="162"/>
      <c r="B589" s="186" t="s">
        <v>456</v>
      </c>
      <c r="C589" s="184"/>
      <c r="D589" s="62"/>
      <c r="E589" s="2123"/>
      <c r="F589" s="63"/>
    </row>
    <row r="590" spans="1:222" s="11" customFormat="1" ht="33.75">
      <c r="A590" s="162"/>
      <c r="B590" s="186" t="s">
        <v>457</v>
      </c>
      <c r="C590" s="184"/>
      <c r="D590" s="62"/>
      <c r="E590" s="2123"/>
      <c r="F590" s="63"/>
    </row>
    <row r="591" spans="1:222" s="11" customFormat="1" ht="33.75">
      <c r="A591" s="162"/>
      <c r="B591" s="186" t="s">
        <v>458</v>
      </c>
      <c r="C591" s="184"/>
      <c r="D591" s="62"/>
      <c r="E591" s="2123"/>
      <c r="F591" s="83"/>
    </row>
    <row r="592" spans="1:222" s="11" customFormat="1">
      <c r="A592" s="162"/>
      <c r="B592" s="186" t="s">
        <v>459</v>
      </c>
      <c r="C592" s="184"/>
      <c r="D592" s="62"/>
      <c r="E592" s="2123"/>
      <c r="F592" s="83"/>
    </row>
    <row r="593" spans="1:222" s="15" customFormat="1">
      <c r="A593" s="162"/>
      <c r="B593" s="186"/>
      <c r="C593" s="184"/>
      <c r="D593" s="62"/>
      <c r="E593" s="2123"/>
      <c r="F593" s="83"/>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c r="BY593" s="14"/>
      <c r="BZ593" s="14"/>
      <c r="CA593" s="14"/>
      <c r="CB593" s="14"/>
      <c r="CC593" s="14"/>
      <c r="CD593" s="14"/>
      <c r="CE593" s="14"/>
      <c r="CF593" s="14"/>
      <c r="CG593" s="14"/>
      <c r="CH593" s="14"/>
      <c r="CI593" s="14"/>
      <c r="CJ593" s="14"/>
      <c r="CK593" s="14"/>
      <c r="CL593" s="14"/>
      <c r="CM593" s="14"/>
      <c r="CN593" s="14"/>
      <c r="CO593" s="14"/>
      <c r="CP593" s="14"/>
      <c r="CQ593" s="14"/>
      <c r="CR593" s="14"/>
      <c r="CS593" s="14"/>
      <c r="CT593" s="14"/>
      <c r="CU593" s="14"/>
      <c r="CV593" s="14"/>
      <c r="CW593" s="14"/>
      <c r="CX593" s="14"/>
      <c r="CY593" s="14"/>
      <c r="CZ593" s="14"/>
      <c r="DA593" s="14"/>
      <c r="DB593" s="14"/>
      <c r="DC593" s="14"/>
      <c r="DD593" s="14"/>
      <c r="DE593" s="14"/>
      <c r="DF593" s="14"/>
      <c r="DG593" s="14"/>
      <c r="DH593" s="14"/>
      <c r="DI593" s="14"/>
      <c r="DJ593" s="14"/>
      <c r="DK593" s="14"/>
      <c r="DL593" s="14"/>
      <c r="DM593" s="14"/>
      <c r="DN593" s="14"/>
      <c r="DO593" s="14"/>
      <c r="DP593" s="14"/>
      <c r="DQ593" s="14"/>
      <c r="DR593" s="14"/>
      <c r="DS593" s="14"/>
      <c r="DT593" s="14"/>
      <c r="DU593" s="14"/>
      <c r="DV593" s="14"/>
      <c r="DW593" s="14"/>
      <c r="DX593" s="14"/>
      <c r="DY593" s="14"/>
      <c r="DZ593" s="14"/>
      <c r="EA593" s="14"/>
      <c r="EB593" s="14"/>
      <c r="EC593" s="14"/>
      <c r="ED593" s="14"/>
      <c r="EE593" s="14"/>
      <c r="EF593" s="14"/>
      <c r="EG593" s="14"/>
      <c r="EH593" s="14"/>
      <c r="EI593" s="14"/>
      <c r="EJ593" s="14"/>
      <c r="EK593" s="14"/>
      <c r="EL593" s="14"/>
      <c r="EM593" s="14"/>
      <c r="EN593" s="14"/>
      <c r="EO593" s="14"/>
      <c r="EP593" s="14"/>
      <c r="EQ593" s="14"/>
      <c r="ER593" s="14"/>
      <c r="ES593" s="14"/>
      <c r="ET593" s="14"/>
      <c r="EU593" s="14"/>
      <c r="EV593" s="14"/>
      <c r="EW593" s="14"/>
      <c r="EX593" s="14"/>
      <c r="EY593" s="14"/>
      <c r="EZ593" s="14"/>
      <c r="FA593" s="14"/>
      <c r="FB593" s="14"/>
      <c r="FC593" s="14"/>
      <c r="FD593" s="14"/>
      <c r="FE593" s="14"/>
      <c r="FF593" s="14"/>
      <c r="FG593" s="14"/>
      <c r="FH593" s="14"/>
      <c r="FI593" s="14"/>
      <c r="FJ593" s="14"/>
      <c r="FK593" s="14"/>
      <c r="FL593" s="14"/>
      <c r="FM593" s="14"/>
      <c r="FN593" s="14"/>
      <c r="FO593" s="14"/>
      <c r="FP593" s="14"/>
      <c r="FQ593" s="14"/>
      <c r="FR593" s="14"/>
      <c r="FS593" s="14"/>
      <c r="FT593" s="14"/>
      <c r="FU593" s="14"/>
      <c r="FV593" s="14"/>
      <c r="FW593" s="14"/>
      <c r="FX593" s="14"/>
      <c r="FY593" s="14"/>
      <c r="FZ593" s="14"/>
      <c r="GA593" s="14"/>
      <c r="GB593" s="14"/>
      <c r="GC593" s="14"/>
      <c r="GD593" s="14"/>
      <c r="GE593" s="14"/>
      <c r="GF593" s="14"/>
      <c r="GG593" s="14"/>
      <c r="GH593" s="14"/>
      <c r="GI593" s="14"/>
      <c r="GJ593" s="14"/>
      <c r="GK593" s="14"/>
      <c r="GL593" s="14"/>
      <c r="GM593" s="14"/>
      <c r="GN593" s="14"/>
      <c r="GO593" s="14"/>
      <c r="GP593" s="14"/>
      <c r="GQ593" s="14"/>
      <c r="GR593" s="14"/>
      <c r="GS593" s="14"/>
      <c r="GT593" s="14"/>
      <c r="GU593" s="14"/>
      <c r="GV593" s="14"/>
      <c r="GW593" s="14"/>
      <c r="GX593" s="14"/>
      <c r="GY593" s="14"/>
      <c r="GZ593" s="14"/>
      <c r="HA593" s="14"/>
      <c r="HB593" s="14"/>
      <c r="HC593" s="14"/>
      <c r="HD593" s="14"/>
      <c r="HE593" s="14"/>
      <c r="HF593" s="14"/>
      <c r="HG593" s="14"/>
      <c r="HH593" s="14"/>
      <c r="HI593" s="14"/>
      <c r="HJ593" s="14"/>
      <c r="HK593" s="14"/>
      <c r="HL593" s="14"/>
      <c r="HM593" s="14"/>
      <c r="HN593" s="14"/>
    </row>
    <row r="594" spans="1:222" s="15" customFormat="1" ht="67.5">
      <c r="A594" s="162"/>
      <c r="B594" s="196" t="s">
        <v>460</v>
      </c>
      <c r="C594" s="184"/>
      <c r="D594" s="62"/>
      <c r="E594" s="2123"/>
      <c r="F594" s="83"/>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c r="BY594" s="14"/>
      <c r="BZ594" s="14"/>
      <c r="CA594" s="14"/>
      <c r="CB594" s="14"/>
      <c r="CC594" s="14"/>
      <c r="CD594" s="14"/>
      <c r="CE594" s="14"/>
      <c r="CF594" s="14"/>
      <c r="CG594" s="14"/>
      <c r="CH594" s="14"/>
      <c r="CI594" s="14"/>
      <c r="CJ594" s="14"/>
      <c r="CK594" s="14"/>
      <c r="CL594" s="14"/>
      <c r="CM594" s="14"/>
      <c r="CN594" s="14"/>
      <c r="CO594" s="14"/>
      <c r="CP594" s="14"/>
      <c r="CQ594" s="14"/>
      <c r="CR594" s="14"/>
      <c r="CS594" s="14"/>
      <c r="CT594" s="14"/>
      <c r="CU594" s="14"/>
      <c r="CV594" s="14"/>
      <c r="CW594" s="14"/>
      <c r="CX594" s="14"/>
      <c r="CY594" s="14"/>
      <c r="CZ594" s="14"/>
      <c r="DA594" s="14"/>
      <c r="DB594" s="14"/>
      <c r="DC594" s="14"/>
      <c r="DD594" s="14"/>
      <c r="DE594" s="14"/>
      <c r="DF594" s="14"/>
      <c r="DG594" s="14"/>
      <c r="DH594" s="14"/>
      <c r="DI594" s="14"/>
      <c r="DJ594" s="14"/>
      <c r="DK594" s="14"/>
      <c r="DL594" s="14"/>
      <c r="DM594" s="14"/>
      <c r="DN594" s="14"/>
      <c r="DO594" s="14"/>
      <c r="DP594" s="14"/>
      <c r="DQ594" s="14"/>
      <c r="DR594" s="14"/>
      <c r="DS594" s="14"/>
      <c r="DT594" s="14"/>
      <c r="DU594" s="14"/>
      <c r="DV594" s="14"/>
      <c r="DW594" s="14"/>
      <c r="DX594" s="14"/>
      <c r="DY594" s="14"/>
      <c r="DZ594" s="14"/>
      <c r="EA594" s="14"/>
      <c r="EB594" s="14"/>
      <c r="EC594" s="14"/>
      <c r="ED594" s="14"/>
      <c r="EE594" s="14"/>
      <c r="EF594" s="14"/>
      <c r="EG594" s="14"/>
      <c r="EH594" s="14"/>
      <c r="EI594" s="14"/>
      <c r="EJ594" s="14"/>
      <c r="EK594" s="14"/>
      <c r="EL594" s="14"/>
      <c r="EM594" s="14"/>
      <c r="EN594" s="14"/>
      <c r="EO594" s="14"/>
      <c r="EP594" s="14"/>
      <c r="EQ594" s="14"/>
      <c r="ER594" s="14"/>
      <c r="ES594" s="14"/>
      <c r="ET594" s="14"/>
      <c r="EU594" s="14"/>
      <c r="EV594" s="14"/>
      <c r="EW594" s="14"/>
      <c r="EX594" s="14"/>
      <c r="EY594" s="14"/>
      <c r="EZ594" s="14"/>
      <c r="FA594" s="14"/>
      <c r="FB594" s="14"/>
      <c r="FC594" s="14"/>
      <c r="FD594" s="14"/>
      <c r="FE594" s="14"/>
      <c r="FF594" s="14"/>
      <c r="FG594" s="14"/>
      <c r="FH594" s="14"/>
      <c r="FI594" s="14"/>
      <c r="FJ594" s="14"/>
      <c r="FK594" s="14"/>
      <c r="FL594" s="14"/>
      <c r="FM594" s="14"/>
      <c r="FN594" s="14"/>
      <c r="FO594" s="14"/>
      <c r="FP594" s="14"/>
      <c r="FQ594" s="14"/>
      <c r="FR594" s="14"/>
      <c r="FS594" s="14"/>
      <c r="FT594" s="14"/>
      <c r="FU594" s="14"/>
      <c r="FV594" s="14"/>
      <c r="FW594" s="14"/>
      <c r="FX594" s="14"/>
      <c r="FY594" s="14"/>
      <c r="FZ594" s="14"/>
      <c r="GA594" s="14"/>
      <c r="GB594" s="14"/>
      <c r="GC594" s="14"/>
      <c r="GD594" s="14"/>
      <c r="GE594" s="14"/>
      <c r="GF594" s="14"/>
      <c r="GG594" s="14"/>
      <c r="GH594" s="14"/>
      <c r="GI594" s="14"/>
      <c r="GJ594" s="14"/>
      <c r="GK594" s="14"/>
      <c r="GL594" s="14"/>
      <c r="GM594" s="14"/>
      <c r="GN594" s="14"/>
      <c r="GO594" s="14"/>
      <c r="GP594" s="14"/>
      <c r="GQ594" s="14"/>
      <c r="GR594" s="14"/>
      <c r="GS594" s="14"/>
      <c r="GT594" s="14"/>
      <c r="GU594" s="14"/>
      <c r="GV594" s="14"/>
      <c r="GW594" s="14"/>
      <c r="GX594" s="14"/>
      <c r="GY594" s="14"/>
      <c r="GZ594" s="14"/>
      <c r="HA594" s="14"/>
      <c r="HB594" s="14"/>
      <c r="HC594" s="14"/>
      <c r="HD594" s="14"/>
      <c r="HE594" s="14"/>
      <c r="HF594" s="14"/>
      <c r="HG594" s="14"/>
      <c r="HH594" s="14"/>
      <c r="HI594" s="14"/>
      <c r="HJ594" s="14"/>
      <c r="HK594" s="14"/>
      <c r="HL594" s="14"/>
      <c r="HM594" s="14"/>
      <c r="HN594" s="14"/>
    </row>
    <row r="595" spans="1:222" s="11" customFormat="1">
      <c r="A595" s="162"/>
      <c r="B595" s="400"/>
      <c r="C595" s="231"/>
      <c r="D595" s="75"/>
      <c r="E595" s="2123"/>
      <c r="F595" s="83"/>
    </row>
    <row r="596" spans="1:222" s="11" customFormat="1">
      <c r="A596" s="162"/>
      <c r="B596" s="284" t="s">
        <v>461</v>
      </c>
      <c r="C596" s="390"/>
      <c r="D596" s="233"/>
      <c r="E596" s="2123"/>
      <c r="F596" s="83"/>
    </row>
    <row r="597" spans="1:222" s="11" customFormat="1" ht="191.25" customHeight="1">
      <c r="A597" s="162" t="s">
        <v>462</v>
      </c>
      <c r="B597" s="257" t="s">
        <v>5189</v>
      </c>
      <c r="C597" s="401" t="s">
        <v>112</v>
      </c>
      <c r="D597" s="192">
        <v>1100</v>
      </c>
      <c r="E597" s="2123">
        <v>60</v>
      </c>
      <c r="F597" s="96">
        <f t="shared" ref="F597" si="16">D597*E597</f>
        <v>66000</v>
      </c>
    </row>
    <row r="598" spans="1:222" s="11" customFormat="1">
      <c r="A598" s="266"/>
      <c r="B598" s="256"/>
      <c r="C598" s="402"/>
      <c r="D598" s="403"/>
      <c r="E598" s="2123"/>
      <c r="F598" s="65"/>
    </row>
    <row r="599" spans="1:222" s="11" customFormat="1">
      <c r="A599" s="353"/>
      <c r="B599" s="257"/>
      <c r="C599" s="237"/>
      <c r="D599" s="192"/>
      <c r="E599" s="2123"/>
      <c r="F599" s="102"/>
    </row>
    <row r="600" spans="1:222" s="11" customFormat="1" ht="227.25" customHeight="1">
      <c r="A600" s="162" t="s">
        <v>463</v>
      </c>
      <c r="B600" s="257" t="s">
        <v>464</v>
      </c>
      <c r="C600" s="237" t="s">
        <v>112</v>
      </c>
      <c r="D600" s="192">
        <v>4</v>
      </c>
      <c r="E600" s="2148">
        <v>200</v>
      </c>
      <c r="F600" s="96">
        <f t="shared" ref="F600" si="17">D600*E600</f>
        <v>800</v>
      </c>
    </row>
    <row r="601" spans="1:222" s="11" customFormat="1">
      <c r="A601" s="162"/>
      <c r="C601" s="236"/>
      <c r="D601" s="194"/>
      <c r="E601" s="2148"/>
      <c r="F601" s="60"/>
    </row>
    <row r="602" spans="1:222" s="11" customFormat="1">
      <c r="A602" s="353"/>
      <c r="B602" s="259"/>
      <c r="C602" s="404"/>
      <c r="D602" s="194"/>
      <c r="E602" s="2148"/>
      <c r="F602" s="103"/>
    </row>
    <row r="603" spans="1:222" s="11" customFormat="1" ht="61.5" customHeight="1">
      <c r="A603" s="162" t="s">
        <v>465</v>
      </c>
      <c r="B603" s="257" t="s">
        <v>467</v>
      </c>
      <c r="C603" s="237" t="s">
        <v>269</v>
      </c>
      <c r="D603" s="194">
        <v>780</v>
      </c>
      <c r="E603" s="2148">
        <v>20</v>
      </c>
      <c r="F603" s="96">
        <f t="shared" ref="F603" si="18">D603*E603</f>
        <v>15600</v>
      </c>
    </row>
    <row r="604" spans="1:222" s="11" customFormat="1">
      <c r="A604" s="353"/>
      <c r="B604" s="256"/>
      <c r="C604" s="402"/>
      <c r="D604" s="403"/>
      <c r="E604" s="2148"/>
      <c r="F604" s="104"/>
    </row>
    <row r="605" spans="1:222" s="11" customFormat="1">
      <c r="A605" s="162" t="s">
        <v>466</v>
      </c>
      <c r="B605" s="1813" t="s">
        <v>5604</v>
      </c>
      <c r="C605" s="1806"/>
      <c r="D605" s="1810"/>
      <c r="E605" s="2148"/>
      <c r="F605" s="1805"/>
    </row>
    <row r="606" spans="1:222" s="11" customFormat="1" ht="67.5">
      <c r="A606" s="1824"/>
      <c r="B606" s="1804" t="s">
        <v>5372</v>
      </c>
      <c r="C606" s="1806"/>
      <c r="D606" s="1810"/>
      <c r="E606" s="2148"/>
      <c r="F606" s="1805"/>
    </row>
    <row r="607" spans="1:222" s="11" customFormat="1" ht="101.25">
      <c r="A607" s="1809"/>
      <c r="B607" s="1804" t="s">
        <v>5373</v>
      </c>
      <c r="C607" s="1806"/>
      <c r="D607" s="1810"/>
      <c r="E607" s="2148"/>
      <c r="F607" s="1805"/>
    </row>
    <row r="608" spans="1:222" s="11" customFormat="1">
      <c r="A608" s="1809"/>
      <c r="B608" s="1812"/>
      <c r="C608" s="1806"/>
      <c r="D608" s="1810"/>
      <c r="E608" s="2148"/>
      <c r="F608" s="1805"/>
    </row>
    <row r="609" spans="1:6" s="11" customFormat="1">
      <c r="A609" s="1809"/>
      <c r="B609" s="1812" t="s">
        <v>5190</v>
      </c>
      <c r="C609" s="1806"/>
      <c r="D609" s="1810"/>
      <c r="E609" s="2148"/>
      <c r="F609" s="1805"/>
    </row>
    <row r="610" spans="1:6" s="11" customFormat="1">
      <c r="A610" s="1809"/>
      <c r="B610" s="1812" t="s">
        <v>5191</v>
      </c>
      <c r="C610" s="1806"/>
      <c r="D610" s="1810"/>
      <c r="E610" s="2148"/>
      <c r="F610" s="1805"/>
    </row>
    <row r="611" spans="1:6" s="11" customFormat="1" ht="33.75">
      <c r="A611" s="1809"/>
      <c r="B611" s="1804" t="s">
        <v>5192</v>
      </c>
      <c r="C611" s="1806"/>
      <c r="D611" s="1810"/>
      <c r="E611" s="2148"/>
      <c r="F611" s="1805"/>
    </row>
    <row r="612" spans="1:6" s="11" customFormat="1">
      <c r="A612" s="1809"/>
      <c r="B612" s="1812"/>
      <c r="C612" s="1806"/>
      <c r="D612" s="1810"/>
      <c r="E612" s="2148"/>
      <c r="F612" s="1805"/>
    </row>
    <row r="613" spans="1:6" s="11" customFormat="1">
      <c r="A613" s="1809"/>
      <c r="B613" s="1812" t="s">
        <v>5190</v>
      </c>
      <c r="C613" s="1806"/>
      <c r="D613" s="1810"/>
      <c r="E613" s="2148"/>
      <c r="F613" s="1805"/>
    </row>
    <row r="614" spans="1:6" s="11" customFormat="1">
      <c r="A614" s="1809"/>
      <c r="B614" s="1812" t="s">
        <v>5191</v>
      </c>
      <c r="C614" s="1806"/>
      <c r="D614" s="1810"/>
      <c r="E614" s="2148"/>
      <c r="F614" s="1805"/>
    </row>
    <row r="615" spans="1:6" s="11" customFormat="1" ht="22.5">
      <c r="A615" s="1809"/>
      <c r="B615" s="1804" t="s">
        <v>5193</v>
      </c>
      <c r="C615" s="1806"/>
      <c r="D615" s="1810"/>
      <c r="E615" s="2148"/>
      <c r="F615" s="1805"/>
    </row>
    <row r="616" spans="1:6" s="11" customFormat="1" ht="45">
      <c r="A616" s="1809"/>
      <c r="B616" s="1804" t="s">
        <v>5194</v>
      </c>
      <c r="C616" s="1806"/>
      <c r="D616" s="1810"/>
      <c r="E616" s="2148"/>
      <c r="F616" s="1805"/>
    </row>
    <row r="617" spans="1:6" s="11" customFormat="1" ht="165" customHeight="1">
      <c r="A617" s="1809"/>
      <c r="B617" s="1804" t="s">
        <v>5374</v>
      </c>
      <c r="C617" s="1806"/>
      <c r="D617" s="1810"/>
      <c r="E617" s="2148"/>
      <c r="F617" s="1805"/>
    </row>
    <row r="618" spans="1:6" s="11" customFormat="1">
      <c r="A618" s="1809"/>
      <c r="B618" s="1812"/>
      <c r="C618" s="1806"/>
      <c r="D618" s="1810"/>
      <c r="E618" s="2148"/>
      <c r="F618" s="1805"/>
    </row>
    <row r="619" spans="1:6" s="11" customFormat="1">
      <c r="A619" s="1809"/>
      <c r="B619" s="1812" t="s">
        <v>5190</v>
      </c>
      <c r="C619" s="1806"/>
      <c r="D619" s="1810"/>
      <c r="E619" s="2148"/>
      <c r="F619" s="1805"/>
    </row>
    <row r="620" spans="1:6" s="11" customFormat="1">
      <c r="A620" s="1809"/>
      <c r="B620" s="1812" t="s">
        <v>5191</v>
      </c>
      <c r="C620" s="1806"/>
      <c r="D620" s="1810"/>
      <c r="E620" s="2148"/>
      <c r="F620" s="1805"/>
    </row>
    <row r="621" spans="1:6" s="11" customFormat="1">
      <c r="A621" s="1809"/>
      <c r="B621" s="1804" t="s">
        <v>5208</v>
      </c>
      <c r="C621" s="1806"/>
      <c r="D621" s="1810"/>
      <c r="E621" s="2148"/>
      <c r="F621" s="1805"/>
    </row>
    <row r="622" spans="1:6" s="11" customFormat="1" ht="33.75">
      <c r="A622" s="1809"/>
      <c r="B622" s="1804" t="s">
        <v>5375</v>
      </c>
      <c r="C622" s="1806"/>
      <c r="D622" s="1810"/>
      <c r="E622" s="2148"/>
      <c r="F622" s="1805"/>
    </row>
    <row r="623" spans="1:6" s="11" customFormat="1" ht="236.25">
      <c r="A623" s="1809"/>
      <c r="B623" s="1804" t="s">
        <v>5376</v>
      </c>
      <c r="C623" s="1806"/>
      <c r="D623" s="1810"/>
      <c r="E623" s="2148"/>
      <c r="F623" s="1805"/>
    </row>
    <row r="624" spans="1:6" s="11" customFormat="1">
      <c r="A624" s="1809"/>
      <c r="B624" s="1812"/>
      <c r="C624" s="1806"/>
      <c r="D624" s="1810"/>
      <c r="E624" s="2148"/>
      <c r="F624" s="1805"/>
    </row>
    <row r="625" spans="1:6" s="11" customFormat="1">
      <c r="A625" s="1809"/>
      <c r="B625" s="1812" t="s">
        <v>5190</v>
      </c>
      <c r="C625" s="1806"/>
      <c r="D625" s="1810"/>
      <c r="E625" s="2148"/>
      <c r="F625" s="1805"/>
    </row>
    <row r="626" spans="1:6" s="11" customFormat="1">
      <c r="A626" s="1809"/>
      <c r="B626" s="1812" t="s">
        <v>5191</v>
      </c>
      <c r="C626" s="1806"/>
      <c r="D626" s="1810"/>
      <c r="E626" s="2148"/>
      <c r="F626" s="1805"/>
    </row>
    <row r="627" spans="1:6" s="11" customFormat="1" ht="90">
      <c r="A627" s="1809"/>
      <c r="B627" s="1804" t="s">
        <v>5669</v>
      </c>
      <c r="C627" s="1806"/>
      <c r="D627" s="1810"/>
      <c r="E627" s="2148"/>
      <c r="F627" s="1805"/>
    </row>
    <row r="628" spans="1:6" s="11" customFormat="1">
      <c r="A628" s="1809"/>
      <c r="B628" s="1804" t="s">
        <v>5195</v>
      </c>
      <c r="C628" s="1803" t="s">
        <v>112</v>
      </c>
      <c r="D628" s="1808">
        <v>330</v>
      </c>
      <c r="E628" s="2148">
        <v>80</v>
      </c>
      <c r="F628" s="1802">
        <f>D628*E628</f>
        <v>26400</v>
      </c>
    </row>
    <row r="629" spans="1:6" s="11" customFormat="1">
      <c r="A629" s="1809"/>
      <c r="B629" s="1804" t="s">
        <v>5196</v>
      </c>
      <c r="C629" s="1814" t="s">
        <v>269</v>
      </c>
      <c r="D629" s="1808">
        <v>240</v>
      </c>
      <c r="E629" s="2148">
        <v>20</v>
      </c>
      <c r="F629" s="1802">
        <f>D629*E629</f>
        <v>4800</v>
      </c>
    </row>
    <row r="630" spans="1:6" s="11" customFormat="1">
      <c r="A630" s="1809"/>
      <c r="B630" s="1807"/>
      <c r="C630" s="1806"/>
      <c r="D630" s="1810"/>
      <c r="E630" s="2148"/>
      <c r="F630" s="1805"/>
    </row>
    <row r="631" spans="1:6" s="10" customFormat="1">
      <c r="A631" s="177" t="s">
        <v>437</v>
      </c>
      <c r="B631" s="405" t="s">
        <v>468</v>
      </c>
      <c r="C631" s="216"/>
      <c r="D631" s="2"/>
      <c r="E631" s="2"/>
      <c r="F631" s="20">
        <f>SUM(F597:F629)</f>
        <v>113600</v>
      </c>
    </row>
    <row r="632" spans="1:6" s="10" customFormat="1">
      <c r="A632" s="162"/>
      <c r="B632" s="406"/>
      <c r="C632" s="355"/>
      <c r="D632" s="356"/>
      <c r="E632" s="2123"/>
      <c r="F632" s="76"/>
    </row>
    <row r="633" spans="1:6" s="10" customFormat="1">
      <c r="B633" s="407"/>
      <c r="C633" s="408"/>
      <c r="D633" s="409"/>
    </row>
    <row r="634" spans="1:6" s="10" customFormat="1">
      <c r="A634" s="177" t="s">
        <v>469</v>
      </c>
      <c r="B634" s="410" t="s">
        <v>470</v>
      </c>
      <c r="C634" s="265"/>
      <c r="D634" s="18"/>
      <c r="E634" s="18"/>
      <c r="F634" s="36"/>
    </row>
    <row r="635" spans="1:6" s="10" customFormat="1">
      <c r="A635" s="162"/>
      <c r="B635" s="411"/>
      <c r="C635" s="182"/>
      <c r="D635" s="171"/>
      <c r="E635" s="2123"/>
      <c r="F635" s="76"/>
    </row>
    <row r="636" spans="1:6" s="10" customFormat="1">
      <c r="A636" s="195"/>
      <c r="B636" s="229" t="s">
        <v>241</v>
      </c>
      <c r="C636" s="184"/>
      <c r="D636" s="62"/>
      <c r="E636" s="2123"/>
      <c r="F636" s="76"/>
    </row>
    <row r="637" spans="1:6" s="10" customFormat="1" ht="33.75">
      <c r="A637" s="195"/>
      <c r="B637" s="186" t="s">
        <v>471</v>
      </c>
      <c r="C637" s="184"/>
      <c r="D637" s="62"/>
      <c r="E637" s="2123"/>
      <c r="F637" s="76"/>
    </row>
    <row r="638" spans="1:6" s="10" customFormat="1" ht="112.5">
      <c r="A638" s="195"/>
      <c r="B638" s="186" t="s">
        <v>472</v>
      </c>
      <c r="C638" s="184"/>
      <c r="D638" s="62"/>
      <c r="E638" s="2123"/>
      <c r="F638" s="63"/>
    </row>
    <row r="639" spans="1:6" s="10" customFormat="1" ht="67.5">
      <c r="A639" s="162"/>
      <c r="B639" s="186" t="s">
        <v>473</v>
      </c>
      <c r="C639" s="184"/>
      <c r="D639" s="62"/>
      <c r="E639" s="2123"/>
      <c r="F639" s="63"/>
    </row>
    <row r="640" spans="1:6" s="10" customFormat="1" ht="56.25">
      <c r="A640" s="162"/>
      <c r="B640" s="186" t="s">
        <v>474</v>
      </c>
      <c r="C640" s="184"/>
      <c r="D640" s="62"/>
      <c r="E640" s="2123"/>
      <c r="F640" s="63"/>
    </row>
    <row r="641" spans="1:6" s="10" customFormat="1" ht="22.5">
      <c r="A641" s="353"/>
      <c r="B641" s="186" t="s">
        <v>475</v>
      </c>
      <c r="C641" s="184"/>
      <c r="D641" s="62"/>
      <c r="E641" s="2123"/>
      <c r="F641" s="63"/>
    </row>
    <row r="642" spans="1:6" s="10" customFormat="1" ht="56.25">
      <c r="A642" s="162"/>
      <c r="B642" s="186" t="s">
        <v>476</v>
      </c>
      <c r="C642" s="184"/>
      <c r="D642" s="62"/>
      <c r="E642" s="2123"/>
      <c r="F642" s="63"/>
    </row>
    <row r="643" spans="1:6" s="10" customFormat="1" ht="22.5">
      <c r="A643" s="412"/>
      <c r="B643" s="186" t="s">
        <v>477</v>
      </c>
      <c r="C643" s="184"/>
      <c r="D643" s="62"/>
      <c r="E643" s="2123"/>
      <c r="F643" s="83"/>
    </row>
    <row r="644" spans="1:6" s="10" customFormat="1">
      <c r="A644" s="413"/>
      <c r="B644" s="186" t="s">
        <v>248</v>
      </c>
      <c r="C644" s="184"/>
      <c r="D644" s="62"/>
      <c r="E644" s="2123"/>
      <c r="F644" s="83"/>
    </row>
    <row r="645" spans="1:6" s="10" customFormat="1">
      <c r="A645" s="162"/>
      <c r="B645" s="186" t="s">
        <v>478</v>
      </c>
      <c r="C645" s="184"/>
      <c r="D645" s="62"/>
      <c r="E645" s="2123"/>
      <c r="F645" s="63"/>
    </row>
    <row r="646" spans="1:6" s="10" customFormat="1">
      <c r="A646" s="227"/>
      <c r="B646" s="186" t="s">
        <v>479</v>
      </c>
      <c r="C646" s="184"/>
      <c r="D646" s="62"/>
      <c r="E646" s="2123"/>
      <c r="F646" s="63"/>
    </row>
    <row r="647" spans="1:6" s="10" customFormat="1">
      <c r="A647" s="162"/>
      <c r="B647" s="186" t="s">
        <v>480</v>
      </c>
      <c r="C647" s="184"/>
      <c r="D647" s="62"/>
      <c r="E647" s="2123"/>
      <c r="F647" s="63"/>
    </row>
    <row r="648" spans="1:6" s="10" customFormat="1">
      <c r="A648" s="162"/>
      <c r="B648" s="186" t="s">
        <v>481</v>
      </c>
      <c r="C648" s="184"/>
      <c r="D648" s="62"/>
      <c r="E648" s="2123"/>
      <c r="F648" s="63"/>
    </row>
    <row r="649" spans="1:6" s="10" customFormat="1" ht="22.5">
      <c r="A649" s="162"/>
      <c r="B649" s="186" t="s">
        <v>482</v>
      </c>
      <c r="C649" s="184"/>
      <c r="D649" s="62"/>
      <c r="E649" s="2123"/>
      <c r="F649" s="63"/>
    </row>
    <row r="650" spans="1:6" s="10" customFormat="1">
      <c r="A650" s="162"/>
      <c r="B650" s="186" t="s">
        <v>483</v>
      </c>
      <c r="C650" s="184"/>
      <c r="D650" s="62"/>
      <c r="E650" s="2123"/>
      <c r="F650" s="63"/>
    </row>
    <row r="651" spans="1:6" s="10" customFormat="1">
      <c r="A651" s="162"/>
      <c r="B651" s="186" t="s">
        <v>484</v>
      </c>
      <c r="C651" s="184"/>
      <c r="D651" s="62"/>
      <c r="E651" s="2123"/>
      <c r="F651" s="63"/>
    </row>
    <row r="652" spans="1:6" s="10" customFormat="1">
      <c r="A652" s="162"/>
      <c r="B652" s="186" t="s">
        <v>485</v>
      </c>
      <c r="C652" s="184"/>
      <c r="D652" s="62"/>
      <c r="E652" s="2123"/>
      <c r="F652" s="63"/>
    </row>
    <row r="653" spans="1:6" s="10" customFormat="1">
      <c r="A653" s="162"/>
      <c r="B653" s="186" t="s">
        <v>486</v>
      </c>
      <c r="C653" s="184"/>
      <c r="D653" s="62"/>
      <c r="E653" s="2123"/>
      <c r="F653" s="63"/>
    </row>
    <row r="654" spans="1:6" s="10" customFormat="1">
      <c r="A654" s="162"/>
      <c r="B654" s="186" t="s">
        <v>487</v>
      </c>
      <c r="C654" s="184"/>
      <c r="D654" s="62"/>
      <c r="E654" s="2123"/>
      <c r="F654" s="63"/>
    </row>
    <row r="655" spans="1:6" s="10" customFormat="1">
      <c r="A655" s="162"/>
      <c r="B655" s="186" t="s">
        <v>488</v>
      </c>
      <c r="C655" s="184"/>
      <c r="D655" s="62"/>
      <c r="E655" s="2123"/>
      <c r="F655" s="63"/>
    </row>
    <row r="656" spans="1:6" s="10" customFormat="1" ht="22.5">
      <c r="A656" s="162"/>
      <c r="B656" s="186" t="s">
        <v>489</v>
      </c>
      <c r="C656" s="184"/>
      <c r="D656" s="62"/>
      <c r="E656" s="2123"/>
      <c r="F656" s="63"/>
    </row>
    <row r="657" spans="1:7" s="10" customFormat="1" ht="22.5">
      <c r="A657" s="162"/>
      <c r="B657" s="186" t="s">
        <v>490</v>
      </c>
      <c r="C657" s="184"/>
      <c r="D657" s="62"/>
      <c r="E657" s="2123"/>
      <c r="F657" s="63"/>
    </row>
    <row r="658" spans="1:7" s="10" customFormat="1" ht="22.5">
      <c r="A658" s="162"/>
      <c r="B658" s="186" t="s">
        <v>491</v>
      </c>
      <c r="C658" s="184"/>
      <c r="D658" s="62"/>
      <c r="E658" s="2123"/>
      <c r="F658" s="63"/>
    </row>
    <row r="659" spans="1:7" s="10" customFormat="1" ht="22.5">
      <c r="A659" s="162"/>
      <c r="B659" s="186" t="s">
        <v>492</v>
      </c>
      <c r="C659" s="184"/>
      <c r="D659" s="62"/>
      <c r="E659" s="2123"/>
      <c r="F659" s="63"/>
    </row>
    <row r="660" spans="1:7" s="10" customFormat="1">
      <c r="A660" s="162"/>
      <c r="B660" s="186"/>
      <c r="C660" s="184"/>
      <c r="D660" s="62"/>
      <c r="E660" s="2123"/>
      <c r="F660" s="63"/>
    </row>
    <row r="661" spans="1:7" s="10" customFormat="1">
      <c r="A661" s="162"/>
      <c r="B661" s="284" t="s">
        <v>470</v>
      </c>
      <c r="C661" s="390"/>
      <c r="D661" s="233"/>
      <c r="E661" s="2123"/>
      <c r="F661" s="63"/>
    </row>
    <row r="662" spans="1:7" s="521" customFormat="1" ht="202.5">
      <c r="A662" s="2137" t="s">
        <v>493</v>
      </c>
      <c r="B662" s="2278" t="s">
        <v>5605</v>
      </c>
      <c r="C662" s="2279"/>
      <c r="D662" s="2219"/>
      <c r="E662" s="2223"/>
      <c r="F662" s="2144"/>
    </row>
    <row r="663" spans="1:7" s="521" customFormat="1">
      <c r="A663" s="2137"/>
      <c r="B663" s="2140" t="s">
        <v>5488</v>
      </c>
      <c r="C663" s="2280" t="s">
        <v>112</v>
      </c>
      <c r="D663" s="2281">
        <v>225</v>
      </c>
      <c r="E663" s="2123">
        <v>70</v>
      </c>
      <c r="F663" s="2130">
        <f>D663*E663</f>
        <v>15750</v>
      </c>
    </row>
    <row r="664" spans="1:7" s="521" customFormat="1">
      <c r="A664" s="2137"/>
      <c r="B664" s="2140" t="s">
        <v>5489</v>
      </c>
      <c r="C664" s="2280" t="s">
        <v>269</v>
      </c>
      <c r="D664" s="2281">
        <v>300</v>
      </c>
      <c r="E664" s="2123">
        <v>15</v>
      </c>
      <c r="F664" s="2130">
        <f>D664*E664</f>
        <v>4500</v>
      </c>
    </row>
    <row r="665" spans="1:7" s="521" customFormat="1">
      <c r="A665" s="2137"/>
      <c r="B665" s="2282"/>
      <c r="C665" s="2280"/>
      <c r="D665" s="2281"/>
      <c r="E665" s="2223"/>
      <c r="F665" s="2283"/>
    </row>
    <row r="666" spans="1:7" s="521" customFormat="1" ht="190.5" customHeight="1">
      <c r="A666" s="2137" t="s">
        <v>494</v>
      </c>
      <c r="B666" s="2140" t="s">
        <v>5670</v>
      </c>
      <c r="C666" s="2279"/>
      <c r="D666" s="2284"/>
      <c r="E666" s="2223"/>
      <c r="F666" s="2144"/>
      <c r="G666" s="15"/>
    </row>
    <row r="667" spans="1:7" s="521" customFormat="1">
      <c r="A667" s="2137"/>
      <c r="B667" s="2140" t="s">
        <v>5490</v>
      </c>
      <c r="C667" s="2141" t="s">
        <v>112</v>
      </c>
      <c r="D667" s="2142">
        <v>500</v>
      </c>
      <c r="E667" s="2123">
        <v>70</v>
      </c>
      <c r="F667" s="2130">
        <f>D667*E667</f>
        <v>35000</v>
      </c>
    </row>
    <row r="668" spans="1:7" s="521" customFormat="1">
      <c r="A668" s="2137"/>
      <c r="B668" s="2140" t="s">
        <v>5491</v>
      </c>
      <c r="C668" s="2141" t="s">
        <v>112</v>
      </c>
      <c r="D668" s="2142">
        <v>90</v>
      </c>
      <c r="E668" s="2123">
        <v>70</v>
      </c>
      <c r="F668" s="2130">
        <f>D668*E668</f>
        <v>6300</v>
      </c>
    </row>
    <row r="669" spans="1:7" s="521" customFormat="1">
      <c r="A669" s="2137"/>
      <c r="B669" s="2140" t="s">
        <v>5492</v>
      </c>
      <c r="C669" s="2141" t="s">
        <v>112</v>
      </c>
      <c r="D669" s="2142">
        <v>160</v>
      </c>
      <c r="E669" s="2123">
        <v>70</v>
      </c>
      <c r="F669" s="2130">
        <f>D669*E669</f>
        <v>11200</v>
      </c>
    </row>
    <row r="670" spans="1:7" s="521" customFormat="1">
      <c r="A670" s="2137"/>
      <c r="B670" s="2140" t="s">
        <v>5493</v>
      </c>
      <c r="C670" s="2141" t="s">
        <v>269</v>
      </c>
      <c r="D670" s="2142">
        <v>150</v>
      </c>
      <c r="E670" s="2123">
        <v>20</v>
      </c>
      <c r="F670" s="2130">
        <f>D670*E670</f>
        <v>3000</v>
      </c>
    </row>
    <row r="671" spans="1:7" s="521" customFormat="1">
      <c r="A671" s="2137"/>
      <c r="B671" s="2140"/>
      <c r="C671" s="2141"/>
      <c r="D671" s="2142"/>
      <c r="E671" s="2123"/>
      <c r="F671" s="2130"/>
    </row>
    <row r="672" spans="1:7" s="521" customFormat="1" ht="225">
      <c r="A672" s="2143" t="s">
        <v>5494</v>
      </c>
      <c r="B672" s="2278" t="s">
        <v>5607</v>
      </c>
      <c r="C672" s="2138"/>
      <c r="D672" s="2139"/>
      <c r="E672" s="2123"/>
      <c r="F672" s="2144"/>
    </row>
    <row r="673" spans="1:6" s="521" customFormat="1">
      <c r="A673" s="2143"/>
      <c r="B673" s="15" t="s">
        <v>5495</v>
      </c>
      <c r="C673" s="2141" t="s">
        <v>112</v>
      </c>
      <c r="D673" s="2142">
        <v>230</v>
      </c>
      <c r="E673" s="2123">
        <v>70</v>
      </c>
      <c r="F673" s="2130">
        <f>D673*E673</f>
        <v>16100</v>
      </c>
    </row>
    <row r="674" spans="1:6" s="521" customFormat="1">
      <c r="A674" s="2143"/>
      <c r="B674" s="15" t="s">
        <v>5671</v>
      </c>
      <c r="C674" s="2141" t="s">
        <v>269</v>
      </c>
      <c r="D674" s="2142">
        <v>20</v>
      </c>
      <c r="E674" s="2123">
        <v>50</v>
      </c>
      <c r="F674" s="2130">
        <f>D674*E674</f>
        <v>1000</v>
      </c>
    </row>
    <row r="675" spans="1:6" s="521" customFormat="1">
      <c r="A675" s="2137"/>
      <c r="B675" s="2140"/>
      <c r="C675" s="2141"/>
      <c r="D675" s="2142"/>
      <c r="E675" s="2123"/>
      <c r="F675" s="2130"/>
    </row>
    <row r="676" spans="1:6" s="521" customFormat="1" ht="230.25" customHeight="1">
      <c r="A676" s="2143" t="s">
        <v>5496</v>
      </c>
      <c r="B676" s="2285" t="s">
        <v>5606</v>
      </c>
      <c r="C676" s="2138"/>
      <c r="D676" s="2139"/>
      <c r="E676" s="2123"/>
      <c r="F676" s="2283"/>
    </row>
    <row r="677" spans="1:6" s="521" customFormat="1">
      <c r="A677" s="2137"/>
      <c r="B677" s="15"/>
      <c r="C677" s="2141" t="s">
        <v>112</v>
      </c>
      <c r="D677" s="2142">
        <v>35</v>
      </c>
      <c r="E677" s="2145">
        <v>200</v>
      </c>
      <c r="F677" s="2130">
        <f>D677*E677</f>
        <v>7000</v>
      </c>
    </row>
    <row r="678" spans="1:6" s="521" customFormat="1">
      <c r="A678" s="2137"/>
      <c r="B678" s="15" t="s">
        <v>5497</v>
      </c>
      <c r="C678" s="2141" t="s">
        <v>639</v>
      </c>
      <c r="D678" s="2142">
        <v>60</v>
      </c>
      <c r="E678" s="2145">
        <v>40</v>
      </c>
      <c r="F678" s="2130">
        <f>D678*E678</f>
        <v>2400</v>
      </c>
    </row>
    <row r="679" spans="1:6" s="10" customFormat="1">
      <c r="A679" s="2137"/>
      <c r="B679" s="15"/>
      <c r="C679" s="2138"/>
      <c r="D679" s="2139"/>
      <c r="E679" s="2145"/>
      <c r="F679" s="2146"/>
    </row>
    <row r="680" spans="1:6" s="10" customFormat="1" ht="78.75">
      <c r="A680" s="155" t="s">
        <v>5499</v>
      </c>
      <c r="B680" s="15" t="s">
        <v>5498</v>
      </c>
      <c r="C680" s="2138"/>
      <c r="D680" s="2139"/>
      <c r="E680" s="2145"/>
      <c r="F680" s="2146"/>
    </row>
    <row r="681" spans="1:6" s="10" customFormat="1">
      <c r="A681" s="2137"/>
      <c r="B681" s="15"/>
      <c r="C681" s="2141" t="s">
        <v>639</v>
      </c>
      <c r="D681" s="2142">
        <v>70</v>
      </c>
      <c r="E681" s="2145">
        <v>20</v>
      </c>
      <c r="F681" s="96">
        <f t="shared" ref="F681" si="19">D681*E681</f>
        <v>1400</v>
      </c>
    </row>
    <row r="682" spans="1:6" s="10" customFormat="1">
      <c r="A682" s="162"/>
      <c r="B682" s="414"/>
      <c r="C682" s="174"/>
      <c r="D682" s="175"/>
      <c r="E682" s="2145"/>
      <c r="F682" s="78"/>
    </row>
    <row r="683" spans="1:6" s="10" customFormat="1">
      <c r="A683" s="177" t="s">
        <v>469</v>
      </c>
      <c r="B683" s="215" t="s">
        <v>495</v>
      </c>
      <c r="C683" s="216"/>
      <c r="D683" s="2"/>
      <c r="E683" s="50"/>
      <c r="F683" s="20">
        <f>SUM(F662:F681)</f>
        <v>103650</v>
      </c>
    </row>
    <row r="684" spans="1:6" s="10" customFormat="1">
      <c r="A684" s="162"/>
      <c r="B684" s="289"/>
      <c r="C684" s="415"/>
      <c r="D684" s="4"/>
      <c r="E684" s="4"/>
      <c r="F684" s="105"/>
    </row>
    <row r="685" spans="1:6" s="10" customFormat="1">
      <c r="B685" s="173"/>
      <c r="C685" s="416"/>
      <c r="D685" s="105"/>
      <c r="E685" s="4"/>
      <c r="F685" s="105"/>
    </row>
    <row r="686" spans="1:6" s="10" customFormat="1">
      <c r="A686" s="177" t="s">
        <v>496</v>
      </c>
      <c r="B686" s="265" t="s">
        <v>497</v>
      </c>
      <c r="C686" s="265"/>
      <c r="D686" s="18"/>
      <c r="E686" s="51"/>
      <c r="F686" s="19"/>
    </row>
    <row r="687" spans="1:6" s="10" customFormat="1">
      <c r="A687" s="266"/>
      <c r="B687" s="417"/>
      <c r="C687" s="418"/>
      <c r="D687" s="419"/>
      <c r="E687" s="2370"/>
      <c r="F687" s="105"/>
    </row>
    <row r="688" spans="1:6" s="10" customFormat="1">
      <c r="B688" s="420" t="s">
        <v>498</v>
      </c>
      <c r="C688" s="184"/>
      <c r="D688" s="62"/>
      <c r="E688" s="2370"/>
      <c r="F688" s="105"/>
    </row>
    <row r="689" spans="1:6" s="10" customFormat="1" ht="22.5">
      <c r="A689" s="155"/>
      <c r="B689" s="185" t="s">
        <v>499</v>
      </c>
      <c r="C689" s="184"/>
      <c r="D689" s="62"/>
      <c r="E689" s="2370"/>
      <c r="F689" s="105"/>
    </row>
    <row r="690" spans="1:6" s="10" customFormat="1" ht="33.75">
      <c r="A690" s="155"/>
      <c r="B690" s="186" t="s">
        <v>500</v>
      </c>
      <c r="C690" s="184"/>
      <c r="D690" s="62"/>
      <c r="E690" s="2123"/>
      <c r="F690" s="63"/>
    </row>
    <row r="691" spans="1:6" s="10" customFormat="1" ht="33.75">
      <c r="A691" s="162"/>
      <c r="B691" s="186" t="s">
        <v>501</v>
      </c>
      <c r="C691" s="184"/>
      <c r="D691" s="62"/>
      <c r="E691" s="2123"/>
      <c r="F691" s="63"/>
    </row>
    <row r="692" spans="1:6" s="10" customFormat="1" ht="45">
      <c r="A692" s="162"/>
      <c r="B692" s="186" t="s">
        <v>502</v>
      </c>
      <c r="C692" s="184"/>
      <c r="D692" s="62"/>
      <c r="E692" s="2123"/>
      <c r="F692" s="63"/>
    </row>
    <row r="693" spans="1:6" s="10" customFormat="1" ht="33.75">
      <c r="A693" s="172"/>
      <c r="B693" s="186" t="s">
        <v>503</v>
      </c>
      <c r="C693" s="184"/>
      <c r="D693" s="62"/>
      <c r="E693" s="2123"/>
      <c r="F693" s="63"/>
    </row>
    <row r="694" spans="1:6" s="10" customFormat="1" ht="67.5">
      <c r="A694" s="162"/>
      <c r="B694" s="185" t="s">
        <v>504</v>
      </c>
      <c r="C694" s="205"/>
      <c r="D694" s="197"/>
      <c r="E694" s="2123"/>
      <c r="F694" s="63"/>
    </row>
    <row r="695" spans="1:6" s="10" customFormat="1" ht="135">
      <c r="A695" s="245"/>
      <c r="B695" s="185" t="s">
        <v>505</v>
      </c>
      <c r="C695" s="205"/>
      <c r="D695" s="197"/>
      <c r="E695" s="2123"/>
      <c r="F695" s="63"/>
    </row>
    <row r="696" spans="1:6" s="10" customFormat="1" ht="45">
      <c r="A696" s="247"/>
      <c r="B696" s="185" t="s">
        <v>506</v>
      </c>
      <c r="C696" s="205"/>
      <c r="D696" s="197"/>
      <c r="E696" s="2123"/>
      <c r="F696" s="63"/>
    </row>
    <row r="697" spans="1:6" s="10" customFormat="1" ht="45">
      <c r="A697" s="162"/>
      <c r="B697" s="185" t="s">
        <v>507</v>
      </c>
      <c r="C697" s="205"/>
      <c r="D697" s="197"/>
      <c r="E697" s="2123"/>
      <c r="F697" s="63"/>
    </row>
    <row r="698" spans="1:6" s="10" customFormat="1">
      <c r="A698" s="421"/>
      <c r="B698" s="185" t="s">
        <v>508</v>
      </c>
      <c r="C698" s="205"/>
      <c r="D698" s="197"/>
      <c r="E698" s="2123"/>
      <c r="F698" s="63"/>
    </row>
    <row r="699" spans="1:6" s="10" customFormat="1" ht="22.5">
      <c r="A699" s="162"/>
      <c r="B699" s="185" t="s">
        <v>509</v>
      </c>
      <c r="C699" s="205"/>
      <c r="D699" s="197"/>
      <c r="E699" s="2123"/>
      <c r="F699" s="63"/>
    </row>
    <row r="700" spans="1:6" s="10" customFormat="1">
      <c r="A700" s="162"/>
      <c r="B700" s="185" t="s">
        <v>510</v>
      </c>
      <c r="C700" s="205"/>
      <c r="D700" s="197"/>
      <c r="E700" s="2123"/>
      <c r="F700" s="63"/>
    </row>
    <row r="701" spans="1:6" s="10" customFormat="1" ht="67.5">
      <c r="A701" s="162"/>
      <c r="B701" s="185" t="s">
        <v>511</v>
      </c>
      <c r="C701" s="205"/>
      <c r="D701" s="197"/>
      <c r="E701" s="2123"/>
      <c r="F701" s="63"/>
    </row>
    <row r="702" spans="1:6" s="10" customFormat="1" ht="22.5">
      <c r="A702" s="162"/>
      <c r="B702" s="185" t="s">
        <v>512</v>
      </c>
      <c r="C702" s="205"/>
      <c r="D702" s="197"/>
      <c r="E702" s="2123"/>
      <c r="F702" s="63"/>
    </row>
    <row r="703" spans="1:6" s="10" customFormat="1">
      <c r="A703" s="162"/>
      <c r="B703" s="185" t="s">
        <v>513</v>
      </c>
      <c r="C703" s="205"/>
      <c r="D703" s="197"/>
      <c r="E703" s="2123"/>
      <c r="F703" s="63"/>
    </row>
    <row r="704" spans="1:6" s="10" customFormat="1" ht="56.25">
      <c r="A704" s="162"/>
      <c r="B704" s="185" t="s">
        <v>514</v>
      </c>
      <c r="C704" s="205"/>
      <c r="D704" s="197"/>
      <c r="E704" s="2123"/>
      <c r="F704" s="63"/>
    </row>
    <row r="705" spans="1:6" s="10" customFormat="1" ht="45">
      <c r="A705" s="162"/>
      <c r="B705" s="185" t="s">
        <v>515</v>
      </c>
      <c r="C705" s="205"/>
      <c r="D705" s="197"/>
      <c r="E705" s="2123"/>
      <c r="F705" s="63"/>
    </row>
    <row r="706" spans="1:6" s="10" customFormat="1" ht="33.75">
      <c r="A706" s="162"/>
      <c r="B706" s="185" t="s">
        <v>516</v>
      </c>
      <c r="C706" s="205"/>
      <c r="D706" s="197"/>
      <c r="E706" s="2123"/>
      <c r="F706" s="63"/>
    </row>
    <row r="707" spans="1:6" s="10" customFormat="1">
      <c r="A707" s="162"/>
      <c r="B707" s="185" t="s">
        <v>517</v>
      </c>
      <c r="C707" s="205"/>
      <c r="D707" s="197"/>
      <c r="E707" s="2123"/>
      <c r="F707" s="63"/>
    </row>
    <row r="708" spans="1:6" s="10" customFormat="1" ht="78.75">
      <c r="A708" s="162"/>
      <c r="B708" s="185" t="s">
        <v>518</v>
      </c>
      <c r="C708" s="205"/>
      <c r="D708" s="197"/>
      <c r="E708" s="2123"/>
      <c r="F708" s="63"/>
    </row>
    <row r="709" spans="1:6" s="10" customFormat="1">
      <c r="A709" s="162"/>
      <c r="B709" s="185" t="s">
        <v>519</v>
      </c>
      <c r="C709" s="205"/>
      <c r="D709" s="197"/>
      <c r="E709" s="2123"/>
      <c r="F709" s="63"/>
    </row>
    <row r="710" spans="1:6" s="10" customFormat="1">
      <c r="A710" s="162"/>
      <c r="B710" s="185" t="s">
        <v>520</v>
      </c>
      <c r="C710" s="205"/>
      <c r="D710" s="197"/>
      <c r="E710" s="2123"/>
      <c r="F710" s="63"/>
    </row>
    <row r="711" spans="1:6" s="10" customFormat="1" ht="45">
      <c r="A711" s="162"/>
      <c r="B711" s="185" t="s">
        <v>521</v>
      </c>
      <c r="C711" s="205"/>
      <c r="D711" s="197"/>
      <c r="E711" s="2123"/>
      <c r="F711" s="63"/>
    </row>
    <row r="712" spans="1:6" s="10" customFormat="1" ht="22.5">
      <c r="A712" s="162"/>
      <c r="B712" s="185" t="s">
        <v>522</v>
      </c>
      <c r="C712" s="205"/>
      <c r="D712" s="197"/>
      <c r="E712" s="2123"/>
      <c r="F712" s="63"/>
    </row>
    <row r="713" spans="1:6" s="10" customFormat="1">
      <c r="A713" s="162"/>
      <c r="B713" s="185" t="s">
        <v>523</v>
      </c>
      <c r="C713" s="205"/>
      <c r="D713" s="197"/>
      <c r="E713" s="2123"/>
      <c r="F713" s="63"/>
    </row>
    <row r="714" spans="1:6" s="10" customFormat="1" ht="22.5">
      <c r="A714" s="162"/>
      <c r="B714" s="185" t="s">
        <v>524</v>
      </c>
      <c r="C714" s="205"/>
      <c r="D714" s="197"/>
      <c r="E714" s="2123"/>
      <c r="F714" s="63"/>
    </row>
    <row r="715" spans="1:6" s="10" customFormat="1">
      <c r="A715" s="162"/>
      <c r="B715" s="185" t="s">
        <v>525</v>
      </c>
      <c r="C715" s="205"/>
      <c r="D715" s="197"/>
      <c r="E715" s="2123"/>
      <c r="F715" s="63"/>
    </row>
    <row r="716" spans="1:6" s="10" customFormat="1" ht="33.75">
      <c r="A716" s="162"/>
      <c r="B716" s="185" t="s">
        <v>526</v>
      </c>
      <c r="C716" s="205"/>
      <c r="D716" s="197"/>
      <c r="E716" s="2123"/>
      <c r="F716" s="63"/>
    </row>
    <row r="717" spans="1:6" s="10" customFormat="1">
      <c r="A717" s="162"/>
      <c r="B717" s="185" t="s">
        <v>248</v>
      </c>
      <c r="C717" s="205"/>
      <c r="D717" s="197"/>
      <c r="E717" s="2123"/>
      <c r="F717" s="63"/>
    </row>
    <row r="718" spans="1:6" s="10" customFormat="1" ht="22.5">
      <c r="A718" s="162"/>
      <c r="B718" s="185" t="s">
        <v>527</v>
      </c>
      <c r="C718" s="205"/>
      <c r="D718" s="197"/>
      <c r="E718" s="2123"/>
      <c r="F718" s="63"/>
    </row>
    <row r="719" spans="1:6" s="10" customFormat="1">
      <c r="A719" s="162"/>
      <c r="B719" s="185" t="s">
        <v>528</v>
      </c>
      <c r="C719" s="205"/>
      <c r="D719" s="197"/>
      <c r="E719" s="2123"/>
      <c r="F719" s="63"/>
    </row>
    <row r="720" spans="1:6" s="10" customFormat="1">
      <c r="A720" s="162"/>
      <c r="B720" s="185" t="s">
        <v>529</v>
      </c>
      <c r="C720" s="205"/>
      <c r="D720" s="197"/>
      <c r="E720" s="2123"/>
      <c r="F720" s="63"/>
    </row>
    <row r="721" spans="1:6" s="10" customFormat="1" ht="22.5">
      <c r="A721" s="162"/>
      <c r="B721" s="185" t="s">
        <v>530</v>
      </c>
      <c r="C721" s="205"/>
      <c r="D721" s="197"/>
      <c r="E721" s="2123"/>
      <c r="F721" s="63"/>
    </row>
    <row r="722" spans="1:6" s="10" customFormat="1" ht="56.25">
      <c r="A722" s="162"/>
      <c r="B722" s="185" t="s">
        <v>531</v>
      </c>
      <c r="C722" s="205"/>
      <c r="D722" s="197"/>
      <c r="E722" s="2123"/>
      <c r="F722" s="63"/>
    </row>
    <row r="723" spans="1:6" s="10" customFormat="1">
      <c r="A723" s="162"/>
      <c r="B723" s="185" t="s">
        <v>532</v>
      </c>
      <c r="C723" s="205"/>
      <c r="D723" s="197"/>
      <c r="E723" s="2123"/>
      <c r="F723" s="63"/>
    </row>
    <row r="724" spans="1:6" s="10" customFormat="1">
      <c r="A724" s="162"/>
      <c r="B724" s="185" t="s">
        <v>533</v>
      </c>
      <c r="C724" s="205"/>
      <c r="D724" s="197"/>
      <c r="E724" s="2123"/>
      <c r="F724" s="63"/>
    </row>
    <row r="725" spans="1:6" s="10" customFormat="1">
      <c r="A725" s="162"/>
      <c r="B725" s="185" t="s">
        <v>534</v>
      </c>
      <c r="C725" s="205"/>
      <c r="D725" s="197"/>
      <c r="E725" s="2123"/>
      <c r="F725" s="63"/>
    </row>
    <row r="726" spans="1:6" s="10" customFormat="1">
      <c r="A726" s="162"/>
      <c r="B726" s="185" t="s">
        <v>535</v>
      </c>
      <c r="C726" s="205"/>
      <c r="D726" s="197"/>
      <c r="E726" s="2123"/>
      <c r="F726" s="63"/>
    </row>
    <row r="727" spans="1:6" s="10" customFormat="1" ht="22.5">
      <c r="A727" s="162"/>
      <c r="B727" s="185" t="s">
        <v>536</v>
      </c>
      <c r="C727" s="205"/>
      <c r="D727" s="197"/>
      <c r="E727" s="2123"/>
      <c r="F727" s="63"/>
    </row>
    <row r="728" spans="1:6" s="10" customFormat="1">
      <c r="A728" s="162"/>
      <c r="B728" s="185" t="s">
        <v>537</v>
      </c>
      <c r="C728" s="205"/>
      <c r="D728" s="197"/>
      <c r="E728" s="2123"/>
      <c r="F728" s="63"/>
    </row>
    <row r="729" spans="1:6" s="10" customFormat="1">
      <c r="A729" s="162"/>
      <c r="B729" s="185" t="s">
        <v>538</v>
      </c>
      <c r="C729" s="205"/>
      <c r="D729" s="197"/>
      <c r="E729" s="2123"/>
      <c r="F729" s="63"/>
    </row>
    <row r="730" spans="1:6" s="10" customFormat="1">
      <c r="A730" s="162"/>
      <c r="B730" s="422"/>
      <c r="C730" s="423"/>
      <c r="D730" s="424"/>
      <c r="E730" s="2123"/>
      <c r="F730" s="63"/>
    </row>
    <row r="731" spans="1:6" s="10" customFormat="1" ht="146.25">
      <c r="A731" s="162"/>
      <c r="B731" s="185" t="s">
        <v>539</v>
      </c>
      <c r="C731" s="205"/>
      <c r="D731" s="197"/>
      <c r="E731" s="2123"/>
      <c r="F731" s="63"/>
    </row>
    <row r="732" spans="1:6" s="10" customFormat="1" ht="101.25">
      <c r="A732" s="162"/>
      <c r="B732" s="185" t="s">
        <v>540</v>
      </c>
      <c r="C732" s="205"/>
      <c r="D732" s="197"/>
      <c r="E732" s="2123"/>
      <c r="F732" s="106"/>
    </row>
    <row r="733" spans="1:6" s="10" customFormat="1" ht="22.5">
      <c r="A733" s="162"/>
      <c r="B733" s="185" t="s">
        <v>541</v>
      </c>
      <c r="C733" s="205"/>
      <c r="D733" s="197"/>
      <c r="E733" s="2123"/>
      <c r="F733" s="63"/>
    </row>
    <row r="734" spans="1:6" s="10" customFormat="1" ht="56.25">
      <c r="A734" s="162"/>
      <c r="B734" s="257" t="s">
        <v>542</v>
      </c>
      <c r="C734" s="205"/>
      <c r="D734" s="197"/>
      <c r="E734" s="2123"/>
      <c r="F734" s="63"/>
    </row>
    <row r="735" spans="1:6" s="10" customFormat="1">
      <c r="A735" s="162"/>
      <c r="B735" s="185"/>
      <c r="C735" s="205"/>
      <c r="D735" s="197"/>
      <c r="E735" s="2123"/>
      <c r="F735" s="63"/>
    </row>
    <row r="736" spans="1:6" s="10" customFormat="1">
      <c r="A736" s="195"/>
      <c r="B736" s="267" t="s">
        <v>543</v>
      </c>
      <c r="C736" s="268"/>
      <c r="D736" s="269"/>
      <c r="E736" s="2148"/>
      <c r="F736" s="2089"/>
    </row>
    <row r="737" spans="1:6" s="10" customFormat="1">
      <c r="A737" s="162"/>
      <c r="B737" s="202"/>
      <c r="C737" s="425"/>
      <c r="D737" s="208"/>
      <c r="E737" s="2123"/>
      <c r="F737" s="107"/>
    </row>
    <row r="738" spans="1:6" s="10" customFormat="1" ht="192" customHeight="1">
      <c r="A738" s="162" t="s">
        <v>544</v>
      </c>
      <c r="B738" s="2016" t="s">
        <v>5608</v>
      </c>
      <c r="C738" s="425" t="s">
        <v>269</v>
      </c>
      <c r="D738" s="429">
        <v>19.5</v>
      </c>
      <c r="E738" s="2123">
        <v>160</v>
      </c>
      <c r="F738" s="96">
        <f t="shared" ref="F738" si="20">D738*E738</f>
        <v>3120</v>
      </c>
    </row>
    <row r="739" spans="1:6" s="10" customFormat="1">
      <c r="A739" s="426"/>
      <c r="B739" s="202"/>
      <c r="C739" s="425"/>
      <c r="D739" s="208"/>
      <c r="E739" s="2123"/>
      <c r="F739" s="107"/>
    </row>
    <row r="740" spans="1:6" s="10" customFormat="1" ht="67.5">
      <c r="A740" s="162" t="s">
        <v>545</v>
      </c>
      <c r="B740" s="2019" t="s">
        <v>546</v>
      </c>
      <c r="C740" s="427"/>
      <c r="D740" s="428"/>
      <c r="E740" s="2123"/>
      <c r="F740" s="108"/>
    </row>
    <row r="741" spans="1:6" s="10" customFormat="1">
      <c r="A741" s="162"/>
      <c r="B741" s="2019" t="s">
        <v>5412</v>
      </c>
      <c r="C741" s="425" t="s">
        <v>272</v>
      </c>
      <c r="D741" s="2091">
        <v>1</v>
      </c>
      <c r="E741" s="2123">
        <v>1500</v>
      </c>
      <c r="F741" s="96">
        <f t="shared" ref="F741" si="21">D741*E741</f>
        <v>1500</v>
      </c>
    </row>
    <row r="742" spans="1:6" s="10" customFormat="1">
      <c r="A742" s="162"/>
      <c r="B742" s="202"/>
      <c r="C742" s="425"/>
      <c r="D742" s="208"/>
      <c r="E742" s="2123"/>
      <c r="F742" s="64"/>
    </row>
    <row r="743" spans="1:6" s="10" customFormat="1">
      <c r="A743" s="2292"/>
      <c r="B743" s="2250"/>
      <c r="C743" s="2287"/>
      <c r="D743" s="2288"/>
      <c r="E743" s="2123"/>
      <c r="F743" s="2296"/>
    </row>
    <row r="744" spans="1:6" s="10" customFormat="1" ht="191.25">
      <c r="A744" s="2137" t="s">
        <v>549</v>
      </c>
      <c r="B744" s="2286" t="s">
        <v>5609</v>
      </c>
      <c r="C744" s="2287"/>
      <c r="D744" s="2288"/>
      <c r="E744" s="2223"/>
      <c r="F744" s="2144"/>
    </row>
    <row r="745" spans="1:6" s="10" customFormat="1" ht="22.5">
      <c r="A745" s="2137"/>
      <c r="B745" s="2143" t="s">
        <v>5620</v>
      </c>
      <c r="C745" s="2289" t="s">
        <v>272</v>
      </c>
      <c r="D745" s="2290">
        <v>1</v>
      </c>
      <c r="E745" s="2223">
        <v>1500</v>
      </c>
      <c r="F745" s="2144">
        <f>D745*E745</f>
        <v>1500</v>
      </c>
    </row>
    <row r="746" spans="1:6" s="521" customFormat="1" ht="45" customHeight="1">
      <c r="A746" s="2137"/>
      <c r="B746" s="2291" t="s">
        <v>5610</v>
      </c>
      <c r="C746" s="2289" t="s">
        <v>272</v>
      </c>
      <c r="D746" s="2290">
        <v>1</v>
      </c>
      <c r="E746" s="2223">
        <v>1500</v>
      </c>
      <c r="F746" s="2144">
        <f>D746*E746</f>
        <v>1500</v>
      </c>
    </row>
    <row r="747" spans="1:6" s="521" customFormat="1">
      <c r="A747" s="2137"/>
      <c r="B747" s="2143"/>
      <c r="C747" s="2289"/>
      <c r="D747" s="2290"/>
      <c r="E747" s="2223"/>
      <c r="F747" s="2144"/>
    </row>
    <row r="748" spans="1:6" s="521" customFormat="1">
      <c r="A748" s="266"/>
      <c r="B748" s="185" t="s">
        <v>547</v>
      </c>
      <c r="C748" s="283"/>
      <c r="D748" s="424"/>
      <c r="E748" s="2123"/>
      <c r="F748" s="64"/>
    </row>
    <row r="749" spans="1:6" s="521" customFormat="1" ht="168.75">
      <c r="A749" s="193"/>
      <c r="B749" s="185" t="s">
        <v>548</v>
      </c>
      <c r="C749" s="283"/>
      <c r="D749" s="424"/>
      <c r="E749" s="2123"/>
      <c r="F749" s="108"/>
    </row>
    <row r="750" spans="1:6" s="521" customFormat="1">
      <c r="A750" s="2292"/>
      <c r="B750" s="2154"/>
      <c r="C750" s="2287"/>
      <c r="D750" s="2288"/>
      <c r="E750" s="2223"/>
      <c r="F750" s="2293"/>
    </row>
    <row r="751" spans="1:6" s="521" customFormat="1" ht="310.5" customHeight="1">
      <c r="A751" s="2137" t="s">
        <v>550</v>
      </c>
      <c r="B751" s="2143" t="s">
        <v>5611</v>
      </c>
      <c r="C751" s="2287"/>
      <c r="D751" s="2288"/>
      <c r="E751" s="2223"/>
      <c r="F751" s="2144"/>
    </row>
    <row r="752" spans="1:6" s="521" customFormat="1" ht="56.25">
      <c r="A752" s="2137"/>
      <c r="B752" s="2294" t="s">
        <v>5612</v>
      </c>
      <c r="C752" s="2289" t="s">
        <v>272</v>
      </c>
      <c r="D752" s="2290">
        <v>1</v>
      </c>
      <c r="E752" s="2223">
        <v>1300</v>
      </c>
      <c r="F752" s="2144">
        <f t="shared" ref="F752:F759" si="22">D752*E752</f>
        <v>1300</v>
      </c>
    </row>
    <row r="753" spans="1:6" s="521" customFormat="1" ht="73.5" customHeight="1">
      <c r="A753" s="2137"/>
      <c r="B753" s="2291" t="s">
        <v>5613</v>
      </c>
      <c r="C753" s="2289" t="s">
        <v>272</v>
      </c>
      <c r="D753" s="2290">
        <v>1</v>
      </c>
      <c r="E753" s="2223">
        <v>1300</v>
      </c>
      <c r="F753" s="2144">
        <f t="shared" si="22"/>
        <v>1300</v>
      </c>
    </row>
    <row r="754" spans="1:6" s="521" customFormat="1" ht="72" customHeight="1">
      <c r="A754" s="2137"/>
      <c r="B754" s="2291" t="s">
        <v>5614</v>
      </c>
      <c r="C754" s="2289" t="s">
        <v>272</v>
      </c>
      <c r="D754" s="2290">
        <v>1</v>
      </c>
      <c r="E754" s="2223">
        <v>1300</v>
      </c>
      <c r="F754" s="2144">
        <f t="shared" si="22"/>
        <v>1300</v>
      </c>
    </row>
    <row r="755" spans="1:6" s="521" customFormat="1" ht="67.5">
      <c r="A755" s="2137"/>
      <c r="B755" s="2291" t="s">
        <v>5615</v>
      </c>
      <c r="C755" s="2289" t="s">
        <v>272</v>
      </c>
      <c r="D755" s="2290">
        <v>1</v>
      </c>
      <c r="E755" s="2223">
        <v>2700</v>
      </c>
      <c r="F755" s="2144">
        <f t="shared" si="22"/>
        <v>2700</v>
      </c>
    </row>
    <row r="756" spans="1:6" s="521" customFormat="1" ht="108.75" customHeight="1">
      <c r="A756" s="2137"/>
      <c r="B756" s="2291" t="s">
        <v>5616</v>
      </c>
      <c r="C756" s="2289" t="s">
        <v>272</v>
      </c>
      <c r="D756" s="2290">
        <v>1</v>
      </c>
      <c r="E756" s="2223">
        <v>3300</v>
      </c>
      <c r="F756" s="2144">
        <f t="shared" si="22"/>
        <v>3300</v>
      </c>
    </row>
    <row r="757" spans="1:6" s="521" customFormat="1" ht="59.25" customHeight="1">
      <c r="A757" s="2137"/>
      <c r="B757" s="2291" t="s">
        <v>5617</v>
      </c>
      <c r="C757" s="2289" t="s">
        <v>272</v>
      </c>
      <c r="D757" s="2290">
        <v>1</v>
      </c>
      <c r="E757" s="2223">
        <v>1600</v>
      </c>
      <c r="F757" s="2144">
        <f t="shared" si="22"/>
        <v>1600</v>
      </c>
    </row>
    <row r="758" spans="1:6" s="521" customFormat="1" ht="74.25" customHeight="1">
      <c r="A758" s="2137"/>
      <c r="B758" s="2291" t="s">
        <v>5618</v>
      </c>
      <c r="C758" s="2289" t="s">
        <v>272</v>
      </c>
      <c r="D758" s="2290">
        <v>1</v>
      </c>
      <c r="E758" s="2223">
        <v>1300</v>
      </c>
      <c r="F758" s="2144">
        <f t="shared" si="22"/>
        <v>1300</v>
      </c>
    </row>
    <row r="759" spans="1:6" s="521" customFormat="1" ht="67.5">
      <c r="A759" s="2137"/>
      <c r="B759" s="2295" t="s">
        <v>5619</v>
      </c>
      <c r="C759" s="2289" t="s">
        <v>272</v>
      </c>
      <c r="D759" s="2290">
        <v>1</v>
      </c>
      <c r="E759" s="2223">
        <v>1300</v>
      </c>
      <c r="F759" s="2144">
        <f t="shared" si="22"/>
        <v>1300</v>
      </c>
    </row>
    <row r="760" spans="1:6" s="10" customFormat="1">
      <c r="A760" s="38" t="s">
        <v>496</v>
      </c>
      <c r="B760" s="38" t="str">
        <f>+B736</f>
        <v>BRAVARSKI RADOVI</v>
      </c>
      <c r="C760" s="38" t="s">
        <v>551</v>
      </c>
      <c r="D760" s="38"/>
      <c r="E760" s="2371"/>
      <c r="F760" s="133">
        <f>SUM(F737:F759)</f>
        <v>21720</v>
      </c>
    </row>
    <row r="761" spans="1:6" s="10" customFormat="1">
      <c r="A761" s="190"/>
      <c r="B761" s="430"/>
      <c r="C761" s="431"/>
      <c r="D761" s="432"/>
      <c r="E761" s="2372"/>
      <c r="F761" s="58"/>
    </row>
    <row r="762" spans="1:6" s="10" customFormat="1">
      <c r="A762" s="190"/>
      <c r="B762" s="430"/>
      <c r="C762" s="431"/>
      <c r="D762" s="432"/>
    </row>
    <row r="763" spans="1:6" s="10" customFormat="1">
      <c r="A763" s="433" t="s">
        <v>552</v>
      </c>
      <c r="B763" s="433" t="s">
        <v>553</v>
      </c>
      <c r="C763" s="433"/>
      <c r="D763" s="433"/>
      <c r="E763" s="2373"/>
      <c r="F763" s="39"/>
    </row>
    <row r="764" spans="1:6" s="10" customFormat="1" ht="73.5" customHeight="1">
      <c r="A764" s="190"/>
      <c r="B764" s="195" t="s">
        <v>554</v>
      </c>
      <c r="C764" s="283"/>
      <c r="D764" s="207"/>
      <c r="E764" s="57"/>
      <c r="F764" s="40"/>
    </row>
    <row r="765" spans="1:6" s="10" customFormat="1" ht="115.5" customHeight="1">
      <c r="A765" s="190"/>
      <c r="B765" s="195" t="s">
        <v>5621</v>
      </c>
      <c r="C765" s="425"/>
      <c r="D765" s="208"/>
      <c r="E765" s="2123"/>
      <c r="F765" s="67"/>
    </row>
    <row r="766" spans="1:6" s="10" customFormat="1">
      <c r="A766" s="190"/>
      <c r="B766" s="198" t="s">
        <v>5520</v>
      </c>
      <c r="C766" s="425"/>
      <c r="D766" s="208"/>
      <c r="E766" s="2123"/>
      <c r="F766" s="67"/>
    </row>
    <row r="767" spans="1:6" s="10" customFormat="1" ht="21.75">
      <c r="A767" s="2163"/>
      <c r="B767" s="2160" t="s">
        <v>5519</v>
      </c>
      <c r="C767" s="2161"/>
      <c r="D767" s="2162"/>
      <c r="E767" s="2123"/>
      <c r="F767" s="2164"/>
    </row>
    <row r="768" spans="1:6" s="10" customFormat="1">
      <c r="A768" s="193"/>
      <c r="B768" s="202"/>
      <c r="C768" s="425"/>
      <c r="D768" s="208"/>
      <c r="E768" s="2123"/>
      <c r="F768" s="108"/>
    </row>
    <row r="769" spans="1:6" s="521" customFormat="1" ht="273" customHeight="1">
      <c r="A769" s="2297" t="s">
        <v>555</v>
      </c>
      <c r="B769" s="2298" t="s">
        <v>5622</v>
      </c>
      <c r="C769" s="2161" t="s">
        <v>272</v>
      </c>
      <c r="D769" s="2162">
        <v>10</v>
      </c>
      <c r="E769" s="2223">
        <v>3400</v>
      </c>
      <c r="F769" s="2144">
        <f>D769*E769</f>
        <v>34000</v>
      </c>
    </row>
    <row r="770" spans="1:6" s="521" customFormat="1">
      <c r="A770" s="241"/>
      <c r="B770" s="2299"/>
      <c r="C770" s="2161"/>
      <c r="D770" s="2162"/>
      <c r="E770" s="2223"/>
      <c r="F770" s="2164"/>
    </row>
    <row r="771" spans="1:6" s="521" customFormat="1" ht="282.75" customHeight="1">
      <c r="A771" s="2297" t="s">
        <v>556</v>
      </c>
      <c r="B771" s="2300" t="s">
        <v>5623</v>
      </c>
      <c r="C771" s="2161" t="s">
        <v>272</v>
      </c>
      <c r="D771" s="2162">
        <v>1</v>
      </c>
      <c r="E771" s="2223">
        <v>5000</v>
      </c>
      <c r="F771" s="2144">
        <f>D771*E771</f>
        <v>5000</v>
      </c>
    </row>
    <row r="772" spans="1:6" s="521" customFormat="1">
      <c r="A772" s="2301"/>
      <c r="B772" s="2299"/>
      <c r="C772" s="2161"/>
      <c r="D772" s="2162"/>
      <c r="E772" s="2223"/>
      <c r="F772" s="2164"/>
    </row>
    <row r="773" spans="1:6" s="521" customFormat="1" ht="397.5" customHeight="1">
      <c r="A773" s="2297" t="s">
        <v>557</v>
      </c>
      <c r="B773" s="2302" t="s">
        <v>5624</v>
      </c>
      <c r="C773" s="2161" t="s">
        <v>272</v>
      </c>
      <c r="D773" s="2162">
        <v>2</v>
      </c>
      <c r="E773" s="2223">
        <v>1200</v>
      </c>
      <c r="F773" s="2144">
        <f>D773*E773</f>
        <v>2400</v>
      </c>
    </row>
    <row r="774" spans="1:6" s="521" customFormat="1">
      <c r="A774" s="2163"/>
      <c r="B774" s="2303"/>
      <c r="C774" s="2161"/>
      <c r="D774" s="2162"/>
      <c r="E774" s="2223"/>
      <c r="F774" s="2283"/>
    </row>
    <row r="775" spans="1:6" s="521" customFormat="1" ht="326.25">
      <c r="A775" s="2297" t="s">
        <v>558</v>
      </c>
      <c r="B775" s="2302" t="s">
        <v>5625</v>
      </c>
      <c r="C775" s="2161" t="s">
        <v>272</v>
      </c>
      <c r="D775" s="2162">
        <v>10</v>
      </c>
      <c r="E775" s="2223">
        <v>1600</v>
      </c>
      <c r="F775" s="2144">
        <f>D775*E775</f>
        <v>16000</v>
      </c>
    </row>
    <row r="776" spans="1:6" s="521" customFormat="1">
      <c r="A776" s="2163"/>
      <c r="B776" s="2299"/>
      <c r="C776" s="2161"/>
      <c r="D776" s="2162"/>
      <c r="E776" s="2223"/>
      <c r="F776" s="2283"/>
    </row>
    <row r="777" spans="1:6" s="521" customFormat="1" ht="255.75" customHeight="1">
      <c r="A777" s="2297" t="s">
        <v>559</v>
      </c>
      <c r="B777" s="2302" t="s">
        <v>5626</v>
      </c>
      <c r="C777" s="2161" t="s">
        <v>272</v>
      </c>
      <c r="D777" s="2162">
        <v>1</v>
      </c>
      <c r="E777" s="2223">
        <v>1200</v>
      </c>
      <c r="F777" s="2144">
        <f>D777*E777</f>
        <v>1200</v>
      </c>
    </row>
    <row r="778" spans="1:6" s="521" customFormat="1">
      <c r="A778" s="2304"/>
      <c r="B778" s="2299"/>
      <c r="C778" s="2161"/>
      <c r="D778" s="2162"/>
      <c r="E778" s="2223"/>
      <c r="F778" s="2164"/>
    </row>
    <row r="779" spans="1:6" s="521" customFormat="1" ht="260.25" customHeight="1">
      <c r="A779" s="2297" t="s">
        <v>560</v>
      </c>
      <c r="B779" s="2302" t="s">
        <v>5627</v>
      </c>
      <c r="C779" s="2161" t="s">
        <v>272</v>
      </c>
      <c r="D779" s="2162">
        <v>4</v>
      </c>
      <c r="E779" s="2223">
        <v>1600</v>
      </c>
      <c r="F779" s="2144">
        <f>D779*E779</f>
        <v>6400</v>
      </c>
    </row>
    <row r="780" spans="1:6" s="521" customFormat="1">
      <c r="A780" s="2304"/>
      <c r="B780" s="2303"/>
      <c r="C780" s="2161"/>
      <c r="D780" s="2162"/>
      <c r="E780" s="2223"/>
      <c r="F780" s="2283"/>
    </row>
    <row r="781" spans="1:6" s="521" customFormat="1" ht="270" customHeight="1">
      <c r="A781" s="2297" t="s">
        <v>561</v>
      </c>
      <c r="B781" s="2302" t="s">
        <v>5628</v>
      </c>
      <c r="C781" s="2161" t="s">
        <v>272</v>
      </c>
      <c r="D781" s="2162">
        <v>3</v>
      </c>
      <c r="E781" s="2223">
        <v>950</v>
      </c>
      <c r="F781" s="2144">
        <f>D781*E781</f>
        <v>2850</v>
      </c>
    </row>
    <row r="782" spans="1:6" s="521" customFormat="1">
      <c r="A782" s="2304"/>
      <c r="B782" s="2303"/>
      <c r="C782" s="2161"/>
      <c r="D782" s="2162"/>
      <c r="E782" s="2223"/>
      <c r="F782" s="2283"/>
    </row>
    <row r="783" spans="1:6" s="521" customFormat="1" ht="283.5" customHeight="1">
      <c r="A783" s="2297" t="s">
        <v>562</v>
      </c>
      <c r="B783" s="2302" t="s">
        <v>5629</v>
      </c>
      <c r="C783" s="2161" t="s">
        <v>272</v>
      </c>
      <c r="D783" s="2162">
        <v>5</v>
      </c>
      <c r="E783" s="2223">
        <v>1000</v>
      </c>
      <c r="F783" s="2144">
        <f>D783*E783</f>
        <v>5000</v>
      </c>
    </row>
    <row r="784" spans="1:6" s="521" customFormat="1">
      <c r="A784" s="2304"/>
      <c r="B784" s="2299"/>
      <c r="C784" s="2161"/>
      <c r="D784" s="2162"/>
      <c r="E784" s="2223"/>
      <c r="F784" s="2283"/>
    </row>
    <row r="785" spans="1:6" s="521" customFormat="1" ht="276" customHeight="1">
      <c r="A785" s="2297" t="s">
        <v>563</v>
      </c>
      <c r="B785" s="2302" t="s">
        <v>5630</v>
      </c>
      <c r="C785" s="2161" t="s">
        <v>272</v>
      </c>
      <c r="D785" s="2162">
        <v>6</v>
      </c>
      <c r="E785" s="2223">
        <v>1400</v>
      </c>
      <c r="F785" s="2144">
        <f>D785*E785</f>
        <v>8400</v>
      </c>
    </row>
    <row r="786" spans="1:6" s="521" customFormat="1">
      <c r="A786" s="2304"/>
      <c r="B786" s="2305"/>
      <c r="C786" s="2287"/>
      <c r="D786" s="2228"/>
      <c r="E786" s="2223"/>
      <c r="F786" s="2144"/>
    </row>
    <row r="787" spans="1:6" s="521" customFormat="1" ht="255.75" customHeight="1">
      <c r="A787" s="2297" t="s">
        <v>564</v>
      </c>
      <c r="B787" s="2302" t="s">
        <v>5631</v>
      </c>
      <c r="C787" s="2161" t="s">
        <v>272</v>
      </c>
      <c r="D787" s="2162">
        <v>3</v>
      </c>
      <c r="E787" s="2223">
        <v>450</v>
      </c>
      <c r="F787" s="2144">
        <f>D787*E787</f>
        <v>1350</v>
      </c>
    </row>
    <row r="788" spans="1:6" s="521" customFormat="1">
      <c r="A788" s="2304"/>
      <c r="B788" s="2299"/>
      <c r="C788" s="2161"/>
      <c r="D788" s="2162"/>
      <c r="E788" s="2223"/>
      <c r="F788" s="2164"/>
    </row>
    <row r="789" spans="1:6" s="521" customFormat="1" ht="270" customHeight="1">
      <c r="A789" s="2297" t="s">
        <v>565</v>
      </c>
      <c r="B789" s="2302" t="s">
        <v>5632</v>
      </c>
      <c r="C789" s="2161" t="s">
        <v>272</v>
      </c>
      <c r="D789" s="2162">
        <v>1</v>
      </c>
      <c r="E789" s="2223">
        <v>800</v>
      </c>
      <c r="F789" s="2144">
        <f>D789*E789</f>
        <v>800</v>
      </c>
    </row>
    <row r="790" spans="1:6" s="521" customFormat="1">
      <c r="A790" s="2304"/>
      <c r="B790" s="2305"/>
      <c r="C790" s="2287"/>
      <c r="D790" s="2228"/>
      <c r="E790" s="2223"/>
      <c r="F790" s="2164"/>
    </row>
    <row r="791" spans="1:6" s="521" customFormat="1" ht="270" customHeight="1">
      <c r="A791" s="2297" t="s">
        <v>566</v>
      </c>
      <c r="B791" s="2302" t="s">
        <v>5633</v>
      </c>
      <c r="C791" s="2161" t="s">
        <v>272</v>
      </c>
      <c r="D791" s="2162">
        <v>1</v>
      </c>
      <c r="E791" s="2223">
        <v>1050</v>
      </c>
      <c r="F791" s="2144">
        <f>D791*E791</f>
        <v>1050</v>
      </c>
    </row>
    <row r="792" spans="1:6" s="521" customFormat="1">
      <c r="A792" s="2304"/>
      <c r="B792" s="2305"/>
      <c r="C792" s="2287"/>
      <c r="D792" s="2228"/>
      <c r="E792" s="2223"/>
      <c r="F792" s="2164"/>
    </row>
    <row r="793" spans="1:6" s="521" customFormat="1" ht="327" customHeight="1">
      <c r="A793" s="2297" t="s">
        <v>567</v>
      </c>
      <c r="B793" s="2302" t="s">
        <v>5634</v>
      </c>
      <c r="C793" s="2161" t="s">
        <v>272</v>
      </c>
      <c r="D793" s="2162">
        <v>1</v>
      </c>
      <c r="E793" s="2223">
        <v>1100</v>
      </c>
      <c r="F793" s="2144">
        <f>D793*E793</f>
        <v>1100</v>
      </c>
    </row>
    <row r="794" spans="1:6" s="521" customFormat="1">
      <c r="A794" s="2301"/>
      <c r="B794" s="2299"/>
      <c r="C794" s="2161"/>
      <c r="D794" s="2162"/>
      <c r="E794" s="2223"/>
      <c r="F794" s="2296"/>
    </row>
    <row r="795" spans="1:6" s="521" customFormat="1" ht="337.5" customHeight="1">
      <c r="A795" s="2297" t="s">
        <v>568</v>
      </c>
      <c r="B795" s="2302" t="s">
        <v>5635</v>
      </c>
      <c r="C795" s="2161" t="s">
        <v>272</v>
      </c>
      <c r="D795" s="2162">
        <v>1</v>
      </c>
      <c r="E795" s="2223">
        <v>2000</v>
      </c>
      <c r="F795" s="2144">
        <f>D795*E795</f>
        <v>2000</v>
      </c>
    </row>
    <row r="796" spans="1:6" s="521" customFormat="1" ht="11.25" customHeight="1">
      <c r="A796" s="2301"/>
      <c r="B796" s="2299"/>
      <c r="C796" s="2161"/>
      <c r="D796" s="2162"/>
      <c r="E796" s="2223"/>
      <c r="F796" s="2283"/>
    </row>
    <row r="797" spans="1:6" s="521" customFormat="1" ht="270.75" customHeight="1">
      <c r="A797" s="2297" t="s">
        <v>569</v>
      </c>
      <c r="B797" s="2302" t="s">
        <v>5636</v>
      </c>
      <c r="C797" s="2161" t="s">
        <v>272</v>
      </c>
      <c r="D797" s="2162">
        <v>1</v>
      </c>
      <c r="E797" s="2306">
        <v>900</v>
      </c>
      <c r="F797" s="2144">
        <f>D797*E797</f>
        <v>900</v>
      </c>
    </row>
    <row r="798" spans="1:6" s="521" customFormat="1">
      <c r="A798" s="2301"/>
      <c r="B798" s="2299"/>
      <c r="C798" s="2161"/>
      <c r="D798" s="2162"/>
      <c r="E798" s="2223"/>
      <c r="F798" s="2283"/>
    </row>
    <row r="799" spans="1:6" s="521" customFormat="1" ht="270" customHeight="1">
      <c r="A799" s="2297" t="s">
        <v>570</v>
      </c>
      <c r="B799" s="2302" t="s">
        <v>5637</v>
      </c>
      <c r="C799" s="2161" t="s">
        <v>272</v>
      </c>
      <c r="D799" s="2162">
        <v>1</v>
      </c>
      <c r="E799" s="2306">
        <v>900</v>
      </c>
      <c r="F799" s="2144">
        <f>D799*E799</f>
        <v>900</v>
      </c>
    </row>
    <row r="800" spans="1:6" s="521" customFormat="1">
      <c r="A800" s="2304"/>
      <c r="B800" s="2305"/>
      <c r="C800" s="2307"/>
      <c r="D800" s="2308"/>
      <c r="E800" s="2223"/>
      <c r="F800" s="2283"/>
    </row>
    <row r="801" spans="1:6" s="521" customFormat="1" ht="317.25" customHeight="1">
      <c r="A801" s="2297" t="s">
        <v>5273</v>
      </c>
      <c r="B801" s="2302" t="s">
        <v>5638</v>
      </c>
      <c r="C801" s="2161" t="s">
        <v>272</v>
      </c>
      <c r="D801" s="2162">
        <v>1</v>
      </c>
      <c r="E801" s="2148">
        <v>2700</v>
      </c>
      <c r="F801" s="2130">
        <f>D801*E801</f>
        <v>2700</v>
      </c>
    </row>
    <row r="802" spans="1:6" s="521" customFormat="1">
      <c r="A802" s="241"/>
      <c r="B802" s="2309"/>
      <c r="C802" s="2161"/>
      <c r="D802" s="2162"/>
      <c r="E802" s="2148"/>
      <c r="F802" s="2130"/>
    </row>
    <row r="803" spans="1:6" s="521" customFormat="1" ht="384.75" customHeight="1">
      <c r="A803" s="2297" t="s">
        <v>5413</v>
      </c>
      <c r="B803" s="2302" t="s">
        <v>5639</v>
      </c>
      <c r="C803" s="2161" t="s">
        <v>272</v>
      </c>
      <c r="D803" s="2162">
        <v>1</v>
      </c>
      <c r="E803" s="2123">
        <v>3000</v>
      </c>
      <c r="F803" s="2130">
        <f>D803*E803</f>
        <v>3000</v>
      </c>
    </row>
    <row r="804" spans="1:6" s="521" customFormat="1">
      <c r="A804" s="241"/>
      <c r="B804" s="2309"/>
      <c r="C804" s="2161"/>
      <c r="D804" s="2162"/>
      <c r="E804" s="2148"/>
      <c r="F804" s="2130"/>
    </row>
    <row r="805" spans="1:6" s="521" customFormat="1" ht="318.75" customHeight="1">
      <c r="A805" s="2297" t="s">
        <v>5414</v>
      </c>
      <c r="B805" s="2302" t="s">
        <v>5640</v>
      </c>
      <c r="C805" s="2161" t="s">
        <v>272</v>
      </c>
      <c r="D805" s="2162">
        <v>1</v>
      </c>
      <c r="E805" s="2148">
        <v>2800</v>
      </c>
      <c r="F805" s="2130">
        <f>D805*E805</f>
        <v>2800</v>
      </c>
    </row>
    <row r="806" spans="1:6" s="521" customFormat="1">
      <c r="A806" s="241"/>
      <c r="B806" s="2309"/>
      <c r="C806" s="2161"/>
      <c r="D806" s="2162"/>
      <c r="E806" s="2148"/>
      <c r="F806" s="2130"/>
    </row>
    <row r="807" spans="1:6" s="521" customFormat="1" ht="344.25" customHeight="1">
      <c r="A807" s="2297" t="s">
        <v>5415</v>
      </c>
      <c r="B807" s="2302" t="s">
        <v>5641</v>
      </c>
      <c r="C807" s="2161" t="s">
        <v>272</v>
      </c>
      <c r="D807" s="2162">
        <v>2</v>
      </c>
      <c r="E807" s="2123">
        <v>1950</v>
      </c>
      <c r="F807" s="2130">
        <f>D807*E807</f>
        <v>3900</v>
      </c>
    </row>
    <row r="808" spans="1:6" s="521" customFormat="1">
      <c r="A808" s="242"/>
      <c r="B808" s="2309"/>
      <c r="C808" s="2161"/>
      <c r="D808" s="2162"/>
      <c r="E808" s="2123"/>
      <c r="F808" s="2130"/>
    </row>
    <row r="809" spans="1:6" s="521" customFormat="1" ht="273" customHeight="1">
      <c r="A809" s="2297" t="s">
        <v>5416</v>
      </c>
      <c r="B809" s="2302" t="s">
        <v>5642</v>
      </c>
      <c r="C809" s="2161" t="s">
        <v>272</v>
      </c>
      <c r="D809" s="2162">
        <v>2</v>
      </c>
      <c r="E809" s="2123">
        <v>2500</v>
      </c>
      <c r="F809" s="2130">
        <f>D809*E809</f>
        <v>5000</v>
      </c>
    </row>
    <row r="810" spans="1:6" s="521" customFormat="1">
      <c r="A810" s="242"/>
      <c r="B810" s="2309"/>
      <c r="C810" s="2161"/>
      <c r="D810" s="2162"/>
      <c r="E810" s="2123"/>
      <c r="F810" s="2130"/>
    </row>
    <row r="811" spans="1:6" s="521" customFormat="1" ht="280.5" customHeight="1">
      <c r="A811" s="2297" t="s">
        <v>5417</v>
      </c>
      <c r="B811" s="2302" t="s">
        <v>5643</v>
      </c>
      <c r="C811" s="2161" t="s">
        <v>272</v>
      </c>
      <c r="D811" s="2162">
        <v>1</v>
      </c>
      <c r="E811" s="2123">
        <v>850</v>
      </c>
      <c r="F811" s="2130">
        <f>D811*E811</f>
        <v>850</v>
      </c>
    </row>
    <row r="812" spans="1:6" s="521" customFormat="1">
      <c r="A812" s="2297"/>
      <c r="B812" s="2302"/>
      <c r="C812" s="2161"/>
      <c r="D812" s="2162"/>
      <c r="E812" s="2123"/>
      <c r="F812" s="2130"/>
    </row>
    <row r="813" spans="1:6" s="521" customFormat="1" ht="282" customHeight="1">
      <c r="A813" s="2297" t="s">
        <v>5418</v>
      </c>
      <c r="B813" s="2302" t="s">
        <v>5644</v>
      </c>
      <c r="C813" s="2161" t="s">
        <v>272</v>
      </c>
      <c r="D813" s="2162">
        <v>1</v>
      </c>
      <c r="E813" s="2123">
        <v>2300</v>
      </c>
      <c r="F813" s="2130">
        <f>D813*E813</f>
        <v>2300</v>
      </c>
    </row>
    <row r="814" spans="1:6" s="521" customFormat="1">
      <c r="A814" s="2297"/>
      <c r="B814" s="2302"/>
      <c r="C814" s="2161"/>
      <c r="D814" s="2162"/>
      <c r="E814" s="2123"/>
      <c r="F814" s="2130"/>
    </row>
    <row r="815" spans="1:6" s="521" customFormat="1" ht="282.75" customHeight="1">
      <c r="A815" s="2297" t="s">
        <v>5419</v>
      </c>
      <c r="B815" s="2302" t="s">
        <v>5645</v>
      </c>
      <c r="C815" s="2161" t="s">
        <v>272</v>
      </c>
      <c r="D815" s="2162">
        <v>1</v>
      </c>
      <c r="E815" s="2123">
        <v>1850</v>
      </c>
      <c r="F815" s="2130">
        <f>D815*E815</f>
        <v>1850</v>
      </c>
    </row>
    <row r="816" spans="1:6" s="521" customFormat="1">
      <c r="A816" s="2297"/>
      <c r="B816" s="2302"/>
      <c r="C816" s="2161"/>
      <c r="D816" s="2162"/>
      <c r="E816" s="2123"/>
      <c r="F816" s="2130"/>
    </row>
    <row r="817" spans="1:7" s="521" customFormat="1" ht="279.75" customHeight="1">
      <c r="A817" s="2297" t="s">
        <v>5420</v>
      </c>
      <c r="B817" s="2302" t="s">
        <v>5646</v>
      </c>
      <c r="C817" s="2161" t="s">
        <v>272</v>
      </c>
      <c r="D817" s="2162">
        <v>1</v>
      </c>
      <c r="E817" s="2148">
        <v>2600</v>
      </c>
      <c r="F817" s="2130">
        <f>D817*E817</f>
        <v>2600</v>
      </c>
    </row>
    <row r="818" spans="1:7" s="521" customFormat="1" ht="13.5" customHeight="1">
      <c r="A818" s="2297"/>
      <c r="B818" s="2302"/>
      <c r="C818" s="2161"/>
      <c r="D818" s="2162"/>
      <c r="E818" s="2148"/>
      <c r="F818" s="2130"/>
    </row>
    <row r="819" spans="1:7" s="521" customFormat="1" ht="246" customHeight="1">
      <c r="A819" s="2310" t="s">
        <v>5647</v>
      </c>
      <c r="B819" s="2311" t="s">
        <v>5677</v>
      </c>
      <c r="C819" s="2312" t="s">
        <v>272</v>
      </c>
      <c r="D819" s="2237">
        <v>1</v>
      </c>
      <c r="E819" s="2313">
        <v>4000</v>
      </c>
      <c r="F819" s="2239">
        <f>D819*E819</f>
        <v>4000</v>
      </c>
    </row>
    <row r="820" spans="1:7" s="521" customFormat="1">
      <c r="A820" s="2297"/>
      <c r="B820" s="2302"/>
      <c r="C820" s="2161"/>
      <c r="D820" s="2162"/>
      <c r="E820" s="2148"/>
      <c r="F820" s="2130"/>
    </row>
    <row r="821" spans="1:7" s="521" customFormat="1" ht="33.75">
      <c r="A821" s="2297" t="s">
        <v>5648</v>
      </c>
      <c r="B821" s="2302" t="s">
        <v>5649</v>
      </c>
      <c r="C821" s="2314"/>
      <c r="D821" s="2237"/>
      <c r="E821" s="2313"/>
      <c r="F821" s="2239"/>
      <c r="G821" s="2324" t="s">
        <v>5652</v>
      </c>
    </row>
    <row r="822" spans="1:7" s="521" customFormat="1">
      <c r="A822" s="2297"/>
      <c r="B822" s="2286" t="s">
        <v>5650</v>
      </c>
      <c r="C822" s="2314" t="s">
        <v>272</v>
      </c>
      <c r="D822" s="2237">
        <v>10</v>
      </c>
      <c r="E822" s="2313">
        <v>3000</v>
      </c>
      <c r="F822" s="2239">
        <f t="shared" ref="F822:F823" si="23">D822*E822</f>
        <v>30000</v>
      </c>
    </row>
    <row r="823" spans="1:7" s="521" customFormat="1">
      <c r="A823" s="2315"/>
      <c r="B823" s="2286" t="s">
        <v>5651</v>
      </c>
      <c r="C823" s="2316" t="s">
        <v>639</v>
      </c>
      <c r="D823" s="2237">
        <v>47</v>
      </c>
      <c r="E823" s="2317">
        <v>50</v>
      </c>
      <c r="F823" s="2239">
        <f t="shared" si="23"/>
        <v>2350</v>
      </c>
    </row>
    <row r="824" spans="1:7" s="521" customFormat="1">
      <c r="A824" s="450" t="s">
        <v>552</v>
      </c>
      <c r="B824" s="215" t="s">
        <v>5656</v>
      </c>
      <c r="C824" s="177"/>
      <c r="D824" s="2"/>
      <c r="E824" s="2"/>
      <c r="F824" s="2">
        <f>SUM(F769:F823)</f>
        <v>150700</v>
      </c>
    </row>
    <row r="825" spans="1:7" s="521" customFormat="1">
      <c r="A825" s="2318"/>
      <c r="B825" s="2319"/>
      <c r="C825" s="2320"/>
      <c r="D825" s="2321"/>
      <c r="E825" s="2322"/>
      <c r="F825" s="2323"/>
    </row>
    <row r="826" spans="1:7" s="10" customFormat="1">
      <c r="A826" s="439" t="s">
        <v>571</v>
      </c>
      <c r="B826" s="440" t="s">
        <v>572</v>
      </c>
      <c r="C826" s="441"/>
      <c r="D826" s="41"/>
      <c r="E826" s="41"/>
      <c r="F826" s="41"/>
    </row>
    <row r="827" spans="1:7" s="10" customFormat="1" ht="22.5">
      <c r="A827" s="434"/>
      <c r="B827" s="442" t="s">
        <v>573</v>
      </c>
      <c r="C827" s="443"/>
      <c r="D827" s="444"/>
      <c r="E827" s="2123"/>
      <c r="F827" s="107"/>
    </row>
    <row r="828" spans="1:7" s="10" customFormat="1" ht="242.25" customHeight="1">
      <c r="A828" s="435"/>
      <c r="B828" s="442" t="s">
        <v>574</v>
      </c>
      <c r="C828" s="443"/>
      <c r="D828" s="444"/>
      <c r="E828" s="2123"/>
      <c r="F828" s="64"/>
    </row>
    <row r="829" spans="1:7" s="10" customFormat="1" ht="56.25">
      <c r="A829" s="434"/>
      <c r="B829" s="293" t="s">
        <v>575</v>
      </c>
      <c r="C829" s="443"/>
      <c r="D829" s="444"/>
      <c r="E829" s="2123"/>
      <c r="F829" s="108"/>
    </row>
    <row r="830" spans="1:7" s="10" customFormat="1">
      <c r="A830" s="434"/>
      <c r="B830" s="442"/>
      <c r="C830" s="443"/>
      <c r="D830" s="444"/>
      <c r="E830" s="2123"/>
      <c r="F830" s="107"/>
    </row>
    <row r="831" spans="1:7" s="10" customFormat="1">
      <c r="A831" s="435"/>
      <c r="B831" s="293" t="s">
        <v>576</v>
      </c>
      <c r="C831" s="443"/>
      <c r="D831" s="444"/>
      <c r="E831" s="2123"/>
      <c r="F831" s="64"/>
    </row>
    <row r="832" spans="1:7" s="10" customFormat="1" ht="45">
      <c r="A832" s="435" t="s">
        <v>577</v>
      </c>
      <c r="B832" s="257" t="s">
        <v>578</v>
      </c>
      <c r="C832" s="445"/>
      <c r="D832" s="99"/>
      <c r="E832" s="2123"/>
      <c r="F832" s="108"/>
    </row>
    <row r="833" spans="1:6" s="10" customFormat="1">
      <c r="A833" s="434"/>
      <c r="B833" s="2054" t="s">
        <v>5421</v>
      </c>
      <c r="C833" s="446" t="s">
        <v>272</v>
      </c>
      <c r="D833" s="2092">
        <v>7</v>
      </c>
      <c r="E833" s="2123">
        <v>600</v>
      </c>
      <c r="F833" s="96">
        <f t="shared" ref="F833:F838" si="24">D833*E833</f>
        <v>4200</v>
      </c>
    </row>
    <row r="834" spans="1:6" s="10" customFormat="1" ht="22.5">
      <c r="A834" s="434"/>
      <c r="B834" s="2054" t="s">
        <v>5422</v>
      </c>
      <c r="C834" s="446" t="s">
        <v>272</v>
      </c>
      <c r="D834" s="2092">
        <v>16</v>
      </c>
      <c r="E834" s="2123">
        <v>600</v>
      </c>
      <c r="F834" s="96">
        <f t="shared" si="24"/>
        <v>9600</v>
      </c>
    </row>
    <row r="835" spans="1:6" s="10" customFormat="1" ht="22.5">
      <c r="A835" s="447"/>
      <c r="B835" s="2054" t="s">
        <v>5423</v>
      </c>
      <c r="C835" s="446" t="s">
        <v>272</v>
      </c>
      <c r="D835" s="2092">
        <v>1</v>
      </c>
      <c r="E835" s="2123">
        <v>600</v>
      </c>
      <c r="F835" s="96">
        <f t="shared" si="24"/>
        <v>600</v>
      </c>
    </row>
    <row r="836" spans="1:6" s="10" customFormat="1">
      <c r="A836" s="292"/>
      <c r="B836" s="2054" t="s">
        <v>5424</v>
      </c>
      <c r="C836" s="446" t="s">
        <v>272</v>
      </c>
      <c r="D836" s="2092">
        <v>1</v>
      </c>
      <c r="E836" s="2123">
        <v>600</v>
      </c>
      <c r="F836" s="96">
        <f t="shared" si="24"/>
        <v>600</v>
      </c>
    </row>
    <row r="837" spans="1:6" s="10" customFormat="1" ht="22.5">
      <c r="A837" s="292"/>
      <c r="B837" s="2054" t="s">
        <v>5425</v>
      </c>
      <c r="C837" s="446" t="s">
        <v>272</v>
      </c>
      <c r="D837" s="207">
        <v>1</v>
      </c>
      <c r="E837" s="2123">
        <v>800</v>
      </c>
      <c r="F837" s="96">
        <f t="shared" si="24"/>
        <v>800</v>
      </c>
    </row>
    <row r="838" spans="1:6" s="10" customFormat="1">
      <c r="A838" s="292"/>
      <c r="B838" s="2054" t="s">
        <v>5426</v>
      </c>
      <c r="C838" s="446" t="s">
        <v>272</v>
      </c>
      <c r="D838" s="2092">
        <v>4</v>
      </c>
      <c r="E838" s="2123">
        <v>600</v>
      </c>
      <c r="F838" s="96">
        <f t="shared" si="24"/>
        <v>2400</v>
      </c>
    </row>
    <row r="839" spans="1:6" s="10" customFormat="1">
      <c r="A839" s="292"/>
      <c r="B839" s="393"/>
      <c r="C839" s="448"/>
      <c r="D839" s="208"/>
      <c r="E839" s="2123"/>
      <c r="F839" s="67"/>
    </row>
    <row r="840" spans="1:6" s="10" customFormat="1" ht="90">
      <c r="A840" s="435" t="s">
        <v>579</v>
      </c>
      <c r="B840" s="2054" t="s">
        <v>5427</v>
      </c>
      <c r="C840" s="2094" t="s">
        <v>272</v>
      </c>
      <c r="D840" s="2092">
        <v>10</v>
      </c>
      <c r="E840" s="2123">
        <v>1250</v>
      </c>
      <c r="F840" s="96">
        <f t="shared" ref="F840" si="25">D840*E840</f>
        <v>12500</v>
      </c>
    </row>
    <row r="841" spans="1:6" s="10" customFormat="1">
      <c r="A841" s="180"/>
      <c r="B841" s="257"/>
      <c r="C841" s="446"/>
      <c r="D841" s="207"/>
      <c r="E841" s="2123"/>
      <c r="F841" s="108"/>
    </row>
    <row r="842" spans="1:6" s="10" customFormat="1" ht="78.75">
      <c r="A842" s="435" t="s">
        <v>580</v>
      </c>
      <c r="B842" s="2054" t="s">
        <v>5428</v>
      </c>
      <c r="C842" s="2094" t="s">
        <v>272</v>
      </c>
      <c r="D842" s="2092">
        <v>1</v>
      </c>
      <c r="E842" s="2123">
        <v>1750</v>
      </c>
      <c r="F842" s="96">
        <f t="shared" ref="F842" si="26">D842*E842</f>
        <v>1750</v>
      </c>
    </row>
    <row r="843" spans="1:6" s="10" customFormat="1">
      <c r="A843" s="180"/>
      <c r="B843" s="257"/>
      <c r="C843" s="446"/>
      <c r="D843" s="207"/>
      <c r="E843" s="53"/>
      <c r="F843" s="108"/>
    </row>
    <row r="844" spans="1:6" s="10" customFormat="1" ht="90">
      <c r="A844" s="435" t="s">
        <v>581</v>
      </c>
      <c r="B844" s="2054" t="s">
        <v>5429</v>
      </c>
      <c r="C844" s="2094" t="s">
        <v>272</v>
      </c>
      <c r="D844" s="2092">
        <v>1</v>
      </c>
      <c r="E844" s="2308">
        <v>1100</v>
      </c>
      <c r="F844" s="96">
        <f t="shared" ref="F844" si="27">D844*E844</f>
        <v>1100</v>
      </c>
    </row>
    <row r="845" spans="1:6" s="10" customFormat="1">
      <c r="A845" s="449"/>
      <c r="B845" s="257"/>
      <c r="C845" s="446"/>
      <c r="D845" s="207"/>
      <c r="E845" s="53"/>
      <c r="F845" s="64"/>
    </row>
    <row r="846" spans="1:6" s="10" customFormat="1" ht="90">
      <c r="A846" s="435" t="s">
        <v>582</v>
      </c>
      <c r="B846" s="2054" t="s">
        <v>5430</v>
      </c>
      <c r="C846" s="2094" t="s">
        <v>272</v>
      </c>
      <c r="D846" s="2092">
        <v>2</v>
      </c>
      <c r="E846" s="53">
        <v>1350</v>
      </c>
      <c r="F846" s="96">
        <f t="shared" ref="F846" si="28">D846*E846</f>
        <v>2700</v>
      </c>
    </row>
    <row r="847" spans="1:6" s="10" customFormat="1">
      <c r="A847" s="449"/>
      <c r="B847" s="257"/>
      <c r="C847" s="446"/>
      <c r="D847" s="207"/>
      <c r="E847" s="53"/>
      <c r="F847" s="108"/>
    </row>
    <row r="848" spans="1:6" s="10" customFormat="1" ht="90">
      <c r="A848" s="435" t="s">
        <v>583</v>
      </c>
      <c r="B848" s="2054" t="s">
        <v>5431</v>
      </c>
      <c r="C848" s="2094" t="s">
        <v>272</v>
      </c>
      <c r="D848" s="2092">
        <v>1</v>
      </c>
      <c r="E848" s="2123">
        <v>2140</v>
      </c>
      <c r="F848" s="96">
        <f t="shared" ref="F848" si="29">D848*E848</f>
        <v>2140</v>
      </c>
    </row>
    <row r="849" spans="1:6" s="10" customFormat="1">
      <c r="A849" s="162"/>
      <c r="B849" s="250"/>
      <c r="C849" s="437"/>
      <c r="D849" s="438"/>
      <c r="E849" s="2123"/>
      <c r="F849" s="108"/>
    </row>
    <row r="850" spans="1:6" s="10" customFormat="1" ht="33.75">
      <c r="A850" s="435" t="s">
        <v>585</v>
      </c>
      <c r="B850" s="2054" t="s">
        <v>5432</v>
      </c>
      <c r="C850" s="2094" t="s">
        <v>272</v>
      </c>
      <c r="D850" s="2092">
        <v>10</v>
      </c>
      <c r="E850" s="2123">
        <v>1980</v>
      </c>
      <c r="F850" s="96">
        <f t="shared" ref="F850" si="30">D850*E850</f>
        <v>19800</v>
      </c>
    </row>
    <row r="851" spans="1:6" s="10" customFormat="1">
      <c r="A851" s="162"/>
      <c r="B851" s="202"/>
      <c r="C851" s="425"/>
      <c r="D851" s="208"/>
      <c r="E851" s="2123"/>
      <c r="F851" s="64"/>
    </row>
    <row r="852" spans="1:6" s="10" customFormat="1" ht="101.25">
      <c r="A852" s="435" t="s">
        <v>587</v>
      </c>
      <c r="B852" s="2095" t="s">
        <v>5487</v>
      </c>
      <c r="C852" s="2094" t="s">
        <v>272</v>
      </c>
      <c r="D852" s="2092">
        <v>1</v>
      </c>
      <c r="E852" s="2148">
        <v>6980</v>
      </c>
      <c r="F852" s="96">
        <f t="shared" ref="F852" si="31">D852*E852</f>
        <v>6980</v>
      </c>
    </row>
    <row r="853" spans="1:6" s="10" customFormat="1">
      <c r="A853" s="449"/>
      <c r="B853" s="202"/>
      <c r="C853" s="425"/>
      <c r="D853" s="208"/>
      <c r="E853" s="2148"/>
      <c r="F853" s="67"/>
    </row>
    <row r="854" spans="1:6" s="10" customFormat="1" ht="67.5">
      <c r="A854" s="435" t="s">
        <v>588</v>
      </c>
      <c r="B854" s="2095" t="s">
        <v>5433</v>
      </c>
      <c r="C854" s="2094" t="s">
        <v>272</v>
      </c>
      <c r="D854" s="2092">
        <v>10</v>
      </c>
      <c r="E854" s="2148">
        <v>635</v>
      </c>
      <c r="F854" s="96">
        <f t="shared" ref="F854" si="32">D854*E854</f>
        <v>6350</v>
      </c>
    </row>
    <row r="855" spans="1:6" s="10" customFormat="1">
      <c r="A855" s="449"/>
      <c r="B855" s="202"/>
      <c r="C855" s="425"/>
      <c r="D855" s="208"/>
      <c r="E855" s="2148"/>
      <c r="F855" s="67"/>
    </row>
    <row r="856" spans="1:6" s="10" customFormat="1" ht="67.5">
      <c r="A856" s="435" t="s">
        <v>589</v>
      </c>
      <c r="B856" s="2095" t="s">
        <v>5692</v>
      </c>
      <c r="C856" s="2094" t="s">
        <v>272</v>
      </c>
      <c r="D856" s="2092">
        <v>6</v>
      </c>
      <c r="E856" s="2148">
        <v>500</v>
      </c>
      <c r="F856" s="96">
        <f t="shared" ref="F856" si="33">D856*E856</f>
        <v>3000</v>
      </c>
    </row>
    <row r="857" spans="1:6" s="10" customFormat="1">
      <c r="A857" s="193"/>
      <c r="B857" s="202"/>
      <c r="C857" s="425"/>
      <c r="D857" s="208"/>
      <c r="E857" s="2148"/>
      <c r="F857" s="67"/>
    </row>
    <row r="858" spans="1:6" s="10" customFormat="1" ht="67.5">
      <c r="A858" s="435" t="s">
        <v>590</v>
      </c>
      <c r="B858" s="2095" t="s">
        <v>5693</v>
      </c>
      <c r="C858" s="2094" t="s">
        <v>272</v>
      </c>
      <c r="D858" s="2092">
        <v>2</v>
      </c>
      <c r="E858" s="2148">
        <v>680</v>
      </c>
      <c r="F858" s="96">
        <f t="shared" ref="F858" si="34">D858*E858</f>
        <v>1360</v>
      </c>
    </row>
    <row r="859" spans="1:6" s="10" customFormat="1">
      <c r="A859" s="2023"/>
      <c r="B859" s="2095"/>
      <c r="C859" s="2094"/>
      <c r="D859" s="2092"/>
      <c r="E859" s="2148"/>
      <c r="F859" s="1816"/>
    </row>
    <row r="860" spans="1:6" s="10" customFormat="1">
      <c r="A860" s="2023"/>
      <c r="B860" s="2016" t="s">
        <v>584</v>
      </c>
      <c r="C860" s="2094"/>
      <c r="D860" s="2092"/>
      <c r="E860" s="2148"/>
      <c r="F860" s="1816"/>
    </row>
    <row r="861" spans="1:6" s="10" customFormat="1" ht="90">
      <c r="A861" s="190"/>
      <c r="B861" s="2016" t="s">
        <v>586</v>
      </c>
      <c r="C861" s="437"/>
      <c r="D861" s="438"/>
      <c r="E861" s="2148"/>
      <c r="F861" s="64"/>
    </row>
    <row r="862" spans="1:6" s="10" customFormat="1">
      <c r="A862" s="2096"/>
      <c r="B862" s="1822"/>
      <c r="C862" s="2017"/>
      <c r="D862" s="2018"/>
      <c r="E862" s="2148"/>
      <c r="F862" s="2093"/>
    </row>
    <row r="863" spans="1:6" s="10" customFormat="1" ht="157.5">
      <c r="A863" s="2097" t="s">
        <v>5434</v>
      </c>
      <c r="B863" s="2098" t="s">
        <v>5435</v>
      </c>
      <c r="C863" s="2017"/>
      <c r="D863" s="2018"/>
      <c r="E863" s="2148"/>
      <c r="F863" s="2093"/>
    </row>
    <row r="864" spans="1:6" s="10" customFormat="1" ht="33.75">
      <c r="A864" s="2096"/>
      <c r="B864" s="2099" t="s">
        <v>5436</v>
      </c>
      <c r="C864" s="2100" t="s">
        <v>272</v>
      </c>
      <c r="D864" s="2101">
        <v>6</v>
      </c>
      <c r="E864" s="2148">
        <v>1000</v>
      </c>
      <c r="F864" s="96">
        <f t="shared" ref="F864:F875" si="35">D864*E864</f>
        <v>6000</v>
      </c>
    </row>
    <row r="865" spans="1:6" s="10" customFormat="1" ht="33.75">
      <c r="A865" s="2096"/>
      <c r="B865" s="2099" t="s">
        <v>5437</v>
      </c>
      <c r="C865" s="2100" t="s">
        <v>272</v>
      </c>
      <c r="D865" s="2101">
        <v>4</v>
      </c>
      <c r="E865" s="2148">
        <v>800</v>
      </c>
      <c r="F865" s="96">
        <f t="shared" si="35"/>
        <v>3200</v>
      </c>
    </row>
    <row r="866" spans="1:6" s="10" customFormat="1" ht="33.75">
      <c r="A866" s="2096"/>
      <c r="B866" s="2099" t="s">
        <v>5438</v>
      </c>
      <c r="C866" s="2100" t="s">
        <v>272</v>
      </c>
      <c r="D866" s="2101">
        <v>1</v>
      </c>
      <c r="E866" s="2148">
        <v>800</v>
      </c>
      <c r="F866" s="96">
        <f t="shared" si="35"/>
        <v>800</v>
      </c>
    </row>
    <row r="867" spans="1:6" s="10" customFormat="1" ht="33.75">
      <c r="A867" s="2096"/>
      <c r="B867" s="2099" t="s">
        <v>5439</v>
      </c>
      <c r="C867" s="2100" t="s">
        <v>272</v>
      </c>
      <c r="D867" s="2101">
        <v>1</v>
      </c>
      <c r="E867" s="2148">
        <v>900</v>
      </c>
      <c r="F867" s="96">
        <f t="shared" si="35"/>
        <v>900</v>
      </c>
    </row>
    <row r="868" spans="1:6" s="10" customFormat="1" ht="33.75">
      <c r="A868" s="2096"/>
      <c r="B868" s="2099" t="s">
        <v>5440</v>
      </c>
      <c r="C868" s="2100" t="s">
        <v>272</v>
      </c>
      <c r="D868" s="2101">
        <v>1</v>
      </c>
      <c r="E868" s="2148">
        <v>900</v>
      </c>
      <c r="F868" s="96">
        <f t="shared" si="35"/>
        <v>900</v>
      </c>
    </row>
    <row r="869" spans="1:6" s="10" customFormat="1" ht="33.75">
      <c r="A869" s="2096"/>
      <c r="B869" s="2099" t="s">
        <v>5441</v>
      </c>
      <c r="C869" s="2100" t="s">
        <v>272</v>
      </c>
      <c r="D869" s="2101">
        <v>1</v>
      </c>
      <c r="E869" s="2148">
        <v>700</v>
      </c>
      <c r="F869" s="96">
        <f t="shared" si="35"/>
        <v>700</v>
      </c>
    </row>
    <row r="870" spans="1:6" s="10" customFormat="1" ht="33.75">
      <c r="A870" s="2096"/>
      <c r="B870" s="2099" t="s">
        <v>5442</v>
      </c>
      <c r="C870" s="2100" t="s">
        <v>272</v>
      </c>
      <c r="D870" s="2101">
        <v>2</v>
      </c>
      <c r="E870" s="2148">
        <v>800</v>
      </c>
      <c r="F870" s="96">
        <f t="shared" si="35"/>
        <v>1600</v>
      </c>
    </row>
    <row r="871" spans="1:6" s="10" customFormat="1" ht="33.75">
      <c r="A871" s="2096"/>
      <c r="B871" s="2099" t="s">
        <v>5443</v>
      </c>
      <c r="C871" s="2100" t="s">
        <v>272</v>
      </c>
      <c r="D871" s="2101">
        <v>4</v>
      </c>
      <c r="E871" s="2148">
        <v>800</v>
      </c>
      <c r="F871" s="96">
        <f t="shared" si="35"/>
        <v>3200</v>
      </c>
    </row>
    <row r="872" spans="1:6" s="10" customFormat="1">
      <c r="A872" s="2096"/>
      <c r="B872" s="2099"/>
      <c r="C872" s="2100"/>
      <c r="D872" s="2101"/>
      <c r="E872" s="2148"/>
      <c r="F872" s="1816"/>
    </row>
    <row r="873" spans="1:6" s="10" customFormat="1" ht="56.25">
      <c r="A873" s="2102" t="s">
        <v>5444</v>
      </c>
      <c r="B873" s="2099" t="s">
        <v>5445</v>
      </c>
      <c r="C873" s="2100" t="s">
        <v>272</v>
      </c>
      <c r="D873" s="2101">
        <v>13</v>
      </c>
      <c r="E873" s="2148">
        <v>400</v>
      </c>
      <c r="F873" s="96">
        <f t="shared" si="35"/>
        <v>5200</v>
      </c>
    </row>
    <row r="874" spans="1:6" s="10" customFormat="1">
      <c r="A874" s="2096"/>
      <c r="B874" s="2099"/>
      <c r="C874" s="2100"/>
      <c r="D874" s="2101"/>
      <c r="E874" s="2148"/>
      <c r="F874" s="1816"/>
    </row>
    <row r="875" spans="1:6" s="10" customFormat="1" ht="112.5">
      <c r="A875" s="2103" t="s">
        <v>5446</v>
      </c>
      <c r="B875" s="2095" t="s">
        <v>5447</v>
      </c>
      <c r="C875" s="2094" t="s">
        <v>272</v>
      </c>
      <c r="D875" s="2092">
        <v>1</v>
      </c>
      <c r="E875" s="2148">
        <v>4000</v>
      </c>
      <c r="F875" s="96">
        <f t="shared" si="35"/>
        <v>4000</v>
      </c>
    </row>
    <row r="876" spans="1:6" s="10" customFormat="1">
      <c r="A876" s="193"/>
      <c r="B876" s="250"/>
      <c r="C876" s="437"/>
      <c r="D876" s="438"/>
      <c r="E876" s="2148"/>
      <c r="F876" s="67"/>
    </row>
    <row r="877" spans="1:6" s="10" customFormat="1">
      <c r="A877" s="450" t="s">
        <v>571</v>
      </c>
      <c r="B877" s="215" t="s">
        <v>591</v>
      </c>
      <c r="C877" s="177"/>
      <c r="D877" s="2"/>
      <c r="E877" s="2"/>
      <c r="F877" s="2">
        <f>SUM(F832:F875)</f>
        <v>102380</v>
      </c>
    </row>
    <row r="878" spans="1:6" s="10" customFormat="1">
      <c r="A878" s="435"/>
      <c r="B878" s="246"/>
      <c r="C878" s="451"/>
      <c r="D878" s="4"/>
      <c r="E878" s="2123"/>
      <c r="F878" s="76"/>
    </row>
    <row r="879" spans="1:6" s="10" customFormat="1">
      <c r="A879" s="173"/>
      <c r="B879" s="173"/>
      <c r="C879" s="174"/>
      <c r="D879" s="105"/>
      <c r="E879" s="54"/>
      <c r="F879" s="54"/>
    </row>
    <row r="880" spans="1:6" s="10" customFormat="1">
      <c r="A880" s="450" t="s">
        <v>592</v>
      </c>
      <c r="B880" s="265" t="s">
        <v>593</v>
      </c>
      <c r="C880" s="265"/>
      <c r="D880" s="18"/>
      <c r="E880" s="2"/>
      <c r="F880" s="2"/>
    </row>
    <row r="881" spans="1:6" s="10" customFormat="1">
      <c r="A881" s="435"/>
      <c r="B881" s="228"/>
      <c r="C881" s="182"/>
      <c r="D881" s="171"/>
      <c r="E881" s="2123"/>
      <c r="F881" s="109"/>
    </row>
    <row r="882" spans="1:6" s="10" customFormat="1">
      <c r="A882" s="435"/>
      <c r="B882" s="420" t="s">
        <v>241</v>
      </c>
      <c r="C882" s="231"/>
      <c r="D882" s="75"/>
      <c r="E882" s="2123"/>
      <c r="F882" s="109"/>
    </row>
    <row r="883" spans="1:6" s="10" customFormat="1" ht="45">
      <c r="A883" s="434"/>
      <c r="B883" s="186" t="s">
        <v>594</v>
      </c>
      <c r="C883" s="231"/>
      <c r="D883" s="75"/>
      <c r="E883" s="2123"/>
      <c r="F883" s="109"/>
    </row>
    <row r="884" spans="1:6" s="10" customFormat="1" ht="56.25">
      <c r="A884" s="435"/>
      <c r="B884" s="186" t="s">
        <v>595</v>
      </c>
      <c r="C884" s="231"/>
      <c r="D884" s="75"/>
      <c r="E884" s="2123"/>
      <c r="F884" s="108"/>
    </row>
    <row r="885" spans="1:6" s="10" customFormat="1" ht="56.25">
      <c r="A885" s="434"/>
      <c r="B885" s="186" t="s">
        <v>596</v>
      </c>
      <c r="C885" s="231"/>
      <c r="D885" s="75"/>
      <c r="E885" s="2123"/>
      <c r="F885" s="64"/>
    </row>
    <row r="886" spans="1:6" s="10" customFormat="1" ht="22.5">
      <c r="A886" s="435"/>
      <c r="B886" s="186" t="s">
        <v>597</v>
      </c>
      <c r="C886" s="231"/>
      <c r="D886" s="75"/>
      <c r="E886" s="2123"/>
      <c r="F886" s="64"/>
    </row>
    <row r="887" spans="1:6" s="10" customFormat="1" ht="33.75">
      <c r="A887" s="434"/>
      <c r="B887" s="186" t="s">
        <v>598</v>
      </c>
      <c r="C887" s="231"/>
      <c r="D887" s="75"/>
      <c r="E887" s="2123"/>
      <c r="F887" s="64"/>
    </row>
    <row r="888" spans="1:6" s="10" customFormat="1" ht="22.5">
      <c r="A888" s="434"/>
      <c r="B888" s="186" t="s">
        <v>599</v>
      </c>
      <c r="C888" s="231"/>
      <c r="D888" s="75"/>
      <c r="E888" s="2123"/>
      <c r="F888" s="67"/>
    </row>
    <row r="889" spans="1:6" s="10" customFormat="1" ht="22.5">
      <c r="A889" s="245"/>
      <c r="B889" s="186" t="s">
        <v>600</v>
      </c>
      <c r="C889" s="231"/>
      <c r="D889" s="75"/>
      <c r="E889" s="2123"/>
      <c r="F889" s="108"/>
    </row>
    <row r="890" spans="1:6" s="10" customFormat="1" ht="22.5">
      <c r="A890" s="247"/>
      <c r="B890" s="186" t="s">
        <v>601</v>
      </c>
      <c r="C890" s="231"/>
      <c r="D890" s="75"/>
      <c r="E890" s="2123"/>
      <c r="F890" s="64"/>
    </row>
    <row r="891" spans="1:6" s="10" customFormat="1" ht="45">
      <c r="A891" s="434"/>
      <c r="B891" s="186" t="s">
        <v>602</v>
      </c>
      <c r="C891" s="231"/>
      <c r="D891" s="75"/>
      <c r="E891" s="2123"/>
      <c r="F891" s="64"/>
    </row>
    <row r="892" spans="1:6" s="10" customFormat="1" ht="33.75">
      <c r="A892" s="227"/>
      <c r="B892" s="186" t="s">
        <v>603</v>
      </c>
      <c r="C892" s="231"/>
      <c r="D892" s="75"/>
      <c r="E892" s="2123"/>
      <c r="F892" s="108"/>
    </row>
    <row r="893" spans="1:6" s="10" customFormat="1" ht="22.5">
      <c r="A893" s="155"/>
      <c r="B893" s="186" t="s">
        <v>604</v>
      </c>
      <c r="C893" s="231"/>
      <c r="D893" s="75"/>
      <c r="E893" s="2123"/>
      <c r="F893" s="64"/>
    </row>
    <row r="894" spans="1:6" s="10" customFormat="1">
      <c r="A894" s="155"/>
      <c r="B894" s="186" t="s">
        <v>605</v>
      </c>
      <c r="C894" s="231"/>
      <c r="D894" s="75"/>
      <c r="E894" s="2123"/>
      <c r="F894" s="60"/>
    </row>
    <row r="895" spans="1:6" ht="22.5">
      <c r="A895" s="155"/>
      <c r="B895" s="186" t="s">
        <v>606</v>
      </c>
      <c r="C895" s="231"/>
      <c r="D895" s="75"/>
      <c r="E895" s="2123"/>
      <c r="F895" s="108"/>
    </row>
    <row r="896" spans="1:6">
      <c r="A896" s="155"/>
      <c r="B896" s="186" t="s">
        <v>607</v>
      </c>
      <c r="C896" s="231"/>
      <c r="D896" s="75"/>
      <c r="E896" s="2123"/>
      <c r="F896" s="64"/>
    </row>
    <row r="897" spans="1:6">
      <c r="A897" s="155"/>
      <c r="B897" s="186" t="s">
        <v>608</v>
      </c>
      <c r="C897" s="231"/>
      <c r="D897" s="75"/>
      <c r="E897" s="2123"/>
      <c r="F897" s="64"/>
    </row>
    <row r="898" spans="1:6" ht="22.5">
      <c r="A898" s="155"/>
      <c r="B898" s="186" t="s">
        <v>609</v>
      </c>
      <c r="C898" s="231"/>
      <c r="D898" s="75"/>
      <c r="E898" s="2123"/>
      <c r="F898" s="64"/>
    </row>
    <row r="899" spans="1:6">
      <c r="A899" s="155"/>
      <c r="B899" s="186" t="s">
        <v>610</v>
      </c>
      <c r="C899" s="231"/>
      <c r="D899" s="75"/>
      <c r="E899" s="2123"/>
      <c r="F899" s="67"/>
    </row>
    <row r="900" spans="1:6" ht="22.5">
      <c r="A900" s="155"/>
      <c r="B900" s="186" t="s">
        <v>611</v>
      </c>
      <c r="C900" s="231"/>
      <c r="D900" s="75"/>
      <c r="E900" s="2123"/>
      <c r="F900" s="67"/>
    </row>
    <row r="901" spans="1:6">
      <c r="A901" s="155"/>
      <c r="B901" s="186" t="s">
        <v>612</v>
      </c>
      <c r="C901" s="231"/>
      <c r="D901" s="75"/>
      <c r="E901" s="2123"/>
      <c r="F901" s="67"/>
    </row>
    <row r="902" spans="1:6">
      <c r="A902" s="155"/>
      <c r="B902" s="186" t="s">
        <v>613</v>
      </c>
      <c r="C902" s="231"/>
      <c r="D902" s="75"/>
      <c r="E902" s="2123"/>
      <c r="F902" s="67"/>
    </row>
    <row r="903" spans="1:6">
      <c r="A903" s="155"/>
      <c r="B903" s="452" t="s">
        <v>614</v>
      </c>
      <c r="C903" s="231"/>
      <c r="D903" s="75"/>
      <c r="E903" s="2123"/>
      <c r="F903" s="64"/>
    </row>
    <row r="904" spans="1:6" ht="67.5">
      <c r="A904" s="155"/>
      <c r="B904" s="186" t="s">
        <v>615</v>
      </c>
      <c r="C904" s="231"/>
      <c r="D904" s="75"/>
      <c r="E904" s="2123"/>
      <c r="F904" s="67"/>
    </row>
    <row r="905" spans="1:6" ht="45">
      <c r="A905" s="155"/>
      <c r="B905" s="185" t="s">
        <v>616</v>
      </c>
      <c r="C905" s="231"/>
      <c r="D905" s="75"/>
      <c r="E905" s="2123"/>
      <c r="F905" s="64"/>
    </row>
    <row r="906" spans="1:6" ht="22.5">
      <c r="A906" s="155"/>
      <c r="B906" s="186" t="s">
        <v>617</v>
      </c>
      <c r="C906" s="231"/>
      <c r="D906" s="75"/>
      <c r="E906" s="2123"/>
      <c r="F906" s="67"/>
    </row>
    <row r="907" spans="1:6">
      <c r="A907" s="155"/>
      <c r="B907" s="186" t="s">
        <v>248</v>
      </c>
      <c r="C907" s="231"/>
      <c r="D907" s="75"/>
      <c r="E907" s="2123"/>
      <c r="F907" s="64"/>
    </row>
    <row r="908" spans="1:6" ht="22.5">
      <c r="A908" s="155"/>
      <c r="B908" s="186" t="s">
        <v>618</v>
      </c>
      <c r="C908" s="231"/>
      <c r="D908" s="75"/>
      <c r="E908" s="2123"/>
      <c r="F908" s="67"/>
    </row>
    <row r="909" spans="1:6" ht="22.5">
      <c r="A909" s="155"/>
      <c r="B909" s="186" t="s">
        <v>530</v>
      </c>
      <c r="C909" s="231"/>
      <c r="D909" s="75"/>
      <c r="E909" s="2123"/>
      <c r="F909" s="64"/>
    </row>
    <row r="910" spans="1:6">
      <c r="A910" s="155"/>
      <c r="B910" s="186" t="s">
        <v>619</v>
      </c>
      <c r="C910" s="231"/>
      <c r="D910" s="75"/>
      <c r="E910" s="2123"/>
      <c r="F910" s="67"/>
    </row>
    <row r="911" spans="1:6">
      <c r="A911" s="155"/>
      <c r="B911" s="186" t="s">
        <v>620</v>
      </c>
      <c r="C911" s="231"/>
      <c r="D911" s="75"/>
      <c r="E911" s="2123"/>
      <c r="F911" s="64"/>
    </row>
    <row r="912" spans="1:6">
      <c r="A912" s="155"/>
      <c r="B912" s="186" t="s">
        <v>535</v>
      </c>
      <c r="C912" s="231"/>
      <c r="D912" s="75"/>
      <c r="E912" s="2123"/>
      <c r="F912" s="67"/>
    </row>
    <row r="913" spans="1:7" ht="22.5">
      <c r="A913" s="155"/>
      <c r="B913" s="186" t="s">
        <v>536</v>
      </c>
      <c r="C913" s="231"/>
      <c r="D913" s="75"/>
      <c r="E913" s="2123"/>
      <c r="F913" s="64"/>
    </row>
    <row r="914" spans="1:7">
      <c r="A914" s="155"/>
      <c r="B914" s="186" t="s">
        <v>453</v>
      </c>
      <c r="C914" s="231"/>
      <c r="D914" s="75"/>
      <c r="E914" s="2123"/>
      <c r="F914" s="67"/>
    </row>
    <row r="915" spans="1:7">
      <c r="A915" s="155"/>
      <c r="B915" s="186" t="s">
        <v>621</v>
      </c>
      <c r="C915" s="231"/>
      <c r="D915" s="75"/>
      <c r="E915" s="2123"/>
      <c r="F915" s="64"/>
    </row>
    <row r="916" spans="1:7">
      <c r="A916" s="155"/>
      <c r="B916" s="186" t="s">
        <v>622</v>
      </c>
      <c r="C916" s="231"/>
      <c r="D916" s="75"/>
      <c r="E916" s="2123"/>
      <c r="F916" s="67"/>
    </row>
    <row r="917" spans="1:7">
      <c r="A917" s="155"/>
      <c r="B917" s="250"/>
      <c r="C917" s="231"/>
      <c r="D917" s="75"/>
      <c r="E917" s="2123"/>
      <c r="F917" s="64"/>
    </row>
    <row r="918" spans="1:7" ht="101.25">
      <c r="A918" s="435" t="s">
        <v>5270</v>
      </c>
      <c r="B918" s="293" t="s">
        <v>623</v>
      </c>
      <c r="C918" s="453"/>
      <c r="D918" s="403"/>
      <c r="E918" s="2123"/>
      <c r="F918" s="67"/>
    </row>
    <row r="919" spans="1:7">
      <c r="A919" s="155"/>
      <c r="B919" s="257" t="s">
        <v>624</v>
      </c>
      <c r="C919" s="453"/>
      <c r="D919" s="403"/>
      <c r="E919" s="2123"/>
      <c r="F919" s="64"/>
    </row>
    <row r="920" spans="1:7">
      <c r="A920" s="155"/>
      <c r="B920" s="293" t="s">
        <v>625</v>
      </c>
      <c r="C920" s="205" t="s">
        <v>112</v>
      </c>
      <c r="D920" s="2325">
        <v>3560</v>
      </c>
      <c r="E920" s="2123">
        <v>10</v>
      </c>
      <c r="F920" s="96">
        <f t="shared" ref="F920:F921" si="36">D920*E920</f>
        <v>35600</v>
      </c>
      <c r="G920" s="2324" t="s">
        <v>5653</v>
      </c>
    </row>
    <row r="921" spans="1:7">
      <c r="A921" s="155"/>
      <c r="B921" s="293" t="s">
        <v>626</v>
      </c>
      <c r="C921" s="205" t="s">
        <v>112</v>
      </c>
      <c r="D921" s="192">
        <v>175</v>
      </c>
      <c r="E921" s="2123">
        <v>10</v>
      </c>
      <c r="F921" s="96">
        <f t="shared" si="36"/>
        <v>1750</v>
      </c>
    </row>
    <row r="922" spans="1:7">
      <c r="A922" s="155"/>
      <c r="B922" s="293" t="s">
        <v>627</v>
      </c>
      <c r="C922" s="453"/>
      <c r="D922" s="403"/>
      <c r="E922" s="2123"/>
      <c r="F922" s="67"/>
    </row>
    <row r="923" spans="1:7">
      <c r="A923" s="155"/>
      <c r="B923" s="293" t="s">
        <v>625</v>
      </c>
      <c r="C923" s="205" t="s">
        <v>112</v>
      </c>
      <c r="D923" s="192">
        <v>250</v>
      </c>
      <c r="E923" s="2123">
        <v>10</v>
      </c>
      <c r="F923" s="96">
        <f t="shared" ref="F923:F924" si="37">D923*E923</f>
        <v>2500</v>
      </c>
    </row>
    <row r="924" spans="1:7">
      <c r="A924" s="155"/>
      <c r="B924" s="293" t="s">
        <v>626</v>
      </c>
      <c r="C924" s="205" t="s">
        <v>112</v>
      </c>
      <c r="D924" s="192">
        <v>20</v>
      </c>
      <c r="E924" s="2123">
        <v>10</v>
      </c>
      <c r="F924" s="96">
        <f t="shared" si="37"/>
        <v>200</v>
      </c>
    </row>
    <row r="925" spans="1:7">
      <c r="A925" s="155"/>
      <c r="B925" s="293"/>
      <c r="C925" s="205"/>
      <c r="D925" s="192"/>
      <c r="E925" s="2123"/>
      <c r="F925" s="67"/>
    </row>
    <row r="926" spans="1:7">
      <c r="A926" s="270"/>
      <c r="B926" s="293" t="s">
        <v>628</v>
      </c>
      <c r="C926" s="205" t="s">
        <v>112</v>
      </c>
      <c r="D926" s="192">
        <v>45</v>
      </c>
      <c r="E926" s="2123">
        <v>20</v>
      </c>
      <c r="F926" s="96">
        <f t="shared" ref="F926" si="38">D926*E926</f>
        <v>900</v>
      </c>
    </row>
    <row r="927" spans="1:7">
      <c r="A927" s="270"/>
      <c r="B927" s="256"/>
      <c r="C927" s="203"/>
      <c r="D927" s="403"/>
      <c r="E927" s="2123"/>
      <c r="F927" s="76"/>
    </row>
    <row r="928" spans="1:7" ht="78.75">
      <c r="A928" s="435" t="s">
        <v>5271</v>
      </c>
      <c r="B928" s="257" t="s">
        <v>629</v>
      </c>
      <c r="C928" s="306"/>
      <c r="E928" s="2123"/>
      <c r="F928" s="76"/>
    </row>
    <row r="929" spans="1:7">
      <c r="A929" s="353"/>
      <c r="B929" s="257" t="s">
        <v>630</v>
      </c>
      <c r="C929" s="205" t="s">
        <v>112</v>
      </c>
      <c r="D929" s="2325">
        <v>3800</v>
      </c>
      <c r="E929" s="2123">
        <v>10</v>
      </c>
      <c r="F929" s="96">
        <f t="shared" ref="F929" si="39">D929*E929</f>
        <v>38000</v>
      </c>
      <c r="G929" s="2326" t="s">
        <v>5653</v>
      </c>
    </row>
    <row r="930" spans="1:7">
      <c r="A930" s="270"/>
      <c r="B930" s="257"/>
      <c r="C930" s="205"/>
      <c r="D930" s="194"/>
      <c r="E930" s="2123"/>
      <c r="F930" s="76"/>
    </row>
    <row r="931" spans="1:7" ht="67.5">
      <c r="A931" s="435" t="s">
        <v>5272</v>
      </c>
      <c r="B931" s="257" t="s">
        <v>631</v>
      </c>
      <c r="C931" s="306"/>
      <c r="D931" s="194"/>
      <c r="E931" s="2123"/>
      <c r="F931" s="76"/>
    </row>
    <row r="932" spans="1:7">
      <c r="A932" s="353"/>
      <c r="B932" s="257" t="s">
        <v>632</v>
      </c>
      <c r="C932" s="205" t="s">
        <v>112</v>
      </c>
      <c r="D932" s="192">
        <v>60</v>
      </c>
      <c r="E932" s="2123">
        <v>20</v>
      </c>
      <c r="F932" s="96">
        <f t="shared" ref="F932:F934" si="40">D932*E932</f>
        <v>1200</v>
      </c>
    </row>
    <row r="933" spans="1:7">
      <c r="A933" s="2327"/>
      <c r="B933" s="2328"/>
      <c r="C933" s="2251"/>
      <c r="D933" s="2122"/>
      <c r="E933" s="2123"/>
      <c r="F933" s="2130"/>
    </row>
    <row r="934" spans="1:7" s="515" customFormat="1" ht="101.25">
      <c r="A934" s="2253" t="s">
        <v>5654</v>
      </c>
      <c r="B934" s="2254" t="s">
        <v>5655</v>
      </c>
      <c r="C934" s="2251" t="s">
        <v>112</v>
      </c>
      <c r="D934" s="2261">
        <v>520</v>
      </c>
      <c r="E934" s="2306">
        <v>20</v>
      </c>
      <c r="F934" s="96">
        <f t="shared" si="40"/>
        <v>10400</v>
      </c>
      <c r="G934" s="2329" t="s">
        <v>5652</v>
      </c>
    </row>
    <row r="935" spans="1:7">
      <c r="A935" s="270"/>
      <c r="B935" s="256"/>
      <c r="C935" s="203"/>
      <c r="D935" s="403"/>
      <c r="E935" s="2123"/>
      <c r="F935" s="83"/>
    </row>
    <row r="936" spans="1:7">
      <c r="A936" s="2"/>
      <c r="B936" s="215" t="s">
        <v>633</v>
      </c>
      <c r="C936" s="177"/>
      <c r="D936" s="2"/>
      <c r="E936" s="2"/>
      <c r="F936" s="2">
        <f>SUM(F918:F934)</f>
        <v>90550</v>
      </c>
    </row>
    <row r="937" spans="1:7">
      <c r="A937" s="353"/>
      <c r="B937" s="289"/>
      <c r="C937" s="245"/>
      <c r="D937" s="4"/>
      <c r="E937" s="2123"/>
      <c r="F937" s="83"/>
    </row>
    <row r="938" spans="1:7">
      <c r="A938" s="270"/>
      <c r="B938" s="173"/>
      <c r="C938" s="247"/>
      <c r="D938" s="105"/>
      <c r="E938" s="2123"/>
      <c r="F938" s="83"/>
    </row>
    <row r="939" spans="1:7">
      <c r="A939" s="265"/>
      <c r="B939" s="265" t="s">
        <v>634</v>
      </c>
      <c r="C939" s="265"/>
      <c r="D939" s="18"/>
      <c r="E939" s="18"/>
      <c r="F939" s="18"/>
    </row>
    <row r="940" spans="1:7">
      <c r="A940" s="353"/>
      <c r="B940" s="228"/>
      <c r="C940" s="182"/>
      <c r="D940" s="171"/>
      <c r="E940" s="2123"/>
      <c r="F940" s="83"/>
    </row>
    <row r="941" spans="1:7" ht="225">
      <c r="A941" s="353"/>
      <c r="B941" s="293" t="s">
        <v>635</v>
      </c>
      <c r="C941" s="184"/>
      <c r="D941" s="62"/>
      <c r="E941" s="2123"/>
      <c r="F941" s="83"/>
    </row>
    <row r="942" spans="1:7" ht="234.75" customHeight="1">
      <c r="A942" s="353"/>
      <c r="B942" s="293" t="s">
        <v>636</v>
      </c>
      <c r="C942" s="184"/>
      <c r="D942" s="62"/>
      <c r="E942" s="2123"/>
      <c r="F942" s="83"/>
    </row>
    <row r="943" spans="1:7">
      <c r="A943" s="353"/>
      <c r="B943" s="250"/>
      <c r="C943" s="231"/>
      <c r="D943" s="75"/>
      <c r="E943" s="2123"/>
      <c r="F943" s="83"/>
    </row>
    <row r="944" spans="1:7" ht="123.75">
      <c r="A944" s="270" t="s">
        <v>637</v>
      </c>
      <c r="B944" s="185" t="s">
        <v>5664</v>
      </c>
      <c r="C944" s="454"/>
      <c r="D944" s="252"/>
      <c r="E944" s="2123"/>
      <c r="F944" s="83"/>
    </row>
    <row r="945" spans="1:6">
      <c r="A945" s="270"/>
      <c r="B945" s="185" t="s">
        <v>638</v>
      </c>
      <c r="C945" s="283" t="s">
        <v>639</v>
      </c>
      <c r="D945" s="207">
        <v>85</v>
      </c>
      <c r="E945" s="2123">
        <v>100</v>
      </c>
      <c r="F945" s="96">
        <f t="shared" ref="F945" si="41">D945*E945</f>
        <v>8500</v>
      </c>
    </row>
    <row r="946" spans="1:6">
      <c r="B946" s="256"/>
      <c r="C946" s="231"/>
      <c r="D946" s="75"/>
      <c r="E946" s="2123"/>
      <c r="F946" s="83"/>
    </row>
    <row r="947" spans="1:6" ht="123.75">
      <c r="A947" s="270" t="s">
        <v>640</v>
      </c>
      <c r="B947" s="196" t="s">
        <v>5665</v>
      </c>
      <c r="C947" s="385"/>
      <c r="D947" s="386"/>
      <c r="E947" s="2123"/>
      <c r="F947" s="83"/>
    </row>
    <row r="948" spans="1:6">
      <c r="A948" s="353"/>
      <c r="B948" s="186" t="s">
        <v>641</v>
      </c>
      <c r="C948" s="436" t="s">
        <v>639</v>
      </c>
      <c r="D948" s="207">
        <v>50</v>
      </c>
      <c r="E948" s="2123">
        <v>150</v>
      </c>
      <c r="F948" s="96">
        <f t="shared" ref="F948" si="42">D948*E948</f>
        <v>7500</v>
      </c>
    </row>
    <row r="949" spans="1:6">
      <c r="A949" s="247"/>
      <c r="B949" s="455"/>
      <c r="C949" s="172"/>
      <c r="D949" s="175"/>
      <c r="E949" s="2123"/>
      <c r="F949" s="83"/>
    </row>
    <row r="950" spans="1:6">
      <c r="A950" s="264" t="s">
        <v>642</v>
      </c>
      <c r="B950" s="215" t="s">
        <v>643</v>
      </c>
      <c r="C950" s="177"/>
      <c r="D950" s="2"/>
      <c r="E950" s="2"/>
      <c r="F950" s="2">
        <f>SUM(F943:F948)</f>
        <v>16000</v>
      </c>
    </row>
    <row r="951" spans="1:6">
      <c r="A951" s="227"/>
      <c r="B951" s="228"/>
      <c r="C951" s="182"/>
      <c r="D951" s="171"/>
      <c r="E951" s="2123"/>
      <c r="F951" s="83"/>
    </row>
    <row r="952" spans="1:6">
      <c r="A952" s="2105" t="s">
        <v>5448</v>
      </c>
      <c r="B952" s="178" t="s">
        <v>5449</v>
      </c>
      <c r="C952" s="178"/>
      <c r="D952" s="179"/>
      <c r="E952" s="2106"/>
      <c r="F952" s="179"/>
    </row>
    <row r="953" spans="1:6">
      <c r="A953" s="227"/>
      <c r="B953" s="228"/>
      <c r="C953" s="182"/>
      <c r="D953" s="171"/>
      <c r="E953" s="2123"/>
      <c r="F953" s="2104"/>
    </row>
    <row r="954" spans="1:6" ht="22.5">
      <c r="A954" s="227"/>
      <c r="B954" s="2107" t="s">
        <v>5450</v>
      </c>
      <c r="C954" s="182"/>
      <c r="D954" s="171"/>
      <c r="E954" s="2123"/>
      <c r="F954" s="2104"/>
    </row>
    <row r="955" spans="1:6" ht="135">
      <c r="A955" s="155"/>
      <c r="B955" s="2107" t="s">
        <v>5451</v>
      </c>
      <c r="C955" s="237"/>
      <c r="D955" s="192"/>
      <c r="E955" s="2123"/>
      <c r="F955" s="83"/>
    </row>
    <row r="956" spans="1:6" ht="157.5">
      <c r="A956" s="459"/>
      <c r="B956" s="2112" t="s">
        <v>5452</v>
      </c>
      <c r="C956" s="2108"/>
      <c r="D956" s="2109"/>
      <c r="E956" s="2123"/>
      <c r="F956" s="83"/>
    </row>
    <row r="957" spans="1:6" ht="67.5">
      <c r="A957" s="2110"/>
      <c r="B957" s="2113" t="s">
        <v>5453</v>
      </c>
      <c r="C957" s="2108"/>
      <c r="D957" s="2109"/>
      <c r="E957" s="2123"/>
      <c r="F957" s="2111"/>
    </row>
    <row r="958" spans="1:6" ht="22.5">
      <c r="A958" s="2110"/>
      <c r="B958" s="2112" t="s">
        <v>5454</v>
      </c>
      <c r="C958" s="2108"/>
      <c r="D958" s="2109"/>
      <c r="E958" s="2123"/>
      <c r="F958" s="2111"/>
    </row>
    <row r="959" spans="1:6" ht="22.5">
      <c r="A959" s="459"/>
      <c r="B959" s="2114" t="s">
        <v>5455</v>
      </c>
      <c r="C959" s="2108"/>
      <c r="D959" s="2109"/>
      <c r="E959" s="2123"/>
      <c r="F959" s="83"/>
    </row>
    <row r="960" spans="1:6" ht="67.5">
      <c r="A960" s="459"/>
      <c r="B960" s="2118" t="s">
        <v>5456</v>
      </c>
      <c r="C960" s="2115"/>
      <c r="D960" s="2116"/>
      <c r="E960" s="2123"/>
      <c r="F960" s="2117"/>
    </row>
    <row r="961" spans="1:6" ht="56.25">
      <c r="A961" s="459"/>
      <c r="B961" s="2118" t="s">
        <v>5457</v>
      </c>
      <c r="C961" s="2115"/>
      <c r="D961" s="2116"/>
      <c r="E961" s="2123"/>
      <c r="F961" s="2117"/>
    </row>
    <row r="962" spans="1:6" ht="78.75">
      <c r="A962" s="2110"/>
      <c r="B962" s="2118" t="s">
        <v>5458</v>
      </c>
      <c r="C962" s="2115"/>
      <c r="D962" s="2116"/>
      <c r="E962" s="2123"/>
      <c r="F962" s="2117"/>
    </row>
    <row r="963" spans="1:6" ht="78.75">
      <c r="A963" s="459"/>
      <c r="B963" s="2118" t="s">
        <v>5459</v>
      </c>
      <c r="C963" s="2115"/>
      <c r="D963" s="2116"/>
      <c r="E963" s="2123"/>
      <c r="F963" s="2117"/>
    </row>
    <row r="964" spans="1:6" ht="22.5">
      <c r="A964" s="459"/>
      <c r="B964" s="2119" t="s">
        <v>5460</v>
      </c>
      <c r="C964" s="2115"/>
      <c r="D964" s="2116"/>
      <c r="E964" s="2123"/>
      <c r="F964" s="2117"/>
    </row>
    <row r="965" spans="1:6">
      <c r="A965" s="459"/>
      <c r="B965" s="158"/>
      <c r="C965" s="2115"/>
      <c r="D965" s="2116"/>
      <c r="E965" s="2123"/>
      <c r="F965" s="2117"/>
    </row>
    <row r="966" spans="1:6" ht="101.25">
      <c r="A966" s="2125" t="s">
        <v>5461</v>
      </c>
      <c r="B966" s="2126" t="s">
        <v>5462</v>
      </c>
      <c r="C966" s="2127" t="s">
        <v>5463</v>
      </c>
      <c r="D966" s="2128">
        <v>1</v>
      </c>
      <c r="E966" s="2123">
        <v>500</v>
      </c>
      <c r="F966" s="96">
        <f t="shared" ref="F966:F982" si="43">D966*E966</f>
        <v>500</v>
      </c>
    </row>
    <row r="967" spans="1:6">
      <c r="A967" s="2110"/>
      <c r="B967" s="2120"/>
      <c r="C967" s="2121"/>
      <c r="D967" s="2122"/>
      <c r="E967" s="2123"/>
      <c r="F967" s="2124"/>
    </row>
    <row r="968" spans="1:6" ht="123.75">
      <c r="A968" s="2125" t="s">
        <v>5464</v>
      </c>
      <c r="B968" s="2126" t="s">
        <v>5465</v>
      </c>
      <c r="C968" s="2127" t="s">
        <v>5463</v>
      </c>
      <c r="D968" s="2128">
        <v>1</v>
      </c>
      <c r="E968" s="2123">
        <v>500</v>
      </c>
      <c r="F968" s="96">
        <f t="shared" si="43"/>
        <v>500</v>
      </c>
    </row>
    <row r="969" spans="1:6">
      <c r="A969" s="2110"/>
      <c r="B969" s="2120"/>
      <c r="C969" s="2121"/>
      <c r="D969" s="2122"/>
      <c r="E969" s="2123"/>
      <c r="F969" s="2124"/>
    </row>
    <row r="970" spans="1:6" ht="123.75">
      <c r="A970" s="2125" t="s">
        <v>5466</v>
      </c>
      <c r="B970" s="2126" t="s">
        <v>5467</v>
      </c>
      <c r="C970" s="2127" t="s">
        <v>5463</v>
      </c>
      <c r="D970" s="2128">
        <v>1</v>
      </c>
      <c r="E970" s="2123">
        <v>500</v>
      </c>
      <c r="F970" s="96">
        <f t="shared" si="43"/>
        <v>500</v>
      </c>
    </row>
    <row r="971" spans="1:6">
      <c r="A971" s="2110"/>
      <c r="B971" s="2120"/>
      <c r="C971" s="2121"/>
      <c r="D971" s="2122"/>
      <c r="E971" s="2123"/>
      <c r="F971" s="2124"/>
    </row>
    <row r="972" spans="1:6" ht="101.25">
      <c r="A972" s="2125" t="s">
        <v>5468</v>
      </c>
      <c r="B972" s="2126" t="s">
        <v>5469</v>
      </c>
      <c r="C972" s="2127" t="s">
        <v>5463</v>
      </c>
      <c r="D972" s="2128">
        <v>4</v>
      </c>
      <c r="E972" s="2123">
        <v>550</v>
      </c>
      <c r="F972" s="96">
        <f t="shared" si="43"/>
        <v>2200</v>
      </c>
    </row>
    <row r="973" spans="1:6">
      <c r="A973" s="2110"/>
      <c r="B973" s="2120"/>
      <c r="C973" s="2121"/>
      <c r="D973" s="2122"/>
      <c r="E973" s="2123"/>
      <c r="F973" s="2124"/>
    </row>
    <row r="974" spans="1:6" ht="123.75">
      <c r="A974" s="2125" t="s">
        <v>5470</v>
      </c>
      <c r="B974" s="2126" t="s">
        <v>5471</v>
      </c>
      <c r="C974" s="2127" t="s">
        <v>5463</v>
      </c>
      <c r="D974" s="2128">
        <v>3</v>
      </c>
      <c r="E974" s="2123">
        <v>550</v>
      </c>
      <c r="F974" s="96">
        <f t="shared" si="43"/>
        <v>1650</v>
      </c>
    </row>
    <row r="975" spans="1:6">
      <c r="A975" s="2110"/>
      <c r="B975" s="2120"/>
      <c r="C975" s="2121"/>
      <c r="D975" s="2122"/>
      <c r="E975" s="2123"/>
      <c r="F975" s="2124"/>
    </row>
    <row r="976" spans="1:6" ht="157.5">
      <c r="A976" s="2125" t="s">
        <v>5472</v>
      </c>
      <c r="B976" s="2126" t="s">
        <v>5473</v>
      </c>
      <c r="C976" s="2127" t="s">
        <v>5463</v>
      </c>
      <c r="D976" s="2128">
        <v>1</v>
      </c>
      <c r="E976" s="2123">
        <v>600</v>
      </c>
      <c r="F976" s="96">
        <f t="shared" si="43"/>
        <v>600</v>
      </c>
    </row>
    <row r="977" spans="1:6">
      <c r="A977" s="2110"/>
      <c r="B977" s="2120"/>
      <c r="C977" s="2121"/>
      <c r="D977" s="2122"/>
      <c r="E977" s="2123"/>
      <c r="F977" s="2124"/>
    </row>
    <row r="978" spans="1:6" ht="101.25">
      <c r="A978" s="2125" t="s">
        <v>5474</v>
      </c>
      <c r="B978" s="2126" t="s">
        <v>5475</v>
      </c>
      <c r="C978" s="2127" t="s">
        <v>5463</v>
      </c>
      <c r="D978" s="2128">
        <v>1</v>
      </c>
      <c r="E978" s="2123">
        <v>600</v>
      </c>
      <c r="F978" s="96">
        <f t="shared" si="43"/>
        <v>600</v>
      </c>
    </row>
    <row r="979" spans="1:6">
      <c r="A979" s="2110"/>
      <c r="B979" s="2120"/>
      <c r="C979" s="2121"/>
      <c r="D979" s="2122"/>
      <c r="E979" s="2123"/>
      <c r="F979" s="2124"/>
    </row>
    <row r="980" spans="1:6" ht="123.75">
      <c r="A980" s="2125" t="s">
        <v>5476</v>
      </c>
      <c r="B980" s="2126" t="s">
        <v>5477</v>
      </c>
      <c r="C980" s="2127" t="s">
        <v>5463</v>
      </c>
      <c r="D980" s="2128">
        <v>1</v>
      </c>
      <c r="E980" s="2123">
        <v>600</v>
      </c>
      <c r="F980" s="96">
        <f t="shared" si="43"/>
        <v>600</v>
      </c>
    </row>
    <row r="981" spans="1:6">
      <c r="A981" s="2110"/>
      <c r="B981" s="2120"/>
      <c r="C981" s="2121"/>
      <c r="D981" s="2122"/>
      <c r="E981" s="2123"/>
      <c r="F981" s="2124"/>
    </row>
    <row r="982" spans="1:6" ht="123.75">
      <c r="A982" s="2125" t="s">
        <v>5478</v>
      </c>
      <c r="B982" s="2126" t="s">
        <v>5479</v>
      </c>
      <c r="C982" s="2127" t="s">
        <v>5463</v>
      </c>
      <c r="D982" s="2128">
        <v>1</v>
      </c>
      <c r="E982" s="2123">
        <v>150</v>
      </c>
      <c r="F982" s="96">
        <f t="shared" si="43"/>
        <v>150</v>
      </c>
    </row>
    <row r="983" spans="1:6">
      <c r="A983" s="2129"/>
      <c r="B983" s="2126"/>
      <c r="C983" s="2127"/>
      <c r="D983" s="2128"/>
      <c r="E983" s="2123"/>
      <c r="F983" s="2130"/>
    </row>
    <row r="984" spans="1:6">
      <c r="A984" s="2105" t="s">
        <v>5448</v>
      </c>
      <c r="B984" s="2136" t="s">
        <v>5480</v>
      </c>
      <c r="C984" s="177"/>
      <c r="D984" s="2"/>
      <c r="E984" s="2131">
        <f>SUM(F966:F983)</f>
        <v>7300</v>
      </c>
      <c r="F984" s="2">
        <f>SUM(F966:F982)</f>
        <v>7300</v>
      </c>
    </row>
    <row r="985" spans="1:6">
      <c r="A985" s="459"/>
      <c r="B985" s="158"/>
      <c r="C985" s="460"/>
      <c r="D985" s="456"/>
      <c r="E985" s="2361"/>
      <c r="F985" s="83"/>
    </row>
    <row r="986" spans="1:6">
      <c r="A986" s="459"/>
      <c r="B986" s="158"/>
      <c r="C986" s="460"/>
      <c r="D986" s="456"/>
      <c r="E986" s="2361"/>
      <c r="F986" s="83"/>
    </row>
    <row r="987" spans="1:6">
      <c r="A987" s="459"/>
      <c r="B987" s="158"/>
      <c r="C987" s="460"/>
      <c r="D987" s="456"/>
      <c r="E987" s="2361"/>
      <c r="F987" s="83"/>
    </row>
    <row r="988" spans="1:6">
      <c r="A988" s="459"/>
      <c r="B988" s="158"/>
      <c r="C988" s="460"/>
      <c r="D988" s="456"/>
      <c r="E988" s="2361"/>
      <c r="F988" s="83"/>
    </row>
    <row r="989" spans="1:6">
      <c r="A989" s="459"/>
      <c r="B989" s="158"/>
      <c r="C989" s="161"/>
      <c r="D989" s="456"/>
      <c r="E989" s="2123"/>
      <c r="F989" s="83"/>
    </row>
    <row r="990" spans="1:6">
      <c r="A990" s="457" t="s">
        <v>644</v>
      </c>
      <c r="B990" s="458" t="s">
        <v>83</v>
      </c>
      <c r="C990" s="161"/>
      <c r="D990" s="456"/>
      <c r="E990" s="2123"/>
      <c r="F990" s="83"/>
    </row>
    <row r="991" spans="1:6">
      <c r="A991" s="459"/>
      <c r="B991" s="158"/>
      <c r="C991" s="460"/>
      <c r="D991" s="456"/>
      <c r="E991" s="2361"/>
      <c r="F991" s="83"/>
    </row>
    <row r="992" spans="1:6">
      <c r="A992" s="459" t="s">
        <v>22</v>
      </c>
      <c r="B992" s="158" t="str">
        <f>+B64</f>
        <v>ZEMLJANI RADOVI</v>
      </c>
      <c r="C992" s="460"/>
      <c r="D992" s="456"/>
      <c r="E992" s="53"/>
      <c r="F992" s="63">
        <f>F104</f>
        <v>96600</v>
      </c>
    </row>
    <row r="993" spans="1:6">
      <c r="A993" s="459" t="s">
        <v>23</v>
      </c>
      <c r="B993" s="158" t="str">
        <f>+B107</f>
        <v>BETONSKI I ARMIRANO BETONSKI RADOVI</v>
      </c>
      <c r="C993" s="460"/>
      <c r="D993" s="456"/>
      <c r="E993" s="2284"/>
      <c r="F993" s="63">
        <f>F276</f>
        <v>1202710</v>
      </c>
    </row>
    <row r="994" spans="1:6">
      <c r="A994" s="459" t="s">
        <v>25</v>
      </c>
      <c r="B994" s="158" t="str">
        <f>+B279</f>
        <v>ZIDARSKI  RADOVI</v>
      </c>
      <c r="C994" s="460"/>
      <c r="D994" s="456"/>
      <c r="E994" s="2284"/>
      <c r="F994" s="63">
        <f>F362</f>
        <v>123975</v>
      </c>
    </row>
    <row r="995" spans="1:6">
      <c r="A995" s="459" t="s">
        <v>295</v>
      </c>
      <c r="B995" s="158" t="str">
        <f>+B365</f>
        <v>IZOLATERSKI RADOVI</v>
      </c>
      <c r="C995" s="460"/>
      <c r="D995" s="456"/>
      <c r="E995" s="2284"/>
      <c r="F995" s="63">
        <f>F418</f>
        <v>159050</v>
      </c>
    </row>
    <row r="996" spans="1:6">
      <c r="A996" s="459" t="s">
        <v>339</v>
      </c>
      <c r="B996" s="158" t="str">
        <f>+B421</f>
        <v>FASADERSKI RADOVI</v>
      </c>
      <c r="C996" s="460"/>
      <c r="D996" s="456"/>
      <c r="E996" s="2123"/>
      <c r="F996" s="63">
        <f>F453</f>
        <v>209550</v>
      </c>
    </row>
    <row r="997" spans="1:6">
      <c r="A997" s="158" t="s">
        <v>360</v>
      </c>
      <c r="B997" s="158" t="str">
        <f>+B456</f>
        <v>RAVNI KROVOVI</v>
      </c>
      <c r="C997" s="158"/>
      <c r="D997" s="158"/>
      <c r="E997" s="2123"/>
      <c r="F997" s="63">
        <f>F474</f>
        <v>286550</v>
      </c>
    </row>
    <row r="998" spans="1:6" ht="12" thickBot="1">
      <c r="A998" s="66" t="s">
        <v>372</v>
      </c>
      <c r="B998" s="66" t="s">
        <v>373</v>
      </c>
      <c r="C998" s="66"/>
      <c r="D998" s="66"/>
      <c r="E998" s="2374"/>
      <c r="F998" s="63">
        <f>F499</f>
        <v>144280</v>
      </c>
    </row>
    <row r="999" spans="1:6" ht="13.5" thickTop="1" thickBot="1">
      <c r="A999" s="42"/>
      <c r="B999" s="461" t="s">
        <v>645</v>
      </c>
      <c r="C999" s="42"/>
      <c r="D999" s="43"/>
      <c r="E999" s="42"/>
      <c r="F999" s="1820">
        <f>SUM(F992:F998)</f>
        <v>2222715</v>
      </c>
    </row>
    <row r="1000" spans="1:6">
      <c r="A1000" s="457" t="s">
        <v>646</v>
      </c>
      <c r="B1000" s="458" t="s">
        <v>385</v>
      </c>
      <c r="C1000" s="460"/>
      <c r="D1000" s="456"/>
      <c r="E1000" s="2123"/>
      <c r="F1000" s="63"/>
    </row>
    <row r="1001" spans="1:6">
      <c r="A1001" s="459"/>
      <c r="B1001" s="158"/>
      <c r="C1001" s="460"/>
      <c r="D1001" s="456"/>
      <c r="E1001" s="2123"/>
      <c r="F1001" s="63"/>
    </row>
    <row r="1002" spans="1:6">
      <c r="A1002" s="459" t="s">
        <v>386</v>
      </c>
      <c r="B1002" s="158" t="str">
        <f>+B503</f>
        <v>GIPSKARTONSKI RADOVI</v>
      </c>
      <c r="C1002" s="161"/>
      <c r="D1002" s="62"/>
      <c r="F1002" s="63">
        <f>F545</f>
        <v>124200</v>
      </c>
    </row>
    <row r="1003" spans="1:6">
      <c r="A1003" s="459" t="s">
        <v>435</v>
      </c>
      <c r="B1003" s="158" t="str">
        <f>+B548</f>
        <v xml:space="preserve">LIMARSKI RADOVI </v>
      </c>
      <c r="C1003" s="161"/>
      <c r="D1003" s="62"/>
      <c r="E1003" s="2123"/>
      <c r="F1003" s="63">
        <f>F563</f>
        <v>36050</v>
      </c>
    </row>
    <row r="1004" spans="1:6">
      <c r="A1004" s="459" t="s">
        <v>437</v>
      </c>
      <c r="B1004" s="158" t="str">
        <f>+B566</f>
        <v xml:space="preserve">PODOPOLAGAČKI RADOVI </v>
      </c>
      <c r="C1004" s="161"/>
      <c r="D1004" s="62"/>
      <c r="E1004" s="2123"/>
      <c r="F1004" s="63">
        <f>F631</f>
        <v>113600</v>
      </c>
    </row>
    <row r="1005" spans="1:6">
      <c r="A1005" s="459" t="s">
        <v>469</v>
      </c>
      <c r="B1005" s="158" t="str">
        <f>+B634</f>
        <v xml:space="preserve">KERAMIČARSKI RADOVI </v>
      </c>
      <c r="C1005" s="161"/>
      <c r="D1005" s="62"/>
      <c r="E1005" s="2123"/>
      <c r="F1005" s="63">
        <f>F683</f>
        <v>103650</v>
      </c>
    </row>
    <row r="1006" spans="1:6">
      <c r="A1006" s="459" t="s">
        <v>496</v>
      </c>
      <c r="B1006" s="158" t="str">
        <f>+B686</f>
        <v xml:space="preserve">BRAVARSKI  RADOVI </v>
      </c>
      <c r="C1006" s="161"/>
      <c r="D1006" s="62"/>
      <c r="E1006" s="2284"/>
      <c r="F1006" s="63">
        <f>F760</f>
        <v>21720</v>
      </c>
    </row>
    <row r="1007" spans="1:6">
      <c r="A1007" s="459" t="s">
        <v>552</v>
      </c>
      <c r="B1007" s="158" t="s">
        <v>647</v>
      </c>
      <c r="C1007" s="161"/>
      <c r="D1007" s="62"/>
      <c r="E1007" s="2284"/>
      <c r="F1007" s="63">
        <f>F824</f>
        <v>150700</v>
      </c>
    </row>
    <row r="1008" spans="1:6">
      <c r="A1008" s="459" t="s">
        <v>571</v>
      </c>
      <c r="B1008" s="158" t="str">
        <f>+B826</f>
        <v>STOLARSKI RADOVI</v>
      </c>
      <c r="C1008" s="161"/>
      <c r="D1008" s="62"/>
      <c r="E1008" s="2284"/>
      <c r="F1008" s="63">
        <f>F877</f>
        <v>102380</v>
      </c>
    </row>
    <row r="1009" spans="1:6">
      <c r="A1009" s="459" t="s">
        <v>592</v>
      </c>
      <c r="B1009" s="158" t="str">
        <f>+B880</f>
        <v>SOBOSLIKARSKO LIČILAČKI RADOVI</v>
      </c>
      <c r="C1009" s="161"/>
      <c r="D1009" s="62"/>
      <c r="E1009" s="2284"/>
      <c r="F1009" s="63">
        <f>F936</f>
        <v>90550</v>
      </c>
    </row>
    <row r="1010" spans="1:6">
      <c r="A1010" s="459" t="s">
        <v>642</v>
      </c>
      <c r="B1010" s="158" t="str">
        <f>+B939</f>
        <v>KAMENOREZAČKI RADOVI</v>
      </c>
      <c r="C1010" s="161"/>
      <c r="D1010" s="62"/>
      <c r="E1010" s="2284"/>
      <c r="F1010" s="63">
        <f>F950</f>
        <v>16000</v>
      </c>
    </row>
    <row r="1011" spans="1:6" ht="12" thickBot="1">
      <c r="A1011" s="2134" t="s">
        <v>5448</v>
      </c>
      <c r="B1011" s="2135" t="s">
        <v>5449</v>
      </c>
      <c r="C1011" s="2132"/>
      <c r="D1011" s="2133"/>
      <c r="E1011" s="2133"/>
      <c r="F1011" s="63">
        <f>F984</f>
        <v>7300</v>
      </c>
    </row>
    <row r="1012" spans="1:6" ht="13.5" thickTop="1" thickBot="1">
      <c r="A1012" s="42"/>
      <c r="B1012" s="461" t="s">
        <v>648</v>
      </c>
      <c r="C1012" s="42"/>
      <c r="D1012" s="43"/>
      <c r="E1012" s="43"/>
      <c r="F1012" s="1820">
        <f>SUM(F1002:F1011)</f>
        <v>766150</v>
      </c>
    </row>
    <row r="1013" spans="1:6">
      <c r="B1013" s="158"/>
      <c r="C1013" s="161"/>
      <c r="D1013" s="62"/>
      <c r="E1013" s="2284"/>
      <c r="F1013" s="64"/>
    </row>
    <row r="1014" spans="1:6">
      <c r="B1014" s="158"/>
      <c r="C1014" s="161"/>
      <c r="D1014" s="62"/>
      <c r="E1014" s="2375"/>
      <c r="F1014" s="64"/>
    </row>
    <row r="1015" spans="1:6" ht="13.5" thickBot="1">
      <c r="A1015" s="462" t="s">
        <v>6</v>
      </c>
      <c r="B1015" s="463" t="s">
        <v>649</v>
      </c>
      <c r="C1015" s="462"/>
      <c r="D1015" s="69"/>
      <c r="E1015" s="2376"/>
      <c r="F1015" s="1821">
        <f>SUM(F999+F1012)</f>
        <v>2988865</v>
      </c>
    </row>
    <row r="1016" spans="1:6" ht="12" thickTop="1">
      <c r="A1016" s="136"/>
      <c r="B1016" s="35"/>
      <c r="C1016" s="137"/>
      <c r="D1016" s="138"/>
      <c r="E1016" s="2123"/>
      <c r="F1016" s="37"/>
    </row>
    <row r="1017" spans="1:6">
      <c r="A1017" s="136"/>
      <c r="B1017" s="35"/>
      <c r="C1017" s="137"/>
      <c r="D1017" s="138"/>
      <c r="E1017" s="2123"/>
      <c r="F1017" s="37"/>
    </row>
    <row r="1018" spans="1:6">
      <c r="A1018" s="139"/>
      <c r="B1018" s="140"/>
      <c r="C1018" s="137"/>
      <c r="D1018" s="138"/>
      <c r="E1018" s="2123"/>
      <c r="F1018" s="37"/>
    </row>
    <row r="1019" spans="1:6">
      <c r="A1019" s="136"/>
      <c r="B1019" s="140"/>
      <c r="C1019" s="44"/>
      <c r="D1019" s="141"/>
      <c r="E1019" s="2123"/>
      <c r="F1019" s="33"/>
    </row>
    <row r="1022" spans="1:6">
      <c r="A1022" s="1"/>
    </row>
    <row r="1023" spans="1:6">
      <c r="A1023" s="1"/>
    </row>
    <row r="1024" spans="1:6">
      <c r="A1024" s="1"/>
    </row>
    <row r="1025" s="1" customFormat="1"/>
    <row r="1026" s="1" customFormat="1"/>
    <row r="1027" s="1" customFormat="1"/>
    <row r="1028" s="1" customFormat="1"/>
    <row r="1029" s="1" customFormat="1"/>
    <row r="1030" s="1" customFormat="1"/>
    <row r="1031" s="1" customFormat="1"/>
    <row r="1032" s="1" customFormat="1"/>
    <row r="1033" s="1" customFormat="1"/>
    <row r="1034" s="1" customFormat="1"/>
    <row r="1035" s="1" customFormat="1"/>
    <row r="1036" s="1" customFormat="1"/>
    <row r="1037" s="1" customFormat="1"/>
    <row r="1038" s="1" customFormat="1"/>
    <row r="1039" s="1" customFormat="1"/>
    <row r="1040" s="1" customFormat="1"/>
    <row r="1041" s="1" customFormat="1"/>
    <row r="1042" s="1" customFormat="1"/>
    <row r="1043" s="1" customFormat="1"/>
    <row r="1044" s="1" customFormat="1"/>
    <row r="1045" s="1" customFormat="1"/>
    <row r="1046" s="1" customFormat="1"/>
    <row r="1047" s="1" customFormat="1"/>
    <row r="1048" s="1" customFormat="1"/>
    <row r="1049" s="1" customFormat="1"/>
    <row r="1050" s="1" customFormat="1"/>
    <row r="1051" s="1" customFormat="1"/>
    <row r="1052" s="1" customFormat="1"/>
    <row r="1053" s="1" customFormat="1"/>
    <row r="1054" s="1" customFormat="1"/>
    <row r="1055" s="1" customFormat="1"/>
  </sheetData>
  <protectedRanges>
    <protectedRange sqref="L476:L481" name="Range1_6"/>
    <protectedRange sqref="N476:N478 N480" name="Range1_5"/>
    <protectedRange sqref="L474 N474" name="Range1_4"/>
    <protectedRange sqref="M473:M481" name="Range1_3"/>
    <protectedRange sqref="L467:M467" name="Range1_2"/>
    <protectedRange sqref="M397:N398" name="Range1_9"/>
    <protectedRange sqref="E7" name="Jedinicna cijena_1"/>
    <protectedRange sqref="E3:E91 E499:E661 E93:E232 E236:E358 E361:E415 E417:E442 E450:E468 E473:E477 E748:E749 E760:E768 E682:E743 E826:E919 E935:E948 E824" name="Jed cijena_1"/>
    <protectedRange sqref="E801:E802 E804:E806" name="Jed cijena_4_1"/>
    <protectedRange sqref="E803" name="Jed cijena_5_1"/>
    <protectedRange sqref="E807:E808 E810" name="Jed cijena_6_1"/>
    <protectedRange sqref="E809" name="Jed cijena_7_1"/>
    <protectedRange sqref="E811:E812" name="Jed cijena_8_1"/>
    <protectedRange sqref="E813:E814" name="Jed cijena_9_1"/>
    <protectedRange sqref="E815:E816" name="Jed cijena_10_1"/>
    <protectedRange sqref="E817:E818 E820:E822" name="Jed cijena_11_1"/>
    <protectedRange sqref="E819" name="Jed cijena_26_1"/>
    <protectedRange sqref="E469" name="Jed cijena_14"/>
    <protectedRange sqref="E478:E485" name="Jed cijena_15"/>
    <protectedRange sqref="E679:E681" name="Jed cijena_20"/>
    <protectedRange sqref="E663:E664" name="Jed cijena_27_1"/>
    <protectedRange sqref="E667:E671 E675" name="Jed cijena_28_1"/>
    <protectedRange sqref="E672:E674" name="Jed cijena_29_1"/>
    <protectedRange sqref="E676:E678" name="Jed cijena_30_1"/>
    <protectedRange sqref="E920:E933" name="Jed cijena_21"/>
  </protectedRanges>
  <mergeCells count="3">
    <mergeCell ref="A1:A2"/>
    <mergeCell ref="F1:F2"/>
    <mergeCell ref="A94:A98"/>
  </mergeCells>
  <phoneticPr fontId="15" type="noConversion"/>
  <pageMargins left="0.98425196850393704" right="0.27559055118110237" top="0.74803149606299213" bottom="0.39370078740157483" header="0.31496062992125984" footer="0.31496062992125984"/>
  <pageSetup paperSize="9" firstPageNumber="0" fitToHeight="0" orientation="portrait" r:id="rId1"/>
  <headerFooter differentFirst="1" scaleWithDoc="0" alignWithMargins="0">
    <oddFooter>&amp;R&amp;P od &amp;N</oddFooter>
    <evenFooter>&amp;R&amp;N&amp;N</evenFooter>
  </headerFooter>
  <rowBreaks count="48" manualBreakCount="48">
    <brk id="16" max="16383" man="1"/>
    <brk id="25" max="5" man="1"/>
    <brk id="45" max="5" man="1"/>
    <brk id="60" max="5" man="1"/>
    <brk id="76" max="5" man="1"/>
    <brk id="93" max="5" man="1"/>
    <brk id="105" max="5" man="1"/>
    <brk id="147" max="5" man="1"/>
    <brk id="189" max="5" man="1"/>
    <brk id="210" max="5" man="1"/>
    <brk id="228" max="5" man="1"/>
    <brk id="247" max="5" man="1"/>
    <brk id="277" max="5" man="1"/>
    <brk id="299" max="5" man="1"/>
    <brk id="307" max="5" man="1"/>
    <brk id="331" max="5" man="1"/>
    <brk id="363" max="5" man="1"/>
    <brk id="378" max="5" man="1"/>
    <brk id="408" max="5" man="1"/>
    <brk id="419" max="5" man="1"/>
    <brk id="425" max="5" man="1"/>
    <brk id="433" max="5" man="1"/>
    <brk id="449" max="5" man="1"/>
    <brk id="454" max="5" man="1"/>
    <brk id="465" max="5" man="1"/>
    <brk id="474" max="5" man="1"/>
    <brk id="499" max="5" man="1"/>
    <brk id="520" max="5" man="1"/>
    <brk id="545" max="5" man="1"/>
    <brk id="555" max="5" man="1"/>
    <brk id="564" max="5" man="1"/>
    <brk id="595" max="5" man="1"/>
    <brk id="603" max="5" man="1"/>
    <brk id="618" max="5" man="1"/>
    <brk id="632" max="5" man="1"/>
    <brk id="659" max="5" man="1"/>
    <brk id="684" max="5" man="1"/>
    <brk id="702" max="5" man="1"/>
    <brk id="734" max="5" man="1"/>
    <brk id="761" max="5" man="1"/>
    <brk id="777" max="5" man="1"/>
    <brk id="800" max="5" man="1"/>
    <brk id="825" max="16383" man="1"/>
    <brk id="844" max="5" man="1"/>
    <brk id="878" max="5" man="1"/>
    <brk id="906" max="5" man="1"/>
    <brk id="937" max="5" man="1"/>
    <brk id="942"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056D8-964E-47CD-9BF5-75B156B7090C}">
  <dimension ref="A1:HN1568"/>
  <sheetViews>
    <sheetView showZeros="0" view="pageBreakPreview" topLeftCell="A1022" zoomScale="90" zoomScaleNormal="70" zoomScaleSheetLayoutView="90" workbookViewId="0">
      <selection activeCell="B12" sqref="B12"/>
    </sheetView>
  </sheetViews>
  <sheetFormatPr defaultColWidth="9.140625" defaultRowHeight="11.25"/>
  <cols>
    <col min="1" max="1" width="8.42578125" style="544" customWidth="1"/>
    <col min="2" max="2" width="42.42578125" style="545" customWidth="1"/>
    <col min="3" max="3" width="6.7109375" style="546" customWidth="1"/>
    <col min="4" max="4" width="8.7109375" style="547" customWidth="1"/>
    <col min="5" max="5" width="8.42578125" style="548" customWidth="1"/>
    <col min="6" max="6" width="15.5703125" style="550" customWidth="1"/>
    <col min="7" max="7" width="21.42578125" style="515" customWidth="1"/>
    <col min="8" max="8" width="13.7109375" style="515" customWidth="1"/>
    <col min="9" max="16384" width="9.140625" style="515"/>
  </cols>
  <sheetData>
    <row r="1" spans="1:6" ht="33.75">
      <c r="A1" s="2478" t="s">
        <v>0</v>
      </c>
      <c r="B1" s="1898" t="s">
        <v>1</v>
      </c>
      <c r="C1" s="1899" t="s">
        <v>2</v>
      </c>
      <c r="D1" s="1900" t="s">
        <v>3</v>
      </c>
      <c r="E1" s="514" t="s">
        <v>4</v>
      </c>
      <c r="F1" s="2479" t="s">
        <v>5</v>
      </c>
    </row>
    <row r="2" spans="1:6">
      <c r="A2" s="2472"/>
      <c r="B2" s="145"/>
      <c r="C2" s="146"/>
      <c r="D2" s="147"/>
      <c r="E2" s="516"/>
      <c r="F2" s="2480"/>
    </row>
    <row r="3" spans="1:6">
      <c r="A3" s="148"/>
      <c r="B3" s="149"/>
      <c r="C3" s="148"/>
      <c r="D3" s="150"/>
      <c r="E3" s="518"/>
      <c r="F3" s="503"/>
    </row>
    <row r="4" spans="1:6" ht="12.75">
      <c r="A4" s="1901" t="s">
        <v>10</v>
      </c>
      <c r="B4" s="1902" t="s">
        <v>5184</v>
      </c>
      <c r="C4" s="1903"/>
      <c r="D4" s="1904"/>
      <c r="E4" s="2377"/>
      <c r="F4" s="1905"/>
    </row>
    <row r="5" spans="1:6" s="521" customFormat="1">
      <c r="A5" s="1891"/>
      <c r="B5" s="1906"/>
      <c r="C5" s="1891"/>
      <c r="D5" s="1892"/>
      <c r="E5" s="2223"/>
      <c r="F5" s="511"/>
    </row>
    <row r="6" spans="1:6" s="521" customFormat="1" ht="12.75">
      <c r="A6" s="1907"/>
      <c r="B6" s="473" t="s">
        <v>1707</v>
      </c>
      <c r="C6" s="1891"/>
      <c r="D6" s="1892"/>
      <c r="E6" s="2223"/>
      <c r="F6" s="1893"/>
    </row>
    <row r="7" spans="1:6" s="521" customFormat="1" ht="12.75">
      <c r="A7" s="1907"/>
      <c r="B7" s="475"/>
      <c r="C7" s="1891"/>
      <c r="D7" s="1892"/>
      <c r="E7" s="2223"/>
      <c r="F7" s="1893"/>
    </row>
    <row r="8" spans="1:6" s="521" customFormat="1" ht="63.75">
      <c r="A8" s="1907"/>
      <c r="B8" s="476" t="s">
        <v>1708</v>
      </c>
      <c r="C8" s="1891"/>
      <c r="D8" s="1892"/>
      <c r="E8" s="2223"/>
      <c r="F8" s="1893"/>
    </row>
    <row r="9" spans="1:6" s="521" customFormat="1" ht="216.75">
      <c r="A9" s="1907"/>
      <c r="B9" s="476" t="s">
        <v>1709</v>
      </c>
      <c r="C9" s="1891"/>
      <c r="D9" s="1892"/>
      <c r="E9" s="2223"/>
      <c r="F9" s="1893"/>
    </row>
    <row r="10" spans="1:6" s="521" customFormat="1" ht="102">
      <c r="A10" s="1907"/>
      <c r="B10" s="476" t="s">
        <v>1710</v>
      </c>
      <c r="C10" s="1891"/>
      <c r="D10" s="1892"/>
      <c r="E10" s="2223"/>
      <c r="F10" s="1893"/>
    </row>
    <row r="11" spans="1:6" s="521" customFormat="1" ht="76.5">
      <c r="A11" s="1907"/>
      <c r="B11" s="477" t="s">
        <v>1711</v>
      </c>
      <c r="C11" s="1894" t="s">
        <v>5296</v>
      </c>
      <c r="D11" s="1895"/>
      <c r="E11" s="1896"/>
      <c r="F11" s="1897"/>
    </row>
    <row r="12" spans="1:6" s="521" customFormat="1" ht="76.5">
      <c r="A12" s="1907"/>
      <c r="B12" s="477" t="s">
        <v>1712</v>
      </c>
      <c r="C12" s="1894" t="s">
        <v>5296</v>
      </c>
      <c r="D12" s="1895"/>
      <c r="E12" s="1896"/>
      <c r="F12" s="1897"/>
    </row>
    <row r="13" spans="1:6" s="521" customFormat="1" ht="76.5">
      <c r="A13" s="1907"/>
      <c r="B13" s="477" t="s">
        <v>1713</v>
      </c>
      <c r="C13" s="1894" t="s">
        <v>5296</v>
      </c>
      <c r="D13" s="1895"/>
      <c r="E13" s="1896"/>
      <c r="F13" s="1897"/>
    </row>
    <row r="14" spans="1:6" s="521" customFormat="1" ht="76.5">
      <c r="A14" s="1907"/>
      <c r="B14" s="477" t="s">
        <v>1714</v>
      </c>
      <c r="C14" s="1894" t="s">
        <v>5296</v>
      </c>
      <c r="D14" s="1895"/>
      <c r="E14" s="1896"/>
      <c r="F14" s="1897"/>
    </row>
    <row r="15" spans="1:6" s="521" customFormat="1" ht="51">
      <c r="A15" s="1907"/>
      <c r="B15" s="477" t="s">
        <v>1715</v>
      </c>
      <c r="C15" s="1894" t="s">
        <v>5296</v>
      </c>
      <c r="D15" s="1895"/>
      <c r="E15" s="1896"/>
      <c r="F15" s="1897"/>
    </row>
    <row r="16" spans="1:6" s="521" customFormat="1" ht="76.5">
      <c r="A16" s="1907"/>
      <c r="B16" s="477" t="s">
        <v>1716</v>
      </c>
      <c r="C16" s="1894" t="s">
        <v>5296</v>
      </c>
      <c r="D16" s="1895"/>
      <c r="E16" s="1896"/>
      <c r="F16" s="1897"/>
    </row>
    <row r="17" spans="1:8" s="521" customFormat="1" ht="51">
      <c r="A17" s="1907"/>
      <c r="B17" s="477" t="s">
        <v>1717</v>
      </c>
      <c r="C17" s="1894" t="s">
        <v>5296</v>
      </c>
      <c r="D17" s="1895"/>
      <c r="E17" s="1896"/>
      <c r="F17" s="1897"/>
    </row>
    <row r="18" spans="1:8" s="521" customFormat="1" ht="63.75">
      <c r="A18" s="1907"/>
      <c r="B18" s="477" t="s">
        <v>1718</v>
      </c>
      <c r="C18" s="1894" t="s">
        <v>5296</v>
      </c>
      <c r="D18" s="1895"/>
      <c r="E18" s="1896"/>
      <c r="F18" s="1897"/>
      <c r="H18" s="522"/>
    </row>
    <row r="19" spans="1:8" s="521" customFormat="1">
      <c r="A19" s="1907"/>
      <c r="B19" s="1908"/>
      <c r="C19" s="1891"/>
      <c r="D19" s="1892"/>
      <c r="E19" s="2223"/>
      <c r="F19" s="1893"/>
    </row>
    <row r="20" spans="1:8" s="521" customFormat="1" ht="15">
      <c r="A20" s="479"/>
      <c r="B20" s="480" t="s">
        <v>624</v>
      </c>
      <c r="C20" s="480"/>
      <c r="D20" s="481"/>
      <c r="E20" s="523"/>
      <c r="F20" s="504"/>
    </row>
    <row r="21" spans="1:8" s="521" customFormat="1" ht="15">
      <c r="A21" s="482" t="s">
        <v>1720</v>
      </c>
      <c r="B21" s="483" t="s">
        <v>1721</v>
      </c>
      <c r="C21" s="1909"/>
      <c r="D21" s="1910"/>
      <c r="E21" s="2378"/>
      <c r="F21" s="1911"/>
    </row>
    <row r="22" spans="1:8" s="525" customFormat="1" ht="38.25">
      <c r="A22" s="1912" t="s">
        <v>1719</v>
      </c>
      <c r="B22" s="1913" t="s">
        <v>1722</v>
      </c>
      <c r="C22" s="1914" t="s">
        <v>272</v>
      </c>
      <c r="D22" s="1915">
        <v>1</v>
      </c>
      <c r="E22" s="2330">
        <v>30</v>
      </c>
      <c r="F22" s="1916">
        <f>D22*E22</f>
        <v>30</v>
      </c>
    </row>
    <row r="23" spans="1:8" s="525" customFormat="1" ht="25.5">
      <c r="A23" s="1912" t="s">
        <v>1726</v>
      </c>
      <c r="B23" s="1917" t="s">
        <v>1723</v>
      </c>
      <c r="C23" s="1914" t="s">
        <v>272</v>
      </c>
      <c r="D23" s="1915">
        <v>1</v>
      </c>
      <c r="E23" s="2330">
        <v>68</v>
      </c>
      <c r="F23" s="1916">
        <f>D23*E23</f>
        <v>68</v>
      </c>
    </row>
    <row r="24" spans="1:8" s="525" customFormat="1" ht="25.5">
      <c r="A24" s="1912" t="s">
        <v>1727</v>
      </c>
      <c r="B24" s="1918" t="s">
        <v>1724</v>
      </c>
      <c r="C24" s="1919" t="s">
        <v>272</v>
      </c>
      <c r="D24" s="1920">
        <v>2</v>
      </c>
      <c r="E24" s="2330">
        <v>131</v>
      </c>
      <c r="F24" s="1916">
        <f>D24*E24</f>
        <v>262</v>
      </c>
    </row>
    <row r="25" spans="1:8" s="525" customFormat="1" ht="25.5">
      <c r="A25" s="1912" t="s">
        <v>1728</v>
      </c>
      <c r="B25" s="1921" t="s">
        <v>1725</v>
      </c>
      <c r="C25" s="1914" t="s">
        <v>272</v>
      </c>
      <c r="D25" s="1922">
        <v>1</v>
      </c>
      <c r="E25" s="2330">
        <v>57</v>
      </c>
      <c r="F25" s="1916">
        <f>D25*E25</f>
        <v>57</v>
      </c>
    </row>
    <row r="26" spans="1:8" s="525" customFormat="1" ht="15">
      <c r="A26" s="482" t="s">
        <v>1720</v>
      </c>
      <c r="B26" s="483" t="s">
        <v>1762</v>
      </c>
      <c r="C26" s="490" t="s">
        <v>272</v>
      </c>
      <c r="D26" s="491"/>
      <c r="E26" s="527"/>
      <c r="F26" s="505">
        <f>SUM(F22:F25)</f>
        <v>417</v>
      </c>
    </row>
    <row r="27" spans="1:8" s="525" customFormat="1" ht="14.25">
      <c r="A27" s="484"/>
      <c r="B27" s="485"/>
      <c r="C27" s="1891"/>
      <c r="D27" s="1892"/>
      <c r="E27" s="2223"/>
      <c r="F27" s="1893"/>
    </row>
    <row r="28" spans="1:8" s="525" customFormat="1" ht="15">
      <c r="A28" s="482" t="s">
        <v>1729</v>
      </c>
      <c r="B28" s="483" t="s">
        <v>1764</v>
      </c>
      <c r="C28" s="1909"/>
      <c r="D28" s="1910"/>
      <c r="E28" s="2378"/>
      <c r="F28" s="1911"/>
    </row>
    <row r="29" spans="1:8" s="525" customFormat="1" ht="63.75">
      <c r="A29" s="1912" t="s">
        <v>1733</v>
      </c>
      <c r="B29" s="1923" t="s">
        <v>1730</v>
      </c>
      <c r="C29" s="498" t="s">
        <v>272</v>
      </c>
      <c r="D29" s="1922">
        <v>2</v>
      </c>
      <c r="E29" s="2330">
        <v>203</v>
      </c>
      <c r="F29" s="1916">
        <f>D29*E29</f>
        <v>406</v>
      </c>
    </row>
    <row r="30" spans="1:8" s="525" customFormat="1" ht="102">
      <c r="A30" s="1912" t="s">
        <v>1734</v>
      </c>
      <c r="B30" s="1924" t="s">
        <v>1731</v>
      </c>
      <c r="C30" s="1925" t="s">
        <v>272</v>
      </c>
      <c r="D30" s="1926">
        <v>2</v>
      </c>
      <c r="E30" s="2330">
        <v>325</v>
      </c>
      <c r="F30" s="1916">
        <f>D30*E30</f>
        <v>650</v>
      </c>
    </row>
    <row r="31" spans="1:8" s="525" customFormat="1" ht="165.75">
      <c r="A31" s="1912" t="s">
        <v>1735</v>
      </c>
      <c r="B31" s="1923" t="s">
        <v>1732</v>
      </c>
      <c r="C31" s="498" t="s">
        <v>272</v>
      </c>
      <c r="D31" s="1922">
        <v>1</v>
      </c>
      <c r="E31" s="2330">
        <v>687</v>
      </c>
      <c r="F31" s="1916">
        <f>D31*E31</f>
        <v>687</v>
      </c>
    </row>
    <row r="32" spans="1:8" s="525" customFormat="1" ht="15">
      <c r="A32" s="482" t="s">
        <v>1729</v>
      </c>
      <c r="B32" s="483" t="s">
        <v>1763</v>
      </c>
      <c r="C32" s="483"/>
      <c r="D32" s="483"/>
      <c r="E32" s="524"/>
      <c r="F32" s="506">
        <f>SUM(F29:F31)</f>
        <v>1743</v>
      </c>
    </row>
    <row r="33" spans="1:6" s="525" customFormat="1" ht="14.25">
      <c r="A33" s="1927"/>
      <c r="B33" s="1908"/>
      <c r="C33" s="1891"/>
      <c r="D33" s="1892"/>
      <c r="E33" s="526"/>
      <c r="F33" s="507"/>
    </row>
    <row r="34" spans="1:6" s="525" customFormat="1" ht="15">
      <c r="A34" s="482" t="s">
        <v>1736</v>
      </c>
      <c r="B34" s="483" t="s">
        <v>1737</v>
      </c>
      <c r="C34" s="1909"/>
      <c r="D34" s="1910"/>
      <c r="E34" s="528"/>
      <c r="F34" s="505"/>
    </row>
    <row r="35" spans="1:6" s="525" customFormat="1" ht="204">
      <c r="A35" s="1928" t="s">
        <v>1765</v>
      </c>
      <c r="B35" s="1929" t="s">
        <v>1738</v>
      </c>
      <c r="C35" s="1930" t="s">
        <v>272</v>
      </c>
      <c r="D35" s="1930">
        <v>1</v>
      </c>
      <c r="E35" s="2330">
        <v>859</v>
      </c>
      <c r="F35" s="1931">
        <f t="shared" ref="F35:F62" si="0">D35*E35</f>
        <v>859</v>
      </c>
    </row>
    <row r="36" spans="1:6" s="525" customFormat="1" ht="63.75">
      <c r="A36" s="1928" t="s">
        <v>1766</v>
      </c>
      <c r="B36" s="1932" t="s">
        <v>1739</v>
      </c>
      <c r="C36" s="1930" t="s">
        <v>272</v>
      </c>
      <c r="D36" s="1930">
        <v>7</v>
      </c>
      <c r="E36" s="2330">
        <v>140</v>
      </c>
      <c r="F36" s="1931">
        <f t="shared" si="0"/>
        <v>980</v>
      </c>
    </row>
    <row r="37" spans="1:6" s="525" customFormat="1" ht="216.75">
      <c r="A37" s="1928" t="s">
        <v>1767</v>
      </c>
      <c r="B37" s="1933" t="s">
        <v>5302</v>
      </c>
      <c r="C37" s="1934" t="s">
        <v>272</v>
      </c>
      <c r="D37" s="1934">
        <v>1</v>
      </c>
      <c r="E37" s="2330">
        <v>2065</v>
      </c>
      <c r="F37" s="1931">
        <f t="shared" si="0"/>
        <v>2065</v>
      </c>
    </row>
    <row r="38" spans="1:6" s="525" customFormat="1" ht="51">
      <c r="A38" s="1912" t="s">
        <v>1768</v>
      </c>
      <c r="B38" s="1935" t="s">
        <v>5303</v>
      </c>
      <c r="C38" s="495" t="s">
        <v>272</v>
      </c>
      <c r="D38" s="495">
        <v>1</v>
      </c>
      <c r="E38" s="2330">
        <v>419</v>
      </c>
      <c r="F38" s="1916">
        <f t="shared" si="0"/>
        <v>419</v>
      </c>
    </row>
    <row r="39" spans="1:6" s="525" customFormat="1" ht="165.75">
      <c r="A39" s="1912" t="s">
        <v>1769</v>
      </c>
      <c r="B39" s="1936" t="s">
        <v>1740</v>
      </c>
      <c r="C39" s="495" t="s">
        <v>272</v>
      </c>
      <c r="D39" s="495">
        <v>1</v>
      </c>
      <c r="E39" s="2330">
        <v>156</v>
      </c>
      <c r="F39" s="1916">
        <f t="shared" si="0"/>
        <v>156</v>
      </c>
    </row>
    <row r="40" spans="1:6" s="525" customFormat="1" ht="63.75">
      <c r="A40" s="1912" t="s">
        <v>1770</v>
      </c>
      <c r="B40" s="1937" t="s">
        <v>5304</v>
      </c>
      <c r="C40" s="495" t="s">
        <v>272</v>
      </c>
      <c r="D40" s="495">
        <v>4</v>
      </c>
      <c r="E40" s="2330">
        <v>275</v>
      </c>
      <c r="F40" s="1916">
        <f t="shared" si="0"/>
        <v>1100</v>
      </c>
    </row>
    <row r="41" spans="1:6" s="525" customFormat="1" ht="204">
      <c r="A41" s="1912" t="s">
        <v>1771</v>
      </c>
      <c r="B41" s="1271" t="s">
        <v>1741</v>
      </c>
      <c r="C41" s="495" t="s">
        <v>272</v>
      </c>
      <c r="D41" s="495">
        <v>1</v>
      </c>
      <c r="E41" s="2330">
        <v>365</v>
      </c>
      <c r="F41" s="1916">
        <f t="shared" si="0"/>
        <v>365</v>
      </c>
    </row>
    <row r="42" spans="1:6" s="525" customFormat="1" ht="191.25">
      <c r="A42" s="1912" t="s">
        <v>1772</v>
      </c>
      <c r="B42" s="1938" t="s">
        <v>1742</v>
      </c>
      <c r="C42" s="495" t="s">
        <v>272</v>
      </c>
      <c r="D42" s="495">
        <v>2</v>
      </c>
      <c r="E42" s="2330">
        <v>599</v>
      </c>
      <c r="F42" s="1916">
        <f t="shared" si="0"/>
        <v>1198</v>
      </c>
    </row>
    <row r="43" spans="1:6" s="525" customFormat="1" ht="102">
      <c r="A43" s="1912" t="s">
        <v>1773</v>
      </c>
      <c r="B43" s="1939" t="s">
        <v>1743</v>
      </c>
      <c r="C43" s="495" t="s">
        <v>272</v>
      </c>
      <c r="D43" s="495">
        <v>2</v>
      </c>
      <c r="E43" s="2330">
        <v>75</v>
      </c>
      <c r="F43" s="1916">
        <f t="shared" si="0"/>
        <v>150</v>
      </c>
    </row>
    <row r="44" spans="1:6" s="525" customFormat="1" ht="114.75">
      <c r="A44" s="1912" t="s">
        <v>1774</v>
      </c>
      <c r="B44" s="1938" t="s">
        <v>1744</v>
      </c>
      <c r="C44" s="495" t="s">
        <v>272</v>
      </c>
      <c r="D44" s="495">
        <v>1</v>
      </c>
      <c r="E44" s="2330">
        <v>280</v>
      </c>
      <c r="F44" s="1916">
        <f t="shared" si="0"/>
        <v>280</v>
      </c>
    </row>
    <row r="45" spans="1:6" s="525" customFormat="1" ht="12.75">
      <c r="A45" s="1912" t="s">
        <v>1775</v>
      </c>
      <c r="B45" s="1940" t="s">
        <v>1745</v>
      </c>
      <c r="C45" s="1941" t="s">
        <v>272</v>
      </c>
      <c r="D45" s="1942">
        <v>4</v>
      </c>
      <c r="E45" s="2330">
        <v>13</v>
      </c>
      <c r="F45" s="1916">
        <f t="shared" si="0"/>
        <v>52</v>
      </c>
    </row>
    <row r="46" spans="1:6" s="525" customFormat="1" ht="12.75">
      <c r="A46" s="1912" t="s">
        <v>1776</v>
      </c>
      <c r="B46" s="1940" t="s">
        <v>1746</v>
      </c>
      <c r="C46" s="1941" t="s">
        <v>272</v>
      </c>
      <c r="D46" s="1942">
        <v>4</v>
      </c>
      <c r="E46" s="2330">
        <v>16</v>
      </c>
      <c r="F46" s="1916">
        <f t="shared" si="0"/>
        <v>64</v>
      </c>
    </row>
    <row r="47" spans="1:6" s="525" customFormat="1" ht="12.75">
      <c r="A47" s="1912" t="s">
        <v>1777</v>
      </c>
      <c r="B47" s="1940" t="s">
        <v>1747</v>
      </c>
      <c r="C47" s="1941" t="s">
        <v>272</v>
      </c>
      <c r="D47" s="1942">
        <v>4</v>
      </c>
      <c r="E47" s="2330">
        <v>13</v>
      </c>
      <c r="F47" s="1916">
        <f t="shared" si="0"/>
        <v>52</v>
      </c>
    </row>
    <row r="48" spans="1:6" s="525" customFormat="1" ht="12.75">
      <c r="A48" s="1912" t="s">
        <v>1778</v>
      </c>
      <c r="B48" s="1940" t="s">
        <v>1748</v>
      </c>
      <c r="C48" s="1941" t="s">
        <v>272</v>
      </c>
      <c r="D48" s="1942">
        <v>4</v>
      </c>
      <c r="E48" s="2330">
        <v>10</v>
      </c>
      <c r="F48" s="1916">
        <f t="shared" si="0"/>
        <v>40</v>
      </c>
    </row>
    <row r="49" spans="1:6" s="525" customFormat="1" ht="76.5">
      <c r="A49" s="1912" t="s">
        <v>1779</v>
      </c>
      <c r="B49" s="1943" t="s">
        <v>1749</v>
      </c>
      <c r="C49" s="1941" t="s">
        <v>272</v>
      </c>
      <c r="D49" s="1942">
        <v>2</v>
      </c>
      <c r="E49" s="2330">
        <v>29</v>
      </c>
      <c r="F49" s="1916">
        <f t="shared" si="0"/>
        <v>58</v>
      </c>
    </row>
    <row r="50" spans="1:6" s="525" customFormat="1" ht="102">
      <c r="A50" s="1912" t="s">
        <v>1780</v>
      </c>
      <c r="B50" s="1936" t="s">
        <v>1750</v>
      </c>
      <c r="C50" s="495" t="s">
        <v>272</v>
      </c>
      <c r="D50" s="495">
        <v>1</v>
      </c>
      <c r="E50" s="2330">
        <v>209</v>
      </c>
      <c r="F50" s="1916">
        <f t="shared" si="0"/>
        <v>209</v>
      </c>
    </row>
    <row r="51" spans="1:6" s="525" customFormat="1" ht="114.75">
      <c r="A51" s="1912" t="s">
        <v>1781</v>
      </c>
      <c r="B51" s="1943" t="s">
        <v>1751</v>
      </c>
      <c r="C51" s="495" t="s">
        <v>272</v>
      </c>
      <c r="D51" s="495">
        <v>2</v>
      </c>
      <c r="E51" s="2330">
        <v>99</v>
      </c>
      <c r="F51" s="1916">
        <f t="shared" si="0"/>
        <v>198</v>
      </c>
    </row>
    <row r="52" spans="1:6" s="525" customFormat="1" ht="114.75">
      <c r="A52" s="1912" t="s">
        <v>1782</v>
      </c>
      <c r="B52" s="1944" t="s">
        <v>5305</v>
      </c>
      <c r="C52" s="495" t="s">
        <v>272</v>
      </c>
      <c r="D52" s="495">
        <v>1</v>
      </c>
      <c r="E52" s="2330">
        <v>120</v>
      </c>
      <c r="F52" s="1916">
        <f t="shared" si="0"/>
        <v>120</v>
      </c>
    </row>
    <row r="53" spans="1:6" s="525" customFormat="1" ht="102">
      <c r="A53" s="1912" t="s">
        <v>1783</v>
      </c>
      <c r="B53" s="1936" t="s">
        <v>1752</v>
      </c>
      <c r="C53" s="495" t="s">
        <v>272</v>
      </c>
      <c r="D53" s="495">
        <v>4</v>
      </c>
      <c r="E53" s="2330">
        <v>155</v>
      </c>
      <c r="F53" s="1916">
        <f t="shared" si="0"/>
        <v>620</v>
      </c>
    </row>
    <row r="54" spans="1:6" s="525" customFormat="1" ht="153">
      <c r="A54" s="1912" t="s">
        <v>1784</v>
      </c>
      <c r="B54" s="1224" t="s">
        <v>1753</v>
      </c>
      <c r="C54" s="495" t="s">
        <v>272</v>
      </c>
      <c r="D54" s="495">
        <v>1</v>
      </c>
      <c r="E54" s="2330">
        <v>290</v>
      </c>
      <c r="F54" s="1916">
        <f t="shared" si="0"/>
        <v>290</v>
      </c>
    </row>
    <row r="55" spans="1:6" s="525" customFormat="1" ht="140.25">
      <c r="A55" s="1912" t="s">
        <v>1785</v>
      </c>
      <c r="B55" s="1943" t="s">
        <v>1754</v>
      </c>
      <c r="C55" s="495" t="s">
        <v>272</v>
      </c>
      <c r="D55" s="495">
        <v>1</v>
      </c>
      <c r="E55" s="2330">
        <v>129</v>
      </c>
      <c r="F55" s="1916">
        <f t="shared" si="0"/>
        <v>129</v>
      </c>
    </row>
    <row r="56" spans="1:6" s="525" customFormat="1" ht="76.5">
      <c r="A56" s="1912" t="s">
        <v>1786</v>
      </c>
      <c r="B56" s="1945" t="s">
        <v>1755</v>
      </c>
      <c r="C56" s="495" t="s">
        <v>272</v>
      </c>
      <c r="D56" s="495">
        <v>2</v>
      </c>
      <c r="E56" s="2330">
        <v>31</v>
      </c>
      <c r="F56" s="1916">
        <f t="shared" si="0"/>
        <v>62</v>
      </c>
    </row>
    <row r="57" spans="1:6" s="525" customFormat="1" ht="178.5">
      <c r="A57" s="1912" t="s">
        <v>1787</v>
      </c>
      <c r="B57" s="1917" t="s">
        <v>1756</v>
      </c>
      <c r="C57" s="495" t="s">
        <v>272</v>
      </c>
      <c r="D57" s="495">
        <v>2</v>
      </c>
      <c r="E57" s="2330">
        <v>155</v>
      </c>
      <c r="F57" s="1916">
        <f t="shared" si="0"/>
        <v>310</v>
      </c>
    </row>
    <row r="58" spans="1:6" s="525" customFormat="1" ht="140.25">
      <c r="A58" s="1912" t="s">
        <v>1788</v>
      </c>
      <c r="B58" s="1271" t="s">
        <v>1757</v>
      </c>
      <c r="C58" s="495" t="s">
        <v>272</v>
      </c>
      <c r="D58" s="495">
        <v>2</v>
      </c>
      <c r="E58" s="2330">
        <v>64</v>
      </c>
      <c r="F58" s="1916">
        <f t="shared" si="0"/>
        <v>128</v>
      </c>
    </row>
    <row r="59" spans="1:6" s="525" customFormat="1" ht="153">
      <c r="A59" s="1912" t="s">
        <v>1789</v>
      </c>
      <c r="B59" s="1224" t="s">
        <v>1758</v>
      </c>
      <c r="C59" s="495" t="s">
        <v>272</v>
      </c>
      <c r="D59" s="495">
        <v>2</v>
      </c>
      <c r="E59" s="2330">
        <v>149</v>
      </c>
      <c r="F59" s="1916">
        <f t="shared" si="0"/>
        <v>298</v>
      </c>
    </row>
    <row r="60" spans="1:6" s="521" customFormat="1" ht="204">
      <c r="A60" s="1912" t="s">
        <v>1790</v>
      </c>
      <c r="B60" s="1943" t="s">
        <v>1759</v>
      </c>
      <c r="C60" s="495" t="s">
        <v>272</v>
      </c>
      <c r="D60" s="495">
        <v>1</v>
      </c>
      <c r="E60" s="2330">
        <v>80</v>
      </c>
      <c r="F60" s="1916">
        <f t="shared" si="0"/>
        <v>80</v>
      </c>
    </row>
    <row r="61" spans="1:6" s="521" customFormat="1" ht="63.75">
      <c r="A61" s="1912" t="s">
        <v>1791</v>
      </c>
      <c r="B61" s="1943" t="s">
        <v>1760</v>
      </c>
      <c r="C61" s="495" t="s">
        <v>272</v>
      </c>
      <c r="D61" s="495">
        <v>2</v>
      </c>
      <c r="E61" s="2330">
        <v>35</v>
      </c>
      <c r="F61" s="1916">
        <f t="shared" si="0"/>
        <v>70</v>
      </c>
    </row>
    <row r="62" spans="1:6" s="521" customFormat="1" ht="63.75">
      <c r="A62" s="1912" t="s">
        <v>1792</v>
      </c>
      <c r="B62" s="1946" t="s">
        <v>1761</v>
      </c>
      <c r="C62" s="494" t="s">
        <v>272</v>
      </c>
      <c r="D62" s="494">
        <v>2</v>
      </c>
      <c r="E62" s="2330">
        <v>490</v>
      </c>
      <c r="F62" s="1916">
        <f t="shared" si="0"/>
        <v>980</v>
      </c>
    </row>
    <row r="63" spans="1:6" s="521" customFormat="1" ht="30">
      <c r="A63" s="482" t="s">
        <v>1736</v>
      </c>
      <c r="B63" s="483" t="s">
        <v>1793</v>
      </c>
      <c r="C63" s="483"/>
      <c r="D63" s="483"/>
      <c r="E63" s="524"/>
      <c r="F63" s="506">
        <f>SUM(F35:F62)</f>
        <v>11332</v>
      </c>
    </row>
    <row r="64" spans="1:6" s="521" customFormat="1">
      <c r="A64" s="1927"/>
      <c r="B64" s="1908"/>
      <c r="C64" s="1824"/>
      <c r="D64" s="1819"/>
      <c r="E64" s="2223"/>
      <c r="F64" s="1947"/>
    </row>
    <row r="65" spans="1:6" s="521" customFormat="1" ht="15">
      <c r="A65" s="482" t="s">
        <v>1794</v>
      </c>
      <c r="B65" s="483" t="s">
        <v>1795</v>
      </c>
      <c r="C65" s="483"/>
      <c r="D65" s="483"/>
      <c r="E65" s="524"/>
      <c r="F65" s="506"/>
    </row>
    <row r="66" spans="1:6" s="521" customFormat="1" ht="102">
      <c r="A66" s="1912" t="s">
        <v>1796</v>
      </c>
      <c r="B66" s="1938" t="s">
        <v>1797</v>
      </c>
      <c r="C66" s="494" t="s">
        <v>272</v>
      </c>
      <c r="D66" s="1948">
        <v>5</v>
      </c>
      <c r="E66" s="2330">
        <v>169</v>
      </c>
      <c r="F66" s="1916">
        <f t="shared" ref="F66:F67" si="1">D66*E66</f>
        <v>845</v>
      </c>
    </row>
    <row r="67" spans="1:6" s="521" customFormat="1" ht="102">
      <c r="A67" s="1912" t="s">
        <v>1798</v>
      </c>
      <c r="B67" s="1938" t="s">
        <v>1799</v>
      </c>
      <c r="C67" s="494" t="s">
        <v>272</v>
      </c>
      <c r="D67" s="1948">
        <v>1</v>
      </c>
      <c r="E67" s="2330">
        <v>149</v>
      </c>
      <c r="F67" s="1916">
        <f t="shared" si="1"/>
        <v>149</v>
      </c>
    </row>
    <row r="68" spans="1:6" s="521" customFormat="1" ht="15">
      <c r="A68" s="482" t="s">
        <v>1794</v>
      </c>
      <c r="B68" s="483" t="s">
        <v>1800</v>
      </c>
      <c r="C68" s="483"/>
      <c r="D68" s="483"/>
      <c r="E68" s="524"/>
      <c r="F68" s="506">
        <f>SUM(F66:F67)</f>
        <v>994</v>
      </c>
    </row>
    <row r="69" spans="1:6" s="521" customFormat="1">
      <c r="A69" s="1927"/>
      <c r="B69" s="1908"/>
      <c r="C69" s="1824"/>
      <c r="D69" s="1819"/>
      <c r="E69" s="2223"/>
      <c r="F69" s="1947"/>
    </row>
    <row r="70" spans="1:6" s="521" customFormat="1" ht="15">
      <c r="A70" s="1949"/>
      <c r="B70" s="1950" t="s">
        <v>1801</v>
      </c>
      <c r="C70" s="1951"/>
      <c r="D70" s="1952"/>
      <c r="E70" s="2379"/>
      <c r="F70" s="1953"/>
    </row>
    <row r="71" spans="1:6" s="521" customFormat="1" ht="15">
      <c r="A71" s="482" t="s">
        <v>1802</v>
      </c>
      <c r="B71" s="483" t="s">
        <v>1803</v>
      </c>
      <c r="C71" s="483"/>
      <c r="D71" s="483"/>
      <c r="E71" s="524"/>
      <c r="F71" s="506"/>
    </row>
    <row r="72" spans="1:6" s="521" customFormat="1" ht="25.5">
      <c r="A72" s="1912" t="s">
        <v>1804</v>
      </c>
      <c r="B72" s="1917" t="s">
        <v>1723</v>
      </c>
      <c r="C72" s="1914" t="s">
        <v>272</v>
      </c>
      <c r="D72" s="1915">
        <v>4</v>
      </c>
      <c r="E72" s="2330">
        <v>68</v>
      </c>
      <c r="F72" s="1916">
        <f t="shared" ref="F72:F78" si="2">D72*E72</f>
        <v>272</v>
      </c>
    </row>
    <row r="73" spans="1:6" s="521" customFormat="1" ht="89.25">
      <c r="A73" s="1912" t="s">
        <v>1805</v>
      </c>
      <c r="B73" s="1954" t="s">
        <v>1811</v>
      </c>
      <c r="C73" s="1955" t="s">
        <v>272</v>
      </c>
      <c r="D73" s="498">
        <v>4</v>
      </c>
      <c r="E73" s="2330">
        <v>255</v>
      </c>
      <c r="F73" s="1916">
        <f t="shared" si="2"/>
        <v>1020</v>
      </c>
    </row>
    <row r="74" spans="1:6" s="521" customFormat="1" ht="178.5">
      <c r="A74" s="1912" t="s">
        <v>1806</v>
      </c>
      <c r="B74" s="1936" t="s">
        <v>5306</v>
      </c>
      <c r="C74" s="498" t="s">
        <v>272</v>
      </c>
      <c r="D74" s="1956">
        <v>5</v>
      </c>
      <c r="E74" s="2330">
        <v>340</v>
      </c>
      <c r="F74" s="1916">
        <f t="shared" si="2"/>
        <v>1700</v>
      </c>
    </row>
    <row r="75" spans="1:6" s="521" customFormat="1" ht="25.5">
      <c r="A75" s="1912" t="s">
        <v>1807</v>
      </c>
      <c r="B75" s="1957" t="s">
        <v>1812</v>
      </c>
      <c r="C75" s="498" t="s">
        <v>272</v>
      </c>
      <c r="D75" s="498">
        <v>20</v>
      </c>
      <c r="E75" s="2330">
        <v>1</v>
      </c>
      <c r="F75" s="1916">
        <f t="shared" si="2"/>
        <v>20</v>
      </c>
    </row>
    <row r="76" spans="1:6" s="521" customFormat="1" ht="89.25">
      <c r="A76" s="1912" t="s">
        <v>1808</v>
      </c>
      <c r="B76" s="1958" t="s">
        <v>5307</v>
      </c>
      <c r="C76" s="1955" t="s">
        <v>272</v>
      </c>
      <c r="D76" s="498">
        <v>16</v>
      </c>
      <c r="E76" s="2330">
        <v>74</v>
      </c>
      <c r="F76" s="1916">
        <f t="shared" si="2"/>
        <v>1184</v>
      </c>
    </row>
    <row r="77" spans="1:6" s="521" customFormat="1" ht="89.25">
      <c r="A77" s="1912" t="s">
        <v>1809</v>
      </c>
      <c r="B77" s="1959" t="s">
        <v>1813</v>
      </c>
      <c r="C77" s="1925" t="s">
        <v>272</v>
      </c>
      <c r="D77" s="1926">
        <v>4</v>
      </c>
      <c r="E77" s="2330">
        <v>1560</v>
      </c>
      <c r="F77" s="1916">
        <f t="shared" si="2"/>
        <v>6240</v>
      </c>
    </row>
    <row r="78" spans="1:6" s="521" customFormat="1" ht="89.25">
      <c r="A78" s="1912" t="s">
        <v>1810</v>
      </c>
      <c r="B78" s="1960" t="s">
        <v>1814</v>
      </c>
      <c r="C78" s="1961" t="s">
        <v>272</v>
      </c>
      <c r="D78" s="1922">
        <v>4</v>
      </c>
      <c r="E78" s="2330">
        <v>687</v>
      </c>
      <c r="F78" s="1916">
        <f t="shared" si="2"/>
        <v>2748</v>
      </c>
    </row>
    <row r="79" spans="1:6" s="521" customFormat="1" ht="20.25" customHeight="1">
      <c r="A79" s="482" t="s">
        <v>1802</v>
      </c>
      <c r="B79" s="483" t="s">
        <v>1815</v>
      </c>
      <c r="C79" s="483"/>
      <c r="D79" s="483"/>
      <c r="E79" s="524"/>
      <c r="F79" s="506">
        <f>SUM(F72:F78)</f>
        <v>13184</v>
      </c>
    </row>
    <row r="80" spans="1:6" s="521" customFormat="1">
      <c r="A80" s="1927"/>
      <c r="B80" s="1908"/>
      <c r="C80" s="1824"/>
      <c r="D80" s="1819"/>
      <c r="E80" s="2223"/>
      <c r="F80" s="1947"/>
    </row>
    <row r="81" spans="1:6" s="521" customFormat="1" ht="15">
      <c r="A81" s="482" t="s">
        <v>1816</v>
      </c>
      <c r="B81" s="483" t="s">
        <v>1817</v>
      </c>
      <c r="C81" s="483"/>
      <c r="D81" s="483"/>
      <c r="E81" s="524"/>
      <c r="F81" s="483"/>
    </row>
    <row r="82" spans="1:6" s="521" customFormat="1" ht="63.75">
      <c r="A82" s="1912" t="s">
        <v>1818</v>
      </c>
      <c r="B82" s="1918" t="s">
        <v>5308</v>
      </c>
      <c r="C82" s="1919" t="s">
        <v>272</v>
      </c>
      <c r="D82" s="1920">
        <v>3</v>
      </c>
      <c r="E82" s="2330">
        <v>159</v>
      </c>
      <c r="F82" s="1916">
        <f t="shared" ref="F82:F141" si="3">D82*E82</f>
        <v>477</v>
      </c>
    </row>
    <row r="83" spans="1:6" s="521" customFormat="1" ht="38.25">
      <c r="A83" s="1912" t="s">
        <v>1872</v>
      </c>
      <c r="B83" s="1962" t="s">
        <v>5309</v>
      </c>
      <c r="C83" s="1919" t="s">
        <v>272</v>
      </c>
      <c r="D83" s="1920">
        <v>6</v>
      </c>
      <c r="E83" s="2330">
        <v>42</v>
      </c>
      <c r="F83" s="1916">
        <f t="shared" si="3"/>
        <v>252</v>
      </c>
    </row>
    <row r="84" spans="1:6" s="521" customFormat="1" ht="38.25">
      <c r="A84" s="1912" t="s">
        <v>1873</v>
      </c>
      <c r="B84" s="1962" t="s">
        <v>5310</v>
      </c>
      <c r="C84" s="1963" t="s">
        <v>272</v>
      </c>
      <c r="D84" s="1942">
        <v>6</v>
      </c>
      <c r="E84" s="2330">
        <v>38</v>
      </c>
      <c r="F84" s="1916">
        <f t="shared" si="3"/>
        <v>228</v>
      </c>
    </row>
    <row r="85" spans="1:6" s="521" customFormat="1" ht="140.25">
      <c r="A85" s="1912" t="s">
        <v>1874</v>
      </c>
      <c r="B85" s="1964" t="s">
        <v>1819</v>
      </c>
      <c r="C85" s="1919" t="s">
        <v>272</v>
      </c>
      <c r="D85" s="1920">
        <v>1</v>
      </c>
      <c r="E85" s="2330">
        <v>323</v>
      </c>
      <c r="F85" s="1916">
        <f t="shared" si="3"/>
        <v>323</v>
      </c>
    </row>
    <row r="86" spans="1:6" s="521" customFormat="1" ht="25.5">
      <c r="A86" s="1912" t="s">
        <v>1875</v>
      </c>
      <c r="B86" s="1918" t="s">
        <v>5311</v>
      </c>
      <c r="C86" s="1919" t="s">
        <v>272</v>
      </c>
      <c r="D86" s="1920">
        <v>2</v>
      </c>
      <c r="E86" s="2330">
        <v>75</v>
      </c>
      <c r="F86" s="1916">
        <f t="shared" si="3"/>
        <v>150</v>
      </c>
    </row>
    <row r="87" spans="1:6" s="521" customFormat="1" ht="63.75">
      <c r="A87" s="1912" t="s">
        <v>1876</v>
      </c>
      <c r="B87" s="1918" t="s">
        <v>1820</v>
      </c>
      <c r="C87" s="1919" t="s">
        <v>272</v>
      </c>
      <c r="D87" s="1920">
        <v>1</v>
      </c>
      <c r="E87" s="2330">
        <v>105</v>
      </c>
      <c r="F87" s="1916">
        <f t="shared" si="3"/>
        <v>105</v>
      </c>
    </row>
    <row r="88" spans="1:6" s="521" customFormat="1" ht="165.75">
      <c r="A88" s="1912" t="s">
        <v>1877</v>
      </c>
      <c r="B88" s="1964" t="s">
        <v>1821</v>
      </c>
      <c r="C88" s="1919" t="s">
        <v>272</v>
      </c>
      <c r="D88" s="1920">
        <v>1</v>
      </c>
      <c r="E88" s="2330">
        <v>309</v>
      </c>
      <c r="F88" s="1916">
        <f t="shared" si="3"/>
        <v>309</v>
      </c>
    </row>
    <row r="89" spans="1:6" s="521" customFormat="1" ht="140.25">
      <c r="A89" s="1912" t="s">
        <v>1878</v>
      </c>
      <c r="B89" s="1965" t="s">
        <v>1822</v>
      </c>
      <c r="C89" s="1919" t="s">
        <v>272</v>
      </c>
      <c r="D89" s="1920">
        <v>1</v>
      </c>
      <c r="E89" s="2330">
        <v>162</v>
      </c>
      <c r="F89" s="1916">
        <f t="shared" si="3"/>
        <v>162</v>
      </c>
    </row>
    <row r="90" spans="1:6" s="521" customFormat="1" ht="153">
      <c r="A90" s="1912" t="s">
        <v>1879</v>
      </c>
      <c r="B90" s="1965" t="s">
        <v>1823</v>
      </c>
      <c r="C90" s="1919" t="s">
        <v>272</v>
      </c>
      <c r="D90" s="1920">
        <v>1</v>
      </c>
      <c r="E90" s="2330">
        <v>323</v>
      </c>
      <c r="F90" s="1916">
        <f t="shared" si="3"/>
        <v>323</v>
      </c>
    </row>
    <row r="91" spans="1:6" s="521" customFormat="1" ht="178.5">
      <c r="A91" s="1912" t="s">
        <v>1880</v>
      </c>
      <c r="B91" s="1965" t="s">
        <v>1824</v>
      </c>
      <c r="C91" s="1919" t="s">
        <v>272</v>
      </c>
      <c r="D91" s="1920">
        <v>1</v>
      </c>
      <c r="E91" s="2330">
        <v>164</v>
      </c>
      <c r="F91" s="1916">
        <f t="shared" si="3"/>
        <v>164</v>
      </c>
    </row>
    <row r="92" spans="1:6" s="521" customFormat="1" ht="63.75">
      <c r="A92" s="1912" t="s">
        <v>1881</v>
      </c>
      <c r="B92" s="1965" t="s">
        <v>1825</v>
      </c>
      <c r="C92" s="1919" t="s">
        <v>272</v>
      </c>
      <c r="D92" s="1920">
        <v>4</v>
      </c>
      <c r="E92" s="2330">
        <v>9.5</v>
      </c>
      <c r="F92" s="1916">
        <f t="shared" si="3"/>
        <v>38</v>
      </c>
    </row>
    <row r="93" spans="1:6" s="521" customFormat="1" ht="165.75">
      <c r="A93" s="1912" t="s">
        <v>1882</v>
      </c>
      <c r="B93" s="1964" t="s">
        <v>1826</v>
      </c>
      <c r="C93" s="1919" t="s">
        <v>272</v>
      </c>
      <c r="D93" s="1920">
        <v>1</v>
      </c>
      <c r="E93" s="2330">
        <v>179</v>
      </c>
      <c r="F93" s="1916">
        <f t="shared" si="3"/>
        <v>179</v>
      </c>
    </row>
    <row r="94" spans="1:6" s="521" customFormat="1" ht="63.75">
      <c r="A94" s="1912" t="s">
        <v>1883</v>
      </c>
      <c r="B94" s="1965" t="s">
        <v>1827</v>
      </c>
      <c r="C94" s="1919" t="s">
        <v>272</v>
      </c>
      <c r="D94" s="1920">
        <v>3</v>
      </c>
      <c r="E94" s="2330">
        <v>9.5</v>
      </c>
      <c r="F94" s="1916">
        <f t="shared" si="3"/>
        <v>28.5</v>
      </c>
    </row>
    <row r="95" spans="1:6" s="521" customFormat="1" ht="63.75">
      <c r="A95" s="1912" t="s">
        <v>1884</v>
      </c>
      <c r="B95" s="1965" t="s">
        <v>1828</v>
      </c>
      <c r="C95" s="1919" t="s">
        <v>272</v>
      </c>
      <c r="D95" s="1920">
        <v>6</v>
      </c>
      <c r="E95" s="2330">
        <v>6.5</v>
      </c>
      <c r="F95" s="1916">
        <f t="shared" si="3"/>
        <v>39</v>
      </c>
    </row>
    <row r="96" spans="1:6" s="521" customFormat="1" ht="216.75">
      <c r="A96" s="1912" t="s">
        <v>1885</v>
      </c>
      <c r="B96" s="1918" t="s">
        <v>1829</v>
      </c>
      <c r="C96" s="1919" t="s">
        <v>272</v>
      </c>
      <c r="D96" s="1920">
        <v>1</v>
      </c>
      <c r="E96" s="2330">
        <v>228</v>
      </c>
      <c r="F96" s="1916">
        <f t="shared" si="3"/>
        <v>228</v>
      </c>
    </row>
    <row r="97" spans="1:6" s="521" customFormat="1" ht="178.5">
      <c r="A97" s="1912" t="s">
        <v>1886</v>
      </c>
      <c r="B97" s="1964" t="s">
        <v>1830</v>
      </c>
      <c r="C97" s="1919" t="s">
        <v>272</v>
      </c>
      <c r="D97" s="1920">
        <v>1</v>
      </c>
      <c r="E97" s="2330">
        <v>131</v>
      </c>
      <c r="F97" s="1916">
        <f t="shared" si="3"/>
        <v>131</v>
      </c>
    </row>
    <row r="98" spans="1:6" s="521" customFormat="1" ht="191.25">
      <c r="A98" s="1912" t="s">
        <v>1887</v>
      </c>
      <c r="B98" s="1964" t="s">
        <v>1831</v>
      </c>
      <c r="C98" s="1919" t="s">
        <v>272</v>
      </c>
      <c r="D98" s="1920">
        <v>1</v>
      </c>
      <c r="E98" s="2330">
        <v>127</v>
      </c>
      <c r="F98" s="1916">
        <f t="shared" si="3"/>
        <v>127</v>
      </c>
    </row>
    <row r="99" spans="1:6" s="521" customFormat="1" ht="102">
      <c r="A99" s="1912" t="s">
        <v>1888</v>
      </c>
      <c r="B99" s="1958" t="s">
        <v>5312</v>
      </c>
      <c r="C99" s="1963" t="s">
        <v>272</v>
      </c>
      <c r="D99" s="1942">
        <v>12</v>
      </c>
      <c r="E99" s="2330">
        <v>46</v>
      </c>
      <c r="F99" s="1916">
        <f t="shared" si="3"/>
        <v>552</v>
      </c>
    </row>
    <row r="100" spans="1:6" s="521" customFormat="1" ht="63.75">
      <c r="A100" s="1912" t="s">
        <v>1889</v>
      </c>
      <c r="B100" s="1966" t="s">
        <v>5313</v>
      </c>
      <c r="C100" s="1955" t="s">
        <v>272</v>
      </c>
      <c r="D100" s="498">
        <v>1</v>
      </c>
      <c r="E100" s="2330">
        <v>52</v>
      </c>
      <c r="F100" s="1916">
        <f t="shared" si="3"/>
        <v>52</v>
      </c>
    </row>
    <row r="101" spans="1:6" s="521" customFormat="1" ht="38.25">
      <c r="A101" s="1912" t="s">
        <v>1890</v>
      </c>
      <c r="B101" s="1959" t="s">
        <v>5314</v>
      </c>
      <c r="C101" s="1955" t="s">
        <v>272</v>
      </c>
      <c r="D101" s="498">
        <v>24</v>
      </c>
      <c r="E101" s="2330">
        <v>6.1</v>
      </c>
      <c r="F101" s="1916">
        <f t="shared" si="3"/>
        <v>146.39999999999998</v>
      </c>
    </row>
    <row r="102" spans="1:6" s="521" customFormat="1" ht="51">
      <c r="A102" s="1912" t="s">
        <v>1891</v>
      </c>
      <c r="B102" s="1936" t="s">
        <v>1832</v>
      </c>
      <c r="C102" s="1955" t="s">
        <v>1833</v>
      </c>
      <c r="D102" s="498">
        <v>12</v>
      </c>
      <c r="E102" s="2330">
        <v>11.2</v>
      </c>
      <c r="F102" s="1916">
        <f t="shared" si="3"/>
        <v>134.39999999999998</v>
      </c>
    </row>
    <row r="103" spans="1:6" s="521" customFormat="1" ht="51">
      <c r="A103" s="1912" t="s">
        <v>1892</v>
      </c>
      <c r="B103" s="1936" t="s">
        <v>1834</v>
      </c>
      <c r="C103" s="1955" t="s">
        <v>272</v>
      </c>
      <c r="D103" s="498">
        <v>12</v>
      </c>
      <c r="E103" s="2330">
        <v>13.2</v>
      </c>
      <c r="F103" s="1916">
        <f t="shared" si="3"/>
        <v>158.39999999999998</v>
      </c>
    </row>
    <row r="104" spans="1:6" s="521" customFormat="1" ht="38.25">
      <c r="A104" s="1912" t="s">
        <v>1893</v>
      </c>
      <c r="B104" s="1936" t="s">
        <v>1835</v>
      </c>
      <c r="C104" s="1955" t="s">
        <v>272</v>
      </c>
      <c r="D104" s="498">
        <v>24</v>
      </c>
      <c r="E104" s="2330">
        <v>12.2</v>
      </c>
      <c r="F104" s="1916">
        <f t="shared" si="3"/>
        <v>292.79999999999995</v>
      </c>
    </row>
    <row r="105" spans="1:6" s="521" customFormat="1" ht="395.25">
      <c r="A105" s="1912" t="s">
        <v>1894</v>
      </c>
      <c r="B105" s="1958" t="s">
        <v>1836</v>
      </c>
      <c r="C105" s="1967" t="s">
        <v>272</v>
      </c>
      <c r="D105" s="1967">
        <v>1</v>
      </c>
      <c r="E105" s="2330">
        <v>485</v>
      </c>
      <c r="F105" s="1916">
        <f t="shared" si="3"/>
        <v>485</v>
      </c>
    </row>
    <row r="106" spans="1:6" s="521" customFormat="1" ht="242.25">
      <c r="A106" s="1912" t="s">
        <v>1895</v>
      </c>
      <c r="B106" s="1968" t="s">
        <v>1837</v>
      </c>
      <c r="C106" s="1919" t="s">
        <v>272</v>
      </c>
      <c r="D106" s="1941">
        <v>1</v>
      </c>
      <c r="E106" s="2330">
        <v>318</v>
      </c>
      <c r="F106" s="1916">
        <f t="shared" si="3"/>
        <v>318</v>
      </c>
    </row>
    <row r="107" spans="1:6" s="521" customFormat="1" ht="178.5">
      <c r="A107" s="1912" t="s">
        <v>1896</v>
      </c>
      <c r="B107" s="1968" t="s">
        <v>1838</v>
      </c>
      <c r="C107" s="1919" t="s">
        <v>272</v>
      </c>
      <c r="D107" s="1941">
        <v>1</v>
      </c>
      <c r="E107" s="2330">
        <v>219</v>
      </c>
      <c r="F107" s="1916">
        <f t="shared" si="3"/>
        <v>219</v>
      </c>
    </row>
    <row r="108" spans="1:6" s="521" customFormat="1" ht="178.5">
      <c r="A108" s="1912" t="s">
        <v>1897</v>
      </c>
      <c r="B108" s="1968" t="s">
        <v>1839</v>
      </c>
      <c r="C108" s="1919" t="s">
        <v>272</v>
      </c>
      <c r="D108" s="1941">
        <v>1</v>
      </c>
      <c r="E108" s="2330">
        <v>219</v>
      </c>
      <c r="F108" s="1916">
        <f t="shared" si="3"/>
        <v>219</v>
      </c>
    </row>
    <row r="109" spans="1:6" s="521" customFormat="1" ht="89.25">
      <c r="A109" s="1912" t="s">
        <v>1898</v>
      </c>
      <c r="B109" s="1918" t="s">
        <v>1840</v>
      </c>
      <c r="C109" s="1919" t="s">
        <v>272</v>
      </c>
      <c r="D109" s="1920">
        <v>1</v>
      </c>
      <c r="E109" s="2330">
        <v>232</v>
      </c>
      <c r="F109" s="1916">
        <f t="shared" si="3"/>
        <v>232</v>
      </c>
    </row>
    <row r="110" spans="1:6" s="521" customFormat="1" ht="76.5">
      <c r="A110" s="1912" t="s">
        <v>1899</v>
      </c>
      <c r="B110" s="1940" t="s">
        <v>1841</v>
      </c>
      <c r="C110" s="1963" t="s">
        <v>272</v>
      </c>
      <c r="D110" s="1942">
        <v>1</v>
      </c>
      <c r="E110" s="2330">
        <v>214</v>
      </c>
      <c r="F110" s="1916">
        <f t="shared" si="3"/>
        <v>214</v>
      </c>
    </row>
    <row r="111" spans="1:6" s="521" customFormat="1" ht="76.5">
      <c r="A111" s="1912" t="s">
        <v>1900</v>
      </c>
      <c r="B111" s="1940" t="s">
        <v>1842</v>
      </c>
      <c r="C111" s="1963" t="s">
        <v>272</v>
      </c>
      <c r="D111" s="1942">
        <v>2</v>
      </c>
      <c r="E111" s="2330">
        <v>124</v>
      </c>
      <c r="F111" s="1916">
        <f t="shared" si="3"/>
        <v>248</v>
      </c>
    </row>
    <row r="112" spans="1:6" s="521" customFormat="1" ht="76.5">
      <c r="A112" s="1912" t="s">
        <v>1901</v>
      </c>
      <c r="B112" s="1918" t="s">
        <v>1843</v>
      </c>
      <c r="C112" s="1919" t="s">
        <v>272</v>
      </c>
      <c r="D112" s="1920">
        <v>1</v>
      </c>
      <c r="E112" s="2330">
        <v>78</v>
      </c>
      <c r="F112" s="1916">
        <f t="shared" si="3"/>
        <v>78</v>
      </c>
    </row>
    <row r="113" spans="1:6" s="521" customFormat="1" ht="102">
      <c r="A113" s="1912" t="s">
        <v>1902</v>
      </c>
      <c r="B113" s="1965" t="s">
        <v>1844</v>
      </c>
      <c r="C113" s="1919" t="s">
        <v>272</v>
      </c>
      <c r="D113" s="1920">
        <v>1</v>
      </c>
      <c r="E113" s="2330">
        <v>161</v>
      </c>
      <c r="F113" s="1916">
        <f t="shared" si="3"/>
        <v>161</v>
      </c>
    </row>
    <row r="114" spans="1:6" s="529" customFormat="1" ht="38.25">
      <c r="A114" s="1912" t="s">
        <v>1903</v>
      </c>
      <c r="B114" s="1918" t="s">
        <v>1845</v>
      </c>
      <c r="C114" s="1963" t="s">
        <v>272</v>
      </c>
      <c r="D114" s="1942">
        <v>1</v>
      </c>
      <c r="E114" s="2330">
        <v>119</v>
      </c>
      <c r="F114" s="1916">
        <f t="shared" si="3"/>
        <v>119</v>
      </c>
    </row>
    <row r="115" spans="1:6" s="529" customFormat="1" ht="38.25">
      <c r="A115" s="1912" t="s">
        <v>1904</v>
      </c>
      <c r="B115" s="1918" t="s">
        <v>1846</v>
      </c>
      <c r="C115" s="1963" t="s">
        <v>272</v>
      </c>
      <c r="D115" s="1942">
        <v>1</v>
      </c>
      <c r="E115" s="2330">
        <v>119</v>
      </c>
      <c r="F115" s="1916">
        <f t="shared" si="3"/>
        <v>119</v>
      </c>
    </row>
    <row r="116" spans="1:6" s="529" customFormat="1" ht="114.75">
      <c r="A116" s="1912" t="s">
        <v>1905</v>
      </c>
      <c r="B116" s="1271" t="s">
        <v>1847</v>
      </c>
      <c r="C116" s="1919" t="s">
        <v>272</v>
      </c>
      <c r="D116" s="1920">
        <v>1</v>
      </c>
      <c r="E116" s="2330">
        <v>75</v>
      </c>
      <c r="F116" s="1916">
        <f t="shared" si="3"/>
        <v>75</v>
      </c>
    </row>
    <row r="117" spans="1:6" s="529" customFormat="1" ht="165.75">
      <c r="A117" s="1912" t="s">
        <v>1906</v>
      </c>
      <c r="B117" s="1936" t="s">
        <v>1848</v>
      </c>
      <c r="C117" s="494" t="s">
        <v>272</v>
      </c>
      <c r="D117" s="494">
        <v>1</v>
      </c>
      <c r="E117" s="2330">
        <v>128</v>
      </c>
      <c r="F117" s="1916">
        <f t="shared" si="3"/>
        <v>128</v>
      </c>
    </row>
    <row r="118" spans="1:6" s="529" customFormat="1" ht="140.25">
      <c r="A118" s="1912" t="s">
        <v>1907</v>
      </c>
      <c r="B118" s="1968" t="s">
        <v>1849</v>
      </c>
      <c r="C118" s="1963" t="s">
        <v>272</v>
      </c>
      <c r="D118" s="1942">
        <v>1</v>
      </c>
      <c r="E118" s="2330">
        <v>19</v>
      </c>
      <c r="F118" s="1916">
        <f t="shared" si="3"/>
        <v>19</v>
      </c>
    </row>
    <row r="119" spans="1:6" s="529" customFormat="1" ht="114.75">
      <c r="A119" s="1912" t="s">
        <v>1908</v>
      </c>
      <c r="B119" s="1943" t="s">
        <v>1850</v>
      </c>
      <c r="C119" s="1969" t="s">
        <v>272</v>
      </c>
      <c r="D119" s="1969">
        <v>1</v>
      </c>
      <c r="E119" s="2330">
        <v>27</v>
      </c>
      <c r="F119" s="1916">
        <f t="shared" si="3"/>
        <v>27</v>
      </c>
    </row>
    <row r="120" spans="1:6" s="529" customFormat="1" ht="127.5">
      <c r="A120" s="1912" t="s">
        <v>1909</v>
      </c>
      <c r="B120" s="1936" t="s">
        <v>1851</v>
      </c>
      <c r="C120" s="1963" t="s">
        <v>272</v>
      </c>
      <c r="D120" s="1942">
        <v>2</v>
      </c>
      <c r="E120" s="2330">
        <v>23</v>
      </c>
      <c r="F120" s="1916">
        <f t="shared" si="3"/>
        <v>46</v>
      </c>
    </row>
    <row r="121" spans="1:6" s="529" customFormat="1" ht="153">
      <c r="A121" s="1912" t="s">
        <v>1910</v>
      </c>
      <c r="B121" s="1943" t="s">
        <v>1852</v>
      </c>
      <c r="C121" s="1963" t="s">
        <v>272</v>
      </c>
      <c r="D121" s="1942">
        <v>2</v>
      </c>
      <c r="E121" s="2330">
        <v>29</v>
      </c>
      <c r="F121" s="1916">
        <f t="shared" si="3"/>
        <v>58</v>
      </c>
    </row>
    <row r="122" spans="1:6" s="529" customFormat="1" ht="114.75">
      <c r="A122" s="1912" t="s">
        <v>1911</v>
      </c>
      <c r="B122" s="1183" t="s">
        <v>1853</v>
      </c>
      <c r="C122" s="1963" t="s">
        <v>272</v>
      </c>
      <c r="D122" s="1942">
        <v>1</v>
      </c>
      <c r="E122" s="2330">
        <v>25</v>
      </c>
      <c r="F122" s="1916">
        <f t="shared" si="3"/>
        <v>25</v>
      </c>
    </row>
    <row r="123" spans="1:6" s="529" customFormat="1" ht="357">
      <c r="A123" s="1912" t="s">
        <v>1912</v>
      </c>
      <c r="B123" s="1970" t="s">
        <v>5315</v>
      </c>
      <c r="C123" s="1963" t="s">
        <v>272</v>
      </c>
      <c r="D123" s="1942">
        <v>2</v>
      </c>
      <c r="E123" s="2330">
        <v>50</v>
      </c>
      <c r="F123" s="1916">
        <f t="shared" si="3"/>
        <v>100</v>
      </c>
    </row>
    <row r="124" spans="1:6" s="529" customFormat="1" ht="127.5">
      <c r="A124" s="1912" t="s">
        <v>1913</v>
      </c>
      <c r="B124" s="1183" t="s">
        <v>1854</v>
      </c>
      <c r="C124" s="1963" t="s">
        <v>272</v>
      </c>
      <c r="D124" s="1942">
        <v>1</v>
      </c>
      <c r="E124" s="2330">
        <v>79</v>
      </c>
      <c r="F124" s="1916">
        <f t="shared" si="3"/>
        <v>79</v>
      </c>
    </row>
    <row r="125" spans="1:6" s="529" customFormat="1" ht="51">
      <c r="A125" s="1912" t="s">
        <v>1914</v>
      </c>
      <c r="B125" s="1940" t="s">
        <v>1855</v>
      </c>
      <c r="C125" s="1963" t="s">
        <v>272</v>
      </c>
      <c r="D125" s="1942">
        <v>1</v>
      </c>
      <c r="E125" s="2330">
        <v>65</v>
      </c>
      <c r="F125" s="1916">
        <f t="shared" si="3"/>
        <v>65</v>
      </c>
    </row>
    <row r="126" spans="1:6" s="529" customFormat="1" ht="89.25">
      <c r="A126" s="1912" t="s">
        <v>1915</v>
      </c>
      <c r="B126" s="1936" t="s">
        <v>1856</v>
      </c>
      <c r="C126" s="494" t="s">
        <v>272</v>
      </c>
      <c r="D126" s="495">
        <v>1</v>
      </c>
      <c r="E126" s="2330">
        <v>49</v>
      </c>
      <c r="F126" s="1916">
        <f t="shared" si="3"/>
        <v>49</v>
      </c>
    </row>
    <row r="127" spans="1:6" s="529" customFormat="1" ht="89.25">
      <c r="A127" s="1912" t="s">
        <v>1916</v>
      </c>
      <c r="B127" s="1936" t="s">
        <v>1857</v>
      </c>
      <c r="C127" s="494" t="s">
        <v>272</v>
      </c>
      <c r="D127" s="494">
        <v>1</v>
      </c>
      <c r="E127" s="2330">
        <v>49</v>
      </c>
      <c r="F127" s="1916">
        <f t="shared" si="3"/>
        <v>49</v>
      </c>
    </row>
    <row r="128" spans="1:6" s="529" customFormat="1" ht="255">
      <c r="A128" s="1912" t="s">
        <v>1917</v>
      </c>
      <c r="B128" s="1938" t="s">
        <v>1858</v>
      </c>
      <c r="C128" s="494" t="s">
        <v>272</v>
      </c>
      <c r="D128" s="494">
        <v>1</v>
      </c>
      <c r="E128" s="2330">
        <v>39</v>
      </c>
      <c r="F128" s="1916">
        <f t="shared" si="3"/>
        <v>39</v>
      </c>
    </row>
    <row r="129" spans="1:6" s="529" customFormat="1" ht="191.25">
      <c r="A129" s="1912" t="s">
        <v>1918</v>
      </c>
      <c r="B129" s="1959" t="s">
        <v>1859</v>
      </c>
      <c r="C129" s="494" t="s">
        <v>272</v>
      </c>
      <c r="D129" s="494">
        <v>1</v>
      </c>
      <c r="E129" s="2330">
        <v>67</v>
      </c>
      <c r="F129" s="1916">
        <f t="shared" si="3"/>
        <v>67</v>
      </c>
    </row>
    <row r="130" spans="1:6" s="529" customFormat="1" ht="63.75">
      <c r="A130" s="1912" t="s">
        <v>1919</v>
      </c>
      <c r="B130" s="1940" t="s">
        <v>1860</v>
      </c>
      <c r="C130" s="1963" t="s">
        <v>272</v>
      </c>
      <c r="D130" s="1942">
        <v>4</v>
      </c>
      <c r="E130" s="2330">
        <v>16</v>
      </c>
      <c r="F130" s="1916">
        <f t="shared" si="3"/>
        <v>64</v>
      </c>
    </row>
    <row r="131" spans="1:6" s="529" customFormat="1" ht="140.25">
      <c r="A131" s="1912" t="s">
        <v>1920</v>
      </c>
      <c r="B131" s="1940" t="s">
        <v>1861</v>
      </c>
      <c r="C131" s="1963" t="s">
        <v>272</v>
      </c>
      <c r="D131" s="1942">
        <v>2</v>
      </c>
      <c r="E131" s="2330">
        <v>29</v>
      </c>
      <c r="F131" s="1916">
        <f t="shared" si="3"/>
        <v>58</v>
      </c>
    </row>
    <row r="132" spans="1:6" s="529" customFormat="1" ht="102">
      <c r="A132" s="1912" t="s">
        <v>1921</v>
      </c>
      <c r="B132" s="1918" t="s">
        <v>1862</v>
      </c>
      <c r="C132" s="494" t="s">
        <v>272</v>
      </c>
      <c r="D132" s="1971">
        <v>1</v>
      </c>
      <c r="E132" s="2330">
        <v>43</v>
      </c>
      <c r="F132" s="1916">
        <f t="shared" si="3"/>
        <v>43</v>
      </c>
    </row>
    <row r="133" spans="1:6" s="529" customFormat="1" ht="165.75">
      <c r="A133" s="1912" t="s">
        <v>1922</v>
      </c>
      <c r="B133" s="1972" t="s">
        <v>1863</v>
      </c>
      <c r="C133" s="494" t="s">
        <v>272</v>
      </c>
      <c r="D133" s="1971">
        <v>1</v>
      </c>
      <c r="E133" s="2330">
        <v>120</v>
      </c>
      <c r="F133" s="1916">
        <f t="shared" si="3"/>
        <v>120</v>
      </c>
    </row>
    <row r="134" spans="1:6" s="529" customFormat="1" ht="102">
      <c r="A134" s="1912" t="s">
        <v>1923</v>
      </c>
      <c r="B134" s="1972" t="s">
        <v>1864</v>
      </c>
      <c r="C134" s="494" t="s">
        <v>272</v>
      </c>
      <c r="D134" s="1971">
        <v>1</v>
      </c>
      <c r="E134" s="2330">
        <v>80</v>
      </c>
      <c r="F134" s="1916">
        <f t="shared" si="3"/>
        <v>80</v>
      </c>
    </row>
    <row r="135" spans="1:6" s="529" customFormat="1" ht="51">
      <c r="A135" s="1912" t="s">
        <v>1924</v>
      </c>
      <c r="B135" s="1973" t="s">
        <v>1865</v>
      </c>
      <c r="C135" s="1963" t="s">
        <v>272</v>
      </c>
      <c r="D135" s="1942">
        <v>1</v>
      </c>
      <c r="E135" s="2330">
        <v>25</v>
      </c>
      <c r="F135" s="1916">
        <f t="shared" si="3"/>
        <v>25</v>
      </c>
    </row>
    <row r="136" spans="1:6" s="529" customFormat="1" ht="191.25">
      <c r="A136" s="1912" t="s">
        <v>1925</v>
      </c>
      <c r="B136" s="1938" t="s">
        <v>1866</v>
      </c>
      <c r="C136" s="1963" t="s">
        <v>272</v>
      </c>
      <c r="D136" s="1942">
        <v>1</v>
      </c>
      <c r="E136" s="2330">
        <v>180</v>
      </c>
      <c r="F136" s="1916">
        <f t="shared" si="3"/>
        <v>180</v>
      </c>
    </row>
    <row r="137" spans="1:6" s="529" customFormat="1" ht="76.5">
      <c r="A137" s="1912" t="s">
        <v>1926</v>
      </c>
      <c r="B137" s="1974" t="s">
        <v>1867</v>
      </c>
      <c r="C137" s="494" t="s">
        <v>272</v>
      </c>
      <c r="D137" s="494">
        <v>1</v>
      </c>
      <c r="E137" s="2330">
        <v>45</v>
      </c>
      <c r="F137" s="1916">
        <f t="shared" si="3"/>
        <v>45</v>
      </c>
    </row>
    <row r="138" spans="1:6" s="529" customFormat="1" ht="127.5">
      <c r="A138" s="1912" t="s">
        <v>1927</v>
      </c>
      <c r="B138" s="1936" t="s">
        <v>1868</v>
      </c>
      <c r="C138" s="494" t="s">
        <v>272</v>
      </c>
      <c r="D138" s="494">
        <v>1</v>
      </c>
      <c r="E138" s="2330">
        <v>35</v>
      </c>
      <c r="F138" s="1916">
        <f t="shared" si="3"/>
        <v>35</v>
      </c>
    </row>
    <row r="139" spans="1:6" s="529" customFormat="1" ht="165.75">
      <c r="A139" s="1912" t="s">
        <v>1928</v>
      </c>
      <c r="B139" s="1975" t="s">
        <v>1869</v>
      </c>
      <c r="C139" s="1976" t="s">
        <v>272</v>
      </c>
      <c r="D139" s="1977">
        <v>1</v>
      </c>
      <c r="E139" s="2330">
        <v>300</v>
      </c>
      <c r="F139" s="1916">
        <f t="shared" si="3"/>
        <v>300</v>
      </c>
    </row>
    <row r="140" spans="1:6" s="529" customFormat="1" ht="76.5">
      <c r="A140" s="1912" t="s">
        <v>1929</v>
      </c>
      <c r="B140" s="1975" t="s">
        <v>1870</v>
      </c>
      <c r="C140" s="1976" t="s">
        <v>272</v>
      </c>
      <c r="D140" s="1977">
        <v>1</v>
      </c>
      <c r="E140" s="2330">
        <v>50</v>
      </c>
      <c r="F140" s="1916">
        <f t="shared" si="3"/>
        <v>50</v>
      </c>
    </row>
    <row r="141" spans="1:6" s="529" customFormat="1" ht="102">
      <c r="A141" s="1912" t="s">
        <v>1930</v>
      </c>
      <c r="B141" s="1924" t="s">
        <v>1871</v>
      </c>
      <c r="C141" s="1925" t="s">
        <v>272</v>
      </c>
      <c r="D141" s="1926">
        <v>1</v>
      </c>
      <c r="E141" s="2330">
        <v>495</v>
      </c>
      <c r="F141" s="1916">
        <f t="shared" si="3"/>
        <v>495</v>
      </c>
    </row>
    <row r="142" spans="1:6" s="529" customFormat="1" ht="30">
      <c r="A142" s="483" t="s">
        <v>1816</v>
      </c>
      <c r="B142" s="483" t="s">
        <v>1931</v>
      </c>
      <c r="C142" s="483"/>
      <c r="D142" s="483"/>
      <c r="E142" s="524"/>
      <c r="F142" s="506">
        <f>SUM(F82:F141)</f>
        <v>9332.5</v>
      </c>
    </row>
    <row r="143" spans="1:6" s="529" customFormat="1">
      <c r="A143" s="1927"/>
      <c r="B143" s="1908"/>
      <c r="C143" s="1824"/>
      <c r="D143" s="1819"/>
      <c r="E143" s="2223"/>
      <c r="F143" s="1947"/>
    </row>
    <row r="144" spans="1:6" s="529" customFormat="1" ht="15">
      <c r="A144" s="482" t="s">
        <v>1932</v>
      </c>
      <c r="B144" s="483" t="s">
        <v>1933</v>
      </c>
      <c r="C144" s="483"/>
      <c r="D144" s="483"/>
      <c r="E144" s="524"/>
      <c r="F144" s="483"/>
    </row>
    <row r="145" spans="1:6" s="529" customFormat="1" ht="382.5">
      <c r="A145" s="1912" t="s">
        <v>1937</v>
      </c>
      <c r="B145" s="1978" t="s">
        <v>5316</v>
      </c>
      <c r="C145" s="1976" t="s">
        <v>272</v>
      </c>
      <c r="D145" s="1977">
        <v>1</v>
      </c>
      <c r="E145" s="2330">
        <v>692</v>
      </c>
      <c r="F145" s="1979">
        <f>D145*E145</f>
        <v>692</v>
      </c>
    </row>
    <row r="146" spans="1:6" s="529" customFormat="1" ht="25.5">
      <c r="A146" s="1912" t="s">
        <v>1938</v>
      </c>
      <c r="B146" s="1923" t="s">
        <v>1934</v>
      </c>
      <c r="C146" s="498" t="s">
        <v>272</v>
      </c>
      <c r="D146" s="1922">
        <v>1</v>
      </c>
      <c r="E146" s="2330">
        <v>72</v>
      </c>
      <c r="F146" s="1979">
        <f>D146*E146</f>
        <v>72</v>
      </c>
    </row>
    <row r="147" spans="1:6" s="529" customFormat="1" ht="165.75">
      <c r="A147" s="1912" t="s">
        <v>1939</v>
      </c>
      <c r="B147" s="1940" t="s">
        <v>1935</v>
      </c>
      <c r="C147" s="1941" t="s">
        <v>272</v>
      </c>
      <c r="D147" s="1942">
        <v>1</v>
      </c>
      <c r="E147" s="2330">
        <v>185</v>
      </c>
      <c r="F147" s="1979">
        <f t="shared" ref="F147:F149" si="4">D147*E147</f>
        <v>185</v>
      </c>
    </row>
    <row r="148" spans="1:6" s="529" customFormat="1" ht="63.75">
      <c r="A148" s="1912" t="s">
        <v>1940</v>
      </c>
      <c r="B148" s="1940" t="s">
        <v>1936</v>
      </c>
      <c r="C148" s="1941" t="s">
        <v>272</v>
      </c>
      <c r="D148" s="1942">
        <v>6</v>
      </c>
      <c r="E148" s="2330">
        <v>6.5</v>
      </c>
      <c r="F148" s="1979">
        <f t="shared" si="4"/>
        <v>39</v>
      </c>
    </row>
    <row r="149" spans="1:6" s="529" customFormat="1" ht="63.75">
      <c r="A149" s="1912" t="s">
        <v>1941</v>
      </c>
      <c r="B149" s="1940" t="s">
        <v>1827</v>
      </c>
      <c r="C149" s="1941" t="s">
        <v>272</v>
      </c>
      <c r="D149" s="1942">
        <v>3</v>
      </c>
      <c r="E149" s="2330">
        <v>9.5</v>
      </c>
      <c r="F149" s="1979">
        <f t="shared" si="4"/>
        <v>28.5</v>
      </c>
    </row>
    <row r="150" spans="1:6" s="529" customFormat="1" ht="15">
      <c r="A150" s="482" t="s">
        <v>1932</v>
      </c>
      <c r="B150" s="483" t="s">
        <v>1942</v>
      </c>
      <c r="C150" s="483"/>
      <c r="D150" s="483"/>
      <c r="E150" s="524"/>
      <c r="F150" s="506">
        <f>SUM(F145:F149)</f>
        <v>1016.5</v>
      </c>
    </row>
    <row r="151" spans="1:6" s="529" customFormat="1">
      <c r="A151" s="1927"/>
      <c r="B151" s="1908"/>
      <c r="C151" s="1824"/>
      <c r="D151" s="1819"/>
      <c r="E151" s="2223"/>
      <c r="F151" s="1947"/>
    </row>
    <row r="152" spans="1:6" s="529" customFormat="1" ht="15">
      <c r="A152" s="483" t="s">
        <v>1943</v>
      </c>
      <c r="B152" s="483" t="s">
        <v>1944</v>
      </c>
      <c r="C152" s="483"/>
      <c r="D152" s="483"/>
      <c r="E152" s="524"/>
      <c r="F152" s="483"/>
    </row>
    <row r="153" spans="1:6" s="529" customFormat="1" ht="63.75">
      <c r="A153" s="1912" t="s">
        <v>1959</v>
      </c>
      <c r="B153" s="1918" t="s">
        <v>5317</v>
      </c>
      <c r="C153" s="1919" t="s">
        <v>272</v>
      </c>
      <c r="D153" s="1920">
        <v>3</v>
      </c>
      <c r="E153" s="2330">
        <v>159</v>
      </c>
      <c r="F153" s="1979">
        <f t="shared" ref="F153:F216" si="5">D153*E153</f>
        <v>477</v>
      </c>
    </row>
    <row r="154" spans="1:6" s="529" customFormat="1" ht="38.25">
      <c r="A154" s="1912" t="s">
        <v>1960</v>
      </c>
      <c r="B154" s="1962" t="s">
        <v>5318</v>
      </c>
      <c r="C154" s="1919" t="s">
        <v>272</v>
      </c>
      <c r="D154" s="1920">
        <v>6</v>
      </c>
      <c r="E154" s="2330">
        <v>42</v>
      </c>
      <c r="F154" s="1979">
        <f t="shared" si="5"/>
        <v>252</v>
      </c>
    </row>
    <row r="155" spans="1:6" s="529" customFormat="1" ht="38.25">
      <c r="A155" s="1912" t="s">
        <v>1961</v>
      </c>
      <c r="B155" s="1962" t="s">
        <v>5310</v>
      </c>
      <c r="C155" s="1963" t="s">
        <v>272</v>
      </c>
      <c r="D155" s="1942">
        <v>6</v>
      </c>
      <c r="E155" s="2330">
        <v>38</v>
      </c>
      <c r="F155" s="1979">
        <f t="shared" si="5"/>
        <v>228</v>
      </c>
    </row>
    <row r="156" spans="1:6" s="529" customFormat="1" ht="140.25">
      <c r="A156" s="1912" t="s">
        <v>1962</v>
      </c>
      <c r="B156" s="1964" t="s">
        <v>1819</v>
      </c>
      <c r="C156" s="1919" t="s">
        <v>272</v>
      </c>
      <c r="D156" s="1920">
        <v>1</v>
      </c>
      <c r="E156" s="2330">
        <v>323</v>
      </c>
      <c r="F156" s="1979">
        <f t="shared" si="5"/>
        <v>323</v>
      </c>
    </row>
    <row r="157" spans="1:6" s="529" customFormat="1" ht="25.5">
      <c r="A157" s="1912" t="s">
        <v>1963</v>
      </c>
      <c r="B157" s="1918" t="s">
        <v>5311</v>
      </c>
      <c r="C157" s="1919" t="s">
        <v>272</v>
      </c>
      <c r="D157" s="1920">
        <v>2</v>
      </c>
      <c r="E157" s="2330">
        <v>75</v>
      </c>
      <c r="F157" s="1979">
        <f t="shared" si="5"/>
        <v>150</v>
      </c>
    </row>
    <row r="158" spans="1:6" s="529" customFormat="1" ht="63.75">
      <c r="A158" s="1912" t="s">
        <v>1964</v>
      </c>
      <c r="B158" s="1918" t="s">
        <v>1820</v>
      </c>
      <c r="C158" s="1919" t="s">
        <v>272</v>
      </c>
      <c r="D158" s="1920">
        <v>1</v>
      </c>
      <c r="E158" s="2330">
        <v>105</v>
      </c>
      <c r="F158" s="1979">
        <f t="shared" si="5"/>
        <v>105</v>
      </c>
    </row>
    <row r="159" spans="1:6" s="529" customFormat="1" ht="165.75">
      <c r="A159" s="1912" t="s">
        <v>1965</v>
      </c>
      <c r="B159" s="1964" t="s">
        <v>1821</v>
      </c>
      <c r="C159" s="1919" t="s">
        <v>272</v>
      </c>
      <c r="D159" s="1920">
        <v>1</v>
      </c>
      <c r="E159" s="2330">
        <v>309</v>
      </c>
      <c r="F159" s="1979">
        <f t="shared" si="5"/>
        <v>309</v>
      </c>
    </row>
    <row r="160" spans="1:6" s="529" customFormat="1" ht="140.25">
      <c r="A160" s="1912" t="s">
        <v>1966</v>
      </c>
      <c r="B160" s="1965" t="s">
        <v>1822</v>
      </c>
      <c r="C160" s="1919" t="s">
        <v>272</v>
      </c>
      <c r="D160" s="1920">
        <v>1</v>
      </c>
      <c r="E160" s="2330">
        <v>162</v>
      </c>
      <c r="F160" s="1979">
        <f t="shared" si="5"/>
        <v>162</v>
      </c>
    </row>
    <row r="161" spans="1:6" s="529" customFormat="1" ht="153">
      <c r="A161" s="1912" t="s">
        <v>1967</v>
      </c>
      <c r="B161" s="1965" t="s">
        <v>1823</v>
      </c>
      <c r="C161" s="1919" t="s">
        <v>272</v>
      </c>
      <c r="D161" s="1920">
        <v>1</v>
      </c>
      <c r="E161" s="2330">
        <v>323</v>
      </c>
      <c r="F161" s="1979">
        <f t="shared" si="5"/>
        <v>323</v>
      </c>
    </row>
    <row r="162" spans="1:6" s="529" customFormat="1" ht="178.5">
      <c r="A162" s="1912" t="s">
        <v>1968</v>
      </c>
      <c r="B162" s="1965" t="s">
        <v>1824</v>
      </c>
      <c r="C162" s="1919" t="s">
        <v>272</v>
      </c>
      <c r="D162" s="1920">
        <v>1</v>
      </c>
      <c r="E162" s="2330">
        <v>164</v>
      </c>
      <c r="F162" s="1979">
        <f t="shared" si="5"/>
        <v>164</v>
      </c>
    </row>
    <row r="163" spans="1:6" s="529" customFormat="1" ht="63.75">
      <c r="A163" s="1912" t="s">
        <v>1969</v>
      </c>
      <c r="B163" s="1965" t="s">
        <v>1825</v>
      </c>
      <c r="C163" s="1919" t="s">
        <v>272</v>
      </c>
      <c r="D163" s="1920">
        <v>4</v>
      </c>
      <c r="E163" s="2330">
        <v>9.5</v>
      </c>
      <c r="F163" s="1979">
        <f t="shared" si="5"/>
        <v>38</v>
      </c>
    </row>
    <row r="164" spans="1:6" s="529" customFormat="1" ht="165.75">
      <c r="A164" s="1912" t="s">
        <v>1970</v>
      </c>
      <c r="B164" s="1964" t="s">
        <v>1826</v>
      </c>
      <c r="C164" s="1919" t="s">
        <v>272</v>
      </c>
      <c r="D164" s="1920">
        <v>1</v>
      </c>
      <c r="E164" s="2330">
        <v>179</v>
      </c>
      <c r="F164" s="1979">
        <f t="shared" si="5"/>
        <v>179</v>
      </c>
    </row>
    <row r="165" spans="1:6" s="529" customFormat="1" ht="63.75">
      <c r="A165" s="1912" t="s">
        <v>1971</v>
      </c>
      <c r="B165" s="1965" t="s">
        <v>1827</v>
      </c>
      <c r="C165" s="1919" t="s">
        <v>272</v>
      </c>
      <c r="D165" s="1920">
        <v>3</v>
      </c>
      <c r="E165" s="2330">
        <v>9.5</v>
      </c>
      <c r="F165" s="1979">
        <f t="shared" si="5"/>
        <v>28.5</v>
      </c>
    </row>
    <row r="166" spans="1:6" s="529" customFormat="1" ht="63.75">
      <c r="A166" s="1912" t="s">
        <v>1972</v>
      </c>
      <c r="B166" s="1965" t="s">
        <v>1828</v>
      </c>
      <c r="C166" s="1919" t="s">
        <v>272</v>
      </c>
      <c r="D166" s="1920">
        <v>6</v>
      </c>
      <c r="E166" s="2330">
        <v>6.5</v>
      </c>
      <c r="F166" s="1979">
        <f t="shared" si="5"/>
        <v>39</v>
      </c>
    </row>
    <row r="167" spans="1:6" s="529" customFormat="1" ht="216.75">
      <c r="A167" s="1912" t="s">
        <v>1973</v>
      </c>
      <c r="B167" s="1918" t="s">
        <v>1829</v>
      </c>
      <c r="C167" s="1919" t="s">
        <v>272</v>
      </c>
      <c r="D167" s="1920">
        <v>1</v>
      </c>
      <c r="E167" s="2330">
        <v>228</v>
      </c>
      <c r="F167" s="1979">
        <f t="shared" si="5"/>
        <v>228</v>
      </c>
    </row>
    <row r="168" spans="1:6" s="529" customFormat="1" ht="178.5">
      <c r="A168" s="1912" t="s">
        <v>1974</v>
      </c>
      <c r="B168" s="1964" t="s">
        <v>1830</v>
      </c>
      <c r="C168" s="1919" t="s">
        <v>272</v>
      </c>
      <c r="D168" s="1920">
        <v>1</v>
      </c>
      <c r="E168" s="2330">
        <v>131</v>
      </c>
      <c r="F168" s="1979">
        <f t="shared" si="5"/>
        <v>131</v>
      </c>
    </row>
    <row r="169" spans="1:6" s="529" customFormat="1" ht="191.25">
      <c r="A169" s="1912" t="s">
        <v>1975</v>
      </c>
      <c r="B169" s="1964" t="s">
        <v>1831</v>
      </c>
      <c r="C169" s="1919" t="s">
        <v>272</v>
      </c>
      <c r="D169" s="1920">
        <v>1</v>
      </c>
      <c r="E169" s="2330">
        <v>127</v>
      </c>
      <c r="F169" s="1979">
        <f t="shared" si="5"/>
        <v>127</v>
      </c>
    </row>
    <row r="170" spans="1:6" s="529" customFormat="1" ht="191.25">
      <c r="A170" s="1912" t="s">
        <v>1976</v>
      </c>
      <c r="B170" s="1964" t="s">
        <v>1945</v>
      </c>
      <c r="C170" s="1919" t="s">
        <v>272</v>
      </c>
      <c r="D170" s="1920">
        <v>1</v>
      </c>
      <c r="E170" s="2330">
        <v>316</v>
      </c>
      <c r="F170" s="1979">
        <f t="shared" si="5"/>
        <v>316</v>
      </c>
    </row>
    <row r="171" spans="1:6" s="529" customFormat="1" ht="102">
      <c r="A171" s="1912" t="s">
        <v>1977</v>
      </c>
      <c r="B171" s="1958" t="s">
        <v>5312</v>
      </c>
      <c r="C171" s="1963" t="s">
        <v>272</v>
      </c>
      <c r="D171" s="1942">
        <v>12</v>
      </c>
      <c r="E171" s="2330">
        <v>46</v>
      </c>
      <c r="F171" s="1979">
        <f t="shared" si="5"/>
        <v>552</v>
      </c>
    </row>
    <row r="172" spans="1:6" s="529" customFormat="1" ht="63.75">
      <c r="A172" s="1912" t="s">
        <v>1978</v>
      </c>
      <c r="B172" s="1958" t="s">
        <v>5319</v>
      </c>
      <c r="C172" s="1955" t="s">
        <v>272</v>
      </c>
      <c r="D172" s="498">
        <v>1</v>
      </c>
      <c r="E172" s="2330">
        <v>52</v>
      </c>
      <c r="F172" s="1979">
        <f t="shared" si="5"/>
        <v>52</v>
      </c>
    </row>
    <row r="173" spans="1:6" s="529" customFormat="1" ht="38.25">
      <c r="A173" s="1912" t="s">
        <v>1979</v>
      </c>
      <c r="B173" s="1856" t="s">
        <v>5314</v>
      </c>
      <c r="C173" s="1955" t="s">
        <v>272</v>
      </c>
      <c r="D173" s="498">
        <v>24</v>
      </c>
      <c r="E173" s="2330">
        <v>6.1</v>
      </c>
      <c r="F173" s="1979">
        <f t="shared" si="5"/>
        <v>146.39999999999998</v>
      </c>
    </row>
    <row r="174" spans="1:6" s="529" customFormat="1" ht="51">
      <c r="A174" s="1912" t="s">
        <v>1980</v>
      </c>
      <c r="B174" s="1980" t="s">
        <v>5320</v>
      </c>
      <c r="C174" s="1955" t="s">
        <v>1833</v>
      </c>
      <c r="D174" s="498">
        <v>12</v>
      </c>
      <c r="E174" s="2330">
        <v>11.2</v>
      </c>
      <c r="F174" s="1979">
        <f t="shared" si="5"/>
        <v>134.39999999999998</v>
      </c>
    </row>
    <row r="175" spans="1:6" s="529" customFormat="1" ht="51">
      <c r="A175" s="1912" t="s">
        <v>1981</v>
      </c>
      <c r="B175" s="1980" t="s">
        <v>5321</v>
      </c>
      <c r="C175" s="1955" t="s">
        <v>272</v>
      </c>
      <c r="D175" s="498">
        <v>12</v>
      </c>
      <c r="E175" s="2330">
        <v>13.2</v>
      </c>
      <c r="F175" s="1979">
        <f t="shared" si="5"/>
        <v>158.39999999999998</v>
      </c>
    </row>
    <row r="176" spans="1:6" s="529" customFormat="1" ht="38.25">
      <c r="A176" s="1912" t="s">
        <v>1982</v>
      </c>
      <c r="B176" s="1936" t="s">
        <v>1835</v>
      </c>
      <c r="C176" s="1955" t="s">
        <v>272</v>
      </c>
      <c r="D176" s="498">
        <v>24</v>
      </c>
      <c r="E176" s="2330">
        <v>12.2</v>
      </c>
      <c r="F176" s="1979">
        <f t="shared" si="5"/>
        <v>292.79999999999995</v>
      </c>
    </row>
    <row r="177" spans="1:6" s="529" customFormat="1" ht="395.25">
      <c r="A177" s="1912" t="s">
        <v>1983</v>
      </c>
      <c r="B177" s="1966" t="s">
        <v>1836</v>
      </c>
      <c r="C177" s="1967" t="s">
        <v>272</v>
      </c>
      <c r="D177" s="1967">
        <v>1</v>
      </c>
      <c r="E177" s="2330">
        <v>485</v>
      </c>
      <c r="F177" s="1979">
        <f t="shared" si="5"/>
        <v>485</v>
      </c>
    </row>
    <row r="178" spans="1:6" s="529" customFormat="1" ht="242.25">
      <c r="A178" s="1912" t="s">
        <v>1984</v>
      </c>
      <c r="B178" s="1968" t="s">
        <v>1837</v>
      </c>
      <c r="C178" s="1919" t="s">
        <v>272</v>
      </c>
      <c r="D178" s="1941">
        <v>1</v>
      </c>
      <c r="E178" s="2330">
        <v>318</v>
      </c>
      <c r="F178" s="1979">
        <f t="shared" si="5"/>
        <v>318</v>
      </c>
    </row>
    <row r="179" spans="1:6" s="529" customFormat="1" ht="178.5">
      <c r="A179" s="1912" t="s">
        <v>1985</v>
      </c>
      <c r="B179" s="1968" t="s">
        <v>1838</v>
      </c>
      <c r="C179" s="1919" t="s">
        <v>272</v>
      </c>
      <c r="D179" s="1941">
        <v>1</v>
      </c>
      <c r="E179" s="2330">
        <v>219</v>
      </c>
      <c r="F179" s="1979">
        <f t="shared" si="5"/>
        <v>219</v>
      </c>
    </row>
    <row r="180" spans="1:6" s="529" customFormat="1" ht="178.5">
      <c r="A180" s="1912" t="s">
        <v>1986</v>
      </c>
      <c r="B180" s="1968" t="s">
        <v>1839</v>
      </c>
      <c r="C180" s="1919" t="s">
        <v>272</v>
      </c>
      <c r="D180" s="1941">
        <v>1</v>
      </c>
      <c r="E180" s="2330">
        <v>219</v>
      </c>
      <c r="F180" s="1979">
        <f t="shared" si="5"/>
        <v>219</v>
      </c>
    </row>
    <row r="181" spans="1:6" s="529" customFormat="1" ht="102">
      <c r="A181" s="1912" t="s">
        <v>1987</v>
      </c>
      <c r="B181" s="1959" t="s">
        <v>1946</v>
      </c>
      <c r="C181" s="1963" t="s">
        <v>272</v>
      </c>
      <c r="D181" s="1942">
        <v>1</v>
      </c>
      <c r="E181" s="2330">
        <v>541</v>
      </c>
      <c r="F181" s="1979">
        <f t="shared" si="5"/>
        <v>541</v>
      </c>
    </row>
    <row r="182" spans="1:6" s="529" customFormat="1" ht="89.25">
      <c r="A182" s="1912" t="s">
        <v>1988</v>
      </c>
      <c r="B182" s="1918" t="s">
        <v>1840</v>
      </c>
      <c r="C182" s="1919" t="s">
        <v>272</v>
      </c>
      <c r="D182" s="1920">
        <v>1</v>
      </c>
      <c r="E182" s="2330">
        <v>232</v>
      </c>
      <c r="F182" s="1979">
        <f t="shared" si="5"/>
        <v>232</v>
      </c>
    </row>
    <row r="183" spans="1:6" s="529" customFormat="1" ht="76.5">
      <c r="A183" s="1912" t="s">
        <v>1989</v>
      </c>
      <c r="B183" s="1940" t="s">
        <v>1841</v>
      </c>
      <c r="C183" s="1963" t="s">
        <v>272</v>
      </c>
      <c r="D183" s="1942">
        <v>1</v>
      </c>
      <c r="E183" s="2330">
        <v>214</v>
      </c>
      <c r="F183" s="1979">
        <f t="shared" si="5"/>
        <v>214</v>
      </c>
    </row>
    <row r="184" spans="1:6" s="529" customFormat="1" ht="76.5">
      <c r="A184" s="1912" t="s">
        <v>1990</v>
      </c>
      <c r="B184" s="1940" t="s">
        <v>1842</v>
      </c>
      <c r="C184" s="1963" t="s">
        <v>272</v>
      </c>
      <c r="D184" s="1942">
        <v>2</v>
      </c>
      <c r="E184" s="2330">
        <v>124</v>
      </c>
      <c r="F184" s="1979">
        <f t="shared" si="5"/>
        <v>248</v>
      </c>
    </row>
    <row r="185" spans="1:6" s="529" customFormat="1" ht="76.5">
      <c r="A185" s="1912" t="s">
        <v>1991</v>
      </c>
      <c r="B185" s="1918" t="s">
        <v>1843</v>
      </c>
      <c r="C185" s="1919" t="s">
        <v>272</v>
      </c>
      <c r="D185" s="1920">
        <v>1</v>
      </c>
      <c r="E185" s="2330">
        <v>78</v>
      </c>
      <c r="F185" s="1979">
        <f t="shared" si="5"/>
        <v>78</v>
      </c>
    </row>
    <row r="186" spans="1:6" s="529" customFormat="1" ht="102">
      <c r="A186" s="1912" t="s">
        <v>1992</v>
      </c>
      <c r="B186" s="1965" t="s">
        <v>1844</v>
      </c>
      <c r="C186" s="1919" t="s">
        <v>272</v>
      </c>
      <c r="D186" s="1920">
        <v>1</v>
      </c>
      <c r="E186" s="2330">
        <v>161</v>
      </c>
      <c r="F186" s="1979">
        <f t="shared" si="5"/>
        <v>161</v>
      </c>
    </row>
    <row r="187" spans="1:6" s="529" customFormat="1" ht="38.25">
      <c r="A187" s="1912" t="s">
        <v>1993</v>
      </c>
      <c r="B187" s="1918" t="s">
        <v>1845</v>
      </c>
      <c r="C187" s="1963" t="s">
        <v>272</v>
      </c>
      <c r="D187" s="1942">
        <v>1</v>
      </c>
      <c r="E187" s="2330">
        <v>119</v>
      </c>
      <c r="F187" s="1979">
        <f t="shared" si="5"/>
        <v>119</v>
      </c>
    </row>
    <row r="188" spans="1:6" s="529" customFormat="1" ht="38.25">
      <c r="A188" s="1912" t="s">
        <v>1994</v>
      </c>
      <c r="B188" s="1918" t="s">
        <v>1846</v>
      </c>
      <c r="C188" s="1963" t="s">
        <v>272</v>
      </c>
      <c r="D188" s="1942">
        <v>1</v>
      </c>
      <c r="E188" s="2330">
        <v>119</v>
      </c>
      <c r="F188" s="1979">
        <f t="shared" si="5"/>
        <v>119</v>
      </c>
    </row>
    <row r="189" spans="1:6" s="529" customFormat="1" ht="89.25">
      <c r="A189" s="1912" t="s">
        <v>1995</v>
      </c>
      <c r="B189" s="1965" t="s">
        <v>1947</v>
      </c>
      <c r="C189" s="1919" t="s">
        <v>272</v>
      </c>
      <c r="D189" s="1920">
        <v>1</v>
      </c>
      <c r="E189" s="2330">
        <v>135</v>
      </c>
      <c r="F189" s="1979">
        <f t="shared" si="5"/>
        <v>135</v>
      </c>
    </row>
    <row r="190" spans="1:6" s="529" customFormat="1" ht="165.75">
      <c r="A190" s="1912" t="s">
        <v>1996</v>
      </c>
      <c r="B190" s="1936" t="s">
        <v>1848</v>
      </c>
      <c r="C190" s="494" t="s">
        <v>272</v>
      </c>
      <c r="D190" s="494">
        <v>1</v>
      </c>
      <c r="E190" s="2330">
        <v>128</v>
      </c>
      <c r="F190" s="1979">
        <f t="shared" si="5"/>
        <v>128</v>
      </c>
    </row>
    <row r="191" spans="1:6" s="529" customFormat="1" ht="127.5">
      <c r="A191" s="1912" t="s">
        <v>1997</v>
      </c>
      <c r="B191" s="1936" t="s">
        <v>1948</v>
      </c>
      <c r="C191" s="1963" t="s">
        <v>272</v>
      </c>
      <c r="D191" s="1942">
        <v>1</v>
      </c>
      <c r="E191" s="2330">
        <v>60</v>
      </c>
      <c r="F191" s="1979">
        <f t="shared" si="5"/>
        <v>60</v>
      </c>
    </row>
    <row r="192" spans="1:6" s="529" customFormat="1" ht="153">
      <c r="A192" s="1912" t="s">
        <v>1998</v>
      </c>
      <c r="B192" s="1938" t="s">
        <v>1949</v>
      </c>
      <c r="C192" s="1969" t="s">
        <v>272</v>
      </c>
      <c r="D192" s="1969">
        <v>1</v>
      </c>
      <c r="E192" s="2330">
        <v>21</v>
      </c>
      <c r="F192" s="1979">
        <f t="shared" si="5"/>
        <v>21</v>
      </c>
    </row>
    <row r="193" spans="1:6" s="529" customFormat="1" ht="127.5">
      <c r="A193" s="1912" t="s">
        <v>1999</v>
      </c>
      <c r="B193" s="1936" t="s">
        <v>1851</v>
      </c>
      <c r="C193" s="1963" t="s">
        <v>272</v>
      </c>
      <c r="D193" s="1942">
        <v>2</v>
      </c>
      <c r="E193" s="2330">
        <v>23</v>
      </c>
      <c r="F193" s="1979">
        <f t="shared" si="5"/>
        <v>46</v>
      </c>
    </row>
    <row r="194" spans="1:6" s="529" customFormat="1" ht="140.25">
      <c r="A194" s="1912" t="s">
        <v>2000</v>
      </c>
      <c r="B194" s="1938" t="s">
        <v>5322</v>
      </c>
      <c r="C194" s="1963" t="s">
        <v>272</v>
      </c>
      <c r="D194" s="1942">
        <v>1</v>
      </c>
      <c r="E194" s="2330">
        <v>52</v>
      </c>
      <c r="F194" s="1979">
        <f t="shared" si="5"/>
        <v>52</v>
      </c>
    </row>
    <row r="195" spans="1:6" s="529" customFormat="1" ht="242.25">
      <c r="A195" s="1912" t="s">
        <v>2001</v>
      </c>
      <c r="B195" s="1981" t="s">
        <v>1950</v>
      </c>
      <c r="C195" s="1963" t="s">
        <v>272</v>
      </c>
      <c r="D195" s="1942">
        <v>1</v>
      </c>
      <c r="E195" s="2330">
        <v>25</v>
      </c>
      <c r="F195" s="1979">
        <f t="shared" si="5"/>
        <v>25</v>
      </c>
    </row>
    <row r="196" spans="1:6" s="529" customFormat="1" ht="357">
      <c r="A196" s="1912" t="s">
        <v>2002</v>
      </c>
      <c r="B196" s="1970" t="s">
        <v>5315</v>
      </c>
      <c r="C196" s="1963" t="s">
        <v>272</v>
      </c>
      <c r="D196" s="1942">
        <v>2</v>
      </c>
      <c r="E196" s="2330">
        <v>50</v>
      </c>
      <c r="F196" s="1979">
        <f t="shared" si="5"/>
        <v>100</v>
      </c>
    </row>
    <row r="197" spans="1:6" s="529" customFormat="1" ht="127.5">
      <c r="A197" s="1912" t="s">
        <v>2003</v>
      </c>
      <c r="B197" s="1183" t="s">
        <v>1951</v>
      </c>
      <c r="C197" s="1963" t="s">
        <v>272</v>
      </c>
      <c r="D197" s="1942">
        <v>2</v>
      </c>
      <c r="E197" s="2330">
        <v>50</v>
      </c>
      <c r="F197" s="1979">
        <f t="shared" si="5"/>
        <v>100</v>
      </c>
    </row>
    <row r="198" spans="1:6" s="529" customFormat="1" ht="51">
      <c r="A198" s="1912" t="s">
        <v>2004</v>
      </c>
      <c r="B198" s="1940" t="s">
        <v>1855</v>
      </c>
      <c r="C198" s="1963" t="s">
        <v>272</v>
      </c>
      <c r="D198" s="1942">
        <v>1</v>
      </c>
      <c r="E198" s="2330">
        <v>65</v>
      </c>
      <c r="F198" s="1979">
        <f t="shared" si="5"/>
        <v>65</v>
      </c>
    </row>
    <row r="199" spans="1:6" s="529" customFormat="1" ht="89.25">
      <c r="A199" s="1912" t="s">
        <v>2005</v>
      </c>
      <c r="B199" s="1936" t="s">
        <v>1856</v>
      </c>
      <c r="C199" s="494" t="s">
        <v>272</v>
      </c>
      <c r="D199" s="495">
        <v>1</v>
      </c>
      <c r="E199" s="2330">
        <v>49</v>
      </c>
      <c r="F199" s="1979">
        <f t="shared" si="5"/>
        <v>49</v>
      </c>
    </row>
    <row r="200" spans="1:6" s="529" customFormat="1" ht="89.25">
      <c r="A200" s="1912" t="s">
        <v>2006</v>
      </c>
      <c r="B200" s="1936" t="s">
        <v>1857</v>
      </c>
      <c r="C200" s="494" t="s">
        <v>272</v>
      </c>
      <c r="D200" s="494">
        <v>1</v>
      </c>
      <c r="E200" s="2330">
        <v>49</v>
      </c>
      <c r="F200" s="1979">
        <f t="shared" si="5"/>
        <v>49</v>
      </c>
    </row>
    <row r="201" spans="1:6" s="529" customFormat="1" ht="255">
      <c r="A201" s="1912" t="s">
        <v>2007</v>
      </c>
      <c r="B201" s="1938" t="s">
        <v>1858</v>
      </c>
      <c r="C201" s="494" t="s">
        <v>272</v>
      </c>
      <c r="D201" s="494">
        <v>1</v>
      </c>
      <c r="E201" s="2330">
        <v>39</v>
      </c>
      <c r="F201" s="1979">
        <f t="shared" si="5"/>
        <v>39</v>
      </c>
    </row>
    <row r="202" spans="1:6" s="529" customFormat="1" ht="191.25">
      <c r="A202" s="1912" t="s">
        <v>2008</v>
      </c>
      <c r="B202" s="1959" t="s">
        <v>1859</v>
      </c>
      <c r="C202" s="494" t="s">
        <v>272</v>
      </c>
      <c r="D202" s="494">
        <v>1</v>
      </c>
      <c r="E202" s="2330">
        <v>67</v>
      </c>
      <c r="F202" s="1979">
        <f t="shared" si="5"/>
        <v>67</v>
      </c>
    </row>
    <row r="203" spans="1:6" s="529" customFormat="1" ht="242.25">
      <c r="A203" s="1912" t="s">
        <v>2009</v>
      </c>
      <c r="B203" s="1981" t="s">
        <v>1952</v>
      </c>
      <c r="C203" s="1963" t="s">
        <v>272</v>
      </c>
      <c r="D203" s="1942">
        <v>2</v>
      </c>
      <c r="E203" s="2330">
        <v>40</v>
      </c>
      <c r="F203" s="1979">
        <f t="shared" si="5"/>
        <v>80</v>
      </c>
    </row>
    <row r="204" spans="1:6" s="529" customFormat="1" ht="63.75">
      <c r="A204" s="1912" t="s">
        <v>2010</v>
      </c>
      <c r="B204" s="1940" t="s">
        <v>1860</v>
      </c>
      <c r="C204" s="1963" t="s">
        <v>272</v>
      </c>
      <c r="D204" s="1942">
        <v>4</v>
      </c>
      <c r="E204" s="2330">
        <v>16</v>
      </c>
      <c r="F204" s="1979">
        <f t="shared" si="5"/>
        <v>64</v>
      </c>
    </row>
    <row r="205" spans="1:6" s="529" customFormat="1" ht="140.25">
      <c r="A205" s="1912" t="s">
        <v>2011</v>
      </c>
      <c r="B205" s="1940" t="s">
        <v>1861</v>
      </c>
      <c r="C205" s="1963" t="s">
        <v>272</v>
      </c>
      <c r="D205" s="1942">
        <v>2</v>
      </c>
      <c r="E205" s="2330">
        <v>29</v>
      </c>
      <c r="F205" s="1979">
        <f t="shared" si="5"/>
        <v>58</v>
      </c>
    </row>
    <row r="206" spans="1:6" s="529" customFormat="1" ht="102">
      <c r="A206" s="1912" t="s">
        <v>2012</v>
      </c>
      <c r="B206" s="1918" t="s">
        <v>1862</v>
      </c>
      <c r="C206" s="494" t="s">
        <v>272</v>
      </c>
      <c r="D206" s="1971">
        <v>1</v>
      </c>
      <c r="E206" s="2330">
        <v>43</v>
      </c>
      <c r="F206" s="1979">
        <f t="shared" si="5"/>
        <v>43</v>
      </c>
    </row>
    <row r="207" spans="1:6" s="529" customFormat="1" ht="51">
      <c r="A207" s="1912" t="s">
        <v>2013</v>
      </c>
      <c r="B207" s="1981" t="s">
        <v>1953</v>
      </c>
      <c r="C207" s="494" t="s">
        <v>272</v>
      </c>
      <c r="D207" s="1971">
        <v>1</v>
      </c>
      <c r="E207" s="2330">
        <v>22</v>
      </c>
      <c r="F207" s="1979">
        <f t="shared" si="5"/>
        <v>22</v>
      </c>
    </row>
    <row r="208" spans="1:6" s="529" customFormat="1" ht="114.75">
      <c r="A208" s="1912" t="s">
        <v>2014</v>
      </c>
      <c r="B208" s="1982" t="s">
        <v>1954</v>
      </c>
      <c r="C208" s="494" t="s">
        <v>272</v>
      </c>
      <c r="D208" s="1971">
        <v>1</v>
      </c>
      <c r="E208" s="2330">
        <v>22</v>
      </c>
      <c r="F208" s="1979">
        <f t="shared" si="5"/>
        <v>22</v>
      </c>
    </row>
    <row r="209" spans="1:6" s="529" customFormat="1" ht="178.5">
      <c r="A209" s="1912" t="s">
        <v>2015</v>
      </c>
      <c r="B209" s="1936" t="s">
        <v>1955</v>
      </c>
      <c r="C209" s="1963" t="s">
        <v>272</v>
      </c>
      <c r="D209" s="1942">
        <v>2</v>
      </c>
      <c r="E209" s="2330">
        <v>19</v>
      </c>
      <c r="F209" s="1979">
        <f t="shared" si="5"/>
        <v>38</v>
      </c>
    </row>
    <row r="210" spans="1:6" s="529" customFormat="1" ht="191.25">
      <c r="A210" s="1912" t="s">
        <v>2016</v>
      </c>
      <c r="B210" s="1938" t="s">
        <v>1866</v>
      </c>
      <c r="C210" s="1963" t="s">
        <v>272</v>
      </c>
      <c r="D210" s="1942">
        <v>1</v>
      </c>
      <c r="E210" s="2330">
        <v>180</v>
      </c>
      <c r="F210" s="1979">
        <f t="shared" si="5"/>
        <v>180</v>
      </c>
    </row>
    <row r="211" spans="1:6" s="529" customFormat="1" ht="76.5">
      <c r="A211" s="1912" t="s">
        <v>2017</v>
      </c>
      <c r="B211" s="1974" t="s">
        <v>1867</v>
      </c>
      <c r="C211" s="494" t="s">
        <v>272</v>
      </c>
      <c r="D211" s="494">
        <v>1</v>
      </c>
      <c r="E211" s="2330">
        <v>45</v>
      </c>
      <c r="F211" s="1979">
        <f t="shared" si="5"/>
        <v>45</v>
      </c>
    </row>
    <row r="212" spans="1:6" s="529" customFormat="1" ht="242.25">
      <c r="A212" s="1912" t="s">
        <v>2018</v>
      </c>
      <c r="B212" s="1936" t="s">
        <v>1956</v>
      </c>
      <c r="C212" s="494" t="s">
        <v>272</v>
      </c>
      <c r="D212" s="494">
        <v>1</v>
      </c>
      <c r="E212" s="2330">
        <v>59</v>
      </c>
      <c r="F212" s="1979">
        <f t="shared" si="5"/>
        <v>59</v>
      </c>
    </row>
    <row r="213" spans="1:6" s="529" customFormat="1" ht="89.25">
      <c r="A213" s="1912" t="s">
        <v>2019</v>
      </c>
      <c r="B213" s="1924" t="s">
        <v>1957</v>
      </c>
      <c r="C213" s="1963" t="s">
        <v>272</v>
      </c>
      <c r="D213" s="1942">
        <v>1</v>
      </c>
      <c r="E213" s="2330">
        <v>205</v>
      </c>
      <c r="F213" s="1979">
        <f t="shared" si="5"/>
        <v>205</v>
      </c>
    </row>
    <row r="214" spans="1:6" s="529" customFormat="1" ht="165.75">
      <c r="A214" s="1912" t="s">
        <v>2020</v>
      </c>
      <c r="B214" s="1975" t="s">
        <v>1869</v>
      </c>
      <c r="C214" s="1976" t="s">
        <v>272</v>
      </c>
      <c r="D214" s="1977">
        <v>1</v>
      </c>
      <c r="E214" s="2330">
        <v>300</v>
      </c>
      <c r="F214" s="1979">
        <f t="shared" si="5"/>
        <v>300</v>
      </c>
    </row>
    <row r="215" spans="1:6" s="529" customFormat="1" ht="76.5">
      <c r="A215" s="1912" t="s">
        <v>2021</v>
      </c>
      <c r="B215" s="1975" t="s">
        <v>1870</v>
      </c>
      <c r="C215" s="1976" t="s">
        <v>272</v>
      </c>
      <c r="D215" s="1977">
        <v>1</v>
      </c>
      <c r="E215" s="2330">
        <v>50</v>
      </c>
      <c r="F215" s="1979">
        <f t="shared" si="5"/>
        <v>50</v>
      </c>
    </row>
    <row r="216" spans="1:6" s="529" customFormat="1" ht="102">
      <c r="A216" s="1912" t="s">
        <v>2022</v>
      </c>
      <c r="B216" s="1924" t="s">
        <v>1958</v>
      </c>
      <c r="C216" s="1925" t="s">
        <v>272</v>
      </c>
      <c r="D216" s="1926">
        <v>1</v>
      </c>
      <c r="E216" s="2330">
        <v>495</v>
      </c>
      <c r="F216" s="1979">
        <f t="shared" si="5"/>
        <v>495</v>
      </c>
    </row>
    <row r="217" spans="1:6" s="529" customFormat="1" ht="30">
      <c r="A217" s="483" t="s">
        <v>1943</v>
      </c>
      <c r="B217" s="483" t="s">
        <v>2023</v>
      </c>
      <c r="C217" s="483"/>
      <c r="D217" s="483"/>
      <c r="E217" s="524"/>
      <c r="F217" s="506">
        <f>SUM(F153:F216)</f>
        <v>10465.5</v>
      </c>
    </row>
    <row r="218" spans="1:6" s="529" customFormat="1">
      <c r="A218" s="1927"/>
      <c r="B218" s="1908"/>
      <c r="C218" s="1824"/>
      <c r="D218" s="1819"/>
      <c r="E218" s="2223"/>
      <c r="F218" s="1947"/>
    </row>
    <row r="219" spans="1:6" s="529" customFormat="1" ht="15">
      <c r="A219" s="483" t="s">
        <v>2024</v>
      </c>
      <c r="B219" s="483" t="s">
        <v>2025</v>
      </c>
      <c r="C219" s="483"/>
      <c r="D219" s="483"/>
      <c r="E219" s="524"/>
      <c r="F219" s="483"/>
    </row>
    <row r="220" spans="1:6" s="529" customFormat="1" ht="382.5">
      <c r="A220" s="1912" t="s">
        <v>2026</v>
      </c>
      <c r="B220" s="1978" t="s">
        <v>5316</v>
      </c>
      <c r="C220" s="1976" t="s">
        <v>272</v>
      </c>
      <c r="D220" s="1977">
        <v>1</v>
      </c>
      <c r="E220" s="2330">
        <v>692</v>
      </c>
      <c r="F220" s="1979">
        <f t="shared" ref="F220:F224" si="6">D220*E220</f>
        <v>692</v>
      </c>
    </row>
    <row r="221" spans="1:6" s="529" customFormat="1" ht="25.5">
      <c r="A221" s="1912" t="s">
        <v>2027</v>
      </c>
      <c r="B221" s="1923" t="s">
        <v>1934</v>
      </c>
      <c r="C221" s="498" t="s">
        <v>272</v>
      </c>
      <c r="D221" s="1922">
        <v>1</v>
      </c>
      <c r="E221" s="2330">
        <v>72</v>
      </c>
      <c r="F221" s="1979">
        <f t="shared" si="6"/>
        <v>72</v>
      </c>
    </row>
    <row r="222" spans="1:6" s="529" customFormat="1" ht="165.75">
      <c r="A222" s="1912" t="s">
        <v>2029</v>
      </c>
      <c r="B222" s="1940" t="s">
        <v>2028</v>
      </c>
      <c r="C222" s="1941" t="s">
        <v>272</v>
      </c>
      <c r="D222" s="1942">
        <v>1</v>
      </c>
      <c r="E222" s="2330">
        <v>185</v>
      </c>
      <c r="F222" s="1979">
        <f t="shared" si="6"/>
        <v>185</v>
      </c>
    </row>
    <row r="223" spans="1:6" s="529" customFormat="1" ht="63.75">
      <c r="A223" s="1912" t="s">
        <v>2030</v>
      </c>
      <c r="B223" s="1940" t="s">
        <v>1936</v>
      </c>
      <c r="C223" s="1941" t="s">
        <v>272</v>
      </c>
      <c r="D223" s="1942">
        <v>12</v>
      </c>
      <c r="E223" s="2330">
        <v>6.5</v>
      </c>
      <c r="F223" s="1979">
        <f t="shared" si="6"/>
        <v>78</v>
      </c>
    </row>
    <row r="224" spans="1:6" s="529" customFormat="1" ht="63.75">
      <c r="A224" s="1912" t="s">
        <v>2031</v>
      </c>
      <c r="B224" s="1940" t="s">
        <v>1827</v>
      </c>
      <c r="C224" s="1941" t="s">
        <v>272</v>
      </c>
      <c r="D224" s="1942">
        <v>3</v>
      </c>
      <c r="E224" s="2330">
        <v>9.5</v>
      </c>
      <c r="F224" s="1979">
        <f t="shared" si="6"/>
        <v>28.5</v>
      </c>
    </row>
    <row r="225" spans="1:6" s="529" customFormat="1" ht="15">
      <c r="A225" s="483" t="s">
        <v>2024</v>
      </c>
      <c r="B225" s="483" t="s">
        <v>2032</v>
      </c>
      <c r="C225" s="483"/>
      <c r="D225" s="483"/>
      <c r="E225" s="524"/>
      <c r="F225" s="506">
        <f>SUM(F220:F224)</f>
        <v>1055.5</v>
      </c>
    </row>
    <row r="226" spans="1:6" s="529" customFormat="1">
      <c r="A226" s="1927"/>
      <c r="B226" s="1908"/>
      <c r="C226" s="1824"/>
      <c r="D226" s="1819"/>
      <c r="E226" s="2223"/>
      <c r="F226" s="1947"/>
    </row>
    <row r="227" spans="1:6" s="529" customFormat="1" ht="15">
      <c r="A227" s="483" t="s">
        <v>2033</v>
      </c>
      <c r="B227" s="483" t="s">
        <v>2034</v>
      </c>
      <c r="C227" s="483"/>
      <c r="D227" s="483"/>
      <c r="E227" s="524"/>
      <c r="F227" s="483"/>
    </row>
    <row r="228" spans="1:6" s="529" customFormat="1" ht="63.75">
      <c r="A228" s="1912" t="s">
        <v>2046</v>
      </c>
      <c r="B228" s="1983" t="s">
        <v>5317</v>
      </c>
      <c r="C228" s="1919" t="s">
        <v>272</v>
      </c>
      <c r="D228" s="1920">
        <v>3</v>
      </c>
      <c r="E228" s="2330">
        <v>159</v>
      </c>
      <c r="F228" s="1979">
        <f t="shared" ref="F228:F290" si="7">D228*E228</f>
        <v>477</v>
      </c>
    </row>
    <row r="229" spans="1:6" s="529" customFormat="1" ht="38.25">
      <c r="A229" s="1912" t="s">
        <v>2047</v>
      </c>
      <c r="B229" s="1962" t="s">
        <v>5318</v>
      </c>
      <c r="C229" s="1919" t="s">
        <v>272</v>
      </c>
      <c r="D229" s="1920">
        <v>6</v>
      </c>
      <c r="E229" s="2330">
        <v>42</v>
      </c>
      <c r="F229" s="1979">
        <f t="shared" si="7"/>
        <v>252</v>
      </c>
    </row>
    <row r="230" spans="1:6" s="529" customFormat="1" ht="38.25">
      <c r="A230" s="1912" t="s">
        <v>2048</v>
      </c>
      <c r="B230" s="1962" t="s">
        <v>5310</v>
      </c>
      <c r="C230" s="1963" t="s">
        <v>272</v>
      </c>
      <c r="D230" s="1942">
        <v>6</v>
      </c>
      <c r="E230" s="2330">
        <v>38</v>
      </c>
      <c r="F230" s="1979">
        <f t="shared" si="7"/>
        <v>228</v>
      </c>
    </row>
    <row r="231" spans="1:6" s="529" customFormat="1" ht="140.25">
      <c r="A231" s="1912" t="s">
        <v>2049</v>
      </c>
      <c r="B231" s="1964" t="s">
        <v>1819</v>
      </c>
      <c r="C231" s="1919" t="s">
        <v>272</v>
      </c>
      <c r="D231" s="1920">
        <v>1</v>
      </c>
      <c r="E231" s="2330">
        <v>323</v>
      </c>
      <c r="F231" s="1979">
        <f t="shared" si="7"/>
        <v>323</v>
      </c>
    </row>
    <row r="232" spans="1:6" s="529" customFormat="1" ht="25.5">
      <c r="A232" s="1912" t="s">
        <v>2050</v>
      </c>
      <c r="B232" s="1918" t="s">
        <v>5311</v>
      </c>
      <c r="C232" s="1919" t="s">
        <v>272</v>
      </c>
      <c r="D232" s="1920">
        <v>2</v>
      </c>
      <c r="E232" s="2330">
        <v>75</v>
      </c>
      <c r="F232" s="1979">
        <f t="shared" si="7"/>
        <v>150</v>
      </c>
    </row>
    <row r="233" spans="1:6" s="529" customFormat="1" ht="63.75">
      <c r="A233" s="1912" t="s">
        <v>2051</v>
      </c>
      <c r="B233" s="1918" t="s">
        <v>1820</v>
      </c>
      <c r="C233" s="1919" t="s">
        <v>272</v>
      </c>
      <c r="D233" s="1920">
        <v>1</v>
      </c>
      <c r="E233" s="2330">
        <v>105</v>
      </c>
      <c r="F233" s="1979">
        <f t="shared" si="7"/>
        <v>105</v>
      </c>
    </row>
    <row r="234" spans="1:6" s="529" customFormat="1" ht="165.75">
      <c r="A234" s="1912" t="s">
        <v>2052</v>
      </c>
      <c r="B234" s="1964" t="s">
        <v>1821</v>
      </c>
      <c r="C234" s="1919" t="s">
        <v>272</v>
      </c>
      <c r="D234" s="1920">
        <v>1</v>
      </c>
      <c r="E234" s="2330">
        <v>309</v>
      </c>
      <c r="F234" s="1979">
        <f t="shared" si="7"/>
        <v>309</v>
      </c>
    </row>
    <row r="235" spans="1:6" s="529" customFormat="1" ht="140.25">
      <c r="A235" s="1912" t="s">
        <v>2053</v>
      </c>
      <c r="B235" s="1965" t="s">
        <v>1822</v>
      </c>
      <c r="C235" s="1919" t="s">
        <v>272</v>
      </c>
      <c r="D235" s="1920">
        <v>1</v>
      </c>
      <c r="E235" s="2330">
        <v>162</v>
      </c>
      <c r="F235" s="1979">
        <f t="shared" si="7"/>
        <v>162</v>
      </c>
    </row>
    <row r="236" spans="1:6" s="529" customFormat="1" ht="153">
      <c r="A236" s="1912" t="s">
        <v>2054</v>
      </c>
      <c r="B236" s="1965" t="s">
        <v>1823</v>
      </c>
      <c r="C236" s="1919" t="s">
        <v>272</v>
      </c>
      <c r="D236" s="1920">
        <v>1</v>
      </c>
      <c r="E236" s="2330">
        <v>323</v>
      </c>
      <c r="F236" s="1979">
        <f t="shared" si="7"/>
        <v>323</v>
      </c>
    </row>
    <row r="237" spans="1:6" s="529" customFormat="1" ht="178.5">
      <c r="A237" s="1912" t="s">
        <v>2055</v>
      </c>
      <c r="B237" s="1965" t="s">
        <v>1824</v>
      </c>
      <c r="C237" s="1919" t="s">
        <v>272</v>
      </c>
      <c r="D237" s="1920">
        <v>1</v>
      </c>
      <c r="E237" s="2330">
        <v>164</v>
      </c>
      <c r="F237" s="1979">
        <f t="shared" si="7"/>
        <v>164</v>
      </c>
    </row>
    <row r="238" spans="1:6" s="529" customFormat="1" ht="63.75">
      <c r="A238" s="1912" t="s">
        <v>2056</v>
      </c>
      <c r="B238" s="1965" t="s">
        <v>1825</v>
      </c>
      <c r="C238" s="1919" t="s">
        <v>272</v>
      </c>
      <c r="D238" s="1920">
        <v>4</v>
      </c>
      <c r="E238" s="2330">
        <v>9.5</v>
      </c>
      <c r="F238" s="1979">
        <f t="shared" si="7"/>
        <v>38</v>
      </c>
    </row>
    <row r="239" spans="1:6" s="529" customFormat="1" ht="165.75">
      <c r="A239" s="1912" t="s">
        <v>2057</v>
      </c>
      <c r="B239" s="1964" t="s">
        <v>1826</v>
      </c>
      <c r="C239" s="1919" t="s">
        <v>272</v>
      </c>
      <c r="D239" s="1920">
        <v>1</v>
      </c>
      <c r="E239" s="2330">
        <v>179</v>
      </c>
      <c r="F239" s="1979">
        <f t="shared" si="7"/>
        <v>179</v>
      </c>
    </row>
    <row r="240" spans="1:6" s="529" customFormat="1" ht="63.75">
      <c r="A240" s="1912" t="s">
        <v>2058</v>
      </c>
      <c r="B240" s="1965" t="s">
        <v>1827</v>
      </c>
      <c r="C240" s="1919" t="s">
        <v>272</v>
      </c>
      <c r="D240" s="1920">
        <v>3</v>
      </c>
      <c r="E240" s="2330">
        <v>9.5</v>
      </c>
      <c r="F240" s="1979">
        <f t="shared" si="7"/>
        <v>28.5</v>
      </c>
    </row>
    <row r="241" spans="1:6" s="529" customFormat="1" ht="63.75">
      <c r="A241" s="1912" t="s">
        <v>2059</v>
      </c>
      <c r="B241" s="1965" t="s">
        <v>1828</v>
      </c>
      <c r="C241" s="1919" t="s">
        <v>272</v>
      </c>
      <c r="D241" s="1920">
        <v>6</v>
      </c>
      <c r="E241" s="2330">
        <v>6.5</v>
      </c>
      <c r="F241" s="1979">
        <f t="shared" si="7"/>
        <v>39</v>
      </c>
    </row>
    <row r="242" spans="1:6" s="529" customFormat="1" ht="216.75">
      <c r="A242" s="1912" t="s">
        <v>2060</v>
      </c>
      <c r="B242" s="1918" t="s">
        <v>1829</v>
      </c>
      <c r="C242" s="1919" t="s">
        <v>272</v>
      </c>
      <c r="D242" s="1920">
        <v>1</v>
      </c>
      <c r="E242" s="2330">
        <v>228</v>
      </c>
      <c r="F242" s="1979">
        <f t="shared" si="7"/>
        <v>228</v>
      </c>
    </row>
    <row r="243" spans="1:6" s="529" customFormat="1" ht="178.5">
      <c r="A243" s="1912" t="s">
        <v>2061</v>
      </c>
      <c r="B243" s="1964" t="s">
        <v>1830</v>
      </c>
      <c r="C243" s="1919" t="s">
        <v>272</v>
      </c>
      <c r="D243" s="1920">
        <v>1</v>
      </c>
      <c r="E243" s="2330">
        <v>131</v>
      </c>
      <c r="F243" s="1979">
        <f t="shared" si="7"/>
        <v>131</v>
      </c>
    </row>
    <row r="244" spans="1:6" s="529" customFormat="1" ht="191.25">
      <c r="A244" s="1912" t="s">
        <v>2062</v>
      </c>
      <c r="B244" s="1964" t="s">
        <v>1831</v>
      </c>
      <c r="C244" s="1919" t="s">
        <v>272</v>
      </c>
      <c r="D244" s="1920">
        <v>1</v>
      </c>
      <c r="E244" s="2330">
        <v>127</v>
      </c>
      <c r="F244" s="1979">
        <f t="shared" si="7"/>
        <v>127</v>
      </c>
    </row>
    <row r="245" spans="1:6" s="529" customFormat="1" ht="102">
      <c r="A245" s="1912" t="s">
        <v>2063</v>
      </c>
      <c r="B245" s="1958" t="s">
        <v>5312</v>
      </c>
      <c r="C245" s="1963" t="s">
        <v>272</v>
      </c>
      <c r="D245" s="1942">
        <v>12</v>
      </c>
      <c r="E245" s="2330">
        <v>46</v>
      </c>
      <c r="F245" s="1979">
        <f t="shared" si="7"/>
        <v>552</v>
      </c>
    </row>
    <row r="246" spans="1:6" s="529" customFormat="1" ht="63.75">
      <c r="A246" s="1912" t="s">
        <v>2064</v>
      </c>
      <c r="B246" s="1966" t="s">
        <v>5323</v>
      </c>
      <c r="C246" s="1955" t="s">
        <v>272</v>
      </c>
      <c r="D246" s="498">
        <v>1</v>
      </c>
      <c r="E246" s="2330">
        <v>52</v>
      </c>
      <c r="F246" s="1979">
        <f t="shared" si="7"/>
        <v>52</v>
      </c>
    </row>
    <row r="247" spans="1:6" s="529" customFormat="1" ht="38.25">
      <c r="A247" s="1912" t="s">
        <v>2065</v>
      </c>
      <c r="B247" s="1959" t="s">
        <v>5314</v>
      </c>
      <c r="C247" s="1955" t="s">
        <v>272</v>
      </c>
      <c r="D247" s="498">
        <v>24</v>
      </c>
      <c r="E247" s="2330">
        <v>6.1</v>
      </c>
      <c r="F247" s="1979">
        <f t="shared" si="7"/>
        <v>146.39999999999998</v>
      </c>
    </row>
    <row r="248" spans="1:6" s="529" customFormat="1" ht="51">
      <c r="A248" s="1912" t="s">
        <v>2066</v>
      </c>
      <c r="B248" s="1936" t="s">
        <v>5320</v>
      </c>
      <c r="C248" s="1955" t="s">
        <v>1833</v>
      </c>
      <c r="D248" s="498">
        <v>12</v>
      </c>
      <c r="E248" s="2330">
        <v>11.2</v>
      </c>
      <c r="F248" s="1979">
        <f t="shared" si="7"/>
        <v>134.39999999999998</v>
      </c>
    </row>
    <row r="249" spans="1:6" s="529" customFormat="1" ht="51">
      <c r="A249" s="1912" t="s">
        <v>2067</v>
      </c>
      <c r="B249" s="1936" t="s">
        <v>5321</v>
      </c>
      <c r="C249" s="1955" t="s">
        <v>272</v>
      </c>
      <c r="D249" s="498">
        <v>12</v>
      </c>
      <c r="E249" s="2330">
        <v>13.2</v>
      </c>
      <c r="F249" s="1979">
        <f t="shared" si="7"/>
        <v>158.39999999999998</v>
      </c>
    </row>
    <row r="250" spans="1:6" s="529" customFormat="1" ht="38.25">
      <c r="A250" s="1912" t="s">
        <v>2068</v>
      </c>
      <c r="B250" s="1936" t="s">
        <v>1835</v>
      </c>
      <c r="C250" s="1955" t="s">
        <v>272</v>
      </c>
      <c r="D250" s="498">
        <v>24</v>
      </c>
      <c r="E250" s="2330">
        <v>12.2</v>
      </c>
      <c r="F250" s="1979">
        <f t="shared" si="7"/>
        <v>292.79999999999995</v>
      </c>
    </row>
    <row r="251" spans="1:6" s="529" customFormat="1" ht="395.25">
      <c r="A251" s="1912" t="s">
        <v>2069</v>
      </c>
      <c r="B251" s="1966" t="s">
        <v>1836</v>
      </c>
      <c r="C251" s="1967" t="s">
        <v>272</v>
      </c>
      <c r="D251" s="1967">
        <v>1</v>
      </c>
      <c r="E251" s="2330">
        <v>485</v>
      </c>
      <c r="F251" s="1979">
        <f t="shared" si="7"/>
        <v>485</v>
      </c>
    </row>
    <row r="252" spans="1:6" s="529" customFormat="1" ht="242.25">
      <c r="A252" s="1912" t="s">
        <v>2070</v>
      </c>
      <c r="B252" s="1968" t="s">
        <v>1837</v>
      </c>
      <c r="C252" s="1919" t="s">
        <v>272</v>
      </c>
      <c r="D252" s="1941">
        <v>1</v>
      </c>
      <c r="E252" s="2330">
        <v>318</v>
      </c>
      <c r="F252" s="1979">
        <f t="shared" si="7"/>
        <v>318</v>
      </c>
    </row>
    <row r="253" spans="1:6" s="529" customFormat="1" ht="178.5">
      <c r="A253" s="1912" t="s">
        <v>2071</v>
      </c>
      <c r="B253" s="1968" t="s">
        <v>1838</v>
      </c>
      <c r="C253" s="1919" t="s">
        <v>272</v>
      </c>
      <c r="D253" s="1941">
        <v>1</v>
      </c>
      <c r="E253" s="2330">
        <v>219</v>
      </c>
      <c r="F253" s="1979">
        <f t="shared" si="7"/>
        <v>219</v>
      </c>
    </row>
    <row r="254" spans="1:6" s="529" customFormat="1" ht="178.5">
      <c r="A254" s="1912" t="s">
        <v>2072</v>
      </c>
      <c r="B254" s="1968" t="s">
        <v>1839</v>
      </c>
      <c r="C254" s="1919" t="s">
        <v>272</v>
      </c>
      <c r="D254" s="1941">
        <v>1</v>
      </c>
      <c r="E254" s="2330">
        <v>219</v>
      </c>
      <c r="F254" s="1979">
        <f t="shared" si="7"/>
        <v>219</v>
      </c>
    </row>
    <row r="255" spans="1:6" s="529" customFormat="1" ht="229.5">
      <c r="A255" s="1912" t="s">
        <v>2073</v>
      </c>
      <c r="B255" s="1183" t="s">
        <v>2035</v>
      </c>
      <c r="C255" s="1963" t="s">
        <v>272</v>
      </c>
      <c r="D255" s="1942">
        <v>1</v>
      </c>
      <c r="E255" s="2330">
        <v>545</v>
      </c>
      <c r="F255" s="1979">
        <f t="shared" si="7"/>
        <v>545</v>
      </c>
    </row>
    <row r="256" spans="1:6" s="529" customFormat="1" ht="89.25">
      <c r="A256" s="1912" t="s">
        <v>2074</v>
      </c>
      <c r="B256" s="1918" t="s">
        <v>1840</v>
      </c>
      <c r="C256" s="1919" t="s">
        <v>272</v>
      </c>
      <c r="D256" s="1920">
        <v>1</v>
      </c>
      <c r="E256" s="2330">
        <v>232</v>
      </c>
      <c r="F256" s="1979">
        <f t="shared" si="7"/>
        <v>232</v>
      </c>
    </row>
    <row r="257" spans="1:6" s="529" customFormat="1" ht="76.5">
      <c r="A257" s="1912" t="s">
        <v>2075</v>
      </c>
      <c r="B257" s="1940" t="s">
        <v>1841</v>
      </c>
      <c r="C257" s="1963" t="s">
        <v>272</v>
      </c>
      <c r="D257" s="1942">
        <v>1</v>
      </c>
      <c r="E257" s="2330">
        <v>214</v>
      </c>
      <c r="F257" s="1979">
        <f t="shared" si="7"/>
        <v>214</v>
      </c>
    </row>
    <row r="258" spans="1:6" s="529" customFormat="1" ht="76.5">
      <c r="A258" s="1912" t="s">
        <v>2076</v>
      </c>
      <c r="B258" s="1940" t="s">
        <v>1842</v>
      </c>
      <c r="C258" s="1963" t="s">
        <v>272</v>
      </c>
      <c r="D258" s="1942">
        <v>2</v>
      </c>
      <c r="E258" s="2330">
        <v>124</v>
      </c>
      <c r="F258" s="1979">
        <f t="shared" si="7"/>
        <v>248</v>
      </c>
    </row>
    <row r="259" spans="1:6" s="529" customFormat="1" ht="76.5">
      <c r="A259" s="1912" t="s">
        <v>2077</v>
      </c>
      <c r="B259" s="1918" t="s">
        <v>1843</v>
      </c>
      <c r="C259" s="1919" t="s">
        <v>272</v>
      </c>
      <c r="D259" s="1920">
        <v>1</v>
      </c>
      <c r="E259" s="2330">
        <v>78</v>
      </c>
      <c r="F259" s="1979">
        <f t="shared" si="7"/>
        <v>78</v>
      </c>
    </row>
    <row r="260" spans="1:6" s="529" customFormat="1" ht="102">
      <c r="A260" s="1912" t="s">
        <v>2078</v>
      </c>
      <c r="B260" s="1965" t="s">
        <v>1844</v>
      </c>
      <c r="C260" s="1919" t="s">
        <v>272</v>
      </c>
      <c r="D260" s="1920">
        <v>1</v>
      </c>
      <c r="E260" s="2330">
        <v>161</v>
      </c>
      <c r="F260" s="1979">
        <f t="shared" si="7"/>
        <v>161</v>
      </c>
    </row>
    <row r="261" spans="1:6" s="529" customFormat="1" ht="38.25">
      <c r="A261" s="1912" t="s">
        <v>2079</v>
      </c>
      <c r="B261" s="1918" t="s">
        <v>1845</v>
      </c>
      <c r="C261" s="1963" t="s">
        <v>272</v>
      </c>
      <c r="D261" s="1942">
        <v>1</v>
      </c>
      <c r="E261" s="2330">
        <v>119</v>
      </c>
      <c r="F261" s="1979">
        <f t="shared" si="7"/>
        <v>119</v>
      </c>
    </row>
    <row r="262" spans="1:6" s="529" customFormat="1" ht="38.25">
      <c r="A262" s="1912" t="s">
        <v>2080</v>
      </c>
      <c r="B262" s="1918" t="s">
        <v>1846</v>
      </c>
      <c r="C262" s="1963" t="s">
        <v>272</v>
      </c>
      <c r="D262" s="1942">
        <v>1</v>
      </c>
      <c r="E262" s="2330">
        <v>119</v>
      </c>
      <c r="F262" s="1979">
        <f t="shared" si="7"/>
        <v>119</v>
      </c>
    </row>
    <row r="263" spans="1:6" s="529" customFormat="1" ht="89.25">
      <c r="A263" s="1912" t="s">
        <v>2081</v>
      </c>
      <c r="B263" s="1965" t="s">
        <v>1947</v>
      </c>
      <c r="C263" s="1919" t="s">
        <v>272</v>
      </c>
      <c r="D263" s="1920">
        <v>1</v>
      </c>
      <c r="E263" s="2330">
        <v>135</v>
      </c>
      <c r="F263" s="1979">
        <f t="shared" si="7"/>
        <v>135</v>
      </c>
    </row>
    <row r="264" spans="1:6" s="529" customFormat="1" ht="102">
      <c r="A264" s="1912" t="s">
        <v>2082</v>
      </c>
      <c r="B264" s="1984" t="s">
        <v>2036</v>
      </c>
      <c r="C264" s="494" t="s">
        <v>272</v>
      </c>
      <c r="D264" s="494">
        <v>1</v>
      </c>
      <c r="E264" s="2330">
        <v>225</v>
      </c>
      <c r="F264" s="1979">
        <f t="shared" si="7"/>
        <v>225</v>
      </c>
    </row>
    <row r="265" spans="1:6" s="529" customFormat="1" ht="102">
      <c r="A265" s="1912" t="s">
        <v>2083</v>
      </c>
      <c r="B265" s="1968" t="s">
        <v>2037</v>
      </c>
      <c r="C265" s="1963" t="s">
        <v>272</v>
      </c>
      <c r="D265" s="1942">
        <v>1</v>
      </c>
      <c r="E265" s="2330">
        <v>83</v>
      </c>
      <c r="F265" s="1979">
        <f t="shared" si="7"/>
        <v>83</v>
      </c>
    </row>
    <row r="266" spans="1:6" s="529" customFormat="1" ht="102">
      <c r="A266" s="1912" t="s">
        <v>2084</v>
      </c>
      <c r="B266" s="1943" t="s">
        <v>2038</v>
      </c>
      <c r="C266" s="1969" t="s">
        <v>272</v>
      </c>
      <c r="D266" s="1969">
        <v>1</v>
      </c>
      <c r="E266" s="2330">
        <v>15</v>
      </c>
      <c r="F266" s="1979">
        <f t="shared" si="7"/>
        <v>15</v>
      </c>
    </row>
    <row r="267" spans="1:6" s="529" customFormat="1" ht="153">
      <c r="A267" s="1912" t="s">
        <v>2085</v>
      </c>
      <c r="B267" s="1943" t="s">
        <v>1852</v>
      </c>
      <c r="C267" s="1963" t="s">
        <v>272</v>
      </c>
      <c r="D267" s="1942">
        <v>2</v>
      </c>
      <c r="E267" s="2330">
        <v>29</v>
      </c>
      <c r="F267" s="1979">
        <f t="shared" si="7"/>
        <v>58</v>
      </c>
    </row>
    <row r="268" spans="1:6" s="529" customFormat="1" ht="178.5">
      <c r="A268" s="1912" t="s">
        <v>2086</v>
      </c>
      <c r="B268" s="1224" t="s">
        <v>2039</v>
      </c>
      <c r="C268" s="1963" t="s">
        <v>272</v>
      </c>
      <c r="D268" s="1942">
        <v>2</v>
      </c>
      <c r="E268" s="2330">
        <v>21</v>
      </c>
      <c r="F268" s="1979">
        <f t="shared" si="7"/>
        <v>42</v>
      </c>
    </row>
    <row r="269" spans="1:6" s="529" customFormat="1" ht="140.25">
      <c r="A269" s="1912" t="s">
        <v>2087</v>
      </c>
      <c r="B269" s="1943" t="s">
        <v>2040</v>
      </c>
      <c r="C269" s="1963" t="s">
        <v>272</v>
      </c>
      <c r="D269" s="1942">
        <v>1</v>
      </c>
      <c r="E269" s="2330">
        <v>63</v>
      </c>
      <c r="F269" s="1979">
        <f t="shared" si="7"/>
        <v>63</v>
      </c>
    </row>
    <row r="270" spans="1:6" s="529" customFormat="1" ht="357">
      <c r="A270" s="1912" t="s">
        <v>2088</v>
      </c>
      <c r="B270" s="1970" t="s">
        <v>5324</v>
      </c>
      <c r="C270" s="1963" t="s">
        <v>272</v>
      </c>
      <c r="D270" s="1942">
        <v>2</v>
      </c>
      <c r="E270" s="2330">
        <v>50</v>
      </c>
      <c r="F270" s="1979">
        <f t="shared" si="7"/>
        <v>100</v>
      </c>
    </row>
    <row r="271" spans="1:6" s="529" customFormat="1" ht="140.25">
      <c r="A271" s="1912" t="s">
        <v>2089</v>
      </c>
      <c r="B271" s="1936" t="s">
        <v>2041</v>
      </c>
      <c r="C271" s="1963" t="s">
        <v>272</v>
      </c>
      <c r="D271" s="1942">
        <v>2</v>
      </c>
      <c r="E271" s="2330">
        <v>63</v>
      </c>
      <c r="F271" s="1979">
        <f t="shared" si="7"/>
        <v>126</v>
      </c>
    </row>
    <row r="272" spans="1:6" s="529" customFormat="1" ht="51">
      <c r="A272" s="1912" t="s">
        <v>2090</v>
      </c>
      <c r="B272" s="1940" t="s">
        <v>1855</v>
      </c>
      <c r="C272" s="1963" t="s">
        <v>272</v>
      </c>
      <c r="D272" s="1942">
        <v>1</v>
      </c>
      <c r="E272" s="2330">
        <v>65</v>
      </c>
      <c r="F272" s="1979">
        <f t="shared" si="7"/>
        <v>65</v>
      </c>
    </row>
    <row r="273" spans="1:6" s="529" customFormat="1" ht="89.25">
      <c r="A273" s="1912" t="s">
        <v>2091</v>
      </c>
      <c r="B273" s="1936" t="s">
        <v>1856</v>
      </c>
      <c r="C273" s="494" t="s">
        <v>272</v>
      </c>
      <c r="D273" s="495">
        <v>1</v>
      </c>
      <c r="E273" s="2330">
        <v>49</v>
      </c>
      <c r="F273" s="1979">
        <f t="shared" si="7"/>
        <v>49</v>
      </c>
    </row>
    <row r="274" spans="1:6" s="529" customFormat="1" ht="89.25">
      <c r="A274" s="1912" t="s">
        <v>2092</v>
      </c>
      <c r="B274" s="1936" t="s">
        <v>1857</v>
      </c>
      <c r="C274" s="494" t="s">
        <v>272</v>
      </c>
      <c r="D274" s="494">
        <v>1</v>
      </c>
      <c r="E274" s="2330">
        <v>49</v>
      </c>
      <c r="F274" s="1979">
        <f t="shared" si="7"/>
        <v>49</v>
      </c>
    </row>
    <row r="275" spans="1:6" s="529" customFormat="1" ht="255">
      <c r="A275" s="1912" t="s">
        <v>2093</v>
      </c>
      <c r="B275" s="1938" t="s">
        <v>1858</v>
      </c>
      <c r="C275" s="494" t="s">
        <v>272</v>
      </c>
      <c r="D275" s="494">
        <v>1</v>
      </c>
      <c r="E275" s="2330">
        <v>39</v>
      </c>
      <c r="F275" s="1979">
        <f t="shared" si="7"/>
        <v>39</v>
      </c>
    </row>
    <row r="276" spans="1:6" s="529" customFormat="1" ht="191.25">
      <c r="A276" s="1912" t="s">
        <v>2094</v>
      </c>
      <c r="B276" s="1959" t="s">
        <v>1859</v>
      </c>
      <c r="C276" s="494" t="s">
        <v>272</v>
      </c>
      <c r="D276" s="494">
        <v>1</v>
      </c>
      <c r="E276" s="2330">
        <v>67</v>
      </c>
      <c r="F276" s="1979">
        <f t="shared" si="7"/>
        <v>67</v>
      </c>
    </row>
    <row r="277" spans="1:6" s="529" customFormat="1" ht="165.75">
      <c r="A277" s="1912" t="s">
        <v>2095</v>
      </c>
      <c r="B277" s="1183" t="s">
        <v>2042</v>
      </c>
      <c r="C277" s="1963" t="s">
        <v>272</v>
      </c>
      <c r="D277" s="1942">
        <v>2</v>
      </c>
      <c r="E277" s="2330">
        <v>13</v>
      </c>
      <c r="F277" s="1979">
        <f t="shared" si="7"/>
        <v>26</v>
      </c>
    </row>
    <row r="278" spans="1:6" s="529" customFormat="1" ht="63.75">
      <c r="A278" s="1912" t="s">
        <v>2096</v>
      </c>
      <c r="B278" s="1940" t="s">
        <v>1860</v>
      </c>
      <c r="C278" s="1963" t="s">
        <v>272</v>
      </c>
      <c r="D278" s="1942">
        <v>4</v>
      </c>
      <c r="E278" s="2330">
        <v>16</v>
      </c>
      <c r="F278" s="1979">
        <f t="shared" si="7"/>
        <v>64</v>
      </c>
    </row>
    <row r="279" spans="1:6" s="529" customFormat="1" ht="140.25">
      <c r="A279" s="1912" t="s">
        <v>2097</v>
      </c>
      <c r="B279" s="1940" t="s">
        <v>1861</v>
      </c>
      <c r="C279" s="1963" t="s">
        <v>272</v>
      </c>
      <c r="D279" s="1942">
        <v>2</v>
      </c>
      <c r="E279" s="2330">
        <v>29</v>
      </c>
      <c r="F279" s="1979">
        <f t="shared" si="7"/>
        <v>58</v>
      </c>
    </row>
    <row r="280" spans="1:6" s="529" customFormat="1" ht="102">
      <c r="A280" s="1912" t="s">
        <v>2098</v>
      </c>
      <c r="B280" s="1918" t="s">
        <v>1862</v>
      </c>
      <c r="C280" s="494" t="s">
        <v>272</v>
      </c>
      <c r="D280" s="1971">
        <v>1</v>
      </c>
      <c r="E280" s="2330">
        <v>43</v>
      </c>
      <c r="F280" s="1979">
        <f t="shared" si="7"/>
        <v>43</v>
      </c>
    </row>
    <row r="281" spans="1:6" s="529" customFormat="1" ht="51">
      <c r="A281" s="1912" t="s">
        <v>2099</v>
      </c>
      <c r="B281" s="1981" t="s">
        <v>1953</v>
      </c>
      <c r="C281" s="494" t="s">
        <v>272</v>
      </c>
      <c r="D281" s="1971">
        <v>1</v>
      </c>
      <c r="E281" s="2330">
        <v>22</v>
      </c>
      <c r="F281" s="1979">
        <f t="shared" si="7"/>
        <v>22</v>
      </c>
    </row>
    <row r="282" spans="1:6" s="529" customFormat="1" ht="114.75">
      <c r="A282" s="1912" t="s">
        <v>2100</v>
      </c>
      <c r="B282" s="1982" t="s">
        <v>1954</v>
      </c>
      <c r="C282" s="494" t="s">
        <v>272</v>
      </c>
      <c r="D282" s="1971">
        <v>1</v>
      </c>
      <c r="E282" s="2330">
        <v>22</v>
      </c>
      <c r="F282" s="1979">
        <f t="shared" si="7"/>
        <v>22</v>
      </c>
    </row>
    <row r="283" spans="1:6" s="529" customFormat="1" ht="267.75">
      <c r="A283" s="1912" t="s">
        <v>2101</v>
      </c>
      <c r="B283" s="1936" t="s">
        <v>2043</v>
      </c>
      <c r="C283" s="1963" t="s">
        <v>272</v>
      </c>
      <c r="D283" s="1942">
        <v>1</v>
      </c>
      <c r="E283" s="2330">
        <v>99</v>
      </c>
      <c r="F283" s="1979">
        <f t="shared" si="7"/>
        <v>99</v>
      </c>
    </row>
    <row r="284" spans="1:6" s="529" customFormat="1" ht="51">
      <c r="A284" s="1912" t="s">
        <v>2102</v>
      </c>
      <c r="B284" s="1940" t="s">
        <v>2044</v>
      </c>
      <c r="C284" s="1963" t="s">
        <v>272</v>
      </c>
      <c r="D284" s="1942">
        <v>1</v>
      </c>
      <c r="E284" s="2330">
        <v>180</v>
      </c>
      <c r="F284" s="1979">
        <f t="shared" si="7"/>
        <v>180</v>
      </c>
    </row>
    <row r="285" spans="1:6" s="529" customFormat="1" ht="76.5">
      <c r="A285" s="1912" t="s">
        <v>2103</v>
      </c>
      <c r="B285" s="1974" t="s">
        <v>1867</v>
      </c>
      <c r="C285" s="494" t="s">
        <v>272</v>
      </c>
      <c r="D285" s="494">
        <v>1</v>
      </c>
      <c r="E285" s="2330">
        <v>45</v>
      </c>
      <c r="F285" s="1979">
        <f t="shared" si="7"/>
        <v>45</v>
      </c>
    </row>
    <row r="286" spans="1:6" s="529" customFormat="1" ht="127.5">
      <c r="A286" s="1912" t="s">
        <v>2104</v>
      </c>
      <c r="B286" s="1936" t="s">
        <v>1868</v>
      </c>
      <c r="C286" s="494" t="s">
        <v>272</v>
      </c>
      <c r="D286" s="494">
        <v>1</v>
      </c>
      <c r="E286" s="2330">
        <v>35</v>
      </c>
      <c r="F286" s="1979">
        <f t="shared" si="7"/>
        <v>35</v>
      </c>
    </row>
    <row r="287" spans="1:6" s="529" customFormat="1" ht="89.25">
      <c r="A287" s="1912" t="s">
        <v>2105</v>
      </c>
      <c r="B287" s="1924" t="s">
        <v>2045</v>
      </c>
      <c r="C287" s="1963" t="s">
        <v>272</v>
      </c>
      <c r="D287" s="1942">
        <v>1</v>
      </c>
      <c r="E287" s="2330">
        <v>205</v>
      </c>
      <c r="F287" s="1979">
        <f t="shared" si="7"/>
        <v>205</v>
      </c>
    </row>
    <row r="288" spans="1:6" s="529" customFormat="1" ht="165.75">
      <c r="A288" s="1912" t="s">
        <v>2106</v>
      </c>
      <c r="B288" s="1975" t="s">
        <v>1869</v>
      </c>
      <c r="C288" s="1976" t="s">
        <v>272</v>
      </c>
      <c r="D288" s="1977">
        <v>1</v>
      </c>
      <c r="E288" s="2330">
        <v>300</v>
      </c>
      <c r="F288" s="1979">
        <f t="shared" si="7"/>
        <v>300</v>
      </c>
    </row>
    <row r="289" spans="1:6" s="529" customFormat="1" ht="76.5">
      <c r="A289" s="1912" t="s">
        <v>2107</v>
      </c>
      <c r="B289" s="1975" t="s">
        <v>1870</v>
      </c>
      <c r="C289" s="1976" t="s">
        <v>272</v>
      </c>
      <c r="D289" s="1977">
        <v>1</v>
      </c>
      <c r="E289" s="2330">
        <v>50</v>
      </c>
      <c r="F289" s="1979">
        <f t="shared" si="7"/>
        <v>50</v>
      </c>
    </row>
    <row r="290" spans="1:6" s="529" customFormat="1" ht="102">
      <c r="A290" s="1912" t="s">
        <v>2108</v>
      </c>
      <c r="B290" s="1924" t="s">
        <v>1871</v>
      </c>
      <c r="C290" s="1925" t="s">
        <v>272</v>
      </c>
      <c r="D290" s="1926">
        <v>1</v>
      </c>
      <c r="E290" s="2330">
        <v>495</v>
      </c>
      <c r="F290" s="1979">
        <f t="shared" si="7"/>
        <v>495</v>
      </c>
    </row>
    <row r="291" spans="1:6" s="529" customFormat="1" ht="30">
      <c r="A291" s="483" t="s">
        <v>2033</v>
      </c>
      <c r="B291" s="483" t="s">
        <v>2109</v>
      </c>
      <c r="C291" s="483"/>
      <c r="D291" s="483"/>
      <c r="E291" s="524"/>
      <c r="F291" s="506">
        <f>SUM(F228:F290)</f>
        <v>10316.5</v>
      </c>
    </row>
    <row r="292" spans="1:6" s="529" customFormat="1">
      <c r="A292" s="1927"/>
      <c r="B292" s="1908"/>
      <c r="C292" s="1824"/>
      <c r="D292" s="1819"/>
      <c r="E292" s="2223"/>
      <c r="F292" s="1947"/>
    </row>
    <row r="293" spans="1:6" s="529" customFormat="1" ht="15">
      <c r="A293" s="483" t="s">
        <v>2110</v>
      </c>
      <c r="B293" s="483" t="s">
        <v>2111</v>
      </c>
      <c r="C293" s="483"/>
      <c r="D293" s="483"/>
      <c r="E293" s="524"/>
      <c r="F293" s="483"/>
    </row>
    <row r="294" spans="1:6" s="529" customFormat="1" ht="382.5">
      <c r="A294" s="1912" t="s">
        <v>2112</v>
      </c>
      <c r="B294" s="1978" t="s">
        <v>5316</v>
      </c>
      <c r="C294" s="1976" t="s">
        <v>272</v>
      </c>
      <c r="D294" s="1977">
        <v>1</v>
      </c>
      <c r="E294" s="2330">
        <v>692</v>
      </c>
      <c r="F294" s="1979">
        <f t="shared" ref="F294:F298" si="8">D294*E294</f>
        <v>692</v>
      </c>
    </row>
    <row r="295" spans="1:6" s="529" customFormat="1" ht="25.5">
      <c r="A295" s="1912" t="s">
        <v>2113</v>
      </c>
      <c r="B295" s="1923" t="s">
        <v>1934</v>
      </c>
      <c r="C295" s="498" t="s">
        <v>272</v>
      </c>
      <c r="D295" s="1922">
        <v>1</v>
      </c>
      <c r="E295" s="2330">
        <v>72</v>
      </c>
      <c r="F295" s="1979">
        <f t="shared" si="8"/>
        <v>72</v>
      </c>
    </row>
    <row r="296" spans="1:6" s="529" customFormat="1" ht="165.75">
      <c r="A296" s="1912" t="s">
        <v>2114</v>
      </c>
      <c r="B296" s="1940" t="s">
        <v>2028</v>
      </c>
      <c r="C296" s="1941" t="s">
        <v>272</v>
      </c>
      <c r="D296" s="1942">
        <v>1</v>
      </c>
      <c r="E296" s="2330">
        <v>185</v>
      </c>
      <c r="F296" s="1979">
        <f t="shared" si="8"/>
        <v>185</v>
      </c>
    </row>
    <row r="297" spans="1:6" s="529" customFormat="1" ht="63.75">
      <c r="A297" s="1912" t="s">
        <v>2115</v>
      </c>
      <c r="B297" s="1940" t="s">
        <v>1936</v>
      </c>
      <c r="C297" s="1941" t="s">
        <v>272</v>
      </c>
      <c r="D297" s="1942">
        <v>12</v>
      </c>
      <c r="E297" s="2330">
        <v>6.5</v>
      </c>
      <c r="F297" s="1979">
        <f t="shared" si="8"/>
        <v>78</v>
      </c>
    </row>
    <row r="298" spans="1:6" s="529" customFormat="1" ht="63.75">
      <c r="A298" s="1912" t="s">
        <v>2116</v>
      </c>
      <c r="B298" s="1940" t="s">
        <v>1827</v>
      </c>
      <c r="C298" s="1941" t="s">
        <v>272</v>
      </c>
      <c r="D298" s="1942">
        <v>3</v>
      </c>
      <c r="E298" s="2330">
        <v>9.5</v>
      </c>
      <c r="F298" s="1979">
        <f t="shared" si="8"/>
        <v>28.5</v>
      </c>
    </row>
    <row r="299" spans="1:6" s="529" customFormat="1" ht="15">
      <c r="A299" s="483" t="s">
        <v>2110</v>
      </c>
      <c r="B299" s="483" t="s">
        <v>2117</v>
      </c>
      <c r="C299" s="483"/>
      <c r="D299" s="483"/>
      <c r="E299" s="524"/>
      <c r="F299" s="506">
        <f>SUM(F294:F298)</f>
        <v>1055.5</v>
      </c>
    </row>
    <row r="300" spans="1:6" s="529" customFormat="1">
      <c r="A300" s="1927"/>
      <c r="B300" s="1908"/>
      <c r="C300" s="1824"/>
      <c r="D300" s="1819"/>
      <c r="E300" s="2223"/>
      <c r="F300" s="1947"/>
    </row>
    <row r="301" spans="1:6" s="529" customFormat="1" ht="15">
      <c r="A301" s="483" t="s">
        <v>2118</v>
      </c>
      <c r="B301" s="483" t="s">
        <v>2119</v>
      </c>
      <c r="C301" s="483"/>
      <c r="D301" s="483"/>
      <c r="E301" s="524"/>
      <c r="F301" s="483"/>
    </row>
    <row r="302" spans="1:6" s="529" customFormat="1" ht="63.75">
      <c r="A302" s="1912" t="s">
        <v>2132</v>
      </c>
      <c r="B302" s="1983" t="s">
        <v>5317</v>
      </c>
      <c r="C302" s="1919" t="s">
        <v>272</v>
      </c>
      <c r="D302" s="1920">
        <v>3</v>
      </c>
      <c r="E302" s="2330">
        <v>159</v>
      </c>
      <c r="F302" s="1979">
        <f t="shared" ref="F302:F365" si="9">D302*E302</f>
        <v>477</v>
      </c>
    </row>
    <row r="303" spans="1:6" s="529" customFormat="1" ht="38.25">
      <c r="A303" s="1912" t="s">
        <v>2133</v>
      </c>
      <c r="B303" s="1962" t="s">
        <v>5309</v>
      </c>
      <c r="C303" s="1919" t="s">
        <v>272</v>
      </c>
      <c r="D303" s="1920">
        <v>6</v>
      </c>
      <c r="E303" s="2330">
        <v>42</v>
      </c>
      <c r="F303" s="1979">
        <f t="shared" si="9"/>
        <v>252</v>
      </c>
    </row>
    <row r="304" spans="1:6" s="529" customFormat="1" ht="38.25">
      <c r="A304" s="1912" t="s">
        <v>2134</v>
      </c>
      <c r="B304" s="1962" t="s">
        <v>5310</v>
      </c>
      <c r="C304" s="1963" t="s">
        <v>272</v>
      </c>
      <c r="D304" s="1942">
        <v>6</v>
      </c>
      <c r="E304" s="2330">
        <v>38</v>
      </c>
      <c r="F304" s="1979">
        <f t="shared" si="9"/>
        <v>228</v>
      </c>
    </row>
    <row r="305" spans="1:6" s="529" customFormat="1" ht="140.25">
      <c r="A305" s="1912" t="s">
        <v>2135</v>
      </c>
      <c r="B305" s="1985" t="s">
        <v>1819</v>
      </c>
      <c r="C305" s="1919" t="s">
        <v>272</v>
      </c>
      <c r="D305" s="1920">
        <v>1</v>
      </c>
      <c r="E305" s="2330">
        <v>323</v>
      </c>
      <c r="F305" s="1979">
        <f t="shared" si="9"/>
        <v>323</v>
      </c>
    </row>
    <row r="306" spans="1:6" s="529" customFormat="1" ht="25.5">
      <c r="A306" s="1912" t="s">
        <v>2136</v>
      </c>
      <c r="B306" s="1918" t="s">
        <v>5311</v>
      </c>
      <c r="C306" s="1919" t="s">
        <v>272</v>
      </c>
      <c r="D306" s="1920">
        <v>2</v>
      </c>
      <c r="E306" s="2330">
        <v>75</v>
      </c>
      <c r="F306" s="1979">
        <f t="shared" si="9"/>
        <v>150</v>
      </c>
    </row>
    <row r="307" spans="1:6" s="529" customFormat="1" ht="63.75">
      <c r="A307" s="1912" t="s">
        <v>2137</v>
      </c>
      <c r="B307" s="1918" t="s">
        <v>1820</v>
      </c>
      <c r="C307" s="1919" t="s">
        <v>272</v>
      </c>
      <c r="D307" s="1920">
        <v>1</v>
      </c>
      <c r="E307" s="2330">
        <v>105</v>
      </c>
      <c r="F307" s="1979">
        <f t="shared" si="9"/>
        <v>105</v>
      </c>
    </row>
    <row r="308" spans="1:6" s="529" customFormat="1" ht="165.75">
      <c r="A308" s="1912" t="s">
        <v>2138</v>
      </c>
      <c r="B308" s="1964" t="s">
        <v>1821</v>
      </c>
      <c r="C308" s="1919" t="s">
        <v>272</v>
      </c>
      <c r="D308" s="1920">
        <v>1</v>
      </c>
      <c r="E308" s="2330">
        <v>309</v>
      </c>
      <c r="F308" s="1979">
        <f t="shared" si="9"/>
        <v>309</v>
      </c>
    </row>
    <row r="309" spans="1:6" s="529" customFormat="1" ht="140.25">
      <c r="A309" s="1912" t="s">
        <v>2139</v>
      </c>
      <c r="B309" s="1965" t="s">
        <v>1822</v>
      </c>
      <c r="C309" s="1919" t="s">
        <v>272</v>
      </c>
      <c r="D309" s="1920">
        <v>1</v>
      </c>
      <c r="E309" s="2330">
        <v>162</v>
      </c>
      <c r="F309" s="1979">
        <f t="shared" si="9"/>
        <v>162</v>
      </c>
    </row>
    <row r="310" spans="1:6" s="529" customFormat="1" ht="153">
      <c r="A310" s="1912" t="s">
        <v>2140</v>
      </c>
      <c r="B310" s="1965" t="s">
        <v>1823</v>
      </c>
      <c r="C310" s="1919" t="s">
        <v>272</v>
      </c>
      <c r="D310" s="1920">
        <v>1</v>
      </c>
      <c r="E310" s="2330">
        <v>323</v>
      </c>
      <c r="F310" s="1979">
        <f t="shared" si="9"/>
        <v>323</v>
      </c>
    </row>
    <row r="311" spans="1:6" s="529" customFormat="1" ht="178.5">
      <c r="A311" s="1912" t="s">
        <v>2141</v>
      </c>
      <c r="B311" s="1965" t="s">
        <v>1824</v>
      </c>
      <c r="C311" s="1919" t="s">
        <v>272</v>
      </c>
      <c r="D311" s="1920">
        <v>1</v>
      </c>
      <c r="E311" s="2330">
        <v>164</v>
      </c>
      <c r="F311" s="1979">
        <f t="shared" si="9"/>
        <v>164</v>
      </c>
    </row>
    <row r="312" spans="1:6" s="529" customFormat="1" ht="63.75">
      <c r="A312" s="1912" t="s">
        <v>2142</v>
      </c>
      <c r="B312" s="1965" t="s">
        <v>1825</v>
      </c>
      <c r="C312" s="1919" t="s">
        <v>272</v>
      </c>
      <c r="D312" s="1920">
        <v>4</v>
      </c>
      <c r="E312" s="2330">
        <v>9.5</v>
      </c>
      <c r="F312" s="1979">
        <f t="shared" si="9"/>
        <v>38</v>
      </c>
    </row>
    <row r="313" spans="1:6" s="529" customFormat="1" ht="165.75">
      <c r="A313" s="1912" t="s">
        <v>2143</v>
      </c>
      <c r="B313" s="1964" t="s">
        <v>1826</v>
      </c>
      <c r="C313" s="1919" t="s">
        <v>272</v>
      </c>
      <c r="D313" s="1920">
        <v>1</v>
      </c>
      <c r="E313" s="2330">
        <v>179</v>
      </c>
      <c r="F313" s="1979">
        <f t="shared" si="9"/>
        <v>179</v>
      </c>
    </row>
    <row r="314" spans="1:6" s="529" customFormat="1" ht="63.75">
      <c r="A314" s="1912" t="s">
        <v>2144</v>
      </c>
      <c r="B314" s="1965" t="s">
        <v>1827</v>
      </c>
      <c r="C314" s="1919" t="s">
        <v>272</v>
      </c>
      <c r="D314" s="1920">
        <v>3</v>
      </c>
      <c r="E314" s="2330">
        <v>9.5</v>
      </c>
      <c r="F314" s="1979">
        <f t="shared" si="9"/>
        <v>28.5</v>
      </c>
    </row>
    <row r="315" spans="1:6" s="529" customFormat="1" ht="63.75">
      <c r="A315" s="1912" t="s">
        <v>2145</v>
      </c>
      <c r="B315" s="1965" t="s">
        <v>1828</v>
      </c>
      <c r="C315" s="1919" t="s">
        <v>272</v>
      </c>
      <c r="D315" s="1920">
        <v>6</v>
      </c>
      <c r="E315" s="2330">
        <v>6.5</v>
      </c>
      <c r="F315" s="1979">
        <f t="shared" si="9"/>
        <v>39</v>
      </c>
    </row>
    <row r="316" spans="1:6" s="529" customFormat="1" ht="216.75">
      <c r="A316" s="1912" t="s">
        <v>2146</v>
      </c>
      <c r="B316" s="1918" t="s">
        <v>1829</v>
      </c>
      <c r="C316" s="1919" t="s">
        <v>272</v>
      </c>
      <c r="D316" s="1920">
        <v>1</v>
      </c>
      <c r="E316" s="2330">
        <v>228</v>
      </c>
      <c r="F316" s="1979">
        <f t="shared" si="9"/>
        <v>228</v>
      </c>
    </row>
    <row r="317" spans="1:6" s="529" customFormat="1" ht="178.5">
      <c r="A317" s="1912" t="s">
        <v>2147</v>
      </c>
      <c r="B317" s="1964" t="s">
        <v>1830</v>
      </c>
      <c r="C317" s="1919" t="s">
        <v>272</v>
      </c>
      <c r="D317" s="1920">
        <v>1</v>
      </c>
      <c r="E317" s="2330">
        <v>131</v>
      </c>
      <c r="F317" s="1979">
        <f t="shared" si="9"/>
        <v>131</v>
      </c>
    </row>
    <row r="318" spans="1:6" s="529" customFormat="1" ht="191.25">
      <c r="A318" s="1912" t="s">
        <v>2148</v>
      </c>
      <c r="B318" s="1964" t="s">
        <v>1831</v>
      </c>
      <c r="C318" s="1919" t="s">
        <v>272</v>
      </c>
      <c r="D318" s="1920">
        <v>1</v>
      </c>
      <c r="E318" s="2330">
        <v>127</v>
      </c>
      <c r="F318" s="1979">
        <f t="shared" si="9"/>
        <v>127</v>
      </c>
    </row>
    <row r="319" spans="1:6" s="529" customFormat="1" ht="102">
      <c r="A319" s="1912" t="s">
        <v>2149</v>
      </c>
      <c r="B319" s="1958" t="s">
        <v>5312</v>
      </c>
      <c r="C319" s="1963" t="s">
        <v>272</v>
      </c>
      <c r="D319" s="1942">
        <v>12</v>
      </c>
      <c r="E319" s="2330">
        <v>46</v>
      </c>
      <c r="F319" s="1979">
        <f t="shared" si="9"/>
        <v>552</v>
      </c>
    </row>
    <row r="320" spans="1:6" s="529" customFormat="1" ht="63.75">
      <c r="A320" s="1912" t="s">
        <v>2150</v>
      </c>
      <c r="B320" s="1958" t="s">
        <v>5325</v>
      </c>
      <c r="C320" s="1955" t="s">
        <v>272</v>
      </c>
      <c r="D320" s="498">
        <v>1</v>
      </c>
      <c r="E320" s="2330">
        <v>52</v>
      </c>
      <c r="F320" s="1979">
        <f t="shared" si="9"/>
        <v>52</v>
      </c>
    </row>
    <row r="321" spans="1:6" s="529" customFormat="1" ht="38.25">
      <c r="A321" s="1912" t="s">
        <v>2151</v>
      </c>
      <c r="B321" s="1856" t="s">
        <v>5314</v>
      </c>
      <c r="C321" s="1955" t="s">
        <v>272</v>
      </c>
      <c r="D321" s="498">
        <v>24</v>
      </c>
      <c r="E321" s="2330">
        <v>6.1</v>
      </c>
      <c r="F321" s="1979">
        <f t="shared" si="9"/>
        <v>146.39999999999998</v>
      </c>
    </row>
    <row r="322" spans="1:6" s="529" customFormat="1" ht="51">
      <c r="A322" s="1912" t="s">
        <v>2152</v>
      </c>
      <c r="B322" s="1980" t="s">
        <v>5320</v>
      </c>
      <c r="C322" s="1955" t="s">
        <v>1833</v>
      </c>
      <c r="D322" s="498">
        <v>12</v>
      </c>
      <c r="E322" s="2330">
        <v>11.2</v>
      </c>
      <c r="F322" s="1979">
        <f t="shared" si="9"/>
        <v>134.39999999999998</v>
      </c>
    </row>
    <row r="323" spans="1:6" s="529" customFormat="1" ht="51">
      <c r="A323" s="1912" t="s">
        <v>2153</v>
      </c>
      <c r="B323" s="1980" t="s">
        <v>5321</v>
      </c>
      <c r="C323" s="1955" t="s">
        <v>272</v>
      </c>
      <c r="D323" s="498">
        <v>12</v>
      </c>
      <c r="E323" s="2330">
        <v>13.2</v>
      </c>
      <c r="F323" s="1979">
        <f t="shared" si="9"/>
        <v>158.39999999999998</v>
      </c>
    </row>
    <row r="324" spans="1:6" s="529" customFormat="1" ht="38.25">
      <c r="A324" s="1912" t="s">
        <v>2154</v>
      </c>
      <c r="B324" s="1936" t="s">
        <v>1835</v>
      </c>
      <c r="C324" s="1955" t="s">
        <v>272</v>
      </c>
      <c r="D324" s="498">
        <v>24</v>
      </c>
      <c r="E324" s="2330">
        <v>12.2</v>
      </c>
      <c r="F324" s="1979">
        <f t="shared" si="9"/>
        <v>292.79999999999995</v>
      </c>
    </row>
    <row r="325" spans="1:6" s="529" customFormat="1" ht="395.25">
      <c r="A325" s="1912" t="s">
        <v>2155</v>
      </c>
      <c r="B325" s="1966" t="s">
        <v>1836</v>
      </c>
      <c r="C325" s="1967" t="s">
        <v>272</v>
      </c>
      <c r="D325" s="1967">
        <v>1</v>
      </c>
      <c r="E325" s="2330">
        <v>485</v>
      </c>
      <c r="F325" s="1979">
        <f t="shared" si="9"/>
        <v>485</v>
      </c>
    </row>
    <row r="326" spans="1:6" s="529" customFormat="1" ht="242.25">
      <c r="A326" s="1912" t="s">
        <v>2156</v>
      </c>
      <c r="B326" s="1968" t="s">
        <v>1837</v>
      </c>
      <c r="C326" s="1919" t="s">
        <v>272</v>
      </c>
      <c r="D326" s="1941">
        <v>1</v>
      </c>
      <c r="E326" s="2330">
        <v>318</v>
      </c>
      <c r="F326" s="1979">
        <f t="shared" si="9"/>
        <v>318</v>
      </c>
    </row>
    <row r="327" spans="1:6" s="529" customFormat="1" ht="178.5">
      <c r="A327" s="1912" t="s">
        <v>2157</v>
      </c>
      <c r="B327" s="1968" t="s">
        <v>1838</v>
      </c>
      <c r="C327" s="1919" t="s">
        <v>272</v>
      </c>
      <c r="D327" s="1941">
        <v>1</v>
      </c>
      <c r="E327" s="2330">
        <v>219</v>
      </c>
      <c r="F327" s="1979">
        <f t="shared" si="9"/>
        <v>219</v>
      </c>
    </row>
    <row r="328" spans="1:6" s="529" customFormat="1" ht="178.5">
      <c r="A328" s="1912" t="s">
        <v>2158</v>
      </c>
      <c r="B328" s="1968" t="s">
        <v>1839</v>
      </c>
      <c r="C328" s="1919" t="s">
        <v>272</v>
      </c>
      <c r="D328" s="1941">
        <v>1</v>
      </c>
      <c r="E328" s="2330">
        <v>219</v>
      </c>
      <c r="F328" s="1979">
        <f t="shared" si="9"/>
        <v>219</v>
      </c>
    </row>
    <row r="329" spans="1:6" s="529" customFormat="1" ht="255">
      <c r="A329" s="1912" t="s">
        <v>2159</v>
      </c>
      <c r="B329" s="1183" t="s">
        <v>2120</v>
      </c>
      <c r="C329" s="1963" t="s">
        <v>272</v>
      </c>
      <c r="D329" s="1942">
        <v>1</v>
      </c>
      <c r="E329" s="2330">
        <v>495</v>
      </c>
      <c r="F329" s="1979">
        <f t="shared" si="9"/>
        <v>495</v>
      </c>
    </row>
    <row r="330" spans="1:6" s="529" customFormat="1" ht="89.25">
      <c r="A330" s="1912" t="s">
        <v>2160</v>
      </c>
      <c r="B330" s="1918" t="s">
        <v>1840</v>
      </c>
      <c r="C330" s="1919" t="s">
        <v>272</v>
      </c>
      <c r="D330" s="1920">
        <v>1</v>
      </c>
      <c r="E330" s="2330">
        <v>232</v>
      </c>
      <c r="F330" s="1979">
        <f t="shared" si="9"/>
        <v>232</v>
      </c>
    </row>
    <row r="331" spans="1:6" s="529" customFormat="1" ht="76.5">
      <c r="A331" s="1912" t="s">
        <v>2161</v>
      </c>
      <c r="B331" s="1940" t="s">
        <v>1841</v>
      </c>
      <c r="C331" s="1963" t="s">
        <v>272</v>
      </c>
      <c r="D331" s="1942">
        <v>1</v>
      </c>
      <c r="E331" s="2330">
        <v>214</v>
      </c>
      <c r="F331" s="1979">
        <f t="shared" si="9"/>
        <v>214</v>
      </c>
    </row>
    <row r="332" spans="1:6" s="529" customFormat="1" ht="76.5">
      <c r="A332" s="1912" t="s">
        <v>2162</v>
      </c>
      <c r="B332" s="1940" t="s">
        <v>1842</v>
      </c>
      <c r="C332" s="1963" t="s">
        <v>272</v>
      </c>
      <c r="D332" s="1942">
        <v>2</v>
      </c>
      <c r="E332" s="2330">
        <v>124</v>
      </c>
      <c r="F332" s="1979">
        <f t="shared" si="9"/>
        <v>248</v>
      </c>
    </row>
    <row r="333" spans="1:6" s="529" customFormat="1" ht="76.5">
      <c r="A333" s="1912" t="s">
        <v>2163</v>
      </c>
      <c r="B333" s="1918" t="s">
        <v>1843</v>
      </c>
      <c r="C333" s="1919" t="s">
        <v>272</v>
      </c>
      <c r="D333" s="1920">
        <v>1</v>
      </c>
      <c r="E333" s="2330">
        <v>78</v>
      </c>
      <c r="F333" s="1979">
        <f t="shared" si="9"/>
        <v>78</v>
      </c>
    </row>
    <row r="334" spans="1:6" s="529" customFormat="1" ht="102">
      <c r="A334" s="1912" t="s">
        <v>2164</v>
      </c>
      <c r="B334" s="1965" t="s">
        <v>1844</v>
      </c>
      <c r="C334" s="1919" t="s">
        <v>272</v>
      </c>
      <c r="D334" s="1920">
        <v>1</v>
      </c>
      <c r="E334" s="2330">
        <v>161</v>
      </c>
      <c r="F334" s="1979">
        <f t="shared" si="9"/>
        <v>161</v>
      </c>
    </row>
    <row r="335" spans="1:6" s="529" customFormat="1" ht="38.25">
      <c r="A335" s="1912" t="s">
        <v>2165</v>
      </c>
      <c r="B335" s="1918" t="s">
        <v>1845</v>
      </c>
      <c r="C335" s="1963" t="s">
        <v>272</v>
      </c>
      <c r="D335" s="1942">
        <v>1</v>
      </c>
      <c r="E335" s="2330">
        <v>119</v>
      </c>
      <c r="F335" s="1979">
        <f t="shared" si="9"/>
        <v>119</v>
      </c>
    </row>
    <row r="336" spans="1:6" s="529" customFormat="1" ht="38.25">
      <c r="A336" s="1912" t="s">
        <v>2166</v>
      </c>
      <c r="B336" s="1918" t="s">
        <v>1846</v>
      </c>
      <c r="C336" s="1963" t="s">
        <v>272</v>
      </c>
      <c r="D336" s="1942">
        <v>1</v>
      </c>
      <c r="E336" s="2330">
        <v>119</v>
      </c>
      <c r="F336" s="1979">
        <f t="shared" si="9"/>
        <v>119</v>
      </c>
    </row>
    <row r="337" spans="1:6" s="529" customFormat="1" ht="89.25">
      <c r="A337" s="1912" t="s">
        <v>2167</v>
      </c>
      <c r="B337" s="1965" t="s">
        <v>1947</v>
      </c>
      <c r="C337" s="1919" t="s">
        <v>272</v>
      </c>
      <c r="D337" s="1920">
        <v>1</v>
      </c>
      <c r="E337" s="2330">
        <v>135</v>
      </c>
      <c r="F337" s="1979">
        <f t="shared" si="9"/>
        <v>135</v>
      </c>
    </row>
    <row r="338" spans="1:6" s="529" customFormat="1" ht="165.75">
      <c r="A338" s="1912" t="s">
        <v>2168</v>
      </c>
      <c r="B338" s="1936" t="s">
        <v>1848</v>
      </c>
      <c r="C338" s="494" t="s">
        <v>272</v>
      </c>
      <c r="D338" s="494">
        <v>1</v>
      </c>
      <c r="E338" s="2330">
        <v>128</v>
      </c>
      <c r="F338" s="1979">
        <f t="shared" si="9"/>
        <v>128</v>
      </c>
    </row>
    <row r="339" spans="1:6" s="529" customFormat="1" ht="102">
      <c r="A339" s="1912" t="s">
        <v>2169</v>
      </c>
      <c r="B339" s="1938" t="s">
        <v>2121</v>
      </c>
      <c r="C339" s="1963" t="s">
        <v>272</v>
      </c>
      <c r="D339" s="1942">
        <v>1</v>
      </c>
      <c r="E339" s="2330">
        <v>22</v>
      </c>
      <c r="F339" s="1979">
        <f t="shared" si="9"/>
        <v>22</v>
      </c>
    </row>
    <row r="340" spans="1:6" s="529" customFormat="1" ht="127.5">
      <c r="A340" s="1912" t="s">
        <v>2170</v>
      </c>
      <c r="B340" s="1981" t="s">
        <v>2122</v>
      </c>
      <c r="C340" s="1969" t="s">
        <v>272</v>
      </c>
      <c r="D340" s="1969">
        <v>1</v>
      </c>
      <c r="E340" s="2330">
        <v>19</v>
      </c>
      <c r="F340" s="1979">
        <f t="shared" si="9"/>
        <v>19</v>
      </c>
    </row>
    <row r="341" spans="1:6" s="529" customFormat="1" ht="153">
      <c r="A341" s="1912" t="s">
        <v>2171</v>
      </c>
      <c r="B341" s="1938" t="s">
        <v>2123</v>
      </c>
      <c r="C341" s="1963" t="s">
        <v>272</v>
      </c>
      <c r="D341" s="1942">
        <v>2</v>
      </c>
      <c r="E341" s="2330">
        <v>18</v>
      </c>
      <c r="F341" s="1979">
        <f t="shared" si="9"/>
        <v>36</v>
      </c>
    </row>
    <row r="342" spans="1:6" s="529" customFormat="1" ht="51">
      <c r="A342" s="1912" t="s">
        <v>2172</v>
      </c>
      <c r="B342" s="1940" t="s">
        <v>2124</v>
      </c>
      <c r="C342" s="1963" t="s">
        <v>272</v>
      </c>
      <c r="D342" s="1942">
        <v>2</v>
      </c>
      <c r="E342" s="2330">
        <v>12</v>
      </c>
      <c r="F342" s="1979">
        <f t="shared" si="9"/>
        <v>24</v>
      </c>
    </row>
    <row r="343" spans="1:6" s="529" customFormat="1" ht="191.25">
      <c r="A343" s="1912" t="s">
        <v>2173</v>
      </c>
      <c r="B343" s="1936" t="s">
        <v>2125</v>
      </c>
      <c r="C343" s="1963" t="s">
        <v>272</v>
      </c>
      <c r="D343" s="1942">
        <v>1</v>
      </c>
      <c r="E343" s="2330">
        <v>67</v>
      </c>
      <c r="F343" s="1979">
        <f t="shared" si="9"/>
        <v>67</v>
      </c>
    </row>
    <row r="344" spans="1:6" s="529" customFormat="1" ht="357">
      <c r="A344" s="1912" t="s">
        <v>2174</v>
      </c>
      <c r="B344" s="1970" t="s">
        <v>5315</v>
      </c>
      <c r="C344" s="1963" t="s">
        <v>272</v>
      </c>
      <c r="D344" s="1942">
        <v>2</v>
      </c>
      <c r="E344" s="2330">
        <v>50</v>
      </c>
      <c r="F344" s="1979">
        <f t="shared" si="9"/>
        <v>100</v>
      </c>
    </row>
    <row r="345" spans="1:6" s="529" customFormat="1" ht="114.75">
      <c r="A345" s="1912" t="s">
        <v>2175</v>
      </c>
      <c r="B345" s="1936" t="s">
        <v>2126</v>
      </c>
      <c r="C345" s="1963" t="s">
        <v>272</v>
      </c>
      <c r="D345" s="1942">
        <v>2</v>
      </c>
      <c r="E345" s="2330">
        <v>49</v>
      </c>
      <c r="F345" s="1979">
        <f t="shared" si="9"/>
        <v>98</v>
      </c>
    </row>
    <row r="346" spans="1:6" s="529" customFormat="1" ht="51">
      <c r="A346" s="1912" t="s">
        <v>2176</v>
      </c>
      <c r="B346" s="1940" t="s">
        <v>1855</v>
      </c>
      <c r="C346" s="1963" t="s">
        <v>272</v>
      </c>
      <c r="D346" s="1942">
        <v>1</v>
      </c>
      <c r="E346" s="2330">
        <v>65</v>
      </c>
      <c r="F346" s="1979">
        <f t="shared" si="9"/>
        <v>65</v>
      </c>
    </row>
    <row r="347" spans="1:6" s="529" customFormat="1" ht="89.25">
      <c r="A347" s="1912" t="s">
        <v>2177</v>
      </c>
      <c r="B347" s="1936" t="s">
        <v>1856</v>
      </c>
      <c r="C347" s="494" t="s">
        <v>272</v>
      </c>
      <c r="D347" s="495">
        <v>1</v>
      </c>
      <c r="E347" s="2330">
        <v>49</v>
      </c>
      <c r="F347" s="1979">
        <f t="shared" si="9"/>
        <v>49</v>
      </c>
    </row>
    <row r="348" spans="1:6" s="529" customFormat="1" ht="89.25">
      <c r="A348" s="1912" t="s">
        <v>2178</v>
      </c>
      <c r="B348" s="1936" t="s">
        <v>1857</v>
      </c>
      <c r="C348" s="494" t="s">
        <v>272</v>
      </c>
      <c r="D348" s="494">
        <v>1</v>
      </c>
      <c r="E348" s="2330">
        <v>49</v>
      </c>
      <c r="F348" s="1979">
        <f t="shared" si="9"/>
        <v>49</v>
      </c>
    </row>
    <row r="349" spans="1:6" s="529" customFormat="1" ht="255">
      <c r="A349" s="1912" t="s">
        <v>2179</v>
      </c>
      <c r="B349" s="1938" t="s">
        <v>1858</v>
      </c>
      <c r="C349" s="494" t="s">
        <v>272</v>
      </c>
      <c r="D349" s="494">
        <v>1</v>
      </c>
      <c r="E349" s="2330">
        <v>39</v>
      </c>
      <c r="F349" s="1979">
        <f t="shared" si="9"/>
        <v>39</v>
      </c>
    </row>
    <row r="350" spans="1:6" s="529" customFormat="1" ht="191.25">
      <c r="A350" s="1912" t="s">
        <v>2180</v>
      </c>
      <c r="B350" s="1959" t="s">
        <v>1859</v>
      </c>
      <c r="C350" s="494" t="s">
        <v>272</v>
      </c>
      <c r="D350" s="494">
        <v>1</v>
      </c>
      <c r="E350" s="2330">
        <v>67</v>
      </c>
      <c r="F350" s="1979">
        <f t="shared" si="9"/>
        <v>67</v>
      </c>
    </row>
    <row r="351" spans="1:6" s="529" customFormat="1" ht="242.25">
      <c r="A351" s="1912" t="s">
        <v>2181</v>
      </c>
      <c r="B351" s="1936" t="s">
        <v>1956</v>
      </c>
      <c r="C351" s="1963" t="s">
        <v>272</v>
      </c>
      <c r="D351" s="1942">
        <v>1</v>
      </c>
      <c r="E351" s="2330">
        <v>59</v>
      </c>
      <c r="F351" s="1979">
        <f t="shared" si="9"/>
        <v>59</v>
      </c>
    </row>
    <row r="352" spans="1:6" s="529" customFormat="1" ht="38.25">
      <c r="A352" s="1912" t="s">
        <v>2182</v>
      </c>
      <c r="B352" s="1940" t="s">
        <v>2127</v>
      </c>
      <c r="C352" s="1963" t="s">
        <v>272</v>
      </c>
      <c r="D352" s="1942">
        <v>4</v>
      </c>
      <c r="E352" s="2330">
        <v>16</v>
      </c>
      <c r="F352" s="1979">
        <f t="shared" si="9"/>
        <v>64</v>
      </c>
    </row>
    <row r="353" spans="1:6" s="529" customFormat="1" ht="140.25">
      <c r="A353" s="1912" t="s">
        <v>2183</v>
      </c>
      <c r="B353" s="1940" t="s">
        <v>1861</v>
      </c>
      <c r="C353" s="1963" t="s">
        <v>272</v>
      </c>
      <c r="D353" s="1942">
        <v>2</v>
      </c>
      <c r="E353" s="2330">
        <v>29</v>
      </c>
      <c r="F353" s="1979">
        <f t="shared" si="9"/>
        <v>58</v>
      </c>
    </row>
    <row r="354" spans="1:6" s="529" customFormat="1" ht="102">
      <c r="A354" s="1912" t="s">
        <v>2184</v>
      </c>
      <c r="B354" s="1918" t="s">
        <v>1862</v>
      </c>
      <c r="C354" s="494" t="s">
        <v>272</v>
      </c>
      <c r="D354" s="1971">
        <v>1</v>
      </c>
      <c r="E354" s="2330">
        <v>43</v>
      </c>
      <c r="F354" s="1979">
        <f t="shared" si="9"/>
        <v>43</v>
      </c>
    </row>
    <row r="355" spans="1:6" s="529" customFormat="1" ht="89.25">
      <c r="A355" s="1912" t="s">
        <v>2185</v>
      </c>
      <c r="B355" s="1982" t="s">
        <v>2128</v>
      </c>
      <c r="C355" s="494" t="s">
        <v>272</v>
      </c>
      <c r="D355" s="1971">
        <v>1</v>
      </c>
      <c r="E355" s="2330">
        <v>57</v>
      </c>
      <c r="F355" s="1979">
        <f t="shared" si="9"/>
        <v>57</v>
      </c>
    </row>
    <row r="356" spans="1:6" s="529" customFormat="1" ht="63.75">
      <c r="A356" s="1912" t="s">
        <v>2186</v>
      </c>
      <c r="B356" s="1982" t="s">
        <v>2129</v>
      </c>
      <c r="C356" s="494" t="s">
        <v>272</v>
      </c>
      <c r="D356" s="1971">
        <v>1</v>
      </c>
      <c r="E356" s="2330">
        <v>37</v>
      </c>
      <c r="F356" s="1979">
        <f t="shared" si="9"/>
        <v>37</v>
      </c>
    </row>
    <row r="357" spans="1:6" s="529" customFormat="1" ht="140.25">
      <c r="A357" s="1912" t="s">
        <v>2187</v>
      </c>
      <c r="B357" s="1938" t="s">
        <v>5322</v>
      </c>
      <c r="C357" s="1963" t="s">
        <v>272</v>
      </c>
      <c r="D357" s="1942">
        <v>1</v>
      </c>
      <c r="E357" s="2330">
        <v>52</v>
      </c>
      <c r="F357" s="1979">
        <f t="shared" si="9"/>
        <v>52</v>
      </c>
    </row>
    <row r="358" spans="1:6" s="529" customFormat="1" ht="51">
      <c r="A358" s="1912" t="s">
        <v>2188</v>
      </c>
      <c r="B358" s="1940" t="s">
        <v>2044</v>
      </c>
      <c r="C358" s="1963" t="s">
        <v>272</v>
      </c>
      <c r="D358" s="1942">
        <v>1</v>
      </c>
      <c r="E358" s="2330">
        <v>180</v>
      </c>
      <c r="F358" s="1979">
        <f t="shared" si="9"/>
        <v>180</v>
      </c>
    </row>
    <row r="359" spans="1:6" s="529" customFormat="1" ht="76.5">
      <c r="A359" s="1912" t="s">
        <v>2189</v>
      </c>
      <c r="B359" s="1974" t="s">
        <v>1867</v>
      </c>
      <c r="C359" s="494" t="s">
        <v>272</v>
      </c>
      <c r="D359" s="494">
        <v>1</v>
      </c>
      <c r="E359" s="2330">
        <v>45</v>
      </c>
      <c r="F359" s="1979">
        <f t="shared" si="9"/>
        <v>45</v>
      </c>
    </row>
    <row r="360" spans="1:6" s="529" customFormat="1" ht="242.25">
      <c r="A360" s="1912" t="s">
        <v>2190</v>
      </c>
      <c r="B360" s="1936" t="s">
        <v>1956</v>
      </c>
      <c r="C360" s="494" t="s">
        <v>272</v>
      </c>
      <c r="D360" s="494">
        <v>1</v>
      </c>
      <c r="E360" s="2330">
        <v>59</v>
      </c>
      <c r="F360" s="1979">
        <f t="shared" si="9"/>
        <v>59</v>
      </c>
    </row>
    <row r="361" spans="1:6" s="529" customFormat="1" ht="89.25">
      <c r="A361" s="1912" t="s">
        <v>2191</v>
      </c>
      <c r="B361" s="1924" t="s">
        <v>2130</v>
      </c>
      <c r="C361" s="1963" t="s">
        <v>272</v>
      </c>
      <c r="D361" s="1942">
        <v>1</v>
      </c>
      <c r="E361" s="2330">
        <v>205</v>
      </c>
      <c r="F361" s="1979">
        <f t="shared" si="9"/>
        <v>205</v>
      </c>
    </row>
    <row r="362" spans="1:6" s="529" customFormat="1" ht="89.25">
      <c r="A362" s="1912" t="s">
        <v>2192</v>
      </c>
      <c r="B362" s="1924" t="s">
        <v>2045</v>
      </c>
      <c r="C362" s="1963" t="s">
        <v>272</v>
      </c>
      <c r="D362" s="1942">
        <v>1</v>
      </c>
      <c r="E362" s="2330">
        <v>205</v>
      </c>
      <c r="F362" s="1979">
        <f t="shared" si="9"/>
        <v>205</v>
      </c>
    </row>
    <row r="363" spans="1:6" s="529" customFormat="1" ht="165.75">
      <c r="A363" s="1912" t="s">
        <v>2193</v>
      </c>
      <c r="B363" s="1975" t="s">
        <v>1869</v>
      </c>
      <c r="C363" s="1976" t="s">
        <v>272</v>
      </c>
      <c r="D363" s="1977">
        <v>1</v>
      </c>
      <c r="E363" s="2330">
        <v>300</v>
      </c>
      <c r="F363" s="1979">
        <f t="shared" si="9"/>
        <v>300</v>
      </c>
    </row>
    <row r="364" spans="1:6" s="529" customFormat="1" ht="76.5">
      <c r="A364" s="1912" t="s">
        <v>2194</v>
      </c>
      <c r="B364" s="1975" t="s">
        <v>1870</v>
      </c>
      <c r="C364" s="1976" t="s">
        <v>272</v>
      </c>
      <c r="D364" s="1977">
        <v>1</v>
      </c>
      <c r="E364" s="2330">
        <v>50</v>
      </c>
      <c r="F364" s="1979">
        <f t="shared" si="9"/>
        <v>50</v>
      </c>
    </row>
    <row r="365" spans="1:6" s="529" customFormat="1" ht="102">
      <c r="A365" s="1912" t="s">
        <v>2195</v>
      </c>
      <c r="B365" s="1924" t="s">
        <v>2131</v>
      </c>
      <c r="C365" s="1925" t="s">
        <v>272</v>
      </c>
      <c r="D365" s="1926">
        <v>1</v>
      </c>
      <c r="E365" s="2330">
        <v>495</v>
      </c>
      <c r="F365" s="1979">
        <f t="shared" si="9"/>
        <v>495</v>
      </c>
    </row>
    <row r="366" spans="1:6" s="529" customFormat="1" ht="30">
      <c r="A366" s="483" t="s">
        <v>2118</v>
      </c>
      <c r="B366" s="483" t="s">
        <v>2196</v>
      </c>
      <c r="C366" s="483"/>
      <c r="D366" s="483"/>
      <c r="E366" s="524"/>
      <c r="F366" s="506">
        <f>SUM(F302:F365)</f>
        <v>10313.5</v>
      </c>
    </row>
    <row r="367" spans="1:6" s="529" customFormat="1" ht="14.25">
      <c r="A367" s="1927"/>
      <c r="B367" s="1908"/>
      <c r="C367" s="1824"/>
      <c r="D367" s="1819"/>
      <c r="E367" s="2223"/>
      <c r="F367" s="507"/>
    </row>
    <row r="368" spans="1:6" s="529" customFormat="1" ht="15">
      <c r="A368" s="483" t="s">
        <v>2197</v>
      </c>
      <c r="B368" s="483" t="s">
        <v>2198</v>
      </c>
      <c r="C368" s="483"/>
      <c r="D368" s="483"/>
      <c r="E368" s="524"/>
      <c r="F368" s="524"/>
    </row>
    <row r="369" spans="1:6" s="529" customFormat="1" ht="382.5">
      <c r="A369" s="1912" t="s">
        <v>2199</v>
      </c>
      <c r="B369" s="1978" t="s">
        <v>5316</v>
      </c>
      <c r="C369" s="1976" t="s">
        <v>272</v>
      </c>
      <c r="D369" s="1977">
        <v>1</v>
      </c>
      <c r="E369" s="2330">
        <v>692</v>
      </c>
      <c r="F369" s="1979">
        <f t="shared" ref="F369:F373" si="10">D369*E369</f>
        <v>692</v>
      </c>
    </row>
    <row r="370" spans="1:6" s="529" customFormat="1" ht="25.5">
      <c r="A370" s="1912" t="s">
        <v>2200</v>
      </c>
      <c r="B370" s="1923" t="s">
        <v>1934</v>
      </c>
      <c r="C370" s="498" t="s">
        <v>272</v>
      </c>
      <c r="D370" s="1922">
        <v>1</v>
      </c>
      <c r="E370" s="2330">
        <v>72</v>
      </c>
      <c r="F370" s="1979">
        <f t="shared" si="10"/>
        <v>72</v>
      </c>
    </row>
    <row r="371" spans="1:6" s="529" customFormat="1" ht="165.75">
      <c r="A371" s="1912" t="s">
        <v>2201</v>
      </c>
      <c r="B371" s="1940" t="s">
        <v>2028</v>
      </c>
      <c r="C371" s="1941" t="s">
        <v>272</v>
      </c>
      <c r="D371" s="1942">
        <v>1</v>
      </c>
      <c r="E371" s="2330">
        <v>185</v>
      </c>
      <c r="F371" s="1979">
        <f t="shared" si="10"/>
        <v>185</v>
      </c>
    </row>
    <row r="372" spans="1:6" s="529" customFormat="1" ht="63.75">
      <c r="A372" s="1912" t="s">
        <v>2202</v>
      </c>
      <c r="B372" s="1940" t="s">
        <v>1936</v>
      </c>
      <c r="C372" s="1941" t="s">
        <v>272</v>
      </c>
      <c r="D372" s="1942">
        <v>12</v>
      </c>
      <c r="E372" s="2330">
        <v>6.5</v>
      </c>
      <c r="F372" s="1979">
        <f t="shared" si="10"/>
        <v>78</v>
      </c>
    </row>
    <row r="373" spans="1:6" s="529" customFormat="1" ht="63.75">
      <c r="A373" s="1912" t="s">
        <v>2203</v>
      </c>
      <c r="B373" s="1940" t="s">
        <v>1827</v>
      </c>
      <c r="C373" s="1941" t="s">
        <v>272</v>
      </c>
      <c r="D373" s="1942">
        <v>3</v>
      </c>
      <c r="E373" s="2330">
        <v>9.5</v>
      </c>
      <c r="F373" s="1979">
        <f t="shared" si="10"/>
        <v>28.5</v>
      </c>
    </row>
    <row r="374" spans="1:6" s="529" customFormat="1" ht="15">
      <c r="A374" s="483" t="s">
        <v>2197</v>
      </c>
      <c r="B374" s="483" t="s">
        <v>2204</v>
      </c>
      <c r="C374" s="483"/>
      <c r="D374" s="483"/>
      <c r="E374" s="524"/>
      <c r="F374" s="506">
        <f>SUM(F369:F373)</f>
        <v>1055.5</v>
      </c>
    </row>
    <row r="375" spans="1:6" s="529" customFormat="1">
      <c r="A375" s="1927"/>
      <c r="B375" s="1908"/>
      <c r="C375" s="1824"/>
      <c r="D375" s="1819"/>
      <c r="E375" s="2223"/>
      <c r="F375" s="1947"/>
    </row>
    <row r="376" spans="1:6" s="529" customFormat="1" ht="30">
      <c r="A376" s="483" t="s">
        <v>2205</v>
      </c>
      <c r="B376" s="483" t="s">
        <v>2206</v>
      </c>
      <c r="C376" s="483"/>
      <c r="D376" s="483"/>
      <c r="E376" s="524"/>
      <c r="F376" s="483"/>
    </row>
    <row r="377" spans="1:6" s="529" customFormat="1" ht="140.25">
      <c r="A377" s="1912" t="s">
        <v>2212</v>
      </c>
      <c r="B377" s="1938" t="s">
        <v>2207</v>
      </c>
      <c r="C377" s="498" t="s">
        <v>272</v>
      </c>
      <c r="D377" s="1922">
        <v>2</v>
      </c>
      <c r="E377" s="2330">
        <v>164</v>
      </c>
      <c r="F377" s="1979">
        <f t="shared" ref="F377:F397" si="11">D377*E377</f>
        <v>328</v>
      </c>
    </row>
    <row r="378" spans="1:6" s="529" customFormat="1" ht="114.75">
      <c r="A378" s="1912" t="s">
        <v>2213</v>
      </c>
      <c r="B378" s="1986" t="s">
        <v>5326</v>
      </c>
      <c r="C378" s="498" t="s">
        <v>272</v>
      </c>
      <c r="D378" s="1922">
        <v>4</v>
      </c>
      <c r="E378" s="2330">
        <v>117</v>
      </c>
      <c r="F378" s="1979">
        <f t="shared" si="11"/>
        <v>468</v>
      </c>
    </row>
    <row r="379" spans="1:6" s="529" customFormat="1" ht="153">
      <c r="A379" s="1912" t="s">
        <v>2214</v>
      </c>
      <c r="B379" s="1980" t="s">
        <v>5327</v>
      </c>
      <c r="C379" s="498" t="s">
        <v>272</v>
      </c>
      <c r="D379" s="1922">
        <v>1</v>
      </c>
      <c r="E379" s="2330">
        <v>174</v>
      </c>
      <c r="F379" s="1979">
        <f t="shared" si="11"/>
        <v>174</v>
      </c>
    </row>
    <row r="380" spans="1:6" s="529" customFormat="1" ht="102">
      <c r="A380" s="1912" t="s">
        <v>2215</v>
      </c>
      <c r="B380" s="1936" t="s">
        <v>2208</v>
      </c>
      <c r="C380" s="1919" t="s">
        <v>272</v>
      </c>
      <c r="D380" s="1976">
        <v>4</v>
      </c>
      <c r="E380" s="2330">
        <v>225</v>
      </c>
      <c r="F380" s="1979">
        <f t="shared" si="11"/>
        <v>900</v>
      </c>
    </row>
    <row r="381" spans="1:6" s="529" customFormat="1" ht="102">
      <c r="A381" s="1912" t="s">
        <v>2216</v>
      </c>
      <c r="B381" s="1938" t="s">
        <v>2209</v>
      </c>
      <c r="C381" s="498" t="s">
        <v>272</v>
      </c>
      <c r="D381" s="1922">
        <v>4</v>
      </c>
      <c r="E381" s="2330">
        <v>35</v>
      </c>
      <c r="F381" s="1979">
        <f t="shared" si="11"/>
        <v>140</v>
      </c>
    </row>
    <row r="382" spans="1:6" s="529" customFormat="1" ht="127.5">
      <c r="A382" s="1912" t="s">
        <v>2217</v>
      </c>
      <c r="B382" s="1943" t="s">
        <v>2210</v>
      </c>
      <c r="C382" s="498" t="s">
        <v>272</v>
      </c>
      <c r="D382" s="1922">
        <v>2</v>
      </c>
      <c r="E382" s="2330">
        <v>145</v>
      </c>
      <c r="F382" s="1979">
        <f t="shared" si="11"/>
        <v>290</v>
      </c>
    </row>
    <row r="383" spans="1:6" s="529" customFormat="1" ht="191.25">
      <c r="A383" s="1912" t="s">
        <v>2218</v>
      </c>
      <c r="B383" s="1943" t="s">
        <v>2211</v>
      </c>
      <c r="C383" s="498" t="s">
        <v>272</v>
      </c>
      <c r="D383" s="1922">
        <v>8</v>
      </c>
      <c r="E383" s="2330">
        <v>100</v>
      </c>
      <c r="F383" s="1979">
        <f t="shared" si="11"/>
        <v>800</v>
      </c>
    </row>
    <row r="384" spans="1:6" s="529" customFormat="1" ht="30">
      <c r="A384" s="483" t="s">
        <v>2205</v>
      </c>
      <c r="B384" s="483" t="s">
        <v>2219</v>
      </c>
      <c r="C384" s="483"/>
      <c r="D384" s="483"/>
      <c r="E384" s="524"/>
      <c r="F384" s="508">
        <f>SUM(F377:F383)</f>
        <v>3100</v>
      </c>
    </row>
    <row r="385" spans="1:6" s="529" customFormat="1" ht="14.25">
      <c r="A385" s="1927"/>
      <c r="B385" s="1908"/>
      <c r="C385" s="1824"/>
      <c r="D385" s="1819"/>
      <c r="E385" s="2223"/>
      <c r="F385" s="507">
        <f t="shared" si="11"/>
        <v>0</v>
      </c>
    </row>
    <row r="386" spans="1:6" s="529" customFormat="1" ht="15">
      <c r="A386" s="483" t="s">
        <v>2220</v>
      </c>
      <c r="B386" s="483" t="s">
        <v>2221</v>
      </c>
      <c r="C386" s="483"/>
      <c r="D386" s="483"/>
      <c r="E386" s="524"/>
      <c r="F386" s="524">
        <f t="shared" si="11"/>
        <v>0</v>
      </c>
    </row>
    <row r="387" spans="1:6" s="529" customFormat="1" ht="25.5">
      <c r="A387" s="1912" t="s">
        <v>2222</v>
      </c>
      <c r="B387" s="1917" t="s">
        <v>1723</v>
      </c>
      <c r="C387" s="1914" t="s">
        <v>272</v>
      </c>
      <c r="D387" s="1915">
        <v>1</v>
      </c>
      <c r="E387" s="2330">
        <v>68</v>
      </c>
      <c r="F387" s="1979">
        <f t="shared" si="11"/>
        <v>68</v>
      </c>
    </row>
    <row r="388" spans="1:6" s="529" customFormat="1" ht="25.5">
      <c r="A388" s="1912" t="s">
        <v>2223</v>
      </c>
      <c r="B388" s="1918" t="s">
        <v>1724</v>
      </c>
      <c r="C388" s="1919" t="s">
        <v>272</v>
      </c>
      <c r="D388" s="1920">
        <v>2</v>
      </c>
      <c r="E388" s="2330">
        <v>131</v>
      </c>
      <c r="F388" s="1979">
        <f t="shared" si="11"/>
        <v>262</v>
      </c>
    </row>
    <row r="389" spans="1:6" s="529" customFormat="1" ht="15">
      <c r="A389" s="483" t="s">
        <v>2220</v>
      </c>
      <c r="B389" s="483" t="s">
        <v>2224</v>
      </c>
      <c r="C389" s="483"/>
      <c r="D389" s="483"/>
      <c r="E389" s="524"/>
      <c r="F389" s="508">
        <f>SUM(F387:F388)</f>
        <v>330</v>
      </c>
    </row>
    <row r="390" spans="1:6" s="529" customFormat="1" ht="14.25">
      <c r="A390" s="1927"/>
      <c r="B390" s="1908"/>
      <c r="C390" s="1824"/>
      <c r="D390" s="1819"/>
      <c r="E390" s="2223"/>
      <c r="F390" s="507">
        <f t="shared" si="11"/>
        <v>0</v>
      </c>
    </row>
    <row r="391" spans="1:6" s="529" customFormat="1" ht="15">
      <c r="A391" s="483" t="s">
        <v>2225</v>
      </c>
      <c r="B391" s="483" t="s">
        <v>2226</v>
      </c>
      <c r="C391" s="483"/>
      <c r="D391" s="483"/>
      <c r="E391" s="524"/>
      <c r="F391" s="524">
        <f t="shared" si="11"/>
        <v>0</v>
      </c>
    </row>
    <row r="392" spans="1:6" s="529" customFormat="1" ht="114.75">
      <c r="A392" s="1912" t="s">
        <v>2232</v>
      </c>
      <c r="B392" s="1987" t="s">
        <v>2227</v>
      </c>
      <c r="C392" s="1988" t="s">
        <v>272</v>
      </c>
      <c r="D392" s="1989">
        <v>1</v>
      </c>
      <c r="E392" s="2330">
        <v>250</v>
      </c>
      <c r="F392" s="1979">
        <f t="shared" si="11"/>
        <v>250</v>
      </c>
    </row>
    <row r="393" spans="1:6" s="529" customFormat="1" ht="63.75">
      <c r="A393" s="1912" t="s">
        <v>2233</v>
      </c>
      <c r="B393" s="1990" t="s">
        <v>5328</v>
      </c>
      <c r="C393" s="1988" t="s">
        <v>272</v>
      </c>
      <c r="D393" s="1989">
        <v>6</v>
      </c>
      <c r="E393" s="2330">
        <v>135</v>
      </c>
      <c r="F393" s="1979">
        <f t="shared" si="11"/>
        <v>810</v>
      </c>
    </row>
    <row r="394" spans="1:6" s="529" customFormat="1" ht="51">
      <c r="A394" s="1912" t="s">
        <v>2234</v>
      </c>
      <c r="B394" s="1991" t="s">
        <v>2228</v>
      </c>
      <c r="C394" s="1976" t="s">
        <v>272</v>
      </c>
      <c r="D394" s="1976">
        <v>1</v>
      </c>
      <c r="E394" s="2330">
        <v>428</v>
      </c>
      <c r="F394" s="1979">
        <f t="shared" si="11"/>
        <v>428</v>
      </c>
    </row>
    <row r="395" spans="1:6" s="529" customFormat="1" ht="51">
      <c r="A395" s="1912" t="s">
        <v>2235</v>
      </c>
      <c r="B395" s="1992" t="s">
        <v>2229</v>
      </c>
      <c r="C395" s="1988" t="s">
        <v>272</v>
      </c>
      <c r="D395" s="1989">
        <v>1</v>
      </c>
      <c r="E395" s="2330">
        <v>57</v>
      </c>
      <c r="F395" s="1979">
        <f t="shared" si="11"/>
        <v>57</v>
      </c>
    </row>
    <row r="396" spans="1:6" s="529" customFormat="1" ht="25.5">
      <c r="A396" s="1912" t="s">
        <v>2236</v>
      </c>
      <c r="B396" s="1993" t="s">
        <v>2230</v>
      </c>
      <c r="C396" s="1988" t="s">
        <v>272</v>
      </c>
      <c r="D396" s="1989">
        <v>1</v>
      </c>
      <c r="E396" s="2330">
        <v>68</v>
      </c>
      <c r="F396" s="1979">
        <f t="shared" si="11"/>
        <v>68</v>
      </c>
    </row>
    <row r="397" spans="1:6" s="529" customFormat="1" ht="25.5">
      <c r="A397" s="1912" t="s">
        <v>2237</v>
      </c>
      <c r="B397" s="1994" t="s">
        <v>2231</v>
      </c>
      <c r="C397" s="1988" t="s">
        <v>272</v>
      </c>
      <c r="D397" s="1989">
        <v>1</v>
      </c>
      <c r="E397" s="2330">
        <v>8</v>
      </c>
      <c r="F397" s="1979">
        <f t="shared" si="11"/>
        <v>8</v>
      </c>
    </row>
    <row r="398" spans="1:6" s="529" customFormat="1" ht="30">
      <c r="A398" s="483" t="s">
        <v>2225</v>
      </c>
      <c r="B398" s="483" t="s">
        <v>2238</v>
      </c>
      <c r="C398" s="483"/>
      <c r="D398" s="483"/>
      <c r="E398" s="524"/>
      <c r="F398" s="508">
        <f>SUM(F392:F397)</f>
        <v>1621</v>
      </c>
    </row>
    <row r="399" spans="1:6" s="529" customFormat="1">
      <c r="A399" s="1927"/>
      <c r="B399" s="1908"/>
      <c r="C399" s="1824"/>
      <c r="D399" s="1819"/>
      <c r="E399" s="2223"/>
      <c r="F399" s="1947"/>
    </row>
    <row r="400" spans="1:6" s="529" customFormat="1" ht="15">
      <c r="A400" s="483" t="s">
        <v>2239</v>
      </c>
      <c r="B400" s="483" t="s">
        <v>2240</v>
      </c>
      <c r="C400" s="483"/>
      <c r="D400" s="483"/>
      <c r="E400" s="524"/>
      <c r="F400" s="483"/>
    </row>
    <row r="401" spans="1:6" s="529" customFormat="1" ht="102">
      <c r="A401" s="1912" t="s">
        <v>2241</v>
      </c>
      <c r="B401" s="1938" t="s">
        <v>1799</v>
      </c>
      <c r="C401" s="494" t="s">
        <v>272</v>
      </c>
      <c r="D401" s="1948">
        <v>3</v>
      </c>
      <c r="E401" s="2330">
        <v>149</v>
      </c>
      <c r="F401" s="1979">
        <f t="shared" ref="F401" si="12">D401*E401</f>
        <v>447</v>
      </c>
    </row>
    <row r="402" spans="1:6" s="529" customFormat="1" ht="15">
      <c r="A402" s="483" t="s">
        <v>2239</v>
      </c>
      <c r="B402" s="483" t="s">
        <v>2240</v>
      </c>
      <c r="C402" s="483"/>
      <c r="D402" s="483"/>
      <c r="E402" s="524"/>
      <c r="F402" s="506">
        <f>SUM(F401)</f>
        <v>447</v>
      </c>
    </row>
    <row r="403" spans="1:6" s="529" customFormat="1">
      <c r="A403" s="1927"/>
      <c r="B403" s="1908"/>
      <c r="C403" s="1824"/>
      <c r="D403" s="1819"/>
      <c r="E403" s="2223"/>
      <c r="F403" s="1947"/>
    </row>
    <row r="404" spans="1:6" s="529" customFormat="1" ht="30">
      <c r="A404" s="483" t="s">
        <v>2242</v>
      </c>
      <c r="B404" s="483" t="s">
        <v>2243</v>
      </c>
      <c r="C404" s="483"/>
      <c r="D404" s="483"/>
      <c r="E404" s="524"/>
      <c r="F404" s="483"/>
    </row>
    <row r="405" spans="1:6" s="529" customFormat="1" ht="114.75">
      <c r="A405" s="1912" t="s">
        <v>2249</v>
      </c>
      <c r="B405" s="1943" t="s">
        <v>2244</v>
      </c>
      <c r="C405" s="498" t="s">
        <v>272</v>
      </c>
      <c r="D405" s="498">
        <v>4</v>
      </c>
      <c r="E405" s="2330">
        <v>290</v>
      </c>
      <c r="F405" s="1979">
        <f t="shared" ref="F405:F412" si="13">D405*E405</f>
        <v>1160</v>
      </c>
    </row>
    <row r="406" spans="1:6" s="529" customFormat="1" ht="63.75">
      <c r="A406" s="1912" t="s">
        <v>2250</v>
      </c>
      <c r="B406" s="1995" t="s">
        <v>2245</v>
      </c>
      <c r="C406" s="494" t="s">
        <v>272</v>
      </c>
      <c r="D406" s="494">
        <v>4</v>
      </c>
      <c r="E406" s="2330">
        <v>235</v>
      </c>
      <c r="F406" s="1979">
        <f t="shared" si="13"/>
        <v>940</v>
      </c>
    </row>
    <row r="407" spans="1:6" s="529" customFormat="1" ht="89.25">
      <c r="A407" s="1912" t="s">
        <v>2251</v>
      </c>
      <c r="B407" s="1996" t="s">
        <v>2246</v>
      </c>
      <c r="C407" s="494" t="s">
        <v>272</v>
      </c>
      <c r="D407" s="494">
        <v>4</v>
      </c>
      <c r="E407" s="2330">
        <v>230</v>
      </c>
      <c r="F407" s="1979">
        <f t="shared" si="13"/>
        <v>920</v>
      </c>
    </row>
    <row r="408" spans="1:6" s="529" customFormat="1" ht="63.75">
      <c r="A408" s="1912" t="s">
        <v>2252</v>
      </c>
      <c r="B408" s="1991" t="s">
        <v>2247</v>
      </c>
      <c r="C408" s="1976" t="s">
        <v>272</v>
      </c>
      <c r="D408" s="1976">
        <v>8</v>
      </c>
      <c r="E408" s="2330">
        <v>332</v>
      </c>
      <c r="F408" s="1979">
        <f t="shared" si="13"/>
        <v>2656</v>
      </c>
    </row>
    <row r="409" spans="1:6" s="529" customFormat="1" ht="63.75">
      <c r="A409" s="1912" t="s">
        <v>2253</v>
      </c>
      <c r="B409" s="1997" t="s">
        <v>5329</v>
      </c>
      <c r="C409" s="1941" t="s">
        <v>272</v>
      </c>
      <c r="D409" s="1942">
        <v>2</v>
      </c>
      <c r="E409" s="2330">
        <v>125</v>
      </c>
      <c r="F409" s="1979">
        <f t="shared" si="13"/>
        <v>250</v>
      </c>
    </row>
    <row r="410" spans="1:6" s="529" customFormat="1" ht="38.25">
      <c r="A410" s="1912" t="s">
        <v>2254</v>
      </c>
      <c r="B410" s="1962" t="s">
        <v>5330</v>
      </c>
      <c r="C410" s="1941" t="s">
        <v>272</v>
      </c>
      <c r="D410" s="1942">
        <v>6</v>
      </c>
      <c r="E410" s="2330">
        <v>38</v>
      </c>
      <c r="F410" s="1979">
        <f t="shared" si="13"/>
        <v>228</v>
      </c>
    </row>
    <row r="411" spans="1:6" s="529" customFormat="1" ht="51">
      <c r="A411" s="1912" t="s">
        <v>2255</v>
      </c>
      <c r="B411" s="1917" t="s">
        <v>2229</v>
      </c>
      <c r="C411" s="494" t="s">
        <v>272</v>
      </c>
      <c r="D411" s="494">
        <v>2</v>
      </c>
      <c r="E411" s="2330">
        <v>57</v>
      </c>
      <c r="F411" s="1979">
        <f t="shared" si="13"/>
        <v>114</v>
      </c>
    </row>
    <row r="412" spans="1:6" s="529" customFormat="1" ht="38.25">
      <c r="A412" s="1912" t="s">
        <v>2256</v>
      </c>
      <c r="B412" s="1975" t="s">
        <v>2248</v>
      </c>
      <c r="C412" s="494" t="s">
        <v>272</v>
      </c>
      <c r="D412" s="494">
        <v>2</v>
      </c>
      <c r="E412" s="2330">
        <v>8</v>
      </c>
      <c r="F412" s="1979">
        <f t="shared" si="13"/>
        <v>16</v>
      </c>
    </row>
    <row r="413" spans="1:6" s="529" customFormat="1" ht="30">
      <c r="A413" s="483" t="s">
        <v>2242</v>
      </c>
      <c r="B413" s="483" t="s">
        <v>2257</v>
      </c>
      <c r="C413" s="483"/>
      <c r="D413" s="483"/>
      <c r="E413" s="524"/>
      <c r="F413" s="506">
        <f>SUM(F405:F412)</f>
        <v>6284</v>
      </c>
    </row>
    <row r="414" spans="1:6" s="529" customFormat="1">
      <c r="A414" s="1927"/>
      <c r="B414" s="1908"/>
      <c r="C414" s="1824"/>
      <c r="D414" s="1819"/>
      <c r="E414" s="2223"/>
      <c r="F414" s="1947"/>
    </row>
    <row r="415" spans="1:6" s="529" customFormat="1" ht="15">
      <c r="A415" s="483" t="s">
        <v>2258</v>
      </c>
      <c r="B415" s="483" t="s">
        <v>2259</v>
      </c>
      <c r="C415" s="483"/>
      <c r="D415" s="483"/>
      <c r="E415" s="524"/>
      <c r="F415" s="483"/>
    </row>
    <row r="416" spans="1:6" s="529" customFormat="1" ht="114.75">
      <c r="A416" s="1912" t="s">
        <v>2260</v>
      </c>
      <c r="B416" s="1917" t="s">
        <v>2261</v>
      </c>
      <c r="C416" s="498" t="s">
        <v>272</v>
      </c>
      <c r="D416" s="1922">
        <v>6</v>
      </c>
      <c r="E416" s="2330">
        <v>250</v>
      </c>
      <c r="F416" s="1979">
        <f t="shared" ref="F416:F424" si="14">D416*E416</f>
        <v>1500</v>
      </c>
    </row>
    <row r="417" spans="1:6" s="529" customFormat="1" ht="63.75">
      <c r="A417" s="1912" t="s">
        <v>2266</v>
      </c>
      <c r="B417" s="1865" t="s">
        <v>5328</v>
      </c>
      <c r="C417" s="498" t="s">
        <v>272</v>
      </c>
      <c r="D417" s="1922">
        <v>22</v>
      </c>
      <c r="E417" s="2330">
        <v>135</v>
      </c>
      <c r="F417" s="1979">
        <f t="shared" si="14"/>
        <v>2970</v>
      </c>
    </row>
    <row r="418" spans="1:6" s="529" customFormat="1" ht="76.5">
      <c r="A418" s="1912" t="s">
        <v>2267</v>
      </c>
      <c r="B418" s="1991" t="s">
        <v>2262</v>
      </c>
      <c r="C418" s="1976" t="s">
        <v>272</v>
      </c>
      <c r="D418" s="1976">
        <v>3</v>
      </c>
      <c r="E418" s="2330">
        <v>315</v>
      </c>
      <c r="F418" s="1979">
        <f t="shared" si="14"/>
        <v>945</v>
      </c>
    </row>
    <row r="419" spans="1:6" s="529" customFormat="1" ht="63.75">
      <c r="A419" s="1912" t="s">
        <v>2268</v>
      </c>
      <c r="B419" s="1991" t="s">
        <v>2263</v>
      </c>
      <c r="C419" s="1976" t="s">
        <v>272</v>
      </c>
      <c r="D419" s="1976">
        <v>5</v>
      </c>
      <c r="E419" s="2330">
        <v>332</v>
      </c>
      <c r="F419" s="1979">
        <f t="shared" si="14"/>
        <v>1660</v>
      </c>
    </row>
    <row r="420" spans="1:6" s="529" customFormat="1" ht="51">
      <c r="A420" s="1912" t="s">
        <v>2269</v>
      </c>
      <c r="B420" s="1991" t="s">
        <v>2264</v>
      </c>
      <c r="C420" s="1976" t="s">
        <v>272</v>
      </c>
      <c r="D420" s="1976">
        <v>2</v>
      </c>
      <c r="E420" s="2330">
        <v>448</v>
      </c>
      <c r="F420" s="1979">
        <f t="shared" si="14"/>
        <v>896</v>
      </c>
    </row>
    <row r="421" spans="1:6" s="529" customFormat="1" ht="25.5">
      <c r="A421" s="1912" t="s">
        <v>2270</v>
      </c>
      <c r="B421" s="1921" t="s">
        <v>1725</v>
      </c>
      <c r="C421" s="498" t="s">
        <v>272</v>
      </c>
      <c r="D421" s="1922">
        <v>1</v>
      </c>
      <c r="E421" s="2330">
        <v>57</v>
      </c>
      <c r="F421" s="1979">
        <f t="shared" si="14"/>
        <v>57</v>
      </c>
    </row>
    <row r="422" spans="1:6" s="529" customFormat="1" ht="25.5">
      <c r="A422" s="1912" t="s">
        <v>2271</v>
      </c>
      <c r="B422" s="1957" t="s">
        <v>2230</v>
      </c>
      <c r="C422" s="498" t="s">
        <v>272</v>
      </c>
      <c r="D422" s="1922">
        <v>1</v>
      </c>
      <c r="E422" s="2330">
        <v>68</v>
      </c>
      <c r="F422" s="1979">
        <f t="shared" si="14"/>
        <v>68</v>
      </c>
    </row>
    <row r="423" spans="1:6" s="529" customFormat="1" ht="25.5">
      <c r="A423" s="1912" t="s">
        <v>2272</v>
      </c>
      <c r="B423" s="1923" t="s">
        <v>2231</v>
      </c>
      <c r="C423" s="498" t="s">
        <v>272</v>
      </c>
      <c r="D423" s="1922">
        <v>1</v>
      </c>
      <c r="E423" s="2330">
        <v>8</v>
      </c>
      <c r="F423" s="1979">
        <f t="shared" si="14"/>
        <v>8</v>
      </c>
    </row>
    <row r="424" spans="1:6" s="529" customFormat="1" ht="12.75">
      <c r="A424" s="1912" t="s">
        <v>2273</v>
      </c>
      <c r="B424" s="1923" t="s">
        <v>2265</v>
      </c>
      <c r="C424" s="498" t="s">
        <v>272</v>
      </c>
      <c r="D424" s="1922">
        <v>1</v>
      </c>
      <c r="E424" s="2330">
        <v>21</v>
      </c>
      <c r="F424" s="1979">
        <f t="shared" si="14"/>
        <v>21</v>
      </c>
    </row>
    <row r="425" spans="1:6" s="529" customFormat="1" ht="30">
      <c r="A425" s="483" t="s">
        <v>2258</v>
      </c>
      <c r="B425" s="483" t="s">
        <v>2274</v>
      </c>
      <c r="C425" s="483"/>
      <c r="D425" s="483"/>
      <c r="E425" s="524"/>
      <c r="F425" s="506">
        <f>SUM(F416:F424)</f>
        <v>8125</v>
      </c>
    </row>
    <row r="426" spans="1:6" s="529" customFormat="1">
      <c r="A426" s="1927"/>
      <c r="B426" s="1908"/>
      <c r="C426" s="1824"/>
      <c r="D426" s="1819"/>
      <c r="E426" s="2223"/>
      <c r="F426" s="1947"/>
    </row>
    <row r="427" spans="1:6" s="529" customFormat="1" ht="15">
      <c r="A427" s="483" t="s">
        <v>2275</v>
      </c>
      <c r="B427" s="483" t="s">
        <v>2276</v>
      </c>
      <c r="C427" s="483"/>
      <c r="D427" s="483"/>
      <c r="E427" s="524"/>
      <c r="F427" s="483"/>
    </row>
    <row r="428" spans="1:6" s="529" customFormat="1" ht="51">
      <c r="A428" s="1912" t="s">
        <v>2277</v>
      </c>
      <c r="B428" s="1995" t="s">
        <v>2278</v>
      </c>
      <c r="C428" s="1998" t="s">
        <v>272</v>
      </c>
      <c r="D428" s="1976">
        <v>20</v>
      </c>
      <c r="E428" s="2330">
        <v>225</v>
      </c>
      <c r="F428" s="1979">
        <f t="shared" ref="F428:F431" si="15">D428*E428</f>
        <v>4500</v>
      </c>
    </row>
    <row r="429" spans="1:6" s="529" customFormat="1" ht="51">
      <c r="A429" s="1912" t="s">
        <v>2279</v>
      </c>
      <c r="B429" s="1917" t="s">
        <v>2229</v>
      </c>
      <c r="C429" s="1999" t="s">
        <v>272</v>
      </c>
      <c r="D429" s="494">
        <v>1</v>
      </c>
      <c r="E429" s="2330">
        <v>57</v>
      </c>
      <c r="F429" s="1979">
        <f t="shared" si="15"/>
        <v>57</v>
      </c>
    </row>
    <row r="430" spans="1:6" s="529" customFormat="1" ht="38.25">
      <c r="A430" s="1912" t="s">
        <v>2280</v>
      </c>
      <c r="B430" s="1975" t="s">
        <v>2248</v>
      </c>
      <c r="C430" s="1999" t="s">
        <v>272</v>
      </c>
      <c r="D430" s="494">
        <v>1</v>
      </c>
      <c r="E430" s="2330">
        <v>8</v>
      </c>
      <c r="F430" s="1979">
        <f t="shared" si="15"/>
        <v>8</v>
      </c>
    </row>
    <row r="431" spans="1:6" s="529" customFormat="1" ht="25.5">
      <c r="A431" s="1912" t="s">
        <v>2281</v>
      </c>
      <c r="B431" s="1917" t="s">
        <v>1723</v>
      </c>
      <c r="C431" s="1914" t="s">
        <v>272</v>
      </c>
      <c r="D431" s="2000">
        <v>1</v>
      </c>
      <c r="E431" s="2330">
        <v>68</v>
      </c>
      <c r="F431" s="1979">
        <f t="shared" si="15"/>
        <v>68</v>
      </c>
    </row>
    <row r="432" spans="1:6" s="529" customFormat="1" ht="15">
      <c r="A432" s="483" t="s">
        <v>2275</v>
      </c>
      <c r="B432" s="483" t="s">
        <v>2282</v>
      </c>
      <c r="C432" s="483"/>
      <c r="D432" s="483"/>
      <c r="E432" s="524"/>
      <c r="F432" s="506">
        <f>SUM(F428:F431)</f>
        <v>4633</v>
      </c>
    </row>
    <row r="433" spans="1:6" s="529" customFormat="1">
      <c r="A433" s="1927"/>
      <c r="B433" s="1908"/>
      <c r="C433" s="1824"/>
      <c r="D433" s="1819"/>
      <c r="E433" s="2223"/>
      <c r="F433" s="1947"/>
    </row>
    <row r="434" spans="1:6" s="529" customFormat="1" ht="15">
      <c r="A434" s="483" t="s">
        <v>2283</v>
      </c>
      <c r="B434" s="483" t="s">
        <v>2284</v>
      </c>
      <c r="C434" s="483"/>
      <c r="D434" s="483"/>
      <c r="E434" s="524"/>
      <c r="F434" s="483"/>
    </row>
    <row r="435" spans="1:6" s="529" customFormat="1" ht="114.75">
      <c r="A435" s="1912" t="s">
        <v>2286</v>
      </c>
      <c r="B435" s="1943" t="s">
        <v>2244</v>
      </c>
      <c r="C435" s="498" t="s">
        <v>272</v>
      </c>
      <c r="D435" s="498">
        <v>2</v>
      </c>
      <c r="E435" s="2330">
        <v>290</v>
      </c>
      <c r="F435" s="1979">
        <f t="shared" ref="F435:F440" si="16">D435*E435</f>
        <v>580</v>
      </c>
    </row>
    <row r="436" spans="1:6" s="529" customFormat="1" ht="63.75">
      <c r="A436" s="1912" t="s">
        <v>2288</v>
      </c>
      <c r="B436" s="1995" t="s">
        <v>2245</v>
      </c>
      <c r="C436" s="494" t="s">
        <v>272</v>
      </c>
      <c r="D436" s="494">
        <v>2</v>
      </c>
      <c r="E436" s="2330">
        <v>235</v>
      </c>
      <c r="F436" s="1979">
        <f t="shared" si="16"/>
        <v>470</v>
      </c>
    </row>
    <row r="437" spans="1:6" s="529" customFormat="1" ht="89.25">
      <c r="A437" s="1912" t="s">
        <v>2289</v>
      </c>
      <c r="B437" s="1996" t="s">
        <v>2246</v>
      </c>
      <c r="C437" s="494" t="s">
        <v>272</v>
      </c>
      <c r="D437" s="494">
        <v>2</v>
      </c>
      <c r="E437" s="2330">
        <v>230</v>
      </c>
      <c r="F437" s="1979">
        <f t="shared" si="16"/>
        <v>460</v>
      </c>
    </row>
    <row r="438" spans="1:6" s="529" customFormat="1" ht="63.75">
      <c r="A438" s="1912" t="s">
        <v>2290</v>
      </c>
      <c r="B438" s="1991" t="s">
        <v>2285</v>
      </c>
      <c r="C438" s="1976" t="s">
        <v>272</v>
      </c>
      <c r="D438" s="1976">
        <v>4</v>
      </c>
      <c r="E438" s="2330">
        <v>332</v>
      </c>
      <c r="F438" s="1979">
        <f t="shared" si="16"/>
        <v>1328</v>
      </c>
    </row>
    <row r="439" spans="1:6" s="529" customFormat="1" ht="51">
      <c r="A439" s="1912" t="s">
        <v>2291</v>
      </c>
      <c r="B439" s="1917" t="s">
        <v>2229</v>
      </c>
      <c r="C439" s="494" t="s">
        <v>272</v>
      </c>
      <c r="D439" s="494">
        <v>2</v>
      </c>
      <c r="E439" s="2330">
        <v>57</v>
      </c>
      <c r="F439" s="1979">
        <f t="shared" si="16"/>
        <v>114</v>
      </c>
    </row>
    <row r="440" spans="1:6" s="529" customFormat="1" ht="38.25">
      <c r="A440" s="1912" t="s">
        <v>2292</v>
      </c>
      <c r="B440" s="1975" t="s">
        <v>2248</v>
      </c>
      <c r="C440" s="494" t="s">
        <v>272</v>
      </c>
      <c r="D440" s="494">
        <v>2</v>
      </c>
      <c r="E440" s="2330">
        <v>8</v>
      </c>
      <c r="F440" s="1979">
        <f t="shared" si="16"/>
        <v>16</v>
      </c>
    </row>
    <row r="441" spans="1:6" s="529" customFormat="1" ht="30">
      <c r="A441" s="483" t="s">
        <v>2283</v>
      </c>
      <c r="B441" s="483" t="s">
        <v>2293</v>
      </c>
      <c r="C441" s="483"/>
      <c r="D441" s="483"/>
      <c r="E441" s="524"/>
      <c r="F441" s="506">
        <f>SUM(F435:F440)</f>
        <v>2968</v>
      </c>
    </row>
    <row r="442" spans="1:6" s="529" customFormat="1">
      <c r="A442" s="1927"/>
      <c r="B442" s="1908"/>
      <c r="C442" s="1824"/>
      <c r="D442" s="1819"/>
      <c r="E442" s="2223"/>
      <c r="F442" s="1947"/>
    </row>
    <row r="443" spans="1:6" s="529" customFormat="1" ht="15">
      <c r="A443" s="483" t="s">
        <v>2294</v>
      </c>
      <c r="B443" s="483" t="s">
        <v>2295</v>
      </c>
      <c r="C443" s="483"/>
      <c r="D443" s="483"/>
      <c r="E443" s="524"/>
      <c r="F443" s="483"/>
    </row>
    <row r="444" spans="1:6" s="529" customFormat="1" ht="114.75">
      <c r="A444" s="1912" t="s">
        <v>2296</v>
      </c>
      <c r="B444" s="1943" t="s">
        <v>2244</v>
      </c>
      <c r="C444" s="498" t="s">
        <v>272</v>
      </c>
      <c r="D444" s="498">
        <v>1</v>
      </c>
      <c r="E444" s="2330">
        <v>290</v>
      </c>
      <c r="F444" s="1979">
        <f t="shared" ref="F444:F449" si="17">D444*E444</f>
        <v>290</v>
      </c>
    </row>
    <row r="445" spans="1:6" s="529" customFormat="1" ht="63.75">
      <c r="A445" s="1912" t="s">
        <v>2297</v>
      </c>
      <c r="B445" s="1995" t="s">
        <v>2245</v>
      </c>
      <c r="C445" s="494" t="s">
        <v>272</v>
      </c>
      <c r="D445" s="494">
        <v>1</v>
      </c>
      <c r="E445" s="2330">
        <v>235</v>
      </c>
      <c r="F445" s="1979">
        <f t="shared" si="17"/>
        <v>235</v>
      </c>
    </row>
    <row r="446" spans="1:6" s="529" customFormat="1" ht="89.25">
      <c r="A446" s="1912" t="s">
        <v>2298</v>
      </c>
      <c r="B446" s="1996" t="s">
        <v>2246</v>
      </c>
      <c r="C446" s="494" t="s">
        <v>272</v>
      </c>
      <c r="D446" s="494">
        <v>1</v>
      </c>
      <c r="E446" s="2330">
        <v>230</v>
      </c>
      <c r="F446" s="1979">
        <f t="shared" si="17"/>
        <v>230</v>
      </c>
    </row>
    <row r="447" spans="1:6" s="529" customFormat="1" ht="63.75">
      <c r="A447" s="1912" t="s">
        <v>2299</v>
      </c>
      <c r="B447" s="1991" t="s">
        <v>2285</v>
      </c>
      <c r="C447" s="1976" t="s">
        <v>272</v>
      </c>
      <c r="D447" s="1976">
        <v>2</v>
      </c>
      <c r="E447" s="2330">
        <v>332</v>
      </c>
      <c r="F447" s="1979">
        <f t="shared" si="17"/>
        <v>664</v>
      </c>
    </row>
    <row r="448" spans="1:6" s="529" customFormat="1" ht="51">
      <c r="A448" s="1912" t="s">
        <v>2300</v>
      </c>
      <c r="B448" s="1917" t="s">
        <v>2229</v>
      </c>
      <c r="C448" s="494" t="s">
        <v>272</v>
      </c>
      <c r="D448" s="494">
        <v>1</v>
      </c>
      <c r="E448" s="2330">
        <v>57</v>
      </c>
      <c r="F448" s="1979">
        <f t="shared" si="17"/>
        <v>57</v>
      </c>
    </row>
    <row r="449" spans="1:6" s="529" customFormat="1" ht="38.25">
      <c r="A449" s="1912" t="s">
        <v>2301</v>
      </c>
      <c r="B449" s="1975" t="s">
        <v>2248</v>
      </c>
      <c r="C449" s="494" t="s">
        <v>272</v>
      </c>
      <c r="D449" s="494">
        <v>1</v>
      </c>
      <c r="E449" s="2330">
        <v>8</v>
      </c>
      <c r="F449" s="1979">
        <f t="shared" si="17"/>
        <v>8</v>
      </c>
    </row>
    <row r="450" spans="1:6" s="529" customFormat="1" ht="15">
      <c r="A450" s="483" t="s">
        <v>2294</v>
      </c>
      <c r="B450" s="483" t="s">
        <v>2302</v>
      </c>
      <c r="C450" s="483"/>
      <c r="D450" s="483"/>
      <c r="E450" s="524"/>
      <c r="F450" s="506">
        <f>SUM(F444:F449)</f>
        <v>1484</v>
      </c>
    </row>
    <row r="451" spans="1:6" s="529" customFormat="1">
      <c r="A451" s="1927"/>
      <c r="B451" s="1908"/>
      <c r="C451" s="1824"/>
      <c r="D451" s="1819"/>
      <c r="E451" s="2223"/>
      <c r="F451" s="1947"/>
    </row>
    <row r="452" spans="1:6" s="529" customFormat="1" ht="15">
      <c r="A452" s="483" t="s">
        <v>2303</v>
      </c>
      <c r="B452" s="483" t="s">
        <v>2304</v>
      </c>
      <c r="C452" s="483"/>
      <c r="D452" s="483"/>
      <c r="E452" s="524"/>
      <c r="F452" s="506"/>
    </row>
    <row r="453" spans="1:6" s="529" customFormat="1" ht="114.75">
      <c r="A453" s="1912" t="s">
        <v>2305</v>
      </c>
      <c r="B453" s="1943" t="s">
        <v>2244</v>
      </c>
      <c r="C453" s="498" t="s">
        <v>272</v>
      </c>
      <c r="D453" s="498">
        <v>1</v>
      </c>
      <c r="E453" s="2330">
        <v>290</v>
      </c>
      <c r="F453" s="1979">
        <f t="shared" ref="F453:F461" si="18">D453*E453</f>
        <v>290</v>
      </c>
    </row>
    <row r="454" spans="1:6" s="529" customFormat="1" ht="63.75">
      <c r="A454" s="1912" t="s">
        <v>2306</v>
      </c>
      <c r="B454" s="1995" t="s">
        <v>2245</v>
      </c>
      <c r="C454" s="494" t="s">
        <v>272</v>
      </c>
      <c r="D454" s="494">
        <v>1</v>
      </c>
      <c r="E454" s="2330">
        <v>235</v>
      </c>
      <c r="F454" s="1979">
        <f t="shared" si="18"/>
        <v>235</v>
      </c>
    </row>
    <row r="455" spans="1:6" s="529" customFormat="1" ht="89.25">
      <c r="A455" s="1912" t="s">
        <v>2307</v>
      </c>
      <c r="B455" s="1996" t="s">
        <v>2246</v>
      </c>
      <c r="C455" s="494" t="s">
        <v>272</v>
      </c>
      <c r="D455" s="494">
        <v>1</v>
      </c>
      <c r="E455" s="2330">
        <v>230</v>
      </c>
      <c r="F455" s="1979">
        <f t="shared" si="18"/>
        <v>230</v>
      </c>
    </row>
    <row r="456" spans="1:6" s="529" customFormat="1" ht="63.75">
      <c r="A456" s="1912" t="s">
        <v>2308</v>
      </c>
      <c r="B456" s="1991" t="s">
        <v>2285</v>
      </c>
      <c r="C456" s="1976" t="s">
        <v>272</v>
      </c>
      <c r="D456" s="1976">
        <v>2</v>
      </c>
      <c r="E456" s="2330">
        <v>332</v>
      </c>
      <c r="F456" s="1979">
        <f t="shared" si="18"/>
        <v>664</v>
      </c>
    </row>
    <row r="457" spans="1:6" s="525" customFormat="1" ht="51">
      <c r="A457" s="1912" t="s">
        <v>2309</v>
      </c>
      <c r="B457" s="1991" t="s">
        <v>2264</v>
      </c>
      <c r="C457" s="1976" t="s">
        <v>272</v>
      </c>
      <c r="D457" s="1976">
        <v>2</v>
      </c>
      <c r="E457" s="2330">
        <v>448</v>
      </c>
      <c r="F457" s="1979">
        <f t="shared" si="18"/>
        <v>896</v>
      </c>
    </row>
    <row r="458" spans="1:6" s="525" customFormat="1" ht="114.75">
      <c r="A458" s="1912" t="s">
        <v>2310</v>
      </c>
      <c r="B458" s="1917" t="s">
        <v>2261</v>
      </c>
      <c r="C458" s="498" t="s">
        <v>272</v>
      </c>
      <c r="D458" s="1922">
        <v>1</v>
      </c>
      <c r="E458" s="2330">
        <v>250</v>
      </c>
      <c r="F458" s="1979">
        <f t="shared" si="18"/>
        <v>250</v>
      </c>
    </row>
    <row r="459" spans="1:6" s="525" customFormat="1" ht="63.75">
      <c r="A459" s="1912" t="s">
        <v>2311</v>
      </c>
      <c r="B459" s="1865" t="s">
        <v>5328</v>
      </c>
      <c r="C459" s="498" t="s">
        <v>272</v>
      </c>
      <c r="D459" s="1922">
        <v>6</v>
      </c>
      <c r="E459" s="2330">
        <v>135</v>
      </c>
      <c r="F459" s="1979">
        <f t="shared" si="18"/>
        <v>810</v>
      </c>
    </row>
    <row r="460" spans="1:6" s="525" customFormat="1" ht="51">
      <c r="A460" s="1912" t="s">
        <v>2312</v>
      </c>
      <c r="B460" s="1917" t="s">
        <v>2229</v>
      </c>
      <c r="C460" s="494" t="s">
        <v>272</v>
      </c>
      <c r="D460" s="494">
        <v>2</v>
      </c>
      <c r="E460" s="2330">
        <v>57</v>
      </c>
      <c r="F460" s="1979">
        <f t="shared" si="18"/>
        <v>114</v>
      </c>
    </row>
    <row r="461" spans="1:6" s="525" customFormat="1" ht="38.25">
      <c r="A461" s="1912" t="s">
        <v>2313</v>
      </c>
      <c r="B461" s="1975" t="s">
        <v>2248</v>
      </c>
      <c r="C461" s="494" t="s">
        <v>272</v>
      </c>
      <c r="D461" s="494">
        <v>2</v>
      </c>
      <c r="E461" s="2330">
        <v>8</v>
      </c>
      <c r="F461" s="1979">
        <f t="shared" si="18"/>
        <v>16</v>
      </c>
    </row>
    <row r="462" spans="1:6" s="525" customFormat="1" ht="15">
      <c r="A462" s="483" t="s">
        <v>2303</v>
      </c>
      <c r="B462" s="483" t="s">
        <v>2314</v>
      </c>
      <c r="C462" s="483"/>
      <c r="D462" s="483"/>
      <c r="E462" s="524"/>
      <c r="F462" s="506">
        <f>SUM(F453:F461)</f>
        <v>3505</v>
      </c>
    </row>
    <row r="463" spans="1:6" s="525" customFormat="1">
      <c r="A463" s="1927"/>
      <c r="B463" s="1908"/>
      <c r="C463" s="1824"/>
      <c r="D463" s="1819"/>
      <c r="E463" s="2223"/>
      <c r="F463" s="1947"/>
    </row>
    <row r="464" spans="1:6" s="525" customFormat="1" ht="15">
      <c r="A464" s="483" t="s">
        <v>2315</v>
      </c>
      <c r="B464" s="483" t="s">
        <v>813</v>
      </c>
      <c r="C464" s="483"/>
      <c r="D464" s="483"/>
      <c r="E464" s="524"/>
      <c r="F464" s="483"/>
    </row>
    <row r="465" spans="1:6" s="525" customFormat="1" ht="102">
      <c r="A465" s="1912" t="s">
        <v>2316</v>
      </c>
      <c r="B465" s="1938" t="s">
        <v>1797</v>
      </c>
      <c r="C465" s="494" t="s">
        <v>272</v>
      </c>
      <c r="D465" s="1948">
        <v>5</v>
      </c>
      <c r="E465" s="2330">
        <v>169</v>
      </c>
      <c r="F465" s="1979">
        <f t="shared" ref="F465" si="19">D465*E465</f>
        <v>845</v>
      </c>
    </row>
    <row r="466" spans="1:6" s="525" customFormat="1" ht="15">
      <c r="A466" s="483" t="s">
        <v>2315</v>
      </c>
      <c r="B466" s="483" t="s">
        <v>813</v>
      </c>
      <c r="C466" s="483"/>
      <c r="D466" s="483"/>
      <c r="E466" s="524"/>
      <c r="F466" s="506">
        <f>SUM(F465)</f>
        <v>845</v>
      </c>
    </row>
    <row r="467" spans="1:6" s="525" customFormat="1">
      <c r="A467" s="1927"/>
      <c r="B467" s="1908"/>
      <c r="C467" s="1824"/>
      <c r="D467" s="1819"/>
      <c r="E467" s="2223"/>
      <c r="F467" s="1947"/>
    </row>
    <row r="468" spans="1:6" s="525" customFormat="1" ht="15">
      <c r="A468" s="1949"/>
      <c r="B468" s="1950" t="s">
        <v>2317</v>
      </c>
      <c r="C468" s="1951"/>
      <c r="D468" s="1952"/>
      <c r="E468" s="2379"/>
      <c r="F468" s="1953"/>
    </row>
    <row r="469" spans="1:6" s="525" customFormat="1" ht="15">
      <c r="A469" s="483" t="s">
        <v>2318</v>
      </c>
      <c r="B469" s="483" t="s">
        <v>2319</v>
      </c>
      <c r="C469" s="483"/>
      <c r="D469" s="483"/>
      <c r="E469" s="524"/>
      <c r="F469" s="483"/>
    </row>
    <row r="470" spans="1:6" s="525" customFormat="1" ht="25.5">
      <c r="A470" s="1912" t="s">
        <v>2325</v>
      </c>
      <c r="B470" s="1917" t="s">
        <v>1723</v>
      </c>
      <c r="C470" s="1914" t="s">
        <v>272</v>
      </c>
      <c r="D470" s="1915">
        <v>6</v>
      </c>
      <c r="E470" s="2330">
        <v>68</v>
      </c>
      <c r="F470" s="1979">
        <f t="shared" ref="F470:F480" si="20">D470*E470</f>
        <v>408</v>
      </c>
    </row>
    <row r="471" spans="1:6" s="525" customFormat="1" ht="89.25">
      <c r="A471" s="1912" t="s">
        <v>2326</v>
      </c>
      <c r="B471" s="1954" t="s">
        <v>1811</v>
      </c>
      <c r="C471" s="1955" t="s">
        <v>272</v>
      </c>
      <c r="D471" s="498">
        <v>6</v>
      </c>
      <c r="E471" s="2330">
        <v>255</v>
      </c>
      <c r="F471" s="1979">
        <f t="shared" si="20"/>
        <v>1530</v>
      </c>
    </row>
    <row r="472" spans="1:6" s="525" customFormat="1" ht="178.5">
      <c r="A472" s="1912" t="s">
        <v>2327</v>
      </c>
      <c r="B472" s="1936" t="s">
        <v>5306</v>
      </c>
      <c r="C472" s="498" t="s">
        <v>272</v>
      </c>
      <c r="D472" s="1956">
        <v>30</v>
      </c>
      <c r="E472" s="2330">
        <v>340</v>
      </c>
      <c r="F472" s="1979">
        <f t="shared" si="20"/>
        <v>10200</v>
      </c>
    </row>
    <row r="473" spans="1:6" s="525" customFormat="1" ht="25.5">
      <c r="A473" s="1912" t="s">
        <v>2328</v>
      </c>
      <c r="B473" s="1957" t="s">
        <v>1812</v>
      </c>
      <c r="C473" s="498" t="s">
        <v>272</v>
      </c>
      <c r="D473" s="498">
        <v>120</v>
      </c>
      <c r="E473" s="2330">
        <v>1</v>
      </c>
      <c r="F473" s="1979">
        <f t="shared" si="20"/>
        <v>120</v>
      </c>
    </row>
    <row r="474" spans="1:6" s="525" customFormat="1" ht="89.25">
      <c r="A474" s="1912" t="s">
        <v>2329</v>
      </c>
      <c r="B474" s="1958" t="s">
        <v>5307</v>
      </c>
      <c r="C474" s="1955" t="s">
        <v>272</v>
      </c>
      <c r="D474" s="498">
        <v>24</v>
      </c>
      <c r="E474" s="2330">
        <v>74</v>
      </c>
      <c r="F474" s="1979">
        <f t="shared" si="20"/>
        <v>1776</v>
      </c>
    </row>
    <row r="475" spans="1:6" s="525" customFormat="1" ht="140.25">
      <c r="A475" s="1912" t="s">
        <v>2330</v>
      </c>
      <c r="B475" s="1959" t="s">
        <v>2320</v>
      </c>
      <c r="C475" s="2001" t="s">
        <v>272</v>
      </c>
      <c r="D475" s="1942">
        <v>1</v>
      </c>
      <c r="E475" s="2330">
        <v>203</v>
      </c>
      <c r="F475" s="1979">
        <f t="shared" si="20"/>
        <v>203</v>
      </c>
    </row>
    <row r="476" spans="1:6" s="525" customFormat="1" ht="127.5">
      <c r="A476" s="1912" t="s">
        <v>2331</v>
      </c>
      <c r="B476" s="2002" t="s">
        <v>2321</v>
      </c>
      <c r="C476" s="2001" t="s">
        <v>272</v>
      </c>
      <c r="D476" s="1942">
        <v>3</v>
      </c>
      <c r="E476" s="2330">
        <v>122</v>
      </c>
      <c r="F476" s="1979">
        <f t="shared" si="20"/>
        <v>366</v>
      </c>
    </row>
    <row r="477" spans="1:6" s="525" customFormat="1" ht="89.25">
      <c r="A477" s="1912" t="s">
        <v>2332</v>
      </c>
      <c r="B477" s="1959" t="s">
        <v>2322</v>
      </c>
      <c r="C477" s="2001" t="s">
        <v>272</v>
      </c>
      <c r="D477" s="1942">
        <v>1</v>
      </c>
      <c r="E477" s="2330">
        <v>122</v>
      </c>
      <c r="F477" s="1979">
        <f t="shared" si="20"/>
        <v>122</v>
      </c>
    </row>
    <row r="478" spans="1:6" s="525" customFormat="1" ht="89.25">
      <c r="A478" s="1912" t="s">
        <v>2333</v>
      </c>
      <c r="B478" s="1959" t="s">
        <v>2323</v>
      </c>
      <c r="C478" s="2001" t="s">
        <v>272</v>
      </c>
      <c r="D478" s="1942">
        <v>1</v>
      </c>
      <c r="E478" s="2330">
        <v>122</v>
      </c>
      <c r="F478" s="1979">
        <f t="shared" si="20"/>
        <v>122</v>
      </c>
    </row>
    <row r="479" spans="1:6" s="525" customFormat="1" ht="51">
      <c r="A479" s="1912" t="s">
        <v>2334</v>
      </c>
      <c r="B479" s="1959" t="s">
        <v>2324</v>
      </c>
      <c r="C479" s="494" t="s">
        <v>272</v>
      </c>
      <c r="D479" s="494">
        <v>5</v>
      </c>
      <c r="E479" s="2330">
        <v>100</v>
      </c>
      <c r="F479" s="1979">
        <f t="shared" si="20"/>
        <v>500</v>
      </c>
    </row>
    <row r="480" spans="1:6" s="525" customFormat="1" ht="76.5">
      <c r="A480" s="1912" t="s">
        <v>2335</v>
      </c>
      <c r="B480" s="1918" t="s">
        <v>1843</v>
      </c>
      <c r="C480" s="1919" t="s">
        <v>272</v>
      </c>
      <c r="D480" s="1920">
        <v>12</v>
      </c>
      <c r="E480" s="2330">
        <v>78</v>
      </c>
      <c r="F480" s="1979">
        <f t="shared" si="20"/>
        <v>936</v>
      </c>
    </row>
    <row r="481" spans="1:6" s="525" customFormat="1" ht="15">
      <c r="A481" s="483" t="s">
        <v>2318</v>
      </c>
      <c r="B481" s="483" t="s">
        <v>2336</v>
      </c>
      <c r="C481" s="483"/>
      <c r="D481" s="483"/>
      <c r="E481" s="524"/>
      <c r="F481" s="506">
        <f>SUM(F470:F480)</f>
        <v>16283</v>
      </c>
    </row>
    <row r="482" spans="1:6" s="525" customFormat="1">
      <c r="A482" s="1927"/>
      <c r="B482" s="1908"/>
      <c r="C482" s="1824"/>
      <c r="D482" s="1819"/>
      <c r="E482" s="2223"/>
      <c r="F482" s="1947"/>
    </row>
    <row r="483" spans="1:6" s="525" customFormat="1" ht="15">
      <c r="A483" s="483" t="s">
        <v>2337</v>
      </c>
      <c r="B483" s="483" t="s">
        <v>2338</v>
      </c>
      <c r="C483" s="483"/>
      <c r="D483" s="483"/>
      <c r="E483" s="524"/>
      <c r="F483" s="483"/>
    </row>
    <row r="484" spans="1:6" s="525" customFormat="1" ht="63.75">
      <c r="A484" s="1912" t="s">
        <v>2377</v>
      </c>
      <c r="B484" s="2003" t="s">
        <v>5331</v>
      </c>
      <c r="C484" s="2001" t="s">
        <v>272</v>
      </c>
      <c r="D484" s="1942">
        <v>3</v>
      </c>
      <c r="E484" s="2330">
        <v>141</v>
      </c>
      <c r="F484" s="1979">
        <f t="shared" ref="F484:F547" si="21">D484*E484</f>
        <v>423</v>
      </c>
    </row>
    <row r="485" spans="1:6" s="525" customFormat="1" ht="63.75">
      <c r="A485" s="1912" t="s">
        <v>2378</v>
      </c>
      <c r="B485" s="1940" t="s">
        <v>5332</v>
      </c>
      <c r="C485" s="1941" t="s">
        <v>272</v>
      </c>
      <c r="D485" s="1942">
        <v>4</v>
      </c>
      <c r="E485" s="2330">
        <v>125</v>
      </c>
      <c r="F485" s="1979">
        <f t="shared" si="21"/>
        <v>500</v>
      </c>
    </row>
    <row r="486" spans="1:6" s="525" customFormat="1" ht="38.25">
      <c r="A486" s="1912" t="s">
        <v>2379</v>
      </c>
      <c r="B486" s="1962" t="s">
        <v>5330</v>
      </c>
      <c r="C486" s="1941" t="s">
        <v>272</v>
      </c>
      <c r="D486" s="1942">
        <v>20</v>
      </c>
      <c r="E486" s="2330">
        <v>38</v>
      </c>
      <c r="F486" s="1979">
        <f t="shared" si="21"/>
        <v>760</v>
      </c>
    </row>
    <row r="487" spans="1:6" s="525" customFormat="1" ht="140.25">
      <c r="A487" s="1912" t="s">
        <v>2380</v>
      </c>
      <c r="B487" s="1964" t="s">
        <v>1819</v>
      </c>
      <c r="C487" s="1919" t="s">
        <v>272</v>
      </c>
      <c r="D487" s="1920">
        <v>1</v>
      </c>
      <c r="E487" s="2330">
        <v>323</v>
      </c>
      <c r="F487" s="1979">
        <f t="shared" si="21"/>
        <v>323</v>
      </c>
    </row>
    <row r="488" spans="1:6" s="521" customFormat="1" ht="25.5">
      <c r="A488" s="1912" t="s">
        <v>2381</v>
      </c>
      <c r="B488" s="1918" t="s">
        <v>5311</v>
      </c>
      <c r="C488" s="1919" t="s">
        <v>272</v>
      </c>
      <c r="D488" s="1920">
        <v>2</v>
      </c>
      <c r="E488" s="2330">
        <v>75</v>
      </c>
      <c r="F488" s="1979">
        <f t="shared" si="21"/>
        <v>150</v>
      </c>
    </row>
    <row r="489" spans="1:6" s="521" customFormat="1" ht="63.75">
      <c r="A489" s="1912" t="s">
        <v>2382</v>
      </c>
      <c r="B489" s="1918" t="s">
        <v>1820</v>
      </c>
      <c r="C489" s="1919" t="s">
        <v>272</v>
      </c>
      <c r="D489" s="1920">
        <v>1</v>
      </c>
      <c r="E489" s="2330">
        <v>105</v>
      </c>
      <c r="F489" s="1979">
        <f t="shared" si="21"/>
        <v>105</v>
      </c>
    </row>
    <row r="490" spans="1:6" s="521" customFormat="1" ht="165.75">
      <c r="A490" s="1912" t="s">
        <v>2383</v>
      </c>
      <c r="B490" s="1940" t="s">
        <v>1821</v>
      </c>
      <c r="C490" s="1941" t="s">
        <v>272</v>
      </c>
      <c r="D490" s="1942">
        <v>1</v>
      </c>
      <c r="E490" s="2330">
        <v>309</v>
      </c>
      <c r="F490" s="1979">
        <f t="shared" si="21"/>
        <v>309</v>
      </c>
    </row>
    <row r="491" spans="1:6" s="521" customFormat="1" ht="216.75">
      <c r="A491" s="1912" t="s">
        <v>2384</v>
      </c>
      <c r="B491" s="1940" t="s">
        <v>2339</v>
      </c>
      <c r="C491" s="1941" t="s">
        <v>272</v>
      </c>
      <c r="D491" s="1942">
        <v>1</v>
      </c>
      <c r="E491" s="2330">
        <v>315</v>
      </c>
      <c r="F491" s="1979">
        <f t="shared" si="21"/>
        <v>315</v>
      </c>
    </row>
    <row r="492" spans="1:6" s="521" customFormat="1" ht="63.75">
      <c r="A492" s="1912" t="s">
        <v>2385</v>
      </c>
      <c r="B492" s="1940" t="s">
        <v>1827</v>
      </c>
      <c r="C492" s="1941" t="s">
        <v>272</v>
      </c>
      <c r="D492" s="1942">
        <v>4</v>
      </c>
      <c r="E492" s="2330">
        <v>9.5</v>
      </c>
      <c r="F492" s="1979">
        <f t="shared" si="21"/>
        <v>38</v>
      </c>
    </row>
    <row r="493" spans="1:6" s="521" customFormat="1" ht="63.75">
      <c r="A493" s="1912" t="s">
        <v>2386</v>
      </c>
      <c r="B493" s="1940" t="s">
        <v>1936</v>
      </c>
      <c r="C493" s="1941" t="s">
        <v>272</v>
      </c>
      <c r="D493" s="1942">
        <v>12</v>
      </c>
      <c r="E493" s="2330">
        <v>6.5</v>
      </c>
      <c r="F493" s="1979">
        <f t="shared" si="21"/>
        <v>78</v>
      </c>
    </row>
    <row r="494" spans="1:6" s="521" customFormat="1" ht="229.5">
      <c r="A494" s="1912" t="s">
        <v>2387</v>
      </c>
      <c r="B494" s="1940" t="s">
        <v>5333</v>
      </c>
      <c r="C494" s="1941" t="s">
        <v>272</v>
      </c>
      <c r="D494" s="1942">
        <v>1</v>
      </c>
      <c r="E494" s="2330">
        <v>222</v>
      </c>
      <c r="F494" s="1979">
        <f t="shared" si="21"/>
        <v>222</v>
      </c>
    </row>
    <row r="495" spans="1:6" s="521" customFormat="1" ht="255">
      <c r="A495" s="1912" t="s">
        <v>2388</v>
      </c>
      <c r="B495" s="1940" t="s">
        <v>2340</v>
      </c>
      <c r="C495" s="1941" t="s">
        <v>272</v>
      </c>
      <c r="D495" s="1942">
        <v>1</v>
      </c>
      <c r="E495" s="2330">
        <v>289</v>
      </c>
      <c r="F495" s="1979">
        <f t="shared" si="21"/>
        <v>289</v>
      </c>
    </row>
    <row r="496" spans="1:6" s="521" customFormat="1" ht="255">
      <c r="A496" s="1912" t="s">
        <v>2389</v>
      </c>
      <c r="B496" s="1940" t="s">
        <v>2341</v>
      </c>
      <c r="C496" s="1941" t="s">
        <v>272</v>
      </c>
      <c r="D496" s="1942">
        <v>1</v>
      </c>
      <c r="E496" s="2330">
        <v>192</v>
      </c>
      <c r="F496" s="1979">
        <f t="shared" si="21"/>
        <v>192</v>
      </c>
    </row>
    <row r="497" spans="1:6" s="525" customFormat="1" ht="153">
      <c r="A497" s="1912" t="s">
        <v>2390</v>
      </c>
      <c r="B497" s="1997" t="s">
        <v>5334</v>
      </c>
      <c r="C497" s="1941" t="s">
        <v>272</v>
      </c>
      <c r="D497" s="1942">
        <v>1</v>
      </c>
      <c r="E497" s="2330">
        <v>170</v>
      </c>
      <c r="F497" s="1979">
        <f t="shared" si="21"/>
        <v>170</v>
      </c>
    </row>
    <row r="498" spans="1:6" s="525" customFormat="1" ht="165.75">
      <c r="A498" s="1912" t="s">
        <v>2391</v>
      </c>
      <c r="B498" s="1940" t="s">
        <v>2028</v>
      </c>
      <c r="C498" s="1941" t="s">
        <v>272</v>
      </c>
      <c r="D498" s="1942">
        <v>1</v>
      </c>
      <c r="E498" s="2330">
        <v>185</v>
      </c>
      <c r="F498" s="1979">
        <f t="shared" si="21"/>
        <v>185</v>
      </c>
    </row>
    <row r="499" spans="1:6" s="525" customFormat="1" ht="63.75">
      <c r="A499" s="1912" t="s">
        <v>2392</v>
      </c>
      <c r="B499" s="1940" t="s">
        <v>1936</v>
      </c>
      <c r="C499" s="1941" t="s">
        <v>272</v>
      </c>
      <c r="D499" s="1942">
        <v>12</v>
      </c>
      <c r="E499" s="2330">
        <v>6.5</v>
      </c>
      <c r="F499" s="1979">
        <f t="shared" si="21"/>
        <v>78</v>
      </c>
    </row>
    <row r="500" spans="1:6" s="525" customFormat="1" ht="63.75">
      <c r="A500" s="1912" t="s">
        <v>2393</v>
      </c>
      <c r="B500" s="1940" t="s">
        <v>1827</v>
      </c>
      <c r="C500" s="1941" t="s">
        <v>272</v>
      </c>
      <c r="D500" s="1942">
        <v>3</v>
      </c>
      <c r="E500" s="2330">
        <v>9.5</v>
      </c>
      <c r="F500" s="1979">
        <f t="shared" si="21"/>
        <v>28.5</v>
      </c>
    </row>
    <row r="501" spans="1:6" s="525" customFormat="1" ht="165.75">
      <c r="A501" s="1912" t="s">
        <v>2394</v>
      </c>
      <c r="B501" s="1997" t="s">
        <v>5335</v>
      </c>
      <c r="C501" s="1941" t="s">
        <v>272</v>
      </c>
      <c r="D501" s="1942">
        <v>1</v>
      </c>
      <c r="E501" s="2330">
        <v>179</v>
      </c>
      <c r="F501" s="1979">
        <f t="shared" si="21"/>
        <v>179</v>
      </c>
    </row>
    <row r="502" spans="1:6" s="525" customFormat="1" ht="63.75">
      <c r="A502" s="1912" t="s">
        <v>2395</v>
      </c>
      <c r="B502" s="1940" t="s">
        <v>1827</v>
      </c>
      <c r="C502" s="1941" t="s">
        <v>272</v>
      </c>
      <c r="D502" s="1942">
        <v>3</v>
      </c>
      <c r="E502" s="2330">
        <v>9.5</v>
      </c>
      <c r="F502" s="1979">
        <f t="shared" si="21"/>
        <v>28.5</v>
      </c>
    </row>
    <row r="503" spans="1:6" s="525" customFormat="1" ht="63.75">
      <c r="A503" s="1912" t="s">
        <v>2396</v>
      </c>
      <c r="B503" s="1940" t="s">
        <v>1828</v>
      </c>
      <c r="C503" s="1941" t="s">
        <v>272</v>
      </c>
      <c r="D503" s="1942">
        <v>6</v>
      </c>
      <c r="E503" s="2330">
        <v>6.5</v>
      </c>
      <c r="F503" s="1979">
        <f t="shared" si="21"/>
        <v>39</v>
      </c>
    </row>
    <row r="504" spans="1:6" s="525" customFormat="1" ht="165.75">
      <c r="A504" s="1912" t="s">
        <v>2397</v>
      </c>
      <c r="B504" s="1940" t="s">
        <v>2342</v>
      </c>
      <c r="C504" s="1941" t="s">
        <v>272</v>
      </c>
      <c r="D504" s="1942">
        <v>1</v>
      </c>
      <c r="E504" s="2330">
        <v>183</v>
      </c>
      <c r="F504" s="1979">
        <f t="shared" si="21"/>
        <v>183</v>
      </c>
    </row>
    <row r="505" spans="1:6" s="525" customFormat="1" ht="51">
      <c r="A505" s="1912" t="s">
        <v>2398</v>
      </c>
      <c r="B505" s="1940" t="s">
        <v>2343</v>
      </c>
      <c r="C505" s="1941" t="s">
        <v>272</v>
      </c>
      <c r="D505" s="1942">
        <v>4</v>
      </c>
      <c r="E505" s="2330">
        <v>9.5</v>
      </c>
      <c r="F505" s="1979">
        <f t="shared" si="21"/>
        <v>38</v>
      </c>
    </row>
    <row r="506" spans="1:6" s="525" customFormat="1" ht="51">
      <c r="A506" s="1912" t="s">
        <v>2399</v>
      </c>
      <c r="B506" s="1940" t="s">
        <v>2344</v>
      </c>
      <c r="C506" s="1941" t="s">
        <v>272</v>
      </c>
      <c r="D506" s="1942">
        <v>8</v>
      </c>
      <c r="E506" s="2330">
        <v>6.5</v>
      </c>
      <c r="F506" s="1979">
        <f t="shared" si="21"/>
        <v>52</v>
      </c>
    </row>
    <row r="507" spans="1:6" s="525" customFormat="1" ht="102">
      <c r="A507" s="1912" t="s">
        <v>2400</v>
      </c>
      <c r="B507" s="1958" t="s">
        <v>5312</v>
      </c>
      <c r="C507" s="1963" t="s">
        <v>272</v>
      </c>
      <c r="D507" s="1942">
        <v>20</v>
      </c>
      <c r="E507" s="2330">
        <v>46</v>
      </c>
      <c r="F507" s="1979">
        <f t="shared" si="21"/>
        <v>920</v>
      </c>
    </row>
    <row r="508" spans="1:6" s="525" customFormat="1" ht="63.75">
      <c r="A508" s="1912" t="s">
        <v>2401</v>
      </c>
      <c r="B508" s="1966" t="s">
        <v>5313</v>
      </c>
      <c r="C508" s="1955" t="s">
        <v>272</v>
      </c>
      <c r="D508" s="498">
        <v>1</v>
      </c>
      <c r="E508" s="2330">
        <v>52</v>
      </c>
      <c r="F508" s="1979">
        <f t="shared" si="21"/>
        <v>52</v>
      </c>
    </row>
    <row r="509" spans="1:6" s="525" customFormat="1" ht="38.25">
      <c r="A509" s="1912" t="s">
        <v>2402</v>
      </c>
      <c r="B509" s="1959" t="s">
        <v>5314</v>
      </c>
      <c r="C509" s="1955" t="s">
        <v>272</v>
      </c>
      <c r="D509" s="498">
        <v>40</v>
      </c>
      <c r="E509" s="2330">
        <v>6.1</v>
      </c>
      <c r="F509" s="1979">
        <f t="shared" si="21"/>
        <v>244</v>
      </c>
    </row>
    <row r="510" spans="1:6" s="525" customFormat="1" ht="51">
      <c r="A510" s="1912" t="s">
        <v>2403</v>
      </c>
      <c r="B510" s="1936" t="s">
        <v>5320</v>
      </c>
      <c r="C510" s="1955" t="s">
        <v>1833</v>
      </c>
      <c r="D510" s="498">
        <v>20</v>
      </c>
      <c r="E510" s="2330">
        <v>11.2</v>
      </c>
      <c r="F510" s="1979">
        <f t="shared" si="21"/>
        <v>224</v>
      </c>
    </row>
    <row r="511" spans="1:6" s="525" customFormat="1" ht="51">
      <c r="A511" s="1912" t="s">
        <v>2404</v>
      </c>
      <c r="B511" s="1936" t="s">
        <v>5336</v>
      </c>
      <c r="C511" s="1955" t="s">
        <v>272</v>
      </c>
      <c r="D511" s="498">
        <v>20</v>
      </c>
      <c r="E511" s="2330">
        <v>13.2</v>
      </c>
      <c r="F511" s="1979">
        <f t="shared" si="21"/>
        <v>264</v>
      </c>
    </row>
    <row r="512" spans="1:6" s="525" customFormat="1" ht="38.25">
      <c r="A512" s="1912" t="s">
        <v>2405</v>
      </c>
      <c r="B512" s="1936" t="s">
        <v>1835</v>
      </c>
      <c r="C512" s="1955" t="s">
        <v>272</v>
      </c>
      <c r="D512" s="498">
        <v>40</v>
      </c>
      <c r="E512" s="2330">
        <v>12.2</v>
      </c>
      <c r="F512" s="1979">
        <f t="shared" si="21"/>
        <v>488</v>
      </c>
    </row>
    <row r="513" spans="1:6" s="525" customFormat="1" ht="395.25">
      <c r="A513" s="1912" t="s">
        <v>2406</v>
      </c>
      <c r="B513" s="1966" t="s">
        <v>1836</v>
      </c>
      <c r="C513" s="1967" t="s">
        <v>272</v>
      </c>
      <c r="D513" s="1967">
        <v>1</v>
      </c>
      <c r="E513" s="2330">
        <v>485</v>
      </c>
      <c r="F513" s="1979">
        <f t="shared" si="21"/>
        <v>485</v>
      </c>
    </row>
    <row r="514" spans="1:6" s="525" customFormat="1" ht="255">
      <c r="A514" s="1912" t="s">
        <v>2407</v>
      </c>
      <c r="B514" s="1940" t="s">
        <v>2345</v>
      </c>
      <c r="C514" s="1941" t="s">
        <v>272</v>
      </c>
      <c r="D514" s="1942">
        <v>1</v>
      </c>
      <c r="E514" s="2330">
        <v>339</v>
      </c>
      <c r="F514" s="1979">
        <f t="shared" si="21"/>
        <v>339</v>
      </c>
    </row>
    <row r="515" spans="1:6" s="525" customFormat="1" ht="114.75">
      <c r="A515" s="1912" t="s">
        <v>2408</v>
      </c>
      <c r="B515" s="1940" t="s">
        <v>2346</v>
      </c>
      <c r="C515" s="1941" t="s">
        <v>272</v>
      </c>
      <c r="D515" s="1942">
        <v>1</v>
      </c>
      <c r="E515" s="2330">
        <v>104</v>
      </c>
      <c r="F515" s="1979">
        <f t="shared" si="21"/>
        <v>104</v>
      </c>
    </row>
    <row r="516" spans="1:6" s="525" customFormat="1" ht="255">
      <c r="A516" s="1912" t="s">
        <v>2409</v>
      </c>
      <c r="B516" s="2004" t="s">
        <v>2347</v>
      </c>
      <c r="C516" s="1941" t="s">
        <v>272</v>
      </c>
      <c r="D516" s="1942">
        <v>1</v>
      </c>
      <c r="E516" s="2330">
        <v>675</v>
      </c>
      <c r="F516" s="1979">
        <f t="shared" si="21"/>
        <v>675</v>
      </c>
    </row>
    <row r="517" spans="1:6" s="525" customFormat="1" ht="229.5">
      <c r="A517" s="1912" t="s">
        <v>2410</v>
      </c>
      <c r="B517" s="1940" t="s">
        <v>2348</v>
      </c>
      <c r="C517" s="1941" t="s">
        <v>272</v>
      </c>
      <c r="D517" s="1942">
        <v>1</v>
      </c>
      <c r="E517" s="2330">
        <v>235</v>
      </c>
      <c r="F517" s="1979">
        <f t="shared" si="21"/>
        <v>235</v>
      </c>
    </row>
    <row r="518" spans="1:6" s="525" customFormat="1" ht="76.5">
      <c r="A518" s="1912" t="s">
        <v>2411</v>
      </c>
      <c r="B518" s="1940" t="s">
        <v>2349</v>
      </c>
      <c r="C518" s="1941" t="s">
        <v>272</v>
      </c>
      <c r="D518" s="1942">
        <v>1</v>
      </c>
      <c r="E518" s="2330">
        <v>281</v>
      </c>
      <c r="F518" s="1979">
        <f t="shared" si="21"/>
        <v>281</v>
      </c>
    </row>
    <row r="519" spans="1:6" s="525" customFormat="1" ht="76.5">
      <c r="A519" s="1912" t="s">
        <v>2412</v>
      </c>
      <c r="B519" s="1940" t="s">
        <v>2350</v>
      </c>
      <c r="C519" s="1941" t="s">
        <v>272</v>
      </c>
      <c r="D519" s="1942">
        <v>2</v>
      </c>
      <c r="E519" s="2330">
        <v>169</v>
      </c>
      <c r="F519" s="1979">
        <f t="shared" si="21"/>
        <v>338</v>
      </c>
    </row>
    <row r="520" spans="1:6" s="525" customFormat="1" ht="89.25">
      <c r="A520" s="1912" t="s">
        <v>2413</v>
      </c>
      <c r="B520" s="1940" t="s">
        <v>2351</v>
      </c>
      <c r="C520" s="1941" t="s">
        <v>272</v>
      </c>
      <c r="D520" s="1942">
        <v>1</v>
      </c>
      <c r="E520" s="2330">
        <v>161</v>
      </c>
      <c r="F520" s="1979">
        <f t="shared" si="21"/>
        <v>161</v>
      </c>
    </row>
    <row r="521" spans="1:6" s="525" customFormat="1" ht="89.25">
      <c r="A521" s="1912" t="s">
        <v>2414</v>
      </c>
      <c r="B521" s="1940" t="s">
        <v>2352</v>
      </c>
      <c r="C521" s="1941" t="s">
        <v>272</v>
      </c>
      <c r="D521" s="1942">
        <v>1</v>
      </c>
      <c r="E521" s="2330">
        <v>92</v>
      </c>
      <c r="F521" s="1979">
        <f t="shared" si="21"/>
        <v>92</v>
      </c>
    </row>
    <row r="522" spans="1:6" s="525" customFormat="1" ht="89.25">
      <c r="A522" s="1912" t="s">
        <v>2415</v>
      </c>
      <c r="B522" s="1970" t="s">
        <v>2353</v>
      </c>
      <c r="C522" s="1941" t="s">
        <v>272</v>
      </c>
      <c r="D522" s="1942">
        <v>2</v>
      </c>
      <c r="E522" s="2330">
        <v>55</v>
      </c>
      <c r="F522" s="1979">
        <f t="shared" si="21"/>
        <v>110</v>
      </c>
    </row>
    <row r="523" spans="1:6" s="525" customFormat="1" ht="89.25">
      <c r="A523" s="1912" t="s">
        <v>2416</v>
      </c>
      <c r="B523" s="1970" t="s">
        <v>2354</v>
      </c>
      <c r="C523" s="1941" t="s">
        <v>272</v>
      </c>
      <c r="D523" s="1942">
        <v>2</v>
      </c>
      <c r="E523" s="2330">
        <v>45</v>
      </c>
      <c r="F523" s="1979">
        <f t="shared" si="21"/>
        <v>90</v>
      </c>
    </row>
    <row r="524" spans="1:6" s="525" customFormat="1" ht="255">
      <c r="A524" s="1912" t="s">
        <v>2417</v>
      </c>
      <c r="B524" s="1938" t="s">
        <v>1858</v>
      </c>
      <c r="C524" s="1941" t="s">
        <v>272</v>
      </c>
      <c r="D524" s="1942">
        <v>1</v>
      </c>
      <c r="E524" s="2330">
        <v>39</v>
      </c>
      <c r="F524" s="1979">
        <f t="shared" si="21"/>
        <v>39</v>
      </c>
    </row>
    <row r="525" spans="1:6" s="525" customFormat="1" ht="153">
      <c r="A525" s="1912" t="s">
        <v>2418</v>
      </c>
      <c r="B525" s="1943" t="s">
        <v>2355</v>
      </c>
      <c r="C525" s="1941" t="s">
        <v>272</v>
      </c>
      <c r="D525" s="1942">
        <v>1</v>
      </c>
      <c r="E525" s="2330">
        <v>40</v>
      </c>
      <c r="F525" s="1979">
        <f t="shared" si="21"/>
        <v>40</v>
      </c>
    </row>
    <row r="526" spans="1:6" s="525" customFormat="1" ht="51">
      <c r="A526" s="1912" t="s">
        <v>2419</v>
      </c>
      <c r="B526" s="1936" t="s">
        <v>2356</v>
      </c>
      <c r="C526" s="1941" t="s">
        <v>272</v>
      </c>
      <c r="D526" s="1942">
        <v>1</v>
      </c>
      <c r="E526" s="2330">
        <v>35</v>
      </c>
      <c r="F526" s="1979">
        <f t="shared" si="21"/>
        <v>35</v>
      </c>
    </row>
    <row r="527" spans="1:6" s="525" customFormat="1" ht="178.5">
      <c r="A527" s="1912" t="s">
        <v>2420</v>
      </c>
      <c r="B527" s="1938" t="s">
        <v>2357</v>
      </c>
      <c r="C527" s="1941" t="s">
        <v>272</v>
      </c>
      <c r="D527" s="1942">
        <v>1</v>
      </c>
      <c r="E527" s="2330">
        <v>177</v>
      </c>
      <c r="F527" s="1979">
        <f t="shared" si="21"/>
        <v>177</v>
      </c>
    </row>
    <row r="528" spans="1:6" s="525" customFormat="1" ht="280.5">
      <c r="A528" s="1912" t="s">
        <v>2421</v>
      </c>
      <c r="B528" s="1936" t="s">
        <v>5337</v>
      </c>
      <c r="C528" s="1941" t="s">
        <v>272</v>
      </c>
      <c r="D528" s="1942">
        <v>1</v>
      </c>
      <c r="E528" s="2330">
        <v>74</v>
      </c>
      <c r="F528" s="1979">
        <f t="shared" si="21"/>
        <v>74</v>
      </c>
    </row>
    <row r="529" spans="1:6" s="525" customFormat="1" ht="140.25">
      <c r="A529" s="1912" t="s">
        <v>2422</v>
      </c>
      <c r="B529" s="1940" t="s">
        <v>1861</v>
      </c>
      <c r="C529" s="1963" t="s">
        <v>272</v>
      </c>
      <c r="D529" s="1942">
        <v>2</v>
      </c>
      <c r="E529" s="2330">
        <v>29</v>
      </c>
      <c r="F529" s="1979">
        <f t="shared" si="21"/>
        <v>58</v>
      </c>
    </row>
    <row r="530" spans="1:6" s="525" customFormat="1" ht="51">
      <c r="A530" s="1912" t="s">
        <v>2423</v>
      </c>
      <c r="B530" s="1981" t="s">
        <v>1953</v>
      </c>
      <c r="C530" s="494" t="s">
        <v>272</v>
      </c>
      <c r="D530" s="1971">
        <v>1</v>
      </c>
      <c r="E530" s="2330">
        <v>22</v>
      </c>
      <c r="F530" s="1979">
        <f t="shared" si="21"/>
        <v>22</v>
      </c>
    </row>
    <row r="531" spans="1:6" s="525" customFormat="1" ht="114.75">
      <c r="A531" s="1912" t="s">
        <v>2424</v>
      </c>
      <c r="B531" s="1982" t="s">
        <v>1954</v>
      </c>
      <c r="C531" s="494" t="s">
        <v>272</v>
      </c>
      <c r="D531" s="1971">
        <v>1</v>
      </c>
      <c r="E531" s="2330">
        <v>22</v>
      </c>
      <c r="F531" s="1979">
        <f t="shared" si="21"/>
        <v>22</v>
      </c>
    </row>
    <row r="532" spans="1:6" s="525" customFormat="1" ht="25.5">
      <c r="A532" s="1912" t="s">
        <v>2425</v>
      </c>
      <c r="B532" s="1940" t="s">
        <v>2358</v>
      </c>
      <c r="C532" s="1941" t="s">
        <v>272</v>
      </c>
      <c r="D532" s="1942">
        <v>1</v>
      </c>
      <c r="E532" s="2330">
        <v>39</v>
      </c>
      <c r="F532" s="1979">
        <f t="shared" si="21"/>
        <v>39</v>
      </c>
    </row>
    <row r="533" spans="1:6" s="525" customFormat="1" ht="89.25">
      <c r="A533" s="1912" t="s">
        <v>2426</v>
      </c>
      <c r="B533" s="1938" t="s">
        <v>5338</v>
      </c>
      <c r="C533" s="1941" t="s">
        <v>272</v>
      </c>
      <c r="D533" s="1942">
        <v>1</v>
      </c>
      <c r="E533" s="2330">
        <v>22</v>
      </c>
      <c r="F533" s="1979">
        <f t="shared" si="21"/>
        <v>22</v>
      </c>
    </row>
    <row r="534" spans="1:6" s="525" customFormat="1" ht="89.25">
      <c r="A534" s="1912" t="s">
        <v>2427</v>
      </c>
      <c r="B534" s="1936" t="s">
        <v>2359</v>
      </c>
      <c r="C534" s="1941" t="s">
        <v>272</v>
      </c>
      <c r="D534" s="1942">
        <v>2</v>
      </c>
      <c r="E534" s="2330">
        <v>11</v>
      </c>
      <c r="F534" s="1979">
        <f t="shared" si="21"/>
        <v>22</v>
      </c>
    </row>
    <row r="535" spans="1:6" s="525" customFormat="1" ht="165.75">
      <c r="A535" s="1912" t="s">
        <v>2428</v>
      </c>
      <c r="B535" s="1968" t="s">
        <v>2360</v>
      </c>
      <c r="C535" s="1941" t="s">
        <v>272</v>
      </c>
      <c r="D535" s="1942">
        <v>1</v>
      </c>
      <c r="E535" s="2330">
        <v>46</v>
      </c>
      <c r="F535" s="1979">
        <f t="shared" si="21"/>
        <v>46</v>
      </c>
    </row>
    <row r="536" spans="1:6" s="525" customFormat="1" ht="89.25">
      <c r="A536" s="1912" t="s">
        <v>2429</v>
      </c>
      <c r="B536" s="1981" t="s">
        <v>2361</v>
      </c>
      <c r="C536" s="498" t="s">
        <v>272</v>
      </c>
      <c r="D536" s="1922">
        <v>1</v>
      </c>
      <c r="E536" s="2330">
        <v>195</v>
      </c>
      <c r="F536" s="1979">
        <f t="shared" si="21"/>
        <v>195</v>
      </c>
    </row>
    <row r="537" spans="1:6" s="525" customFormat="1" ht="38.25">
      <c r="A537" s="1912" t="s">
        <v>2430</v>
      </c>
      <c r="B537" s="1981" t="s">
        <v>2362</v>
      </c>
      <c r="C537" s="498" t="s">
        <v>272</v>
      </c>
      <c r="D537" s="1922">
        <v>1</v>
      </c>
      <c r="E537" s="2330">
        <v>15</v>
      </c>
      <c r="F537" s="1979">
        <f t="shared" si="21"/>
        <v>15</v>
      </c>
    </row>
    <row r="538" spans="1:6" s="525" customFormat="1" ht="38.25">
      <c r="A538" s="1912" t="s">
        <v>2431</v>
      </c>
      <c r="B538" s="1981" t="s">
        <v>2363</v>
      </c>
      <c r="C538" s="498" t="s">
        <v>272</v>
      </c>
      <c r="D538" s="1922">
        <v>1</v>
      </c>
      <c r="E538" s="2330">
        <v>25</v>
      </c>
      <c r="F538" s="1979">
        <f t="shared" si="21"/>
        <v>25</v>
      </c>
    </row>
    <row r="539" spans="1:6" s="525" customFormat="1" ht="140.25">
      <c r="A539" s="1912" t="s">
        <v>2432</v>
      </c>
      <c r="B539" s="1943" t="s">
        <v>2364</v>
      </c>
      <c r="C539" s="1941" t="s">
        <v>272</v>
      </c>
      <c r="D539" s="1942">
        <v>1</v>
      </c>
      <c r="E539" s="2330">
        <v>63</v>
      </c>
      <c r="F539" s="1979">
        <f t="shared" si="21"/>
        <v>63</v>
      </c>
    </row>
    <row r="540" spans="1:6" s="525" customFormat="1" ht="140.25">
      <c r="A540" s="1912" t="s">
        <v>2433</v>
      </c>
      <c r="B540" s="1936" t="s">
        <v>2365</v>
      </c>
      <c r="C540" s="1941" t="s">
        <v>272</v>
      </c>
      <c r="D540" s="1942">
        <v>1</v>
      </c>
      <c r="E540" s="2330">
        <v>229</v>
      </c>
      <c r="F540" s="1979">
        <f t="shared" si="21"/>
        <v>229</v>
      </c>
    </row>
    <row r="541" spans="1:6" s="525" customFormat="1" ht="140.25">
      <c r="A541" s="1912" t="s">
        <v>2434</v>
      </c>
      <c r="B541" s="1224" t="s">
        <v>2366</v>
      </c>
      <c r="C541" s="1941" t="s">
        <v>272</v>
      </c>
      <c r="D541" s="1942">
        <v>1</v>
      </c>
      <c r="E541" s="2330">
        <v>240</v>
      </c>
      <c r="F541" s="1979">
        <f t="shared" si="21"/>
        <v>240</v>
      </c>
    </row>
    <row r="542" spans="1:6" s="525" customFormat="1" ht="76.5">
      <c r="A542" s="1912" t="s">
        <v>2435</v>
      </c>
      <c r="B542" s="1940" t="s">
        <v>2367</v>
      </c>
      <c r="C542" s="1941" t="s">
        <v>272</v>
      </c>
      <c r="D542" s="1942">
        <v>1</v>
      </c>
      <c r="E542" s="2330">
        <v>65</v>
      </c>
      <c r="F542" s="1979">
        <f t="shared" si="21"/>
        <v>65</v>
      </c>
    </row>
    <row r="543" spans="1:6" s="525" customFormat="1" ht="153">
      <c r="A543" s="1912" t="s">
        <v>2436</v>
      </c>
      <c r="B543" s="1943" t="s">
        <v>2368</v>
      </c>
      <c r="C543" s="1941" t="s">
        <v>272</v>
      </c>
      <c r="D543" s="1942">
        <v>1</v>
      </c>
      <c r="E543" s="2330">
        <v>44</v>
      </c>
      <c r="F543" s="1979">
        <f t="shared" si="21"/>
        <v>44</v>
      </c>
    </row>
    <row r="544" spans="1:6" s="525" customFormat="1" ht="204">
      <c r="A544" s="1912" t="s">
        <v>2437</v>
      </c>
      <c r="B544" s="1936" t="s">
        <v>2369</v>
      </c>
      <c r="C544" s="1941" t="s">
        <v>272</v>
      </c>
      <c r="D544" s="1942">
        <v>1</v>
      </c>
      <c r="E544" s="2330">
        <v>49</v>
      </c>
      <c r="F544" s="1979">
        <f t="shared" si="21"/>
        <v>49</v>
      </c>
    </row>
    <row r="545" spans="1:222" s="525" customFormat="1" ht="140.25">
      <c r="A545" s="1912" t="s">
        <v>2438</v>
      </c>
      <c r="B545" s="1183" t="s">
        <v>2370</v>
      </c>
      <c r="C545" s="1941" t="s">
        <v>272</v>
      </c>
      <c r="D545" s="1942">
        <v>1</v>
      </c>
      <c r="E545" s="2330">
        <v>37</v>
      </c>
      <c r="F545" s="1979">
        <f t="shared" si="21"/>
        <v>37</v>
      </c>
    </row>
    <row r="546" spans="1:222" s="525" customFormat="1" ht="51">
      <c r="A546" s="1912" t="s">
        <v>2439</v>
      </c>
      <c r="B546" s="1940" t="s">
        <v>2371</v>
      </c>
      <c r="C546" s="1941" t="s">
        <v>272</v>
      </c>
      <c r="D546" s="1942">
        <v>1</v>
      </c>
      <c r="E546" s="2330">
        <v>53</v>
      </c>
      <c r="F546" s="1979">
        <f t="shared" si="21"/>
        <v>53</v>
      </c>
    </row>
    <row r="547" spans="1:222" s="525" customFormat="1" ht="63.75">
      <c r="A547" s="1912" t="s">
        <v>2440</v>
      </c>
      <c r="B547" s="1940" t="s">
        <v>2372</v>
      </c>
      <c r="C547" s="1941" t="s">
        <v>272</v>
      </c>
      <c r="D547" s="1942">
        <v>1</v>
      </c>
      <c r="E547" s="2330">
        <v>37</v>
      </c>
      <c r="F547" s="1979">
        <f t="shared" si="21"/>
        <v>37</v>
      </c>
    </row>
    <row r="548" spans="1:222" s="531" customFormat="1" ht="153">
      <c r="A548" s="1912" t="s">
        <v>2441</v>
      </c>
      <c r="B548" s="1981" t="s">
        <v>2373</v>
      </c>
      <c r="C548" s="1941" t="s">
        <v>272</v>
      </c>
      <c r="D548" s="1942">
        <v>1</v>
      </c>
      <c r="E548" s="2330">
        <v>95</v>
      </c>
      <c r="F548" s="1979">
        <f t="shared" ref="F548:F558" si="22">D548*E548</f>
        <v>95</v>
      </c>
      <c r="G548" s="530"/>
      <c r="H548" s="530"/>
      <c r="I548" s="530"/>
      <c r="J548" s="530"/>
      <c r="K548" s="530"/>
      <c r="L548" s="530"/>
      <c r="M548" s="530"/>
      <c r="N548" s="530"/>
      <c r="O548" s="530"/>
      <c r="P548" s="530"/>
      <c r="Q548" s="530"/>
      <c r="R548" s="530"/>
      <c r="S548" s="530"/>
      <c r="T548" s="530"/>
      <c r="U548" s="530"/>
      <c r="V548" s="530"/>
      <c r="W548" s="530"/>
      <c r="X548" s="530"/>
      <c r="Y548" s="530"/>
      <c r="Z548" s="530"/>
      <c r="AA548" s="530"/>
      <c r="AB548" s="530"/>
      <c r="AC548" s="530"/>
      <c r="AD548" s="530"/>
      <c r="AE548" s="530"/>
      <c r="AF548" s="530"/>
      <c r="AG548" s="530"/>
      <c r="AH548" s="530"/>
      <c r="AI548" s="530"/>
      <c r="AJ548" s="530"/>
      <c r="AK548" s="530"/>
      <c r="AL548" s="530"/>
      <c r="AM548" s="530"/>
      <c r="AN548" s="530"/>
      <c r="AO548" s="530"/>
      <c r="AP548" s="530"/>
      <c r="AQ548" s="530"/>
      <c r="AR548" s="530"/>
      <c r="AS548" s="530"/>
      <c r="AT548" s="530"/>
      <c r="AU548" s="530"/>
      <c r="AV548" s="530"/>
      <c r="AW548" s="530"/>
      <c r="AX548" s="530"/>
      <c r="AY548" s="530"/>
      <c r="AZ548" s="530"/>
      <c r="BA548" s="530"/>
      <c r="BB548" s="530"/>
      <c r="BC548" s="530"/>
      <c r="BD548" s="530"/>
      <c r="BE548" s="530"/>
      <c r="BF548" s="530"/>
      <c r="BG548" s="530"/>
      <c r="BH548" s="530"/>
      <c r="BI548" s="530"/>
      <c r="BJ548" s="530"/>
      <c r="BK548" s="530"/>
      <c r="BL548" s="530"/>
      <c r="BM548" s="530"/>
      <c r="BN548" s="530"/>
      <c r="BO548" s="530"/>
      <c r="BP548" s="530"/>
      <c r="BQ548" s="530"/>
      <c r="BR548" s="530"/>
      <c r="BS548" s="530"/>
      <c r="BT548" s="530"/>
      <c r="BU548" s="530"/>
      <c r="BV548" s="530"/>
      <c r="BW548" s="530"/>
      <c r="BX548" s="530"/>
      <c r="BY548" s="530"/>
      <c r="BZ548" s="530"/>
      <c r="CA548" s="530"/>
      <c r="CB548" s="530"/>
      <c r="CC548" s="530"/>
      <c r="CD548" s="530"/>
      <c r="CE548" s="530"/>
      <c r="CF548" s="530"/>
      <c r="CG548" s="530"/>
      <c r="CH548" s="530"/>
      <c r="CI548" s="530"/>
      <c r="CJ548" s="530"/>
      <c r="CK548" s="530"/>
      <c r="CL548" s="530"/>
      <c r="CM548" s="530"/>
      <c r="CN548" s="530"/>
      <c r="CO548" s="530"/>
      <c r="CP548" s="530"/>
      <c r="CQ548" s="530"/>
      <c r="CR548" s="530"/>
      <c r="CS548" s="530"/>
      <c r="CT548" s="530"/>
      <c r="CU548" s="530"/>
      <c r="CV548" s="530"/>
      <c r="CW548" s="530"/>
      <c r="CX548" s="530"/>
      <c r="CY548" s="530"/>
      <c r="CZ548" s="530"/>
      <c r="DA548" s="530"/>
      <c r="DB548" s="530"/>
      <c r="DC548" s="530"/>
      <c r="DD548" s="530"/>
      <c r="DE548" s="530"/>
      <c r="DF548" s="530"/>
      <c r="DG548" s="530"/>
      <c r="DH548" s="530"/>
      <c r="DI548" s="530"/>
      <c r="DJ548" s="530"/>
      <c r="DK548" s="530"/>
      <c r="DL548" s="530"/>
      <c r="DM548" s="530"/>
      <c r="DN548" s="530"/>
      <c r="DO548" s="530"/>
      <c r="DP548" s="530"/>
      <c r="DQ548" s="530"/>
      <c r="DR548" s="530"/>
      <c r="DS548" s="530"/>
      <c r="DT548" s="530"/>
      <c r="DU548" s="530"/>
      <c r="DV548" s="530"/>
      <c r="DW548" s="530"/>
      <c r="DX548" s="530"/>
      <c r="DY548" s="530"/>
      <c r="DZ548" s="530"/>
      <c r="EA548" s="530"/>
      <c r="EB548" s="530"/>
      <c r="EC548" s="530"/>
      <c r="ED548" s="530"/>
      <c r="EE548" s="530"/>
      <c r="EF548" s="530"/>
      <c r="EG548" s="530"/>
      <c r="EH548" s="530"/>
      <c r="EI548" s="530"/>
      <c r="EJ548" s="530"/>
      <c r="EK548" s="530"/>
      <c r="EL548" s="530"/>
      <c r="EM548" s="530"/>
      <c r="EN548" s="530"/>
      <c r="EO548" s="530"/>
      <c r="EP548" s="530"/>
      <c r="EQ548" s="530"/>
      <c r="ER548" s="530"/>
      <c r="ES548" s="530"/>
      <c r="ET548" s="530"/>
      <c r="EU548" s="530"/>
      <c r="EV548" s="530"/>
      <c r="EW548" s="530"/>
      <c r="EX548" s="530"/>
      <c r="EY548" s="530"/>
      <c r="EZ548" s="530"/>
      <c r="FA548" s="530"/>
      <c r="FB548" s="530"/>
      <c r="FC548" s="530"/>
      <c r="FD548" s="530"/>
      <c r="FE548" s="530"/>
      <c r="FF548" s="530"/>
      <c r="FG548" s="530"/>
      <c r="FH548" s="530"/>
      <c r="FI548" s="530"/>
      <c r="FJ548" s="530"/>
      <c r="FK548" s="530"/>
      <c r="FL548" s="530"/>
      <c r="FM548" s="530"/>
      <c r="FN548" s="530"/>
      <c r="FO548" s="530"/>
      <c r="FP548" s="530"/>
      <c r="FQ548" s="530"/>
      <c r="FR548" s="530"/>
      <c r="FS548" s="530"/>
      <c r="FT548" s="530"/>
      <c r="FU548" s="530"/>
      <c r="FV548" s="530"/>
      <c r="FW548" s="530"/>
      <c r="FX548" s="530"/>
      <c r="FY548" s="530"/>
      <c r="FZ548" s="530"/>
      <c r="GA548" s="530"/>
      <c r="GB548" s="530"/>
      <c r="GC548" s="530"/>
      <c r="GD548" s="530"/>
      <c r="GE548" s="530"/>
      <c r="GF548" s="530"/>
      <c r="GG548" s="530"/>
      <c r="GH548" s="530"/>
      <c r="GI548" s="530"/>
      <c r="GJ548" s="530"/>
      <c r="GK548" s="530"/>
      <c r="GL548" s="530"/>
      <c r="GM548" s="530"/>
      <c r="GN548" s="530"/>
      <c r="GO548" s="530"/>
      <c r="GP548" s="530"/>
      <c r="GQ548" s="530"/>
      <c r="GR548" s="530"/>
      <c r="GS548" s="530"/>
      <c r="GT548" s="530"/>
      <c r="GU548" s="530"/>
      <c r="GV548" s="530"/>
      <c r="GW548" s="530"/>
      <c r="GX548" s="530"/>
      <c r="GY548" s="530"/>
      <c r="GZ548" s="530"/>
      <c r="HA548" s="530"/>
      <c r="HB548" s="530"/>
      <c r="HC548" s="530"/>
      <c r="HD548" s="530"/>
      <c r="HE548" s="530"/>
      <c r="HF548" s="530"/>
      <c r="HG548" s="530"/>
      <c r="HH548" s="530"/>
      <c r="HI548" s="530"/>
      <c r="HJ548" s="530"/>
      <c r="HK548" s="530"/>
      <c r="HL548" s="530"/>
      <c r="HM548" s="530"/>
      <c r="HN548" s="530"/>
    </row>
    <row r="549" spans="1:222" s="531" customFormat="1" ht="25.5">
      <c r="A549" s="1912" t="s">
        <v>2442</v>
      </c>
      <c r="B549" s="1940" t="s">
        <v>1724</v>
      </c>
      <c r="C549" s="1941" t="s">
        <v>272</v>
      </c>
      <c r="D549" s="1942">
        <v>1</v>
      </c>
      <c r="E549" s="2330">
        <v>131</v>
      </c>
      <c r="F549" s="1979">
        <f t="shared" si="22"/>
        <v>131</v>
      </c>
      <c r="G549" s="530"/>
      <c r="H549" s="530"/>
      <c r="I549" s="530"/>
      <c r="J549" s="530"/>
      <c r="K549" s="530"/>
      <c r="L549" s="530"/>
      <c r="M549" s="530"/>
      <c r="N549" s="530"/>
      <c r="O549" s="530"/>
      <c r="P549" s="530"/>
      <c r="Q549" s="530"/>
      <c r="R549" s="530"/>
      <c r="S549" s="530"/>
      <c r="T549" s="530"/>
      <c r="U549" s="530"/>
      <c r="V549" s="530"/>
      <c r="W549" s="530"/>
      <c r="X549" s="530"/>
      <c r="Y549" s="530"/>
      <c r="Z549" s="530"/>
      <c r="AA549" s="530"/>
      <c r="AB549" s="530"/>
      <c r="AC549" s="530"/>
      <c r="AD549" s="530"/>
      <c r="AE549" s="530"/>
      <c r="AF549" s="530"/>
      <c r="AG549" s="530"/>
      <c r="AH549" s="530"/>
      <c r="AI549" s="530"/>
      <c r="AJ549" s="530"/>
      <c r="AK549" s="530"/>
      <c r="AL549" s="530"/>
      <c r="AM549" s="530"/>
      <c r="AN549" s="530"/>
      <c r="AO549" s="530"/>
      <c r="AP549" s="530"/>
      <c r="AQ549" s="530"/>
      <c r="AR549" s="530"/>
      <c r="AS549" s="530"/>
      <c r="AT549" s="530"/>
      <c r="AU549" s="530"/>
      <c r="AV549" s="530"/>
      <c r="AW549" s="530"/>
      <c r="AX549" s="530"/>
      <c r="AY549" s="530"/>
      <c r="AZ549" s="530"/>
      <c r="BA549" s="530"/>
      <c r="BB549" s="530"/>
      <c r="BC549" s="530"/>
      <c r="BD549" s="530"/>
      <c r="BE549" s="530"/>
      <c r="BF549" s="530"/>
      <c r="BG549" s="530"/>
      <c r="BH549" s="530"/>
      <c r="BI549" s="530"/>
      <c r="BJ549" s="530"/>
      <c r="BK549" s="530"/>
      <c r="BL549" s="530"/>
      <c r="BM549" s="530"/>
      <c r="BN549" s="530"/>
      <c r="BO549" s="530"/>
      <c r="BP549" s="530"/>
      <c r="BQ549" s="530"/>
      <c r="BR549" s="530"/>
      <c r="BS549" s="530"/>
      <c r="BT549" s="530"/>
      <c r="BU549" s="530"/>
      <c r="BV549" s="530"/>
      <c r="BW549" s="530"/>
      <c r="BX549" s="530"/>
      <c r="BY549" s="530"/>
      <c r="BZ549" s="530"/>
      <c r="CA549" s="530"/>
      <c r="CB549" s="530"/>
      <c r="CC549" s="530"/>
      <c r="CD549" s="530"/>
      <c r="CE549" s="530"/>
      <c r="CF549" s="530"/>
      <c r="CG549" s="530"/>
      <c r="CH549" s="530"/>
      <c r="CI549" s="530"/>
      <c r="CJ549" s="530"/>
      <c r="CK549" s="530"/>
      <c r="CL549" s="530"/>
      <c r="CM549" s="530"/>
      <c r="CN549" s="530"/>
      <c r="CO549" s="530"/>
      <c r="CP549" s="530"/>
      <c r="CQ549" s="530"/>
      <c r="CR549" s="530"/>
      <c r="CS549" s="530"/>
      <c r="CT549" s="530"/>
      <c r="CU549" s="530"/>
      <c r="CV549" s="530"/>
      <c r="CW549" s="530"/>
      <c r="CX549" s="530"/>
      <c r="CY549" s="530"/>
      <c r="CZ549" s="530"/>
      <c r="DA549" s="530"/>
      <c r="DB549" s="530"/>
      <c r="DC549" s="530"/>
      <c r="DD549" s="530"/>
      <c r="DE549" s="530"/>
      <c r="DF549" s="530"/>
      <c r="DG549" s="530"/>
      <c r="DH549" s="530"/>
      <c r="DI549" s="530"/>
      <c r="DJ549" s="530"/>
      <c r="DK549" s="530"/>
      <c r="DL549" s="530"/>
      <c r="DM549" s="530"/>
      <c r="DN549" s="530"/>
      <c r="DO549" s="530"/>
      <c r="DP549" s="530"/>
      <c r="DQ549" s="530"/>
      <c r="DR549" s="530"/>
      <c r="DS549" s="530"/>
      <c r="DT549" s="530"/>
      <c r="DU549" s="530"/>
      <c r="DV549" s="530"/>
      <c r="DW549" s="530"/>
      <c r="DX549" s="530"/>
      <c r="DY549" s="530"/>
      <c r="DZ549" s="530"/>
      <c r="EA549" s="530"/>
      <c r="EB549" s="530"/>
      <c r="EC549" s="530"/>
      <c r="ED549" s="530"/>
      <c r="EE549" s="530"/>
      <c r="EF549" s="530"/>
      <c r="EG549" s="530"/>
      <c r="EH549" s="530"/>
      <c r="EI549" s="530"/>
      <c r="EJ549" s="530"/>
      <c r="EK549" s="530"/>
      <c r="EL549" s="530"/>
      <c r="EM549" s="530"/>
      <c r="EN549" s="530"/>
      <c r="EO549" s="530"/>
      <c r="EP549" s="530"/>
      <c r="EQ549" s="530"/>
      <c r="ER549" s="530"/>
      <c r="ES549" s="530"/>
      <c r="ET549" s="530"/>
      <c r="EU549" s="530"/>
      <c r="EV549" s="530"/>
      <c r="EW549" s="530"/>
      <c r="EX549" s="530"/>
      <c r="EY549" s="530"/>
      <c r="EZ549" s="530"/>
      <c r="FA549" s="530"/>
      <c r="FB549" s="530"/>
      <c r="FC549" s="530"/>
      <c r="FD549" s="530"/>
      <c r="FE549" s="530"/>
      <c r="FF549" s="530"/>
      <c r="FG549" s="530"/>
      <c r="FH549" s="530"/>
      <c r="FI549" s="530"/>
      <c r="FJ549" s="530"/>
      <c r="FK549" s="530"/>
      <c r="FL549" s="530"/>
      <c r="FM549" s="530"/>
      <c r="FN549" s="530"/>
      <c r="FO549" s="530"/>
      <c r="FP549" s="530"/>
      <c r="FQ549" s="530"/>
      <c r="FR549" s="530"/>
      <c r="FS549" s="530"/>
      <c r="FT549" s="530"/>
      <c r="FU549" s="530"/>
      <c r="FV549" s="530"/>
      <c r="FW549" s="530"/>
      <c r="FX549" s="530"/>
      <c r="FY549" s="530"/>
      <c r="FZ549" s="530"/>
      <c r="GA549" s="530"/>
      <c r="GB549" s="530"/>
      <c r="GC549" s="530"/>
      <c r="GD549" s="530"/>
      <c r="GE549" s="530"/>
      <c r="GF549" s="530"/>
      <c r="GG549" s="530"/>
      <c r="GH549" s="530"/>
      <c r="GI549" s="530"/>
      <c r="GJ549" s="530"/>
      <c r="GK549" s="530"/>
      <c r="GL549" s="530"/>
      <c r="GM549" s="530"/>
      <c r="GN549" s="530"/>
      <c r="GO549" s="530"/>
      <c r="GP549" s="530"/>
      <c r="GQ549" s="530"/>
      <c r="GR549" s="530"/>
      <c r="GS549" s="530"/>
      <c r="GT549" s="530"/>
      <c r="GU549" s="530"/>
      <c r="GV549" s="530"/>
      <c r="GW549" s="530"/>
      <c r="GX549" s="530"/>
      <c r="GY549" s="530"/>
      <c r="GZ549" s="530"/>
      <c r="HA549" s="530"/>
      <c r="HB549" s="530"/>
      <c r="HC549" s="530"/>
      <c r="HD549" s="530"/>
      <c r="HE549" s="530"/>
      <c r="HF549" s="530"/>
      <c r="HG549" s="530"/>
      <c r="HH549" s="530"/>
      <c r="HI549" s="530"/>
      <c r="HJ549" s="530"/>
      <c r="HK549" s="530"/>
      <c r="HL549" s="530"/>
      <c r="HM549" s="530"/>
      <c r="HN549" s="530"/>
    </row>
    <row r="550" spans="1:222" s="531" customFormat="1" ht="25.5">
      <c r="A550" s="1912" t="s">
        <v>2443</v>
      </c>
      <c r="B550" s="2003" t="s">
        <v>2230</v>
      </c>
      <c r="C550" s="1941" t="s">
        <v>272</v>
      </c>
      <c r="D550" s="1942">
        <v>1</v>
      </c>
      <c r="E550" s="2330">
        <v>68</v>
      </c>
      <c r="F550" s="1979">
        <f t="shared" si="22"/>
        <v>68</v>
      </c>
      <c r="G550" s="530"/>
      <c r="H550" s="530"/>
      <c r="I550" s="530"/>
      <c r="J550" s="530"/>
      <c r="K550" s="530"/>
      <c r="L550" s="530"/>
      <c r="M550" s="530"/>
      <c r="N550" s="530"/>
      <c r="O550" s="530"/>
      <c r="P550" s="530"/>
      <c r="Q550" s="530"/>
      <c r="R550" s="530"/>
      <c r="S550" s="530"/>
      <c r="T550" s="530"/>
      <c r="U550" s="530"/>
      <c r="V550" s="530"/>
      <c r="W550" s="530"/>
      <c r="X550" s="530"/>
      <c r="Y550" s="530"/>
      <c r="Z550" s="530"/>
      <c r="AA550" s="530"/>
      <c r="AB550" s="530"/>
      <c r="AC550" s="530"/>
      <c r="AD550" s="530"/>
      <c r="AE550" s="530"/>
      <c r="AF550" s="530"/>
      <c r="AG550" s="530"/>
      <c r="AH550" s="530"/>
      <c r="AI550" s="530"/>
      <c r="AJ550" s="530"/>
      <c r="AK550" s="530"/>
      <c r="AL550" s="530"/>
      <c r="AM550" s="530"/>
      <c r="AN550" s="530"/>
      <c r="AO550" s="530"/>
      <c r="AP550" s="530"/>
      <c r="AQ550" s="530"/>
      <c r="AR550" s="530"/>
      <c r="AS550" s="530"/>
      <c r="AT550" s="530"/>
      <c r="AU550" s="530"/>
      <c r="AV550" s="530"/>
      <c r="AW550" s="530"/>
      <c r="AX550" s="530"/>
      <c r="AY550" s="530"/>
      <c r="AZ550" s="530"/>
      <c r="BA550" s="530"/>
      <c r="BB550" s="530"/>
      <c r="BC550" s="530"/>
      <c r="BD550" s="530"/>
      <c r="BE550" s="530"/>
      <c r="BF550" s="530"/>
      <c r="BG550" s="530"/>
      <c r="BH550" s="530"/>
      <c r="BI550" s="530"/>
      <c r="BJ550" s="530"/>
      <c r="BK550" s="530"/>
      <c r="BL550" s="530"/>
      <c r="BM550" s="530"/>
      <c r="BN550" s="530"/>
      <c r="BO550" s="530"/>
      <c r="BP550" s="530"/>
      <c r="BQ550" s="530"/>
      <c r="BR550" s="530"/>
      <c r="BS550" s="530"/>
      <c r="BT550" s="530"/>
      <c r="BU550" s="530"/>
      <c r="BV550" s="530"/>
      <c r="BW550" s="530"/>
      <c r="BX550" s="530"/>
      <c r="BY550" s="530"/>
      <c r="BZ550" s="530"/>
      <c r="CA550" s="530"/>
      <c r="CB550" s="530"/>
      <c r="CC550" s="530"/>
      <c r="CD550" s="530"/>
      <c r="CE550" s="530"/>
      <c r="CF550" s="530"/>
      <c r="CG550" s="530"/>
      <c r="CH550" s="530"/>
      <c r="CI550" s="530"/>
      <c r="CJ550" s="530"/>
      <c r="CK550" s="530"/>
      <c r="CL550" s="530"/>
      <c r="CM550" s="530"/>
      <c r="CN550" s="530"/>
      <c r="CO550" s="530"/>
      <c r="CP550" s="530"/>
      <c r="CQ550" s="530"/>
      <c r="CR550" s="530"/>
      <c r="CS550" s="530"/>
      <c r="CT550" s="530"/>
      <c r="CU550" s="530"/>
      <c r="CV550" s="530"/>
      <c r="CW550" s="530"/>
      <c r="CX550" s="530"/>
      <c r="CY550" s="530"/>
      <c r="CZ550" s="530"/>
      <c r="DA550" s="530"/>
      <c r="DB550" s="530"/>
      <c r="DC550" s="530"/>
      <c r="DD550" s="530"/>
      <c r="DE550" s="530"/>
      <c r="DF550" s="530"/>
      <c r="DG550" s="530"/>
      <c r="DH550" s="530"/>
      <c r="DI550" s="530"/>
      <c r="DJ550" s="530"/>
      <c r="DK550" s="530"/>
      <c r="DL550" s="530"/>
      <c r="DM550" s="530"/>
      <c r="DN550" s="530"/>
      <c r="DO550" s="530"/>
      <c r="DP550" s="530"/>
      <c r="DQ550" s="530"/>
      <c r="DR550" s="530"/>
      <c r="DS550" s="530"/>
      <c r="DT550" s="530"/>
      <c r="DU550" s="530"/>
      <c r="DV550" s="530"/>
      <c r="DW550" s="530"/>
      <c r="DX550" s="530"/>
      <c r="DY550" s="530"/>
      <c r="DZ550" s="530"/>
      <c r="EA550" s="530"/>
      <c r="EB550" s="530"/>
      <c r="EC550" s="530"/>
      <c r="ED550" s="530"/>
      <c r="EE550" s="530"/>
      <c r="EF550" s="530"/>
      <c r="EG550" s="530"/>
      <c r="EH550" s="530"/>
      <c r="EI550" s="530"/>
      <c r="EJ550" s="530"/>
      <c r="EK550" s="530"/>
      <c r="EL550" s="530"/>
      <c r="EM550" s="530"/>
      <c r="EN550" s="530"/>
      <c r="EO550" s="530"/>
      <c r="EP550" s="530"/>
      <c r="EQ550" s="530"/>
      <c r="ER550" s="530"/>
      <c r="ES550" s="530"/>
      <c r="ET550" s="530"/>
      <c r="EU550" s="530"/>
      <c r="EV550" s="530"/>
      <c r="EW550" s="530"/>
      <c r="EX550" s="530"/>
      <c r="EY550" s="530"/>
      <c r="EZ550" s="530"/>
      <c r="FA550" s="530"/>
      <c r="FB550" s="530"/>
      <c r="FC550" s="530"/>
      <c r="FD550" s="530"/>
      <c r="FE550" s="530"/>
      <c r="FF550" s="530"/>
      <c r="FG550" s="530"/>
      <c r="FH550" s="530"/>
      <c r="FI550" s="530"/>
      <c r="FJ550" s="530"/>
      <c r="FK550" s="530"/>
      <c r="FL550" s="530"/>
      <c r="FM550" s="530"/>
      <c r="FN550" s="530"/>
      <c r="FO550" s="530"/>
      <c r="FP550" s="530"/>
      <c r="FQ550" s="530"/>
      <c r="FR550" s="530"/>
      <c r="FS550" s="530"/>
      <c r="FT550" s="530"/>
      <c r="FU550" s="530"/>
      <c r="FV550" s="530"/>
      <c r="FW550" s="530"/>
      <c r="FX550" s="530"/>
      <c r="FY550" s="530"/>
      <c r="FZ550" s="530"/>
      <c r="GA550" s="530"/>
      <c r="GB550" s="530"/>
      <c r="GC550" s="530"/>
      <c r="GD550" s="530"/>
      <c r="GE550" s="530"/>
      <c r="GF550" s="530"/>
      <c r="GG550" s="530"/>
      <c r="GH550" s="530"/>
      <c r="GI550" s="530"/>
      <c r="GJ550" s="530"/>
      <c r="GK550" s="530"/>
      <c r="GL550" s="530"/>
      <c r="GM550" s="530"/>
      <c r="GN550" s="530"/>
      <c r="GO550" s="530"/>
      <c r="GP550" s="530"/>
      <c r="GQ550" s="530"/>
      <c r="GR550" s="530"/>
      <c r="GS550" s="530"/>
      <c r="GT550" s="530"/>
      <c r="GU550" s="530"/>
      <c r="GV550" s="530"/>
      <c r="GW550" s="530"/>
      <c r="GX550" s="530"/>
      <c r="GY550" s="530"/>
      <c r="GZ550" s="530"/>
      <c r="HA550" s="530"/>
      <c r="HB550" s="530"/>
      <c r="HC550" s="530"/>
      <c r="HD550" s="530"/>
      <c r="HE550" s="530"/>
      <c r="HF550" s="530"/>
      <c r="HG550" s="530"/>
      <c r="HH550" s="530"/>
      <c r="HI550" s="530"/>
      <c r="HJ550" s="530"/>
      <c r="HK550" s="530"/>
      <c r="HL550" s="530"/>
      <c r="HM550" s="530"/>
      <c r="HN550" s="530"/>
    </row>
    <row r="551" spans="1:222" s="525" customFormat="1" ht="89.25">
      <c r="A551" s="1912" t="s">
        <v>2444</v>
      </c>
      <c r="B551" s="1924" t="s">
        <v>2045</v>
      </c>
      <c r="C551" s="1941" t="s">
        <v>272</v>
      </c>
      <c r="D551" s="1942">
        <v>1</v>
      </c>
      <c r="E551" s="2330">
        <v>205</v>
      </c>
      <c r="F551" s="1979">
        <f t="shared" si="22"/>
        <v>205</v>
      </c>
    </row>
    <row r="552" spans="1:222" s="525" customFormat="1" ht="25.5">
      <c r="A552" s="1912" t="s">
        <v>2445</v>
      </c>
      <c r="B552" s="1923" t="s">
        <v>2231</v>
      </c>
      <c r="C552" s="498" t="s">
        <v>272</v>
      </c>
      <c r="D552" s="1922">
        <v>1</v>
      </c>
      <c r="E552" s="2330">
        <v>8</v>
      </c>
      <c r="F552" s="1979">
        <f t="shared" si="22"/>
        <v>8</v>
      </c>
    </row>
    <row r="553" spans="1:222" s="525" customFormat="1" ht="344.25">
      <c r="A553" s="1912" t="s">
        <v>2446</v>
      </c>
      <c r="B553" s="1936" t="s">
        <v>2374</v>
      </c>
      <c r="C553" s="494" t="s">
        <v>272</v>
      </c>
      <c r="D553" s="494">
        <v>1</v>
      </c>
      <c r="E553" s="2330">
        <v>59</v>
      </c>
      <c r="F553" s="1979">
        <f t="shared" si="22"/>
        <v>59</v>
      </c>
    </row>
    <row r="554" spans="1:222" s="525" customFormat="1" ht="229.5">
      <c r="A554" s="1912" t="s">
        <v>2447</v>
      </c>
      <c r="B554" s="1938" t="s">
        <v>2375</v>
      </c>
      <c r="C554" s="1941" t="s">
        <v>272</v>
      </c>
      <c r="D554" s="1942">
        <v>1</v>
      </c>
      <c r="E554" s="2330">
        <v>226</v>
      </c>
      <c r="F554" s="1979">
        <f t="shared" si="22"/>
        <v>226</v>
      </c>
    </row>
    <row r="555" spans="1:222" s="525" customFormat="1" ht="89.25">
      <c r="A555" s="1912" t="s">
        <v>2448</v>
      </c>
      <c r="B555" s="1946" t="s">
        <v>2376</v>
      </c>
      <c r="C555" s="1941" t="s">
        <v>272</v>
      </c>
      <c r="D555" s="1942">
        <v>1</v>
      </c>
      <c r="E555" s="2330">
        <v>45</v>
      </c>
      <c r="F555" s="1979">
        <f t="shared" si="22"/>
        <v>45</v>
      </c>
    </row>
    <row r="556" spans="1:222" s="533" customFormat="1" ht="165.75">
      <c r="A556" s="1912" t="s">
        <v>2449</v>
      </c>
      <c r="B556" s="1975" t="s">
        <v>1869</v>
      </c>
      <c r="C556" s="1976" t="s">
        <v>272</v>
      </c>
      <c r="D556" s="1977">
        <v>1</v>
      </c>
      <c r="E556" s="2330">
        <v>300</v>
      </c>
      <c r="F556" s="1979">
        <f t="shared" si="22"/>
        <v>300</v>
      </c>
      <c r="G556" s="532"/>
      <c r="H556" s="532"/>
      <c r="I556" s="532"/>
      <c r="J556" s="532"/>
      <c r="K556" s="532"/>
      <c r="L556" s="532"/>
      <c r="M556" s="532"/>
      <c r="N556" s="532"/>
      <c r="O556" s="532"/>
      <c r="P556" s="532"/>
      <c r="Q556" s="532"/>
      <c r="R556" s="532"/>
      <c r="S556" s="532"/>
      <c r="T556" s="532"/>
      <c r="U556" s="532"/>
      <c r="V556" s="532"/>
      <c r="W556" s="532"/>
      <c r="X556" s="532"/>
      <c r="Y556" s="532"/>
      <c r="Z556" s="532"/>
      <c r="AA556" s="532"/>
      <c r="AB556" s="532"/>
      <c r="AC556" s="532"/>
      <c r="AD556" s="532"/>
      <c r="AE556" s="532"/>
      <c r="AF556" s="532"/>
      <c r="AG556" s="532"/>
      <c r="AH556" s="532"/>
      <c r="AI556" s="532"/>
      <c r="AJ556" s="532"/>
      <c r="AK556" s="532"/>
      <c r="AL556" s="532"/>
      <c r="AM556" s="532"/>
      <c r="AN556" s="532"/>
      <c r="AO556" s="532"/>
      <c r="AP556" s="532"/>
      <c r="AQ556" s="532"/>
      <c r="AR556" s="532"/>
      <c r="AS556" s="532"/>
      <c r="AT556" s="532"/>
      <c r="AU556" s="532"/>
      <c r="AV556" s="532"/>
      <c r="AW556" s="532"/>
      <c r="AX556" s="532"/>
      <c r="AY556" s="532"/>
      <c r="AZ556" s="532"/>
      <c r="BA556" s="532"/>
      <c r="BB556" s="532"/>
      <c r="BC556" s="532"/>
      <c r="BD556" s="532"/>
      <c r="BE556" s="532"/>
      <c r="BF556" s="532"/>
      <c r="BG556" s="532"/>
      <c r="BH556" s="532"/>
      <c r="BI556" s="532"/>
      <c r="BJ556" s="532"/>
      <c r="BK556" s="532"/>
      <c r="BL556" s="532"/>
      <c r="BM556" s="532"/>
      <c r="BN556" s="532"/>
      <c r="BO556" s="532"/>
      <c r="BP556" s="532"/>
      <c r="BQ556" s="532"/>
      <c r="BR556" s="532"/>
      <c r="BS556" s="532"/>
      <c r="BT556" s="532"/>
      <c r="BU556" s="532"/>
      <c r="BV556" s="532"/>
      <c r="BW556" s="532"/>
      <c r="BX556" s="532"/>
      <c r="BY556" s="532"/>
      <c r="BZ556" s="532"/>
      <c r="CA556" s="532"/>
      <c r="CB556" s="532"/>
      <c r="CC556" s="532"/>
      <c r="CD556" s="532"/>
      <c r="CE556" s="532"/>
      <c r="CF556" s="532"/>
      <c r="CG556" s="532"/>
      <c r="CH556" s="532"/>
      <c r="CI556" s="532"/>
      <c r="CJ556" s="532"/>
      <c r="CK556" s="532"/>
      <c r="CL556" s="532"/>
      <c r="CM556" s="532"/>
      <c r="CN556" s="532"/>
      <c r="CO556" s="532"/>
      <c r="CP556" s="532"/>
      <c r="CQ556" s="532"/>
      <c r="CR556" s="532"/>
      <c r="CS556" s="532"/>
      <c r="CT556" s="532"/>
      <c r="CU556" s="532"/>
      <c r="CV556" s="532"/>
      <c r="CW556" s="532"/>
      <c r="CX556" s="532"/>
      <c r="CY556" s="532"/>
      <c r="CZ556" s="532"/>
      <c r="DA556" s="532"/>
      <c r="DB556" s="532"/>
      <c r="DC556" s="532"/>
      <c r="DD556" s="532"/>
      <c r="DE556" s="532"/>
      <c r="DF556" s="532"/>
      <c r="DG556" s="532"/>
      <c r="DH556" s="532"/>
      <c r="DI556" s="532"/>
      <c r="DJ556" s="532"/>
      <c r="DK556" s="532"/>
      <c r="DL556" s="532"/>
      <c r="DM556" s="532"/>
      <c r="DN556" s="532"/>
      <c r="DO556" s="532"/>
      <c r="DP556" s="532"/>
      <c r="DQ556" s="532"/>
      <c r="DR556" s="532"/>
      <c r="DS556" s="532"/>
      <c r="DT556" s="532"/>
      <c r="DU556" s="532"/>
      <c r="DV556" s="532"/>
      <c r="DW556" s="532"/>
      <c r="DX556" s="532"/>
      <c r="DY556" s="532"/>
      <c r="DZ556" s="532"/>
      <c r="EA556" s="532"/>
      <c r="EB556" s="532"/>
      <c r="EC556" s="532"/>
      <c r="ED556" s="532"/>
      <c r="EE556" s="532"/>
      <c r="EF556" s="532"/>
      <c r="EG556" s="532"/>
      <c r="EH556" s="532"/>
      <c r="EI556" s="532"/>
      <c r="EJ556" s="532"/>
      <c r="EK556" s="532"/>
      <c r="EL556" s="532"/>
      <c r="EM556" s="532"/>
      <c r="EN556" s="532"/>
      <c r="EO556" s="532"/>
      <c r="EP556" s="532"/>
      <c r="EQ556" s="532"/>
      <c r="ER556" s="532"/>
      <c r="ES556" s="532"/>
      <c r="ET556" s="532"/>
      <c r="EU556" s="532"/>
      <c r="EV556" s="532"/>
      <c r="EW556" s="532"/>
      <c r="EX556" s="532"/>
      <c r="EY556" s="532"/>
      <c r="EZ556" s="532"/>
      <c r="FA556" s="532"/>
      <c r="FB556" s="532"/>
      <c r="FC556" s="532"/>
      <c r="FD556" s="532"/>
      <c r="FE556" s="532"/>
      <c r="FF556" s="532"/>
      <c r="FG556" s="532"/>
      <c r="FH556" s="532"/>
      <c r="FI556" s="532"/>
      <c r="FJ556" s="532"/>
      <c r="FK556" s="532"/>
      <c r="FL556" s="532"/>
      <c r="FM556" s="532"/>
      <c r="FN556" s="532"/>
      <c r="FO556" s="532"/>
      <c r="FP556" s="532"/>
      <c r="FQ556" s="532"/>
      <c r="FR556" s="532"/>
      <c r="FS556" s="532"/>
      <c r="FT556" s="532"/>
      <c r="FU556" s="532"/>
      <c r="FV556" s="532"/>
      <c r="FW556" s="532"/>
      <c r="FX556" s="532"/>
      <c r="FY556" s="532"/>
      <c r="FZ556" s="532"/>
      <c r="GA556" s="532"/>
      <c r="GB556" s="532"/>
      <c r="GC556" s="532"/>
      <c r="GD556" s="532"/>
      <c r="GE556" s="532"/>
      <c r="GF556" s="532"/>
      <c r="GG556" s="532"/>
      <c r="GH556" s="532"/>
      <c r="GI556" s="532"/>
      <c r="GJ556" s="532"/>
      <c r="GK556" s="532"/>
      <c r="GL556" s="532"/>
      <c r="GM556" s="532"/>
      <c r="GN556" s="532"/>
      <c r="GO556" s="532"/>
      <c r="GP556" s="532"/>
      <c r="GQ556" s="532"/>
      <c r="GR556" s="532"/>
      <c r="GS556" s="532"/>
      <c r="GT556" s="532"/>
      <c r="GU556" s="532"/>
      <c r="GV556" s="532"/>
      <c r="GW556" s="532"/>
      <c r="GX556" s="532"/>
      <c r="GY556" s="532"/>
      <c r="GZ556" s="532"/>
      <c r="HA556" s="532"/>
      <c r="HB556" s="532"/>
      <c r="HC556" s="532"/>
      <c r="HD556" s="532"/>
      <c r="HE556" s="532"/>
      <c r="HF556" s="532"/>
      <c r="HG556" s="532"/>
      <c r="HH556" s="532"/>
      <c r="HI556" s="532"/>
      <c r="HJ556" s="532"/>
      <c r="HK556" s="532"/>
      <c r="HL556" s="532"/>
      <c r="HM556" s="532"/>
      <c r="HN556" s="532"/>
    </row>
    <row r="557" spans="1:222" s="533" customFormat="1" ht="76.5">
      <c r="A557" s="1912" t="s">
        <v>2450</v>
      </c>
      <c r="B557" s="1975" t="s">
        <v>1870</v>
      </c>
      <c r="C557" s="1976" t="s">
        <v>272</v>
      </c>
      <c r="D557" s="1977">
        <v>1</v>
      </c>
      <c r="E557" s="2330">
        <v>50</v>
      </c>
      <c r="F557" s="1979">
        <f t="shared" si="22"/>
        <v>50</v>
      </c>
      <c r="G557" s="532"/>
      <c r="H557" s="532"/>
      <c r="I557" s="532"/>
      <c r="J557" s="532"/>
      <c r="K557" s="532"/>
      <c r="L557" s="532"/>
      <c r="M557" s="532"/>
      <c r="N557" s="532"/>
      <c r="O557" s="532"/>
      <c r="P557" s="532"/>
      <c r="Q557" s="532"/>
      <c r="R557" s="532"/>
      <c r="S557" s="532"/>
      <c r="T557" s="532"/>
      <c r="U557" s="532"/>
      <c r="V557" s="532"/>
      <c r="W557" s="532"/>
      <c r="X557" s="532"/>
      <c r="Y557" s="532"/>
      <c r="Z557" s="532"/>
      <c r="AA557" s="532"/>
      <c r="AB557" s="532"/>
      <c r="AC557" s="532"/>
      <c r="AD557" s="532"/>
      <c r="AE557" s="532"/>
      <c r="AF557" s="532"/>
      <c r="AG557" s="532"/>
      <c r="AH557" s="532"/>
      <c r="AI557" s="532"/>
      <c r="AJ557" s="532"/>
      <c r="AK557" s="532"/>
      <c r="AL557" s="532"/>
      <c r="AM557" s="532"/>
      <c r="AN557" s="532"/>
      <c r="AO557" s="532"/>
      <c r="AP557" s="532"/>
      <c r="AQ557" s="532"/>
      <c r="AR557" s="532"/>
      <c r="AS557" s="532"/>
      <c r="AT557" s="532"/>
      <c r="AU557" s="532"/>
      <c r="AV557" s="532"/>
      <c r="AW557" s="532"/>
      <c r="AX557" s="532"/>
      <c r="AY557" s="532"/>
      <c r="AZ557" s="532"/>
      <c r="BA557" s="532"/>
      <c r="BB557" s="532"/>
      <c r="BC557" s="532"/>
      <c r="BD557" s="532"/>
      <c r="BE557" s="532"/>
      <c r="BF557" s="532"/>
      <c r="BG557" s="532"/>
      <c r="BH557" s="532"/>
      <c r="BI557" s="532"/>
      <c r="BJ557" s="532"/>
      <c r="BK557" s="532"/>
      <c r="BL557" s="532"/>
      <c r="BM557" s="532"/>
      <c r="BN557" s="532"/>
      <c r="BO557" s="532"/>
      <c r="BP557" s="532"/>
      <c r="BQ557" s="532"/>
      <c r="BR557" s="532"/>
      <c r="BS557" s="532"/>
      <c r="BT557" s="532"/>
      <c r="BU557" s="532"/>
      <c r="BV557" s="532"/>
      <c r="BW557" s="532"/>
      <c r="BX557" s="532"/>
      <c r="BY557" s="532"/>
      <c r="BZ557" s="532"/>
      <c r="CA557" s="532"/>
      <c r="CB557" s="532"/>
      <c r="CC557" s="532"/>
      <c r="CD557" s="532"/>
      <c r="CE557" s="532"/>
      <c r="CF557" s="532"/>
      <c r="CG557" s="532"/>
      <c r="CH557" s="532"/>
      <c r="CI557" s="532"/>
      <c r="CJ557" s="532"/>
      <c r="CK557" s="532"/>
      <c r="CL557" s="532"/>
      <c r="CM557" s="532"/>
      <c r="CN557" s="532"/>
      <c r="CO557" s="532"/>
      <c r="CP557" s="532"/>
      <c r="CQ557" s="532"/>
      <c r="CR557" s="532"/>
      <c r="CS557" s="532"/>
      <c r="CT557" s="532"/>
      <c r="CU557" s="532"/>
      <c r="CV557" s="532"/>
      <c r="CW557" s="532"/>
      <c r="CX557" s="532"/>
      <c r="CY557" s="532"/>
      <c r="CZ557" s="532"/>
      <c r="DA557" s="532"/>
      <c r="DB557" s="532"/>
      <c r="DC557" s="532"/>
      <c r="DD557" s="532"/>
      <c r="DE557" s="532"/>
      <c r="DF557" s="532"/>
      <c r="DG557" s="532"/>
      <c r="DH557" s="532"/>
      <c r="DI557" s="532"/>
      <c r="DJ557" s="532"/>
      <c r="DK557" s="532"/>
      <c r="DL557" s="532"/>
      <c r="DM557" s="532"/>
      <c r="DN557" s="532"/>
      <c r="DO557" s="532"/>
      <c r="DP557" s="532"/>
      <c r="DQ557" s="532"/>
      <c r="DR557" s="532"/>
      <c r="DS557" s="532"/>
      <c r="DT557" s="532"/>
      <c r="DU557" s="532"/>
      <c r="DV557" s="532"/>
      <c r="DW557" s="532"/>
      <c r="DX557" s="532"/>
      <c r="DY557" s="532"/>
      <c r="DZ557" s="532"/>
      <c r="EA557" s="532"/>
      <c r="EB557" s="532"/>
      <c r="EC557" s="532"/>
      <c r="ED557" s="532"/>
      <c r="EE557" s="532"/>
      <c r="EF557" s="532"/>
      <c r="EG557" s="532"/>
      <c r="EH557" s="532"/>
      <c r="EI557" s="532"/>
      <c r="EJ557" s="532"/>
      <c r="EK557" s="532"/>
      <c r="EL557" s="532"/>
      <c r="EM557" s="532"/>
      <c r="EN557" s="532"/>
      <c r="EO557" s="532"/>
      <c r="EP557" s="532"/>
      <c r="EQ557" s="532"/>
      <c r="ER557" s="532"/>
      <c r="ES557" s="532"/>
      <c r="ET557" s="532"/>
      <c r="EU557" s="532"/>
      <c r="EV557" s="532"/>
      <c r="EW557" s="532"/>
      <c r="EX557" s="532"/>
      <c r="EY557" s="532"/>
      <c r="EZ557" s="532"/>
      <c r="FA557" s="532"/>
      <c r="FB557" s="532"/>
      <c r="FC557" s="532"/>
      <c r="FD557" s="532"/>
      <c r="FE557" s="532"/>
      <c r="FF557" s="532"/>
      <c r="FG557" s="532"/>
      <c r="FH557" s="532"/>
      <c r="FI557" s="532"/>
      <c r="FJ557" s="532"/>
      <c r="FK557" s="532"/>
      <c r="FL557" s="532"/>
      <c r="FM557" s="532"/>
      <c r="FN557" s="532"/>
      <c r="FO557" s="532"/>
      <c r="FP557" s="532"/>
      <c r="FQ557" s="532"/>
      <c r="FR557" s="532"/>
      <c r="FS557" s="532"/>
      <c r="FT557" s="532"/>
      <c r="FU557" s="532"/>
      <c r="FV557" s="532"/>
      <c r="FW557" s="532"/>
      <c r="FX557" s="532"/>
      <c r="FY557" s="532"/>
      <c r="FZ557" s="532"/>
      <c r="GA557" s="532"/>
      <c r="GB557" s="532"/>
      <c r="GC557" s="532"/>
      <c r="GD557" s="532"/>
      <c r="GE557" s="532"/>
      <c r="GF557" s="532"/>
      <c r="GG557" s="532"/>
      <c r="GH557" s="532"/>
      <c r="GI557" s="532"/>
      <c r="GJ557" s="532"/>
      <c r="GK557" s="532"/>
      <c r="GL557" s="532"/>
      <c r="GM557" s="532"/>
      <c r="GN557" s="532"/>
      <c r="GO557" s="532"/>
      <c r="GP557" s="532"/>
      <c r="GQ557" s="532"/>
      <c r="GR557" s="532"/>
      <c r="GS557" s="532"/>
      <c r="GT557" s="532"/>
      <c r="GU557" s="532"/>
      <c r="GV557" s="532"/>
      <c r="GW557" s="532"/>
      <c r="GX557" s="532"/>
      <c r="GY557" s="532"/>
      <c r="GZ557" s="532"/>
      <c r="HA557" s="532"/>
      <c r="HB557" s="532"/>
      <c r="HC557" s="532"/>
      <c r="HD557" s="532"/>
      <c r="HE557" s="532"/>
      <c r="HF557" s="532"/>
      <c r="HG557" s="532"/>
      <c r="HH557" s="532"/>
      <c r="HI557" s="532"/>
      <c r="HJ557" s="532"/>
      <c r="HK557" s="532"/>
      <c r="HL557" s="532"/>
      <c r="HM557" s="532"/>
      <c r="HN557" s="532"/>
    </row>
    <row r="558" spans="1:222" s="525" customFormat="1" ht="102">
      <c r="A558" s="1912" t="s">
        <v>2451</v>
      </c>
      <c r="B558" s="1924" t="s">
        <v>1871</v>
      </c>
      <c r="C558" s="1925" t="s">
        <v>272</v>
      </c>
      <c r="D558" s="1926">
        <v>1</v>
      </c>
      <c r="E558" s="2330">
        <v>495</v>
      </c>
      <c r="F558" s="1979">
        <f t="shared" si="22"/>
        <v>495</v>
      </c>
    </row>
    <row r="559" spans="1:222" s="525" customFormat="1" ht="15">
      <c r="A559" s="483" t="s">
        <v>2337</v>
      </c>
      <c r="B559" s="483" t="s">
        <v>2452</v>
      </c>
      <c r="C559" s="483"/>
      <c r="D559" s="483"/>
      <c r="E559" s="524"/>
      <c r="F559" s="506">
        <f>SUM(F484:F558)</f>
        <v>13117</v>
      </c>
    </row>
    <row r="560" spans="1:222" s="525" customFormat="1">
      <c r="A560" s="1927"/>
      <c r="B560" s="1908"/>
      <c r="C560" s="1824"/>
      <c r="D560" s="1819"/>
      <c r="E560" s="2223"/>
      <c r="F560" s="1947"/>
    </row>
    <row r="561" spans="1:222" s="525" customFormat="1" ht="15">
      <c r="A561" s="483" t="s">
        <v>2453</v>
      </c>
      <c r="B561" s="483" t="s">
        <v>2454</v>
      </c>
      <c r="C561" s="483"/>
      <c r="D561" s="483"/>
      <c r="E561" s="524"/>
      <c r="F561" s="483"/>
    </row>
    <row r="562" spans="1:222" s="533" customFormat="1" ht="204">
      <c r="A562" s="1912" t="s">
        <v>2455</v>
      </c>
      <c r="B562" s="2005" t="s">
        <v>2456</v>
      </c>
      <c r="C562" s="2006" t="s">
        <v>272</v>
      </c>
      <c r="D562" s="2007">
        <v>1</v>
      </c>
      <c r="E562" s="2330">
        <v>768</v>
      </c>
      <c r="F562" s="1979">
        <f t="shared" ref="F562" si="23">D562*E562</f>
        <v>768</v>
      </c>
      <c r="G562" s="532"/>
      <c r="H562" s="532"/>
      <c r="I562" s="532"/>
      <c r="J562" s="532"/>
      <c r="K562" s="532"/>
      <c r="L562" s="532"/>
      <c r="M562" s="532"/>
      <c r="N562" s="532"/>
      <c r="O562" s="532"/>
      <c r="P562" s="532"/>
      <c r="Q562" s="532"/>
      <c r="R562" s="532"/>
      <c r="S562" s="532"/>
      <c r="T562" s="532"/>
      <c r="U562" s="532"/>
      <c r="V562" s="532"/>
      <c r="W562" s="532"/>
      <c r="X562" s="532"/>
      <c r="Y562" s="532"/>
      <c r="Z562" s="532"/>
      <c r="AA562" s="532"/>
      <c r="AB562" s="532"/>
      <c r="AC562" s="532"/>
      <c r="AD562" s="532"/>
      <c r="AE562" s="532"/>
      <c r="AF562" s="532"/>
      <c r="AG562" s="532"/>
      <c r="AH562" s="532"/>
      <c r="AI562" s="532"/>
      <c r="AJ562" s="532"/>
      <c r="AK562" s="532"/>
      <c r="AL562" s="532"/>
      <c r="AM562" s="532"/>
      <c r="AN562" s="532"/>
      <c r="AO562" s="532"/>
      <c r="AP562" s="532"/>
      <c r="AQ562" s="532"/>
      <c r="AR562" s="532"/>
      <c r="AS562" s="532"/>
      <c r="AT562" s="532"/>
      <c r="AU562" s="532"/>
      <c r="AV562" s="532"/>
      <c r="AW562" s="532"/>
      <c r="AX562" s="532"/>
      <c r="AY562" s="532"/>
      <c r="AZ562" s="532"/>
      <c r="BA562" s="532"/>
      <c r="BB562" s="532"/>
      <c r="BC562" s="532"/>
      <c r="BD562" s="532"/>
      <c r="BE562" s="532"/>
      <c r="BF562" s="532"/>
      <c r="BG562" s="532"/>
      <c r="BH562" s="532"/>
      <c r="BI562" s="532"/>
      <c r="BJ562" s="532"/>
      <c r="BK562" s="532"/>
      <c r="BL562" s="532"/>
      <c r="BM562" s="532"/>
      <c r="BN562" s="532"/>
      <c r="BO562" s="532"/>
      <c r="BP562" s="532"/>
      <c r="BQ562" s="532"/>
      <c r="BR562" s="532"/>
      <c r="BS562" s="532"/>
      <c r="BT562" s="532"/>
      <c r="BU562" s="532"/>
      <c r="BV562" s="532"/>
      <c r="BW562" s="532"/>
      <c r="BX562" s="532"/>
      <c r="BY562" s="532"/>
      <c r="BZ562" s="532"/>
      <c r="CA562" s="532"/>
      <c r="CB562" s="532"/>
      <c r="CC562" s="532"/>
      <c r="CD562" s="532"/>
      <c r="CE562" s="532"/>
      <c r="CF562" s="532"/>
      <c r="CG562" s="532"/>
      <c r="CH562" s="532"/>
      <c r="CI562" s="532"/>
      <c r="CJ562" s="532"/>
      <c r="CK562" s="532"/>
      <c r="CL562" s="532"/>
      <c r="CM562" s="532"/>
      <c r="CN562" s="532"/>
      <c r="CO562" s="532"/>
      <c r="CP562" s="532"/>
      <c r="CQ562" s="532"/>
      <c r="CR562" s="532"/>
      <c r="CS562" s="532"/>
      <c r="CT562" s="532"/>
      <c r="CU562" s="532"/>
      <c r="CV562" s="532"/>
      <c r="CW562" s="532"/>
      <c r="CX562" s="532"/>
      <c r="CY562" s="532"/>
      <c r="CZ562" s="532"/>
      <c r="DA562" s="532"/>
      <c r="DB562" s="532"/>
      <c r="DC562" s="532"/>
      <c r="DD562" s="532"/>
      <c r="DE562" s="532"/>
      <c r="DF562" s="532"/>
      <c r="DG562" s="532"/>
      <c r="DH562" s="532"/>
      <c r="DI562" s="532"/>
      <c r="DJ562" s="532"/>
      <c r="DK562" s="532"/>
      <c r="DL562" s="532"/>
      <c r="DM562" s="532"/>
      <c r="DN562" s="532"/>
      <c r="DO562" s="532"/>
      <c r="DP562" s="532"/>
      <c r="DQ562" s="532"/>
      <c r="DR562" s="532"/>
      <c r="DS562" s="532"/>
      <c r="DT562" s="532"/>
      <c r="DU562" s="532"/>
      <c r="DV562" s="532"/>
      <c r="DW562" s="532"/>
      <c r="DX562" s="532"/>
      <c r="DY562" s="532"/>
      <c r="DZ562" s="532"/>
      <c r="EA562" s="532"/>
      <c r="EB562" s="532"/>
      <c r="EC562" s="532"/>
      <c r="ED562" s="532"/>
      <c r="EE562" s="532"/>
      <c r="EF562" s="532"/>
      <c r="EG562" s="532"/>
      <c r="EH562" s="532"/>
      <c r="EI562" s="532"/>
      <c r="EJ562" s="532"/>
      <c r="EK562" s="532"/>
      <c r="EL562" s="532"/>
      <c r="EM562" s="532"/>
      <c r="EN562" s="532"/>
      <c r="EO562" s="532"/>
      <c r="EP562" s="532"/>
      <c r="EQ562" s="532"/>
      <c r="ER562" s="532"/>
      <c r="ES562" s="532"/>
      <c r="ET562" s="532"/>
      <c r="EU562" s="532"/>
      <c r="EV562" s="532"/>
      <c r="EW562" s="532"/>
      <c r="EX562" s="532"/>
      <c r="EY562" s="532"/>
      <c r="EZ562" s="532"/>
      <c r="FA562" s="532"/>
      <c r="FB562" s="532"/>
      <c r="FC562" s="532"/>
      <c r="FD562" s="532"/>
      <c r="FE562" s="532"/>
      <c r="FF562" s="532"/>
      <c r="FG562" s="532"/>
      <c r="FH562" s="532"/>
      <c r="FI562" s="532"/>
      <c r="FJ562" s="532"/>
      <c r="FK562" s="532"/>
      <c r="FL562" s="532"/>
      <c r="FM562" s="532"/>
      <c r="FN562" s="532"/>
      <c r="FO562" s="532"/>
      <c r="FP562" s="532"/>
      <c r="FQ562" s="532"/>
      <c r="FR562" s="532"/>
      <c r="FS562" s="532"/>
      <c r="FT562" s="532"/>
      <c r="FU562" s="532"/>
      <c r="FV562" s="532"/>
      <c r="FW562" s="532"/>
      <c r="FX562" s="532"/>
      <c r="FY562" s="532"/>
      <c r="FZ562" s="532"/>
      <c r="GA562" s="532"/>
      <c r="GB562" s="532"/>
      <c r="GC562" s="532"/>
      <c r="GD562" s="532"/>
      <c r="GE562" s="532"/>
      <c r="GF562" s="532"/>
      <c r="GG562" s="532"/>
      <c r="GH562" s="532"/>
      <c r="GI562" s="532"/>
      <c r="GJ562" s="532"/>
      <c r="GK562" s="532"/>
      <c r="GL562" s="532"/>
      <c r="GM562" s="532"/>
      <c r="GN562" s="532"/>
      <c r="GO562" s="532"/>
      <c r="GP562" s="532"/>
      <c r="GQ562" s="532"/>
      <c r="GR562" s="532"/>
      <c r="GS562" s="532"/>
      <c r="GT562" s="532"/>
      <c r="GU562" s="532"/>
      <c r="GV562" s="532"/>
      <c r="GW562" s="532"/>
      <c r="GX562" s="532"/>
      <c r="GY562" s="532"/>
      <c r="GZ562" s="532"/>
      <c r="HA562" s="532"/>
      <c r="HB562" s="532"/>
      <c r="HC562" s="532"/>
      <c r="HD562" s="532"/>
      <c r="HE562" s="532"/>
      <c r="HF562" s="532"/>
      <c r="HG562" s="532"/>
      <c r="HH562" s="532"/>
      <c r="HI562" s="532"/>
      <c r="HJ562" s="532"/>
      <c r="HK562" s="532"/>
      <c r="HL562" s="532"/>
      <c r="HM562" s="532"/>
      <c r="HN562" s="532"/>
    </row>
    <row r="563" spans="1:222" s="525" customFormat="1" ht="15">
      <c r="A563" s="483" t="s">
        <v>2453</v>
      </c>
      <c r="B563" s="483" t="s">
        <v>2457</v>
      </c>
      <c r="C563" s="483"/>
      <c r="D563" s="483"/>
      <c r="E563" s="524"/>
      <c r="F563" s="508">
        <f>SUM(F562)</f>
        <v>768</v>
      </c>
    </row>
    <row r="564" spans="1:222" s="525" customFormat="1">
      <c r="A564" s="1927"/>
      <c r="B564" s="1908"/>
      <c r="C564" s="1824"/>
      <c r="D564" s="1819"/>
      <c r="E564" s="2223"/>
      <c r="F564" s="1947"/>
    </row>
    <row r="565" spans="1:222" s="525" customFormat="1" ht="15">
      <c r="A565" s="483" t="s">
        <v>2458</v>
      </c>
      <c r="B565" s="483" t="s">
        <v>2459</v>
      </c>
      <c r="C565" s="483"/>
      <c r="D565" s="483"/>
      <c r="E565" s="524"/>
      <c r="F565" s="483"/>
    </row>
    <row r="566" spans="1:222" s="525" customFormat="1" ht="63.75">
      <c r="A566" s="1912" t="s">
        <v>2468</v>
      </c>
      <c r="B566" s="2008" t="s">
        <v>5331</v>
      </c>
      <c r="C566" s="2001" t="s">
        <v>272</v>
      </c>
      <c r="D566" s="1942">
        <v>3</v>
      </c>
      <c r="E566" s="2330">
        <v>141</v>
      </c>
      <c r="F566" s="1979">
        <f t="shared" ref="F566:F629" si="24">D566*E566</f>
        <v>423</v>
      </c>
    </row>
    <row r="567" spans="1:222" s="525" customFormat="1" ht="63.75">
      <c r="A567" s="1912" t="s">
        <v>2469</v>
      </c>
      <c r="B567" s="1940" t="s">
        <v>5332</v>
      </c>
      <c r="C567" s="1941" t="s">
        <v>272</v>
      </c>
      <c r="D567" s="1942">
        <v>4</v>
      </c>
      <c r="E567" s="2330">
        <v>125</v>
      </c>
      <c r="F567" s="1979">
        <f t="shared" si="24"/>
        <v>500</v>
      </c>
    </row>
    <row r="568" spans="1:222" s="525" customFormat="1" ht="38.25">
      <c r="A568" s="1912" t="s">
        <v>2470</v>
      </c>
      <c r="B568" s="1962" t="s">
        <v>5330</v>
      </c>
      <c r="C568" s="1941" t="s">
        <v>272</v>
      </c>
      <c r="D568" s="1942">
        <v>20</v>
      </c>
      <c r="E568" s="2330">
        <v>38</v>
      </c>
      <c r="F568" s="1979">
        <f t="shared" si="24"/>
        <v>760</v>
      </c>
    </row>
    <row r="569" spans="1:222" s="525" customFormat="1" ht="140.25">
      <c r="A569" s="1912" t="s">
        <v>2471</v>
      </c>
      <c r="B569" s="1964" t="s">
        <v>1819</v>
      </c>
      <c r="C569" s="1919" t="s">
        <v>272</v>
      </c>
      <c r="D569" s="1920">
        <v>1</v>
      </c>
      <c r="E569" s="2330">
        <v>323</v>
      </c>
      <c r="F569" s="1979">
        <f t="shared" si="24"/>
        <v>323</v>
      </c>
    </row>
    <row r="570" spans="1:222" s="521" customFormat="1" ht="25.5">
      <c r="A570" s="1912" t="s">
        <v>2472</v>
      </c>
      <c r="B570" s="1918" t="s">
        <v>5311</v>
      </c>
      <c r="C570" s="1919" t="s">
        <v>272</v>
      </c>
      <c r="D570" s="1920">
        <v>2</v>
      </c>
      <c r="E570" s="2330">
        <v>75</v>
      </c>
      <c r="F570" s="1979">
        <f t="shared" si="24"/>
        <v>150</v>
      </c>
    </row>
    <row r="571" spans="1:222" s="521" customFormat="1" ht="63.75">
      <c r="A571" s="1912" t="s">
        <v>2473</v>
      </c>
      <c r="B571" s="1918" t="s">
        <v>1820</v>
      </c>
      <c r="C571" s="1919" t="s">
        <v>272</v>
      </c>
      <c r="D571" s="1920">
        <v>1</v>
      </c>
      <c r="E571" s="2330">
        <v>105</v>
      </c>
      <c r="F571" s="1979">
        <f t="shared" si="24"/>
        <v>105</v>
      </c>
    </row>
    <row r="572" spans="1:222" s="521" customFormat="1" ht="165.75">
      <c r="A572" s="1912" t="s">
        <v>2474</v>
      </c>
      <c r="B572" s="1940" t="s">
        <v>1821</v>
      </c>
      <c r="C572" s="1941" t="s">
        <v>272</v>
      </c>
      <c r="D572" s="1942">
        <v>1</v>
      </c>
      <c r="E572" s="2330">
        <v>309</v>
      </c>
      <c r="F572" s="1979">
        <f t="shared" si="24"/>
        <v>309</v>
      </c>
    </row>
    <row r="573" spans="1:222" s="521" customFormat="1" ht="216.75">
      <c r="A573" s="1912" t="s">
        <v>2475</v>
      </c>
      <c r="B573" s="1940" t="s">
        <v>2339</v>
      </c>
      <c r="C573" s="1941" t="s">
        <v>272</v>
      </c>
      <c r="D573" s="1942">
        <v>1</v>
      </c>
      <c r="E573" s="2330">
        <v>315</v>
      </c>
      <c r="F573" s="1979">
        <f t="shared" si="24"/>
        <v>315</v>
      </c>
    </row>
    <row r="574" spans="1:222" s="521" customFormat="1" ht="63.75">
      <c r="A574" s="1912" t="s">
        <v>2476</v>
      </c>
      <c r="B574" s="1940" t="s">
        <v>1827</v>
      </c>
      <c r="C574" s="1941" t="s">
        <v>272</v>
      </c>
      <c r="D574" s="1942">
        <v>4</v>
      </c>
      <c r="E574" s="2330">
        <v>9.5</v>
      </c>
      <c r="F574" s="1979">
        <f t="shared" si="24"/>
        <v>38</v>
      </c>
    </row>
    <row r="575" spans="1:222" s="521" customFormat="1" ht="63.75">
      <c r="A575" s="1912" t="s">
        <v>2477</v>
      </c>
      <c r="B575" s="1940" t="s">
        <v>1936</v>
      </c>
      <c r="C575" s="1941" t="s">
        <v>272</v>
      </c>
      <c r="D575" s="1942">
        <v>12</v>
      </c>
      <c r="E575" s="2330">
        <v>6.5</v>
      </c>
      <c r="F575" s="1979">
        <f t="shared" si="24"/>
        <v>78</v>
      </c>
    </row>
    <row r="576" spans="1:222" s="521" customFormat="1" ht="229.5">
      <c r="A576" s="1912" t="s">
        <v>2478</v>
      </c>
      <c r="B576" s="1940" t="s">
        <v>5333</v>
      </c>
      <c r="C576" s="1941" t="s">
        <v>272</v>
      </c>
      <c r="D576" s="1942">
        <v>1</v>
      </c>
      <c r="E576" s="2330">
        <v>222</v>
      </c>
      <c r="F576" s="1979">
        <f t="shared" si="24"/>
        <v>222</v>
      </c>
    </row>
    <row r="577" spans="1:6" s="521" customFormat="1" ht="255">
      <c r="A577" s="1912" t="s">
        <v>2479</v>
      </c>
      <c r="B577" s="1940" t="s">
        <v>2340</v>
      </c>
      <c r="C577" s="1941" t="s">
        <v>272</v>
      </c>
      <c r="D577" s="1942">
        <v>1</v>
      </c>
      <c r="E577" s="2330">
        <v>289</v>
      </c>
      <c r="F577" s="1979">
        <f t="shared" si="24"/>
        <v>289</v>
      </c>
    </row>
    <row r="578" spans="1:6" s="521" customFormat="1" ht="255">
      <c r="A578" s="1912" t="s">
        <v>2480</v>
      </c>
      <c r="B578" s="1940" t="s">
        <v>2341</v>
      </c>
      <c r="C578" s="1941" t="s">
        <v>272</v>
      </c>
      <c r="D578" s="1942">
        <v>1</v>
      </c>
      <c r="E578" s="2330">
        <v>192</v>
      </c>
      <c r="F578" s="1979">
        <f t="shared" si="24"/>
        <v>192</v>
      </c>
    </row>
    <row r="579" spans="1:6" s="521" customFormat="1" ht="153">
      <c r="A579" s="1912" t="s">
        <v>2481</v>
      </c>
      <c r="B579" s="1997" t="s">
        <v>5334</v>
      </c>
      <c r="C579" s="1941" t="s">
        <v>272</v>
      </c>
      <c r="D579" s="1942">
        <v>1</v>
      </c>
      <c r="E579" s="2330">
        <v>170</v>
      </c>
      <c r="F579" s="1979">
        <f t="shared" si="24"/>
        <v>170</v>
      </c>
    </row>
    <row r="580" spans="1:6" s="521" customFormat="1" ht="165.75">
      <c r="A580" s="1912" t="s">
        <v>2482</v>
      </c>
      <c r="B580" s="1940" t="s">
        <v>2028</v>
      </c>
      <c r="C580" s="1941" t="s">
        <v>272</v>
      </c>
      <c r="D580" s="1942">
        <v>1</v>
      </c>
      <c r="E580" s="2330">
        <v>185</v>
      </c>
      <c r="F580" s="1979">
        <f t="shared" si="24"/>
        <v>185</v>
      </c>
    </row>
    <row r="581" spans="1:6" s="521" customFormat="1" ht="63.75">
      <c r="A581" s="1912" t="s">
        <v>2483</v>
      </c>
      <c r="B581" s="1940" t="s">
        <v>1936</v>
      </c>
      <c r="C581" s="1941" t="s">
        <v>272</v>
      </c>
      <c r="D581" s="1942">
        <v>12</v>
      </c>
      <c r="E581" s="2330">
        <v>6.5</v>
      </c>
      <c r="F581" s="1979">
        <f t="shared" si="24"/>
        <v>78</v>
      </c>
    </row>
    <row r="582" spans="1:6" s="521" customFormat="1" ht="63.75">
      <c r="A582" s="1912" t="s">
        <v>2484</v>
      </c>
      <c r="B582" s="1940" t="s">
        <v>1827</v>
      </c>
      <c r="C582" s="1941" t="s">
        <v>272</v>
      </c>
      <c r="D582" s="1942">
        <v>3</v>
      </c>
      <c r="E582" s="2330">
        <v>9.5</v>
      </c>
      <c r="F582" s="1979">
        <f t="shared" si="24"/>
        <v>28.5</v>
      </c>
    </row>
    <row r="583" spans="1:6" s="521" customFormat="1" ht="165.75">
      <c r="A583" s="1912" t="s">
        <v>2485</v>
      </c>
      <c r="B583" s="1940" t="s">
        <v>1826</v>
      </c>
      <c r="C583" s="1941" t="s">
        <v>272</v>
      </c>
      <c r="D583" s="1942">
        <v>1</v>
      </c>
      <c r="E583" s="2330">
        <v>179</v>
      </c>
      <c r="F583" s="1979">
        <f t="shared" si="24"/>
        <v>179</v>
      </c>
    </row>
    <row r="584" spans="1:6" s="521" customFormat="1" ht="63.75">
      <c r="A584" s="1912" t="s">
        <v>2486</v>
      </c>
      <c r="B584" s="1940" t="s">
        <v>1827</v>
      </c>
      <c r="C584" s="1941" t="s">
        <v>272</v>
      </c>
      <c r="D584" s="1942">
        <v>3</v>
      </c>
      <c r="E584" s="2330">
        <v>9.5</v>
      </c>
      <c r="F584" s="1979">
        <f t="shared" si="24"/>
        <v>28.5</v>
      </c>
    </row>
    <row r="585" spans="1:6" s="521" customFormat="1" ht="63.75">
      <c r="A585" s="1912" t="s">
        <v>2487</v>
      </c>
      <c r="B585" s="1940" t="s">
        <v>1828</v>
      </c>
      <c r="C585" s="1941" t="s">
        <v>272</v>
      </c>
      <c r="D585" s="1942">
        <v>6</v>
      </c>
      <c r="E585" s="2330">
        <v>6.5</v>
      </c>
      <c r="F585" s="1979">
        <f t="shared" si="24"/>
        <v>39</v>
      </c>
    </row>
    <row r="586" spans="1:6" s="521" customFormat="1" ht="165.75">
      <c r="A586" s="1912" t="s">
        <v>2488</v>
      </c>
      <c r="B586" s="1940" t="s">
        <v>2342</v>
      </c>
      <c r="C586" s="1941" t="s">
        <v>272</v>
      </c>
      <c r="D586" s="1942">
        <v>1</v>
      </c>
      <c r="E586" s="2330">
        <v>183</v>
      </c>
      <c r="F586" s="1979">
        <f t="shared" si="24"/>
        <v>183</v>
      </c>
    </row>
    <row r="587" spans="1:6" s="521" customFormat="1" ht="51">
      <c r="A587" s="1912" t="s">
        <v>2489</v>
      </c>
      <c r="B587" s="1940" t="s">
        <v>2343</v>
      </c>
      <c r="C587" s="1941" t="s">
        <v>272</v>
      </c>
      <c r="D587" s="1942">
        <v>4</v>
      </c>
      <c r="E587" s="2330">
        <v>9.5</v>
      </c>
      <c r="F587" s="1979">
        <f t="shared" si="24"/>
        <v>38</v>
      </c>
    </row>
    <row r="588" spans="1:6" s="521" customFormat="1" ht="51">
      <c r="A588" s="1912" t="s">
        <v>2490</v>
      </c>
      <c r="B588" s="1940" t="s">
        <v>2344</v>
      </c>
      <c r="C588" s="1941" t="s">
        <v>272</v>
      </c>
      <c r="D588" s="1942">
        <v>8</v>
      </c>
      <c r="E588" s="2330">
        <v>6.5</v>
      </c>
      <c r="F588" s="1979">
        <f t="shared" si="24"/>
        <v>52</v>
      </c>
    </row>
    <row r="589" spans="1:6" s="521" customFormat="1" ht="102">
      <c r="A589" s="1912" t="s">
        <v>2491</v>
      </c>
      <c r="B589" s="1958" t="s">
        <v>5312</v>
      </c>
      <c r="C589" s="1963" t="s">
        <v>272</v>
      </c>
      <c r="D589" s="1942">
        <v>20</v>
      </c>
      <c r="E589" s="2330">
        <v>46</v>
      </c>
      <c r="F589" s="1979">
        <f t="shared" si="24"/>
        <v>920</v>
      </c>
    </row>
    <row r="590" spans="1:6" s="521" customFormat="1" ht="63.75">
      <c r="A590" s="1912" t="s">
        <v>2492</v>
      </c>
      <c r="B590" s="1958" t="s">
        <v>5325</v>
      </c>
      <c r="C590" s="1955" t="s">
        <v>272</v>
      </c>
      <c r="D590" s="498">
        <v>1</v>
      </c>
      <c r="E590" s="2330">
        <v>52</v>
      </c>
      <c r="F590" s="1979">
        <f t="shared" si="24"/>
        <v>52</v>
      </c>
    </row>
    <row r="591" spans="1:6" s="521" customFormat="1" ht="38.25">
      <c r="A591" s="1912" t="s">
        <v>2493</v>
      </c>
      <c r="B591" s="1856" t="s">
        <v>5314</v>
      </c>
      <c r="C591" s="1955" t="s">
        <v>272</v>
      </c>
      <c r="D591" s="498">
        <v>40</v>
      </c>
      <c r="E591" s="2330">
        <v>6.1</v>
      </c>
      <c r="F591" s="1979">
        <f t="shared" si="24"/>
        <v>244</v>
      </c>
    </row>
    <row r="592" spans="1:6" s="521" customFormat="1" ht="51">
      <c r="A592" s="1912" t="s">
        <v>2494</v>
      </c>
      <c r="B592" s="1936" t="s">
        <v>1832</v>
      </c>
      <c r="C592" s="1955" t="s">
        <v>1833</v>
      </c>
      <c r="D592" s="498">
        <v>20</v>
      </c>
      <c r="E592" s="2330">
        <v>11.2</v>
      </c>
      <c r="F592" s="1979">
        <f t="shared" si="24"/>
        <v>224</v>
      </c>
    </row>
    <row r="593" spans="1:6" s="521" customFormat="1" ht="51">
      <c r="A593" s="1912" t="s">
        <v>2495</v>
      </c>
      <c r="B593" s="1936" t="s">
        <v>1834</v>
      </c>
      <c r="C593" s="1955" t="s">
        <v>272</v>
      </c>
      <c r="D593" s="498">
        <v>20</v>
      </c>
      <c r="E593" s="2330">
        <v>13.2</v>
      </c>
      <c r="F593" s="1979">
        <f t="shared" si="24"/>
        <v>264</v>
      </c>
    </row>
    <row r="594" spans="1:6" s="521" customFormat="1" ht="38.25">
      <c r="A594" s="1912" t="s">
        <v>2496</v>
      </c>
      <c r="B594" s="1936" t="s">
        <v>1835</v>
      </c>
      <c r="C594" s="1955" t="s">
        <v>272</v>
      </c>
      <c r="D594" s="498">
        <v>40</v>
      </c>
      <c r="E594" s="2330">
        <v>12.2</v>
      </c>
      <c r="F594" s="1979">
        <f t="shared" si="24"/>
        <v>488</v>
      </c>
    </row>
    <row r="595" spans="1:6" s="521" customFormat="1" ht="395.25">
      <c r="A595" s="1912" t="s">
        <v>2497</v>
      </c>
      <c r="B595" s="1966" t="s">
        <v>1836</v>
      </c>
      <c r="C595" s="1967" t="s">
        <v>272</v>
      </c>
      <c r="D595" s="1967">
        <v>1</v>
      </c>
      <c r="E595" s="2330">
        <v>485</v>
      </c>
      <c r="F595" s="1979">
        <f t="shared" si="24"/>
        <v>485</v>
      </c>
    </row>
    <row r="596" spans="1:6" s="521" customFormat="1" ht="255">
      <c r="A596" s="1912" t="s">
        <v>2498</v>
      </c>
      <c r="B596" s="1940" t="s">
        <v>2345</v>
      </c>
      <c r="C596" s="1941" t="s">
        <v>272</v>
      </c>
      <c r="D596" s="1942">
        <v>1</v>
      </c>
      <c r="E596" s="2330">
        <v>339</v>
      </c>
      <c r="F596" s="1979">
        <f t="shared" si="24"/>
        <v>339</v>
      </c>
    </row>
    <row r="597" spans="1:6" s="521" customFormat="1" ht="114.75">
      <c r="A597" s="1912" t="s">
        <v>2499</v>
      </c>
      <c r="B597" s="1940" t="s">
        <v>2346</v>
      </c>
      <c r="C597" s="1941" t="s">
        <v>272</v>
      </c>
      <c r="D597" s="1942">
        <v>1</v>
      </c>
      <c r="E597" s="2330">
        <v>104</v>
      </c>
      <c r="F597" s="1979">
        <f t="shared" si="24"/>
        <v>104</v>
      </c>
    </row>
    <row r="598" spans="1:6" s="521" customFormat="1" ht="255">
      <c r="A598" s="1912" t="s">
        <v>2500</v>
      </c>
      <c r="B598" s="2004" t="s">
        <v>2347</v>
      </c>
      <c r="C598" s="1941" t="s">
        <v>272</v>
      </c>
      <c r="D598" s="1942">
        <v>1</v>
      </c>
      <c r="E598" s="2330">
        <v>675</v>
      </c>
      <c r="F598" s="1979">
        <f t="shared" si="24"/>
        <v>675</v>
      </c>
    </row>
    <row r="599" spans="1:6" s="521" customFormat="1" ht="229.5">
      <c r="A599" s="1912" t="s">
        <v>2501</v>
      </c>
      <c r="B599" s="1940" t="s">
        <v>2348</v>
      </c>
      <c r="C599" s="1941" t="s">
        <v>272</v>
      </c>
      <c r="D599" s="1942">
        <v>1</v>
      </c>
      <c r="E599" s="2330">
        <v>235</v>
      </c>
      <c r="F599" s="1979">
        <f t="shared" si="24"/>
        <v>235</v>
      </c>
    </row>
    <row r="600" spans="1:6" s="521" customFormat="1" ht="76.5">
      <c r="A600" s="1912" t="s">
        <v>2502</v>
      </c>
      <c r="B600" s="1940" t="s">
        <v>2349</v>
      </c>
      <c r="C600" s="1941" t="s">
        <v>272</v>
      </c>
      <c r="D600" s="1942">
        <v>1</v>
      </c>
      <c r="E600" s="2330">
        <v>281</v>
      </c>
      <c r="F600" s="1979">
        <f t="shared" si="24"/>
        <v>281</v>
      </c>
    </row>
    <row r="601" spans="1:6" s="521" customFormat="1" ht="76.5">
      <c r="A601" s="1912" t="s">
        <v>2503</v>
      </c>
      <c r="B601" s="1940" t="s">
        <v>2350</v>
      </c>
      <c r="C601" s="1941" t="s">
        <v>272</v>
      </c>
      <c r="D601" s="1942">
        <v>2</v>
      </c>
      <c r="E601" s="2330">
        <v>169</v>
      </c>
      <c r="F601" s="1979">
        <f t="shared" si="24"/>
        <v>338</v>
      </c>
    </row>
    <row r="602" spans="1:6" s="521" customFormat="1" ht="89.25">
      <c r="A602" s="1912" t="s">
        <v>2504</v>
      </c>
      <c r="B602" s="1940" t="s">
        <v>2351</v>
      </c>
      <c r="C602" s="1941" t="s">
        <v>272</v>
      </c>
      <c r="D602" s="1942">
        <v>1</v>
      </c>
      <c r="E602" s="2330">
        <v>161</v>
      </c>
      <c r="F602" s="1979">
        <f t="shared" si="24"/>
        <v>161</v>
      </c>
    </row>
    <row r="603" spans="1:6" s="521" customFormat="1" ht="89.25">
      <c r="A603" s="1912" t="s">
        <v>2505</v>
      </c>
      <c r="B603" s="1940" t="s">
        <v>2352</v>
      </c>
      <c r="C603" s="1941" t="s">
        <v>272</v>
      </c>
      <c r="D603" s="1942">
        <v>1</v>
      </c>
      <c r="E603" s="2330">
        <v>92</v>
      </c>
      <c r="F603" s="1979">
        <f t="shared" si="24"/>
        <v>92</v>
      </c>
    </row>
    <row r="604" spans="1:6" s="521" customFormat="1" ht="89.25">
      <c r="A604" s="1912" t="s">
        <v>2506</v>
      </c>
      <c r="B604" s="1970" t="s">
        <v>2353</v>
      </c>
      <c r="C604" s="1941" t="s">
        <v>272</v>
      </c>
      <c r="D604" s="1942">
        <v>2</v>
      </c>
      <c r="E604" s="2330">
        <v>55</v>
      </c>
      <c r="F604" s="1979">
        <f t="shared" si="24"/>
        <v>110</v>
      </c>
    </row>
    <row r="605" spans="1:6" s="521" customFormat="1" ht="89.25">
      <c r="A605" s="1912" t="s">
        <v>2507</v>
      </c>
      <c r="B605" s="1970" t="s">
        <v>2354</v>
      </c>
      <c r="C605" s="1941" t="s">
        <v>272</v>
      </c>
      <c r="D605" s="1942">
        <v>2</v>
      </c>
      <c r="E605" s="2330">
        <v>45</v>
      </c>
      <c r="F605" s="1979">
        <f t="shared" si="24"/>
        <v>90</v>
      </c>
    </row>
    <row r="606" spans="1:6" s="521" customFormat="1" ht="255">
      <c r="A606" s="1912" t="s">
        <v>2508</v>
      </c>
      <c r="B606" s="1938" t="s">
        <v>1858</v>
      </c>
      <c r="C606" s="1941" t="s">
        <v>272</v>
      </c>
      <c r="D606" s="1942">
        <v>1</v>
      </c>
      <c r="E606" s="2330">
        <v>39</v>
      </c>
      <c r="F606" s="1979">
        <f t="shared" si="24"/>
        <v>39</v>
      </c>
    </row>
    <row r="607" spans="1:6" s="521" customFormat="1" ht="153">
      <c r="A607" s="1912" t="s">
        <v>2509</v>
      </c>
      <c r="B607" s="1943" t="s">
        <v>2355</v>
      </c>
      <c r="C607" s="1941" t="s">
        <v>272</v>
      </c>
      <c r="D607" s="1942">
        <v>1</v>
      </c>
      <c r="E607" s="2330">
        <v>40</v>
      </c>
      <c r="F607" s="1979">
        <f t="shared" si="24"/>
        <v>40</v>
      </c>
    </row>
    <row r="608" spans="1:6" s="521" customFormat="1" ht="51">
      <c r="A608" s="1912" t="s">
        <v>2510</v>
      </c>
      <c r="B608" s="1936" t="s">
        <v>2356</v>
      </c>
      <c r="C608" s="1941" t="s">
        <v>272</v>
      </c>
      <c r="D608" s="1942">
        <v>1</v>
      </c>
      <c r="E608" s="2330">
        <v>35</v>
      </c>
      <c r="F608" s="1979">
        <f t="shared" si="24"/>
        <v>35</v>
      </c>
    </row>
    <row r="609" spans="1:6" s="521" customFormat="1" ht="178.5">
      <c r="A609" s="1912" t="s">
        <v>2511</v>
      </c>
      <c r="B609" s="1938" t="s">
        <v>2460</v>
      </c>
      <c r="C609" s="1941" t="s">
        <v>272</v>
      </c>
      <c r="D609" s="1942">
        <v>1</v>
      </c>
      <c r="E609" s="2330">
        <v>177</v>
      </c>
      <c r="F609" s="1979">
        <f t="shared" si="24"/>
        <v>177</v>
      </c>
    </row>
    <row r="610" spans="1:6" s="521" customFormat="1" ht="89.25">
      <c r="A610" s="1912" t="s">
        <v>2512</v>
      </c>
      <c r="B610" s="1981" t="s">
        <v>2361</v>
      </c>
      <c r="C610" s="498" t="s">
        <v>272</v>
      </c>
      <c r="D610" s="1922">
        <v>1</v>
      </c>
      <c r="E610" s="2330">
        <v>195</v>
      </c>
      <c r="F610" s="1979">
        <f t="shared" si="24"/>
        <v>195</v>
      </c>
    </row>
    <row r="611" spans="1:6" s="521" customFormat="1" ht="38.25">
      <c r="A611" s="1912" t="s">
        <v>2513</v>
      </c>
      <c r="B611" s="1981" t="s">
        <v>2362</v>
      </c>
      <c r="C611" s="498" t="s">
        <v>272</v>
      </c>
      <c r="D611" s="1922">
        <v>1</v>
      </c>
      <c r="E611" s="2330">
        <v>15</v>
      </c>
      <c r="F611" s="1979">
        <f t="shared" si="24"/>
        <v>15</v>
      </c>
    </row>
    <row r="612" spans="1:6" s="521" customFormat="1" ht="38.25">
      <c r="A612" s="1912" t="s">
        <v>2514</v>
      </c>
      <c r="B612" s="1981" t="s">
        <v>2363</v>
      </c>
      <c r="C612" s="498" t="s">
        <v>272</v>
      </c>
      <c r="D612" s="1922">
        <v>1</v>
      </c>
      <c r="E612" s="2330">
        <v>25</v>
      </c>
      <c r="F612" s="1979">
        <f t="shared" si="24"/>
        <v>25</v>
      </c>
    </row>
    <row r="613" spans="1:6" s="521" customFormat="1" ht="165.75">
      <c r="A613" s="1912" t="s">
        <v>2515</v>
      </c>
      <c r="B613" s="1938" t="s">
        <v>5339</v>
      </c>
      <c r="C613" s="1941" t="s">
        <v>272</v>
      </c>
      <c r="D613" s="1942">
        <v>2</v>
      </c>
      <c r="E613" s="2330">
        <v>25</v>
      </c>
      <c r="F613" s="1979">
        <f t="shared" si="24"/>
        <v>50</v>
      </c>
    </row>
    <row r="614" spans="1:6" s="521" customFormat="1" ht="140.25">
      <c r="A614" s="1912" t="s">
        <v>2516</v>
      </c>
      <c r="B614" s="1940" t="s">
        <v>1861</v>
      </c>
      <c r="C614" s="1963" t="s">
        <v>272</v>
      </c>
      <c r="D614" s="1942">
        <v>2</v>
      </c>
      <c r="E614" s="2330">
        <v>29</v>
      </c>
      <c r="F614" s="1979">
        <f t="shared" si="24"/>
        <v>58</v>
      </c>
    </row>
    <row r="615" spans="1:6" s="521" customFormat="1" ht="51">
      <c r="A615" s="1912" t="s">
        <v>2517</v>
      </c>
      <c r="B615" s="1981" t="s">
        <v>1953</v>
      </c>
      <c r="C615" s="494" t="s">
        <v>272</v>
      </c>
      <c r="D615" s="1971">
        <v>1</v>
      </c>
      <c r="E615" s="2330">
        <v>22</v>
      </c>
      <c r="F615" s="1979">
        <f t="shared" si="24"/>
        <v>22</v>
      </c>
    </row>
    <row r="616" spans="1:6" s="521" customFormat="1" ht="114.75">
      <c r="A616" s="1912" t="s">
        <v>2518</v>
      </c>
      <c r="B616" s="1982" t="s">
        <v>1954</v>
      </c>
      <c r="C616" s="494" t="s">
        <v>272</v>
      </c>
      <c r="D616" s="1971">
        <v>1</v>
      </c>
      <c r="E616" s="2330">
        <v>22</v>
      </c>
      <c r="F616" s="1979">
        <f t="shared" si="24"/>
        <v>22</v>
      </c>
    </row>
    <row r="617" spans="1:6" s="521" customFormat="1" ht="25.5">
      <c r="A617" s="1912" t="s">
        <v>2519</v>
      </c>
      <c r="B617" s="1940" t="s">
        <v>2358</v>
      </c>
      <c r="C617" s="1941" t="s">
        <v>272</v>
      </c>
      <c r="D617" s="1942">
        <v>1</v>
      </c>
      <c r="E617" s="2330">
        <v>39</v>
      </c>
      <c r="F617" s="1979">
        <f t="shared" si="24"/>
        <v>39</v>
      </c>
    </row>
    <row r="618" spans="1:6" s="521" customFormat="1" ht="89.25">
      <c r="A618" s="1912" t="s">
        <v>2520</v>
      </c>
      <c r="B618" s="2009" t="s">
        <v>5338</v>
      </c>
      <c r="C618" s="1941" t="s">
        <v>272</v>
      </c>
      <c r="D618" s="1942">
        <v>1</v>
      </c>
      <c r="E618" s="2330">
        <v>22</v>
      </c>
      <c r="F618" s="1979">
        <f t="shared" si="24"/>
        <v>22</v>
      </c>
    </row>
    <row r="619" spans="1:6" s="521" customFormat="1" ht="127.5">
      <c r="A619" s="1912" t="s">
        <v>2521</v>
      </c>
      <c r="B619" s="1936" t="s">
        <v>2461</v>
      </c>
      <c r="C619" s="1941" t="s">
        <v>272</v>
      </c>
      <c r="D619" s="1942">
        <v>1</v>
      </c>
      <c r="E619" s="2330">
        <v>29</v>
      </c>
      <c r="F619" s="1979">
        <f t="shared" si="24"/>
        <v>29</v>
      </c>
    </row>
    <row r="620" spans="1:6" s="521" customFormat="1" ht="127.5">
      <c r="A620" s="1912" t="s">
        <v>2522</v>
      </c>
      <c r="B620" s="1943" t="s">
        <v>2462</v>
      </c>
      <c r="C620" s="1941" t="s">
        <v>272</v>
      </c>
      <c r="D620" s="1942">
        <v>1</v>
      </c>
      <c r="E620" s="2330">
        <v>36</v>
      </c>
      <c r="F620" s="1979">
        <f t="shared" si="24"/>
        <v>36</v>
      </c>
    </row>
    <row r="621" spans="1:6" s="521" customFormat="1" ht="153">
      <c r="A621" s="1912" t="s">
        <v>2523</v>
      </c>
      <c r="B621" s="1224" t="s">
        <v>2368</v>
      </c>
      <c r="C621" s="1941" t="s">
        <v>272</v>
      </c>
      <c r="D621" s="1942">
        <v>1</v>
      </c>
      <c r="E621" s="2330">
        <v>44</v>
      </c>
      <c r="F621" s="1979">
        <f t="shared" si="24"/>
        <v>44</v>
      </c>
    </row>
    <row r="622" spans="1:6" s="521" customFormat="1" ht="191.25">
      <c r="A622" s="1912" t="s">
        <v>2524</v>
      </c>
      <c r="B622" s="1984" t="s">
        <v>2463</v>
      </c>
      <c r="C622" s="1941" t="s">
        <v>272</v>
      </c>
      <c r="D622" s="1942">
        <v>1</v>
      </c>
      <c r="E622" s="2330">
        <v>168</v>
      </c>
      <c r="F622" s="1979">
        <f t="shared" si="24"/>
        <v>168</v>
      </c>
    </row>
    <row r="623" spans="1:6" s="521" customFormat="1" ht="140.25">
      <c r="A623" s="1912" t="s">
        <v>2525</v>
      </c>
      <c r="B623" s="1224" t="s">
        <v>2366</v>
      </c>
      <c r="C623" s="1941" t="s">
        <v>272</v>
      </c>
      <c r="D623" s="1942">
        <v>1</v>
      </c>
      <c r="E623" s="2330">
        <v>240</v>
      </c>
      <c r="F623" s="1979">
        <f t="shared" si="24"/>
        <v>240</v>
      </c>
    </row>
    <row r="624" spans="1:6" s="521" customFormat="1" ht="76.5">
      <c r="A624" s="1912" t="s">
        <v>2526</v>
      </c>
      <c r="B624" s="1940" t="s">
        <v>2367</v>
      </c>
      <c r="C624" s="1941" t="s">
        <v>272</v>
      </c>
      <c r="D624" s="1942">
        <v>1</v>
      </c>
      <c r="E624" s="2330">
        <v>65</v>
      </c>
      <c r="F624" s="1979">
        <f t="shared" si="24"/>
        <v>65</v>
      </c>
    </row>
    <row r="625" spans="1:6" s="521" customFormat="1" ht="127.5">
      <c r="A625" s="1912" t="s">
        <v>2527</v>
      </c>
      <c r="B625" s="1943" t="s">
        <v>2464</v>
      </c>
      <c r="C625" s="1941" t="s">
        <v>272</v>
      </c>
      <c r="D625" s="1942">
        <v>1</v>
      </c>
      <c r="E625" s="2330">
        <v>54</v>
      </c>
      <c r="F625" s="1979">
        <f t="shared" si="24"/>
        <v>54</v>
      </c>
    </row>
    <row r="626" spans="1:6" s="521" customFormat="1" ht="204">
      <c r="A626" s="1912" t="s">
        <v>2528</v>
      </c>
      <c r="B626" s="1936" t="s">
        <v>2369</v>
      </c>
      <c r="C626" s="1941" t="s">
        <v>272</v>
      </c>
      <c r="D626" s="1942">
        <v>1</v>
      </c>
      <c r="E626" s="2330">
        <v>49</v>
      </c>
      <c r="F626" s="1979">
        <f t="shared" si="24"/>
        <v>49</v>
      </c>
    </row>
    <row r="627" spans="1:6" s="521" customFormat="1" ht="140.25">
      <c r="A627" s="1912" t="s">
        <v>2529</v>
      </c>
      <c r="B627" s="1271" t="s">
        <v>2370</v>
      </c>
      <c r="C627" s="1941" t="s">
        <v>272</v>
      </c>
      <c r="D627" s="1942">
        <v>1</v>
      </c>
      <c r="E627" s="2330">
        <v>37</v>
      </c>
      <c r="F627" s="1979">
        <f t="shared" si="24"/>
        <v>37</v>
      </c>
    </row>
    <row r="628" spans="1:6" s="521" customFormat="1" ht="51">
      <c r="A628" s="1912" t="s">
        <v>2530</v>
      </c>
      <c r="B628" s="1940" t="s">
        <v>2371</v>
      </c>
      <c r="C628" s="1941" t="s">
        <v>272</v>
      </c>
      <c r="D628" s="1942">
        <v>1</v>
      </c>
      <c r="E628" s="2330">
        <v>53</v>
      </c>
      <c r="F628" s="1979">
        <f t="shared" si="24"/>
        <v>53</v>
      </c>
    </row>
    <row r="629" spans="1:6" s="521" customFormat="1" ht="63.75">
      <c r="A629" s="1912" t="s">
        <v>2531</v>
      </c>
      <c r="B629" s="1940" t="s">
        <v>2372</v>
      </c>
      <c r="C629" s="1941" t="s">
        <v>272</v>
      </c>
      <c r="D629" s="1942">
        <v>1</v>
      </c>
      <c r="E629" s="2330">
        <v>37</v>
      </c>
      <c r="F629" s="1979">
        <f t="shared" si="24"/>
        <v>37</v>
      </c>
    </row>
    <row r="630" spans="1:6" s="521" customFormat="1" ht="153">
      <c r="A630" s="1912" t="s">
        <v>2532</v>
      </c>
      <c r="B630" s="1981" t="s">
        <v>2373</v>
      </c>
      <c r="C630" s="1941" t="s">
        <v>272</v>
      </c>
      <c r="D630" s="1942">
        <v>1</v>
      </c>
      <c r="E630" s="2330">
        <v>95</v>
      </c>
      <c r="F630" s="1979">
        <f t="shared" ref="F630:F640" si="25">D630*E630</f>
        <v>95</v>
      </c>
    </row>
    <row r="631" spans="1:6" s="521" customFormat="1" ht="25.5">
      <c r="A631" s="1912" t="s">
        <v>2533</v>
      </c>
      <c r="B631" s="1940" t="s">
        <v>1724</v>
      </c>
      <c r="C631" s="1941" t="s">
        <v>272</v>
      </c>
      <c r="D631" s="1942">
        <v>1</v>
      </c>
      <c r="E631" s="2330">
        <v>131</v>
      </c>
      <c r="F631" s="1979">
        <f t="shared" si="25"/>
        <v>131</v>
      </c>
    </row>
    <row r="632" spans="1:6" s="521" customFormat="1" ht="25.5">
      <c r="A632" s="1912" t="s">
        <v>2534</v>
      </c>
      <c r="B632" s="2003" t="s">
        <v>2230</v>
      </c>
      <c r="C632" s="1941" t="s">
        <v>272</v>
      </c>
      <c r="D632" s="1942">
        <v>1</v>
      </c>
      <c r="E632" s="2330">
        <v>68</v>
      </c>
      <c r="F632" s="1979">
        <f t="shared" si="25"/>
        <v>68</v>
      </c>
    </row>
    <row r="633" spans="1:6" s="521" customFormat="1" ht="89.25">
      <c r="A633" s="1912" t="s">
        <v>2535</v>
      </c>
      <c r="B633" s="1924" t="s">
        <v>2465</v>
      </c>
      <c r="C633" s="1941" t="s">
        <v>272</v>
      </c>
      <c r="D633" s="1942">
        <v>1</v>
      </c>
      <c r="E633" s="2330">
        <v>205</v>
      </c>
      <c r="F633" s="1979">
        <f t="shared" si="25"/>
        <v>205</v>
      </c>
    </row>
    <row r="634" spans="1:6" s="521" customFormat="1" ht="25.5">
      <c r="A634" s="1912" t="s">
        <v>2536</v>
      </c>
      <c r="B634" s="1923" t="s">
        <v>2231</v>
      </c>
      <c r="C634" s="498" t="s">
        <v>272</v>
      </c>
      <c r="D634" s="1922">
        <v>1</v>
      </c>
      <c r="E634" s="2330">
        <v>8</v>
      </c>
      <c r="F634" s="1979">
        <f t="shared" si="25"/>
        <v>8</v>
      </c>
    </row>
    <row r="635" spans="1:6" s="521" customFormat="1" ht="344.25">
      <c r="A635" s="1912" t="s">
        <v>2537</v>
      </c>
      <c r="B635" s="1936" t="s">
        <v>2466</v>
      </c>
      <c r="C635" s="494" t="s">
        <v>272</v>
      </c>
      <c r="D635" s="494">
        <v>1</v>
      </c>
      <c r="E635" s="2330">
        <v>59</v>
      </c>
      <c r="F635" s="1979">
        <f t="shared" si="25"/>
        <v>59</v>
      </c>
    </row>
    <row r="636" spans="1:6" s="521" customFormat="1" ht="229.5">
      <c r="A636" s="1912" t="s">
        <v>2538</v>
      </c>
      <c r="B636" s="1938" t="s">
        <v>2375</v>
      </c>
      <c r="C636" s="1941" t="s">
        <v>272</v>
      </c>
      <c r="D636" s="1942">
        <v>1</v>
      </c>
      <c r="E636" s="2330">
        <v>226</v>
      </c>
      <c r="F636" s="1979">
        <f t="shared" si="25"/>
        <v>226</v>
      </c>
    </row>
    <row r="637" spans="1:6" s="521" customFormat="1" ht="89.25">
      <c r="A637" s="1912" t="s">
        <v>2539</v>
      </c>
      <c r="B637" s="1946" t="s">
        <v>2376</v>
      </c>
      <c r="C637" s="1941" t="s">
        <v>272</v>
      </c>
      <c r="D637" s="1942">
        <v>1</v>
      </c>
      <c r="E637" s="2330">
        <v>45</v>
      </c>
      <c r="F637" s="1979">
        <f t="shared" si="25"/>
        <v>45</v>
      </c>
    </row>
    <row r="638" spans="1:6" s="521" customFormat="1" ht="165.75">
      <c r="A638" s="1912" t="s">
        <v>2540</v>
      </c>
      <c r="B638" s="1975" t="s">
        <v>1869</v>
      </c>
      <c r="C638" s="1976" t="s">
        <v>272</v>
      </c>
      <c r="D638" s="1977">
        <v>1</v>
      </c>
      <c r="E638" s="2330">
        <v>300</v>
      </c>
      <c r="F638" s="1979">
        <f t="shared" si="25"/>
        <v>300</v>
      </c>
    </row>
    <row r="639" spans="1:6" s="521" customFormat="1" ht="76.5">
      <c r="A639" s="1912" t="s">
        <v>2541</v>
      </c>
      <c r="B639" s="1975" t="s">
        <v>1870</v>
      </c>
      <c r="C639" s="1976" t="s">
        <v>272</v>
      </c>
      <c r="D639" s="1977">
        <v>1</v>
      </c>
      <c r="E639" s="2330">
        <v>50</v>
      </c>
      <c r="F639" s="1979">
        <f t="shared" si="25"/>
        <v>50</v>
      </c>
    </row>
    <row r="640" spans="1:6" s="521" customFormat="1" ht="89.25">
      <c r="A640" s="1912" t="s">
        <v>2542</v>
      </c>
      <c r="B640" s="1924" t="s">
        <v>2467</v>
      </c>
      <c r="C640" s="1925" t="s">
        <v>272</v>
      </c>
      <c r="D640" s="1926">
        <v>1</v>
      </c>
      <c r="E640" s="2330">
        <v>495</v>
      </c>
      <c r="F640" s="1979">
        <f t="shared" si="25"/>
        <v>495</v>
      </c>
    </row>
    <row r="641" spans="1:6" s="521" customFormat="1" ht="30">
      <c r="A641" s="483" t="s">
        <v>2458</v>
      </c>
      <c r="B641" s="483" t="s">
        <v>2543</v>
      </c>
      <c r="C641" s="483"/>
      <c r="D641" s="483"/>
      <c r="E641" s="524"/>
      <c r="F641" s="506">
        <f>SUM(F566:F640)</f>
        <v>13020</v>
      </c>
    </row>
    <row r="642" spans="1:6" s="521" customFormat="1">
      <c r="A642" s="1927"/>
      <c r="B642" s="1908"/>
      <c r="C642" s="1824"/>
      <c r="D642" s="1819"/>
      <c r="E642" s="2223"/>
      <c r="F642" s="1947"/>
    </row>
    <row r="643" spans="1:6" s="521" customFormat="1" ht="15">
      <c r="A643" s="483" t="s">
        <v>2544</v>
      </c>
      <c r="B643" s="483" t="s">
        <v>2545</v>
      </c>
      <c r="C643" s="483"/>
      <c r="D643" s="483"/>
      <c r="E643" s="524"/>
      <c r="F643" s="483"/>
    </row>
    <row r="644" spans="1:6" s="521" customFormat="1" ht="204">
      <c r="A644" s="1912" t="s">
        <v>2546</v>
      </c>
      <c r="B644" s="2005" t="s">
        <v>2456</v>
      </c>
      <c r="C644" s="2006" t="s">
        <v>272</v>
      </c>
      <c r="D644" s="2007">
        <v>1</v>
      </c>
      <c r="E644" s="2330">
        <v>768</v>
      </c>
      <c r="F644" s="1979">
        <f t="shared" ref="F644" si="26">D644*E644</f>
        <v>768</v>
      </c>
    </row>
    <row r="645" spans="1:6" s="521" customFormat="1" ht="15">
      <c r="A645" s="483" t="s">
        <v>2544</v>
      </c>
      <c r="B645" s="483" t="s">
        <v>2547</v>
      </c>
      <c r="C645" s="483"/>
      <c r="D645" s="483"/>
      <c r="E645" s="524"/>
      <c r="F645" s="506">
        <f>SUM(F644)</f>
        <v>768</v>
      </c>
    </row>
    <row r="646" spans="1:6" s="521" customFormat="1">
      <c r="A646" s="1927"/>
      <c r="B646" s="1908"/>
      <c r="C646" s="1824"/>
      <c r="D646" s="1819"/>
      <c r="E646" s="2223"/>
      <c r="F646" s="1947"/>
    </row>
    <row r="647" spans="1:6" s="521" customFormat="1" ht="15">
      <c r="A647" s="483" t="s">
        <v>2548</v>
      </c>
      <c r="B647" s="483" t="s">
        <v>2550</v>
      </c>
      <c r="C647" s="483"/>
      <c r="D647" s="483"/>
      <c r="E647" s="524"/>
      <c r="F647" s="483"/>
    </row>
    <row r="648" spans="1:6" s="521" customFormat="1" ht="63.75">
      <c r="A648" s="1912" t="s">
        <v>2559</v>
      </c>
      <c r="B648" s="2008" t="s">
        <v>5331</v>
      </c>
      <c r="C648" s="2001" t="s">
        <v>272</v>
      </c>
      <c r="D648" s="1942">
        <v>3</v>
      </c>
      <c r="E648" s="2330">
        <v>141</v>
      </c>
      <c r="F648" s="1979">
        <f t="shared" ref="F648:F711" si="27">D648*E648</f>
        <v>423</v>
      </c>
    </row>
    <row r="649" spans="1:6" s="521" customFormat="1" ht="63.75">
      <c r="A649" s="1912" t="s">
        <v>2561</v>
      </c>
      <c r="B649" s="1997" t="s">
        <v>5332</v>
      </c>
      <c r="C649" s="1941" t="s">
        <v>272</v>
      </c>
      <c r="D649" s="1942">
        <v>4</v>
      </c>
      <c r="E649" s="2330">
        <v>125</v>
      </c>
      <c r="F649" s="1979">
        <f t="shared" si="27"/>
        <v>500</v>
      </c>
    </row>
    <row r="650" spans="1:6" s="521" customFormat="1" ht="38.25">
      <c r="A650" s="1912" t="s">
        <v>2562</v>
      </c>
      <c r="B650" s="1962" t="s">
        <v>5330</v>
      </c>
      <c r="C650" s="1941" t="s">
        <v>272</v>
      </c>
      <c r="D650" s="1942">
        <v>20</v>
      </c>
      <c r="E650" s="2330">
        <v>38</v>
      </c>
      <c r="F650" s="1979">
        <f t="shared" si="27"/>
        <v>760</v>
      </c>
    </row>
    <row r="651" spans="1:6" s="521" customFormat="1" ht="140.25">
      <c r="A651" s="1912" t="s">
        <v>2563</v>
      </c>
      <c r="B651" s="1964" t="s">
        <v>1819</v>
      </c>
      <c r="C651" s="1919" t="s">
        <v>272</v>
      </c>
      <c r="D651" s="1920">
        <v>1</v>
      </c>
      <c r="E651" s="2330">
        <v>323</v>
      </c>
      <c r="F651" s="1979">
        <f t="shared" si="27"/>
        <v>323</v>
      </c>
    </row>
    <row r="652" spans="1:6" s="521" customFormat="1" ht="25.5">
      <c r="A652" s="1912" t="s">
        <v>2564</v>
      </c>
      <c r="B652" s="1918" t="s">
        <v>5311</v>
      </c>
      <c r="C652" s="1919" t="s">
        <v>272</v>
      </c>
      <c r="D652" s="1920">
        <v>2</v>
      </c>
      <c r="E652" s="2330">
        <v>75</v>
      </c>
      <c r="F652" s="1979">
        <f t="shared" si="27"/>
        <v>150</v>
      </c>
    </row>
    <row r="653" spans="1:6" s="521" customFormat="1" ht="63.75">
      <c r="A653" s="1912" t="s">
        <v>2565</v>
      </c>
      <c r="B653" s="1918" t="s">
        <v>1820</v>
      </c>
      <c r="C653" s="1919" t="s">
        <v>272</v>
      </c>
      <c r="D653" s="1920">
        <v>1</v>
      </c>
      <c r="E653" s="2330">
        <v>105</v>
      </c>
      <c r="F653" s="1979">
        <f t="shared" si="27"/>
        <v>105</v>
      </c>
    </row>
    <row r="654" spans="1:6" s="521" customFormat="1" ht="165.75">
      <c r="A654" s="1912" t="s">
        <v>2566</v>
      </c>
      <c r="B654" s="1940" t="s">
        <v>1821</v>
      </c>
      <c r="C654" s="1941" t="s">
        <v>272</v>
      </c>
      <c r="D654" s="1942">
        <v>1</v>
      </c>
      <c r="E654" s="2330">
        <v>309</v>
      </c>
      <c r="F654" s="1979">
        <f t="shared" si="27"/>
        <v>309</v>
      </c>
    </row>
    <row r="655" spans="1:6" s="521" customFormat="1" ht="216.75">
      <c r="A655" s="1912" t="s">
        <v>2567</v>
      </c>
      <c r="B655" s="1940" t="s">
        <v>2339</v>
      </c>
      <c r="C655" s="1941" t="s">
        <v>272</v>
      </c>
      <c r="D655" s="1942">
        <v>1</v>
      </c>
      <c r="E655" s="2330">
        <v>315</v>
      </c>
      <c r="F655" s="1979">
        <f t="shared" si="27"/>
        <v>315</v>
      </c>
    </row>
    <row r="656" spans="1:6" s="521" customFormat="1" ht="63.75">
      <c r="A656" s="1912" t="s">
        <v>2568</v>
      </c>
      <c r="B656" s="1940" t="s">
        <v>1827</v>
      </c>
      <c r="C656" s="1941" t="s">
        <v>272</v>
      </c>
      <c r="D656" s="1942">
        <v>4</v>
      </c>
      <c r="E656" s="2330">
        <v>9.5</v>
      </c>
      <c r="F656" s="1979">
        <f t="shared" si="27"/>
        <v>38</v>
      </c>
    </row>
    <row r="657" spans="1:6" s="521" customFormat="1" ht="63.75">
      <c r="A657" s="1912" t="s">
        <v>2569</v>
      </c>
      <c r="B657" s="1940" t="s">
        <v>1936</v>
      </c>
      <c r="C657" s="1941" t="s">
        <v>272</v>
      </c>
      <c r="D657" s="1942">
        <v>12</v>
      </c>
      <c r="E657" s="2330">
        <v>6.5</v>
      </c>
      <c r="F657" s="1979">
        <f t="shared" si="27"/>
        <v>78</v>
      </c>
    </row>
    <row r="658" spans="1:6" s="521" customFormat="1" ht="229.5">
      <c r="A658" s="1912" t="s">
        <v>2570</v>
      </c>
      <c r="B658" s="1940" t="s">
        <v>5333</v>
      </c>
      <c r="C658" s="1941" t="s">
        <v>272</v>
      </c>
      <c r="D658" s="1942">
        <v>1</v>
      </c>
      <c r="E658" s="2330">
        <v>222</v>
      </c>
      <c r="F658" s="1979">
        <f t="shared" si="27"/>
        <v>222</v>
      </c>
    </row>
    <row r="659" spans="1:6" s="521" customFormat="1" ht="255">
      <c r="A659" s="1912" t="s">
        <v>2571</v>
      </c>
      <c r="B659" s="1940" t="s">
        <v>2340</v>
      </c>
      <c r="C659" s="1941" t="s">
        <v>272</v>
      </c>
      <c r="D659" s="1942">
        <v>1</v>
      </c>
      <c r="E659" s="2330">
        <v>289</v>
      </c>
      <c r="F659" s="1979">
        <f t="shared" si="27"/>
        <v>289</v>
      </c>
    </row>
    <row r="660" spans="1:6" s="521" customFormat="1" ht="255">
      <c r="A660" s="1912" t="s">
        <v>2572</v>
      </c>
      <c r="B660" s="1940" t="s">
        <v>2341</v>
      </c>
      <c r="C660" s="1941" t="s">
        <v>272</v>
      </c>
      <c r="D660" s="1942">
        <v>1</v>
      </c>
      <c r="E660" s="2330">
        <v>192</v>
      </c>
      <c r="F660" s="1979">
        <f t="shared" si="27"/>
        <v>192</v>
      </c>
    </row>
    <row r="661" spans="1:6" s="521" customFormat="1" ht="153">
      <c r="A661" s="1912" t="s">
        <v>2573</v>
      </c>
      <c r="B661" s="1997" t="s">
        <v>5334</v>
      </c>
      <c r="C661" s="1941" t="s">
        <v>272</v>
      </c>
      <c r="D661" s="1942">
        <v>1</v>
      </c>
      <c r="E661" s="2330">
        <v>170</v>
      </c>
      <c r="F661" s="1979">
        <f t="shared" si="27"/>
        <v>170</v>
      </c>
    </row>
    <row r="662" spans="1:6" s="521" customFormat="1" ht="165.75">
      <c r="A662" s="1912" t="s">
        <v>2574</v>
      </c>
      <c r="B662" s="1940" t="s">
        <v>2028</v>
      </c>
      <c r="C662" s="1941" t="s">
        <v>272</v>
      </c>
      <c r="D662" s="1942">
        <v>1</v>
      </c>
      <c r="E662" s="2330">
        <v>185</v>
      </c>
      <c r="F662" s="1979">
        <f t="shared" si="27"/>
        <v>185</v>
      </c>
    </row>
    <row r="663" spans="1:6" s="521" customFormat="1" ht="63.75">
      <c r="A663" s="1912" t="s">
        <v>2575</v>
      </c>
      <c r="B663" s="1940" t="s">
        <v>1936</v>
      </c>
      <c r="C663" s="1941" t="s">
        <v>272</v>
      </c>
      <c r="D663" s="1942">
        <v>12</v>
      </c>
      <c r="E663" s="2330">
        <v>6.5</v>
      </c>
      <c r="F663" s="1979">
        <f t="shared" si="27"/>
        <v>78</v>
      </c>
    </row>
    <row r="664" spans="1:6" s="521" customFormat="1" ht="63.75">
      <c r="A664" s="1912" t="s">
        <v>2576</v>
      </c>
      <c r="B664" s="1940" t="s">
        <v>1827</v>
      </c>
      <c r="C664" s="1941" t="s">
        <v>272</v>
      </c>
      <c r="D664" s="1942">
        <v>3</v>
      </c>
      <c r="E664" s="2330">
        <v>9.5</v>
      </c>
      <c r="F664" s="1979">
        <f t="shared" si="27"/>
        <v>28.5</v>
      </c>
    </row>
    <row r="665" spans="1:6" s="521" customFormat="1" ht="165.75">
      <c r="A665" s="1912" t="s">
        <v>2577</v>
      </c>
      <c r="B665" s="1940" t="s">
        <v>1826</v>
      </c>
      <c r="C665" s="1941" t="s">
        <v>272</v>
      </c>
      <c r="D665" s="1942">
        <v>1</v>
      </c>
      <c r="E665" s="2330">
        <v>179</v>
      </c>
      <c r="F665" s="1979">
        <f t="shared" si="27"/>
        <v>179</v>
      </c>
    </row>
    <row r="666" spans="1:6" s="521" customFormat="1" ht="63.75">
      <c r="A666" s="1912" t="s">
        <v>2578</v>
      </c>
      <c r="B666" s="1940" t="s">
        <v>1827</v>
      </c>
      <c r="C666" s="1941" t="s">
        <v>272</v>
      </c>
      <c r="D666" s="1942">
        <v>3</v>
      </c>
      <c r="E666" s="2330">
        <v>9.5</v>
      </c>
      <c r="F666" s="1979">
        <f t="shared" si="27"/>
        <v>28.5</v>
      </c>
    </row>
    <row r="667" spans="1:6" s="521" customFormat="1" ht="63.75">
      <c r="A667" s="1912" t="s">
        <v>2579</v>
      </c>
      <c r="B667" s="1940" t="s">
        <v>1828</v>
      </c>
      <c r="C667" s="1941" t="s">
        <v>272</v>
      </c>
      <c r="D667" s="1942">
        <v>6</v>
      </c>
      <c r="E667" s="2330">
        <v>6.5</v>
      </c>
      <c r="F667" s="1979">
        <f t="shared" si="27"/>
        <v>39</v>
      </c>
    </row>
    <row r="668" spans="1:6" s="521" customFormat="1" ht="165.75">
      <c r="A668" s="1912" t="s">
        <v>2580</v>
      </c>
      <c r="B668" s="1940" t="s">
        <v>2342</v>
      </c>
      <c r="C668" s="1941" t="s">
        <v>272</v>
      </c>
      <c r="D668" s="1942">
        <v>1</v>
      </c>
      <c r="E668" s="2330">
        <v>183</v>
      </c>
      <c r="F668" s="1979">
        <f t="shared" si="27"/>
        <v>183</v>
      </c>
    </row>
    <row r="669" spans="1:6" s="521" customFormat="1" ht="51">
      <c r="A669" s="1912" t="s">
        <v>2581</v>
      </c>
      <c r="B669" s="1940" t="s">
        <v>2343</v>
      </c>
      <c r="C669" s="1941" t="s">
        <v>272</v>
      </c>
      <c r="D669" s="1942">
        <v>4</v>
      </c>
      <c r="E669" s="2330">
        <v>9.5</v>
      </c>
      <c r="F669" s="1979">
        <f t="shared" si="27"/>
        <v>38</v>
      </c>
    </row>
    <row r="670" spans="1:6" s="521" customFormat="1" ht="51">
      <c r="A670" s="1912" t="s">
        <v>2582</v>
      </c>
      <c r="B670" s="1940" t="s">
        <v>2344</v>
      </c>
      <c r="C670" s="1941" t="s">
        <v>272</v>
      </c>
      <c r="D670" s="1942">
        <v>8</v>
      </c>
      <c r="E670" s="2330">
        <v>6.5</v>
      </c>
      <c r="F670" s="1979">
        <f t="shared" si="27"/>
        <v>52</v>
      </c>
    </row>
    <row r="671" spans="1:6" s="521" customFormat="1" ht="102">
      <c r="A671" s="1912" t="s">
        <v>2583</v>
      </c>
      <c r="B671" s="1958" t="s">
        <v>5312</v>
      </c>
      <c r="C671" s="1963" t="s">
        <v>272</v>
      </c>
      <c r="D671" s="1942">
        <v>20</v>
      </c>
      <c r="E671" s="2330">
        <v>46</v>
      </c>
      <c r="F671" s="1979">
        <f t="shared" si="27"/>
        <v>920</v>
      </c>
    </row>
    <row r="672" spans="1:6" s="521" customFormat="1" ht="63.75">
      <c r="A672" s="1912" t="s">
        <v>2584</v>
      </c>
      <c r="B672" s="1958" t="s">
        <v>5325</v>
      </c>
      <c r="C672" s="1955" t="s">
        <v>272</v>
      </c>
      <c r="D672" s="498">
        <v>1</v>
      </c>
      <c r="E672" s="2330">
        <v>52</v>
      </c>
      <c r="F672" s="1979">
        <f t="shared" si="27"/>
        <v>52</v>
      </c>
    </row>
    <row r="673" spans="1:6" s="521" customFormat="1" ht="38.25">
      <c r="A673" s="1912" t="s">
        <v>2585</v>
      </c>
      <c r="B673" s="1856" t="s">
        <v>5314</v>
      </c>
      <c r="C673" s="1955" t="s">
        <v>272</v>
      </c>
      <c r="D673" s="498">
        <v>40</v>
      </c>
      <c r="E673" s="2330">
        <v>6.1</v>
      </c>
      <c r="F673" s="1979">
        <f t="shared" si="27"/>
        <v>244</v>
      </c>
    </row>
    <row r="674" spans="1:6" s="521" customFormat="1" ht="51">
      <c r="A674" s="1912" t="s">
        <v>2586</v>
      </c>
      <c r="B674" s="1936" t="s">
        <v>1832</v>
      </c>
      <c r="C674" s="1955" t="s">
        <v>1833</v>
      </c>
      <c r="D674" s="498">
        <v>20</v>
      </c>
      <c r="E674" s="2330">
        <v>11.2</v>
      </c>
      <c r="F674" s="1979">
        <f t="shared" si="27"/>
        <v>224</v>
      </c>
    </row>
    <row r="675" spans="1:6" s="521" customFormat="1" ht="51">
      <c r="A675" s="1912" t="s">
        <v>2587</v>
      </c>
      <c r="B675" s="1936" t="s">
        <v>1834</v>
      </c>
      <c r="C675" s="1955" t="s">
        <v>272</v>
      </c>
      <c r="D675" s="498">
        <v>20</v>
      </c>
      <c r="E675" s="2330">
        <v>13.2</v>
      </c>
      <c r="F675" s="1979">
        <f t="shared" si="27"/>
        <v>264</v>
      </c>
    </row>
    <row r="676" spans="1:6" s="521" customFormat="1" ht="38.25">
      <c r="A676" s="1912" t="s">
        <v>2588</v>
      </c>
      <c r="B676" s="1936" t="s">
        <v>1835</v>
      </c>
      <c r="C676" s="1955" t="s">
        <v>272</v>
      </c>
      <c r="D676" s="498">
        <v>40</v>
      </c>
      <c r="E676" s="2330">
        <v>12.2</v>
      </c>
      <c r="F676" s="1979">
        <f t="shared" si="27"/>
        <v>488</v>
      </c>
    </row>
    <row r="677" spans="1:6" s="521" customFormat="1" ht="395.25">
      <c r="A677" s="1912" t="s">
        <v>2589</v>
      </c>
      <c r="B677" s="1966" t="s">
        <v>1836</v>
      </c>
      <c r="C677" s="1967" t="s">
        <v>272</v>
      </c>
      <c r="D677" s="1967">
        <v>1</v>
      </c>
      <c r="E677" s="2330">
        <v>485</v>
      </c>
      <c r="F677" s="1979">
        <f t="shared" si="27"/>
        <v>485</v>
      </c>
    </row>
    <row r="678" spans="1:6" s="521" customFormat="1" ht="255">
      <c r="A678" s="1912" t="s">
        <v>2590</v>
      </c>
      <c r="B678" s="1940" t="s">
        <v>2345</v>
      </c>
      <c r="C678" s="1941" t="s">
        <v>272</v>
      </c>
      <c r="D678" s="1942">
        <v>1</v>
      </c>
      <c r="E678" s="2330">
        <v>339</v>
      </c>
      <c r="F678" s="1979">
        <f t="shared" si="27"/>
        <v>339</v>
      </c>
    </row>
    <row r="679" spans="1:6" s="521" customFormat="1" ht="114.75">
      <c r="A679" s="1912" t="s">
        <v>2591</v>
      </c>
      <c r="B679" s="1940" t="s">
        <v>2346</v>
      </c>
      <c r="C679" s="1941" t="s">
        <v>272</v>
      </c>
      <c r="D679" s="1942">
        <v>1</v>
      </c>
      <c r="E679" s="2330">
        <v>104</v>
      </c>
      <c r="F679" s="1979">
        <f t="shared" si="27"/>
        <v>104</v>
      </c>
    </row>
    <row r="680" spans="1:6" s="521" customFormat="1" ht="255">
      <c r="A680" s="1912" t="s">
        <v>2592</v>
      </c>
      <c r="B680" s="2004" t="s">
        <v>2347</v>
      </c>
      <c r="C680" s="1941" t="s">
        <v>272</v>
      </c>
      <c r="D680" s="1942">
        <v>1</v>
      </c>
      <c r="E680" s="2330">
        <v>675</v>
      </c>
      <c r="F680" s="1979">
        <f t="shared" si="27"/>
        <v>675</v>
      </c>
    </row>
    <row r="681" spans="1:6" s="521" customFormat="1" ht="229.5">
      <c r="A681" s="1912" t="s">
        <v>2593</v>
      </c>
      <c r="B681" s="1940" t="s">
        <v>2348</v>
      </c>
      <c r="C681" s="1941" t="s">
        <v>272</v>
      </c>
      <c r="D681" s="1942">
        <v>1</v>
      </c>
      <c r="E681" s="2330">
        <v>235</v>
      </c>
      <c r="F681" s="1979">
        <f t="shared" si="27"/>
        <v>235</v>
      </c>
    </row>
    <row r="682" spans="1:6" s="521" customFormat="1" ht="76.5">
      <c r="A682" s="1912" t="s">
        <v>2594</v>
      </c>
      <c r="B682" s="1940" t="s">
        <v>2349</v>
      </c>
      <c r="C682" s="1941" t="s">
        <v>272</v>
      </c>
      <c r="D682" s="1942">
        <v>1</v>
      </c>
      <c r="E682" s="2330">
        <v>281</v>
      </c>
      <c r="F682" s="1979">
        <f t="shared" si="27"/>
        <v>281</v>
      </c>
    </row>
    <row r="683" spans="1:6" s="521" customFormat="1" ht="76.5">
      <c r="A683" s="1912" t="s">
        <v>2595</v>
      </c>
      <c r="B683" s="1940" t="s">
        <v>2350</v>
      </c>
      <c r="C683" s="1941" t="s">
        <v>272</v>
      </c>
      <c r="D683" s="1942">
        <v>2</v>
      </c>
      <c r="E683" s="2330">
        <v>169</v>
      </c>
      <c r="F683" s="1979">
        <f t="shared" si="27"/>
        <v>338</v>
      </c>
    </row>
    <row r="684" spans="1:6" s="521" customFormat="1" ht="89.25">
      <c r="A684" s="1912" t="s">
        <v>2596</v>
      </c>
      <c r="B684" s="1940" t="s">
        <v>2351</v>
      </c>
      <c r="C684" s="1941" t="s">
        <v>272</v>
      </c>
      <c r="D684" s="1942">
        <v>1</v>
      </c>
      <c r="E684" s="2330">
        <v>161</v>
      </c>
      <c r="F684" s="1979">
        <f t="shared" si="27"/>
        <v>161</v>
      </c>
    </row>
    <row r="685" spans="1:6" s="521" customFormat="1" ht="89.25">
      <c r="A685" s="1912" t="s">
        <v>2597</v>
      </c>
      <c r="B685" s="1940" t="s">
        <v>2352</v>
      </c>
      <c r="C685" s="1941" t="s">
        <v>272</v>
      </c>
      <c r="D685" s="1942">
        <v>1</v>
      </c>
      <c r="E685" s="2330">
        <v>92</v>
      </c>
      <c r="F685" s="1979">
        <f t="shared" si="27"/>
        <v>92</v>
      </c>
    </row>
    <row r="686" spans="1:6" s="521" customFormat="1" ht="89.25">
      <c r="A686" s="1912" t="s">
        <v>2598</v>
      </c>
      <c r="B686" s="1970" t="s">
        <v>2353</v>
      </c>
      <c r="C686" s="1941" t="s">
        <v>272</v>
      </c>
      <c r="D686" s="1942">
        <v>2</v>
      </c>
      <c r="E686" s="2330">
        <v>55</v>
      </c>
      <c r="F686" s="1979">
        <f t="shared" si="27"/>
        <v>110</v>
      </c>
    </row>
    <row r="687" spans="1:6" s="521" customFormat="1" ht="89.25">
      <c r="A687" s="1912" t="s">
        <v>2599</v>
      </c>
      <c r="B687" s="1970" t="s">
        <v>2354</v>
      </c>
      <c r="C687" s="1941" t="s">
        <v>272</v>
      </c>
      <c r="D687" s="1942">
        <v>2</v>
      </c>
      <c r="E687" s="2330">
        <v>45</v>
      </c>
      <c r="F687" s="1979">
        <f t="shared" si="27"/>
        <v>90</v>
      </c>
    </row>
    <row r="688" spans="1:6" s="521" customFormat="1" ht="255">
      <c r="A688" s="1912" t="s">
        <v>2600</v>
      </c>
      <c r="B688" s="1938" t="s">
        <v>2551</v>
      </c>
      <c r="C688" s="1941" t="s">
        <v>272</v>
      </c>
      <c r="D688" s="1942">
        <v>1</v>
      </c>
      <c r="E688" s="2330">
        <v>39</v>
      </c>
      <c r="F688" s="1979">
        <f t="shared" si="27"/>
        <v>39</v>
      </c>
    </row>
    <row r="689" spans="1:6" s="521" customFormat="1" ht="153">
      <c r="A689" s="1912" t="s">
        <v>2601</v>
      </c>
      <c r="B689" s="1943" t="s">
        <v>2355</v>
      </c>
      <c r="C689" s="1941" t="s">
        <v>272</v>
      </c>
      <c r="D689" s="1942">
        <v>1</v>
      </c>
      <c r="E689" s="2330">
        <v>40</v>
      </c>
      <c r="F689" s="1979">
        <f t="shared" si="27"/>
        <v>40</v>
      </c>
    </row>
    <row r="690" spans="1:6" s="521" customFormat="1" ht="51">
      <c r="A690" s="1912" t="s">
        <v>2602</v>
      </c>
      <c r="B690" s="1936" t="s">
        <v>2356</v>
      </c>
      <c r="C690" s="1941" t="s">
        <v>272</v>
      </c>
      <c r="D690" s="1942">
        <v>1</v>
      </c>
      <c r="E690" s="2330">
        <v>35</v>
      </c>
      <c r="F690" s="1979">
        <f t="shared" si="27"/>
        <v>35</v>
      </c>
    </row>
    <row r="691" spans="1:6" s="521" customFormat="1" ht="178.5">
      <c r="A691" s="1912" t="s">
        <v>2603</v>
      </c>
      <c r="B691" s="1938" t="s">
        <v>2460</v>
      </c>
      <c r="C691" s="1941" t="s">
        <v>272</v>
      </c>
      <c r="D691" s="1942">
        <v>1</v>
      </c>
      <c r="E691" s="2330">
        <v>177</v>
      </c>
      <c r="F691" s="1979">
        <f t="shared" si="27"/>
        <v>177</v>
      </c>
    </row>
    <row r="692" spans="1:6" s="521" customFormat="1" ht="153">
      <c r="A692" s="1912" t="s">
        <v>2604</v>
      </c>
      <c r="B692" s="1968" t="s">
        <v>2552</v>
      </c>
      <c r="C692" s="1941" t="s">
        <v>272</v>
      </c>
      <c r="D692" s="1942">
        <v>1</v>
      </c>
      <c r="E692" s="2330">
        <v>67</v>
      </c>
      <c r="F692" s="1979">
        <f t="shared" si="27"/>
        <v>67</v>
      </c>
    </row>
    <row r="693" spans="1:6" s="521" customFormat="1" ht="140.25">
      <c r="A693" s="1912" t="s">
        <v>2605</v>
      </c>
      <c r="B693" s="1940" t="s">
        <v>1861</v>
      </c>
      <c r="C693" s="1963" t="s">
        <v>272</v>
      </c>
      <c r="D693" s="1942">
        <v>2</v>
      </c>
      <c r="E693" s="2330">
        <v>29</v>
      </c>
      <c r="F693" s="1979">
        <f t="shared" si="27"/>
        <v>58</v>
      </c>
    </row>
    <row r="694" spans="1:6" s="521" customFormat="1" ht="51">
      <c r="A694" s="1912" t="s">
        <v>2606</v>
      </c>
      <c r="B694" s="1981" t="s">
        <v>1953</v>
      </c>
      <c r="C694" s="494" t="s">
        <v>272</v>
      </c>
      <c r="D694" s="1971">
        <v>1</v>
      </c>
      <c r="E694" s="2330">
        <v>22</v>
      </c>
      <c r="F694" s="1979">
        <f t="shared" si="27"/>
        <v>22</v>
      </c>
    </row>
    <row r="695" spans="1:6" s="521" customFormat="1" ht="114.75">
      <c r="A695" s="1912" t="s">
        <v>2607</v>
      </c>
      <c r="B695" s="1982" t="s">
        <v>1954</v>
      </c>
      <c r="C695" s="494" t="s">
        <v>272</v>
      </c>
      <c r="D695" s="1971">
        <v>1</v>
      </c>
      <c r="E695" s="2330">
        <v>22</v>
      </c>
      <c r="F695" s="1979">
        <f t="shared" si="27"/>
        <v>22</v>
      </c>
    </row>
    <row r="696" spans="1:6" s="521" customFormat="1" ht="25.5">
      <c r="A696" s="1912" t="s">
        <v>2608</v>
      </c>
      <c r="B696" s="1940" t="s">
        <v>2358</v>
      </c>
      <c r="C696" s="1941" t="s">
        <v>272</v>
      </c>
      <c r="D696" s="1942">
        <v>1</v>
      </c>
      <c r="E696" s="2330">
        <v>39</v>
      </c>
      <c r="F696" s="1979">
        <f t="shared" si="27"/>
        <v>39</v>
      </c>
    </row>
    <row r="697" spans="1:6" s="521" customFormat="1" ht="89.25">
      <c r="A697" s="1912" t="s">
        <v>2609</v>
      </c>
      <c r="B697" s="1938" t="s">
        <v>5338</v>
      </c>
      <c r="C697" s="1941" t="s">
        <v>272</v>
      </c>
      <c r="D697" s="1942">
        <v>1</v>
      </c>
      <c r="E697" s="2330">
        <v>22</v>
      </c>
      <c r="F697" s="1979">
        <f t="shared" si="27"/>
        <v>22</v>
      </c>
    </row>
    <row r="698" spans="1:6" s="521" customFormat="1" ht="89.25">
      <c r="A698" s="1912" t="s">
        <v>2610</v>
      </c>
      <c r="B698" s="2010" t="s">
        <v>2359</v>
      </c>
      <c r="C698" s="1941" t="s">
        <v>272</v>
      </c>
      <c r="D698" s="1942">
        <v>2</v>
      </c>
      <c r="E698" s="2330">
        <v>11</v>
      </c>
      <c r="F698" s="1979">
        <f t="shared" si="27"/>
        <v>22</v>
      </c>
    </row>
    <row r="699" spans="1:6" s="521" customFormat="1" ht="204">
      <c r="A699" s="1912" t="s">
        <v>2611</v>
      </c>
      <c r="B699" s="1943" t="s">
        <v>2553</v>
      </c>
      <c r="C699" s="1941" t="s">
        <v>272</v>
      </c>
      <c r="D699" s="1942">
        <v>1</v>
      </c>
      <c r="E699" s="2330">
        <v>39</v>
      </c>
      <c r="F699" s="1979">
        <f t="shared" si="27"/>
        <v>39</v>
      </c>
    </row>
    <row r="700" spans="1:6" s="521" customFormat="1" ht="51">
      <c r="A700" s="1912" t="s">
        <v>2612</v>
      </c>
      <c r="B700" s="1981" t="s">
        <v>2554</v>
      </c>
      <c r="C700" s="1941" t="s">
        <v>272</v>
      </c>
      <c r="D700" s="1942">
        <v>1</v>
      </c>
      <c r="E700" s="2330">
        <v>35</v>
      </c>
      <c r="F700" s="1979">
        <f t="shared" si="27"/>
        <v>35</v>
      </c>
    </row>
    <row r="701" spans="1:6" s="521" customFormat="1" ht="89.25">
      <c r="A701" s="1912" t="s">
        <v>2613</v>
      </c>
      <c r="B701" s="1981" t="s">
        <v>2555</v>
      </c>
      <c r="C701" s="1941" t="s">
        <v>272</v>
      </c>
      <c r="D701" s="1942">
        <v>1</v>
      </c>
      <c r="E701" s="2330">
        <v>30</v>
      </c>
      <c r="F701" s="1979">
        <f t="shared" si="27"/>
        <v>30</v>
      </c>
    </row>
    <row r="702" spans="1:6" s="521" customFormat="1" ht="89.25">
      <c r="A702" s="1912" t="s">
        <v>2614</v>
      </c>
      <c r="B702" s="1982" t="s">
        <v>2556</v>
      </c>
      <c r="C702" s="1941" t="s">
        <v>272</v>
      </c>
      <c r="D702" s="1942">
        <v>1</v>
      </c>
      <c r="E702" s="2330">
        <v>65</v>
      </c>
      <c r="F702" s="1979">
        <f t="shared" si="27"/>
        <v>65</v>
      </c>
    </row>
    <row r="703" spans="1:6" s="521" customFormat="1" ht="165.75">
      <c r="A703" s="1912" t="s">
        <v>2615</v>
      </c>
      <c r="B703" s="1943" t="s">
        <v>5340</v>
      </c>
      <c r="C703" s="1941" t="s">
        <v>272</v>
      </c>
      <c r="D703" s="1942">
        <v>1</v>
      </c>
      <c r="E703" s="2330">
        <v>10</v>
      </c>
      <c r="F703" s="1979">
        <f t="shared" si="27"/>
        <v>10</v>
      </c>
    </row>
    <row r="704" spans="1:6" s="521" customFormat="1" ht="204">
      <c r="A704" s="1912" t="s">
        <v>2616</v>
      </c>
      <c r="B704" s="1936" t="s">
        <v>2557</v>
      </c>
      <c r="C704" s="1941" t="s">
        <v>272</v>
      </c>
      <c r="D704" s="1942">
        <v>1</v>
      </c>
      <c r="E704" s="2330">
        <v>201</v>
      </c>
      <c r="F704" s="1979">
        <f t="shared" si="27"/>
        <v>201</v>
      </c>
    </row>
    <row r="705" spans="1:6" s="521" customFormat="1" ht="140.25">
      <c r="A705" s="1912" t="s">
        <v>2617</v>
      </c>
      <c r="B705" s="1224" t="s">
        <v>2366</v>
      </c>
      <c r="C705" s="1941" t="s">
        <v>272</v>
      </c>
      <c r="D705" s="1942">
        <v>1</v>
      </c>
      <c r="E705" s="2330">
        <v>240</v>
      </c>
      <c r="F705" s="1979">
        <f t="shared" si="27"/>
        <v>240</v>
      </c>
    </row>
    <row r="706" spans="1:6" s="521" customFormat="1" ht="76.5">
      <c r="A706" s="1912" t="s">
        <v>2618</v>
      </c>
      <c r="B706" s="1940" t="s">
        <v>2367</v>
      </c>
      <c r="C706" s="1941" t="s">
        <v>272</v>
      </c>
      <c r="D706" s="1942">
        <v>1</v>
      </c>
      <c r="E706" s="2330">
        <v>65</v>
      </c>
      <c r="F706" s="1979">
        <f t="shared" si="27"/>
        <v>65</v>
      </c>
    </row>
    <row r="707" spans="1:6" s="521" customFormat="1" ht="127.5">
      <c r="A707" s="1912" t="s">
        <v>2619</v>
      </c>
      <c r="B707" s="1936" t="s">
        <v>2462</v>
      </c>
      <c r="C707" s="1941" t="s">
        <v>272</v>
      </c>
      <c r="D707" s="1942">
        <v>1</v>
      </c>
      <c r="E707" s="2330">
        <v>36</v>
      </c>
      <c r="F707" s="1979">
        <f t="shared" si="27"/>
        <v>36</v>
      </c>
    </row>
    <row r="708" spans="1:6" s="521" customFormat="1" ht="165.75">
      <c r="A708" s="1912" t="s">
        <v>2620</v>
      </c>
      <c r="B708" s="1968" t="s">
        <v>2360</v>
      </c>
      <c r="C708" s="1941" t="s">
        <v>272</v>
      </c>
      <c r="D708" s="1942">
        <v>1</v>
      </c>
      <c r="E708" s="2330">
        <v>46</v>
      </c>
      <c r="F708" s="1979">
        <f t="shared" si="27"/>
        <v>46</v>
      </c>
    </row>
    <row r="709" spans="1:6" s="521" customFormat="1" ht="280.5">
      <c r="A709" s="1912" t="s">
        <v>2621</v>
      </c>
      <c r="B709" s="2011" t="s">
        <v>5337</v>
      </c>
      <c r="C709" s="1941" t="s">
        <v>272</v>
      </c>
      <c r="D709" s="1942">
        <v>1</v>
      </c>
      <c r="E709" s="2330">
        <v>74</v>
      </c>
      <c r="F709" s="1979">
        <f t="shared" si="27"/>
        <v>74</v>
      </c>
    </row>
    <row r="710" spans="1:6" s="521" customFormat="1" ht="51">
      <c r="A710" s="1912" t="s">
        <v>2622</v>
      </c>
      <c r="B710" s="1940" t="s">
        <v>2371</v>
      </c>
      <c r="C710" s="1941" t="s">
        <v>272</v>
      </c>
      <c r="D710" s="1942">
        <v>1</v>
      </c>
      <c r="E710" s="2330">
        <v>53</v>
      </c>
      <c r="F710" s="1979">
        <f t="shared" si="27"/>
        <v>53</v>
      </c>
    </row>
    <row r="711" spans="1:6" s="521" customFormat="1" ht="63.75">
      <c r="A711" s="1912" t="s">
        <v>2623</v>
      </c>
      <c r="B711" s="1940" t="s">
        <v>2372</v>
      </c>
      <c r="C711" s="1941" t="s">
        <v>272</v>
      </c>
      <c r="D711" s="1942">
        <v>1</v>
      </c>
      <c r="E711" s="2330">
        <v>37</v>
      </c>
      <c r="F711" s="1979">
        <f t="shared" si="27"/>
        <v>37</v>
      </c>
    </row>
    <row r="712" spans="1:6" s="521" customFormat="1" ht="153">
      <c r="A712" s="1912" t="s">
        <v>2624</v>
      </c>
      <c r="B712" s="1981" t="s">
        <v>2373</v>
      </c>
      <c r="C712" s="1941" t="s">
        <v>272</v>
      </c>
      <c r="D712" s="1942">
        <v>1</v>
      </c>
      <c r="E712" s="2330">
        <v>95</v>
      </c>
      <c r="F712" s="1979">
        <f t="shared" ref="F712:F722" si="28">D712*E712</f>
        <v>95</v>
      </c>
    </row>
    <row r="713" spans="1:6" s="521" customFormat="1" ht="25.5">
      <c r="A713" s="1912" t="s">
        <v>2625</v>
      </c>
      <c r="B713" s="1940" t="s">
        <v>1724</v>
      </c>
      <c r="C713" s="1941" t="s">
        <v>272</v>
      </c>
      <c r="D713" s="1942">
        <v>1</v>
      </c>
      <c r="E713" s="2330">
        <v>131</v>
      </c>
      <c r="F713" s="1979">
        <f t="shared" si="28"/>
        <v>131</v>
      </c>
    </row>
    <row r="714" spans="1:6" s="521" customFormat="1" ht="25.5">
      <c r="A714" s="1912" t="s">
        <v>2626</v>
      </c>
      <c r="B714" s="2003" t="s">
        <v>2230</v>
      </c>
      <c r="C714" s="1941" t="s">
        <v>272</v>
      </c>
      <c r="D714" s="1942">
        <v>1</v>
      </c>
      <c r="E714" s="2330">
        <v>68</v>
      </c>
      <c r="F714" s="1979">
        <f t="shared" si="28"/>
        <v>68</v>
      </c>
    </row>
    <row r="715" spans="1:6" s="521" customFormat="1" ht="89.25">
      <c r="A715" s="1912" t="s">
        <v>2627</v>
      </c>
      <c r="B715" s="1924" t="s">
        <v>2045</v>
      </c>
      <c r="C715" s="1941" t="s">
        <v>272</v>
      </c>
      <c r="D715" s="1942">
        <v>1</v>
      </c>
      <c r="E715" s="2330">
        <v>205</v>
      </c>
      <c r="F715" s="1979">
        <f t="shared" si="28"/>
        <v>205</v>
      </c>
    </row>
    <row r="716" spans="1:6" s="521" customFormat="1" ht="25.5">
      <c r="A716" s="1912" t="s">
        <v>2628</v>
      </c>
      <c r="B716" s="1923" t="s">
        <v>2231</v>
      </c>
      <c r="C716" s="498" t="s">
        <v>272</v>
      </c>
      <c r="D716" s="1922">
        <v>1</v>
      </c>
      <c r="E716" s="2330">
        <v>8</v>
      </c>
      <c r="F716" s="1979">
        <f t="shared" si="28"/>
        <v>8</v>
      </c>
    </row>
    <row r="717" spans="1:6" s="521" customFormat="1" ht="344.25">
      <c r="A717" s="1912" t="s">
        <v>2629</v>
      </c>
      <c r="B717" s="1936" t="s">
        <v>2374</v>
      </c>
      <c r="C717" s="494" t="s">
        <v>272</v>
      </c>
      <c r="D717" s="494">
        <v>1</v>
      </c>
      <c r="E717" s="2330">
        <v>59</v>
      </c>
      <c r="F717" s="1979">
        <f t="shared" si="28"/>
        <v>59</v>
      </c>
    </row>
    <row r="718" spans="1:6" s="521" customFormat="1" ht="191.25">
      <c r="A718" s="1912" t="s">
        <v>2630</v>
      </c>
      <c r="B718" s="1938" t="s">
        <v>2558</v>
      </c>
      <c r="C718" s="1941" t="s">
        <v>272</v>
      </c>
      <c r="D718" s="1942">
        <v>1</v>
      </c>
      <c r="E718" s="2330">
        <v>226</v>
      </c>
      <c r="F718" s="1979">
        <f t="shared" si="28"/>
        <v>226</v>
      </c>
    </row>
    <row r="719" spans="1:6" s="521" customFormat="1" ht="89.25">
      <c r="A719" s="1912" t="s">
        <v>2631</v>
      </c>
      <c r="B719" s="1946" t="s">
        <v>2376</v>
      </c>
      <c r="C719" s="1941" t="s">
        <v>272</v>
      </c>
      <c r="D719" s="1942">
        <v>1</v>
      </c>
      <c r="E719" s="2330">
        <v>45</v>
      </c>
      <c r="F719" s="1979">
        <f t="shared" si="28"/>
        <v>45</v>
      </c>
    </row>
    <row r="720" spans="1:6" s="521" customFormat="1" ht="165.75">
      <c r="A720" s="1912" t="s">
        <v>2632</v>
      </c>
      <c r="B720" s="1975" t="s">
        <v>1869</v>
      </c>
      <c r="C720" s="1976" t="s">
        <v>272</v>
      </c>
      <c r="D720" s="1977">
        <v>1</v>
      </c>
      <c r="E720" s="2330">
        <v>300</v>
      </c>
      <c r="F720" s="1979">
        <f t="shared" si="28"/>
        <v>300</v>
      </c>
    </row>
    <row r="721" spans="1:6" s="521" customFormat="1" ht="76.5">
      <c r="A721" s="1912" t="s">
        <v>2633</v>
      </c>
      <c r="B721" s="1975" t="s">
        <v>1870</v>
      </c>
      <c r="C721" s="1976" t="s">
        <v>272</v>
      </c>
      <c r="D721" s="1977">
        <v>1</v>
      </c>
      <c r="E721" s="2330">
        <v>50</v>
      </c>
      <c r="F721" s="1979">
        <f t="shared" si="28"/>
        <v>50</v>
      </c>
    </row>
    <row r="722" spans="1:6" s="521" customFormat="1" ht="102">
      <c r="A722" s="1912" t="s">
        <v>2634</v>
      </c>
      <c r="B722" s="1924" t="s">
        <v>1871</v>
      </c>
      <c r="C722" s="1925" t="s">
        <v>272</v>
      </c>
      <c r="D722" s="1926">
        <v>1</v>
      </c>
      <c r="E722" s="2330">
        <v>495</v>
      </c>
      <c r="F722" s="1979">
        <f t="shared" si="28"/>
        <v>495</v>
      </c>
    </row>
    <row r="723" spans="1:6" s="521" customFormat="1" ht="30">
      <c r="A723" s="483" t="s">
        <v>2548</v>
      </c>
      <c r="B723" s="483" t="s">
        <v>2549</v>
      </c>
      <c r="C723" s="483"/>
      <c r="D723" s="483"/>
      <c r="E723" s="524"/>
      <c r="F723" s="506">
        <f>SUM(F648:F722)</f>
        <v>12943</v>
      </c>
    </row>
    <row r="724" spans="1:6" s="521" customFormat="1">
      <c r="A724" s="1927"/>
      <c r="B724" s="1908"/>
      <c r="C724" s="1824"/>
      <c r="D724" s="1819"/>
      <c r="E724" s="2223"/>
      <c r="F724" s="1947"/>
    </row>
    <row r="725" spans="1:6" s="521" customFormat="1" ht="15">
      <c r="A725" s="483" t="s">
        <v>2635</v>
      </c>
      <c r="B725" s="483" t="s">
        <v>2636</v>
      </c>
      <c r="C725" s="483"/>
      <c r="D725" s="483"/>
      <c r="E725" s="524"/>
      <c r="F725" s="483"/>
    </row>
    <row r="726" spans="1:6" s="521" customFormat="1" ht="204">
      <c r="A726" s="1912" t="s">
        <v>2637</v>
      </c>
      <c r="B726" s="2005" t="s">
        <v>2456</v>
      </c>
      <c r="C726" s="2006" t="s">
        <v>272</v>
      </c>
      <c r="D726" s="2007">
        <v>1</v>
      </c>
      <c r="E726" s="2330">
        <v>768</v>
      </c>
      <c r="F726" s="1979">
        <f t="shared" ref="F726" si="29">D726*E726</f>
        <v>768</v>
      </c>
    </row>
    <row r="727" spans="1:6" s="521" customFormat="1" ht="15">
      <c r="A727" s="483" t="s">
        <v>2635</v>
      </c>
      <c r="B727" s="483" t="s">
        <v>2638</v>
      </c>
      <c r="C727" s="483"/>
      <c r="D727" s="483"/>
      <c r="E727" s="524"/>
      <c r="F727" s="506">
        <f>SUM(F726)</f>
        <v>768</v>
      </c>
    </row>
    <row r="728" spans="1:6" s="521" customFormat="1">
      <c r="A728" s="1927"/>
      <c r="B728" s="1908"/>
      <c r="C728" s="1824"/>
      <c r="D728" s="1819"/>
      <c r="E728" s="2223"/>
      <c r="F728" s="1947"/>
    </row>
    <row r="729" spans="1:6" s="521" customFormat="1" ht="15">
      <c r="A729" s="483" t="s">
        <v>2639</v>
      </c>
      <c r="B729" s="483" t="s">
        <v>2640</v>
      </c>
      <c r="C729" s="483"/>
      <c r="D729" s="483"/>
      <c r="E729" s="524"/>
      <c r="F729" s="483"/>
    </row>
    <row r="730" spans="1:6" s="521" customFormat="1" ht="63.75">
      <c r="A730" s="1912" t="s">
        <v>2641</v>
      </c>
      <c r="B730" s="2003" t="s">
        <v>5331</v>
      </c>
      <c r="C730" s="2001" t="s">
        <v>272</v>
      </c>
      <c r="D730" s="1942">
        <v>3</v>
      </c>
      <c r="E730" s="2330">
        <v>141</v>
      </c>
      <c r="F730" s="1979">
        <f t="shared" ref="F730:F793" si="30">D730*E730</f>
        <v>423</v>
      </c>
    </row>
    <row r="731" spans="1:6" s="521" customFormat="1" ht="63.75">
      <c r="A731" s="1912" t="s">
        <v>2642</v>
      </c>
      <c r="B731" s="1940" t="s">
        <v>5332</v>
      </c>
      <c r="C731" s="1941" t="s">
        <v>272</v>
      </c>
      <c r="D731" s="1942">
        <v>4</v>
      </c>
      <c r="E731" s="2330">
        <v>125</v>
      </c>
      <c r="F731" s="1979">
        <f t="shared" si="30"/>
        <v>500</v>
      </c>
    </row>
    <row r="732" spans="1:6" s="521" customFormat="1" ht="38.25">
      <c r="A732" s="1912" t="s">
        <v>2646</v>
      </c>
      <c r="B732" s="1962" t="s">
        <v>5330</v>
      </c>
      <c r="C732" s="1941" t="s">
        <v>272</v>
      </c>
      <c r="D732" s="1942">
        <v>20</v>
      </c>
      <c r="E732" s="2330">
        <v>38</v>
      </c>
      <c r="F732" s="1979">
        <f t="shared" si="30"/>
        <v>760</v>
      </c>
    </row>
    <row r="733" spans="1:6" s="521" customFormat="1" ht="140.25">
      <c r="A733" s="1912" t="s">
        <v>2647</v>
      </c>
      <c r="B733" s="1964" t="s">
        <v>1819</v>
      </c>
      <c r="C733" s="1919" t="s">
        <v>272</v>
      </c>
      <c r="D733" s="1920">
        <v>1</v>
      </c>
      <c r="E733" s="2330">
        <v>323</v>
      </c>
      <c r="F733" s="1979">
        <f t="shared" si="30"/>
        <v>323</v>
      </c>
    </row>
    <row r="734" spans="1:6" s="521" customFormat="1" ht="25.5">
      <c r="A734" s="1912" t="s">
        <v>2648</v>
      </c>
      <c r="B734" s="1983" t="s">
        <v>5311</v>
      </c>
      <c r="C734" s="1919" t="s">
        <v>272</v>
      </c>
      <c r="D734" s="1920">
        <v>2</v>
      </c>
      <c r="E734" s="2330">
        <v>75</v>
      </c>
      <c r="F734" s="1979">
        <f t="shared" si="30"/>
        <v>150</v>
      </c>
    </row>
    <row r="735" spans="1:6" s="521" customFormat="1" ht="63.75">
      <c r="A735" s="1912" t="s">
        <v>2649</v>
      </c>
      <c r="B735" s="1918" t="s">
        <v>1820</v>
      </c>
      <c r="C735" s="1919" t="s">
        <v>272</v>
      </c>
      <c r="D735" s="1920">
        <v>1</v>
      </c>
      <c r="E735" s="2330">
        <v>105</v>
      </c>
      <c r="F735" s="1979">
        <f t="shared" si="30"/>
        <v>105</v>
      </c>
    </row>
    <row r="736" spans="1:6" s="521" customFormat="1" ht="165.75">
      <c r="A736" s="1912" t="s">
        <v>2650</v>
      </c>
      <c r="B736" s="1940" t="s">
        <v>1821</v>
      </c>
      <c r="C736" s="1941" t="s">
        <v>272</v>
      </c>
      <c r="D736" s="1942">
        <v>1</v>
      </c>
      <c r="E736" s="2330">
        <v>309</v>
      </c>
      <c r="F736" s="1979">
        <f t="shared" si="30"/>
        <v>309</v>
      </c>
    </row>
    <row r="737" spans="1:6" s="521" customFormat="1" ht="216.75">
      <c r="A737" s="1912" t="s">
        <v>2651</v>
      </c>
      <c r="B737" s="1940" t="s">
        <v>2339</v>
      </c>
      <c r="C737" s="1941" t="s">
        <v>272</v>
      </c>
      <c r="D737" s="1942">
        <v>1</v>
      </c>
      <c r="E737" s="2330">
        <v>315</v>
      </c>
      <c r="F737" s="1979">
        <f t="shared" si="30"/>
        <v>315</v>
      </c>
    </row>
    <row r="738" spans="1:6" s="521" customFormat="1" ht="63.75">
      <c r="A738" s="1912" t="s">
        <v>2652</v>
      </c>
      <c r="B738" s="1940" t="s">
        <v>1827</v>
      </c>
      <c r="C738" s="1941" t="s">
        <v>272</v>
      </c>
      <c r="D738" s="1942">
        <v>4</v>
      </c>
      <c r="E738" s="2330">
        <v>9.5</v>
      </c>
      <c r="F738" s="1979">
        <f t="shared" si="30"/>
        <v>38</v>
      </c>
    </row>
    <row r="739" spans="1:6" s="521" customFormat="1" ht="63.75">
      <c r="A739" s="1912" t="s">
        <v>2653</v>
      </c>
      <c r="B739" s="1940" t="s">
        <v>1936</v>
      </c>
      <c r="C739" s="1941" t="s">
        <v>272</v>
      </c>
      <c r="D739" s="1942">
        <v>12</v>
      </c>
      <c r="E739" s="2330">
        <v>6.5</v>
      </c>
      <c r="F739" s="1979">
        <f t="shared" si="30"/>
        <v>78</v>
      </c>
    </row>
    <row r="740" spans="1:6" s="521" customFormat="1" ht="229.5">
      <c r="A740" s="1912" t="s">
        <v>2654</v>
      </c>
      <c r="B740" s="1940" t="s">
        <v>5333</v>
      </c>
      <c r="C740" s="1941" t="s">
        <v>272</v>
      </c>
      <c r="D740" s="1942">
        <v>1</v>
      </c>
      <c r="E740" s="2330">
        <v>222</v>
      </c>
      <c r="F740" s="1979">
        <f t="shared" si="30"/>
        <v>222</v>
      </c>
    </row>
    <row r="741" spans="1:6" s="521" customFormat="1" ht="255">
      <c r="A741" s="1912" t="s">
        <v>2655</v>
      </c>
      <c r="B741" s="1940" t="s">
        <v>2340</v>
      </c>
      <c r="C741" s="1941" t="s">
        <v>272</v>
      </c>
      <c r="D741" s="1942">
        <v>1</v>
      </c>
      <c r="E741" s="2330">
        <v>289</v>
      </c>
      <c r="F741" s="1979">
        <f t="shared" si="30"/>
        <v>289</v>
      </c>
    </row>
    <row r="742" spans="1:6" s="521" customFormat="1" ht="255">
      <c r="A742" s="1912" t="s">
        <v>2656</v>
      </c>
      <c r="B742" s="1940" t="s">
        <v>2341</v>
      </c>
      <c r="C742" s="1941" t="s">
        <v>272</v>
      </c>
      <c r="D742" s="1942">
        <v>1</v>
      </c>
      <c r="E742" s="2330">
        <v>192</v>
      </c>
      <c r="F742" s="1979">
        <f t="shared" si="30"/>
        <v>192</v>
      </c>
    </row>
    <row r="743" spans="1:6" s="521" customFormat="1" ht="153">
      <c r="A743" s="1912" t="s">
        <v>2657</v>
      </c>
      <c r="B743" s="1997" t="s">
        <v>5334</v>
      </c>
      <c r="C743" s="1941" t="s">
        <v>272</v>
      </c>
      <c r="D743" s="1942">
        <v>1</v>
      </c>
      <c r="E743" s="2330">
        <v>170</v>
      </c>
      <c r="F743" s="1979">
        <f t="shared" si="30"/>
        <v>170</v>
      </c>
    </row>
    <row r="744" spans="1:6" s="521" customFormat="1" ht="165.75">
      <c r="A744" s="1912" t="s">
        <v>2658</v>
      </c>
      <c r="B744" s="1940" t="s">
        <v>2028</v>
      </c>
      <c r="C744" s="1941" t="s">
        <v>272</v>
      </c>
      <c r="D744" s="1942">
        <v>1</v>
      </c>
      <c r="E744" s="2330">
        <v>185</v>
      </c>
      <c r="F744" s="1979">
        <f t="shared" si="30"/>
        <v>185</v>
      </c>
    </row>
    <row r="745" spans="1:6" s="521" customFormat="1" ht="63.75">
      <c r="A745" s="1912" t="s">
        <v>2659</v>
      </c>
      <c r="B745" s="1940" t="s">
        <v>1936</v>
      </c>
      <c r="C745" s="1941" t="s">
        <v>272</v>
      </c>
      <c r="D745" s="1942">
        <v>12</v>
      </c>
      <c r="E745" s="2330">
        <v>6.5</v>
      </c>
      <c r="F745" s="1979">
        <f t="shared" si="30"/>
        <v>78</v>
      </c>
    </row>
    <row r="746" spans="1:6" s="521" customFormat="1" ht="63.75">
      <c r="A746" s="1912" t="s">
        <v>2660</v>
      </c>
      <c r="B746" s="1940" t="s">
        <v>1827</v>
      </c>
      <c r="C746" s="1941" t="s">
        <v>272</v>
      </c>
      <c r="D746" s="1942">
        <v>3</v>
      </c>
      <c r="E746" s="2330">
        <v>9.5</v>
      </c>
      <c r="F746" s="1979">
        <f t="shared" si="30"/>
        <v>28.5</v>
      </c>
    </row>
    <row r="747" spans="1:6" s="521" customFormat="1" ht="165.75">
      <c r="A747" s="1912" t="s">
        <v>2661</v>
      </c>
      <c r="B747" s="1940" t="s">
        <v>1826</v>
      </c>
      <c r="C747" s="1941" t="s">
        <v>272</v>
      </c>
      <c r="D747" s="1942">
        <v>1</v>
      </c>
      <c r="E747" s="2330">
        <v>179</v>
      </c>
      <c r="F747" s="1979">
        <f t="shared" si="30"/>
        <v>179</v>
      </c>
    </row>
    <row r="748" spans="1:6" s="521" customFormat="1" ht="63.75">
      <c r="A748" s="1912" t="s">
        <v>2662</v>
      </c>
      <c r="B748" s="1940" t="s">
        <v>1827</v>
      </c>
      <c r="C748" s="1941" t="s">
        <v>272</v>
      </c>
      <c r="D748" s="1942">
        <v>3</v>
      </c>
      <c r="E748" s="2330">
        <v>9.5</v>
      </c>
      <c r="F748" s="1979">
        <f t="shared" si="30"/>
        <v>28.5</v>
      </c>
    </row>
    <row r="749" spans="1:6" s="521" customFormat="1" ht="63.75">
      <c r="A749" s="1912" t="s">
        <v>2663</v>
      </c>
      <c r="B749" s="1940" t="s">
        <v>1828</v>
      </c>
      <c r="C749" s="1941" t="s">
        <v>272</v>
      </c>
      <c r="D749" s="1942">
        <v>6</v>
      </c>
      <c r="E749" s="2330">
        <v>6.5</v>
      </c>
      <c r="F749" s="1979">
        <f t="shared" si="30"/>
        <v>39</v>
      </c>
    </row>
    <row r="750" spans="1:6" s="521" customFormat="1" ht="165.75">
      <c r="A750" s="1912" t="s">
        <v>2664</v>
      </c>
      <c r="B750" s="1940" t="s">
        <v>2342</v>
      </c>
      <c r="C750" s="1941" t="s">
        <v>272</v>
      </c>
      <c r="D750" s="1942">
        <v>1</v>
      </c>
      <c r="E750" s="2330">
        <v>183</v>
      </c>
      <c r="F750" s="1979">
        <f t="shared" si="30"/>
        <v>183</v>
      </c>
    </row>
    <row r="751" spans="1:6" s="521" customFormat="1" ht="51">
      <c r="A751" s="1912" t="s">
        <v>2665</v>
      </c>
      <c r="B751" s="1940" t="s">
        <v>2343</v>
      </c>
      <c r="C751" s="1941" t="s">
        <v>272</v>
      </c>
      <c r="D751" s="1942">
        <v>4</v>
      </c>
      <c r="E751" s="2330">
        <v>9.5</v>
      </c>
      <c r="F751" s="1979">
        <f t="shared" si="30"/>
        <v>38</v>
      </c>
    </row>
    <row r="752" spans="1:6" s="521" customFormat="1" ht="51">
      <c r="A752" s="1912" t="s">
        <v>2666</v>
      </c>
      <c r="B752" s="1940" t="s">
        <v>2344</v>
      </c>
      <c r="C752" s="1941" t="s">
        <v>272</v>
      </c>
      <c r="D752" s="1942">
        <v>8</v>
      </c>
      <c r="E752" s="2330">
        <v>6.5</v>
      </c>
      <c r="F752" s="1979">
        <f t="shared" si="30"/>
        <v>52</v>
      </c>
    </row>
    <row r="753" spans="1:6" s="521" customFormat="1" ht="102">
      <c r="A753" s="1912" t="s">
        <v>2667</v>
      </c>
      <c r="B753" s="1958" t="s">
        <v>5312</v>
      </c>
      <c r="C753" s="1963" t="s">
        <v>272</v>
      </c>
      <c r="D753" s="1942">
        <v>20</v>
      </c>
      <c r="E753" s="2330">
        <v>46</v>
      </c>
      <c r="F753" s="1979">
        <f t="shared" si="30"/>
        <v>920</v>
      </c>
    </row>
    <row r="754" spans="1:6" s="521" customFormat="1" ht="63.75">
      <c r="A754" s="1912" t="s">
        <v>2668</v>
      </c>
      <c r="B754" s="1958" t="s">
        <v>5325</v>
      </c>
      <c r="C754" s="1955" t="s">
        <v>272</v>
      </c>
      <c r="D754" s="498">
        <v>1</v>
      </c>
      <c r="E754" s="2330">
        <v>52</v>
      </c>
      <c r="F754" s="1979">
        <f t="shared" si="30"/>
        <v>52</v>
      </c>
    </row>
    <row r="755" spans="1:6" s="521" customFormat="1" ht="38.25">
      <c r="A755" s="1912" t="s">
        <v>2669</v>
      </c>
      <c r="B755" s="1856" t="s">
        <v>5341</v>
      </c>
      <c r="C755" s="1955" t="s">
        <v>272</v>
      </c>
      <c r="D755" s="498">
        <v>40</v>
      </c>
      <c r="E755" s="2330">
        <v>6.1</v>
      </c>
      <c r="F755" s="1979">
        <f t="shared" si="30"/>
        <v>244</v>
      </c>
    </row>
    <row r="756" spans="1:6" s="521" customFormat="1" ht="51">
      <c r="A756" s="1912" t="s">
        <v>2670</v>
      </c>
      <c r="B756" s="1936" t="s">
        <v>1832</v>
      </c>
      <c r="C756" s="1955" t="s">
        <v>1833</v>
      </c>
      <c r="D756" s="498">
        <v>20</v>
      </c>
      <c r="E756" s="2330">
        <v>11.2</v>
      </c>
      <c r="F756" s="1979">
        <f t="shared" si="30"/>
        <v>224</v>
      </c>
    </row>
    <row r="757" spans="1:6" s="521" customFormat="1" ht="51">
      <c r="A757" s="1912" t="s">
        <v>2671</v>
      </c>
      <c r="B757" s="1936" t="s">
        <v>1834</v>
      </c>
      <c r="C757" s="1955" t="s">
        <v>272</v>
      </c>
      <c r="D757" s="498">
        <v>20</v>
      </c>
      <c r="E757" s="2330">
        <v>13.2</v>
      </c>
      <c r="F757" s="1979">
        <f t="shared" si="30"/>
        <v>264</v>
      </c>
    </row>
    <row r="758" spans="1:6" s="521" customFormat="1" ht="38.25">
      <c r="A758" s="1912" t="s">
        <v>2672</v>
      </c>
      <c r="B758" s="1936" t="s">
        <v>1835</v>
      </c>
      <c r="C758" s="1955" t="s">
        <v>272</v>
      </c>
      <c r="D758" s="498">
        <v>40</v>
      </c>
      <c r="E758" s="2330">
        <v>12.2</v>
      </c>
      <c r="F758" s="1979">
        <f t="shared" si="30"/>
        <v>488</v>
      </c>
    </row>
    <row r="759" spans="1:6" s="521" customFormat="1" ht="395.25">
      <c r="A759" s="1912" t="s">
        <v>2673</v>
      </c>
      <c r="B759" s="1966" t="s">
        <v>1836</v>
      </c>
      <c r="C759" s="1967" t="s">
        <v>272</v>
      </c>
      <c r="D759" s="1967">
        <v>1</v>
      </c>
      <c r="E759" s="2330">
        <v>485</v>
      </c>
      <c r="F759" s="1979">
        <f t="shared" si="30"/>
        <v>485</v>
      </c>
    </row>
    <row r="760" spans="1:6" s="521" customFormat="1" ht="255">
      <c r="A760" s="1912" t="s">
        <v>2674</v>
      </c>
      <c r="B760" s="1940" t="s">
        <v>2345</v>
      </c>
      <c r="C760" s="1941" t="s">
        <v>272</v>
      </c>
      <c r="D760" s="1942">
        <v>1</v>
      </c>
      <c r="E760" s="2330">
        <v>339</v>
      </c>
      <c r="F760" s="1979">
        <f t="shared" si="30"/>
        <v>339</v>
      </c>
    </row>
    <row r="761" spans="1:6" s="521" customFormat="1" ht="114.75">
      <c r="A761" s="1912" t="s">
        <v>2675</v>
      </c>
      <c r="B761" s="1940" t="s">
        <v>2346</v>
      </c>
      <c r="C761" s="1941" t="s">
        <v>272</v>
      </c>
      <c r="D761" s="1942">
        <v>1</v>
      </c>
      <c r="E761" s="2330">
        <v>104</v>
      </c>
      <c r="F761" s="1979">
        <f t="shared" si="30"/>
        <v>104</v>
      </c>
    </row>
    <row r="762" spans="1:6" s="521" customFormat="1" ht="255">
      <c r="A762" s="1912" t="s">
        <v>2676</v>
      </c>
      <c r="B762" s="2004" t="s">
        <v>2347</v>
      </c>
      <c r="C762" s="1941" t="s">
        <v>272</v>
      </c>
      <c r="D762" s="1942">
        <v>1</v>
      </c>
      <c r="E762" s="2330">
        <v>675</v>
      </c>
      <c r="F762" s="1979">
        <f t="shared" si="30"/>
        <v>675</v>
      </c>
    </row>
    <row r="763" spans="1:6" s="521" customFormat="1" ht="229.5">
      <c r="A763" s="1912" t="s">
        <v>2677</v>
      </c>
      <c r="B763" s="1940" t="s">
        <v>2348</v>
      </c>
      <c r="C763" s="1941" t="s">
        <v>272</v>
      </c>
      <c r="D763" s="1942">
        <v>1</v>
      </c>
      <c r="E763" s="2330">
        <v>235</v>
      </c>
      <c r="F763" s="1979">
        <f t="shared" si="30"/>
        <v>235</v>
      </c>
    </row>
    <row r="764" spans="1:6" s="521" customFormat="1" ht="76.5">
      <c r="A764" s="1912" t="s">
        <v>2678</v>
      </c>
      <c r="B764" s="1940" t="s">
        <v>2349</v>
      </c>
      <c r="C764" s="1941" t="s">
        <v>272</v>
      </c>
      <c r="D764" s="1942">
        <v>1</v>
      </c>
      <c r="E764" s="2330">
        <v>281</v>
      </c>
      <c r="F764" s="1979">
        <f t="shared" si="30"/>
        <v>281</v>
      </c>
    </row>
    <row r="765" spans="1:6" s="521" customFormat="1" ht="76.5">
      <c r="A765" s="1912" t="s">
        <v>2679</v>
      </c>
      <c r="B765" s="1940" t="s">
        <v>2350</v>
      </c>
      <c r="C765" s="1941" t="s">
        <v>272</v>
      </c>
      <c r="D765" s="1942">
        <v>2</v>
      </c>
      <c r="E765" s="2330">
        <v>169</v>
      </c>
      <c r="F765" s="1979">
        <f t="shared" si="30"/>
        <v>338</v>
      </c>
    </row>
    <row r="766" spans="1:6" s="521" customFormat="1" ht="89.25">
      <c r="A766" s="1912" t="s">
        <v>2680</v>
      </c>
      <c r="B766" s="1940" t="s">
        <v>2351</v>
      </c>
      <c r="C766" s="1941" t="s">
        <v>272</v>
      </c>
      <c r="D766" s="1942">
        <v>1</v>
      </c>
      <c r="E766" s="2330">
        <v>161</v>
      </c>
      <c r="F766" s="1979">
        <f t="shared" si="30"/>
        <v>161</v>
      </c>
    </row>
    <row r="767" spans="1:6" s="521" customFormat="1" ht="89.25">
      <c r="A767" s="1912" t="s">
        <v>2681</v>
      </c>
      <c r="B767" s="1940" t="s">
        <v>2352</v>
      </c>
      <c r="C767" s="1941" t="s">
        <v>272</v>
      </c>
      <c r="D767" s="1942">
        <v>1</v>
      </c>
      <c r="E767" s="2330">
        <v>92</v>
      </c>
      <c r="F767" s="1979">
        <f t="shared" si="30"/>
        <v>92</v>
      </c>
    </row>
    <row r="768" spans="1:6" s="521" customFormat="1" ht="89.25">
      <c r="A768" s="1912" t="s">
        <v>2682</v>
      </c>
      <c r="B768" s="1970" t="s">
        <v>2353</v>
      </c>
      <c r="C768" s="1941" t="s">
        <v>272</v>
      </c>
      <c r="D768" s="1942">
        <v>2</v>
      </c>
      <c r="E768" s="2330">
        <v>55</v>
      </c>
      <c r="F768" s="1979">
        <f t="shared" si="30"/>
        <v>110</v>
      </c>
    </row>
    <row r="769" spans="1:6" s="521" customFormat="1" ht="89.25">
      <c r="A769" s="1912" t="s">
        <v>2683</v>
      </c>
      <c r="B769" s="1970" t="s">
        <v>2354</v>
      </c>
      <c r="C769" s="1941" t="s">
        <v>272</v>
      </c>
      <c r="D769" s="1942">
        <v>2</v>
      </c>
      <c r="E769" s="2330">
        <v>45</v>
      </c>
      <c r="F769" s="1979">
        <f t="shared" si="30"/>
        <v>90</v>
      </c>
    </row>
    <row r="770" spans="1:6" s="521" customFormat="1" ht="255">
      <c r="A770" s="1912" t="s">
        <v>2684</v>
      </c>
      <c r="B770" s="1938" t="s">
        <v>2551</v>
      </c>
      <c r="C770" s="1941" t="s">
        <v>272</v>
      </c>
      <c r="D770" s="1942">
        <v>1</v>
      </c>
      <c r="E770" s="2330">
        <v>39</v>
      </c>
      <c r="F770" s="1979">
        <f t="shared" si="30"/>
        <v>39</v>
      </c>
    </row>
    <row r="771" spans="1:6" s="521" customFormat="1" ht="153">
      <c r="A771" s="1912" t="s">
        <v>2685</v>
      </c>
      <c r="B771" s="1943" t="s">
        <v>2355</v>
      </c>
      <c r="C771" s="1941" t="s">
        <v>272</v>
      </c>
      <c r="D771" s="1942">
        <v>1</v>
      </c>
      <c r="E771" s="2330">
        <v>40</v>
      </c>
      <c r="F771" s="1979">
        <f t="shared" si="30"/>
        <v>40</v>
      </c>
    </row>
    <row r="772" spans="1:6" s="521" customFormat="1" ht="51">
      <c r="A772" s="1912" t="s">
        <v>2686</v>
      </c>
      <c r="B772" s="1936" t="s">
        <v>2356</v>
      </c>
      <c r="C772" s="1941" t="s">
        <v>272</v>
      </c>
      <c r="D772" s="1942">
        <v>1</v>
      </c>
      <c r="E772" s="2330">
        <v>35</v>
      </c>
      <c r="F772" s="1979">
        <f t="shared" si="30"/>
        <v>35</v>
      </c>
    </row>
    <row r="773" spans="1:6" s="521" customFormat="1" ht="178.5">
      <c r="A773" s="1912" t="s">
        <v>2687</v>
      </c>
      <c r="B773" s="1938" t="s">
        <v>2460</v>
      </c>
      <c r="C773" s="1941" t="s">
        <v>272</v>
      </c>
      <c r="D773" s="1942">
        <v>1</v>
      </c>
      <c r="E773" s="2330">
        <v>177</v>
      </c>
      <c r="F773" s="1979">
        <f t="shared" si="30"/>
        <v>177</v>
      </c>
    </row>
    <row r="774" spans="1:6" s="521" customFormat="1" ht="153">
      <c r="A774" s="1912" t="s">
        <v>2688</v>
      </c>
      <c r="B774" s="1968" t="s">
        <v>2552</v>
      </c>
      <c r="C774" s="1941" t="s">
        <v>272</v>
      </c>
      <c r="D774" s="1942">
        <v>1</v>
      </c>
      <c r="E774" s="2330">
        <v>67</v>
      </c>
      <c r="F774" s="1979">
        <f t="shared" si="30"/>
        <v>67</v>
      </c>
    </row>
    <row r="775" spans="1:6" s="521" customFormat="1" ht="140.25">
      <c r="A775" s="1912" t="s">
        <v>2689</v>
      </c>
      <c r="B775" s="1940" t="s">
        <v>1861</v>
      </c>
      <c r="C775" s="1963" t="s">
        <v>272</v>
      </c>
      <c r="D775" s="1942">
        <v>2</v>
      </c>
      <c r="E775" s="2330">
        <v>29</v>
      </c>
      <c r="F775" s="1979">
        <f t="shared" si="30"/>
        <v>58</v>
      </c>
    </row>
    <row r="776" spans="1:6" s="521" customFormat="1" ht="51">
      <c r="A776" s="1912" t="s">
        <v>2690</v>
      </c>
      <c r="B776" s="1981" t="s">
        <v>1953</v>
      </c>
      <c r="C776" s="494" t="s">
        <v>272</v>
      </c>
      <c r="D776" s="1971">
        <v>1</v>
      </c>
      <c r="E776" s="2330">
        <v>22</v>
      </c>
      <c r="F776" s="1979">
        <f t="shared" si="30"/>
        <v>22</v>
      </c>
    </row>
    <row r="777" spans="1:6" s="521" customFormat="1" ht="114.75">
      <c r="A777" s="1912" t="s">
        <v>2691</v>
      </c>
      <c r="B777" s="1982" t="s">
        <v>1954</v>
      </c>
      <c r="C777" s="494" t="s">
        <v>272</v>
      </c>
      <c r="D777" s="1971">
        <v>1</v>
      </c>
      <c r="E777" s="2330">
        <v>22</v>
      </c>
      <c r="F777" s="1979">
        <f t="shared" si="30"/>
        <v>22</v>
      </c>
    </row>
    <row r="778" spans="1:6" s="521" customFormat="1" ht="25.5">
      <c r="A778" s="1912" t="s">
        <v>2692</v>
      </c>
      <c r="B778" s="1940" t="s">
        <v>2358</v>
      </c>
      <c r="C778" s="1941" t="s">
        <v>272</v>
      </c>
      <c r="D778" s="1942">
        <v>1</v>
      </c>
      <c r="E778" s="2330">
        <v>39</v>
      </c>
      <c r="F778" s="1979">
        <f t="shared" si="30"/>
        <v>39</v>
      </c>
    </row>
    <row r="779" spans="1:6" s="521" customFormat="1" ht="89.25">
      <c r="A779" s="1912" t="s">
        <v>2693</v>
      </c>
      <c r="B779" s="1938" t="s">
        <v>5338</v>
      </c>
      <c r="C779" s="1941" t="s">
        <v>272</v>
      </c>
      <c r="D779" s="1942">
        <v>1</v>
      </c>
      <c r="E779" s="2330">
        <v>22</v>
      </c>
      <c r="F779" s="1979">
        <f t="shared" si="30"/>
        <v>22</v>
      </c>
    </row>
    <row r="780" spans="1:6" s="521" customFormat="1" ht="89.25">
      <c r="A780" s="1912" t="s">
        <v>2694</v>
      </c>
      <c r="B780" s="2010" t="s">
        <v>2359</v>
      </c>
      <c r="C780" s="1941" t="s">
        <v>272</v>
      </c>
      <c r="D780" s="1942">
        <v>2</v>
      </c>
      <c r="E780" s="2330">
        <v>11</v>
      </c>
      <c r="F780" s="1979">
        <f t="shared" si="30"/>
        <v>22</v>
      </c>
    </row>
    <row r="781" spans="1:6" s="521" customFormat="1" ht="204">
      <c r="A781" s="1912" t="s">
        <v>2695</v>
      </c>
      <c r="B781" s="1943" t="s">
        <v>2553</v>
      </c>
      <c r="C781" s="1941" t="s">
        <v>272</v>
      </c>
      <c r="D781" s="1942">
        <v>1</v>
      </c>
      <c r="E781" s="2330">
        <v>39</v>
      </c>
      <c r="F781" s="1979">
        <f t="shared" si="30"/>
        <v>39</v>
      </c>
    </row>
    <row r="782" spans="1:6" s="521" customFormat="1" ht="51">
      <c r="A782" s="1912" t="s">
        <v>2696</v>
      </c>
      <c r="B782" s="1981" t="s">
        <v>2554</v>
      </c>
      <c r="C782" s="1941" t="s">
        <v>272</v>
      </c>
      <c r="D782" s="1942">
        <v>1</v>
      </c>
      <c r="E782" s="2330">
        <v>35</v>
      </c>
      <c r="F782" s="1979">
        <f t="shared" si="30"/>
        <v>35</v>
      </c>
    </row>
    <row r="783" spans="1:6" s="521" customFormat="1" ht="89.25">
      <c r="A783" s="1912" t="s">
        <v>2697</v>
      </c>
      <c r="B783" s="1981" t="s">
        <v>2555</v>
      </c>
      <c r="C783" s="1941" t="s">
        <v>272</v>
      </c>
      <c r="D783" s="1942">
        <v>1</v>
      </c>
      <c r="E783" s="2330">
        <v>30</v>
      </c>
      <c r="F783" s="1979">
        <f t="shared" si="30"/>
        <v>30</v>
      </c>
    </row>
    <row r="784" spans="1:6" s="521" customFormat="1" ht="89.25">
      <c r="A784" s="1912" t="s">
        <v>2698</v>
      </c>
      <c r="B784" s="1982" t="s">
        <v>2556</v>
      </c>
      <c r="C784" s="1941" t="s">
        <v>272</v>
      </c>
      <c r="D784" s="1942">
        <v>1</v>
      </c>
      <c r="E784" s="2330">
        <v>65</v>
      </c>
      <c r="F784" s="1979">
        <f t="shared" si="30"/>
        <v>65</v>
      </c>
    </row>
    <row r="785" spans="1:6" s="521" customFormat="1" ht="165.75">
      <c r="A785" s="1912" t="s">
        <v>2699</v>
      </c>
      <c r="B785" s="1943" t="s">
        <v>5340</v>
      </c>
      <c r="C785" s="1941" t="s">
        <v>272</v>
      </c>
      <c r="D785" s="1942">
        <v>1</v>
      </c>
      <c r="E785" s="2330">
        <v>10</v>
      </c>
      <c r="F785" s="1979">
        <f t="shared" si="30"/>
        <v>10</v>
      </c>
    </row>
    <row r="786" spans="1:6" s="521" customFormat="1" ht="204">
      <c r="A786" s="1912" t="s">
        <v>2700</v>
      </c>
      <c r="B786" s="1936" t="s">
        <v>2557</v>
      </c>
      <c r="C786" s="1941" t="s">
        <v>272</v>
      </c>
      <c r="D786" s="1942">
        <v>1</v>
      </c>
      <c r="E786" s="2330">
        <v>201</v>
      </c>
      <c r="F786" s="1979">
        <f t="shared" si="30"/>
        <v>201</v>
      </c>
    </row>
    <row r="787" spans="1:6" s="521" customFormat="1" ht="140.25">
      <c r="A787" s="1912" t="s">
        <v>2701</v>
      </c>
      <c r="B787" s="1224" t="s">
        <v>2366</v>
      </c>
      <c r="C787" s="1941" t="s">
        <v>272</v>
      </c>
      <c r="D787" s="1942">
        <v>1</v>
      </c>
      <c r="E787" s="2330">
        <v>240</v>
      </c>
      <c r="F787" s="1979">
        <f t="shared" si="30"/>
        <v>240</v>
      </c>
    </row>
    <row r="788" spans="1:6" s="521" customFormat="1" ht="76.5">
      <c r="A788" s="1912" t="s">
        <v>2702</v>
      </c>
      <c r="B788" s="1940" t="s">
        <v>2367</v>
      </c>
      <c r="C788" s="1941" t="s">
        <v>272</v>
      </c>
      <c r="D788" s="1942">
        <v>1</v>
      </c>
      <c r="E788" s="2330">
        <v>65</v>
      </c>
      <c r="F788" s="1979">
        <f t="shared" si="30"/>
        <v>65</v>
      </c>
    </row>
    <row r="789" spans="1:6" s="521" customFormat="1" ht="127.5">
      <c r="A789" s="1912" t="s">
        <v>2703</v>
      </c>
      <c r="B789" s="1936" t="s">
        <v>2462</v>
      </c>
      <c r="C789" s="1941" t="s">
        <v>272</v>
      </c>
      <c r="D789" s="1942">
        <v>1</v>
      </c>
      <c r="E789" s="2330">
        <v>36</v>
      </c>
      <c r="F789" s="1979">
        <f t="shared" si="30"/>
        <v>36</v>
      </c>
    </row>
    <row r="790" spans="1:6" s="521" customFormat="1" ht="165.75">
      <c r="A790" s="1912" t="s">
        <v>2704</v>
      </c>
      <c r="B790" s="1968" t="s">
        <v>2360</v>
      </c>
      <c r="C790" s="1941" t="s">
        <v>272</v>
      </c>
      <c r="D790" s="1942">
        <v>1</v>
      </c>
      <c r="E790" s="2330">
        <v>46</v>
      </c>
      <c r="F790" s="1979">
        <f t="shared" si="30"/>
        <v>46</v>
      </c>
    </row>
    <row r="791" spans="1:6" s="521" customFormat="1" ht="280.5">
      <c r="A791" s="1912" t="s">
        <v>2705</v>
      </c>
      <c r="B791" s="2011" t="s">
        <v>5337</v>
      </c>
      <c r="C791" s="1941" t="s">
        <v>272</v>
      </c>
      <c r="D791" s="1942">
        <v>1</v>
      </c>
      <c r="E791" s="2330">
        <v>74</v>
      </c>
      <c r="F791" s="1979">
        <f t="shared" si="30"/>
        <v>74</v>
      </c>
    </row>
    <row r="792" spans="1:6" s="521" customFormat="1" ht="51">
      <c r="A792" s="1912" t="s">
        <v>2706</v>
      </c>
      <c r="B792" s="1940" t="s">
        <v>2371</v>
      </c>
      <c r="C792" s="1941" t="s">
        <v>272</v>
      </c>
      <c r="D792" s="1942">
        <v>1</v>
      </c>
      <c r="E792" s="2330">
        <v>53</v>
      </c>
      <c r="F792" s="1979">
        <f t="shared" si="30"/>
        <v>53</v>
      </c>
    </row>
    <row r="793" spans="1:6" s="521" customFormat="1" ht="63.75">
      <c r="A793" s="1912" t="s">
        <v>2707</v>
      </c>
      <c r="B793" s="1940" t="s">
        <v>2372</v>
      </c>
      <c r="C793" s="1941" t="s">
        <v>272</v>
      </c>
      <c r="D793" s="1942">
        <v>1</v>
      </c>
      <c r="E793" s="2330">
        <v>37</v>
      </c>
      <c r="F793" s="1979">
        <f t="shared" si="30"/>
        <v>37</v>
      </c>
    </row>
    <row r="794" spans="1:6" s="521" customFormat="1" ht="153">
      <c r="A794" s="1912" t="s">
        <v>2708</v>
      </c>
      <c r="B794" s="1981" t="s">
        <v>2373</v>
      </c>
      <c r="C794" s="1941" t="s">
        <v>272</v>
      </c>
      <c r="D794" s="1942">
        <v>1</v>
      </c>
      <c r="E794" s="2330">
        <v>95</v>
      </c>
      <c r="F794" s="1979">
        <f t="shared" ref="F794:F804" si="31">D794*E794</f>
        <v>95</v>
      </c>
    </row>
    <row r="795" spans="1:6" s="521" customFormat="1" ht="25.5">
      <c r="A795" s="1912" t="s">
        <v>2709</v>
      </c>
      <c r="B795" s="1940" t="s">
        <v>1724</v>
      </c>
      <c r="C795" s="1941" t="s">
        <v>272</v>
      </c>
      <c r="D795" s="1942">
        <v>1</v>
      </c>
      <c r="E795" s="2330">
        <v>131</v>
      </c>
      <c r="F795" s="1979">
        <f t="shared" si="31"/>
        <v>131</v>
      </c>
    </row>
    <row r="796" spans="1:6" s="521" customFormat="1" ht="25.5">
      <c r="A796" s="1912" t="s">
        <v>2710</v>
      </c>
      <c r="B796" s="2003" t="s">
        <v>2230</v>
      </c>
      <c r="C796" s="1941" t="s">
        <v>272</v>
      </c>
      <c r="D796" s="1942">
        <v>1</v>
      </c>
      <c r="E796" s="2330">
        <v>68</v>
      </c>
      <c r="F796" s="1979">
        <f t="shared" si="31"/>
        <v>68</v>
      </c>
    </row>
    <row r="797" spans="1:6" s="521" customFormat="1" ht="89.25">
      <c r="A797" s="1912" t="s">
        <v>2711</v>
      </c>
      <c r="B797" s="1924" t="s">
        <v>2045</v>
      </c>
      <c r="C797" s="1941" t="s">
        <v>272</v>
      </c>
      <c r="D797" s="1942">
        <v>1</v>
      </c>
      <c r="E797" s="2330">
        <v>205</v>
      </c>
      <c r="F797" s="1979">
        <f t="shared" si="31"/>
        <v>205</v>
      </c>
    </row>
    <row r="798" spans="1:6" s="521" customFormat="1" ht="25.5">
      <c r="A798" s="1912" t="s">
        <v>2712</v>
      </c>
      <c r="B798" s="1923" t="s">
        <v>2231</v>
      </c>
      <c r="C798" s="498" t="s">
        <v>272</v>
      </c>
      <c r="D798" s="1922">
        <v>1</v>
      </c>
      <c r="E798" s="2330">
        <v>8</v>
      </c>
      <c r="F798" s="1979">
        <f t="shared" si="31"/>
        <v>8</v>
      </c>
    </row>
    <row r="799" spans="1:6" s="521" customFormat="1" ht="344.25">
      <c r="A799" s="1912" t="s">
        <v>2713</v>
      </c>
      <c r="B799" s="1936" t="s">
        <v>2374</v>
      </c>
      <c r="C799" s="494" t="s">
        <v>272</v>
      </c>
      <c r="D799" s="494">
        <v>1</v>
      </c>
      <c r="E799" s="2330">
        <v>59</v>
      </c>
      <c r="F799" s="1979">
        <f t="shared" si="31"/>
        <v>59</v>
      </c>
    </row>
    <row r="800" spans="1:6" s="521" customFormat="1" ht="191.25">
      <c r="A800" s="1912" t="s">
        <v>2714</v>
      </c>
      <c r="B800" s="1938" t="s">
        <v>2558</v>
      </c>
      <c r="C800" s="1941" t="s">
        <v>272</v>
      </c>
      <c r="D800" s="1942">
        <v>1</v>
      </c>
      <c r="E800" s="2330">
        <v>226</v>
      </c>
      <c r="F800" s="1979">
        <f t="shared" si="31"/>
        <v>226</v>
      </c>
    </row>
    <row r="801" spans="1:6" s="521" customFormat="1" ht="89.25">
      <c r="A801" s="1912" t="s">
        <v>2715</v>
      </c>
      <c r="B801" s="1946" t="s">
        <v>2376</v>
      </c>
      <c r="C801" s="1941" t="s">
        <v>272</v>
      </c>
      <c r="D801" s="1942">
        <v>1</v>
      </c>
      <c r="E801" s="2330">
        <v>45</v>
      </c>
      <c r="F801" s="1979">
        <f t="shared" si="31"/>
        <v>45</v>
      </c>
    </row>
    <row r="802" spans="1:6" s="521" customFormat="1" ht="165.75">
      <c r="A802" s="1912" t="s">
        <v>2716</v>
      </c>
      <c r="B802" s="1975" t="s">
        <v>1869</v>
      </c>
      <c r="C802" s="1976" t="s">
        <v>272</v>
      </c>
      <c r="D802" s="1977">
        <v>1</v>
      </c>
      <c r="E802" s="2330">
        <v>300</v>
      </c>
      <c r="F802" s="1979">
        <f t="shared" si="31"/>
        <v>300</v>
      </c>
    </row>
    <row r="803" spans="1:6" s="521" customFormat="1" ht="76.5">
      <c r="A803" s="1912" t="s">
        <v>2717</v>
      </c>
      <c r="B803" s="1975" t="s">
        <v>1870</v>
      </c>
      <c r="C803" s="1976" t="s">
        <v>272</v>
      </c>
      <c r="D803" s="1977">
        <v>1</v>
      </c>
      <c r="E803" s="2330">
        <v>50</v>
      </c>
      <c r="F803" s="1979">
        <f t="shared" si="31"/>
        <v>50</v>
      </c>
    </row>
    <row r="804" spans="1:6" s="521" customFormat="1" ht="102">
      <c r="A804" s="1912" t="s">
        <v>2718</v>
      </c>
      <c r="B804" s="1924" t="s">
        <v>1871</v>
      </c>
      <c r="C804" s="1925" t="s">
        <v>272</v>
      </c>
      <c r="D804" s="1926">
        <v>1</v>
      </c>
      <c r="E804" s="2330">
        <v>495</v>
      </c>
      <c r="F804" s="1979">
        <f t="shared" si="31"/>
        <v>495</v>
      </c>
    </row>
    <row r="805" spans="1:6" s="521" customFormat="1" ht="30">
      <c r="A805" s="483" t="s">
        <v>2639</v>
      </c>
      <c r="B805" s="483" t="s">
        <v>2643</v>
      </c>
      <c r="C805" s="483"/>
      <c r="D805" s="483"/>
      <c r="E805" s="524"/>
      <c r="F805" s="506">
        <f>SUM(F730:F804)</f>
        <v>12943</v>
      </c>
    </row>
    <row r="806" spans="1:6" s="521" customFormat="1">
      <c r="A806" s="1927"/>
      <c r="B806" s="1908"/>
      <c r="C806" s="1824"/>
      <c r="D806" s="1819"/>
      <c r="E806" s="2223"/>
      <c r="F806" s="1947"/>
    </row>
    <row r="807" spans="1:6" s="521" customFormat="1" ht="15">
      <c r="A807" s="483" t="s">
        <v>2644</v>
      </c>
      <c r="B807" s="483" t="s">
        <v>2645</v>
      </c>
      <c r="C807" s="483"/>
      <c r="D807" s="483"/>
      <c r="E807" s="524"/>
      <c r="F807" s="483"/>
    </row>
    <row r="808" spans="1:6" s="521" customFormat="1" ht="204">
      <c r="A808" s="1912" t="s">
        <v>2723</v>
      </c>
      <c r="B808" s="2005" t="s">
        <v>2456</v>
      </c>
      <c r="C808" s="2006" t="s">
        <v>272</v>
      </c>
      <c r="D808" s="2007">
        <v>1</v>
      </c>
      <c r="E808" s="2330">
        <v>768</v>
      </c>
      <c r="F808" s="1979">
        <f t="shared" ref="F808" si="32">D808*E808</f>
        <v>768</v>
      </c>
    </row>
    <row r="809" spans="1:6" s="521" customFormat="1" ht="15">
      <c r="A809" s="483" t="s">
        <v>2644</v>
      </c>
      <c r="B809" s="483" t="s">
        <v>2719</v>
      </c>
      <c r="C809" s="483"/>
      <c r="D809" s="483"/>
      <c r="E809" s="524"/>
      <c r="F809" s="506">
        <f>SUM(F808)</f>
        <v>768</v>
      </c>
    </row>
    <row r="810" spans="1:6" s="521" customFormat="1">
      <c r="A810" s="1927"/>
      <c r="B810" s="1908"/>
      <c r="C810" s="1824"/>
      <c r="D810" s="1819"/>
      <c r="E810" s="2223"/>
      <c r="F810" s="1947"/>
    </row>
    <row r="811" spans="1:6" s="521" customFormat="1" ht="15">
      <c r="A811" s="483" t="s">
        <v>2720</v>
      </c>
      <c r="B811" s="483" t="s">
        <v>2722</v>
      </c>
      <c r="C811" s="483"/>
      <c r="D811" s="483"/>
      <c r="E811" s="524"/>
      <c r="F811" s="483"/>
    </row>
    <row r="812" spans="1:6" s="521" customFormat="1" ht="63.75">
      <c r="A812" s="1912" t="s">
        <v>2724</v>
      </c>
      <c r="B812" s="2003" t="s">
        <v>5331</v>
      </c>
      <c r="C812" s="2001" t="s">
        <v>272</v>
      </c>
      <c r="D812" s="1942">
        <v>3</v>
      </c>
      <c r="E812" s="2330">
        <v>141</v>
      </c>
      <c r="F812" s="1979">
        <f t="shared" ref="F812:F875" si="33">D812*E812</f>
        <v>423</v>
      </c>
    </row>
    <row r="813" spans="1:6" s="521" customFormat="1" ht="63.75">
      <c r="A813" s="1912" t="s">
        <v>2725</v>
      </c>
      <c r="B813" s="1940" t="s">
        <v>5332</v>
      </c>
      <c r="C813" s="1941" t="s">
        <v>272</v>
      </c>
      <c r="D813" s="1942">
        <v>4</v>
      </c>
      <c r="E813" s="2330">
        <v>125</v>
      </c>
      <c r="F813" s="1979">
        <f t="shared" si="33"/>
        <v>500</v>
      </c>
    </row>
    <row r="814" spans="1:6" s="521" customFormat="1" ht="38.25">
      <c r="A814" s="1912" t="s">
        <v>2726</v>
      </c>
      <c r="B814" s="1962" t="s">
        <v>5330</v>
      </c>
      <c r="C814" s="1941" t="s">
        <v>272</v>
      </c>
      <c r="D814" s="1942">
        <v>20</v>
      </c>
      <c r="E814" s="2330">
        <v>38</v>
      </c>
      <c r="F814" s="1979">
        <f t="shared" si="33"/>
        <v>760</v>
      </c>
    </row>
    <row r="815" spans="1:6" s="521" customFormat="1" ht="140.25">
      <c r="A815" s="1912" t="s">
        <v>2727</v>
      </c>
      <c r="B815" s="1964" t="s">
        <v>1819</v>
      </c>
      <c r="C815" s="1919" t="s">
        <v>272</v>
      </c>
      <c r="D815" s="1920">
        <v>1</v>
      </c>
      <c r="E815" s="2330">
        <v>323</v>
      </c>
      <c r="F815" s="1979">
        <f t="shared" si="33"/>
        <v>323</v>
      </c>
    </row>
    <row r="816" spans="1:6" s="521" customFormat="1" ht="25.5">
      <c r="A816" s="1912" t="s">
        <v>2728</v>
      </c>
      <c r="B816" s="1983" t="s">
        <v>5311</v>
      </c>
      <c r="C816" s="1919" t="s">
        <v>272</v>
      </c>
      <c r="D816" s="1920">
        <v>2</v>
      </c>
      <c r="E816" s="2330">
        <v>75</v>
      </c>
      <c r="F816" s="1979">
        <f t="shared" si="33"/>
        <v>150</v>
      </c>
    </row>
    <row r="817" spans="1:6" s="521" customFormat="1" ht="63.75">
      <c r="A817" s="1912" t="s">
        <v>2729</v>
      </c>
      <c r="B817" s="1918" t="s">
        <v>1820</v>
      </c>
      <c r="C817" s="1919" t="s">
        <v>272</v>
      </c>
      <c r="D817" s="1920">
        <v>1</v>
      </c>
      <c r="E817" s="2330">
        <v>105</v>
      </c>
      <c r="F817" s="1979">
        <f t="shared" si="33"/>
        <v>105</v>
      </c>
    </row>
    <row r="818" spans="1:6" s="521" customFormat="1" ht="165.75">
      <c r="A818" s="1912" t="s">
        <v>2730</v>
      </c>
      <c r="B818" s="1940" t="s">
        <v>1821</v>
      </c>
      <c r="C818" s="1941" t="s">
        <v>272</v>
      </c>
      <c r="D818" s="1942">
        <v>1</v>
      </c>
      <c r="E818" s="2330">
        <v>309</v>
      </c>
      <c r="F818" s="1979">
        <f t="shared" si="33"/>
        <v>309</v>
      </c>
    </row>
    <row r="819" spans="1:6" s="521" customFormat="1" ht="216.75">
      <c r="A819" s="1912" t="s">
        <v>2731</v>
      </c>
      <c r="B819" s="1940" t="s">
        <v>2339</v>
      </c>
      <c r="C819" s="1941" t="s">
        <v>272</v>
      </c>
      <c r="D819" s="1942">
        <v>1</v>
      </c>
      <c r="E819" s="2330">
        <v>315</v>
      </c>
      <c r="F819" s="1979">
        <f t="shared" si="33"/>
        <v>315</v>
      </c>
    </row>
    <row r="820" spans="1:6" s="521" customFormat="1" ht="63.75">
      <c r="A820" s="1912" t="s">
        <v>2732</v>
      </c>
      <c r="B820" s="1940" t="s">
        <v>1827</v>
      </c>
      <c r="C820" s="1941" t="s">
        <v>272</v>
      </c>
      <c r="D820" s="1942">
        <v>4</v>
      </c>
      <c r="E820" s="2330">
        <v>9.5</v>
      </c>
      <c r="F820" s="1979">
        <f t="shared" si="33"/>
        <v>38</v>
      </c>
    </row>
    <row r="821" spans="1:6" s="521" customFormat="1" ht="63.75">
      <c r="A821" s="1912" t="s">
        <v>2733</v>
      </c>
      <c r="B821" s="1940" t="s">
        <v>1936</v>
      </c>
      <c r="C821" s="1941" t="s">
        <v>272</v>
      </c>
      <c r="D821" s="1942">
        <v>12</v>
      </c>
      <c r="E821" s="2330">
        <v>6.5</v>
      </c>
      <c r="F821" s="1979">
        <f t="shared" si="33"/>
        <v>78</v>
      </c>
    </row>
    <row r="822" spans="1:6" s="521" customFormat="1" ht="229.5">
      <c r="A822" s="1912" t="s">
        <v>2734</v>
      </c>
      <c r="B822" s="1940" t="s">
        <v>5333</v>
      </c>
      <c r="C822" s="1941" t="s">
        <v>272</v>
      </c>
      <c r="D822" s="1942">
        <v>1</v>
      </c>
      <c r="E822" s="2330">
        <v>222</v>
      </c>
      <c r="F822" s="1979">
        <f t="shared" si="33"/>
        <v>222</v>
      </c>
    </row>
    <row r="823" spans="1:6" s="521" customFormat="1" ht="255">
      <c r="A823" s="1912" t="s">
        <v>2735</v>
      </c>
      <c r="B823" s="1940" t="s">
        <v>2340</v>
      </c>
      <c r="C823" s="1941" t="s">
        <v>272</v>
      </c>
      <c r="D823" s="1942">
        <v>1</v>
      </c>
      <c r="E823" s="2330">
        <v>289</v>
      </c>
      <c r="F823" s="1979">
        <f t="shared" si="33"/>
        <v>289</v>
      </c>
    </row>
    <row r="824" spans="1:6" ht="255">
      <c r="A824" s="1912" t="s">
        <v>2736</v>
      </c>
      <c r="B824" s="1940" t="s">
        <v>2341</v>
      </c>
      <c r="C824" s="1941" t="s">
        <v>272</v>
      </c>
      <c r="D824" s="1942">
        <v>1</v>
      </c>
      <c r="E824" s="2330">
        <v>192</v>
      </c>
      <c r="F824" s="1979">
        <f t="shared" si="33"/>
        <v>192</v>
      </c>
    </row>
    <row r="825" spans="1:6" ht="153">
      <c r="A825" s="1912" t="s">
        <v>2737</v>
      </c>
      <c r="B825" s="1997" t="s">
        <v>5334</v>
      </c>
      <c r="C825" s="1941" t="s">
        <v>272</v>
      </c>
      <c r="D825" s="1942">
        <v>1</v>
      </c>
      <c r="E825" s="2330">
        <v>170</v>
      </c>
      <c r="F825" s="1979">
        <f t="shared" si="33"/>
        <v>170</v>
      </c>
    </row>
    <row r="826" spans="1:6" ht="165.75">
      <c r="A826" s="1912" t="s">
        <v>2738</v>
      </c>
      <c r="B826" s="1940" t="s">
        <v>2028</v>
      </c>
      <c r="C826" s="1941" t="s">
        <v>272</v>
      </c>
      <c r="D826" s="1942">
        <v>1</v>
      </c>
      <c r="E826" s="2330">
        <v>185</v>
      </c>
      <c r="F826" s="1979">
        <f t="shared" si="33"/>
        <v>185</v>
      </c>
    </row>
    <row r="827" spans="1:6" ht="63.75">
      <c r="A827" s="1912" t="s">
        <v>2739</v>
      </c>
      <c r="B827" s="1940" t="s">
        <v>1936</v>
      </c>
      <c r="C827" s="1941" t="s">
        <v>272</v>
      </c>
      <c r="D827" s="1942">
        <v>12</v>
      </c>
      <c r="E827" s="2330">
        <v>6.5</v>
      </c>
      <c r="F827" s="1979">
        <f t="shared" si="33"/>
        <v>78</v>
      </c>
    </row>
    <row r="828" spans="1:6" ht="63.75">
      <c r="A828" s="1912" t="s">
        <v>2740</v>
      </c>
      <c r="B828" s="1940" t="s">
        <v>1827</v>
      </c>
      <c r="C828" s="1941" t="s">
        <v>272</v>
      </c>
      <c r="D828" s="1942">
        <v>3</v>
      </c>
      <c r="E828" s="2330">
        <v>9.5</v>
      </c>
      <c r="F828" s="1979">
        <f t="shared" si="33"/>
        <v>28.5</v>
      </c>
    </row>
    <row r="829" spans="1:6" ht="165.75">
      <c r="A829" s="1912" t="s">
        <v>2741</v>
      </c>
      <c r="B829" s="1940" t="s">
        <v>1826</v>
      </c>
      <c r="C829" s="1941" t="s">
        <v>272</v>
      </c>
      <c r="D829" s="1942">
        <v>1</v>
      </c>
      <c r="E829" s="2330">
        <v>179</v>
      </c>
      <c r="F829" s="1979">
        <f t="shared" si="33"/>
        <v>179</v>
      </c>
    </row>
    <row r="830" spans="1:6" ht="63.75">
      <c r="A830" s="1912" t="s">
        <v>2742</v>
      </c>
      <c r="B830" s="1940" t="s">
        <v>1827</v>
      </c>
      <c r="C830" s="1941" t="s">
        <v>272</v>
      </c>
      <c r="D830" s="1942">
        <v>3</v>
      </c>
      <c r="E830" s="2330">
        <v>9.5</v>
      </c>
      <c r="F830" s="1979">
        <f t="shared" si="33"/>
        <v>28.5</v>
      </c>
    </row>
    <row r="831" spans="1:6" ht="63.75">
      <c r="A831" s="1912" t="s">
        <v>2743</v>
      </c>
      <c r="B831" s="1940" t="s">
        <v>1828</v>
      </c>
      <c r="C831" s="1941" t="s">
        <v>272</v>
      </c>
      <c r="D831" s="1942">
        <v>6</v>
      </c>
      <c r="E831" s="2330">
        <v>6.5</v>
      </c>
      <c r="F831" s="1979">
        <f t="shared" si="33"/>
        <v>39</v>
      </c>
    </row>
    <row r="832" spans="1:6" ht="165.75">
      <c r="A832" s="1912" t="s">
        <v>2744</v>
      </c>
      <c r="B832" s="1940" t="s">
        <v>2342</v>
      </c>
      <c r="C832" s="1941" t="s">
        <v>272</v>
      </c>
      <c r="D832" s="1942">
        <v>1</v>
      </c>
      <c r="E832" s="2330">
        <v>183</v>
      </c>
      <c r="F832" s="1979">
        <f t="shared" si="33"/>
        <v>183</v>
      </c>
    </row>
    <row r="833" spans="1:6" ht="51">
      <c r="A833" s="1912" t="s">
        <v>2745</v>
      </c>
      <c r="B833" s="1940" t="s">
        <v>2343</v>
      </c>
      <c r="C833" s="1941" t="s">
        <v>272</v>
      </c>
      <c r="D833" s="1942">
        <v>4</v>
      </c>
      <c r="E833" s="2330">
        <v>9.5</v>
      </c>
      <c r="F833" s="1979">
        <f t="shared" si="33"/>
        <v>38</v>
      </c>
    </row>
    <row r="834" spans="1:6" ht="51">
      <c r="A834" s="1912" t="s">
        <v>2746</v>
      </c>
      <c r="B834" s="1940" t="s">
        <v>2344</v>
      </c>
      <c r="C834" s="1941" t="s">
        <v>272</v>
      </c>
      <c r="D834" s="1942">
        <v>8</v>
      </c>
      <c r="E834" s="2330">
        <v>6.5</v>
      </c>
      <c r="F834" s="1979">
        <f t="shared" si="33"/>
        <v>52</v>
      </c>
    </row>
    <row r="835" spans="1:6" ht="102">
      <c r="A835" s="1912" t="s">
        <v>2747</v>
      </c>
      <c r="B835" s="1958" t="s">
        <v>5312</v>
      </c>
      <c r="C835" s="1963" t="s">
        <v>272</v>
      </c>
      <c r="D835" s="1942">
        <v>20</v>
      </c>
      <c r="E835" s="2330">
        <v>46</v>
      </c>
      <c r="F835" s="1979">
        <f t="shared" si="33"/>
        <v>920</v>
      </c>
    </row>
    <row r="836" spans="1:6" ht="63.75">
      <c r="A836" s="1912" t="s">
        <v>2748</v>
      </c>
      <c r="B836" s="1958" t="s">
        <v>5325</v>
      </c>
      <c r="C836" s="1955" t="s">
        <v>272</v>
      </c>
      <c r="D836" s="498">
        <v>1</v>
      </c>
      <c r="E836" s="2330">
        <v>52</v>
      </c>
      <c r="F836" s="1979">
        <f t="shared" si="33"/>
        <v>52</v>
      </c>
    </row>
    <row r="837" spans="1:6" ht="38.25">
      <c r="A837" s="1912" t="s">
        <v>2749</v>
      </c>
      <c r="B837" s="1856" t="s">
        <v>5341</v>
      </c>
      <c r="C837" s="1955" t="s">
        <v>272</v>
      </c>
      <c r="D837" s="498">
        <v>40</v>
      </c>
      <c r="E837" s="2330">
        <v>6.1</v>
      </c>
      <c r="F837" s="1979">
        <f t="shared" si="33"/>
        <v>244</v>
      </c>
    </row>
    <row r="838" spans="1:6" ht="51">
      <c r="A838" s="1912" t="s">
        <v>2750</v>
      </c>
      <c r="B838" s="1980" t="s">
        <v>5320</v>
      </c>
      <c r="C838" s="1955" t="s">
        <v>1833</v>
      </c>
      <c r="D838" s="498">
        <v>20</v>
      </c>
      <c r="E838" s="2330">
        <v>11.2</v>
      </c>
      <c r="F838" s="1979">
        <f t="shared" si="33"/>
        <v>224</v>
      </c>
    </row>
    <row r="839" spans="1:6" ht="51">
      <c r="A839" s="1912" t="s">
        <v>2751</v>
      </c>
      <c r="B839" s="1980" t="s">
        <v>5321</v>
      </c>
      <c r="C839" s="1955" t="s">
        <v>272</v>
      </c>
      <c r="D839" s="498">
        <v>20</v>
      </c>
      <c r="E839" s="2330">
        <v>13.2</v>
      </c>
      <c r="F839" s="1979">
        <f t="shared" si="33"/>
        <v>264</v>
      </c>
    </row>
    <row r="840" spans="1:6" ht="38.25">
      <c r="A840" s="1912" t="s">
        <v>2752</v>
      </c>
      <c r="B840" s="1936" t="s">
        <v>1835</v>
      </c>
      <c r="C840" s="1955" t="s">
        <v>272</v>
      </c>
      <c r="D840" s="498">
        <v>40</v>
      </c>
      <c r="E840" s="2330">
        <v>12.2</v>
      </c>
      <c r="F840" s="1979">
        <f t="shared" si="33"/>
        <v>488</v>
      </c>
    </row>
    <row r="841" spans="1:6" ht="395.25">
      <c r="A841" s="1912" t="s">
        <v>2753</v>
      </c>
      <c r="B841" s="1966" t="s">
        <v>1836</v>
      </c>
      <c r="C841" s="1967" t="s">
        <v>272</v>
      </c>
      <c r="D841" s="1967">
        <v>1</v>
      </c>
      <c r="E841" s="2330">
        <v>485</v>
      </c>
      <c r="F841" s="1979">
        <f t="shared" si="33"/>
        <v>485</v>
      </c>
    </row>
    <row r="842" spans="1:6" ht="255">
      <c r="A842" s="1912" t="s">
        <v>2754</v>
      </c>
      <c r="B842" s="1940" t="s">
        <v>2345</v>
      </c>
      <c r="C842" s="1941" t="s">
        <v>272</v>
      </c>
      <c r="D842" s="1942">
        <v>1</v>
      </c>
      <c r="E842" s="2330">
        <v>339</v>
      </c>
      <c r="F842" s="1979">
        <f t="shared" si="33"/>
        <v>339</v>
      </c>
    </row>
    <row r="843" spans="1:6" ht="114.75">
      <c r="A843" s="1912" t="s">
        <v>2755</v>
      </c>
      <c r="B843" s="1940" t="s">
        <v>2346</v>
      </c>
      <c r="C843" s="1941" t="s">
        <v>272</v>
      </c>
      <c r="D843" s="1942">
        <v>1</v>
      </c>
      <c r="E843" s="2330">
        <v>104</v>
      </c>
      <c r="F843" s="1979">
        <f t="shared" si="33"/>
        <v>104</v>
      </c>
    </row>
    <row r="844" spans="1:6" ht="255">
      <c r="A844" s="1912" t="s">
        <v>2756</v>
      </c>
      <c r="B844" s="2004" t="s">
        <v>2347</v>
      </c>
      <c r="C844" s="1941" t="s">
        <v>272</v>
      </c>
      <c r="D844" s="1942">
        <v>1</v>
      </c>
      <c r="E844" s="2330">
        <v>675</v>
      </c>
      <c r="F844" s="1979">
        <f t="shared" si="33"/>
        <v>675</v>
      </c>
    </row>
    <row r="845" spans="1:6" ht="229.5">
      <c r="A845" s="1912" t="s">
        <v>2757</v>
      </c>
      <c r="B845" s="1940" t="s">
        <v>2348</v>
      </c>
      <c r="C845" s="1941" t="s">
        <v>272</v>
      </c>
      <c r="D845" s="1942">
        <v>1</v>
      </c>
      <c r="E845" s="2330">
        <v>235</v>
      </c>
      <c r="F845" s="1979">
        <f t="shared" si="33"/>
        <v>235</v>
      </c>
    </row>
    <row r="846" spans="1:6" ht="76.5">
      <c r="A846" s="1912" t="s">
        <v>2758</v>
      </c>
      <c r="B846" s="1940" t="s">
        <v>2349</v>
      </c>
      <c r="C846" s="1941" t="s">
        <v>272</v>
      </c>
      <c r="D846" s="1942">
        <v>1</v>
      </c>
      <c r="E846" s="2330">
        <v>281</v>
      </c>
      <c r="F846" s="1979">
        <f t="shared" si="33"/>
        <v>281</v>
      </c>
    </row>
    <row r="847" spans="1:6" ht="76.5">
      <c r="A847" s="1912" t="s">
        <v>2759</v>
      </c>
      <c r="B847" s="1940" t="s">
        <v>2350</v>
      </c>
      <c r="C847" s="1941" t="s">
        <v>272</v>
      </c>
      <c r="D847" s="1942">
        <v>2</v>
      </c>
      <c r="E847" s="2330">
        <v>169</v>
      </c>
      <c r="F847" s="1979">
        <f t="shared" si="33"/>
        <v>338</v>
      </c>
    </row>
    <row r="848" spans="1:6" ht="89.25">
      <c r="A848" s="1912" t="s">
        <v>2760</v>
      </c>
      <c r="B848" s="1940" t="s">
        <v>2351</v>
      </c>
      <c r="C848" s="1941" t="s">
        <v>272</v>
      </c>
      <c r="D848" s="1942">
        <v>1</v>
      </c>
      <c r="E848" s="2330">
        <v>161</v>
      </c>
      <c r="F848" s="1979">
        <f t="shared" si="33"/>
        <v>161</v>
      </c>
    </row>
    <row r="849" spans="1:6" ht="89.25">
      <c r="A849" s="1912" t="s">
        <v>2761</v>
      </c>
      <c r="B849" s="1940" t="s">
        <v>2352</v>
      </c>
      <c r="C849" s="1941" t="s">
        <v>272</v>
      </c>
      <c r="D849" s="1942">
        <v>1</v>
      </c>
      <c r="E849" s="2330">
        <v>92</v>
      </c>
      <c r="F849" s="1979">
        <f t="shared" si="33"/>
        <v>92</v>
      </c>
    </row>
    <row r="850" spans="1:6" ht="89.25">
      <c r="A850" s="1912" t="s">
        <v>2762</v>
      </c>
      <c r="B850" s="1970" t="s">
        <v>2353</v>
      </c>
      <c r="C850" s="1941" t="s">
        <v>272</v>
      </c>
      <c r="D850" s="1942">
        <v>2</v>
      </c>
      <c r="E850" s="2330">
        <v>55</v>
      </c>
      <c r="F850" s="1979">
        <f t="shared" si="33"/>
        <v>110</v>
      </c>
    </row>
    <row r="851" spans="1:6" ht="89.25">
      <c r="A851" s="1912" t="s">
        <v>2763</v>
      </c>
      <c r="B851" s="1970" t="s">
        <v>2354</v>
      </c>
      <c r="C851" s="1941" t="s">
        <v>272</v>
      </c>
      <c r="D851" s="1942">
        <v>2</v>
      </c>
      <c r="E851" s="2330">
        <v>45</v>
      </c>
      <c r="F851" s="1979">
        <f t="shared" si="33"/>
        <v>90</v>
      </c>
    </row>
    <row r="852" spans="1:6" ht="255">
      <c r="A852" s="1912" t="s">
        <v>2764</v>
      </c>
      <c r="B852" s="1938" t="s">
        <v>2551</v>
      </c>
      <c r="C852" s="1941" t="s">
        <v>272</v>
      </c>
      <c r="D852" s="1942">
        <v>1</v>
      </c>
      <c r="E852" s="2330">
        <v>39</v>
      </c>
      <c r="F852" s="1979">
        <f t="shared" si="33"/>
        <v>39</v>
      </c>
    </row>
    <row r="853" spans="1:6" ht="153">
      <c r="A853" s="1912" t="s">
        <v>2765</v>
      </c>
      <c r="B853" s="1943" t="s">
        <v>2355</v>
      </c>
      <c r="C853" s="1941" t="s">
        <v>272</v>
      </c>
      <c r="D853" s="1942">
        <v>1</v>
      </c>
      <c r="E853" s="2330">
        <v>40</v>
      </c>
      <c r="F853" s="1979">
        <f t="shared" si="33"/>
        <v>40</v>
      </c>
    </row>
    <row r="854" spans="1:6" ht="51">
      <c r="A854" s="1912" t="s">
        <v>2766</v>
      </c>
      <c r="B854" s="1936" t="s">
        <v>2356</v>
      </c>
      <c r="C854" s="1941" t="s">
        <v>272</v>
      </c>
      <c r="D854" s="1942">
        <v>1</v>
      </c>
      <c r="E854" s="2330">
        <v>35</v>
      </c>
      <c r="F854" s="1979">
        <f t="shared" si="33"/>
        <v>35</v>
      </c>
    </row>
    <row r="855" spans="1:6" ht="178.5">
      <c r="A855" s="1912" t="s">
        <v>2767</v>
      </c>
      <c r="B855" s="1938" t="s">
        <v>2460</v>
      </c>
      <c r="C855" s="1941" t="s">
        <v>272</v>
      </c>
      <c r="D855" s="1942">
        <v>1</v>
      </c>
      <c r="E855" s="2330">
        <v>177</v>
      </c>
      <c r="F855" s="1979">
        <f t="shared" si="33"/>
        <v>177</v>
      </c>
    </row>
    <row r="856" spans="1:6" ht="153">
      <c r="A856" s="1912" t="s">
        <v>2768</v>
      </c>
      <c r="B856" s="1968" t="s">
        <v>2552</v>
      </c>
      <c r="C856" s="1941" t="s">
        <v>272</v>
      </c>
      <c r="D856" s="1942">
        <v>1</v>
      </c>
      <c r="E856" s="2330">
        <v>67</v>
      </c>
      <c r="F856" s="1979">
        <f t="shared" si="33"/>
        <v>67</v>
      </c>
    </row>
    <row r="857" spans="1:6" ht="140.25">
      <c r="A857" s="1912" t="s">
        <v>2769</v>
      </c>
      <c r="B857" s="1940" t="s">
        <v>1861</v>
      </c>
      <c r="C857" s="1963" t="s">
        <v>272</v>
      </c>
      <c r="D857" s="1942">
        <v>2</v>
      </c>
      <c r="E857" s="2330">
        <v>29</v>
      </c>
      <c r="F857" s="1979">
        <f t="shared" si="33"/>
        <v>58</v>
      </c>
    </row>
    <row r="858" spans="1:6" ht="51">
      <c r="A858" s="1912" t="s">
        <v>2770</v>
      </c>
      <c r="B858" s="1981" t="s">
        <v>1953</v>
      </c>
      <c r="C858" s="494" t="s">
        <v>272</v>
      </c>
      <c r="D858" s="1971">
        <v>1</v>
      </c>
      <c r="E858" s="2330">
        <v>22</v>
      </c>
      <c r="F858" s="1979">
        <f t="shared" si="33"/>
        <v>22</v>
      </c>
    </row>
    <row r="859" spans="1:6" ht="114.75">
      <c r="A859" s="1912" t="s">
        <v>2771</v>
      </c>
      <c r="B859" s="1982" t="s">
        <v>1954</v>
      </c>
      <c r="C859" s="494" t="s">
        <v>272</v>
      </c>
      <c r="D859" s="1971">
        <v>1</v>
      </c>
      <c r="E859" s="2330">
        <v>22</v>
      </c>
      <c r="F859" s="1979">
        <f t="shared" si="33"/>
        <v>22</v>
      </c>
    </row>
    <row r="860" spans="1:6" ht="25.5">
      <c r="A860" s="1912" t="s">
        <v>2772</v>
      </c>
      <c r="B860" s="1940" t="s">
        <v>2358</v>
      </c>
      <c r="C860" s="1941" t="s">
        <v>272</v>
      </c>
      <c r="D860" s="1942">
        <v>1</v>
      </c>
      <c r="E860" s="2330">
        <v>39</v>
      </c>
      <c r="F860" s="1979">
        <f t="shared" si="33"/>
        <v>39</v>
      </c>
    </row>
    <row r="861" spans="1:6" ht="89.25">
      <c r="A861" s="1912" t="s">
        <v>2773</v>
      </c>
      <c r="B861" s="1938" t="s">
        <v>5338</v>
      </c>
      <c r="C861" s="1941" t="s">
        <v>272</v>
      </c>
      <c r="D861" s="1942">
        <v>1</v>
      </c>
      <c r="E861" s="2330">
        <v>22</v>
      </c>
      <c r="F861" s="1979">
        <f t="shared" si="33"/>
        <v>22</v>
      </c>
    </row>
    <row r="862" spans="1:6" ht="89.25">
      <c r="A862" s="1912" t="s">
        <v>2774</v>
      </c>
      <c r="B862" s="2010" t="s">
        <v>2359</v>
      </c>
      <c r="C862" s="1941" t="s">
        <v>272</v>
      </c>
      <c r="D862" s="1942">
        <v>2</v>
      </c>
      <c r="E862" s="2330">
        <v>11</v>
      </c>
      <c r="F862" s="1979">
        <f t="shared" si="33"/>
        <v>22</v>
      </c>
    </row>
    <row r="863" spans="1:6" ht="204">
      <c r="A863" s="1912" t="s">
        <v>2775</v>
      </c>
      <c r="B863" s="1943" t="s">
        <v>2553</v>
      </c>
      <c r="C863" s="1941" t="s">
        <v>272</v>
      </c>
      <c r="D863" s="1942">
        <v>1</v>
      </c>
      <c r="E863" s="2330">
        <v>39</v>
      </c>
      <c r="F863" s="1979">
        <f t="shared" si="33"/>
        <v>39</v>
      </c>
    </row>
    <row r="864" spans="1:6" ht="51">
      <c r="A864" s="1912" t="s">
        <v>2776</v>
      </c>
      <c r="B864" s="1981" t="s">
        <v>2554</v>
      </c>
      <c r="C864" s="1941" t="s">
        <v>272</v>
      </c>
      <c r="D864" s="1942">
        <v>1</v>
      </c>
      <c r="E864" s="2330">
        <v>35</v>
      </c>
      <c r="F864" s="1979">
        <f t="shared" si="33"/>
        <v>35</v>
      </c>
    </row>
    <row r="865" spans="1:6" ht="89.25">
      <c r="A865" s="1912" t="s">
        <v>2777</v>
      </c>
      <c r="B865" s="1981" t="s">
        <v>2555</v>
      </c>
      <c r="C865" s="1941" t="s">
        <v>272</v>
      </c>
      <c r="D865" s="1942">
        <v>1</v>
      </c>
      <c r="E865" s="2330">
        <v>30</v>
      </c>
      <c r="F865" s="1979">
        <f t="shared" si="33"/>
        <v>30</v>
      </c>
    </row>
    <row r="866" spans="1:6" ht="89.25">
      <c r="A866" s="1912" t="s">
        <v>2778</v>
      </c>
      <c r="B866" s="1982" t="s">
        <v>2556</v>
      </c>
      <c r="C866" s="1941" t="s">
        <v>272</v>
      </c>
      <c r="D866" s="1942">
        <v>1</v>
      </c>
      <c r="E866" s="2330">
        <v>65</v>
      </c>
      <c r="F866" s="1979">
        <f t="shared" si="33"/>
        <v>65</v>
      </c>
    </row>
    <row r="867" spans="1:6" ht="165.75">
      <c r="A867" s="1912" t="s">
        <v>2779</v>
      </c>
      <c r="B867" s="1943" t="s">
        <v>5340</v>
      </c>
      <c r="C867" s="1941" t="s">
        <v>272</v>
      </c>
      <c r="D867" s="1942">
        <v>1</v>
      </c>
      <c r="E867" s="2330">
        <v>10</v>
      </c>
      <c r="F867" s="1979">
        <f t="shared" si="33"/>
        <v>10</v>
      </c>
    </row>
    <row r="868" spans="1:6" ht="204">
      <c r="A868" s="1912" t="s">
        <v>2780</v>
      </c>
      <c r="B868" s="1936" t="s">
        <v>2557</v>
      </c>
      <c r="C868" s="1941" t="s">
        <v>272</v>
      </c>
      <c r="D868" s="1942">
        <v>1</v>
      </c>
      <c r="E868" s="2330">
        <v>201</v>
      </c>
      <c r="F868" s="1979">
        <f t="shared" si="33"/>
        <v>201</v>
      </c>
    </row>
    <row r="869" spans="1:6" ht="140.25">
      <c r="A869" s="1912" t="s">
        <v>2781</v>
      </c>
      <c r="B869" s="1224" t="s">
        <v>2366</v>
      </c>
      <c r="C869" s="1941" t="s">
        <v>272</v>
      </c>
      <c r="D869" s="1942">
        <v>1</v>
      </c>
      <c r="E869" s="2330">
        <v>240</v>
      </c>
      <c r="F869" s="1979">
        <f t="shared" si="33"/>
        <v>240</v>
      </c>
    </row>
    <row r="870" spans="1:6" ht="76.5">
      <c r="A870" s="1912" t="s">
        <v>2782</v>
      </c>
      <c r="B870" s="1940" t="s">
        <v>2367</v>
      </c>
      <c r="C870" s="1941" t="s">
        <v>272</v>
      </c>
      <c r="D870" s="1942">
        <v>1</v>
      </c>
      <c r="E870" s="2330">
        <v>65</v>
      </c>
      <c r="F870" s="1979">
        <f t="shared" si="33"/>
        <v>65</v>
      </c>
    </row>
    <row r="871" spans="1:6" ht="127.5">
      <c r="A871" s="1912" t="s">
        <v>2783</v>
      </c>
      <c r="B871" s="1936" t="s">
        <v>2462</v>
      </c>
      <c r="C871" s="1941" t="s">
        <v>272</v>
      </c>
      <c r="D871" s="1942">
        <v>1</v>
      </c>
      <c r="E871" s="2330">
        <v>36</v>
      </c>
      <c r="F871" s="1979">
        <f t="shared" si="33"/>
        <v>36</v>
      </c>
    </row>
    <row r="872" spans="1:6" ht="165.75">
      <c r="A872" s="1912" t="s">
        <v>2784</v>
      </c>
      <c r="B872" s="1968" t="s">
        <v>2360</v>
      </c>
      <c r="C872" s="1941" t="s">
        <v>272</v>
      </c>
      <c r="D872" s="1942">
        <v>1</v>
      </c>
      <c r="E872" s="2330">
        <v>46</v>
      </c>
      <c r="F872" s="1979">
        <f t="shared" si="33"/>
        <v>46</v>
      </c>
    </row>
    <row r="873" spans="1:6" ht="280.5">
      <c r="A873" s="1912" t="s">
        <v>2785</v>
      </c>
      <c r="B873" s="2011" t="s">
        <v>5337</v>
      </c>
      <c r="C873" s="1941" t="s">
        <v>272</v>
      </c>
      <c r="D873" s="1942">
        <v>1</v>
      </c>
      <c r="E873" s="2330">
        <v>74</v>
      </c>
      <c r="F873" s="1979">
        <f t="shared" si="33"/>
        <v>74</v>
      </c>
    </row>
    <row r="874" spans="1:6" ht="51">
      <c r="A874" s="1912" t="s">
        <v>2786</v>
      </c>
      <c r="B874" s="1940" t="s">
        <v>2371</v>
      </c>
      <c r="C874" s="1941" t="s">
        <v>272</v>
      </c>
      <c r="D874" s="1942">
        <v>1</v>
      </c>
      <c r="E874" s="2330">
        <v>53</v>
      </c>
      <c r="F874" s="1979">
        <f t="shared" si="33"/>
        <v>53</v>
      </c>
    </row>
    <row r="875" spans="1:6" ht="63.75">
      <c r="A875" s="1912" t="s">
        <v>2787</v>
      </c>
      <c r="B875" s="1940" t="s">
        <v>2372</v>
      </c>
      <c r="C875" s="1941" t="s">
        <v>272</v>
      </c>
      <c r="D875" s="1942">
        <v>1</v>
      </c>
      <c r="E875" s="2330">
        <v>37</v>
      </c>
      <c r="F875" s="1979">
        <f t="shared" si="33"/>
        <v>37</v>
      </c>
    </row>
    <row r="876" spans="1:6" ht="153">
      <c r="A876" s="1912" t="s">
        <v>2788</v>
      </c>
      <c r="B876" s="1981" t="s">
        <v>2373</v>
      </c>
      <c r="C876" s="1941" t="s">
        <v>272</v>
      </c>
      <c r="D876" s="1942">
        <v>1</v>
      </c>
      <c r="E876" s="2330">
        <v>95</v>
      </c>
      <c r="F876" s="1979">
        <f t="shared" ref="F876:F886" si="34">D876*E876</f>
        <v>95</v>
      </c>
    </row>
    <row r="877" spans="1:6" ht="25.5">
      <c r="A877" s="1912" t="s">
        <v>2789</v>
      </c>
      <c r="B877" s="1940" t="s">
        <v>1724</v>
      </c>
      <c r="C877" s="1941" t="s">
        <v>272</v>
      </c>
      <c r="D877" s="1942">
        <v>1</v>
      </c>
      <c r="E877" s="2330">
        <v>131</v>
      </c>
      <c r="F877" s="1979">
        <f t="shared" si="34"/>
        <v>131</v>
      </c>
    </row>
    <row r="878" spans="1:6" ht="25.5">
      <c r="A878" s="1912" t="s">
        <v>2790</v>
      </c>
      <c r="B878" s="2003" t="s">
        <v>2230</v>
      </c>
      <c r="C878" s="1941" t="s">
        <v>272</v>
      </c>
      <c r="D878" s="1942">
        <v>1</v>
      </c>
      <c r="E878" s="2330">
        <v>68</v>
      </c>
      <c r="F878" s="1979">
        <f t="shared" si="34"/>
        <v>68</v>
      </c>
    </row>
    <row r="879" spans="1:6" ht="89.25">
      <c r="A879" s="1912" t="s">
        <v>2791</v>
      </c>
      <c r="B879" s="1924" t="s">
        <v>2045</v>
      </c>
      <c r="C879" s="1941" t="s">
        <v>272</v>
      </c>
      <c r="D879" s="1942">
        <v>1</v>
      </c>
      <c r="E879" s="2330">
        <v>205</v>
      </c>
      <c r="F879" s="1979">
        <f t="shared" si="34"/>
        <v>205</v>
      </c>
    </row>
    <row r="880" spans="1:6" ht="25.5">
      <c r="A880" s="1912" t="s">
        <v>2792</v>
      </c>
      <c r="B880" s="1923" t="s">
        <v>2231</v>
      </c>
      <c r="C880" s="498" t="s">
        <v>272</v>
      </c>
      <c r="D880" s="1922">
        <v>1</v>
      </c>
      <c r="E880" s="2330">
        <v>8</v>
      </c>
      <c r="F880" s="1979">
        <f t="shared" si="34"/>
        <v>8</v>
      </c>
    </row>
    <row r="881" spans="1:6" ht="344.25">
      <c r="A881" s="1912" t="s">
        <v>2793</v>
      </c>
      <c r="B881" s="1936" t="s">
        <v>2374</v>
      </c>
      <c r="C881" s="494" t="s">
        <v>272</v>
      </c>
      <c r="D881" s="494">
        <v>1</v>
      </c>
      <c r="E881" s="2330">
        <v>59</v>
      </c>
      <c r="F881" s="1979">
        <f t="shared" si="34"/>
        <v>59</v>
      </c>
    </row>
    <row r="882" spans="1:6" ht="191.25">
      <c r="A882" s="1912" t="s">
        <v>2794</v>
      </c>
      <c r="B882" s="1938" t="s">
        <v>2558</v>
      </c>
      <c r="C882" s="1941" t="s">
        <v>272</v>
      </c>
      <c r="D882" s="1942">
        <v>1</v>
      </c>
      <c r="E882" s="2330">
        <v>226</v>
      </c>
      <c r="F882" s="1979">
        <f t="shared" si="34"/>
        <v>226</v>
      </c>
    </row>
    <row r="883" spans="1:6" ht="89.25">
      <c r="A883" s="1912" t="s">
        <v>2795</v>
      </c>
      <c r="B883" s="1946" t="s">
        <v>2376</v>
      </c>
      <c r="C883" s="1941" t="s">
        <v>272</v>
      </c>
      <c r="D883" s="1942">
        <v>1</v>
      </c>
      <c r="E883" s="2330">
        <v>45</v>
      </c>
      <c r="F883" s="1979">
        <f t="shared" si="34"/>
        <v>45</v>
      </c>
    </row>
    <row r="884" spans="1:6" ht="165.75">
      <c r="A884" s="1912" t="s">
        <v>2796</v>
      </c>
      <c r="B884" s="1975" t="s">
        <v>1869</v>
      </c>
      <c r="C884" s="1976" t="s">
        <v>272</v>
      </c>
      <c r="D884" s="1977">
        <v>1</v>
      </c>
      <c r="E884" s="2330">
        <v>300</v>
      </c>
      <c r="F884" s="1979">
        <f t="shared" si="34"/>
        <v>300</v>
      </c>
    </row>
    <row r="885" spans="1:6" ht="76.5">
      <c r="A885" s="1912" t="s">
        <v>2797</v>
      </c>
      <c r="B885" s="1975" t="s">
        <v>1870</v>
      </c>
      <c r="C885" s="1976" t="s">
        <v>272</v>
      </c>
      <c r="D885" s="1977">
        <v>1</v>
      </c>
      <c r="E885" s="2330">
        <v>50</v>
      </c>
      <c r="F885" s="1979">
        <f t="shared" si="34"/>
        <v>50</v>
      </c>
    </row>
    <row r="886" spans="1:6" ht="102">
      <c r="A886" s="1912" t="s">
        <v>2798</v>
      </c>
      <c r="B886" s="1924" t="s">
        <v>1871</v>
      </c>
      <c r="C886" s="1925" t="s">
        <v>272</v>
      </c>
      <c r="D886" s="1926">
        <v>1</v>
      </c>
      <c r="E886" s="2330">
        <v>495</v>
      </c>
      <c r="F886" s="1979">
        <f t="shared" si="34"/>
        <v>495</v>
      </c>
    </row>
    <row r="887" spans="1:6" ht="30">
      <c r="A887" s="483" t="s">
        <v>2720</v>
      </c>
      <c r="B887" s="483" t="s">
        <v>2721</v>
      </c>
      <c r="C887" s="483"/>
      <c r="D887" s="483"/>
      <c r="E887" s="524"/>
      <c r="F887" s="506">
        <f>SUM(F812:F886)</f>
        <v>12943</v>
      </c>
    </row>
    <row r="888" spans="1:6">
      <c r="A888" s="2012"/>
      <c r="B888" s="2013"/>
      <c r="C888" s="2014"/>
      <c r="D888" s="2015"/>
      <c r="E888" s="2223"/>
      <c r="F888" s="509"/>
    </row>
    <row r="889" spans="1:6" ht="15">
      <c r="A889" s="483" t="s">
        <v>2799</v>
      </c>
      <c r="B889" s="483" t="s">
        <v>2800</v>
      </c>
      <c r="C889" s="483"/>
      <c r="D889" s="483"/>
      <c r="E889" s="524"/>
      <c r="F889" s="483"/>
    </row>
    <row r="890" spans="1:6" ht="204">
      <c r="A890" s="1912" t="s">
        <v>2801</v>
      </c>
      <c r="B890" s="2005" t="s">
        <v>2456</v>
      </c>
      <c r="C890" s="2006" t="s">
        <v>272</v>
      </c>
      <c r="D890" s="2007">
        <v>1</v>
      </c>
      <c r="E890" s="2330">
        <v>768</v>
      </c>
      <c r="F890" s="1979">
        <f t="shared" ref="F890" si="35">D890*E890</f>
        <v>768</v>
      </c>
    </row>
    <row r="891" spans="1:6" ht="15">
      <c r="A891" s="483" t="s">
        <v>2799</v>
      </c>
      <c r="B891" s="483" t="s">
        <v>2802</v>
      </c>
      <c r="C891" s="483"/>
      <c r="D891" s="483"/>
      <c r="E891" s="524"/>
      <c r="F891" s="508">
        <f>SUM(F890)</f>
        <v>768</v>
      </c>
    </row>
    <row r="892" spans="1:6">
      <c r="A892" s="2012"/>
      <c r="B892" s="2016"/>
      <c r="C892" s="2017"/>
      <c r="D892" s="2018"/>
      <c r="E892" s="2223"/>
      <c r="F892" s="510"/>
    </row>
    <row r="893" spans="1:6" ht="15">
      <c r="A893" s="483" t="s">
        <v>2803</v>
      </c>
      <c r="B893" s="483" t="s">
        <v>2804</v>
      </c>
      <c r="C893" s="483"/>
      <c r="D893" s="483"/>
      <c r="E893" s="524"/>
      <c r="F893" s="483"/>
    </row>
    <row r="894" spans="1:6" ht="63.75">
      <c r="A894" s="1912" t="s">
        <v>2805</v>
      </c>
      <c r="B894" s="2003" t="s">
        <v>5331</v>
      </c>
      <c r="C894" s="2001" t="s">
        <v>272</v>
      </c>
      <c r="D894" s="1942">
        <v>3</v>
      </c>
      <c r="E894" s="2330">
        <v>141</v>
      </c>
      <c r="F894" s="1979">
        <f t="shared" ref="F894:F957" si="36">D894*E894</f>
        <v>423</v>
      </c>
    </row>
    <row r="895" spans="1:6" ht="63.75">
      <c r="A895" s="1912" t="s">
        <v>2806</v>
      </c>
      <c r="B895" s="1940" t="s">
        <v>5332</v>
      </c>
      <c r="C895" s="1941" t="s">
        <v>272</v>
      </c>
      <c r="D895" s="1942">
        <v>4</v>
      </c>
      <c r="E895" s="2330">
        <v>125</v>
      </c>
      <c r="F895" s="1979">
        <f t="shared" si="36"/>
        <v>500</v>
      </c>
    </row>
    <row r="896" spans="1:6" ht="38.25">
      <c r="A896" s="1912" t="s">
        <v>2807</v>
      </c>
      <c r="B896" s="1962" t="s">
        <v>5330</v>
      </c>
      <c r="C896" s="1941" t="s">
        <v>272</v>
      </c>
      <c r="D896" s="1942">
        <v>20</v>
      </c>
      <c r="E896" s="2330">
        <v>38</v>
      </c>
      <c r="F896" s="1979">
        <f t="shared" si="36"/>
        <v>760</v>
      </c>
    </row>
    <row r="897" spans="1:6" ht="140.25">
      <c r="A897" s="1912" t="s">
        <v>2808</v>
      </c>
      <c r="B897" s="1964" t="s">
        <v>1819</v>
      </c>
      <c r="C897" s="1919" t="s">
        <v>272</v>
      </c>
      <c r="D897" s="1920">
        <v>1</v>
      </c>
      <c r="E897" s="2330">
        <v>323</v>
      </c>
      <c r="F897" s="1979">
        <f t="shared" si="36"/>
        <v>323</v>
      </c>
    </row>
    <row r="898" spans="1:6" ht="25.5">
      <c r="A898" s="1912" t="s">
        <v>2809</v>
      </c>
      <c r="B898" s="1983" t="s">
        <v>5311</v>
      </c>
      <c r="C898" s="1919" t="s">
        <v>272</v>
      </c>
      <c r="D898" s="1920">
        <v>2</v>
      </c>
      <c r="E898" s="2330">
        <v>75</v>
      </c>
      <c r="F898" s="1979">
        <f t="shared" si="36"/>
        <v>150</v>
      </c>
    </row>
    <row r="899" spans="1:6" ht="63.75">
      <c r="A899" s="1912" t="s">
        <v>2810</v>
      </c>
      <c r="B899" s="1918" t="s">
        <v>1820</v>
      </c>
      <c r="C899" s="1919" t="s">
        <v>272</v>
      </c>
      <c r="D899" s="1920">
        <v>1</v>
      </c>
      <c r="E899" s="2330">
        <v>105</v>
      </c>
      <c r="F899" s="1979">
        <f t="shared" si="36"/>
        <v>105</v>
      </c>
    </row>
    <row r="900" spans="1:6" ht="165.75">
      <c r="A900" s="1912" t="s">
        <v>2811</v>
      </c>
      <c r="B900" s="1940" t="s">
        <v>1821</v>
      </c>
      <c r="C900" s="1941" t="s">
        <v>272</v>
      </c>
      <c r="D900" s="1942">
        <v>1</v>
      </c>
      <c r="E900" s="2330">
        <v>309</v>
      </c>
      <c r="F900" s="1979">
        <f t="shared" si="36"/>
        <v>309</v>
      </c>
    </row>
    <row r="901" spans="1:6" ht="216.75">
      <c r="A901" s="1912" t="s">
        <v>2812</v>
      </c>
      <c r="B901" s="1940" t="s">
        <v>2339</v>
      </c>
      <c r="C901" s="1941" t="s">
        <v>272</v>
      </c>
      <c r="D901" s="1942">
        <v>1</v>
      </c>
      <c r="E901" s="2330">
        <v>315</v>
      </c>
      <c r="F901" s="1979">
        <f t="shared" si="36"/>
        <v>315</v>
      </c>
    </row>
    <row r="902" spans="1:6" ht="63.75">
      <c r="A902" s="1912" t="s">
        <v>2813</v>
      </c>
      <c r="B902" s="1940" t="s">
        <v>1827</v>
      </c>
      <c r="C902" s="1941" t="s">
        <v>272</v>
      </c>
      <c r="D902" s="1942">
        <v>4</v>
      </c>
      <c r="E902" s="2330">
        <v>9.5</v>
      </c>
      <c r="F902" s="1979">
        <f t="shared" si="36"/>
        <v>38</v>
      </c>
    </row>
    <row r="903" spans="1:6" ht="63.75">
      <c r="A903" s="1912" t="s">
        <v>2814</v>
      </c>
      <c r="B903" s="1940" t="s">
        <v>1936</v>
      </c>
      <c r="C903" s="1941" t="s">
        <v>272</v>
      </c>
      <c r="D903" s="1942">
        <v>12</v>
      </c>
      <c r="E903" s="2330">
        <v>6.5</v>
      </c>
      <c r="F903" s="1979">
        <f t="shared" si="36"/>
        <v>78</v>
      </c>
    </row>
    <row r="904" spans="1:6" ht="229.5">
      <c r="A904" s="1912" t="s">
        <v>2815</v>
      </c>
      <c r="B904" s="1940" t="s">
        <v>5333</v>
      </c>
      <c r="C904" s="1941" t="s">
        <v>272</v>
      </c>
      <c r="D904" s="1942">
        <v>1</v>
      </c>
      <c r="E904" s="2330">
        <v>222</v>
      </c>
      <c r="F904" s="1979">
        <f t="shared" si="36"/>
        <v>222</v>
      </c>
    </row>
    <row r="905" spans="1:6" ht="255">
      <c r="A905" s="1912" t="s">
        <v>2816</v>
      </c>
      <c r="B905" s="1940" t="s">
        <v>2340</v>
      </c>
      <c r="C905" s="1941" t="s">
        <v>272</v>
      </c>
      <c r="D905" s="1942">
        <v>1</v>
      </c>
      <c r="E905" s="2330">
        <v>289</v>
      </c>
      <c r="F905" s="1979">
        <f t="shared" si="36"/>
        <v>289</v>
      </c>
    </row>
    <row r="906" spans="1:6" ht="255">
      <c r="A906" s="1912" t="s">
        <v>2817</v>
      </c>
      <c r="B906" s="1940" t="s">
        <v>2341</v>
      </c>
      <c r="C906" s="1941" t="s">
        <v>272</v>
      </c>
      <c r="D906" s="1942">
        <v>1</v>
      </c>
      <c r="E906" s="2330">
        <v>192</v>
      </c>
      <c r="F906" s="1979">
        <f t="shared" si="36"/>
        <v>192</v>
      </c>
    </row>
    <row r="907" spans="1:6" ht="153">
      <c r="A907" s="1912" t="s">
        <v>2818</v>
      </c>
      <c r="B907" s="1997" t="s">
        <v>5334</v>
      </c>
      <c r="C907" s="1941" t="s">
        <v>272</v>
      </c>
      <c r="D907" s="1942">
        <v>1</v>
      </c>
      <c r="E907" s="2330">
        <v>170</v>
      </c>
      <c r="F907" s="1979">
        <f t="shared" si="36"/>
        <v>170</v>
      </c>
    </row>
    <row r="908" spans="1:6" ht="165.75">
      <c r="A908" s="1912" t="s">
        <v>2819</v>
      </c>
      <c r="B908" s="1940" t="s">
        <v>2028</v>
      </c>
      <c r="C908" s="1941" t="s">
        <v>272</v>
      </c>
      <c r="D908" s="1942">
        <v>1</v>
      </c>
      <c r="E908" s="2330">
        <v>185</v>
      </c>
      <c r="F908" s="1979">
        <f t="shared" si="36"/>
        <v>185</v>
      </c>
    </row>
    <row r="909" spans="1:6" ht="63.75">
      <c r="A909" s="1912" t="s">
        <v>2820</v>
      </c>
      <c r="B909" s="1940" t="s">
        <v>1936</v>
      </c>
      <c r="C909" s="1941" t="s">
        <v>272</v>
      </c>
      <c r="D909" s="1942">
        <v>12</v>
      </c>
      <c r="E909" s="2330">
        <v>6.5</v>
      </c>
      <c r="F909" s="1979">
        <f t="shared" si="36"/>
        <v>78</v>
      </c>
    </row>
    <row r="910" spans="1:6" ht="63.75">
      <c r="A910" s="1912" t="s">
        <v>2821</v>
      </c>
      <c r="B910" s="1940" t="s">
        <v>1827</v>
      </c>
      <c r="C910" s="1941" t="s">
        <v>272</v>
      </c>
      <c r="D910" s="1942">
        <v>3</v>
      </c>
      <c r="E910" s="2330">
        <v>9.5</v>
      </c>
      <c r="F910" s="1979">
        <f t="shared" si="36"/>
        <v>28.5</v>
      </c>
    </row>
    <row r="911" spans="1:6" ht="165.75">
      <c r="A911" s="1912" t="s">
        <v>2822</v>
      </c>
      <c r="B911" s="1940" t="s">
        <v>1826</v>
      </c>
      <c r="C911" s="1941" t="s">
        <v>272</v>
      </c>
      <c r="D911" s="1942">
        <v>1</v>
      </c>
      <c r="E911" s="2330">
        <v>179</v>
      </c>
      <c r="F911" s="1979">
        <f t="shared" si="36"/>
        <v>179</v>
      </c>
    </row>
    <row r="912" spans="1:6" ht="63.75">
      <c r="A912" s="1912" t="s">
        <v>2823</v>
      </c>
      <c r="B912" s="1940" t="s">
        <v>1827</v>
      </c>
      <c r="C912" s="1941" t="s">
        <v>272</v>
      </c>
      <c r="D912" s="1942">
        <v>3</v>
      </c>
      <c r="E912" s="2330">
        <v>9.5</v>
      </c>
      <c r="F912" s="1979">
        <f t="shared" si="36"/>
        <v>28.5</v>
      </c>
    </row>
    <row r="913" spans="1:6" ht="63.75">
      <c r="A913" s="1912" t="s">
        <v>2824</v>
      </c>
      <c r="B913" s="1940" t="s">
        <v>1828</v>
      </c>
      <c r="C913" s="1941" t="s">
        <v>272</v>
      </c>
      <c r="D913" s="1942">
        <v>6</v>
      </c>
      <c r="E913" s="2330">
        <v>6.5</v>
      </c>
      <c r="F913" s="1979">
        <f t="shared" si="36"/>
        <v>39</v>
      </c>
    </row>
    <row r="914" spans="1:6" ht="165.75">
      <c r="A914" s="1912" t="s">
        <v>2825</v>
      </c>
      <c r="B914" s="1940" t="s">
        <v>2342</v>
      </c>
      <c r="C914" s="1941" t="s">
        <v>272</v>
      </c>
      <c r="D914" s="1942">
        <v>1</v>
      </c>
      <c r="E914" s="2330">
        <v>183</v>
      </c>
      <c r="F914" s="1979">
        <f t="shared" si="36"/>
        <v>183</v>
      </c>
    </row>
    <row r="915" spans="1:6" ht="51">
      <c r="A915" s="1912" t="s">
        <v>2826</v>
      </c>
      <c r="B915" s="1940" t="s">
        <v>2343</v>
      </c>
      <c r="C915" s="1941" t="s">
        <v>272</v>
      </c>
      <c r="D915" s="1942">
        <v>4</v>
      </c>
      <c r="E915" s="2330">
        <v>9.5</v>
      </c>
      <c r="F915" s="1979">
        <f t="shared" si="36"/>
        <v>38</v>
      </c>
    </row>
    <row r="916" spans="1:6" ht="51">
      <c r="A916" s="1912" t="s">
        <v>2827</v>
      </c>
      <c r="B916" s="1940" t="s">
        <v>2344</v>
      </c>
      <c r="C916" s="1941" t="s">
        <v>272</v>
      </c>
      <c r="D916" s="1942">
        <v>8</v>
      </c>
      <c r="E916" s="2330">
        <v>6.5</v>
      </c>
      <c r="F916" s="1979">
        <f t="shared" si="36"/>
        <v>52</v>
      </c>
    </row>
    <row r="917" spans="1:6" ht="102">
      <c r="A917" s="1912" t="s">
        <v>2828</v>
      </c>
      <c r="B917" s="1958" t="s">
        <v>5312</v>
      </c>
      <c r="C917" s="1963" t="s">
        <v>272</v>
      </c>
      <c r="D917" s="1942">
        <v>20</v>
      </c>
      <c r="E917" s="2330">
        <v>46</v>
      </c>
      <c r="F917" s="1979">
        <f t="shared" si="36"/>
        <v>920</v>
      </c>
    </row>
    <row r="918" spans="1:6" ht="63.75">
      <c r="A918" s="1912" t="s">
        <v>2829</v>
      </c>
      <c r="B918" s="1958" t="s">
        <v>5325</v>
      </c>
      <c r="C918" s="1955" t="s">
        <v>272</v>
      </c>
      <c r="D918" s="498">
        <v>1</v>
      </c>
      <c r="E918" s="2330">
        <v>52</v>
      </c>
      <c r="F918" s="1979">
        <f t="shared" si="36"/>
        <v>52</v>
      </c>
    </row>
    <row r="919" spans="1:6" ht="38.25">
      <c r="A919" s="1912" t="s">
        <v>2830</v>
      </c>
      <c r="B919" s="1856" t="s">
        <v>5341</v>
      </c>
      <c r="C919" s="1955" t="s">
        <v>272</v>
      </c>
      <c r="D919" s="498">
        <v>40</v>
      </c>
      <c r="E919" s="2330">
        <v>6.1</v>
      </c>
      <c r="F919" s="1979">
        <f t="shared" si="36"/>
        <v>244</v>
      </c>
    </row>
    <row r="920" spans="1:6" ht="51">
      <c r="A920" s="1912" t="s">
        <v>2831</v>
      </c>
      <c r="B920" s="1936" t="s">
        <v>1832</v>
      </c>
      <c r="C920" s="1955" t="s">
        <v>1833</v>
      </c>
      <c r="D920" s="498">
        <v>20</v>
      </c>
      <c r="E920" s="2330">
        <v>11.2</v>
      </c>
      <c r="F920" s="1979">
        <f t="shared" si="36"/>
        <v>224</v>
      </c>
    </row>
    <row r="921" spans="1:6" ht="51">
      <c r="A921" s="1912" t="s">
        <v>2832</v>
      </c>
      <c r="B921" s="1936" t="s">
        <v>1834</v>
      </c>
      <c r="C921" s="1955" t="s">
        <v>272</v>
      </c>
      <c r="D921" s="498">
        <v>20</v>
      </c>
      <c r="E921" s="2330">
        <v>13.2</v>
      </c>
      <c r="F921" s="1979">
        <f t="shared" si="36"/>
        <v>264</v>
      </c>
    </row>
    <row r="922" spans="1:6" ht="38.25">
      <c r="A922" s="1912" t="s">
        <v>2833</v>
      </c>
      <c r="B922" s="1936" t="s">
        <v>1835</v>
      </c>
      <c r="C922" s="1955" t="s">
        <v>272</v>
      </c>
      <c r="D922" s="498">
        <v>40</v>
      </c>
      <c r="E922" s="2330">
        <v>12.2</v>
      </c>
      <c r="F922" s="1979">
        <f t="shared" si="36"/>
        <v>488</v>
      </c>
    </row>
    <row r="923" spans="1:6" ht="76.5">
      <c r="A923" s="1912" t="s">
        <v>2834</v>
      </c>
      <c r="B923" s="1966" t="s">
        <v>5342</v>
      </c>
      <c r="C923" s="1967" t="s">
        <v>272</v>
      </c>
      <c r="D923" s="1967">
        <v>1</v>
      </c>
      <c r="E923" s="2330">
        <v>169</v>
      </c>
      <c r="F923" s="1979">
        <f t="shared" si="36"/>
        <v>169</v>
      </c>
    </row>
    <row r="924" spans="1:6" ht="255">
      <c r="A924" s="1912" t="s">
        <v>2835</v>
      </c>
      <c r="B924" s="1940" t="s">
        <v>2345</v>
      </c>
      <c r="C924" s="1941" t="s">
        <v>272</v>
      </c>
      <c r="D924" s="1942">
        <v>1</v>
      </c>
      <c r="E924" s="2330">
        <v>339</v>
      </c>
      <c r="F924" s="1979">
        <f t="shared" si="36"/>
        <v>339</v>
      </c>
    </row>
    <row r="925" spans="1:6" ht="114.75">
      <c r="A925" s="1912" t="s">
        <v>2836</v>
      </c>
      <c r="B925" s="1940" t="s">
        <v>2346</v>
      </c>
      <c r="C925" s="1941" t="s">
        <v>272</v>
      </c>
      <c r="D925" s="1942">
        <v>1</v>
      </c>
      <c r="E925" s="2330">
        <v>104</v>
      </c>
      <c r="F925" s="1979">
        <f t="shared" si="36"/>
        <v>104</v>
      </c>
    </row>
    <row r="926" spans="1:6" ht="255">
      <c r="A926" s="1912" t="s">
        <v>2837</v>
      </c>
      <c r="B926" s="2004" t="s">
        <v>2347</v>
      </c>
      <c r="C926" s="1941" t="s">
        <v>272</v>
      </c>
      <c r="D926" s="1942">
        <v>1</v>
      </c>
      <c r="E926" s="2330">
        <v>675</v>
      </c>
      <c r="F926" s="1979">
        <f t="shared" si="36"/>
        <v>675</v>
      </c>
    </row>
    <row r="927" spans="1:6" ht="229.5">
      <c r="A927" s="1912" t="s">
        <v>2838</v>
      </c>
      <c r="B927" s="1940" t="s">
        <v>2348</v>
      </c>
      <c r="C927" s="1941" t="s">
        <v>272</v>
      </c>
      <c r="D927" s="1942">
        <v>1</v>
      </c>
      <c r="E927" s="2330">
        <v>235</v>
      </c>
      <c r="F927" s="1979">
        <f t="shared" si="36"/>
        <v>235</v>
      </c>
    </row>
    <row r="928" spans="1:6" ht="76.5">
      <c r="A928" s="1912" t="s">
        <v>2839</v>
      </c>
      <c r="B928" s="1940" t="s">
        <v>2349</v>
      </c>
      <c r="C928" s="1941" t="s">
        <v>272</v>
      </c>
      <c r="D928" s="1942">
        <v>1</v>
      </c>
      <c r="E928" s="2330">
        <v>281</v>
      </c>
      <c r="F928" s="1979">
        <f t="shared" si="36"/>
        <v>281</v>
      </c>
    </row>
    <row r="929" spans="1:6" ht="76.5">
      <c r="A929" s="1912" t="s">
        <v>2840</v>
      </c>
      <c r="B929" s="1940" t="s">
        <v>2350</v>
      </c>
      <c r="C929" s="1941" t="s">
        <v>272</v>
      </c>
      <c r="D929" s="1942">
        <v>2</v>
      </c>
      <c r="E929" s="2330">
        <v>169</v>
      </c>
      <c r="F929" s="1979">
        <f t="shared" si="36"/>
        <v>338</v>
      </c>
    </row>
    <row r="930" spans="1:6" ht="89.25">
      <c r="A930" s="1912" t="s">
        <v>2841</v>
      </c>
      <c r="B930" s="1940" t="s">
        <v>2351</v>
      </c>
      <c r="C930" s="1941" t="s">
        <v>272</v>
      </c>
      <c r="D930" s="1942">
        <v>1</v>
      </c>
      <c r="E930" s="2330">
        <v>161</v>
      </c>
      <c r="F930" s="1979">
        <f t="shared" si="36"/>
        <v>161</v>
      </c>
    </row>
    <row r="931" spans="1:6" ht="89.25">
      <c r="A931" s="1912" t="s">
        <v>2842</v>
      </c>
      <c r="B931" s="1940" t="s">
        <v>2352</v>
      </c>
      <c r="C931" s="1941" t="s">
        <v>272</v>
      </c>
      <c r="D931" s="1942">
        <v>1</v>
      </c>
      <c r="E931" s="2330">
        <v>92</v>
      </c>
      <c r="F931" s="1979">
        <f t="shared" si="36"/>
        <v>92</v>
      </c>
    </row>
    <row r="932" spans="1:6" ht="89.25">
      <c r="A932" s="1912" t="s">
        <v>2843</v>
      </c>
      <c r="B932" s="1970" t="s">
        <v>2353</v>
      </c>
      <c r="C932" s="1941" t="s">
        <v>272</v>
      </c>
      <c r="D932" s="1942">
        <v>2</v>
      </c>
      <c r="E932" s="2330">
        <v>55</v>
      </c>
      <c r="F932" s="1979">
        <f t="shared" si="36"/>
        <v>110</v>
      </c>
    </row>
    <row r="933" spans="1:6" ht="89.25">
      <c r="A933" s="1912" t="s">
        <v>2844</v>
      </c>
      <c r="B933" s="1970" t="s">
        <v>2354</v>
      </c>
      <c r="C933" s="1941" t="s">
        <v>272</v>
      </c>
      <c r="D933" s="1942">
        <v>2</v>
      </c>
      <c r="E933" s="2330">
        <v>45</v>
      </c>
      <c r="F933" s="1979">
        <f t="shared" si="36"/>
        <v>90</v>
      </c>
    </row>
    <row r="934" spans="1:6" ht="255">
      <c r="A934" s="1912" t="s">
        <v>2845</v>
      </c>
      <c r="B934" s="1938" t="s">
        <v>2551</v>
      </c>
      <c r="C934" s="1941" t="s">
        <v>272</v>
      </c>
      <c r="D934" s="1942">
        <v>1</v>
      </c>
      <c r="E934" s="2330">
        <v>39</v>
      </c>
      <c r="F934" s="1979">
        <f t="shared" si="36"/>
        <v>39</v>
      </c>
    </row>
    <row r="935" spans="1:6" ht="153">
      <c r="A935" s="1912" t="s">
        <v>2846</v>
      </c>
      <c r="B935" s="1943" t="s">
        <v>2355</v>
      </c>
      <c r="C935" s="1941" t="s">
        <v>272</v>
      </c>
      <c r="D935" s="1942">
        <v>1</v>
      </c>
      <c r="E935" s="2330">
        <v>40</v>
      </c>
      <c r="F935" s="1979">
        <f t="shared" si="36"/>
        <v>40</v>
      </c>
    </row>
    <row r="936" spans="1:6" ht="51">
      <c r="A936" s="1912" t="s">
        <v>2847</v>
      </c>
      <c r="B936" s="1936" t="s">
        <v>2356</v>
      </c>
      <c r="C936" s="1941" t="s">
        <v>272</v>
      </c>
      <c r="D936" s="1942">
        <v>1</v>
      </c>
      <c r="E936" s="2330">
        <v>35</v>
      </c>
      <c r="F936" s="1979">
        <f t="shared" si="36"/>
        <v>35</v>
      </c>
    </row>
    <row r="937" spans="1:6" ht="178.5">
      <c r="A937" s="1912" t="s">
        <v>2848</v>
      </c>
      <c r="B937" s="1938" t="s">
        <v>2460</v>
      </c>
      <c r="C937" s="1941" t="s">
        <v>272</v>
      </c>
      <c r="D937" s="1942">
        <v>1</v>
      </c>
      <c r="E937" s="2330">
        <v>177</v>
      </c>
      <c r="F937" s="1979">
        <f t="shared" si="36"/>
        <v>177</v>
      </c>
    </row>
    <row r="938" spans="1:6" ht="153">
      <c r="A938" s="1912" t="s">
        <v>2849</v>
      </c>
      <c r="B938" s="1968" t="s">
        <v>2552</v>
      </c>
      <c r="C938" s="1941" t="s">
        <v>272</v>
      </c>
      <c r="D938" s="1942">
        <v>1</v>
      </c>
      <c r="E938" s="2330">
        <v>67</v>
      </c>
      <c r="F938" s="1979">
        <f t="shared" si="36"/>
        <v>67</v>
      </c>
    </row>
    <row r="939" spans="1:6" ht="140.25">
      <c r="A939" s="1912" t="s">
        <v>2850</v>
      </c>
      <c r="B939" s="1940" t="s">
        <v>1861</v>
      </c>
      <c r="C939" s="1963" t="s">
        <v>272</v>
      </c>
      <c r="D939" s="1942">
        <v>2</v>
      </c>
      <c r="E939" s="2330">
        <v>29</v>
      </c>
      <c r="F939" s="1979">
        <f t="shared" si="36"/>
        <v>58</v>
      </c>
    </row>
    <row r="940" spans="1:6" ht="51">
      <c r="A940" s="1912" t="s">
        <v>2851</v>
      </c>
      <c r="B940" s="1981" t="s">
        <v>1953</v>
      </c>
      <c r="C940" s="494" t="s">
        <v>272</v>
      </c>
      <c r="D940" s="1971">
        <v>1</v>
      </c>
      <c r="E940" s="2330">
        <v>22</v>
      </c>
      <c r="F940" s="1979">
        <f t="shared" si="36"/>
        <v>22</v>
      </c>
    </row>
    <row r="941" spans="1:6" ht="114.75">
      <c r="A941" s="1912" t="s">
        <v>2852</v>
      </c>
      <c r="B941" s="1982" t="s">
        <v>1954</v>
      </c>
      <c r="C941" s="494" t="s">
        <v>272</v>
      </c>
      <c r="D941" s="1971">
        <v>1</v>
      </c>
      <c r="E941" s="2330">
        <v>22</v>
      </c>
      <c r="F941" s="1979">
        <f t="shared" si="36"/>
        <v>22</v>
      </c>
    </row>
    <row r="942" spans="1:6" ht="25.5">
      <c r="A942" s="1912" t="s">
        <v>2853</v>
      </c>
      <c r="B942" s="1940" t="s">
        <v>2358</v>
      </c>
      <c r="C942" s="1941" t="s">
        <v>272</v>
      </c>
      <c r="D942" s="1942">
        <v>1</v>
      </c>
      <c r="E942" s="2330">
        <v>39</v>
      </c>
      <c r="F942" s="1979">
        <f t="shared" si="36"/>
        <v>39</v>
      </c>
    </row>
    <row r="943" spans="1:6" ht="89.25">
      <c r="A943" s="1912" t="s">
        <v>2854</v>
      </c>
      <c r="B943" s="1938" t="s">
        <v>5338</v>
      </c>
      <c r="C943" s="1941" t="s">
        <v>272</v>
      </c>
      <c r="D943" s="1942">
        <v>1</v>
      </c>
      <c r="E943" s="2330">
        <v>22</v>
      </c>
      <c r="F943" s="1979">
        <f t="shared" si="36"/>
        <v>22</v>
      </c>
    </row>
    <row r="944" spans="1:6" ht="89.25">
      <c r="A944" s="1912" t="s">
        <v>2855</v>
      </c>
      <c r="B944" s="2010" t="s">
        <v>2359</v>
      </c>
      <c r="C944" s="1941" t="s">
        <v>272</v>
      </c>
      <c r="D944" s="1942">
        <v>2</v>
      </c>
      <c r="E944" s="2330">
        <v>11</v>
      </c>
      <c r="F944" s="1979">
        <f t="shared" si="36"/>
        <v>22</v>
      </c>
    </row>
    <row r="945" spans="1:6" ht="204">
      <c r="A945" s="1912" t="s">
        <v>2856</v>
      </c>
      <c r="B945" s="1943" t="s">
        <v>2553</v>
      </c>
      <c r="C945" s="1941" t="s">
        <v>272</v>
      </c>
      <c r="D945" s="1942">
        <v>1</v>
      </c>
      <c r="E945" s="2330">
        <v>39</v>
      </c>
      <c r="F945" s="1979">
        <f t="shared" si="36"/>
        <v>39</v>
      </c>
    </row>
    <row r="946" spans="1:6" ht="51">
      <c r="A946" s="1912" t="s">
        <v>2857</v>
      </c>
      <c r="B946" s="1981" t="s">
        <v>2554</v>
      </c>
      <c r="C946" s="1941" t="s">
        <v>272</v>
      </c>
      <c r="D946" s="1942">
        <v>1</v>
      </c>
      <c r="E946" s="2330">
        <v>35</v>
      </c>
      <c r="F946" s="1979">
        <f t="shared" si="36"/>
        <v>35</v>
      </c>
    </row>
    <row r="947" spans="1:6" ht="89.25">
      <c r="A947" s="1912" t="s">
        <v>2858</v>
      </c>
      <c r="B947" s="1981" t="s">
        <v>2555</v>
      </c>
      <c r="C947" s="1941" t="s">
        <v>272</v>
      </c>
      <c r="D947" s="1942">
        <v>1</v>
      </c>
      <c r="E947" s="2330">
        <v>30</v>
      </c>
      <c r="F947" s="1979">
        <f t="shared" si="36"/>
        <v>30</v>
      </c>
    </row>
    <row r="948" spans="1:6" ht="89.25">
      <c r="A948" s="1912" t="s">
        <v>2859</v>
      </c>
      <c r="B948" s="1982" t="s">
        <v>2556</v>
      </c>
      <c r="C948" s="1941" t="s">
        <v>272</v>
      </c>
      <c r="D948" s="1942">
        <v>1</v>
      </c>
      <c r="E948" s="2330">
        <v>65</v>
      </c>
      <c r="F948" s="1979">
        <f t="shared" si="36"/>
        <v>65</v>
      </c>
    </row>
    <row r="949" spans="1:6" ht="165.75">
      <c r="A949" s="1912" t="s">
        <v>2860</v>
      </c>
      <c r="B949" s="1943" t="s">
        <v>5340</v>
      </c>
      <c r="C949" s="1941" t="s">
        <v>272</v>
      </c>
      <c r="D949" s="1942">
        <v>1</v>
      </c>
      <c r="E949" s="2330">
        <v>10</v>
      </c>
      <c r="F949" s="1979">
        <f t="shared" si="36"/>
        <v>10</v>
      </c>
    </row>
    <row r="950" spans="1:6" ht="204">
      <c r="A950" s="1912" t="s">
        <v>2861</v>
      </c>
      <c r="B950" s="1936" t="s">
        <v>2557</v>
      </c>
      <c r="C950" s="1941" t="s">
        <v>272</v>
      </c>
      <c r="D950" s="1942">
        <v>1</v>
      </c>
      <c r="E950" s="2330">
        <v>201</v>
      </c>
      <c r="F950" s="1979">
        <f t="shared" si="36"/>
        <v>201</v>
      </c>
    </row>
    <row r="951" spans="1:6" ht="140.25">
      <c r="A951" s="1912" t="s">
        <v>2862</v>
      </c>
      <c r="B951" s="1224" t="s">
        <v>2366</v>
      </c>
      <c r="C951" s="1941" t="s">
        <v>272</v>
      </c>
      <c r="D951" s="1942">
        <v>1</v>
      </c>
      <c r="E951" s="2330">
        <v>240</v>
      </c>
      <c r="F951" s="1979">
        <f t="shared" si="36"/>
        <v>240</v>
      </c>
    </row>
    <row r="952" spans="1:6" ht="76.5">
      <c r="A952" s="1912" t="s">
        <v>2863</v>
      </c>
      <c r="B952" s="1940" t="s">
        <v>2367</v>
      </c>
      <c r="C952" s="1941" t="s">
        <v>272</v>
      </c>
      <c r="D952" s="1942">
        <v>1</v>
      </c>
      <c r="E952" s="2330">
        <v>65</v>
      </c>
      <c r="F952" s="1979">
        <f t="shared" si="36"/>
        <v>65</v>
      </c>
    </row>
    <row r="953" spans="1:6" ht="127.5">
      <c r="A953" s="1912" t="s">
        <v>2864</v>
      </c>
      <c r="B953" s="1936" t="s">
        <v>2462</v>
      </c>
      <c r="C953" s="1941" t="s">
        <v>272</v>
      </c>
      <c r="D953" s="1942">
        <v>1</v>
      </c>
      <c r="E953" s="2330">
        <v>36</v>
      </c>
      <c r="F953" s="1979">
        <f t="shared" si="36"/>
        <v>36</v>
      </c>
    </row>
    <row r="954" spans="1:6" ht="165.75">
      <c r="A954" s="1912" t="s">
        <v>2865</v>
      </c>
      <c r="B954" s="1968" t="s">
        <v>2360</v>
      </c>
      <c r="C954" s="1941" t="s">
        <v>272</v>
      </c>
      <c r="D954" s="1942">
        <v>1</v>
      </c>
      <c r="E954" s="2330">
        <v>46</v>
      </c>
      <c r="F954" s="1979">
        <f t="shared" si="36"/>
        <v>46</v>
      </c>
    </row>
    <row r="955" spans="1:6" ht="280.5">
      <c r="A955" s="1912" t="s">
        <v>2866</v>
      </c>
      <c r="B955" s="2011" t="s">
        <v>5337</v>
      </c>
      <c r="C955" s="1941" t="s">
        <v>272</v>
      </c>
      <c r="D955" s="1942">
        <v>1</v>
      </c>
      <c r="E955" s="2330">
        <v>74</v>
      </c>
      <c r="F955" s="1979">
        <f t="shared" si="36"/>
        <v>74</v>
      </c>
    </row>
    <row r="956" spans="1:6" ht="51">
      <c r="A956" s="1912" t="s">
        <v>2867</v>
      </c>
      <c r="B956" s="1940" t="s">
        <v>2371</v>
      </c>
      <c r="C956" s="1941" t="s">
        <v>272</v>
      </c>
      <c r="D956" s="1942">
        <v>1</v>
      </c>
      <c r="E956" s="2330">
        <v>53</v>
      </c>
      <c r="F956" s="1979">
        <f t="shared" si="36"/>
        <v>53</v>
      </c>
    </row>
    <row r="957" spans="1:6" ht="63.75">
      <c r="A957" s="1912" t="s">
        <v>2868</v>
      </c>
      <c r="B957" s="1940" t="s">
        <v>2372</v>
      </c>
      <c r="C957" s="1941" t="s">
        <v>272</v>
      </c>
      <c r="D957" s="1942">
        <v>1</v>
      </c>
      <c r="E957" s="2330">
        <v>37</v>
      </c>
      <c r="F957" s="1979">
        <f t="shared" si="36"/>
        <v>37</v>
      </c>
    </row>
    <row r="958" spans="1:6" ht="153">
      <c r="A958" s="1912" t="s">
        <v>2869</v>
      </c>
      <c r="B958" s="1981" t="s">
        <v>2373</v>
      </c>
      <c r="C958" s="1941" t="s">
        <v>272</v>
      </c>
      <c r="D958" s="1942">
        <v>1</v>
      </c>
      <c r="E958" s="2330">
        <v>95</v>
      </c>
      <c r="F958" s="1979">
        <f t="shared" ref="F958:F968" si="37">D958*E958</f>
        <v>95</v>
      </c>
    </row>
    <row r="959" spans="1:6" ht="25.5">
      <c r="A959" s="1912" t="s">
        <v>2870</v>
      </c>
      <c r="B959" s="1940" t="s">
        <v>1724</v>
      </c>
      <c r="C959" s="1941" t="s">
        <v>272</v>
      </c>
      <c r="D959" s="1942">
        <v>1</v>
      </c>
      <c r="E959" s="2330">
        <v>131</v>
      </c>
      <c r="F959" s="1979">
        <f t="shared" si="37"/>
        <v>131</v>
      </c>
    </row>
    <row r="960" spans="1:6" ht="25.5">
      <c r="A960" s="1912" t="s">
        <v>2871</v>
      </c>
      <c r="B960" s="2003" t="s">
        <v>2230</v>
      </c>
      <c r="C960" s="1941" t="s">
        <v>272</v>
      </c>
      <c r="D960" s="1942">
        <v>1</v>
      </c>
      <c r="E960" s="2330">
        <v>68</v>
      </c>
      <c r="F960" s="1979">
        <f t="shared" si="37"/>
        <v>68</v>
      </c>
    </row>
    <row r="961" spans="1:6" ht="89.25">
      <c r="A961" s="1912" t="s">
        <v>2872</v>
      </c>
      <c r="B961" s="1924" t="s">
        <v>2045</v>
      </c>
      <c r="C961" s="1941" t="s">
        <v>272</v>
      </c>
      <c r="D961" s="1942">
        <v>1</v>
      </c>
      <c r="E961" s="2330">
        <v>205</v>
      </c>
      <c r="F961" s="1979">
        <f t="shared" si="37"/>
        <v>205</v>
      </c>
    </row>
    <row r="962" spans="1:6" ht="25.5">
      <c r="A962" s="1912" t="s">
        <v>2873</v>
      </c>
      <c r="B962" s="1923" t="s">
        <v>2231</v>
      </c>
      <c r="C962" s="498" t="s">
        <v>272</v>
      </c>
      <c r="D962" s="1922">
        <v>1</v>
      </c>
      <c r="E962" s="2330">
        <v>8</v>
      </c>
      <c r="F962" s="1979">
        <f t="shared" si="37"/>
        <v>8</v>
      </c>
    </row>
    <row r="963" spans="1:6" ht="344.25">
      <c r="A963" s="1912" t="s">
        <v>2874</v>
      </c>
      <c r="B963" s="1936" t="s">
        <v>2374</v>
      </c>
      <c r="C963" s="494" t="s">
        <v>272</v>
      </c>
      <c r="D963" s="494">
        <v>1</v>
      </c>
      <c r="E963" s="2330">
        <v>59</v>
      </c>
      <c r="F963" s="1979">
        <f t="shared" si="37"/>
        <v>59</v>
      </c>
    </row>
    <row r="964" spans="1:6" ht="191.25">
      <c r="A964" s="1912" t="s">
        <v>2875</v>
      </c>
      <c r="B964" s="1938" t="s">
        <v>2558</v>
      </c>
      <c r="C964" s="1941" t="s">
        <v>272</v>
      </c>
      <c r="D964" s="1942">
        <v>1</v>
      </c>
      <c r="E964" s="2330">
        <v>226</v>
      </c>
      <c r="F964" s="1979">
        <f t="shared" si="37"/>
        <v>226</v>
      </c>
    </row>
    <row r="965" spans="1:6" ht="89.25">
      <c r="A965" s="1912" t="s">
        <v>2876</v>
      </c>
      <c r="B965" s="1946" t="s">
        <v>2376</v>
      </c>
      <c r="C965" s="1941" t="s">
        <v>272</v>
      </c>
      <c r="D965" s="1942">
        <v>1</v>
      </c>
      <c r="E965" s="2330">
        <v>45</v>
      </c>
      <c r="F965" s="1979">
        <f t="shared" si="37"/>
        <v>45</v>
      </c>
    </row>
    <row r="966" spans="1:6" ht="165.75">
      <c r="A966" s="1912" t="s">
        <v>2877</v>
      </c>
      <c r="B966" s="1975" t="s">
        <v>1869</v>
      </c>
      <c r="C966" s="1976" t="s">
        <v>272</v>
      </c>
      <c r="D966" s="1977">
        <v>1</v>
      </c>
      <c r="E966" s="2330">
        <v>300</v>
      </c>
      <c r="F966" s="1979">
        <f t="shared" si="37"/>
        <v>300</v>
      </c>
    </row>
    <row r="967" spans="1:6" ht="76.5">
      <c r="A967" s="1912" t="s">
        <v>2878</v>
      </c>
      <c r="B967" s="1975" t="s">
        <v>1870</v>
      </c>
      <c r="C967" s="1976" t="s">
        <v>272</v>
      </c>
      <c r="D967" s="1977">
        <v>1</v>
      </c>
      <c r="E967" s="2330">
        <v>50</v>
      </c>
      <c r="F967" s="1979">
        <f t="shared" si="37"/>
        <v>50</v>
      </c>
    </row>
    <row r="968" spans="1:6" ht="102">
      <c r="A968" s="1912" t="s">
        <v>2879</v>
      </c>
      <c r="B968" s="1924" t="s">
        <v>1871</v>
      </c>
      <c r="C968" s="1925" t="s">
        <v>272</v>
      </c>
      <c r="D968" s="1926">
        <v>1</v>
      </c>
      <c r="E968" s="2330">
        <v>495</v>
      </c>
      <c r="F968" s="1979">
        <f t="shared" si="37"/>
        <v>495</v>
      </c>
    </row>
    <row r="969" spans="1:6" ht="30">
      <c r="A969" s="483" t="s">
        <v>2803</v>
      </c>
      <c r="B969" s="483" t="s">
        <v>2880</v>
      </c>
      <c r="C969" s="483"/>
      <c r="D969" s="483"/>
      <c r="E969" s="524"/>
      <c r="F969" s="506">
        <f>SUM(F894:F968)</f>
        <v>12627</v>
      </c>
    </row>
    <row r="970" spans="1:6">
      <c r="A970" s="2012"/>
      <c r="B970" s="2019"/>
      <c r="C970" s="2017"/>
      <c r="D970" s="2018"/>
      <c r="E970" s="2223"/>
      <c r="F970" s="511"/>
    </row>
    <row r="971" spans="1:6" ht="15">
      <c r="A971" s="483" t="s">
        <v>2881</v>
      </c>
      <c r="B971" s="483" t="s">
        <v>2882</v>
      </c>
      <c r="C971" s="483"/>
      <c r="D971" s="483"/>
      <c r="E971" s="524"/>
      <c r="F971" s="483"/>
    </row>
    <row r="972" spans="1:6" ht="204">
      <c r="A972" s="1912" t="s">
        <v>2883</v>
      </c>
      <c r="B972" s="2005" t="s">
        <v>2456</v>
      </c>
      <c r="C972" s="2006" t="s">
        <v>272</v>
      </c>
      <c r="D972" s="2007">
        <v>1</v>
      </c>
      <c r="E972" s="2330">
        <v>768</v>
      </c>
      <c r="F972" s="1979">
        <f t="shared" ref="F972" si="38">D972*E972</f>
        <v>768</v>
      </c>
    </row>
    <row r="973" spans="1:6" ht="15">
      <c r="A973" s="483" t="s">
        <v>2881</v>
      </c>
      <c r="B973" s="483" t="s">
        <v>2884</v>
      </c>
      <c r="C973" s="483"/>
      <c r="D973" s="483"/>
      <c r="E973" s="524"/>
      <c r="F973" s="506">
        <f>SUM(F972)</f>
        <v>768</v>
      </c>
    </row>
    <row r="974" spans="1:6">
      <c r="A974" s="2012"/>
      <c r="B974" s="2019"/>
      <c r="C974" s="2017"/>
      <c r="D974" s="2018"/>
      <c r="E974" s="2223"/>
      <c r="F974" s="511"/>
    </row>
    <row r="975" spans="1:6" ht="30">
      <c r="A975" s="483" t="s">
        <v>2885</v>
      </c>
      <c r="B975" s="483" t="s">
        <v>2886</v>
      </c>
      <c r="C975" s="483"/>
      <c r="D975" s="483"/>
      <c r="E975" s="524"/>
      <c r="F975" s="483"/>
    </row>
    <row r="976" spans="1:6" ht="165.75">
      <c r="A976" s="1912" t="s">
        <v>2899</v>
      </c>
      <c r="B976" s="1984" t="s">
        <v>2887</v>
      </c>
      <c r="C976" s="1976" t="s">
        <v>272</v>
      </c>
      <c r="D976" s="2020" t="s">
        <v>2888</v>
      </c>
      <c r="E976" s="2330">
        <v>224</v>
      </c>
      <c r="F976" s="1979">
        <f t="shared" ref="F976:F984" si="39">D976*E976</f>
        <v>896</v>
      </c>
    </row>
    <row r="977" spans="1:6" ht="153">
      <c r="A977" s="1912" t="s">
        <v>2900</v>
      </c>
      <c r="B977" s="1984" t="s">
        <v>2889</v>
      </c>
      <c r="C977" s="2020" t="s">
        <v>272</v>
      </c>
      <c r="D977" s="2020" t="s">
        <v>2888</v>
      </c>
      <c r="E977" s="2330">
        <v>169</v>
      </c>
      <c r="F977" s="1979">
        <f t="shared" si="39"/>
        <v>676</v>
      </c>
    </row>
    <row r="978" spans="1:6" ht="153">
      <c r="A978" s="1912" t="s">
        <v>2901</v>
      </c>
      <c r="B978" s="1984" t="s">
        <v>2890</v>
      </c>
      <c r="C978" s="2020" t="s">
        <v>272</v>
      </c>
      <c r="D978" s="2021">
        <v>6</v>
      </c>
      <c r="E978" s="2330">
        <v>39</v>
      </c>
      <c r="F978" s="1979">
        <f t="shared" si="39"/>
        <v>234</v>
      </c>
    </row>
    <row r="979" spans="1:6" ht="140.25">
      <c r="A979" s="1912" t="s">
        <v>2902</v>
      </c>
      <c r="B979" s="1943" t="s">
        <v>2891</v>
      </c>
      <c r="C979" s="2020" t="s">
        <v>272</v>
      </c>
      <c r="D979" s="2022" t="s">
        <v>2892</v>
      </c>
      <c r="E979" s="2330">
        <v>844</v>
      </c>
      <c r="F979" s="1979">
        <f t="shared" si="39"/>
        <v>1688</v>
      </c>
    </row>
    <row r="980" spans="1:6" ht="140.25">
      <c r="A980" s="1912" t="s">
        <v>2903</v>
      </c>
      <c r="B980" s="1943" t="s">
        <v>2893</v>
      </c>
      <c r="C980" s="498" t="s">
        <v>272</v>
      </c>
      <c r="D980" s="1922">
        <v>6</v>
      </c>
      <c r="E980" s="2330">
        <v>130</v>
      </c>
      <c r="F980" s="1979">
        <f t="shared" si="39"/>
        <v>780</v>
      </c>
    </row>
    <row r="981" spans="1:6" ht="114.75">
      <c r="A981" s="1912" t="s">
        <v>2904</v>
      </c>
      <c r="B981" s="1943" t="s">
        <v>2894</v>
      </c>
      <c r="C981" s="498" t="s">
        <v>272</v>
      </c>
      <c r="D981" s="1922">
        <v>12</v>
      </c>
      <c r="E981" s="2330">
        <v>108</v>
      </c>
      <c r="F981" s="1979">
        <f t="shared" si="39"/>
        <v>1296</v>
      </c>
    </row>
    <row r="982" spans="1:6" ht="178.5">
      <c r="A982" s="1912" t="s">
        <v>2905</v>
      </c>
      <c r="B982" s="1224" t="s">
        <v>2895</v>
      </c>
      <c r="C982" s="498" t="s">
        <v>272</v>
      </c>
      <c r="D982" s="1922">
        <v>2</v>
      </c>
      <c r="E982" s="2330">
        <v>150</v>
      </c>
      <c r="F982" s="1979">
        <f t="shared" si="39"/>
        <v>300</v>
      </c>
    </row>
    <row r="983" spans="1:6" ht="153">
      <c r="A983" s="1912" t="s">
        <v>2906</v>
      </c>
      <c r="B983" s="1943" t="s">
        <v>2896</v>
      </c>
      <c r="C983" s="2020" t="s">
        <v>272</v>
      </c>
      <c r="D983" s="2020" t="s">
        <v>2897</v>
      </c>
      <c r="E983" s="2330">
        <v>945</v>
      </c>
      <c r="F983" s="1979">
        <f t="shared" si="39"/>
        <v>945</v>
      </c>
    </row>
    <row r="984" spans="1:6" ht="63.75">
      <c r="A984" s="1912" t="s">
        <v>2907</v>
      </c>
      <c r="B984" s="1938" t="s">
        <v>2898</v>
      </c>
      <c r="C984" s="1919" t="s">
        <v>272</v>
      </c>
      <c r="D984" s="1976">
        <v>2</v>
      </c>
      <c r="E984" s="2330">
        <v>172</v>
      </c>
      <c r="F984" s="1979">
        <f t="shared" si="39"/>
        <v>344</v>
      </c>
    </row>
    <row r="985" spans="1:6" ht="30">
      <c r="A985" s="483" t="s">
        <v>2885</v>
      </c>
      <c r="B985" s="483" t="s">
        <v>2908</v>
      </c>
      <c r="C985" s="483"/>
      <c r="D985" s="483"/>
      <c r="E985" s="524"/>
      <c r="F985" s="506">
        <f>SUM(F976:F984)</f>
        <v>7159</v>
      </c>
    </row>
    <row r="986" spans="1:6">
      <c r="A986" s="2023"/>
      <c r="B986" s="2024"/>
      <c r="C986" s="2014"/>
      <c r="D986" s="2025"/>
      <c r="E986" s="2223"/>
      <c r="F986" s="509"/>
    </row>
    <row r="987" spans="1:6" ht="30">
      <c r="A987" s="483" t="s">
        <v>2909</v>
      </c>
      <c r="B987" s="483" t="s">
        <v>2910</v>
      </c>
      <c r="C987" s="483"/>
      <c r="D987" s="483"/>
      <c r="E987" s="524"/>
      <c r="F987" s="483"/>
    </row>
    <row r="988" spans="1:6" ht="114.75">
      <c r="A988" s="1912" t="s">
        <v>2918</v>
      </c>
      <c r="B988" s="1943" t="s">
        <v>2244</v>
      </c>
      <c r="C988" s="498" t="s">
        <v>272</v>
      </c>
      <c r="D988" s="498">
        <v>1</v>
      </c>
      <c r="E988" s="2330">
        <v>290</v>
      </c>
      <c r="F988" s="1979">
        <f t="shared" ref="F988:F998" si="40">D988*E988</f>
        <v>290</v>
      </c>
    </row>
    <row r="989" spans="1:6" ht="76.5">
      <c r="A989" s="1912" t="s">
        <v>2919</v>
      </c>
      <c r="B989" s="1991" t="s">
        <v>2911</v>
      </c>
      <c r="C989" s="1976" t="s">
        <v>272</v>
      </c>
      <c r="D989" s="1976">
        <v>1</v>
      </c>
      <c r="E989" s="2330">
        <v>390</v>
      </c>
      <c r="F989" s="1979">
        <f t="shared" si="40"/>
        <v>390</v>
      </c>
    </row>
    <row r="990" spans="1:6" ht="63.75">
      <c r="A990" s="1912" t="s">
        <v>2920</v>
      </c>
      <c r="B990" s="1991" t="s">
        <v>2912</v>
      </c>
      <c r="C990" s="1976" t="s">
        <v>272</v>
      </c>
      <c r="D990" s="1976">
        <v>1</v>
      </c>
      <c r="E990" s="2330">
        <v>332</v>
      </c>
      <c r="F990" s="1979">
        <f t="shared" si="40"/>
        <v>332</v>
      </c>
    </row>
    <row r="991" spans="1:6" ht="63.75">
      <c r="A991" s="1912" t="s">
        <v>2921</v>
      </c>
      <c r="B991" s="1995" t="s">
        <v>2245</v>
      </c>
      <c r="C991" s="494" t="s">
        <v>272</v>
      </c>
      <c r="D991" s="494">
        <v>1</v>
      </c>
      <c r="E991" s="2330">
        <v>235</v>
      </c>
      <c r="F991" s="1979">
        <f t="shared" si="40"/>
        <v>235</v>
      </c>
    </row>
    <row r="992" spans="1:6" ht="140.25">
      <c r="A992" s="1912" t="s">
        <v>2922</v>
      </c>
      <c r="B992" s="2026" t="s">
        <v>2913</v>
      </c>
      <c r="C992" s="494" t="s">
        <v>272</v>
      </c>
      <c r="D992" s="494">
        <v>1</v>
      </c>
      <c r="E992" s="2330">
        <v>220</v>
      </c>
      <c r="F992" s="1979">
        <f t="shared" si="40"/>
        <v>220</v>
      </c>
    </row>
    <row r="993" spans="1:6" ht="51">
      <c r="A993" s="1912" t="s">
        <v>2923</v>
      </c>
      <c r="B993" s="1917" t="s">
        <v>2914</v>
      </c>
      <c r="C993" s="1976" t="s">
        <v>272</v>
      </c>
      <c r="D993" s="1977">
        <v>1</v>
      </c>
      <c r="E993" s="2330">
        <v>131</v>
      </c>
      <c r="F993" s="1979">
        <f t="shared" si="40"/>
        <v>131</v>
      </c>
    </row>
    <row r="994" spans="1:6" ht="51">
      <c r="A994" s="1912" t="s">
        <v>2924</v>
      </c>
      <c r="B994" s="1917" t="s">
        <v>2229</v>
      </c>
      <c r="C994" s="494" t="s">
        <v>272</v>
      </c>
      <c r="D994" s="494">
        <v>1</v>
      </c>
      <c r="E994" s="2330">
        <v>57</v>
      </c>
      <c r="F994" s="1979">
        <f t="shared" si="40"/>
        <v>57</v>
      </c>
    </row>
    <row r="995" spans="1:6" ht="38.25">
      <c r="A995" s="1912" t="s">
        <v>2925</v>
      </c>
      <c r="B995" s="1975" t="s">
        <v>2248</v>
      </c>
      <c r="C995" s="494" t="s">
        <v>272</v>
      </c>
      <c r="D995" s="494">
        <v>1</v>
      </c>
      <c r="E995" s="2330">
        <v>8</v>
      </c>
      <c r="F995" s="1979">
        <f t="shared" si="40"/>
        <v>8</v>
      </c>
    </row>
    <row r="996" spans="1:6" ht="89.25">
      <c r="A996" s="1912" t="s">
        <v>2926</v>
      </c>
      <c r="B996" s="1966" t="s">
        <v>2915</v>
      </c>
      <c r="C996" s="1919" t="s">
        <v>272</v>
      </c>
      <c r="D996" s="1976">
        <v>1</v>
      </c>
      <c r="E996" s="2330">
        <v>896</v>
      </c>
      <c r="F996" s="1979">
        <f t="shared" si="40"/>
        <v>896</v>
      </c>
    </row>
    <row r="997" spans="1:6" ht="25.5">
      <c r="A997" s="1912" t="s">
        <v>2927</v>
      </c>
      <c r="B997" s="2027" t="s">
        <v>2916</v>
      </c>
      <c r="C997" s="1919" t="s">
        <v>272</v>
      </c>
      <c r="D997" s="1976">
        <v>1</v>
      </c>
      <c r="E997" s="2330">
        <v>179</v>
      </c>
      <c r="F997" s="1979">
        <f t="shared" si="40"/>
        <v>179</v>
      </c>
    </row>
    <row r="998" spans="1:6" ht="38.25">
      <c r="A998" s="1912" t="s">
        <v>2928</v>
      </c>
      <c r="B998" s="2027" t="s">
        <v>2917</v>
      </c>
      <c r="C998" s="1919" t="s">
        <v>272</v>
      </c>
      <c r="D998" s="1976">
        <v>2</v>
      </c>
      <c r="E998" s="2330">
        <v>39</v>
      </c>
      <c r="F998" s="1979">
        <f t="shared" si="40"/>
        <v>78</v>
      </c>
    </row>
    <row r="999" spans="1:6" ht="30">
      <c r="A999" s="483" t="s">
        <v>2909</v>
      </c>
      <c r="B999" s="483" t="s">
        <v>2929</v>
      </c>
      <c r="C999" s="483"/>
      <c r="D999" s="483"/>
      <c r="E999" s="524"/>
      <c r="F999" s="506">
        <f>SUM(F988:F998)</f>
        <v>2816</v>
      </c>
    </row>
    <row r="1000" spans="1:6">
      <c r="A1000" s="1891"/>
      <c r="B1000" s="2024"/>
      <c r="C1000" s="2028"/>
      <c r="D1000" s="1892"/>
      <c r="E1000" s="2223"/>
      <c r="F1000" s="512"/>
    </row>
    <row r="1001" spans="1:6" ht="15">
      <c r="A1001" s="483" t="s">
        <v>2930</v>
      </c>
      <c r="B1001" s="483" t="s">
        <v>2221</v>
      </c>
      <c r="C1001" s="483"/>
      <c r="D1001" s="483"/>
      <c r="E1001" s="524"/>
      <c r="F1001" s="483"/>
    </row>
    <row r="1002" spans="1:6" ht="38.25">
      <c r="A1002" s="1912" t="s">
        <v>2560</v>
      </c>
      <c r="B1002" s="1975" t="s">
        <v>2248</v>
      </c>
      <c r="C1002" s="494" t="s">
        <v>272</v>
      </c>
      <c r="D1002" s="494">
        <v>1</v>
      </c>
      <c r="E1002" s="2330">
        <v>8</v>
      </c>
      <c r="F1002" s="1979">
        <f t="shared" ref="F1002:F1003" si="41">D1002*E1002</f>
        <v>8</v>
      </c>
    </row>
    <row r="1003" spans="1:6" ht="25.5">
      <c r="A1003" s="1912" t="s">
        <v>2931</v>
      </c>
      <c r="B1003" s="1917" t="s">
        <v>1723</v>
      </c>
      <c r="C1003" s="1914" t="s">
        <v>272</v>
      </c>
      <c r="D1003" s="1915">
        <v>2</v>
      </c>
      <c r="E1003" s="2330">
        <v>68</v>
      </c>
      <c r="F1003" s="1979">
        <f t="shared" si="41"/>
        <v>136</v>
      </c>
    </row>
    <row r="1004" spans="1:6" ht="15">
      <c r="A1004" s="483" t="s">
        <v>2930</v>
      </c>
      <c r="B1004" s="483" t="s">
        <v>2224</v>
      </c>
      <c r="C1004" s="483"/>
      <c r="D1004" s="483"/>
      <c r="E1004" s="524"/>
      <c r="F1004" s="506">
        <f>SUM(F1002:F1003)</f>
        <v>144</v>
      </c>
    </row>
    <row r="1005" spans="1:6">
      <c r="A1005" s="1891"/>
      <c r="B1005" s="2024"/>
      <c r="C1005" s="2028"/>
      <c r="D1005" s="1892"/>
      <c r="E1005" s="2223"/>
      <c r="F1005" s="512"/>
    </row>
    <row r="1006" spans="1:6" ht="15">
      <c r="A1006" s="483" t="s">
        <v>2932</v>
      </c>
      <c r="B1006" s="483" t="s">
        <v>2933</v>
      </c>
      <c r="C1006" s="483"/>
      <c r="D1006" s="483"/>
      <c r="E1006" s="524"/>
      <c r="F1006" s="483"/>
    </row>
    <row r="1007" spans="1:6" ht="229.5">
      <c r="A1007" s="1912" t="s">
        <v>2287</v>
      </c>
      <c r="B1007" s="1917" t="s">
        <v>2934</v>
      </c>
      <c r="C1007" s="494" t="s">
        <v>272</v>
      </c>
      <c r="D1007" s="494">
        <v>1</v>
      </c>
      <c r="E1007" s="2330">
        <v>965</v>
      </c>
      <c r="F1007" s="1979">
        <f t="shared" ref="F1007:F1011" si="42">D1007*E1007</f>
        <v>965</v>
      </c>
    </row>
    <row r="1008" spans="1:6" ht="38.25">
      <c r="A1008" s="1912" t="s">
        <v>2939</v>
      </c>
      <c r="B1008" s="1917" t="s">
        <v>2935</v>
      </c>
      <c r="C1008" s="494" t="s">
        <v>272</v>
      </c>
      <c r="D1008" s="494">
        <v>1</v>
      </c>
      <c r="E1008" s="2330">
        <v>135</v>
      </c>
      <c r="F1008" s="1979">
        <f t="shared" si="42"/>
        <v>135</v>
      </c>
    </row>
    <row r="1009" spans="1:6" ht="38.25">
      <c r="A1009" s="1912" t="s">
        <v>2940</v>
      </c>
      <c r="B1009" s="1917" t="s">
        <v>2936</v>
      </c>
      <c r="C1009" s="494" t="s">
        <v>272</v>
      </c>
      <c r="D1009" s="494">
        <v>1</v>
      </c>
      <c r="E1009" s="2330">
        <v>115</v>
      </c>
      <c r="F1009" s="1979">
        <f t="shared" si="42"/>
        <v>115</v>
      </c>
    </row>
    <row r="1010" spans="1:6" ht="38.25">
      <c r="A1010" s="1912" t="s">
        <v>2941</v>
      </c>
      <c r="B1010" s="1975" t="s">
        <v>2937</v>
      </c>
      <c r="C1010" s="494" t="s">
        <v>272</v>
      </c>
      <c r="D1010" s="494">
        <v>1</v>
      </c>
      <c r="E1010" s="2330">
        <v>8</v>
      </c>
      <c r="F1010" s="1979">
        <f t="shared" si="42"/>
        <v>8</v>
      </c>
    </row>
    <row r="1011" spans="1:6" ht="102">
      <c r="A1011" s="1912" t="s">
        <v>2942</v>
      </c>
      <c r="B1011" s="1938" t="s">
        <v>2938</v>
      </c>
      <c r="C1011" s="494" t="s">
        <v>272</v>
      </c>
      <c r="D1011" s="1948">
        <v>3</v>
      </c>
      <c r="E1011" s="2330">
        <v>149</v>
      </c>
      <c r="F1011" s="1979">
        <f t="shared" si="42"/>
        <v>447</v>
      </c>
    </row>
    <row r="1012" spans="1:6" ht="15">
      <c r="A1012" s="483" t="s">
        <v>2932</v>
      </c>
      <c r="B1012" s="483" t="s">
        <v>2943</v>
      </c>
      <c r="C1012" s="483"/>
      <c r="D1012" s="483"/>
      <c r="E1012" s="524"/>
      <c r="F1012" s="506">
        <f>SUM(F1007:F1011)</f>
        <v>1670</v>
      </c>
    </row>
    <row r="1013" spans="1:6">
      <c r="A1013" s="1891"/>
      <c r="B1013" s="2024"/>
      <c r="C1013" s="2028"/>
      <c r="D1013" s="1892"/>
      <c r="E1013" s="2223"/>
      <c r="F1013" s="512"/>
    </row>
    <row r="1014" spans="1:6" ht="15">
      <c r="A1014" s="483" t="s">
        <v>2945</v>
      </c>
      <c r="B1014" s="483" t="s">
        <v>2946</v>
      </c>
      <c r="C1014" s="483"/>
      <c r="D1014" s="483"/>
      <c r="E1014" s="524"/>
      <c r="F1014" s="483"/>
    </row>
    <row r="1015" spans="1:6" ht="114.75">
      <c r="A1015" s="1912" t="s">
        <v>2947</v>
      </c>
      <c r="B1015" s="2029" t="s">
        <v>2944</v>
      </c>
      <c r="C1015" s="2006" t="s">
        <v>272</v>
      </c>
      <c r="D1015" s="2006">
        <v>1</v>
      </c>
      <c r="E1015" s="2330">
        <v>155</v>
      </c>
      <c r="F1015" s="1979">
        <f t="shared" ref="F1015" si="43">D1015*E1015</f>
        <v>155</v>
      </c>
    </row>
    <row r="1016" spans="1:6" ht="15">
      <c r="A1016" s="483" t="s">
        <v>2945</v>
      </c>
      <c r="B1016" s="483" t="s">
        <v>2948</v>
      </c>
      <c r="C1016" s="483"/>
      <c r="D1016" s="483"/>
      <c r="E1016" s="524"/>
      <c r="F1016" s="508">
        <f>SUM(F1015)</f>
        <v>155</v>
      </c>
    </row>
    <row r="1017" spans="1:6">
      <c r="A1017" s="1891"/>
      <c r="B1017" s="2024"/>
      <c r="C1017" s="2028"/>
      <c r="D1017" s="1892"/>
      <c r="E1017" s="2223"/>
      <c r="F1017" s="512"/>
    </row>
    <row r="1018" spans="1:6" ht="15">
      <c r="A1018" s="483" t="s">
        <v>2949</v>
      </c>
      <c r="B1018" s="483" t="s">
        <v>2950</v>
      </c>
      <c r="C1018" s="483"/>
      <c r="D1018" s="483"/>
      <c r="E1018" s="524"/>
      <c r="F1018" s="483"/>
    </row>
    <row r="1019" spans="1:6" ht="114.75">
      <c r="A1019" s="1912" t="s">
        <v>2951</v>
      </c>
      <c r="B1019" s="2029" t="s">
        <v>2944</v>
      </c>
      <c r="C1019" s="2006" t="s">
        <v>272</v>
      </c>
      <c r="D1019" s="2006">
        <v>2</v>
      </c>
      <c r="E1019" s="2330">
        <v>155</v>
      </c>
      <c r="F1019" s="1979">
        <f t="shared" ref="F1019:F1022" si="44">D1019*E1019</f>
        <v>310</v>
      </c>
    </row>
    <row r="1020" spans="1:6" ht="38.25">
      <c r="A1020" s="1912" t="s">
        <v>2956</v>
      </c>
      <c r="B1020" s="1923" t="s">
        <v>2952</v>
      </c>
      <c r="C1020" s="498" t="s">
        <v>272</v>
      </c>
      <c r="D1020" s="1922">
        <v>2</v>
      </c>
      <c r="E1020" s="2330">
        <v>165</v>
      </c>
      <c r="F1020" s="1979">
        <f t="shared" si="44"/>
        <v>330</v>
      </c>
    </row>
    <row r="1021" spans="1:6" ht="51">
      <c r="A1021" s="1912" t="s">
        <v>2957</v>
      </c>
      <c r="B1021" s="1923" t="s">
        <v>2953</v>
      </c>
      <c r="C1021" s="498" t="s">
        <v>272</v>
      </c>
      <c r="D1021" s="1922">
        <v>3</v>
      </c>
      <c r="E1021" s="2330">
        <v>362</v>
      </c>
      <c r="F1021" s="1979">
        <f t="shared" si="44"/>
        <v>1086</v>
      </c>
    </row>
    <row r="1022" spans="1:6" ht="63.75">
      <c r="A1022" s="1912" t="s">
        <v>2958</v>
      </c>
      <c r="B1022" s="1923" t="s">
        <v>2954</v>
      </c>
      <c r="C1022" s="498" t="s">
        <v>272</v>
      </c>
      <c r="D1022" s="1922">
        <v>3</v>
      </c>
      <c r="E1022" s="2330">
        <v>230</v>
      </c>
      <c r="F1022" s="1979">
        <f t="shared" si="44"/>
        <v>690</v>
      </c>
    </row>
    <row r="1023" spans="1:6" ht="15">
      <c r="A1023" s="483" t="s">
        <v>2949</v>
      </c>
      <c r="B1023" s="483" t="s">
        <v>2955</v>
      </c>
      <c r="C1023" s="483"/>
      <c r="D1023" s="483"/>
      <c r="E1023" s="524"/>
      <c r="F1023" s="508">
        <f>SUM(F1019:F1022)</f>
        <v>2416</v>
      </c>
    </row>
    <row r="1024" spans="1:6">
      <c r="A1024" s="2030"/>
      <c r="B1024" s="1818"/>
      <c r="C1024" s="2031"/>
      <c r="D1024" s="1810"/>
      <c r="E1024" s="2223"/>
      <c r="F1024" s="511"/>
    </row>
    <row r="1025" spans="1:6" ht="15">
      <c r="A1025" s="501" t="s">
        <v>10</v>
      </c>
      <c r="B1025" s="502" t="s">
        <v>2959</v>
      </c>
      <c r="C1025" s="502"/>
      <c r="D1025" s="502"/>
      <c r="E1025" s="534"/>
      <c r="F1025" s="513">
        <f>SUM(F1023,F1016,F1012,F1004,F999,F985,F973,F969,F891,F887,F809,F805,F727,F723,F645,F641,F563,F559,F481,F466,F462,F450,F441,F432,F425,F413,F402,F398,F389,F384,F374,F366,F299,F291,F225,F217,F150,F142,F79,F68,F63,F32,F26)</f>
        <v>218467</v>
      </c>
    </row>
    <row r="1026" spans="1:6">
      <c r="A1026" s="535"/>
      <c r="B1026" s="536"/>
      <c r="C1026" s="537"/>
      <c r="D1026" s="538"/>
      <c r="E1026" s="2223"/>
      <c r="F1026" s="520"/>
    </row>
    <row r="1027" spans="1:6">
      <c r="A1027" s="539"/>
      <c r="B1027" s="536"/>
      <c r="C1027" s="540"/>
      <c r="D1027" s="541"/>
      <c r="E1027" s="2223"/>
      <c r="F1027" s="542"/>
    </row>
    <row r="1028" spans="1:6">
      <c r="A1028" s="535"/>
      <c r="B1028" s="536"/>
      <c r="C1028" s="537"/>
      <c r="D1028" s="538"/>
      <c r="E1028" s="2223"/>
      <c r="F1028" s="520"/>
    </row>
    <row r="1029" spans="1:6">
      <c r="A1029" s="539"/>
      <c r="B1029" s="536"/>
      <c r="C1029" s="540"/>
      <c r="D1029" s="541"/>
      <c r="E1029" s="2223"/>
      <c r="F1029" s="542"/>
    </row>
    <row r="1030" spans="1:6">
      <c r="A1030" s="515"/>
      <c r="B1030" s="515"/>
      <c r="C1030" s="515"/>
      <c r="D1030" s="515"/>
      <c r="E1030" s="515"/>
      <c r="F1030" s="543"/>
    </row>
    <row r="1031" spans="1:6">
      <c r="A1031" s="515"/>
      <c r="B1031" s="515"/>
      <c r="C1031" s="515"/>
      <c r="D1031" s="515"/>
      <c r="E1031" s="515"/>
      <c r="F1031" s="543"/>
    </row>
    <row r="1032" spans="1:6">
      <c r="A1032" s="515"/>
      <c r="B1032" s="515"/>
      <c r="C1032" s="515"/>
      <c r="D1032" s="515"/>
      <c r="E1032" s="515"/>
      <c r="F1032" s="543"/>
    </row>
    <row r="1033" spans="1:6">
      <c r="A1033" s="515"/>
      <c r="B1033" s="515"/>
      <c r="C1033" s="515"/>
      <c r="D1033" s="515"/>
      <c r="E1033" s="515"/>
      <c r="F1033" s="543"/>
    </row>
    <row r="1034" spans="1:6">
      <c r="A1034" s="515"/>
      <c r="B1034" s="515"/>
      <c r="C1034" s="515"/>
      <c r="D1034" s="515"/>
      <c r="E1034" s="515"/>
      <c r="F1034" s="543"/>
    </row>
    <row r="1035" spans="1:6">
      <c r="A1035" s="515"/>
      <c r="B1035" s="515"/>
      <c r="C1035" s="515"/>
      <c r="D1035" s="515"/>
      <c r="E1035" s="515"/>
      <c r="F1035" s="543"/>
    </row>
    <row r="1036" spans="1:6">
      <c r="A1036" s="515"/>
      <c r="B1036" s="515"/>
      <c r="C1036" s="515"/>
      <c r="D1036" s="515"/>
      <c r="E1036" s="515"/>
      <c r="F1036" s="543"/>
    </row>
    <row r="1037" spans="1:6">
      <c r="A1037" s="515"/>
      <c r="B1037" s="515"/>
      <c r="C1037" s="515"/>
      <c r="D1037" s="515"/>
      <c r="E1037" s="515"/>
      <c r="F1037" s="543"/>
    </row>
    <row r="1038" spans="1:6">
      <c r="A1038" s="515"/>
      <c r="B1038" s="515"/>
      <c r="C1038" s="515"/>
      <c r="D1038" s="515"/>
      <c r="E1038" s="515"/>
      <c r="F1038" s="543"/>
    </row>
    <row r="1039" spans="1:6">
      <c r="A1039" s="515"/>
      <c r="B1039" s="515"/>
      <c r="C1039" s="515"/>
      <c r="D1039" s="515"/>
      <c r="E1039" s="515"/>
      <c r="F1039" s="543"/>
    </row>
    <row r="1040" spans="1:6">
      <c r="A1040" s="515"/>
      <c r="B1040" s="515"/>
      <c r="C1040" s="515"/>
      <c r="D1040" s="515"/>
      <c r="E1040" s="515"/>
      <c r="F1040" s="543"/>
    </row>
    <row r="1041" spans="1:6">
      <c r="A1041" s="515"/>
      <c r="B1041" s="515"/>
      <c r="C1041" s="515"/>
      <c r="D1041" s="515"/>
      <c r="E1041" s="515"/>
      <c r="F1041" s="543"/>
    </row>
    <row r="1042" spans="1:6">
      <c r="A1042" s="515"/>
      <c r="B1042" s="515"/>
      <c r="C1042" s="515"/>
      <c r="D1042" s="515"/>
      <c r="E1042" s="515"/>
      <c r="F1042" s="543"/>
    </row>
    <row r="1043" spans="1:6">
      <c r="A1043" s="515"/>
      <c r="B1043" s="515"/>
      <c r="C1043" s="515"/>
      <c r="D1043" s="515"/>
      <c r="E1043" s="515"/>
      <c r="F1043" s="543"/>
    </row>
    <row r="1044" spans="1:6">
      <c r="A1044" s="515"/>
      <c r="B1044" s="515"/>
      <c r="C1044" s="515"/>
      <c r="D1044" s="515"/>
      <c r="E1044" s="515"/>
      <c r="F1044" s="543"/>
    </row>
    <row r="1045" spans="1:6">
      <c r="A1045" s="515"/>
      <c r="B1045" s="515"/>
      <c r="C1045" s="515"/>
      <c r="D1045" s="515"/>
      <c r="E1045" s="515"/>
      <c r="F1045" s="543"/>
    </row>
    <row r="1046" spans="1:6">
      <c r="A1046" s="515"/>
      <c r="B1046" s="515"/>
      <c r="C1046" s="515"/>
      <c r="D1046" s="515"/>
      <c r="E1046" s="515"/>
      <c r="F1046" s="543"/>
    </row>
    <row r="1047" spans="1:6">
      <c r="A1047" s="515"/>
      <c r="B1047" s="515"/>
      <c r="C1047" s="515"/>
      <c r="D1047" s="515"/>
      <c r="E1047" s="515"/>
      <c r="F1047" s="543"/>
    </row>
    <row r="1048" spans="1:6">
      <c r="A1048" s="515"/>
      <c r="B1048" s="515"/>
      <c r="C1048" s="515"/>
      <c r="D1048" s="515"/>
      <c r="E1048" s="515"/>
      <c r="F1048" s="543"/>
    </row>
    <row r="1049" spans="1:6">
      <c r="F1049" s="549"/>
    </row>
    <row r="1050" spans="1:6">
      <c r="F1050" s="549"/>
    </row>
    <row r="1051" spans="1:6">
      <c r="F1051" s="549"/>
    </row>
    <row r="1052" spans="1:6">
      <c r="F1052" s="549"/>
    </row>
    <row r="1053" spans="1:6">
      <c r="F1053" s="549"/>
    </row>
    <row r="1054" spans="1:6">
      <c r="F1054" s="549"/>
    </row>
    <row r="1055" spans="1:6">
      <c r="F1055" s="549"/>
    </row>
    <row r="1056" spans="1:6">
      <c r="F1056" s="549"/>
    </row>
    <row r="1057" spans="6:6">
      <c r="F1057" s="549"/>
    </row>
    <row r="1058" spans="6:6">
      <c r="F1058" s="549"/>
    </row>
    <row r="1059" spans="6:6">
      <c r="F1059" s="549"/>
    </row>
    <row r="1060" spans="6:6">
      <c r="F1060" s="549"/>
    </row>
    <row r="1061" spans="6:6">
      <c r="F1061" s="549"/>
    </row>
    <row r="1062" spans="6:6">
      <c r="F1062" s="549"/>
    </row>
    <row r="1063" spans="6:6">
      <c r="F1063" s="549"/>
    </row>
    <row r="1064" spans="6:6">
      <c r="F1064" s="549"/>
    </row>
    <row r="1065" spans="6:6">
      <c r="F1065" s="549"/>
    </row>
    <row r="1066" spans="6:6">
      <c r="F1066" s="549"/>
    </row>
    <row r="1067" spans="6:6">
      <c r="F1067" s="549"/>
    </row>
    <row r="1068" spans="6:6">
      <c r="F1068" s="549"/>
    </row>
    <row r="1069" spans="6:6">
      <c r="F1069" s="549"/>
    </row>
    <row r="1070" spans="6:6">
      <c r="F1070" s="549"/>
    </row>
    <row r="1071" spans="6:6">
      <c r="F1071" s="549"/>
    </row>
    <row r="1072" spans="6:6">
      <c r="F1072" s="549"/>
    </row>
    <row r="1073" spans="6:6">
      <c r="F1073" s="549"/>
    </row>
    <row r="1074" spans="6:6">
      <c r="F1074" s="549"/>
    </row>
    <row r="1075" spans="6:6">
      <c r="F1075" s="549"/>
    </row>
    <row r="1076" spans="6:6">
      <c r="F1076" s="549"/>
    </row>
    <row r="1077" spans="6:6">
      <c r="F1077" s="549"/>
    </row>
    <row r="1078" spans="6:6">
      <c r="F1078" s="549"/>
    </row>
    <row r="1079" spans="6:6">
      <c r="F1079" s="549"/>
    </row>
    <row r="1080" spans="6:6">
      <c r="F1080" s="549"/>
    </row>
    <row r="1081" spans="6:6">
      <c r="F1081" s="549"/>
    </row>
    <row r="1082" spans="6:6">
      <c r="F1082" s="549"/>
    </row>
    <row r="1083" spans="6:6">
      <c r="F1083" s="549"/>
    </row>
    <row r="1084" spans="6:6">
      <c r="F1084" s="549"/>
    </row>
    <row r="1085" spans="6:6">
      <c r="F1085" s="549"/>
    </row>
    <row r="1086" spans="6:6">
      <c r="F1086" s="549"/>
    </row>
    <row r="1087" spans="6:6">
      <c r="F1087" s="549"/>
    </row>
    <row r="1088" spans="6:6">
      <c r="F1088" s="549"/>
    </row>
    <row r="1089" spans="6:6">
      <c r="F1089" s="549"/>
    </row>
    <row r="1090" spans="6:6">
      <c r="F1090" s="549"/>
    </row>
    <row r="1091" spans="6:6">
      <c r="F1091" s="549"/>
    </row>
    <row r="1092" spans="6:6">
      <c r="F1092" s="549"/>
    </row>
    <row r="1093" spans="6:6">
      <c r="F1093" s="549"/>
    </row>
    <row r="1094" spans="6:6">
      <c r="F1094" s="549"/>
    </row>
    <row r="1095" spans="6:6">
      <c r="F1095" s="549"/>
    </row>
    <row r="1096" spans="6:6">
      <c r="F1096" s="549"/>
    </row>
    <row r="1097" spans="6:6">
      <c r="F1097" s="549"/>
    </row>
    <row r="1098" spans="6:6">
      <c r="F1098" s="549"/>
    </row>
    <row r="1099" spans="6:6">
      <c r="F1099" s="549"/>
    </row>
    <row r="1100" spans="6:6">
      <c r="F1100" s="549"/>
    </row>
    <row r="1101" spans="6:6">
      <c r="F1101" s="549"/>
    </row>
    <row r="1102" spans="6:6">
      <c r="F1102" s="549"/>
    </row>
    <row r="1103" spans="6:6">
      <c r="F1103" s="549"/>
    </row>
    <row r="1104" spans="6:6">
      <c r="F1104" s="549"/>
    </row>
    <row r="1105" spans="6:6">
      <c r="F1105" s="549"/>
    </row>
    <row r="1106" spans="6:6">
      <c r="F1106" s="549"/>
    </row>
    <row r="1107" spans="6:6">
      <c r="F1107" s="549"/>
    </row>
    <row r="1108" spans="6:6">
      <c r="F1108" s="549"/>
    </row>
    <row r="1109" spans="6:6">
      <c r="F1109" s="549"/>
    </row>
    <row r="1110" spans="6:6">
      <c r="F1110" s="549"/>
    </row>
    <row r="1111" spans="6:6">
      <c r="F1111" s="549"/>
    </row>
    <row r="1112" spans="6:6">
      <c r="F1112" s="549"/>
    </row>
    <row r="1113" spans="6:6">
      <c r="F1113" s="549"/>
    </row>
    <row r="1114" spans="6:6">
      <c r="F1114" s="549"/>
    </row>
    <row r="1115" spans="6:6">
      <c r="F1115" s="549"/>
    </row>
    <row r="1116" spans="6:6">
      <c r="F1116" s="549"/>
    </row>
    <row r="1117" spans="6:6">
      <c r="F1117" s="549"/>
    </row>
    <row r="1118" spans="6:6">
      <c r="F1118" s="549"/>
    </row>
    <row r="1119" spans="6:6">
      <c r="F1119" s="549"/>
    </row>
    <row r="1120" spans="6:6">
      <c r="F1120" s="549"/>
    </row>
    <row r="1121" spans="6:6">
      <c r="F1121" s="549"/>
    </row>
    <row r="1122" spans="6:6">
      <c r="F1122" s="549"/>
    </row>
    <row r="1123" spans="6:6">
      <c r="F1123" s="549"/>
    </row>
    <row r="1124" spans="6:6">
      <c r="F1124" s="549"/>
    </row>
    <row r="1125" spans="6:6">
      <c r="F1125" s="549"/>
    </row>
    <row r="1126" spans="6:6">
      <c r="F1126" s="549"/>
    </row>
    <row r="1127" spans="6:6">
      <c r="F1127" s="549"/>
    </row>
    <row r="1128" spans="6:6">
      <c r="F1128" s="549"/>
    </row>
    <row r="1129" spans="6:6">
      <c r="F1129" s="549"/>
    </row>
    <row r="1130" spans="6:6">
      <c r="F1130" s="549"/>
    </row>
    <row r="1131" spans="6:6">
      <c r="F1131" s="549"/>
    </row>
    <row r="1132" spans="6:6">
      <c r="F1132" s="549"/>
    </row>
    <row r="1133" spans="6:6">
      <c r="F1133" s="549"/>
    </row>
    <row r="1134" spans="6:6">
      <c r="F1134" s="549"/>
    </row>
    <row r="1135" spans="6:6">
      <c r="F1135" s="549"/>
    </row>
    <row r="1136" spans="6:6">
      <c r="F1136" s="549"/>
    </row>
    <row r="1137" spans="6:6">
      <c r="F1137" s="549"/>
    </row>
    <row r="1138" spans="6:6">
      <c r="F1138" s="549"/>
    </row>
    <row r="1139" spans="6:6">
      <c r="F1139" s="549"/>
    </row>
    <row r="1140" spans="6:6">
      <c r="F1140" s="549"/>
    </row>
    <row r="1141" spans="6:6">
      <c r="F1141" s="549"/>
    </row>
    <row r="1142" spans="6:6">
      <c r="F1142" s="549"/>
    </row>
    <row r="1143" spans="6:6">
      <c r="F1143" s="549"/>
    </row>
    <row r="1144" spans="6:6">
      <c r="F1144" s="549"/>
    </row>
    <row r="1145" spans="6:6">
      <c r="F1145" s="549"/>
    </row>
    <row r="1146" spans="6:6">
      <c r="F1146" s="549"/>
    </row>
    <row r="1147" spans="6:6">
      <c r="F1147" s="549"/>
    </row>
    <row r="1148" spans="6:6">
      <c r="F1148" s="549"/>
    </row>
    <row r="1149" spans="6:6">
      <c r="F1149" s="549"/>
    </row>
    <row r="1150" spans="6:6">
      <c r="F1150" s="549"/>
    </row>
    <row r="1151" spans="6:6">
      <c r="F1151" s="549"/>
    </row>
    <row r="1152" spans="6:6">
      <c r="F1152" s="549"/>
    </row>
    <row r="1153" spans="6:6">
      <c r="F1153" s="549"/>
    </row>
    <row r="1154" spans="6:6">
      <c r="F1154" s="549"/>
    </row>
    <row r="1155" spans="6:6">
      <c r="F1155" s="549"/>
    </row>
    <row r="1156" spans="6:6">
      <c r="F1156" s="549"/>
    </row>
    <row r="1157" spans="6:6">
      <c r="F1157" s="549"/>
    </row>
    <row r="1158" spans="6:6">
      <c r="F1158" s="549"/>
    </row>
    <row r="1159" spans="6:6">
      <c r="F1159" s="549"/>
    </row>
    <row r="1160" spans="6:6">
      <c r="F1160" s="549"/>
    </row>
    <row r="1161" spans="6:6">
      <c r="F1161" s="549"/>
    </row>
    <row r="1162" spans="6:6">
      <c r="F1162" s="549"/>
    </row>
    <row r="1163" spans="6:6">
      <c r="F1163" s="549"/>
    </row>
    <row r="1164" spans="6:6">
      <c r="F1164" s="549"/>
    </row>
    <row r="1165" spans="6:6">
      <c r="F1165" s="549"/>
    </row>
    <row r="1166" spans="6:6">
      <c r="F1166" s="549"/>
    </row>
    <row r="1167" spans="6:6">
      <c r="F1167" s="549"/>
    </row>
    <row r="1168" spans="6:6">
      <c r="F1168" s="549"/>
    </row>
    <row r="1169" spans="6:6">
      <c r="F1169" s="549"/>
    </row>
    <row r="1170" spans="6:6">
      <c r="F1170" s="549"/>
    </row>
    <row r="1171" spans="6:6">
      <c r="F1171" s="549"/>
    </row>
    <row r="1172" spans="6:6">
      <c r="F1172" s="549"/>
    </row>
    <row r="1173" spans="6:6">
      <c r="F1173" s="549"/>
    </row>
    <row r="1174" spans="6:6">
      <c r="F1174" s="549"/>
    </row>
    <row r="1175" spans="6:6">
      <c r="F1175" s="549"/>
    </row>
    <row r="1176" spans="6:6">
      <c r="F1176" s="549"/>
    </row>
    <row r="1177" spans="6:6">
      <c r="F1177" s="549"/>
    </row>
    <row r="1178" spans="6:6">
      <c r="F1178" s="549"/>
    </row>
    <row r="1179" spans="6:6">
      <c r="F1179" s="549"/>
    </row>
    <row r="1180" spans="6:6">
      <c r="F1180" s="549"/>
    </row>
    <row r="1181" spans="6:6">
      <c r="F1181" s="549"/>
    </row>
    <row r="1182" spans="6:6">
      <c r="F1182" s="549"/>
    </row>
    <row r="1183" spans="6:6">
      <c r="F1183" s="549"/>
    </row>
    <row r="1184" spans="6:6">
      <c r="F1184" s="549"/>
    </row>
    <row r="1185" spans="6:6">
      <c r="F1185" s="549"/>
    </row>
    <row r="1186" spans="6:6">
      <c r="F1186" s="549"/>
    </row>
    <row r="1187" spans="6:6">
      <c r="F1187" s="549"/>
    </row>
    <row r="1188" spans="6:6">
      <c r="F1188" s="549"/>
    </row>
    <row r="1189" spans="6:6">
      <c r="F1189" s="549"/>
    </row>
    <row r="1190" spans="6:6">
      <c r="F1190" s="549"/>
    </row>
    <row r="1191" spans="6:6">
      <c r="F1191" s="549"/>
    </row>
    <row r="1192" spans="6:6">
      <c r="F1192" s="549"/>
    </row>
    <row r="1193" spans="6:6">
      <c r="F1193" s="549"/>
    </row>
    <row r="1194" spans="6:6">
      <c r="F1194" s="549"/>
    </row>
    <row r="1195" spans="6:6">
      <c r="F1195" s="549"/>
    </row>
    <row r="1196" spans="6:6">
      <c r="F1196" s="549"/>
    </row>
    <row r="1197" spans="6:6">
      <c r="F1197" s="549"/>
    </row>
    <row r="1198" spans="6:6">
      <c r="F1198" s="549"/>
    </row>
    <row r="1199" spans="6:6">
      <c r="F1199" s="549"/>
    </row>
    <row r="1200" spans="6:6">
      <c r="F1200" s="549"/>
    </row>
    <row r="1201" spans="6:6">
      <c r="F1201" s="549"/>
    </row>
    <row r="1202" spans="6:6">
      <c r="F1202" s="549"/>
    </row>
    <row r="1203" spans="6:6">
      <c r="F1203" s="549"/>
    </row>
    <row r="1204" spans="6:6">
      <c r="F1204" s="549"/>
    </row>
    <row r="1205" spans="6:6">
      <c r="F1205" s="549"/>
    </row>
    <row r="1206" spans="6:6">
      <c r="F1206" s="549"/>
    </row>
    <row r="1207" spans="6:6">
      <c r="F1207" s="549"/>
    </row>
    <row r="1208" spans="6:6">
      <c r="F1208" s="549"/>
    </row>
    <row r="1209" spans="6:6">
      <c r="F1209" s="549"/>
    </row>
    <row r="1210" spans="6:6">
      <c r="F1210" s="549"/>
    </row>
    <row r="1211" spans="6:6">
      <c r="F1211" s="549"/>
    </row>
    <row r="1212" spans="6:6">
      <c r="F1212" s="549"/>
    </row>
    <row r="1213" spans="6:6">
      <c r="F1213" s="549"/>
    </row>
    <row r="1214" spans="6:6">
      <c r="F1214" s="549"/>
    </row>
    <row r="1215" spans="6:6">
      <c r="F1215" s="549"/>
    </row>
    <row r="1216" spans="6:6">
      <c r="F1216" s="549"/>
    </row>
    <row r="1217" spans="6:6">
      <c r="F1217" s="549"/>
    </row>
    <row r="1218" spans="6:6">
      <c r="F1218" s="549"/>
    </row>
    <row r="1219" spans="6:6">
      <c r="F1219" s="549"/>
    </row>
    <row r="1220" spans="6:6">
      <c r="F1220" s="549"/>
    </row>
    <row r="1221" spans="6:6">
      <c r="F1221" s="549"/>
    </row>
    <row r="1222" spans="6:6">
      <c r="F1222" s="549"/>
    </row>
    <row r="1223" spans="6:6">
      <c r="F1223" s="549"/>
    </row>
    <row r="1224" spans="6:6">
      <c r="F1224" s="549"/>
    </row>
    <row r="1225" spans="6:6">
      <c r="F1225" s="549"/>
    </row>
    <row r="1226" spans="6:6">
      <c r="F1226" s="549"/>
    </row>
    <row r="1227" spans="6:6">
      <c r="F1227" s="549"/>
    </row>
    <row r="1228" spans="6:6">
      <c r="F1228" s="549"/>
    </row>
    <row r="1229" spans="6:6">
      <c r="F1229" s="549"/>
    </row>
    <row r="1230" spans="6:6">
      <c r="F1230" s="549"/>
    </row>
    <row r="1231" spans="6:6">
      <c r="F1231" s="549"/>
    </row>
    <row r="1232" spans="6:6">
      <c r="F1232" s="549"/>
    </row>
    <row r="1233" spans="6:6">
      <c r="F1233" s="549"/>
    </row>
    <row r="1234" spans="6:6">
      <c r="F1234" s="549"/>
    </row>
    <row r="1235" spans="6:6">
      <c r="F1235" s="549"/>
    </row>
    <row r="1236" spans="6:6">
      <c r="F1236" s="549"/>
    </row>
    <row r="1237" spans="6:6">
      <c r="F1237" s="549"/>
    </row>
    <row r="1238" spans="6:6">
      <c r="F1238" s="549"/>
    </row>
    <row r="1239" spans="6:6">
      <c r="F1239" s="549"/>
    </row>
    <row r="1240" spans="6:6">
      <c r="F1240" s="549"/>
    </row>
    <row r="1241" spans="6:6">
      <c r="F1241" s="549"/>
    </row>
    <row r="1242" spans="6:6">
      <c r="F1242" s="549"/>
    </row>
    <row r="1243" spans="6:6">
      <c r="F1243" s="549"/>
    </row>
    <row r="1244" spans="6:6">
      <c r="F1244" s="549"/>
    </row>
    <row r="1245" spans="6:6">
      <c r="F1245" s="549"/>
    </row>
    <row r="1246" spans="6:6">
      <c r="F1246" s="549"/>
    </row>
    <row r="1247" spans="6:6">
      <c r="F1247" s="549"/>
    </row>
    <row r="1248" spans="6:6">
      <c r="F1248" s="549"/>
    </row>
    <row r="1249" spans="6:6">
      <c r="F1249" s="549"/>
    </row>
    <row r="1250" spans="6:6">
      <c r="F1250" s="549"/>
    </row>
    <row r="1251" spans="6:6">
      <c r="F1251" s="549"/>
    </row>
    <row r="1252" spans="6:6">
      <c r="F1252" s="549"/>
    </row>
    <row r="1253" spans="6:6">
      <c r="F1253" s="549"/>
    </row>
    <row r="1254" spans="6:6">
      <c r="F1254" s="549"/>
    </row>
    <row r="1255" spans="6:6">
      <c r="F1255" s="549"/>
    </row>
    <row r="1256" spans="6:6">
      <c r="F1256" s="549"/>
    </row>
    <row r="1257" spans="6:6">
      <c r="F1257" s="549"/>
    </row>
    <row r="1258" spans="6:6">
      <c r="F1258" s="549"/>
    </row>
    <row r="1259" spans="6:6">
      <c r="F1259" s="549"/>
    </row>
    <row r="1260" spans="6:6">
      <c r="F1260" s="549"/>
    </row>
    <row r="1261" spans="6:6">
      <c r="F1261" s="549"/>
    </row>
    <row r="1262" spans="6:6">
      <c r="F1262" s="549"/>
    </row>
    <row r="1263" spans="6:6">
      <c r="F1263" s="549"/>
    </row>
    <row r="1264" spans="6:6">
      <c r="F1264" s="549"/>
    </row>
    <row r="1265" spans="6:6">
      <c r="F1265" s="549"/>
    </row>
    <row r="1266" spans="6:6">
      <c r="F1266" s="549"/>
    </row>
    <row r="1267" spans="6:6">
      <c r="F1267" s="549"/>
    </row>
    <row r="1268" spans="6:6">
      <c r="F1268" s="549"/>
    </row>
    <row r="1269" spans="6:6">
      <c r="F1269" s="549"/>
    </row>
    <row r="1270" spans="6:6">
      <c r="F1270" s="549"/>
    </row>
    <row r="1271" spans="6:6">
      <c r="F1271" s="549"/>
    </row>
    <row r="1272" spans="6:6">
      <c r="F1272" s="549"/>
    </row>
    <row r="1273" spans="6:6">
      <c r="F1273" s="549"/>
    </row>
    <row r="1274" spans="6:6">
      <c r="F1274" s="549"/>
    </row>
    <row r="1275" spans="6:6">
      <c r="F1275" s="549"/>
    </row>
    <row r="1276" spans="6:6">
      <c r="F1276" s="549"/>
    </row>
    <row r="1277" spans="6:6">
      <c r="F1277" s="549"/>
    </row>
    <row r="1278" spans="6:6">
      <c r="F1278" s="549"/>
    </row>
    <row r="1279" spans="6:6">
      <c r="F1279" s="549"/>
    </row>
    <row r="1280" spans="6:6">
      <c r="F1280" s="549"/>
    </row>
    <row r="1281" spans="6:6">
      <c r="F1281" s="549"/>
    </row>
    <row r="1282" spans="6:6">
      <c r="F1282" s="549"/>
    </row>
    <row r="1283" spans="6:6">
      <c r="F1283" s="549"/>
    </row>
    <row r="1284" spans="6:6">
      <c r="F1284" s="549"/>
    </row>
    <row r="1285" spans="6:6">
      <c r="F1285" s="549"/>
    </row>
    <row r="1286" spans="6:6">
      <c r="F1286" s="549"/>
    </row>
    <row r="1287" spans="6:6">
      <c r="F1287" s="549"/>
    </row>
    <row r="1288" spans="6:6">
      <c r="F1288" s="549"/>
    </row>
    <row r="1289" spans="6:6">
      <c r="F1289" s="549"/>
    </row>
    <row r="1290" spans="6:6">
      <c r="F1290" s="549"/>
    </row>
    <row r="1291" spans="6:6">
      <c r="F1291" s="549"/>
    </row>
    <row r="1292" spans="6:6">
      <c r="F1292" s="549"/>
    </row>
    <row r="1293" spans="6:6">
      <c r="F1293" s="549"/>
    </row>
    <row r="1294" spans="6:6">
      <c r="F1294" s="549"/>
    </row>
    <row r="1295" spans="6:6">
      <c r="F1295" s="549"/>
    </row>
    <row r="1296" spans="6:6">
      <c r="F1296" s="549"/>
    </row>
    <row r="1297" spans="6:6">
      <c r="F1297" s="549"/>
    </row>
    <row r="1298" spans="6:6">
      <c r="F1298" s="549"/>
    </row>
    <row r="1299" spans="6:6">
      <c r="F1299" s="549"/>
    </row>
    <row r="1300" spans="6:6">
      <c r="F1300" s="549"/>
    </row>
    <row r="1301" spans="6:6">
      <c r="F1301" s="549"/>
    </row>
    <row r="1302" spans="6:6">
      <c r="F1302" s="549"/>
    </row>
    <row r="1303" spans="6:6">
      <c r="F1303" s="549"/>
    </row>
    <row r="1304" spans="6:6">
      <c r="F1304" s="549"/>
    </row>
    <row r="1305" spans="6:6">
      <c r="F1305" s="549"/>
    </row>
    <row r="1306" spans="6:6">
      <c r="F1306" s="549"/>
    </row>
    <row r="1307" spans="6:6">
      <c r="F1307" s="549"/>
    </row>
    <row r="1308" spans="6:6">
      <c r="F1308" s="549"/>
    </row>
    <row r="1309" spans="6:6">
      <c r="F1309" s="549"/>
    </row>
    <row r="1310" spans="6:6">
      <c r="F1310" s="549"/>
    </row>
    <row r="1311" spans="6:6">
      <c r="F1311" s="549"/>
    </row>
    <row r="1312" spans="6:6">
      <c r="F1312" s="549"/>
    </row>
    <row r="1313" spans="6:6">
      <c r="F1313" s="549"/>
    </row>
    <row r="1314" spans="6:6">
      <c r="F1314" s="549"/>
    </row>
    <row r="1315" spans="6:6">
      <c r="F1315" s="549"/>
    </row>
    <row r="1316" spans="6:6">
      <c r="F1316" s="549"/>
    </row>
    <row r="1317" spans="6:6">
      <c r="F1317" s="549"/>
    </row>
    <row r="1318" spans="6:6">
      <c r="F1318" s="549"/>
    </row>
    <row r="1319" spans="6:6">
      <c r="F1319" s="549"/>
    </row>
    <row r="1320" spans="6:6">
      <c r="F1320" s="549"/>
    </row>
    <row r="1321" spans="6:6">
      <c r="F1321" s="549"/>
    </row>
    <row r="1322" spans="6:6">
      <c r="F1322" s="549"/>
    </row>
    <row r="1323" spans="6:6">
      <c r="F1323" s="549"/>
    </row>
    <row r="1324" spans="6:6">
      <c r="F1324" s="549"/>
    </row>
    <row r="1325" spans="6:6">
      <c r="F1325" s="549"/>
    </row>
    <row r="1326" spans="6:6">
      <c r="F1326" s="549"/>
    </row>
    <row r="1327" spans="6:6">
      <c r="F1327" s="549"/>
    </row>
    <row r="1328" spans="6:6">
      <c r="F1328" s="549"/>
    </row>
    <row r="1329" spans="6:6">
      <c r="F1329" s="549"/>
    </row>
    <row r="1330" spans="6:6">
      <c r="F1330" s="549"/>
    </row>
    <row r="1331" spans="6:6">
      <c r="F1331" s="549"/>
    </row>
    <row r="1332" spans="6:6">
      <c r="F1332" s="549"/>
    </row>
    <row r="1333" spans="6:6">
      <c r="F1333" s="549"/>
    </row>
    <row r="1334" spans="6:6">
      <c r="F1334" s="549"/>
    </row>
    <row r="1335" spans="6:6">
      <c r="F1335" s="549"/>
    </row>
    <row r="1336" spans="6:6">
      <c r="F1336" s="549"/>
    </row>
    <row r="1337" spans="6:6">
      <c r="F1337" s="549"/>
    </row>
    <row r="1338" spans="6:6">
      <c r="F1338" s="549"/>
    </row>
    <row r="1339" spans="6:6">
      <c r="F1339" s="549"/>
    </row>
    <row r="1340" spans="6:6">
      <c r="F1340" s="549"/>
    </row>
    <row r="1341" spans="6:6">
      <c r="F1341" s="549"/>
    </row>
    <row r="1342" spans="6:6">
      <c r="F1342" s="549"/>
    </row>
    <row r="1343" spans="6:6">
      <c r="F1343" s="549"/>
    </row>
    <row r="1344" spans="6:6">
      <c r="F1344" s="549"/>
    </row>
    <row r="1345" spans="6:6">
      <c r="F1345" s="549"/>
    </row>
    <row r="1346" spans="6:6">
      <c r="F1346" s="549"/>
    </row>
    <row r="1347" spans="6:6">
      <c r="F1347" s="549"/>
    </row>
    <row r="1348" spans="6:6">
      <c r="F1348" s="549"/>
    </row>
    <row r="1349" spans="6:6">
      <c r="F1349" s="549"/>
    </row>
    <row r="1350" spans="6:6">
      <c r="F1350" s="549"/>
    </row>
    <row r="1351" spans="6:6">
      <c r="F1351" s="549"/>
    </row>
    <row r="1352" spans="6:6">
      <c r="F1352" s="549"/>
    </row>
    <row r="1353" spans="6:6">
      <c r="F1353" s="549"/>
    </row>
    <row r="1354" spans="6:6">
      <c r="F1354" s="549"/>
    </row>
    <row r="1355" spans="6:6">
      <c r="F1355" s="549"/>
    </row>
    <row r="1356" spans="6:6">
      <c r="F1356" s="549"/>
    </row>
    <row r="1357" spans="6:6">
      <c r="F1357" s="549"/>
    </row>
    <row r="1358" spans="6:6">
      <c r="F1358" s="549"/>
    </row>
    <row r="1359" spans="6:6">
      <c r="F1359" s="549"/>
    </row>
    <row r="1360" spans="6:6">
      <c r="F1360" s="549"/>
    </row>
    <row r="1361" spans="6:6">
      <c r="F1361" s="549"/>
    </row>
    <row r="1362" spans="6:6">
      <c r="F1362" s="549"/>
    </row>
    <row r="1363" spans="6:6">
      <c r="F1363" s="549"/>
    </row>
    <row r="1364" spans="6:6">
      <c r="F1364" s="549"/>
    </row>
    <row r="1365" spans="6:6">
      <c r="F1365" s="549"/>
    </row>
    <row r="1366" spans="6:6">
      <c r="F1366" s="549"/>
    </row>
    <row r="1367" spans="6:6">
      <c r="F1367" s="549"/>
    </row>
    <row r="1368" spans="6:6">
      <c r="F1368" s="549"/>
    </row>
    <row r="1369" spans="6:6">
      <c r="F1369" s="549"/>
    </row>
    <row r="1370" spans="6:6">
      <c r="F1370" s="549"/>
    </row>
    <row r="1371" spans="6:6">
      <c r="F1371" s="549"/>
    </row>
    <row r="1372" spans="6:6">
      <c r="F1372" s="549"/>
    </row>
    <row r="1373" spans="6:6">
      <c r="F1373" s="549"/>
    </row>
    <row r="1374" spans="6:6">
      <c r="F1374" s="549"/>
    </row>
    <row r="1375" spans="6:6">
      <c r="F1375" s="549"/>
    </row>
    <row r="1376" spans="6:6">
      <c r="F1376" s="549"/>
    </row>
    <row r="1377" spans="6:6">
      <c r="F1377" s="549"/>
    </row>
    <row r="1378" spans="6:6">
      <c r="F1378" s="549"/>
    </row>
    <row r="1379" spans="6:6">
      <c r="F1379" s="549"/>
    </row>
    <row r="1380" spans="6:6">
      <c r="F1380" s="549"/>
    </row>
    <row r="1381" spans="6:6">
      <c r="F1381" s="549"/>
    </row>
    <row r="1382" spans="6:6">
      <c r="F1382" s="549"/>
    </row>
    <row r="1383" spans="6:6">
      <c r="F1383" s="549"/>
    </row>
    <row r="1384" spans="6:6">
      <c r="F1384" s="549"/>
    </row>
    <row r="1385" spans="6:6">
      <c r="F1385" s="549"/>
    </row>
    <row r="1386" spans="6:6">
      <c r="F1386" s="549"/>
    </row>
    <row r="1387" spans="6:6">
      <c r="F1387" s="549"/>
    </row>
    <row r="1388" spans="6:6">
      <c r="F1388" s="549"/>
    </row>
    <row r="1389" spans="6:6">
      <c r="F1389" s="549"/>
    </row>
    <row r="1390" spans="6:6">
      <c r="F1390" s="549"/>
    </row>
    <row r="1391" spans="6:6">
      <c r="F1391" s="549"/>
    </row>
    <row r="1392" spans="6:6">
      <c r="F1392" s="549"/>
    </row>
    <row r="1393" spans="6:6">
      <c r="F1393" s="549"/>
    </row>
    <row r="1394" spans="6:6">
      <c r="F1394" s="549"/>
    </row>
    <row r="1395" spans="6:6">
      <c r="F1395" s="549"/>
    </row>
    <row r="1396" spans="6:6">
      <c r="F1396" s="549"/>
    </row>
    <row r="1397" spans="6:6">
      <c r="F1397" s="549"/>
    </row>
    <row r="1398" spans="6:6">
      <c r="F1398" s="549"/>
    </row>
    <row r="1399" spans="6:6">
      <c r="F1399" s="549"/>
    </row>
    <row r="1400" spans="6:6">
      <c r="F1400" s="549"/>
    </row>
    <row r="1401" spans="6:6">
      <c r="F1401" s="549"/>
    </row>
    <row r="1402" spans="6:6">
      <c r="F1402" s="549"/>
    </row>
    <row r="1403" spans="6:6">
      <c r="F1403" s="549"/>
    </row>
    <row r="1404" spans="6:6">
      <c r="F1404" s="549"/>
    </row>
    <row r="1405" spans="6:6">
      <c r="F1405" s="549"/>
    </row>
    <row r="1406" spans="6:6">
      <c r="F1406" s="549"/>
    </row>
    <row r="1407" spans="6:6">
      <c r="F1407" s="549"/>
    </row>
    <row r="1408" spans="6:6">
      <c r="F1408" s="549"/>
    </row>
    <row r="1409" spans="6:6">
      <c r="F1409" s="549"/>
    </row>
    <row r="1410" spans="6:6">
      <c r="F1410" s="549"/>
    </row>
    <row r="1411" spans="6:6">
      <c r="F1411" s="549"/>
    </row>
    <row r="1412" spans="6:6">
      <c r="F1412" s="549"/>
    </row>
    <row r="1413" spans="6:6">
      <c r="F1413" s="549"/>
    </row>
    <row r="1414" spans="6:6">
      <c r="F1414" s="549"/>
    </row>
    <row r="1415" spans="6:6">
      <c r="F1415" s="549"/>
    </row>
    <row r="1416" spans="6:6">
      <c r="F1416" s="549"/>
    </row>
    <row r="1417" spans="6:6">
      <c r="F1417" s="549"/>
    </row>
    <row r="1418" spans="6:6">
      <c r="F1418" s="549"/>
    </row>
    <row r="1419" spans="6:6">
      <c r="F1419" s="549"/>
    </row>
    <row r="1420" spans="6:6">
      <c r="F1420" s="549"/>
    </row>
    <row r="1421" spans="6:6">
      <c r="F1421" s="549"/>
    </row>
    <row r="1422" spans="6:6">
      <c r="F1422" s="549"/>
    </row>
    <row r="1423" spans="6:6">
      <c r="F1423" s="549"/>
    </row>
    <row r="1424" spans="6:6">
      <c r="F1424" s="549"/>
    </row>
    <row r="1425" spans="6:6">
      <c r="F1425" s="549"/>
    </row>
    <row r="1426" spans="6:6">
      <c r="F1426" s="549"/>
    </row>
    <row r="1427" spans="6:6">
      <c r="F1427" s="549"/>
    </row>
    <row r="1428" spans="6:6">
      <c r="F1428" s="549"/>
    </row>
    <row r="1429" spans="6:6">
      <c r="F1429" s="549"/>
    </row>
    <row r="1430" spans="6:6">
      <c r="F1430" s="549"/>
    </row>
    <row r="1431" spans="6:6">
      <c r="F1431" s="549"/>
    </row>
    <row r="1432" spans="6:6">
      <c r="F1432" s="549"/>
    </row>
    <row r="1433" spans="6:6">
      <c r="F1433" s="549"/>
    </row>
    <row r="1434" spans="6:6">
      <c r="F1434" s="549"/>
    </row>
    <row r="1435" spans="6:6">
      <c r="F1435" s="549"/>
    </row>
    <row r="1436" spans="6:6">
      <c r="F1436" s="549"/>
    </row>
    <row r="1437" spans="6:6">
      <c r="F1437" s="549"/>
    </row>
    <row r="1438" spans="6:6">
      <c r="F1438" s="549"/>
    </row>
    <row r="1439" spans="6:6">
      <c r="F1439" s="549"/>
    </row>
    <row r="1440" spans="6:6">
      <c r="F1440" s="549"/>
    </row>
    <row r="1441" spans="6:6">
      <c r="F1441" s="549"/>
    </row>
    <row r="1442" spans="6:6">
      <c r="F1442" s="549"/>
    </row>
    <row r="1443" spans="6:6">
      <c r="F1443" s="549"/>
    </row>
    <row r="1444" spans="6:6">
      <c r="F1444" s="549"/>
    </row>
    <row r="1445" spans="6:6">
      <c r="F1445" s="549"/>
    </row>
    <row r="1446" spans="6:6">
      <c r="F1446" s="549"/>
    </row>
    <row r="1447" spans="6:6">
      <c r="F1447" s="549"/>
    </row>
    <row r="1448" spans="6:6">
      <c r="F1448" s="549"/>
    </row>
    <row r="1449" spans="6:6">
      <c r="F1449" s="549"/>
    </row>
    <row r="1450" spans="6:6">
      <c r="F1450" s="549"/>
    </row>
    <row r="1451" spans="6:6">
      <c r="F1451" s="549"/>
    </row>
    <row r="1452" spans="6:6">
      <c r="F1452" s="549"/>
    </row>
    <row r="1453" spans="6:6">
      <c r="F1453" s="549"/>
    </row>
    <row r="1454" spans="6:6">
      <c r="F1454" s="549"/>
    </row>
    <row r="1455" spans="6:6">
      <c r="F1455" s="549"/>
    </row>
    <row r="1456" spans="6:6">
      <c r="F1456" s="549"/>
    </row>
    <row r="1457" spans="6:6">
      <c r="F1457" s="549"/>
    </row>
    <row r="1458" spans="6:6">
      <c r="F1458" s="549"/>
    </row>
    <row r="1459" spans="6:6">
      <c r="F1459" s="549"/>
    </row>
    <row r="1460" spans="6:6">
      <c r="F1460" s="549"/>
    </row>
    <row r="1461" spans="6:6">
      <c r="F1461" s="549"/>
    </row>
    <row r="1462" spans="6:6">
      <c r="F1462" s="549"/>
    </row>
    <row r="1463" spans="6:6">
      <c r="F1463" s="549"/>
    </row>
    <row r="1464" spans="6:6">
      <c r="F1464" s="549"/>
    </row>
    <row r="1465" spans="6:6">
      <c r="F1465" s="549"/>
    </row>
    <row r="1466" spans="6:6">
      <c r="F1466" s="549"/>
    </row>
    <row r="1467" spans="6:6">
      <c r="F1467" s="549"/>
    </row>
    <row r="1468" spans="6:6">
      <c r="F1468" s="549"/>
    </row>
    <row r="1469" spans="6:6">
      <c r="F1469" s="549"/>
    </row>
    <row r="1470" spans="6:6">
      <c r="F1470" s="549"/>
    </row>
    <row r="1471" spans="6:6">
      <c r="F1471" s="549"/>
    </row>
    <row r="1472" spans="6:6">
      <c r="F1472" s="549"/>
    </row>
    <row r="1473" spans="6:6">
      <c r="F1473" s="549"/>
    </row>
    <row r="1474" spans="6:6">
      <c r="F1474" s="549"/>
    </row>
    <row r="1475" spans="6:6">
      <c r="F1475" s="549"/>
    </row>
    <row r="1476" spans="6:6">
      <c r="F1476" s="549"/>
    </row>
    <row r="1477" spans="6:6">
      <c r="F1477" s="549"/>
    </row>
    <row r="1478" spans="6:6">
      <c r="F1478" s="549"/>
    </row>
    <row r="1479" spans="6:6">
      <c r="F1479" s="549"/>
    </row>
    <row r="1480" spans="6:6">
      <c r="F1480" s="549"/>
    </row>
    <row r="1481" spans="6:6">
      <c r="F1481" s="549"/>
    </row>
    <row r="1482" spans="6:6">
      <c r="F1482" s="549"/>
    </row>
    <row r="1483" spans="6:6">
      <c r="F1483" s="549"/>
    </row>
    <row r="1484" spans="6:6">
      <c r="F1484" s="549"/>
    </row>
    <row r="1485" spans="6:6">
      <c r="F1485" s="549"/>
    </row>
    <row r="1486" spans="6:6">
      <c r="F1486" s="549"/>
    </row>
    <row r="1487" spans="6:6">
      <c r="F1487" s="549"/>
    </row>
    <row r="1488" spans="6:6">
      <c r="F1488" s="549"/>
    </row>
    <row r="1489" spans="6:6">
      <c r="F1489" s="549"/>
    </row>
    <row r="1490" spans="6:6">
      <c r="F1490" s="549"/>
    </row>
    <row r="1491" spans="6:6">
      <c r="F1491" s="549"/>
    </row>
    <row r="1492" spans="6:6">
      <c r="F1492" s="549"/>
    </row>
    <row r="1493" spans="6:6">
      <c r="F1493" s="549"/>
    </row>
    <row r="1494" spans="6:6">
      <c r="F1494" s="549"/>
    </row>
    <row r="1495" spans="6:6">
      <c r="F1495" s="549"/>
    </row>
    <row r="1496" spans="6:6">
      <c r="F1496" s="549"/>
    </row>
    <row r="1497" spans="6:6">
      <c r="F1497" s="549"/>
    </row>
    <row r="1498" spans="6:6">
      <c r="F1498" s="549"/>
    </row>
    <row r="1499" spans="6:6">
      <c r="F1499" s="549"/>
    </row>
    <row r="1500" spans="6:6">
      <c r="F1500" s="549"/>
    </row>
    <row r="1501" spans="6:6">
      <c r="F1501" s="549"/>
    </row>
    <row r="1502" spans="6:6">
      <c r="F1502" s="549"/>
    </row>
    <row r="1503" spans="6:6">
      <c r="F1503" s="549"/>
    </row>
    <row r="1504" spans="6:6">
      <c r="F1504" s="549"/>
    </row>
    <row r="1505" spans="6:6">
      <c r="F1505" s="549"/>
    </row>
    <row r="1506" spans="6:6">
      <c r="F1506" s="549"/>
    </row>
    <row r="1507" spans="6:6">
      <c r="F1507" s="549"/>
    </row>
    <row r="1508" spans="6:6">
      <c r="F1508" s="549"/>
    </row>
    <row r="1509" spans="6:6">
      <c r="F1509" s="549"/>
    </row>
    <row r="1510" spans="6:6">
      <c r="F1510" s="549"/>
    </row>
    <row r="1511" spans="6:6">
      <c r="F1511" s="549"/>
    </row>
    <row r="1512" spans="6:6">
      <c r="F1512" s="549"/>
    </row>
    <row r="1513" spans="6:6">
      <c r="F1513" s="549"/>
    </row>
    <row r="1514" spans="6:6">
      <c r="F1514" s="549"/>
    </row>
    <row r="1515" spans="6:6">
      <c r="F1515" s="549"/>
    </row>
    <row r="1516" spans="6:6">
      <c r="F1516" s="549"/>
    </row>
    <row r="1517" spans="6:6">
      <c r="F1517" s="549"/>
    </row>
    <row r="1518" spans="6:6">
      <c r="F1518" s="549"/>
    </row>
    <row r="1519" spans="6:6">
      <c r="F1519" s="549"/>
    </row>
    <row r="1520" spans="6:6">
      <c r="F1520" s="549"/>
    </row>
    <row r="1521" spans="6:6">
      <c r="F1521" s="549"/>
    </row>
    <row r="1522" spans="6:6">
      <c r="F1522" s="549"/>
    </row>
    <row r="1523" spans="6:6">
      <c r="F1523" s="549"/>
    </row>
    <row r="1524" spans="6:6">
      <c r="F1524" s="549"/>
    </row>
    <row r="1525" spans="6:6">
      <c r="F1525" s="549"/>
    </row>
    <row r="1526" spans="6:6">
      <c r="F1526" s="549"/>
    </row>
    <row r="1527" spans="6:6">
      <c r="F1527" s="549"/>
    </row>
    <row r="1528" spans="6:6">
      <c r="F1528" s="549"/>
    </row>
    <row r="1529" spans="6:6">
      <c r="F1529" s="549"/>
    </row>
    <row r="1530" spans="6:6">
      <c r="F1530" s="549"/>
    </row>
    <row r="1531" spans="6:6">
      <c r="F1531" s="549"/>
    </row>
    <row r="1532" spans="6:6">
      <c r="F1532" s="549"/>
    </row>
    <row r="1533" spans="6:6">
      <c r="F1533" s="549"/>
    </row>
    <row r="1534" spans="6:6">
      <c r="F1534" s="549"/>
    </row>
    <row r="1535" spans="6:6">
      <c r="F1535" s="549"/>
    </row>
    <row r="1536" spans="6:6">
      <c r="F1536" s="549"/>
    </row>
    <row r="1537" spans="6:6">
      <c r="F1537" s="549"/>
    </row>
    <row r="1538" spans="6:6">
      <c r="F1538" s="549"/>
    </row>
    <row r="1539" spans="6:6">
      <c r="F1539" s="549"/>
    </row>
    <row r="1540" spans="6:6">
      <c r="F1540" s="549"/>
    </row>
    <row r="1541" spans="6:6">
      <c r="F1541" s="549"/>
    </row>
    <row r="1542" spans="6:6">
      <c r="F1542" s="549"/>
    </row>
    <row r="1543" spans="6:6">
      <c r="F1543" s="549"/>
    </row>
    <row r="1544" spans="6:6">
      <c r="F1544" s="549"/>
    </row>
    <row r="1545" spans="6:6">
      <c r="F1545" s="549"/>
    </row>
    <row r="1546" spans="6:6">
      <c r="F1546" s="549"/>
    </row>
    <row r="1547" spans="6:6">
      <c r="F1547" s="549"/>
    </row>
    <row r="1548" spans="6:6">
      <c r="F1548" s="549"/>
    </row>
    <row r="1549" spans="6:6">
      <c r="F1549" s="549"/>
    </row>
    <row r="1550" spans="6:6">
      <c r="F1550" s="549"/>
    </row>
    <row r="1551" spans="6:6">
      <c r="F1551" s="549"/>
    </row>
    <row r="1552" spans="6:6">
      <c r="F1552" s="549"/>
    </row>
    <row r="1553" spans="6:6">
      <c r="F1553" s="549"/>
    </row>
    <row r="1554" spans="6:6">
      <c r="F1554" s="549"/>
    </row>
    <row r="1555" spans="6:6">
      <c r="F1555" s="549"/>
    </row>
    <row r="1556" spans="6:6">
      <c r="F1556" s="549"/>
    </row>
    <row r="1557" spans="6:6">
      <c r="F1557" s="549"/>
    </row>
    <row r="1558" spans="6:6">
      <c r="F1558" s="549"/>
    </row>
    <row r="1559" spans="6:6">
      <c r="F1559" s="549"/>
    </row>
    <row r="1560" spans="6:6">
      <c r="F1560" s="549"/>
    </row>
    <row r="1561" spans="6:6">
      <c r="F1561" s="549"/>
    </row>
    <row r="1562" spans="6:6">
      <c r="F1562" s="549"/>
    </row>
    <row r="1563" spans="6:6">
      <c r="F1563" s="549"/>
    </row>
    <row r="1564" spans="6:6">
      <c r="F1564" s="549"/>
    </row>
    <row r="1565" spans="6:6">
      <c r="F1565" s="549"/>
    </row>
    <row r="1566" spans="6:6">
      <c r="F1566" s="549"/>
    </row>
    <row r="1567" spans="6:6">
      <c r="F1567" s="549"/>
    </row>
    <row r="1568" spans="6:6">
      <c r="F1568" s="549"/>
    </row>
  </sheetData>
  <sheetProtection selectLockedCells="1"/>
  <mergeCells count="2">
    <mergeCell ref="A1:A2"/>
    <mergeCell ref="F1:F2"/>
  </mergeCells>
  <phoneticPr fontId="15" type="noConversion"/>
  <hyperlinks>
    <hyperlink ref="B40" r:id="rId1" display="https://sport.ghia.hr/ghia-proizvodi/svedska-klupa-duzine-250-cm/" xr:uid="{95E786F5-98C5-46BB-A28A-4CA064C443ED}"/>
  </hyperlinks>
  <pageMargins left="0.98425196850393704" right="0.27559055118110237" top="0.74803149606299213" bottom="0.39370078740157483" header="0.31496062992125984" footer="0.31496062992125984"/>
  <pageSetup paperSize="9" scale="28" firstPageNumber="0" fitToHeight="0" orientation="portrait" r:id="rId2"/>
  <headerFooter differentFirst="1" alignWithMargins="0">
    <oddHeader>&amp;CCENTAR ZA STARIJE OSOBE
PONUDBENI TROŠKOVNIK</oddHeader>
    <oddFooter>&amp;R&amp;P od &amp;N</oddFooter>
    <evenFooter>&amp;R&amp;N&amp;N</evenFooter>
  </headerFooter>
  <rowBreaks count="47" manualBreakCount="47">
    <brk id="13" max="5" man="1"/>
    <brk id="18" max="5" man="1"/>
    <brk id="33" max="5" man="1"/>
    <brk id="49" max="5" man="1"/>
    <brk id="54" max="5" man="1"/>
    <brk id="63" max="5" man="1"/>
    <brk id="80" max="5" man="1"/>
    <brk id="112" max="5" man="1"/>
    <brk id="132" max="5" man="1"/>
    <brk id="142" max="5" man="1"/>
    <brk id="181" max="5" man="1"/>
    <brk id="212" max="5" man="1"/>
    <brk id="225" max="5" man="1"/>
    <brk id="244" max="5" man="1"/>
    <brk id="253" max="5" man="1"/>
    <brk id="264" max="5" man="1"/>
    <brk id="273" max="5" man="1"/>
    <brk id="291" max="5" man="1"/>
    <brk id="299" max="5" man="1"/>
    <brk id="331" max="5" man="1"/>
    <brk id="366" max="5" man="1"/>
    <brk id="402" max="5" man="1"/>
    <brk id="413" max="5" man="1"/>
    <brk id="441" max="5" man="1"/>
    <brk id="466" max="5" man="1"/>
    <brk id="478" max="5" man="1"/>
    <brk id="508" max="5" man="1"/>
    <brk id="524" max="5" man="1"/>
    <brk id="535" max="5" man="1"/>
    <brk id="552" max="5" man="1"/>
    <brk id="563" max="5" man="1"/>
    <brk id="570" max="5" man="1"/>
    <brk id="599" max="5" man="1"/>
    <brk id="625" max="5" man="1"/>
    <brk id="646" max="5" man="1"/>
    <brk id="682" max="5" man="1"/>
    <brk id="705" max="5" man="1"/>
    <brk id="723" max="5" man="1"/>
    <brk id="745" max="5" man="1"/>
    <brk id="764" max="5" man="1"/>
    <brk id="779" max="5" man="1"/>
    <brk id="801" max="5" man="1"/>
    <brk id="809" max="5" man="1"/>
    <brk id="935" max="5" man="1"/>
    <brk id="973" max="5" man="1"/>
    <brk id="985" max="5" man="1"/>
    <brk id="1012" max="5"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8"/>
  <sheetViews>
    <sheetView view="pageBreakPreview" topLeftCell="A295" zoomScaleNormal="100" zoomScaleSheetLayoutView="100" workbookViewId="0">
      <selection activeCell="E299" sqref="E1:E1048576"/>
    </sheetView>
  </sheetViews>
  <sheetFormatPr defaultColWidth="9.140625" defaultRowHeight="12.75"/>
  <cols>
    <col min="1" max="1" width="7.85546875" style="771" customWidth="1"/>
    <col min="2" max="2" width="48.140625" style="772" customWidth="1"/>
    <col min="3" max="3" width="6.85546875" style="773" customWidth="1"/>
    <col min="4" max="4" width="7.28515625" style="774" customWidth="1"/>
    <col min="5" max="5" width="9.42578125" style="775" customWidth="1"/>
    <col min="6" max="6" width="13.7109375" style="775" customWidth="1"/>
    <col min="7" max="16384" width="9.140625" style="758"/>
  </cols>
  <sheetData>
    <row r="1" spans="1:6" ht="33.75">
      <c r="A1" s="2471" t="s">
        <v>0</v>
      </c>
      <c r="B1" s="142" t="s">
        <v>1</v>
      </c>
      <c r="C1" s="143" t="s">
        <v>2</v>
      </c>
      <c r="D1" s="144" t="s">
        <v>3</v>
      </c>
      <c r="E1" s="514" t="s">
        <v>4</v>
      </c>
      <c r="F1" s="2473" t="s">
        <v>5</v>
      </c>
    </row>
    <row r="2" spans="1:6">
      <c r="A2" s="2472"/>
      <c r="B2" s="145"/>
      <c r="C2" s="146"/>
      <c r="D2" s="147"/>
      <c r="E2" s="516"/>
      <c r="F2" s="2474"/>
    </row>
    <row r="3" spans="1:6">
      <c r="A3" s="551"/>
      <c r="B3" s="552"/>
      <c r="C3" s="551"/>
      <c r="D3" s="553"/>
      <c r="E3" s="56"/>
      <c r="F3" s="553"/>
    </row>
    <row r="4" spans="1:6">
      <c r="A4" s="468" t="s">
        <v>13</v>
      </c>
      <c r="B4" s="469" t="s">
        <v>5183</v>
      </c>
      <c r="C4" s="470"/>
      <c r="D4" s="471"/>
      <c r="E4" s="2377"/>
      <c r="F4" s="639"/>
    </row>
    <row r="5" spans="1:6">
      <c r="A5" s="551"/>
      <c r="B5" s="552"/>
      <c r="C5" s="551"/>
      <c r="D5" s="553"/>
      <c r="E5" s="56"/>
      <c r="F5" s="553"/>
    </row>
    <row r="6" spans="1:6">
      <c r="A6" s="554" t="s">
        <v>2960</v>
      </c>
      <c r="B6" s="555" t="s">
        <v>2961</v>
      </c>
      <c r="C6" s="555"/>
      <c r="D6" s="555"/>
      <c r="E6" s="2380"/>
      <c r="F6" s="640"/>
    </row>
    <row r="7" spans="1:6">
      <c r="A7" s="556" t="s">
        <v>2962</v>
      </c>
      <c r="B7" s="557" t="s">
        <v>2963</v>
      </c>
      <c r="C7" s="558"/>
      <c r="D7" s="559"/>
      <c r="E7" s="2381"/>
      <c r="F7" s="641"/>
    </row>
    <row r="8" spans="1:6" ht="78.75">
      <c r="A8" s="560"/>
      <c r="B8" s="561" t="s">
        <v>2964</v>
      </c>
      <c r="C8" s="562" t="s">
        <v>639</v>
      </c>
      <c r="D8" s="563">
        <v>146</v>
      </c>
      <c r="E8" s="2382">
        <v>2</v>
      </c>
      <c r="F8" s="642">
        <f>D8*E8</f>
        <v>292</v>
      </c>
    </row>
    <row r="9" spans="1:6">
      <c r="A9" s="556" t="s">
        <v>2965</v>
      </c>
      <c r="B9" s="557" t="s">
        <v>2966</v>
      </c>
      <c r="C9" s="564"/>
      <c r="D9" s="559"/>
      <c r="E9" s="2381"/>
      <c r="F9" s="643"/>
    </row>
    <row r="10" spans="1:6" ht="157.5">
      <c r="A10" s="556"/>
      <c r="B10" s="565" t="s">
        <v>2967</v>
      </c>
      <c r="C10" s="564"/>
      <c r="D10" s="559"/>
      <c r="E10" s="2381"/>
      <c r="F10" s="643"/>
    </row>
    <row r="11" spans="1:6">
      <c r="A11" s="556"/>
      <c r="B11" s="565" t="s">
        <v>2968</v>
      </c>
      <c r="C11" s="566" t="s">
        <v>2969</v>
      </c>
      <c r="D11" s="567">
        <v>26</v>
      </c>
      <c r="E11" s="2383">
        <v>50</v>
      </c>
      <c r="F11" s="642">
        <f>D11*E11</f>
        <v>1300</v>
      </c>
    </row>
    <row r="12" spans="1:6">
      <c r="A12" s="556"/>
      <c r="B12" s="565" t="s">
        <v>2970</v>
      </c>
      <c r="C12" s="566" t="s">
        <v>2969</v>
      </c>
      <c r="D12" s="567">
        <v>60</v>
      </c>
      <c r="E12" s="2383">
        <v>30</v>
      </c>
      <c r="F12" s="642">
        <f>D12*E12</f>
        <v>1800</v>
      </c>
    </row>
    <row r="13" spans="1:6" ht="22.5">
      <c r="A13" s="568"/>
      <c r="B13" s="565" t="s">
        <v>2971</v>
      </c>
      <c r="C13" s="566" t="s">
        <v>2969</v>
      </c>
      <c r="D13" s="567">
        <v>8</v>
      </c>
      <c r="E13" s="2383">
        <v>100</v>
      </c>
      <c r="F13" s="642">
        <f>D13*E13</f>
        <v>800</v>
      </c>
    </row>
    <row r="14" spans="1:6">
      <c r="A14" s="556" t="s">
        <v>2972</v>
      </c>
      <c r="B14" s="557" t="s">
        <v>2973</v>
      </c>
      <c r="C14" s="564"/>
      <c r="D14" s="559"/>
      <c r="E14" s="2381"/>
      <c r="F14" s="643"/>
    </row>
    <row r="15" spans="1:6" ht="112.5">
      <c r="A15" s="556"/>
      <c r="B15" s="569" t="s">
        <v>5377</v>
      </c>
      <c r="C15" s="570" t="s">
        <v>2975</v>
      </c>
      <c r="D15" s="571">
        <v>70</v>
      </c>
      <c r="E15" s="2384">
        <v>2</v>
      </c>
      <c r="F15" s="642">
        <f>D15*E15</f>
        <v>140</v>
      </c>
    </row>
    <row r="16" spans="1:6" ht="33.75">
      <c r="A16" s="1872"/>
      <c r="B16" s="1875" t="s">
        <v>5276</v>
      </c>
      <c r="C16" s="1869"/>
      <c r="D16" s="1870"/>
      <c r="E16" s="2384"/>
      <c r="F16" s="1874"/>
    </row>
    <row r="17" spans="1:6">
      <c r="A17" s="572" t="s">
        <v>2976</v>
      </c>
      <c r="B17" s="573" t="s">
        <v>2977</v>
      </c>
      <c r="C17" s="574"/>
      <c r="D17" s="575"/>
      <c r="E17" s="2385"/>
      <c r="F17" s="644"/>
    </row>
    <row r="18" spans="1:6" ht="67.5">
      <c r="A18" s="572"/>
      <c r="B18" s="576" t="s">
        <v>2978</v>
      </c>
      <c r="C18" s="574" t="s">
        <v>2969</v>
      </c>
      <c r="D18" s="575">
        <v>35</v>
      </c>
      <c r="E18" s="2385">
        <v>40</v>
      </c>
      <c r="F18" s="642">
        <f>D18*E18</f>
        <v>1400</v>
      </c>
    </row>
    <row r="19" spans="1:6">
      <c r="A19" s="577" t="s">
        <v>2979</v>
      </c>
      <c r="B19" s="557" t="s">
        <v>2980</v>
      </c>
      <c r="C19" s="564"/>
      <c r="D19" s="559"/>
      <c r="E19" s="2381"/>
      <c r="F19" s="643"/>
    </row>
    <row r="20" spans="1:6" ht="45">
      <c r="A20" s="577"/>
      <c r="B20" s="569" t="s">
        <v>2981</v>
      </c>
      <c r="C20" s="570" t="s">
        <v>2969</v>
      </c>
      <c r="D20" s="571">
        <v>37</v>
      </c>
      <c r="E20" s="2384">
        <v>25</v>
      </c>
      <c r="F20" s="642">
        <f>D20*E20</f>
        <v>925</v>
      </c>
    </row>
    <row r="21" spans="1:6">
      <c r="A21" s="577" t="s">
        <v>2982</v>
      </c>
      <c r="B21" s="557" t="s">
        <v>2983</v>
      </c>
      <c r="C21" s="564"/>
      <c r="D21" s="559"/>
      <c r="E21" s="2381"/>
      <c r="F21" s="643"/>
    </row>
    <row r="22" spans="1:6" ht="132.75" customHeight="1">
      <c r="A22" s="568"/>
      <c r="B22" s="569" t="s">
        <v>5378</v>
      </c>
      <c r="C22" s="570" t="s">
        <v>2984</v>
      </c>
      <c r="D22" s="571">
        <v>39</v>
      </c>
      <c r="E22" s="2384">
        <v>50</v>
      </c>
      <c r="F22" s="642">
        <f>D22*E22</f>
        <v>1950</v>
      </c>
    </row>
    <row r="23" spans="1:6" ht="33.75">
      <c r="A23" s="1876"/>
      <c r="B23" s="1875" t="s">
        <v>5277</v>
      </c>
      <c r="C23" s="1869"/>
      <c r="D23" s="1870"/>
      <c r="E23" s="2384"/>
      <c r="F23" s="1874"/>
    </row>
    <row r="24" spans="1:6">
      <c r="A24" s="577" t="s">
        <v>2985</v>
      </c>
      <c r="B24" s="557" t="s">
        <v>2986</v>
      </c>
      <c r="C24" s="564"/>
      <c r="D24" s="559"/>
      <c r="E24" s="2381"/>
      <c r="F24" s="643"/>
    </row>
    <row r="25" spans="1:6" ht="22.5">
      <c r="A25" s="577"/>
      <c r="B25" s="569" t="s">
        <v>2987</v>
      </c>
      <c r="C25" s="570" t="s">
        <v>2969</v>
      </c>
      <c r="D25" s="571">
        <v>18</v>
      </c>
      <c r="E25" s="2384">
        <v>20</v>
      </c>
      <c r="F25" s="642">
        <f>D25*E25</f>
        <v>360</v>
      </c>
    </row>
    <row r="26" spans="1:6" ht="22.5">
      <c r="A26" s="577" t="s">
        <v>2988</v>
      </c>
      <c r="B26" s="557" t="s">
        <v>2989</v>
      </c>
      <c r="C26" s="564"/>
      <c r="D26" s="559"/>
      <c r="E26" s="2381"/>
      <c r="F26" s="643"/>
    </row>
    <row r="27" spans="1:6" ht="168" customHeight="1">
      <c r="A27" s="577"/>
      <c r="B27" s="576" t="s">
        <v>5382</v>
      </c>
      <c r="C27" s="566"/>
      <c r="D27" s="578"/>
      <c r="E27" s="2383"/>
      <c r="F27" s="645"/>
    </row>
    <row r="28" spans="1:6">
      <c r="A28" s="577"/>
      <c r="B28" s="569" t="s">
        <v>2990</v>
      </c>
      <c r="C28" s="570" t="s">
        <v>639</v>
      </c>
      <c r="D28" s="571">
        <v>92</v>
      </c>
      <c r="E28" s="2384">
        <v>15</v>
      </c>
      <c r="F28" s="642">
        <f>D28*E28</f>
        <v>1380</v>
      </c>
    </row>
    <row r="29" spans="1:6">
      <c r="A29" s="577"/>
      <c r="B29" s="569" t="s">
        <v>2991</v>
      </c>
      <c r="C29" s="570" t="s">
        <v>639</v>
      </c>
      <c r="D29" s="571">
        <v>114</v>
      </c>
      <c r="E29" s="2384">
        <v>21</v>
      </c>
      <c r="F29" s="642">
        <f>D29*E29</f>
        <v>2394</v>
      </c>
    </row>
    <row r="30" spans="1:6">
      <c r="A30" s="577"/>
      <c r="B30" s="569" t="s">
        <v>2992</v>
      </c>
      <c r="C30" s="570" t="s">
        <v>639</v>
      </c>
      <c r="D30" s="571">
        <v>13</v>
      </c>
      <c r="E30" s="2384">
        <v>40</v>
      </c>
      <c r="F30" s="642">
        <f>D30*E30</f>
        <v>520</v>
      </c>
    </row>
    <row r="31" spans="1:6" ht="60.75" customHeight="1">
      <c r="A31" s="1867"/>
      <c r="B31" s="1873" t="s">
        <v>5379</v>
      </c>
      <c r="C31" s="1869"/>
      <c r="D31" s="1870"/>
      <c r="E31" s="2384"/>
      <c r="F31" s="1874"/>
    </row>
    <row r="32" spans="1:6" ht="33.75">
      <c r="A32" s="1867"/>
      <c r="B32" s="1873" t="s">
        <v>5380</v>
      </c>
      <c r="C32" s="1869"/>
      <c r="D32" s="1870"/>
      <c r="E32" s="2384"/>
      <c r="F32" s="1874"/>
    </row>
    <row r="33" spans="1:6" ht="22.5">
      <c r="A33" s="1867"/>
      <c r="B33" s="1873" t="s">
        <v>5381</v>
      </c>
      <c r="C33" s="1869"/>
      <c r="D33" s="1870"/>
      <c r="E33" s="2384"/>
      <c r="F33" s="1874"/>
    </row>
    <row r="34" spans="1:6" ht="33.75">
      <c r="A34" s="1867"/>
      <c r="B34" s="1873" t="s">
        <v>5278</v>
      </c>
      <c r="C34" s="1869"/>
      <c r="D34" s="1870"/>
      <c r="E34" s="2384"/>
      <c r="F34" s="1874"/>
    </row>
    <row r="35" spans="1:6">
      <c r="A35" s="577" t="s">
        <v>2993</v>
      </c>
      <c r="B35" s="557" t="s">
        <v>2994</v>
      </c>
      <c r="C35" s="564"/>
      <c r="D35" s="559"/>
      <c r="E35" s="2381"/>
      <c r="F35" s="643"/>
    </row>
    <row r="36" spans="1:6" ht="327" customHeight="1">
      <c r="A36" s="577"/>
      <c r="B36" s="569" t="s">
        <v>2995</v>
      </c>
      <c r="C36" s="570" t="s">
        <v>272</v>
      </c>
      <c r="D36" s="571">
        <v>1</v>
      </c>
      <c r="E36" s="2384">
        <v>2500</v>
      </c>
      <c r="F36" s="642">
        <f>D36*E36</f>
        <v>2500</v>
      </c>
    </row>
    <row r="37" spans="1:6">
      <c r="A37" s="2336" t="s">
        <v>2996</v>
      </c>
      <c r="B37" s="2337" t="s">
        <v>2997</v>
      </c>
      <c r="C37" s="2338"/>
      <c r="D37" s="2339"/>
      <c r="E37" s="2386"/>
      <c r="F37" s="2340"/>
    </row>
    <row r="38" spans="1:6" ht="45">
      <c r="A38" s="2336"/>
      <c r="B38" s="2341" t="s">
        <v>2998</v>
      </c>
      <c r="C38" s="2342" t="s">
        <v>272</v>
      </c>
      <c r="D38" s="2343">
        <v>1</v>
      </c>
      <c r="E38" s="2387">
        <v>2500</v>
      </c>
      <c r="F38" s="2344"/>
    </row>
    <row r="39" spans="1:6">
      <c r="A39" s="577" t="s">
        <v>2999</v>
      </c>
      <c r="B39" s="557" t="s">
        <v>3000</v>
      </c>
      <c r="C39" s="564"/>
      <c r="D39" s="559"/>
      <c r="E39" s="2381"/>
      <c r="F39" s="643"/>
    </row>
    <row r="40" spans="1:6" ht="168.75">
      <c r="A40" s="577"/>
      <c r="B40" s="569" t="s">
        <v>5383</v>
      </c>
      <c r="C40" s="570" t="s">
        <v>272</v>
      </c>
      <c r="D40" s="571">
        <v>1</v>
      </c>
      <c r="E40" s="2384">
        <v>1890</v>
      </c>
      <c r="F40" s="642">
        <f>D40*E40</f>
        <v>1890</v>
      </c>
    </row>
    <row r="41" spans="1:6" ht="33.75">
      <c r="A41" s="1867"/>
      <c r="B41" s="1873" t="s">
        <v>5279</v>
      </c>
      <c r="C41" s="1869"/>
      <c r="D41" s="1870"/>
      <c r="E41" s="2384"/>
      <c r="F41" s="1874"/>
    </row>
    <row r="42" spans="1:6" ht="168.75">
      <c r="A42" s="1867"/>
      <c r="B42" s="1873" t="s">
        <v>5280</v>
      </c>
      <c r="C42" s="1869"/>
      <c r="D42" s="1870"/>
      <c r="E42" s="2384"/>
      <c r="F42" s="1874"/>
    </row>
    <row r="43" spans="1:6">
      <c r="A43" s="577" t="s">
        <v>3001</v>
      </c>
      <c r="B43" s="557" t="s">
        <v>3002</v>
      </c>
      <c r="C43" s="564"/>
      <c r="D43" s="559"/>
      <c r="E43" s="2381"/>
      <c r="F43" s="643"/>
    </row>
    <row r="44" spans="1:6" ht="22.5">
      <c r="A44" s="577"/>
      <c r="B44" s="569" t="s">
        <v>3003</v>
      </c>
      <c r="C44" s="570" t="s">
        <v>272</v>
      </c>
      <c r="D44" s="571">
        <v>1</v>
      </c>
      <c r="E44" s="2384">
        <v>200</v>
      </c>
      <c r="F44" s="642">
        <f>D44*E44</f>
        <v>200</v>
      </c>
    </row>
    <row r="45" spans="1:6">
      <c r="A45" s="577" t="s">
        <v>3004</v>
      </c>
      <c r="B45" s="557" t="s">
        <v>3005</v>
      </c>
      <c r="C45" s="564"/>
      <c r="D45" s="559"/>
      <c r="E45" s="2381"/>
      <c r="F45" s="643"/>
    </row>
    <row r="46" spans="1:6" ht="56.25">
      <c r="A46" s="577"/>
      <c r="B46" s="569" t="s">
        <v>3006</v>
      </c>
      <c r="C46" s="570" t="s">
        <v>272</v>
      </c>
      <c r="D46" s="571">
        <v>1</v>
      </c>
      <c r="E46" s="2384">
        <v>1450</v>
      </c>
      <c r="F46" s="642">
        <f>D46*E46</f>
        <v>1450</v>
      </c>
    </row>
    <row r="47" spans="1:6">
      <c r="A47" s="577" t="s">
        <v>3007</v>
      </c>
      <c r="B47" s="557" t="s">
        <v>3008</v>
      </c>
      <c r="C47" s="564"/>
      <c r="D47" s="559"/>
      <c r="E47" s="2381"/>
      <c r="F47" s="643"/>
    </row>
    <row r="48" spans="1:6" ht="45">
      <c r="A48" s="577"/>
      <c r="B48" s="569" t="s">
        <v>3009</v>
      </c>
      <c r="C48" s="570" t="s">
        <v>2984</v>
      </c>
      <c r="D48" s="571">
        <v>2</v>
      </c>
      <c r="E48" s="2384">
        <v>200</v>
      </c>
      <c r="F48" s="642">
        <f>D48*E48</f>
        <v>400</v>
      </c>
    </row>
    <row r="49" spans="1:6">
      <c r="A49" s="577" t="s">
        <v>3010</v>
      </c>
      <c r="B49" s="557" t="s">
        <v>3011</v>
      </c>
      <c r="C49" s="564"/>
      <c r="D49" s="559"/>
      <c r="E49" s="2381"/>
      <c r="F49" s="643"/>
    </row>
    <row r="50" spans="1:6" ht="123.75">
      <c r="A50" s="577"/>
      <c r="B50" s="569" t="s">
        <v>5384</v>
      </c>
      <c r="C50" s="570" t="s">
        <v>639</v>
      </c>
      <c r="D50" s="571">
        <v>146</v>
      </c>
      <c r="E50" s="2384">
        <v>3</v>
      </c>
      <c r="F50" s="642">
        <f>D50*E50</f>
        <v>438</v>
      </c>
    </row>
    <row r="51" spans="1:6" ht="56.25">
      <c r="A51" s="1867"/>
      <c r="B51" s="1873" t="s">
        <v>5281</v>
      </c>
      <c r="C51" s="1869"/>
      <c r="D51" s="1870"/>
      <c r="E51" s="2384"/>
      <c r="F51" s="1874"/>
    </row>
    <row r="52" spans="1:6">
      <c r="A52" s="577" t="s">
        <v>3012</v>
      </c>
      <c r="B52" s="557" t="s">
        <v>3013</v>
      </c>
      <c r="C52" s="564"/>
      <c r="D52" s="559"/>
      <c r="E52" s="2381"/>
      <c r="F52" s="643"/>
    </row>
    <row r="53" spans="1:6" ht="101.25">
      <c r="A53" s="577"/>
      <c r="B53" s="569" t="s">
        <v>5282</v>
      </c>
      <c r="C53" s="570" t="s">
        <v>639</v>
      </c>
      <c r="D53" s="571">
        <v>146</v>
      </c>
      <c r="E53" s="2384">
        <v>3</v>
      </c>
      <c r="F53" s="642">
        <f>D53*E53</f>
        <v>438</v>
      </c>
    </row>
    <row r="54" spans="1:6">
      <c r="A54" s="577" t="s">
        <v>3014</v>
      </c>
      <c r="B54" s="569" t="s">
        <v>3015</v>
      </c>
      <c r="C54" s="570"/>
      <c r="D54" s="571"/>
      <c r="E54" s="2384"/>
      <c r="F54" s="643"/>
    </row>
    <row r="55" spans="1:6" ht="67.5">
      <c r="A55" s="577"/>
      <c r="B55" s="569" t="s">
        <v>3016</v>
      </c>
      <c r="C55" s="570" t="s">
        <v>639</v>
      </c>
      <c r="D55" s="571">
        <v>146</v>
      </c>
      <c r="E55" s="2384">
        <v>4</v>
      </c>
      <c r="F55" s="642">
        <f>D55*E55</f>
        <v>584</v>
      </c>
    </row>
    <row r="56" spans="1:6">
      <c r="A56" s="577" t="s">
        <v>3017</v>
      </c>
      <c r="B56" s="569" t="s">
        <v>3018</v>
      </c>
      <c r="C56" s="570"/>
      <c r="D56" s="571"/>
      <c r="E56" s="2384"/>
      <c r="F56" s="643"/>
    </row>
    <row r="57" spans="1:6" ht="78.75">
      <c r="A57" s="577"/>
      <c r="B57" s="569" t="s">
        <v>3019</v>
      </c>
      <c r="C57" s="570" t="s">
        <v>272</v>
      </c>
      <c r="D57" s="571">
        <v>2</v>
      </c>
      <c r="E57" s="2384">
        <v>150</v>
      </c>
      <c r="F57" s="642">
        <f>D57*E57</f>
        <v>300</v>
      </c>
    </row>
    <row r="58" spans="1:6">
      <c r="A58" s="577" t="s">
        <v>3020</v>
      </c>
      <c r="B58" s="557" t="s">
        <v>3021</v>
      </c>
      <c r="C58" s="564"/>
      <c r="D58" s="559"/>
      <c r="E58" s="2381"/>
      <c r="F58" s="643"/>
    </row>
    <row r="59" spans="1:6" ht="50.25" customHeight="1">
      <c r="A59" s="577"/>
      <c r="B59" s="569" t="s">
        <v>3022</v>
      </c>
      <c r="C59" s="570" t="s">
        <v>272</v>
      </c>
      <c r="D59" s="571">
        <v>1</v>
      </c>
      <c r="E59" s="2384">
        <v>500</v>
      </c>
      <c r="F59" s="642">
        <f>D59*E59</f>
        <v>500</v>
      </c>
    </row>
    <row r="60" spans="1:6">
      <c r="A60" s="554" t="s">
        <v>2960</v>
      </c>
      <c r="B60" s="555" t="s">
        <v>2961</v>
      </c>
      <c r="C60" s="2090" t="s">
        <v>551</v>
      </c>
      <c r="D60" s="555"/>
      <c r="E60" s="2380"/>
      <c r="F60" s="646">
        <f>SUM(F8:F59)</f>
        <v>21961</v>
      </c>
    </row>
    <row r="61" spans="1:6">
      <c r="A61" s="554" t="s">
        <v>3023</v>
      </c>
      <c r="B61" s="555" t="s">
        <v>3024</v>
      </c>
      <c r="C61" s="555"/>
      <c r="D61" s="555"/>
      <c r="E61" s="2380"/>
      <c r="F61" s="640"/>
    </row>
    <row r="62" spans="1:6">
      <c r="A62" s="577" t="s">
        <v>3025</v>
      </c>
      <c r="B62" s="565" t="s">
        <v>3026</v>
      </c>
      <c r="C62" s="564"/>
      <c r="D62" s="559"/>
      <c r="E62" s="2381"/>
      <c r="F62" s="647"/>
    </row>
    <row r="63" spans="1:6" ht="123.75">
      <c r="A63" s="577"/>
      <c r="B63" s="576" t="s">
        <v>5385</v>
      </c>
      <c r="C63" s="570"/>
      <c r="D63" s="579"/>
      <c r="E63" s="2388"/>
      <c r="F63" s="648"/>
    </row>
    <row r="64" spans="1:6">
      <c r="A64" s="580"/>
      <c r="B64" s="569" t="s">
        <v>3027</v>
      </c>
      <c r="C64" s="570" t="s">
        <v>639</v>
      </c>
      <c r="D64" s="571">
        <v>308</v>
      </c>
      <c r="E64" s="2384">
        <v>18</v>
      </c>
      <c r="F64" s="643">
        <f>D64*E64</f>
        <v>5544</v>
      </c>
    </row>
    <row r="65" spans="1:6">
      <c r="A65" s="580"/>
      <c r="B65" s="569" t="s">
        <v>3028</v>
      </c>
      <c r="C65" s="570" t="s">
        <v>639</v>
      </c>
      <c r="D65" s="571">
        <v>290</v>
      </c>
      <c r="E65" s="2384">
        <v>20</v>
      </c>
      <c r="F65" s="643">
        <f>D65*E65</f>
        <v>5800</v>
      </c>
    </row>
    <row r="66" spans="1:6">
      <c r="A66" s="580"/>
      <c r="B66" s="569" t="s">
        <v>3029</v>
      </c>
      <c r="C66" s="570" t="s">
        <v>639</v>
      </c>
      <c r="D66" s="571">
        <v>674</v>
      </c>
      <c r="E66" s="2384">
        <v>24</v>
      </c>
      <c r="F66" s="643">
        <f>D66*E66</f>
        <v>16176</v>
      </c>
    </row>
    <row r="67" spans="1:6">
      <c r="A67" s="580"/>
      <c r="B67" s="569" t="s">
        <v>3030</v>
      </c>
      <c r="C67" s="570" t="s">
        <v>639</v>
      </c>
      <c r="D67" s="571">
        <v>114</v>
      </c>
      <c r="E67" s="2384">
        <v>35</v>
      </c>
      <c r="F67" s="643">
        <f>D67*E67</f>
        <v>3990</v>
      </c>
    </row>
    <row r="68" spans="1:6">
      <c r="A68" s="580"/>
      <c r="B68" s="569" t="s">
        <v>2990</v>
      </c>
      <c r="C68" s="570" t="s">
        <v>639</v>
      </c>
      <c r="D68" s="571">
        <v>23</v>
      </c>
      <c r="E68" s="2384">
        <v>38</v>
      </c>
      <c r="F68" s="643">
        <f>D68*E68</f>
        <v>874</v>
      </c>
    </row>
    <row r="69" spans="1:6" ht="33.75">
      <c r="A69" s="1877"/>
      <c r="B69" s="1873" t="s">
        <v>5283</v>
      </c>
      <c r="C69" s="1869"/>
      <c r="D69" s="1870"/>
      <c r="E69" s="2384"/>
      <c r="F69" s="1871"/>
    </row>
    <row r="70" spans="1:6">
      <c r="A70" s="577" t="s">
        <v>3031</v>
      </c>
      <c r="B70" s="565" t="s">
        <v>3032</v>
      </c>
      <c r="C70" s="570"/>
      <c r="D70" s="571"/>
      <c r="E70" s="2384"/>
      <c r="F70" s="643"/>
    </row>
    <row r="71" spans="1:6" ht="78.75">
      <c r="A71" s="577"/>
      <c r="B71" s="569" t="s">
        <v>3033</v>
      </c>
      <c r="C71" s="570"/>
      <c r="D71" s="571"/>
      <c r="E71" s="2384"/>
      <c r="F71" s="643"/>
    </row>
    <row r="72" spans="1:6">
      <c r="A72" s="580"/>
      <c r="B72" s="569" t="s">
        <v>2991</v>
      </c>
      <c r="C72" s="570" t="s">
        <v>639</v>
      </c>
      <c r="D72" s="571">
        <v>167</v>
      </c>
      <c r="E72" s="2384">
        <v>40</v>
      </c>
      <c r="F72" s="643">
        <f>D72*E72</f>
        <v>6680</v>
      </c>
    </row>
    <row r="73" spans="1:6">
      <c r="A73" s="577" t="s">
        <v>3034</v>
      </c>
      <c r="B73" s="565" t="s">
        <v>3035</v>
      </c>
      <c r="C73" s="570"/>
      <c r="D73" s="571"/>
      <c r="E73" s="2384"/>
      <c r="F73" s="643"/>
    </row>
    <row r="74" spans="1:6" ht="45">
      <c r="A74" s="577"/>
      <c r="B74" s="576" t="s">
        <v>3036</v>
      </c>
      <c r="C74" s="570"/>
      <c r="D74" s="571"/>
      <c r="E74" s="2384"/>
      <c r="F74" s="643"/>
    </row>
    <row r="75" spans="1:6">
      <c r="A75" s="577"/>
      <c r="B75" s="569" t="s">
        <v>2990</v>
      </c>
      <c r="C75" s="570" t="s">
        <v>272</v>
      </c>
      <c r="D75" s="571">
        <v>1</v>
      </c>
      <c r="E75" s="2384">
        <v>45</v>
      </c>
      <c r="F75" s="643">
        <f>D75*E75</f>
        <v>45</v>
      </c>
    </row>
    <row r="76" spans="1:6">
      <c r="A76" s="577"/>
      <c r="B76" s="569" t="s">
        <v>3030</v>
      </c>
      <c r="C76" s="570" t="s">
        <v>272</v>
      </c>
      <c r="D76" s="571">
        <v>3</v>
      </c>
      <c r="E76" s="2384">
        <v>40</v>
      </c>
      <c r="F76" s="643">
        <f>D76*E76</f>
        <v>120</v>
      </c>
    </row>
    <row r="77" spans="1:6">
      <c r="A77" s="577"/>
      <c r="B77" s="569" t="s">
        <v>3029</v>
      </c>
      <c r="C77" s="570" t="s">
        <v>272</v>
      </c>
      <c r="D77" s="571">
        <v>5</v>
      </c>
      <c r="E77" s="2384">
        <v>38</v>
      </c>
      <c r="F77" s="643">
        <f>D77*E77</f>
        <v>190</v>
      </c>
    </row>
    <row r="78" spans="1:6">
      <c r="A78" s="577"/>
      <c r="B78" s="569" t="s">
        <v>3028</v>
      </c>
      <c r="C78" s="570" t="s">
        <v>272</v>
      </c>
      <c r="D78" s="571">
        <v>30</v>
      </c>
      <c r="E78" s="2384">
        <v>35</v>
      </c>
      <c r="F78" s="643">
        <f>D78*E78</f>
        <v>1050</v>
      </c>
    </row>
    <row r="79" spans="1:6">
      <c r="A79" s="577"/>
      <c r="B79" s="569" t="s">
        <v>3027</v>
      </c>
      <c r="C79" s="570" t="s">
        <v>272</v>
      </c>
      <c r="D79" s="571">
        <v>14</v>
      </c>
      <c r="E79" s="2384">
        <v>30</v>
      </c>
      <c r="F79" s="643">
        <f>D79*E79</f>
        <v>420</v>
      </c>
    </row>
    <row r="80" spans="1:6">
      <c r="A80" s="577" t="s">
        <v>3037</v>
      </c>
      <c r="B80" s="565" t="s">
        <v>3038</v>
      </c>
      <c r="C80" s="570"/>
      <c r="D80" s="571"/>
      <c r="E80" s="2384"/>
      <c r="F80" s="643"/>
    </row>
    <row r="81" spans="1:6" ht="45">
      <c r="A81" s="577"/>
      <c r="B81" s="569" t="s">
        <v>3039</v>
      </c>
      <c r="C81" s="570"/>
      <c r="D81" s="571"/>
      <c r="E81" s="2384"/>
      <c r="F81" s="643"/>
    </row>
    <row r="82" spans="1:6">
      <c r="A82" s="577"/>
      <c r="B82" s="569" t="s">
        <v>3027</v>
      </c>
      <c r="C82" s="570" t="s">
        <v>272</v>
      </c>
      <c r="D82" s="571">
        <v>258</v>
      </c>
      <c r="E82" s="2384">
        <v>36</v>
      </c>
      <c r="F82" s="643">
        <f>D82*E82</f>
        <v>9288</v>
      </c>
    </row>
    <row r="83" spans="1:6">
      <c r="A83" s="581" t="s">
        <v>3040</v>
      </c>
      <c r="B83" s="565" t="s">
        <v>3041</v>
      </c>
      <c r="C83" s="582"/>
      <c r="D83" s="571"/>
      <c r="E83" s="2384"/>
      <c r="F83" s="649"/>
    </row>
    <row r="84" spans="1:6" ht="56.25">
      <c r="A84" s="581"/>
      <c r="B84" s="569" t="s">
        <v>3042</v>
      </c>
      <c r="C84" s="570" t="s">
        <v>272</v>
      </c>
      <c r="D84" s="571">
        <v>1</v>
      </c>
      <c r="E84" s="2384">
        <v>800</v>
      </c>
      <c r="F84" s="643">
        <f>D84*E84</f>
        <v>800</v>
      </c>
    </row>
    <row r="85" spans="1:6">
      <c r="A85" s="577" t="s">
        <v>3043</v>
      </c>
      <c r="B85" s="565" t="s">
        <v>3044</v>
      </c>
      <c r="C85" s="570"/>
      <c r="D85" s="571"/>
      <c r="E85" s="2384"/>
      <c r="F85" s="643"/>
    </row>
    <row r="86" spans="1:6" ht="56.25">
      <c r="A86" s="577"/>
      <c r="B86" s="569" t="s">
        <v>3045</v>
      </c>
      <c r="C86" s="570" t="s">
        <v>3046</v>
      </c>
      <c r="D86" s="571">
        <v>9</v>
      </c>
      <c r="E86" s="2384">
        <v>280</v>
      </c>
      <c r="F86" s="643">
        <f>D86*E86</f>
        <v>2520</v>
      </c>
    </row>
    <row r="87" spans="1:6">
      <c r="A87" s="577" t="s">
        <v>3047</v>
      </c>
      <c r="B87" s="565" t="s">
        <v>3048</v>
      </c>
      <c r="C87" s="583"/>
      <c r="D87" s="584"/>
      <c r="E87" s="2389"/>
      <c r="F87" s="650"/>
    </row>
    <row r="88" spans="1:6" ht="33.75">
      <c r="A88" s="585"/>
      <c r="B88" s="569" t="s">
        <v>3049</v>
      </c>
      <c r="C88" s="570" t="s">
        <v>3046</v>
      </c>
      <c r="D88" s="571">
        <v>1</v>
      </c>
      <c r="E88" s="2384">
        <v>500</v>
      </c>
      <c r="F88" s="643">
        <f>D88*E88</f>
        <v>500</v>
      </c>
    </row>
    <row r="89" spans="1:6">
      <c r="A89" s="577" t="s">
        <v>3050</v>
      </c>
      <c r="B89" s="565" t="s">
        <v>3051</v>
      </c>
      <c r="C89" s="570"/>
      <c r="D89" s="571"/>
      <c r="E89" s="2384"/>
      <c r="F89" s="643"/>
    </row>
    <row r="90" spans="1:6" ht="67.5">
      <c r="A90" s="577"/>
      <c r="B90" s="569" t="s">
        <v>3052</v>
      </c>
      <c r="C90" s="570" t="s">
        <v>3046</v>
      </c>
      <c r="D90" s="571">
        <v>1</v>
      </c>
      <c r="E90" s="2384">
        <v>600</v>
      </c>
      <c r="F90" s="643">
        <f>D90*E90</f>
        <v>600</v>
      </c>
    </row>
    <row r="91" spans="1:6">
      <c r="A91" s="577" t="s">
        <v>3053</v>
      </c>
      <c r="B91" s="565" t="s">
        <v>3015</v>
      </c>
      <c r="C91" s="570"/>
      <c r="D91" s="571"/>
      <c r="E91" s="2384"/>
      <c r="F91" s="643"/>
    </row>
    <row r="92" spans="1:6" ht="78.75">
      <c r="A92" s="577"/>
      <c r="B92" s="569" t="s">
        <v>3054</v>
      </c>
      <c r="C92" s="570" t="s">
        <v>3046</v>
      </c>
      <c r="D92" s="571">
        <v>1</v>
      </c>
      <c r="E92" s="2384">
        <v>800</v>
      </c>
      <c r="F92" s="643">
        <f>D92*E92</f>
        <v>800</v>
      </c>
    </row>
    <row r="93" spans="1:6" ht="22.5">
      <c r="A93" s="577" t="s">
        <v>3055</v>
      </c>
      <c r="B93" s="565" t="s">
        <v>3056</v>
      </c>
      <c r="C93" s="570"/>
      <c r="D93" s="571"/>
      <c r="E93" s="2384"/>
      <c r="F93" s="643"/>
    </row>
    <row r="94" spans="1:6" ht="67.5">
      <c r="A94" s="577"/>
      <c r="B94" s="569" t="s">
        <v>3057</v>
      </c>
      <c r="C94" s="570" t="s">
        <v>3046</v>
      </c>
      <c r="D94" s="571">
        <v>1</v>
      </c>
      <c r="E94" s="2384">
        <v>150</v>
      </c>
      <c r="F94" s="643">
        <f>D94*E94</f>
        <v>150</v>
      </c>
    </row>
    <row r="95" spans="1:6">
      <c r="A95" s="577" t="s">
        <v>3058</v>
      </c>
      <c r="B95" s="557" t="s">
        <v>3059</v>
      </c>
      <c r="C95" s="564"/>
      <c r="D95" s="559"/>
      <c r="E95" s="2381"/>
      <c r="F95" s="643"/>
    </row>
    <row r="96" spans="1:6" ht="112.5">
      <c r="A96" s="577"/>
      <c r="B96" s="569" t="s">
        <v>5386</v>
      </c>
      <c r="C96" s="570" t="s">
        <v>272</v>
      </c>
      <c r="D96" s="571">
        <v>2</v>
      </c>
      <c r="E96" s="2384">
        <v>300</v>
      </c>
      <c r="F96" s="643">
        <f>D96*E96</f>
        <v>600</v>
      </c>
    </row>
    <row r="97" spans="1:6" ht="33.75">
      <c r="A97" s="1878"/>
      <c r="B97" s="1882" t="s">
        <v>5284</v>
      </c>
      <c r="C97" s="1879"/>
      <c r="D97" s="1880"/>
      <c r="E97" s="2390"/>
      <c r="F97" s="1881"/>
    </row>
    <row r="98" spans="1:6" ht="18">
      <c r="A98" s="554" t="s">
        <v>3023</v>
      </c>
      <c r="B98" s="555" t="s">
        <v>3024</v>
      </c>
      <c r="C98" s="2068" t="s">
        <v>3060</v>
      </c>
      <c r="D98" s="555"/>
      <c r="E98" s="2380"/>
      <c r="F98" s="646">
        <f>SUM(F63:F96)</f>
        <v>56147</v>
      </c>
    </row>
    <row r="99" spans="1:6">
      <c r="A99" s="554" t="s">
        <v>3061</v>
      </c>
      <c r="B99" s="555" t="s">
        <v>3062</v>
      </c>
      <c r="C99" s="555"/>
      <c r="D99" s="555"/>
      <c r="E99" s="2380"/>
      <c r="F99" s="640"/>
    </row>
    <row r="100" spans="1:6">
      <c r="A100" s="586" t="s">
        <v>3063</v>
      </c>
      <c r="B100" s="557" t="s">
        <v>2963</v>
      </c>
      <c r="C100" s="558"/>
      <c r="D100" s="559"/>
      <c r="E100" s="2381"/>
      <c r="F100" s="641"/>
    </row>
    <row r="101" spans="1:6" ht="78.75">
      <c r="A101" s="586"/>
      <c r="B101" s="561" t="s">
        <v>3064</v>
      </c>
      <c r="C101" s="562" t="s">
        <v>639</v>
      </c>
      <c r="D101" s="563">
        <v>542</v>
      </c>
      <c r="E101" s="2382">
        <v>1</v>
      </c>
      <c r="F101" s="642">
        <f>D101*E101</f>
        <v>542</v>
      </c>
    </row>
    <row r="102" spans="1:6">
      <c r="A102" s="568" t="s">
        <v>3065</v>
      </c>
      <c r="B102" s="557" t="s">
        <v>3066</v>
      </c>
      <c r="C102" s="564"/>
      <c r="D102" s="559"/>
      <c r="E102" s="2381"/>
      <c r="F102" s="643"/>
    </row>
    <row r="103" spans="1:6" ht="146.25">
      <c r="A103" s="568"/>
      <c r="B103" s="569" t="s">
        <v>3067</v>
      </c>
      <c r="C103" s="570"/>
      <c r="D103" s="571"/>
      <c r="E103" s="2384"/>
      <c r="F103" s="643"/>
    </row>
    <row r="104" spans="1:6">
      <c r="A104" s="568"/>
      <c r="B104" s="565" t="s">
        <v>2968</v>
      </c>
      <c r="C104" s="566" t="s">
        <v>2969</v>
      </c>
      <c r="D104" s="567">
        <v>139</v>
      </c>
      <c r="E104" s="2383">
        <v>30</v>
      </c>
      <c r="F104" s="642">
        <f>D104*E104</f>
        <v>4170</v>
      </c>
    </row>
    <row r="105" spans="1:6">
      <c r="A105" s="568"/>
      <c r="B105" s="565" t="s">
        <v>2970</v>
      </c>
      <c r="C105" s="566" t="s">
        <v>2969</v>
      </c>
      <c r="D105" s="567">
        <v>324</v>
      </c>
      <c r="E105" s="2383">
        <v>20</v>
      </c>
      <c r="F105" s="642">
        <f>D105*E105</f>
        <v>6480</v>
      </c>
    </row>
    <row r="106" spans="1:6" ht="22.5">
      <c r="A106" s="568"/>
      <c r="B106" s="565" t="s">
        <v>2971</v>
      </c>
      <c r="C106" s="566" t="s">
        <v>2969</v>
      </c>
      <c r="D106" s="567">
        <v>57</v>
      </c>
      <c r="E106" s="2383">
        <v>20</v>
      </c>
      <c r="F106" s="642">
        <f>D106*E106</f>
        <v>1140</v>
      </c>
    </row>
    <row r="107" spans="1:6">
      <c r="A107" s="568" t="s">
        <v>3068</v>
      </c>
      <c r="B107" s="557" t="s">
        <v>2973</v>
      </c>
      <c r="C107" s="564"/>
      <c r="D107" s="559"/>
      <c r="E107" s="2381"/>
      <c r="F107" s="643"/>
    </row>
    <row r="108" spans="1:6" ht="128.25" customHeight="1">
      <c r="A108" s="568"/>
      <c r="B108" s="569" t="s">
        <v>2974</v>
      </c>
      <c r="C108" s="570" t="s">
        <v>3069</v>
      </c>
      <c r="D108" s="571">
        <v>260</v>
      </c>
      <c r="E108" s="2384">
        <v>2</v>
      </c>
      <c r="F108" s="642">
        <f>D108*E108</f>
        <v>520</v>
      </c>
    </row>
    <row r="109" spans="1:6" ht="45">
      <c r="A109" s="1876"/>
      <c r="B109" s="1873" t="s">
        <v>5285</v>
      </c>
      <c r="C109" s="1869"/>
      <c r="D109" s="1870"/>
      <c r="E109" s="2384"/>
      <c r="F109" s="1874"/>
    </row>
    <row r="110" spans="1:6">
      <c r="A110" s="568" t="s">
        <v>3070</v>
      </c>
      <c r="B110" s="557" t="s">
        <v>3071</v>
      </c>
      <c r="C110" s="564"/>
      <c r="D110" s="559"/>
      <c r="E110" s="2381"/>
      <c r="F110" s="643"/>
    </row>
    <row r="111" spans="1:6" ht="45">
      <c r="A111" s="568"/>
      <c r="B111" s="569" t="s">
        <v>3072</v>
      </c>
      <c r="C111" s="570" t="s">
        <v>2984</v>
      </c>
      <c r="D111" s="571">
        <v>217</v>
      </c>
      <c r="E111" s="2384">
        <v>40</v>
      </c>
      <c r="F111" s="642">
        <f>D111*E111</f>
        <v>8680</v>
      </c>
    </row>
    <row r="112" spans="1:6">
      <c r="A112" s="568" t="s">
        <v>3073</v>
      </c>
      <c r="B112" s="557" t="s">
        <v>3074</v>
      </c>
      <c r="C112" s="564"/>
      <c r="D112" s="559"/>
      <c r="E112" s="2381"/>
      <c r="F112" s="643"/>
    </row>
    <row r="113" spans="1:6" ht="45">
      <c r="A113" s="568"/>
      <c r="B113" s="569" t="s">
        <v>3075</v>
      </c>
      <c r="C113" s="570" t="s">
        <v>2984</v>
      </c>
      <c r="D113" s="571">
        <v>227</v>
      </c>
      <c r="E113" s="2384">
        <v>20</v>
      </c>
      <c r="F113" s="642">
        <f>D113*E113</f>
        <v>4540</v>
      </c>
    </row>
    <row r="114" spans="1:6" ht="123.75">
      <c r="A114" s="568"/>
      <c r="B114" s="569" t="s">
        <v>5378</v>
      </c>
      <c r="C114" s="570" t="s">
        <v>2984</v>
      </c>
      <c r="D114" s="571">
        <v>123</v>
      </c>
      <c r="E114" s="2384">
        <v>50</v>
      </c>
      <c r="F114" s="642">
        <f>D114*E114</f>
        <v>6150</v>
      </c>
    </row>
    <row r="115" spans="1:6" ht="33.75">
      <c r="A115" s="1876"/>
      <c r="B115" s="1873" t="s">
        <v>5286</v>
      </c>
      <c r="C115" s="1869"/>
      <c r="D115" s="1870"/>
      <c r="E115" s="2384"/>
      <c r="F115" s="1874"/>
    </row>
    <row r="116" spans="1:6">
      <c r="A116" s="568" t="s">
        <v>3076</v>
      </c>
      <c r="B116" s="557" t="s">
        <v>3077</v>
      </c>
      <c r="C116" s="564"/>
      <c r="D116" s="559"/>
      <c r="E116" s="2381"/>
      <c r="F116" s="643"/>
    </row>
    <row r="117" spans="1:6" ht="22.5">
      <c r="A117" s="568"/>
      <c r="B117" s="569" t="s">
        <v>2987</v>
      </c>
      <c r="C117" s="570" t="s">
        <v>2984</v>
      </c>
      <c r="D117" s="571">
        <v>170</v>
      </c>
      <c r="E117" s="2384">
        <v>20</v>
      </c>
      <c r="F117" s="642">
        <f>D117*E117</f>
        <v>3400</v>
      </c>
    </row>
    <row r="118" spans="1:6" ht="22.5">
      <c r="A118" s="568" t="s">
        <v>3078</v>
      </c>
      <c r="B118" s="557" t="s">
        <v>3079</v>
      </c>
      <c r="C118" s="564"/>
      <c r="D118" s="559"/>
      <c r="E118" s="2381"/>
      <c r="F118" s="643"/>
    </row>
    <row r="119" spans="1:6" ht="67.5">
      <c r="A119" s="568"/>
      <c r="B119" s="569" t="s">
        <v>5387</v>
      </c>
      <c r="C119" s="570"/>
      <c r="D119" s="571"/>
      <c r="E119" s="2384"/>
      <c r="F119" s="643"/>
    </row>
    <row r="120" spans="1:6">
      <c r="A120" s="568"/>
      <c r="B120" s="569" t="s">
        <v>3080</v>
      </c>
      <c r="C120" s="570" t="s">
        <v>639</v>
      </c>
      <c r="D120" s="571">
        <v>409</v>
      </c>
      <c r="E120" s="2384">
        <v>28</v>
      </c>
      <c r="F120" s="642">
        <f>D120*E120</f>
        <v>11452</v>
      </c>
    </row>
    <row r="121" spans="1:6">
      <c r="A121" s="568"/>
      <c r="B121" s="569" t="s">
        <v>3081</v>
      </c>
      <c r="C121" s="570" t="s">
        <v>639</v>
      </c>
      <c r="D121" s="571">
        <v>9</v>
      </c>
      <c r="E121" s="2384">
        <v>35</v>
      </c>
      <c r="F121" s="642">
        <f>D121*E121</f>
        <v>315</v>
      </c>
    </row>
    <row r="122" spans="1:6">
      <c r="A122" s="568"/>
      <c r="B122" s="569" t="s">
        <v>3082</v>
      </c>
      <c r="C122" s="570" t="s">
        <v>639</v>
      </c>
      <c r="D122" s="571">
        <v>165</v>
      </c>
      <c r="E122" s="2384">
        <v>45</v>
      </c>
      <c r="F122" s="642">
        <f>D122*E122</f>
        <v>7425</v>
      </c>
    </row>
    <row r="123" spans="1:6">
      <c r="A123" s="568"/>
      <c r="B123" s="569" t="s">
        <v>3083</v>
      </c>
      <c r="C123" s="570" t="s">
        <v>639</v>
      </c>
      <c r="D123" s="571">
        <v>2</v>
      </c>
      <c r="E123" s="2384">
        <v>65</v>
      </c>
      <c r="F123" s="642">
        <f>D123*E123</f>
        <v>130</v>
      </c>
    </row>
    <row r="124" spans="1:6" ht="67.5">
      <c r="A124" s="1876"/>
      <c r="B124" s="1875" t="s">
        <v>5287</v>
      </c>
      <c r="C124" s="1869"/>
      <c r="D124" s="1870"/>
      <c r="E124" s="2384"/>
      <c r="F124" s="1874"/>
    </row>
    <row r="125" spans="1:6">
      <c r="A125" s="1876"/>
      <c r="B125" s="1875"/>
      <c r="C125" s="1869"/>
      <c r="D125" s="1870"/>
      <c r="E125" s="2384"/>
      <c r="F125" s="1874"/>
    </row>
    <row r="126" spans="1:6">
      <c r="A126" s="577" t="s">
        <v>3084</v>
      </c>
      <c r="B126" s="557" t="s">
        <v>3085</v>
      </c>
      <c r="C126" s="564"/>
      <c r="D126" s="559"/>
      <c r="E126" s="2381"/>
      <c r="F126" s="643"/>
    </row>
    <row r="127" spans="1:6" ht="67.5">
      <c r="A127" s="577"/>
      <c r="B127" s="569" t="s">
        <v>3086</v>
      </c>
      <c r="C127" s="566"/>
      <c r="D127" s="578"/>
      <c r="E127" s="2383"/>
      <c r="F127" s="645"/>
    </row>
    <row r="128" spans="1:6">
      <c r="A128" s="568"/>
      <c r="B128" s="569" t="s">
        <v>3087</v>
      </c>
      <c r="C128" s="570" t="s">
        <v>639</v>
      </c>
      <c r="D128" s="571">
        <v>4</v>
      </c>
      <c r="E128" s="2384">
        <v>35</v>
      </c>
      <c r="F128" s="642">
        <f>D128*E128</f>
        <v>140</v>
      </c>
    </row>
    <row r="129" spans="1:6">
      <c r="A129" s="577" t="s">
        <v>3088</v>
      </c>
      <c r="B129" s="557" t="s">
        <v>3089</v>
      </c>
      <c r="C129" s="564"/>
      <c r="D129" s="559"/>
      <c r="E129" s="2381"/>
      <c r="F129" s="643"/>
    </row>
    <row r="130" spans="1:6" ht="78.75">
      <c r="A130" s="577"/>
      <c r="B130" s="569" t="s">
        <v>3090</v>
      </c>
      <c r="C130" s="566"/>
      <c r="D130" s="578"/>
      <c r="E130" s="2383"/>
      <c r="F130" s="645"/>
    </row>
    <row r="131" spans="1:6">
      <c r="A131" s="568"/>
      <c r="B131" s="569" t="s">
        <v>3091</v>
      </c>
      <c r="C131" s="570" t="s">
        <v>639</v>
      </c>
      <c r="D131" s="571">
        <v>14</v>
      </c>
      <c r="E131" s="2384">
        <v>100</v>
      </c>
      <c r="F131" s="642">
        <f>D131*E131</f>
        <v>1400</v>
      </c>
    </row>
    <row r="132" spans="1:6">
      <c r="A132" s="577" t="s">
        <v>3092</v>
      </c>
      <c r="B132" s="557" t="s">
        <v>3093</v>
      </c>
      <c r="C132" s="564"/>
      <c r="D132" s="559"/>
      <c r="E132" s="2381"/>
      <c r="F132" s="643"/>
    </row>
    <row r="133" spans="1:6" ht="33.75">
      <c r="A133" s="577"/>
      <c r="B133" s="569" t="s">
        <v>3094</v>
      </c>
      <c r="C133" s="570" t="s">
        <v>272</v>
      </c>
      <c r="D133" s="571">
        <v>1</v>
      </c>
      <c r="E133" s="2384">
        <v>2500</v>
      </c>
      <c r="F133" s="642">
        <f>D133*E133</f>
        <v>2500</v>
      </c>
    </row>
    <row r="134" spans="1:6">
      <c r="A134" s="577" t="s">
        <v>3095</v>
      </c>
      <c r="B134" s="557" t="s">
        <v>3096</v>
      </c>
      <c r="C134" s="564"/>
      <c r="D134" s="559"/>
      <c r="E134" s="2381"/>
      <c r="F134" s="643"/>
    </row>
    <row r="135" spans="1:6" ht="33.75">
      <c r="A135" s="577"/>
      <c r="B135" s="569" t="s">
        <v>3094</v>
      </c>
      <c r="C135" s="570" t="s">
        <v>272</v>
      </c>
      <c r="D135" s="571">
        <v>1</v>
      </c>
      <c r="E135" s="2384">
        <v>2500</v>
      </c>
      <c r="F135" s="642">
        <f>D135*E135</f>
        <v>2500</v>
      </c>
    </row>
    <row r="136" spans="1:6" ht="18">
      <c r="A136" s="554" t="s">
        <v>3061</v>
      </c>
      <c r="B136" s="555" t="s">
        <v>3062</v>
      </c>
      <c r="C136" s="2068" t="s">
        <v>3060</v>
      </c>
      <c r="D136" s="555"/>
      <c r="E136" s="2380"/>
      <c r="F136" s="646">
        <f>SUM(F101:F135)</f>
        <v>61484</v>
      </c>
    </row>
    <row r="137" spans="1:6">
      <c r="A137" s="554" t="s">
        <v>3097</v>
      </c>
      <c r="B137" s="555" t="s">
        <v>3098</v>
      </c>
      <c r="C137" s="555"/>
      <c r="D137" s="555"/>
      <c r="E137" s="2380"/>
      <c r="F137" s="640"/>
    </row>
    <row r="138" spans="1:6">
      <c r="A138" s="587" t="s">
        <v>3099</v>
      </c>
      <c r="B138" s="588" t="s">
        <v>3100</v>
      </c>
      <c r="C138" s="570"/>
      <c r="D138" s="571"/>
      <c r="E138" s="2384"/>
      <c r="F138" s="643"/>
    </row>
    <row r="139" spans="1:6" ht="78.75">
      <c r="A139" s="587"/>
      <c r="B139" s="569" t="s">
        <v>5388</v>
      </c>
      <c r="C139" s="570"/>
      <c r="D139" s="571"/>
      <c r="E139" s="2384"/>
      <c r="F139" s="643"/>
    </row>
    <row r="140" spans="1:6">
      <c r="A140" s="577"/>
      <c r="B140" s="569" t="s">
        <v>3030</v>
      </c>
      <c r="C140" s="570" t="s">
        <v>639</v>
      </c>
      <c r="D140" s="571">
        <v>4</v>
      </c>
      <c r="E140" s="2384">
        <v>8</v>
      </c>
      <c r="F140" s="643">
        <f>D140*E140</f>
        <v>32</v>
      </c>
    </row>
    <row r="141" spans="1:6">
      <c r="A141" s="577"/>
      <c r="B141" s="569" t="s">
        <v>2990</v>
      </c>
      <c r="C141" s="570" t="s">
        <v>639</v>
      </c>
      <c r="D141" s="571">
        <v>101</v>
      </c>
      <c r="E141" s="2384">
        <v>12</v>
      </c>
      <c r="F141" s="643">
        <f>D141*E141</f>
        <v>1212</v>
      </c>
    </row>
    <row r="142" spans="1:6">
      <c r="A142" s="577"/>
      <c r="B142" s="569" t="s">
        <v>2991</v>
      </c>
      <c r="C142" s="570" t="s">
        <v>639</v>
      </c>
      <c r="D142" s="571">
        <v>120</v>
      </c>
      <c r="E142" s="2384">
        <v>14</v>
      </c>
      <c r="F142" s="643">
        <f>D142*E142</f>
        <v>1680</v>
      </c>
    </row>
    <row r="143" spans="1:6">
      <c r="A143" s="577"/>
      <c r="B143" s="569" t="s">
        <v>2992</v>
      </c>
      <c r="C143" s="570" t="s">
        <v>639</v>
      </c>
      <c r="D143" s="571">
        <v>56</v>
      </c>
      <c r="E143" s="2384">
        <v>28</v>
      </c>
      <c r="F143" s="643">
        <f>D143*E143</f>
        <v>1568</v>
      </c>
    </row>
    <row r="144" spans="1:6">
      <c r="A144" s="577"/>
      <c r="B144" s="569" t="s">
        <v>3101</v>
      </c>
      <c r="C144" s="570" t="s">
        <v>639</v>
      </c>
      <c r="D144" s="571">
        <v>36</v>
      </c>
      <c r="E144" s="2384">
        <v>35</v>
      </c>
      <c r="F144" s="643">
        <f>D144*E144</f>
        <v>1260</v>
      </c>
    </row>
    <row r="145" spans="1:6" ht="45">
      <c r="A145" s="1867"/>
      <c r="B145" s="1873" t="s">
        <v>5288</v>
      </c>
      <c r="C145" s="1869"/>
      <c r="D145" s="1870"/>
      <c r="E145" s="2384"/>
      <c r="F145" s="1871"/>
    </row>
    <row r="146" spans="1:6">
      <c r="A146" s="587" t="s">
        <v>3102</v>
      </c>
      <c r="B146" s="588" t="s">
        <v>3103</v>
      </c>
      <c r="C146" s="570"/>
      <c r="D146" s="571"/>
      <c r="E146" s="2384"/>
      <c r="F146" s="643"/>
    </row>
    <row r="147" spans="1:6" ht="78.75">
      <c r="A147" s="577"/>
      <c r="B147" s="569" t="s">
        <v>5389</v>
      </c>
      <c r="C147" s="570"/>
      <c r="D147" s="571"/>
      <c r="E147" s="2384"/>
      <c r="F147" s="643"/>
    </row>
    <row r="148" spans="1:6">
      <c r="A148" s="577"/>
      <c r="B148" s="569" t="s">
        <v>3104</v>
      </c>
      <c r="C148" s="570" t="s">
        <v>639</v>
      </c>
      <c r="D148" s="571">
        <v>62</v>
      </c>
      <c r="E148" s="2384">
        <v>16</v>
      </c>
      <c r="F148" s="643">
        <f>D148*E148</f>
        <v>992</v>
      </c>
    </row>
    <row r="149" spans="1:6">
      <c r="A149" s="577"/>
      <c r="B149" s="569" t="s">
        <v>2992</v>
      </c>
      <c r="C149" s="570" t="s">
        <v>639</v>
      </c>
      <c r="D149" s="571">
        <v>42</v>
      </c>
      <c r="E149" s="2384">
        <v>28</v>
      </c>
      <c r="F149" s="643">
        <f>D149*E149</f>
        <v>1176</v>
      </c>
    </row>
    <row r="150" spans="1:6">
      <c r="A150" s="577"/>
      <c r="B150" s="569" t="s">
        <v>3101</v>
      </c>
      <c r="C150" s="570" t="s">
        <v>639</v>
      </c>
      <c r="D150" s="571">
        <v>7</v>
      </c>
      <c r="E150" s="2384">
        <v>35</v>
      </c>
      <c r="F150" s="643">
        <f>D150*E150</f>
        <v>245</v>
      </c>
    </row>
    <row r="151" spans="1:6">
      <c r="A151" s="577"/>
      <c r="B151" s="569" t="s">
        <v>3105</v>
      </c>
      <c r="C151" s="570" t="s">
        <v>639</v>
      </c>
      <c r="D151" s="571">
        <v>11</v>
      </c>
      <c r="E151" s="2384">
        <v>43</v>
      </c>
      <c r="F151" s="643">
        <f>D151*E151</f>
        <v>473</v>
      </c>
    </row>
    <row r="152" spans="1:6" ht="45">
      <c r="A152" s="1867"/>
      <c r="B152" s="1873" t="s">
        <v>5289</v>
      </c>
      <c r="C152" s="1869"/>
      <c r="D152" s="1870"/>
      <c r="E152" s="2384"/>
      <c r="F152" s="1871"/>
    </row>
    <row r="153" spans="1:6">
      <c r="A153" s="587" t="s">
        <v>3106</v>
      </c>
      <c r="B153" s="588" t="s">
        <v>3107</v>
      </c>
      <c r="C153" s="570"/>
      <c r="D153" s="571"/>
      <c r="E153" s="2384"/>
      <c r="F153" s="643"/>
    </row>
    <row r="154" spans="1:6" ht="90">
      <c r="A154" s="587"/>
      <c r="B154" s="569" t="s">
        <v>3108</v>
      </c>
      <c r="C154" s="570" t="s">
        <v>272</v>
      </c>
      <c r="D154" s="571">
        <v>23</v>
      </c>
      <c r="E154" s="2384">
        <v>80</v>
      </c>
      <c r="F154" s="643">
        <f>D154*E154</f>
        <v>1840</v>
      </c>
    </row>
    <row r="155" spans="1:6">
      <c r="A155" s="587" t="s">
        <v>3109</v>
      </c>
      <c r="B155" s="588" t="s">
        <v>3110</v>
      </c>
      <c r="C155" s="570"/>
      <c r="D155" s="571"/>
      <c r="E155" s="2384"/>
      <c r="F155" s="643"/>
    </row>
    <row r="156" spans="1:6" ht="101.25">
      <c r="A156" s="589"/>
      <c r="B156" s="569" t="s">
        <v>3111</v>
      </c>
      <c r="C156" s="570" t="s">
        <v>272</v>
      </c>
      <c r="D156" s="571">
        <v>2</v>
      </c>
      <c r="E156" s="2384">
        <v>110</v>
      </c>
      <c r="F156" s="643">
        <f>D156*E156</f>
        <v>220</v>
      </c>
    </row>
    <row r="157" spans="1:6">
      <c r="A157" s="587" t="s">
        <v>3112</v>
      </c>
      <c r="B157" s="588" t="s">
        <v>3113</v>
      </c>
      <c r="C157" s="570"/>
      <c r="D157" s="571"/>
      <c r="E157" s="2384"/>
      <c r="F157" s="643"/>
    </row>
    <row r="158" spans="1:6" ht="90">
      <c r="A158" s="587"/>
      <c r="B158" s="569" t="s">
        <v>3114</v>
      </c>
      <c r="C158" s="570" t="s">
        <v>272</v>
      </c>
      <c r="D158" s="571">
        <v>1</v>
      </c>
      <c r="E158" s="2384">
        <v>128</v>
      </c>
      <c r="F158" s="643">
        <f>D158*E158</f>
        <v>128</v>
      </c>
    </row>
    <row r="159" spans="1:6">
      <c r="A159" s="587" t="s">
        <v>3115</v>
      </c>
      <c r="B159" s="588" t="s">
        <v>3116</v>
      </c>
      <c r="C159" s="570"/>
      <c r="D159" s="571"/>
      <c r="E159" s="2384"/>
      <c r="F159" s="643"/>
    </row>
    <row r="160" spans="1:6" ht="135">
      <c r="A160" s="589"/>
      <c r="B160" s="569" t="s">
        <v>5390</v>
      </c>
      <c r="C160" s="570" t="s">
        <v>272</v>
      </c>
      <c r="D160" s="571">
        <v>2</v>
      </c>
      <c r="E160" s="2384">
        <v>550</v>
      </c>
      <c r="F160" s="643">
        <f>D160*E160</f>
        <v>1100</v>
      </c>
    </row>
    <row r="161" spans="1:6" ht="90">
      <c r="A161" s="1885"/>
      <c r="B161" s="1873" t="s">
        <v>5290</v>
      </c>
      <c r="C161" s="1869"/>
      <c r="D161" s="1870"/>
      <c r="E161" s="2384"/>
      <c r="F161" s="1871"/>
    </row>
    <row r="162" spans="1:6">
      <c r="A162" s="587" t="s">
        <v>3117</v>
      </c>
      <c r="B162" s="588" t="s">
        <v>3118</v>
      </c>
      <c r="C162" s="570"/>
      <c r="D162" s="571"/>
      <c r="E162" s="2384"/>
      <c r="F162" s="643"/>
    </row>
    <row r="163" spans="1:6" ht="123.75">
      <c r="A163" s="589"/>
      <c r="B163" s="569" t="s">
        <v>5391</v>
      </c>
      <c r="C163" s="570"/>
      <c r="D163" s="571"/>
      <c r="E163" s="2384"/>
      <c r="F163" s="643"/>
    </row>
    <row r="164" spans="1:6" ht="22.5">
      <c r="A164" s="589"/>
      <c r="B164" s="569" t="s">
        <v>3119</v>
      </c>
      <c r="C164" s="570" t="s">
        <v>272</v>
      </c>
      <c r="D164" s="571">
        <v>2</v>
      </c>
      <c r="E164" s="2384">
        <v>755</v>
      </c>
      <c r="F164" s="643">
        <f>D164*E164</f>
        <v>1510</v>
      </c>
    </row>
    <row r="165" spans="1:6" ht="22.5">
      <c r="A165" s="589"/>
      <c r="B165" s="569" t="s">
        <v>3120</v>
      </c>
      <c r="C165" s="570" t="s">
        <v>272</v>
      </c>
      <c r="D165" s="571">
        <v>3</v>
      </c>
      <c r="E165" s="2384">
        <v>698</v>
      </c>
      <c r="F165" s="643">
        <f>D165*E165</f>
        <v>2094</v>
      </c>
    </row>
    <row r="166" spans="1:6" ht="22.5">
      <c r="A166" s="589"/>
      <c r="B166" s="569" t="s">
        <v>3121</v>
      </c>
      <c r="C166" s="570" t="s">
        <v>272</v>
      </c>
      <c r="D166" s="571">
        <v>2</v>
      </c>
      <c r="E166" s="2384">
        <v>988</v>
      </c>
      <c r="F166" s="643">
        <f>D166*E166</f>
        <v>1976</v>
      </c>
    </row>
    <row r="167" spans="1:6" ht="22.5">
      <c r="A167" s="589"/>
      <c r="B167" s="569" t="s">
        <v>3122</v>
      </c>
      <c r="C167" s="570" t="s">
        <v>272</v>
      </c>
      <c r="D167" s="571">
        <v>1</v>
      </c>
      <c r="E167" s="2384">
        <v>880</v>
      </c>
      <c r="F167" s="643">
        <f>D167*E167</f>
        <v>880</v>
      </c>
    </row>
    <row r="168" spans="1:6" ht="33.75">
      <c r="A168" s="1885"/>
      <c r="B168" s="1873" t="s">
        <v>5291</v>
      </c>
      <c r="C168" s="1869"/>
      <c r="D168" s="1870"/>
      <c r="E168" s="2384"/>
      <c r="F168" s="1871"/>
    </row>
    <row r="169" spans="1:6">
      <c r="A169" s="587" t="s">
        <v>3123</v>
      </c>
      <c r="B169" s="588" t="s">
        <v>3124</v>
      </c>
      <c r="C169" s="570"/>
      <c r="D169" s="571"/>
      <c r="E169" s="2384"/>
      <c r="F169" s="643"/>
    </row>
    <row r="170" spans="1:6" ht="78.75">
      <c r="A170" s="587"/>
      <c r="B170" s="588" t="s">
        <v>3125</v>
      </c>
      <c r="C170" s="571" t="s">
        <v>272</v>
      </c>
      <c r="D170" s="571">
        <v>1</v>
      </c>
      <c r="E170" s="2384">
        <v>65</v>
      </c>
      <c r="F170" s="643">
        <f>D170*E170</f>
        <v>65</v>
      </c>
    </row>
    <row r="171" spans="1:6">
      <c r="A171" s="587" t="s">
        <v>3126</v>
      </c>
      <c r="B171" s="588" t="s">
        <v>3127</v>
      </c>
      <c r="C171" s="570"/>
      <c r="D171" s="571"/>
      <c r="E171" s="2384"/>
      <c r="F171" s="643"/>
    </row>
    <row r="172" spans="1:6" ht="45">
      <c r="A172" s="587"/>
      <c r="B172" s="588" t="s">
        <v>5392</v>
      </c>
      <c r="C172" s="571" t="s">
        <v>639</v>
      </c>
      <c r="D172" s="571">
        <v>334</v>
      </c>
      <c r="E172" s="2384">
        <v>2</v>
      </c>
      <c r="F172" s="643">
        <f>D172*E172</f>
        <v>668</v>
      </c>
    </row>
    <row r="173" spans="1:6" ht="22.5">
      <c r="A173" s="1883"/>
      <c r="B173" s="1884" t="s">
        <v>5292</v>
      </c>
      <c r="C173" s="1870"/>
      <c r="D173" s="1870"/>
      <c r="E173" s="2384"/>
      <c r="F173" s="1871"/>
    </row>
    <row r="174" spans="1:6">
      <c r="A174" s="587" t="s">
        <v>3128</v>
      </c>
      <c r="B174" s="588" t="s">
        <v>3129</v>
      </c>
      <c r="C174" s="571"/>
      <c r="D174" s="571"/>
      <c r="E174" s="2384"/>
      <c r="F174" s="643"/>
    </row>
    <row r="175" spans="1:6" ht="67.5">
      <c r="A175" s="587"/>
      <c r="B175" s="569" t="s">
        <v>5393</v>
      </c>
      <c r="C175" s="571" t="s">
        <v>639</v>
      </c>
      <c r="D175" s="571">
        <v>334</v>
      </c>
      <c r="E175" s="2384">
        <v>2</v>
      </c>
      <c r="F175" s="643">
        <f>D175*E175</f>
        <v>668</v>
      </c>
    </row>
    <row r="176" spans="1:6" ht="22.5">
      <c r="A176" s="1883"/>
      <c r="B176" s="1886" t="s">
        <v>5293</v>
      </c>
      <c r="C176" s="1887"/>
      <c r="D176" s="1887"/>
      <c r="E176" s="2391"/>
      <c r="F176" s="1888"/>
    </row>
    <row r="177" spans="1:6">
      <c r="A177" s="590" t="s">
        <v>3130</v>
      </c>
      <c r="B177" s="591" t="s">
        <v>3131</v>
      </c>
      <c r="C177" s="592"/>
      <c r="D177" s="593"/>
      <c r="E177" s="2391"/>
      <c r="F177" s="651"/>
    </row>
    <row r="178" spans="1:6" ht="56.25">
      <c r="A178" s="594"/>
      <c r="B178" s="595" t="s">
        <v>5394</v>
      </c>
      <c r="C178" s="596"/>
      <c r="D178" s="597"/>
      <c r="E178" s="2392"/>
      <c r="F178" s="652"/>
    </row>
    <row r="179" spans="1:6">
      <c r="A179" s="577"/>
      <c r="B179" s="598" t="s">
        <v>3104</v>
      </c>
      <c r="C179" s="596" t="s">
        <v>272</v>
      </c>
      <c r="D179" s="571">
        <v>1</v>
      </c>
      <c r="E179" s="2384">
        <v>500</v>
      </c>
      <c r="F179" s="643">
        <f>D179*E179</f>
        <v>500</v>
      </c>
    </row>
    <row r="180" spans="1:6" ht="33.75">
      <c r="A180" s="1878"/>
      <c r="B180" s="1889" t="s">
        <v>5294</v>
      </c>
      <c r="C180" s="1879"/>
      <c r="D180" s="1880"/>
      <c r="E180" s="2390"/>
      <c r="F180" s="1881"/>
    </row>
    <row r="181" spans="1:6">
      <c r="A181" s="554" t="s">
        <v>3128</v>
      </c>
      <c r="B181" s="555" t="s">
        <v>3132</v>
      </c>
      <c r="C181" s="555"/>
      <c r="D181" s="555"/>
      <c r="E181" s="2380"/>
      <c r="F181" s="640"/>
    </row>
    <row r="182" spans="1:6" ht="22.5">
      <c r="A182" s="590" t="s">
        <v>3133</v>
      </c>
      <c r="B182" s="599" t="s">
        <v>3134</v>
      </c>
      <c r="C182" s="600"/>
      <c r="D182" s="601"/>
      <c r="E182" s="2393"/>
      <c r="F182" s="653"/>
    </row>
    <row r="183" spans="1:6" ht="90">
      <c r="A183" s="602"/>
      <c r="B183" s="576" t="s">
        <v>3135</v>
      </c>
      <c r="C183" s="574" t="s">
        <v>639</v>
      </c>
      <c r="D183" s="575">
        <v>35</v>
      </c>
      <c r="E183" s="2385">
        <v>60</v>
      </c>
      <c r="F183" s="643">
        <f>D183*E183</f>
        <v>2100</v>
      </c>
    </row>
    <row r="184" spans="1:6" ht="22.5">
      <c r="A184" s="587" t="s">
        <v>3136</v>
      </c>
      <c r="B184" s="588" t="s">
        <v>3137</v>
      </c>
      <c r="C184" s="570"/>
      <c r="D184" s="571"/>
      <c r="E184" s="2384"/>
      <c r="F184" s="643"/>
    </row>
    <row r="185" spans="1:6" ht="90">
      <c r="A185" s="587"/>
      <c r="B185" s="569" t="s">
        <v>3138</v>
      </c>
      <c r="C185" s="570"/>
      <c r="D185" s="571"/>
      <c r="E185" s="2384"/>
      <c r="F185" s="643"/>
    </row>
    <row r="186" spans="1:6">
      <c r="A186" s="587"/>
      <c r="B186" s="569" t="s">
        <v>3139</v>
      </c>
      <c r="C186" s="570" t="s">
        <v>639</v>
      </c>
      <c r="D186" s="571">
        <v>22</v>
      </c>
      <c r="E186" s="2384">
        <v>60</v>
      </c>
      <c r="F186" s="643">
        <f>D186*E186</f>
        <v>1320</v>
      </c>
    </row>
    <row r="187" spans="1:6" ht="22.5">
      <c r="A187" s="587" t="s">
        <v>3140</v>
      </c>
      <c r="B187" s="599" t="s">
        <v>3141</v>
      </c>
      <c r="C187" s="603"/>
      <c r="D187" s="604"/>
      <c r="E187" s="2384"/>
      <c r="F187" s="643"/>
    </row>
    <row r="188" spans="1:6" ht="67.5">
      <c r="A188" s="577"/>
      <c r="B188" s="605" t="s">
        <v>3142</v>
      </c>
      <c r="C188" s="570"/>
      <c r="D188" s="571"/>
      <c r="E188" s="2384"/>
      <c r="F188" s="643"/>
    </row>
    <row r="189" spans="1:6" ht="22.5">
      <c r="A189" s="577"/>
      <c r="B189" s="605" t="s">
        <v>3143</v>
      </c>
      <c r="C189" s="570" t="s">
        <v>272</v>
      </c>
      <c r="D189" s="571">
        <v>7</v>
      </c>
      <c r="E189" s="2384">
        <v>650</v>
      </c>
      <c r="F189" s="643">
        <f>D189*E189</f>
        <v>4550</v>
      </c>
    </row>
    <row r="190" spans="1:6">
      <c r="A190" s="577"/>
      <c r="B190" s="605" t="s">
        <v>3144</v>
      </c>
      <c r="C190" s="570" t="s">
        <v>272</v>
      </c>
      <c r="D190" s="571">
        <v>1</v>
      </c>
      <c r="E190" s="2384">
        <v>650</v>
      </c>
      <c r="F190" s="643">
        <f>D190*E190</f>
        <v>650</v>
      </c>
    </row>
    <row r="191" spans="1:6" ht="22.5">
      <c r="A191" s="587" t="s">
        <v>3145</v>
      </c>
      <c r="B191" s="599" t="s">
        <v>3146</v>
      </c>
      <c r="C191" s="603"/>
      <c r="D191" s="604"/>
      <c r="E191" s="2384"/>
      <c r="F191" s="643"/>
    </row>
    <row r="192" spans="1:6" ht="67.5">
      <c r="A192" s="577"/>
      <c r="B192" s="606" t="s">
        <v>3147</v>
      </c>
      <c r="C192" s="570" t="s">
        <v>639</v>
      </c>
      <c r="D192" s="571">
        <v>180</v>
      </c>
      <c r="E192" s="2384">
        <v>33</v>
      </c>
      <c r="F192" s="643">
        <f>D192*E192</f>
        <v>5940</v>
      </c>
    </row>
    <row r="193" spans="1:6" ht="22.5">
      <c r="A193" s="587" t="s">
        <v>3148</v>
      </c>
      <c r="B193" s="599" t="s">
        <v>3149</v>
      </c>
      <c r="C193" s="603"/>
      <c r="D193" s="604"/>
      <c r="E193" s="2384"/>
      <c r="F193" s="643"/>
    </row>
    <row r="194" spans="1:6" ht="45">
      <c r="A194" s="577"/>
      <c r="B194" s="606" t="s">
        <v>3150</v>
      </c>
      <c r="C194" s="570" t="s">
        <v>639</v>
      </c>
      <c r="D194" s="571">
        <v>45</v>
      </c>
      <c r="E194" s="2384">
        <v>35</v>
      </c>
      <c r="F194" s="643">
        <f>D194*E194</f>
        <v>1575</v>
      </c>
    </row>
    <row r="195" spans="1:6" ht="22.5">
      <c r="A195" s="587" t="s">
        <v>3151</v>
      </c>
      <c r="B195" s="599" t="s">
        <v>3152</v>
      </c>
      <c r="C195" s="603"/>
      <c r="D195" s="604"/>
      <c r="E195" s="2384"/>
      <c r="F195" s="643"/>
    </row>
    <row r="196" spans="1:6" ht="33.75">
      <c r="A196" s="587"/>
      <c r="B196" s="606" t="s">
        <v>3153</v>
      </c>
      <c r="C196" s="570" t="s">
        <v>639</v>
      </c>
      <c r="D196" s="571">
        <v>125</v>
      </c>
      <c r="E196" s="2384">
        <v>35</v>
      </c>
      <c r="F196" s="643">
        <f>D196*E196</f>
        <v>4375</v>
      </c>
    </row>
    <row r="197" spans="1:6" ht="22.5">
      <c r="A197" s="587" t="s">
        <v>3154</v>
      </c>
      <c r="B197" s="599" t="s">
        <v>3155</v>
      </c>
      <c r="C197" s="603"/>
      <c r="D197" s="604"/>
      <c r="E197" s="2384"/>
      <c r="F197" s="643"/>
    </row>
    <row r="198" spans="1:6" ht="33.75">
      <c r="A198" s="577"/>
      <c r="B198" s="607" t="s">
        <v>3156</v>
      </c>
      <c r="C198" s="570" t="s">
        <v>3157</v>
      </c>
      <c r="D198" s="571">
        <v>1</v>
      </c>
      <c r="E198" s="2384">
        <v>800</v>
      </c>
      <c r="F198" s="643">
        <f>D198*E198</f>
        <v>800</v>
      </c>
    </row>
    <row r="199" spans="1:6" ht="22.5">
      <c r="A199" s="590" t="s">
        <v>3158</v>
      </c>
      <c r="B199" s="608" t="s">
        <v>3159</v>
      </c>
      <c r="C199" s="609"/>
      <c r="D199" s="610"/>
      <c r="E199" s="2394"/>
      <c r="F199" s="654"/>
    </row>
    <row r="200" spans="1:6" ht="45">
      <c r="A200" s="611"/>
      <c r="B200" s="612" t="s">
        <v>3160</v>
      </c>
      <c r="C200" s="570" t="s">
        <v>3069</v>
      </c>
      <c r="D200" s="575">
        <v>62</v>
      </c>
      <c r="E200" s="2385">
        <v>89</v>
      </c>
      <c r="F200" s="643">
        <f>D200*E200</f>
        <v>5518</v>
      </c>
    </row>
    <row r="201" spans="1:6" ht="22.5">
      <c r="A201" s="590" t="s">
        <v>3161</v>
      </c>
      <c r="B201" s="608" t="s">
        <v>3162</v>
      </c>
      <c r="C201" s="609"/>
      <c r="D201" s="610"/>
      <c r="E201" s="2394"/>
      <c r="F201" s="654"/>
    </row>
    <row r="202" spans="1:6" ht="33.75">
      <c r="A202" s="611"/>
      <c r="B202" s="612" t="s">
        <v>3163</v>
      </c>
      <c r="C202" s="570"/>
      <c r="D202" s="575"/>
      <c r="E202" s="2385"/>
      <c r="F202" s="654"/>
    </row>
    <row r="203" spans="1:6">
      <c r="A203" s="577"/>
      <c r="B203" s="598" t="s">
        <v>3164</v>
      </c>
      <c r="C203" s="596" t="s">
        <v>272</v>
      </c>
      <c r="D203" s="571">
        <v>2</v>
      </c>
      <c r="E203" s="2384">
        <v>256</v>
      </c>
      <c r="F203" s="643">
        <f>D203*E203</f>
        <v>512</v>
      </c>
    </row>
    <row r="204" spans="1:6">
      <c r="A204" s="577"/>
      <c r="B204" s="598" t="s">
        <v>3165</v>
      </c>
      <c r="C204" s="570" t="s">
        <v>272</v>
      </c>
      <c r="D204" s="571">
        <v>4</v>
      </c>
      <c r="E204" s="2384">
        <v>380</v>
      </c>
      <c r="F204" s="643">
        <f>D204*E204</f>
        <v>1520</v>
      </c>
    </row>
    <row r="205" spans="1:6" ht="18">
      <c r="A205" s="554" t="s">
        <v>3097</v>
      </c>
      <c r="B205" s="555" t="s">
        <v>3098</v>
      </c>
      <c r="C205" s="2068" t="s">
        <v>3060</v>
      </c>
      <c r="D205" s="555"/>
      <c r="E205" s="2380"/>
      <c r="F205" s="646">
        <f>SUM(F139:F204)</f>
        <v>49147</v>
      </c>
    </row>
    <row r="206" spans="1:6">
      <c r="A206" s="554" t="s">
        <v>3166</v>
      </c>
      <c r="B206" s="555" t="s">
        <v>3167</v>
      </c>
      <c r="C206" s="555"/>
      <c r="D206" s="555"/>
      <c r="E206" s="2380"/>
      <c r="F206" s="640"/>
    </row>
    <row r="207" spans="1:6">
      <c r="A207" s="613" t="s">
        <v>3168</v>
      </c>
      <c r="B207" s="588" t="s">
        <v>3169</v>
      </c>
      <c r="C207" s="570"/>
      <c r="D207" s="571"/>
      <c r="E207" s="2384"/>
      <c r="F207" s="655"/>
    </row>
    <row r="208" spans="1:6" ht="191.25">
      <c r="A208" s="613"/>
      <c r="B208" s="614" t="s">
        <v>3170</v>
      </c>
      <c r="C208" s="570" t="s">
        <v>272</v>
      </c>
      <c r="D208" s="571">
        <v>11</v>
      </c>
      <c r="E208" s="2384">
        <v>489</v>
      </c>
      <c r="F208" s="643">
        <f>D208*E208</f>
        <v>5379</v>
      </c>
    </row>
    <row r="209" spans="1:6">
      <c r="A209" s="613" t="s">
        <v>3171</v>
      </c>
      <c r="B209" s="591" t="s">
        <v>3172</v>
      </c>
      <c r="C209" s="592"/>
      <c r="D209" s="593"/>
      <c r="E209" s="2391"/>
      <c r="F209" s="651"/>
    </row>
    <row r="210" spans="1:6" ht="236.25">
      <c r="A210" s="613"/>
      <c r="B210" s="614" t="s">
        <v>5395</v>
      </c>
      <c r="C210" s="615" t="s">
        <v>272</v>
      </c>
      <c r="D210" s="616">
        <v>1</v>
      </c>
      <c r="E210" s="2395">
        <v>1500</v>
      </c>
      <c r="F210" s="643">
        <f>D210*E210</f>
        <v>1500</v>
      </c>
    </row>
    <row r="211" spans="1:6" ht="90">
      <c r="A211" s="1890"/>
      <c r="B211" s="614" t="s">
        <v>5295</v>
      </c>
      <c r="C211" s="615"/>
      <c r="D211" s="616"/>
      <c r="E211" s="2395"/>
      <c r="F211" s="643"/>
    </row>
    <row r="212" spans="1:6">
      <c r="A212" s="613" t="s">
        <v>3173</v>
      </c>
      <c r="B212" s="591" t="s">
        <v>3174</v>
      </c>
      <c r="C212" s="592"/>
      <c r="D212" s="593"/>
      <c r="E212" s="2391"/>
      <c r="F212" s="651"/>
    </row>
    <row r="213" spans="1:6" ht="225">
      <c r="A213" s="613"/>
      <c r="B213" s="614" t="s">
        <v>3175</v>
      </c>
      <c r="C213" s="615" t="s">
        <v>272</v>
      </c>
      <c r="D213" s="616">
        <v>26</v>
      </c>
      <c r="E213" s="2395">
        <v>556</v>
      </c>
      <c r="F213" s="643">
        <f>D213*E213</f>
        <v>14456</v>
      </c>
    </row>
    <row r="214" spans="1:6">
      <c r="A214" s="613" t="s">
        <v>3176</v>
      </c>
      <c r="B214" s="617" t="s">
        <v>3177</v>
      </c>
      <c r="C214" s="570"/>
      <c r="D214" s="571"/>
      <c r="E214" s="2384"/>
      <c r="F214" s="643"/>
    </row>
    <row r="215" spans="1:6" ht="67.5">
      <c r="A215" s="587"/>
      <c r="B215" s="569" t="s">
        <v>3178</v>
      </c>
      <c r="C215" s="570" t="s">
        <v>272</v>
      </c>
      <c r="D215" s="571">
        <v>13</v>
      </c>
      <c r="E215" s="2384">
        <v>465</v>
      </c>
      <c r="F215" s="643">
        <f>D215*E215</f>
        <v>6045</v>
      </c>
    </row>
    <row r="216" spans="1:6">
      <c r="A216" s="618" t="s">
        <v>3179</v>
      </c>
      <c r="B216" s="619" t="s">
        <v>3180</v>
      </c>
      <c r="C216" s="620"/>
      <c r="D216" s="621"/>
      <c r="E216" s="2396"/>
      <c r="F216" s="656"/>
    </row>
    <row r="217" spans="1:6" ht="191.25">
      <c r="A217" s="613"/>
      <c r="B217" s="622" t="s">
        <v>3181</v>
      </c>
      <c r="C217" s="623" t="s">
        <v>272</v>
      </c>
      <c r="D217" s="624">
        <v>1</v>
      </c>
      <c r="E217" s="2397">
        <v>650</v>
      </c>
      <c r="F217" s="643">
        <f>D217*E217</f>
        <v>650</v>
      </c>
    </row>
    <row r="218" spans="1:6">
      <c r="A218" s="618" t="s">
        <v>3182</v>
      </c>
      <c r="B218" s="625" t="s">
        <v>3183</v>
      </c>
      <c r="C218" s="592"/>
      <c r="D218" s="593"/>
      <c r="E218" s="2391"/>
      <c r="F218" s="651"/>
    </row>
    <row r="219" spans="1:6" ht="270">
      <c r="A219" s="626"/>
      <c r="B219" s="569" t="s">
        <v>3184</v>
      </c>
      <c r="C219" s="570" t="s">
        <v>272</v>
      </c>
      <c r="D219" s="571">
        <v>10</v>
      </c>
      <c r="E219" s="2384">
        <v>520</v>
      </c>
      <c r="F219" s="643">
        <f>D219*E219</f>
        <v>5200</v>
      </c>
    </row>
    <row r="220" spans="1:6">
      <c r="A220" s="618" t="s">
        <v>3185</v>
      </c>
      <c r="B220" s="625" t="s">
        <v>3186</v>
      </c>
      <c r="C220" s="592"/>
      <c r="D220" s="593"/>
      <c r="E220" s="2391"/>
      <c r="F220" s="651"/>
    </row>
    <row r="221" spans="1:6" ht="258.75">
      <c r="A221" s="626"/>
      <c r="B221" s="569" t="s">
        <v>3187</v>
      </c>
      <c r="C221" s="570" t="s">
        <v>272</v>
      </c>
      <c r="D221" s="571">
        <v>4</v>
      </c>
      <c r="E221" s="2384">
        <v>880</v>
      </c>
      <c r="F221" s="643">
        <f>D221*E221</f>
        <v>3520</v>
      </c>
    </row>
    <row r="222" spans="1:6">
      <c r="A222" s="618" t="s">
        <v>3188</v>
      </c>
      <c r="B222" s="625" t="s">
        <v>3189</v>
      </c>
      <c r="C222" s="592"/>
      <c r="D222" s="593"/>
      <c r="E222" s="2391"/>
      <c r="F222" s="651"/>
    </row>
    <row r="223" spans="1:6" ht="326.25">
      <c r="A223" s="626"/>
      <c r="B223" s="569" t="s">
        <v>3190</v>
      </c>
      <c r="C223" s="570" t="s">
        <v>272</v>
      </c>
      <c r="D223" s="571">
        <v>11</v>
      </c>
      <c r="E223" s="2384">
        <v>989</v>
      </c>
      <c r="F223" s="643">
        <f>D223*E223</f>
        <v>10879</v>
      </c>
    </row>
    <row r="224" spans="1:6">
      <c r="A224" s="618" t="s">
        <v>3191</v>
      </c>
      <c r="B224" s="625" t="s">
        <v>3192</v>
      </c>
      <c r="C224" s="592"/>
      <c r="D224" s="593"/>
      <c r="E224" s="2391"/>
      <c r="F224" s="651"/>
    </row>
    <row r="225" spans="1:6" ht="326.25">
      <c r="A225" s="626"/>
      <c r="B225" s="569" t="s">
        <v>3193</v>
      </c>
      <c r="C225" s="570" t="s">
        <v>272</v>
      </c>
      <c r="D225" s="571">
        <v>6</v>
      </c>
      <c r="E225" s="2384">
        <v>1650</v>
      </c>
      <c r="F225" s="643">
        <f>D225*E225</f>
        <v>9900</v>
      </c>
    </row>
    <row r="226" spans="1:6">
      <c r="A226" s="618" t="s">
        <v>3194</v>
      </c>
      <c r="B226" s="617" t="s">
        <v>3195</v>
      </c>
      <c r="C226" s="570"/>
      <c r="D226" s="571"/>
      <c r="E226" s="2384"/>
      <c r="F226" s="643"/>
    </row>
    <row r="227" spans="1:6" ht="135">
      <c r="A227" s="587"/>
      <c r="B227" s="569" t="s">
        <v>3196</v>
      </c>
      <c r="C227" s="570" t="s">
        <v>272</v>
      </c>
      <c r="D227" s="571">
        <v>8</v>
      </c>
      <c r="E227" s="2384">
        <v>680</v>
      </c>
      <c r="F227" s="643">
        <f>D227*E227</f>
        <v>5440</v>
      </c>
    </row>
    <row r="228" spans="1:6">
      <c r="A228" s="618" t="s">
        <v>3197</v>
      </c>
      <c r="B228" s="617" t="s">
        <v>3198</v>
      </c>
      <c r="C228" s="570"/>
      <c r="D228" s="571"/>
      <c r="E228" s="2384"/>
      <c r="F228" s="643"/>
    </row>
    <row r="229" spans="1:6" ht="213.75">
      <c r="A229" s="587"/>
      <c r="B229" s="569" t="s">
        <v>3199</v>
      </c>
      <c r="C229" s="570" t="s">
        <v>272</v>
      </c>
      <c r="D229" s="571">
        <v>4</v>
      </c>
      <c r="E229" s="2384">
        <v>890</v>
      </c>
      <c r="F229" s="643">
        <f>D229*E229</f>
        <v>3560</v>
      </c>
    </row>
    <row r="230" spans="1:6">
      <c r="A230" s="618" t="s">
        <v>3200</v>
      </c>
      <c r="B230" s="617" t="s">
        <v>3201</v>
      </c>
      <c r="C230" s="570"/>
      <c r="D230" s="571"/>
      <c r="E230" s="2384"/>
      <c r="F230" s="643"/>
    </row>
    <row r="231" spans="1:6" ht="101.25">
      <c r="A231" s="587"/>
      <c r="B231" s="569" t="s">
        <v>3202</v>
      </c>
      <c r="C231" s="570" t="s">
        <v>272</v>
      </c>
      <c r="D231" s="571">
        <v>2</v>
      </c>
      <c r="E231" s="2384">
        <v>355</v>
      </c>
      <c r="F231" s="643">
        <f>D231*E231</f>
        <v>710</v>
      </c>
    </row>
    <row r="232" spans="1:6">
      <c r="A232" s="618" t="s">
        <v>3203</v>
      </c>
      <c r="B232" s="617" t="s">
        <v>3204</v>
      </c>
      <c r="C232" s="570"/>
      <c r="D232" s="571"/>
      <c r="E232" s="2384"/>
      <c r="F232" s="643"/>
    </row>
    <row r="233" spans="1:6" ht="45">
      <c r="A233" s="587"/>
      <c r="B233" s="598" t="s">
        <v>3205</v>
      </c>
      <c r="C233" s="570" t="s">
        <v>272</v>
      </c>
      <c r="D233" s="571">
        <v>16</v>
      </c>
      <c r="E233" s="2384">
        <v>110</v>
      </c>
      <c r="F233" s="643">
        <f>D233*E233</f>
        <v>1760</v>
      </c>
    </row>
    <row r="234" spans="1:6">
      <c r="A234" s="618" t="s">
        <v>3206</v>
      </c>
      <c r="B234" s="617" t="s">
        <v>3207</v>
      </c>
      <c r="C234" s="570"/>
      <c r="D234" s="571"/>
      <c r="E234" s="2384"/>
      <c r="F234" s="643"/>
    </row>
    <row r="235" spans="1:6" ht="33.75">
      <c r="A235" s="587"/>
      <c r="B235" s="598" t="s">
        <v>3208</v>
      </c>
      <c r="C235" s="570" t="s">
        <v>272</v>
      </c>
      <c r="D235" s="571">
        <v>5</v>
      </c>
      <c r="E235" s="2384">
        <v>55</v>
      </c>
      <c r="F235" s="643">
        <f>D235*E235</f>
        <v>275</v>
      </c>
    </row>
    <row r="236" spans="1:6" ht="22.5">
      <c r="A236" s="554" t="s">
        <v>3166</v>
      </c>
      <c r="B236" s="555" t="s">
        <v>3167</v>
      </c>
      <c r="C236" s="555" t="s">
        <v>3060</v>
      </c>
      <c r="D236" s="555"/>
      <c r="E236" s="2380"/>
      <c r="F236" s="646">
        <f>SUM(F208:F235)</f>
        <v>69274</v>
      </c>
    </row>
    <row r="237" spans="1:6" ht="22.5">
      <c r="A237" s="554" t="s">
        <v>3209</v>
      </c>
      <c r="B237" s="555" t="s">
        <v>3210</v>
      </c>
      <c r="C237" s="555"/>
      <c r="D237" s="555"/>
      <c r="E237" s="2380"/>
      <c r="F237" s="640"/>
    </row>
    <row r="238" spans="1:6">
      <c r="A238" s="577" t="s">
        <v>3211</v>
      </c>
      <c r="B238" s="617" t="s">
        <v>3212</v>
      </c>
      <c r="C238" s="570"/>
      <c r="D238" s="571"/>
      <c r="E238" s="2384"/>
      <c r="F238" s="643"/>
    </row>
    <row r="239" spans="1:6" ht="213.75">
      <c r="A239" s="577"/>
      <c r="B239" s="627" t="s">
        <v>3213</v>
      </c>
      <c r="C239" s="571"/>
      <c r="D239" s="571"/>
      <c r="E239" s="2384"/>
      <c r="F239" s="643"/>
    </row>
    <row r="240" spans="1:6">
      <c r="A240" s="577"/>
      <c r="B240" s="569" t="s">
        <v>3214</v>
      </c>
      <c r="C240" s="571" t="s">
        <v>272</v>
      </c>
      <c r="D240" s="571">
        <v>21</v>
      </c>
      <c r="E240" s="2384">
        <v>800</v>
      </c>
      <c r="F240" s="643">
        <f>D240*E240</f>
        <v>16800</v>
      </c>
    </row>
    <row r="241" spans="1:6">
      <c r="A241" s="577" t="s">
        <v>3215</v>
      </c>
      <c r="B241" s="617" t="s">
        <v>3216</v>
      </c>
      <c r="C241" s="570"/>
      <c r="D241" s="571"/>
      <c r="E241" s="2398"/>
      <c r="F241" s="655"/>
    </row>
    <row r="242" spans="1:6" ht="202.5">
      <c r="A242" s="577"/>
      <c r="B242" s="627" t="s">
        <v>3217</v>
      </c>
      <c r="C242" s="571" t="s">
        <v>272</v>
      </c>
      <c r="D242" s="571">
        <v>2</v>
      </c>
      <c r="E242" s="2398">
        <v>1500</v>
      </c>
      <c r="F242" s="643">
        <f>D242*E242</f>
        <v>3000</v>
      </c>
    </row>
    <row r="243" spans="1:6">
      <c r="A243" s="577" t="s">
        <v>3218</v>
      </c>
      <c r="B243" s="557" t="s">
        <v>3219</v>
      </c>
      <c r="C243" s="570"/>
      <c r="D243" s="571"/>
      <c r="E243" s="2384"/>
      <c r="F243" s="643"/>
    </row>
    <row r="244" spans="1:6" ht="45">
      <c r="A244" s="568"/>
      <c r="B244" s="569" t="s">
        <v>3220</v>
      </c>
      <c r="C244" s="570"/>
      <c r="D244" s="571"/>
      <c r="E244" s="2384"/>
      <c r="F244" s="643"/>
    </row>
    <row r="245" spans="1:6">
      <c r="A245" s="580"/>
      <c r="B245" s="569" t="s">
        <v>3221</v>
      </c>
      <c r="C245" s="570" t="s">
        <v>272</v>
      </c>
      <c r="D245" s="571">
        <v>15</v>
      </c>
      <c r="E245" s="2384">
        <v>100</v>
      </c>
      <c r="F245" s="643">
        <f>D245*E245</f>
        <v>1500</v>
      </c>
    </row>
    <row r="246" spans="1:6">
      <c r="A246" s="580"/>
      <c r="B246" s="569" t="s">
        <v>3222</v>
      </c>
      <c r="C246" s="570" t="s">
        <v>272</v>
      </c>
      <c r="D246" s="571">
        <v>10</v>
      </c>
      <c r="E246" s="2384">
        <v>200</v>
      </c>
      <c r="F246" s="643">
        <f>D246*E246</f>
        <v>2000</v>
      </c>
    </row>
    <row r="247" spans="1:6">
      <c r="A247" s="554" t="s">
        <v>3223</v>
      </c>
      <c r="B247" s="555" t="s">
        <v>3224</v>
      </c>
      <c r="C247" s="555"/>
      <c r="D247" s="555"/>
      <c r="E247" s="2380"/>
      <c r="F247" s="640"/>
    </row>
    <row r="248" spans="1:6">
      <c r="A248" s="577" t="s">
        <v>3225</v>
      </c>
      <c r="B248" s="557" t="s">
        <v>3226</v>
      </c>
      <c r="C248" s="570"/>
      <c r="D248" s="571"/>
      <c r="E248" s="2384"/>
      <c r="F248" s="643"/>
    </row>
    <row r="249" spans="1:6" ht="146.25">
      <c r="A249" s="568"/>
      <c r="B249" s="569" t="s">
        <v>3227</v>
      </c>
      <c r="C249" s="570" t="s">
        <v>272</v>
      </c>
      <c r="D249" s="571">
        <v>57</v>
      </c>
      <c r="E249" s="2384">
        <v>200</v>
      </c>
      <c r="F249" s="643">
        <f>D249*E249</f>
        <v>11400</v>
      </c>
    </row>
    <row r="250" spans="1:6" ht="33.75">
      <c r="A250" s="1876"/>
      <c r="B250" s="1873" t="s">
        <v>5297</v>
      </c>
      <c r="C250" s="1869"/>
      <c r="D250" s="1870"/>
      <c r="E250" s="2384"/>
      <c r="F250" s="1871"/>
    </row>
    <row r="251" spans="1:6">
      <c r="A251" s="577" t="s">
        <v>3228</v>
      </c>
      <c r="B251" s="557" t="s">
        <v>3229</v>
      </c>
      <c r="C251" s="570"/>
      <c r="D251" s="571"/>
      <c r="E251" s="2384"/>
      <c r="F251" s="643"/>
    </row>
    <row r="252" spans="1:6" ht="135">
      <c r="A252" s="568"/>
      <c r="B252" s="569" t="s">
        <v>3230</v>
      </c>
      <c r="C252" s="570" t="s">
        <v>272</v>
      </c>
      <c r="D252" s="571">
        <v>3</v>
      </c>
      <c r="E252" s="2384">
        <v>600</v>
      </c>
      <c r="F252" s="643">
        <f>D252*E252</f>
        <v>1800</v>
      </c>
    </row>
    <row r="253" spans="1:6" ht="45">
      <c r="A253" s="1876"/>
      <c r="B253" s="1873" t="s">
        <v>5298</v>
      </c>
      <c r="C253" s="1869"/>
      <c r="D253" s="1870"/>
      <c r="E253" s="2384"/>
      <c r="F253" s="1871"/>
    </row>
    <row r="254" spans="1:6">
      <c r="A254" s="577" t="s">
        <v>3231</v>
      </c>
      <c r="B254" s="557" t="s">
        <v>3232</v>
      </c>
      <c r="C254" s="570"/>
      <c r="D254" s="571"/>
      <c r="E254" s="2384"/>
      <c r="F254" s="643"/>
    </row>
    <row r="255" spans="1:6" ht="135">
      <c r="A255" s="568"/>
      <c r="B255" s="569" t="s">
        <v>3233</v>
      </c>
      <c r="C255" s="570" t="s">
        <v>272</v>
      </c>
      <c r="D255" s="571">
        <v>1</v>
      </c>
      <c r="E255" s="2384">
        <v>1000</v>
      </c>
      <c r="F255" s="643">
        <f>D255*E255</f>
        <v>1000</v>
      </c>
    </row>
    <row r="256" spans="1:6" ht="45">
      <c r="A256" s="1876"/>
      <c r="B256" s="1875" t="s">
        <v>5299</v>
      </c>
      <c r="C256" s="1869"/>
      <c r="D256" s="1870"/>
      <c r="E256" s="2384"/>
      <c r="F256" s="1871"/>
    </row>
    <row r="257" spans="1:6">
      <c r="A257" s="577" t="s">
        <v>3234</v>
      </c>
      <c r="B257" s="557" t="s">
        <v>3235</v>
      </c>
      <c r="C257" s="570"/>
      <c r="D257" s="571"/>
      <c r="E257" s="2384"/>
      <c r="F257" s="643"/>
    </row>
    <row r="258" spans="1:6" ht="33.75">
      <c r="A258" s="568"/>
      <c r="B258" s="569" t="s">
        <v>3236</v>
      </c>
      <c r="C258" s="570" t="s">
        <v>272</v>
      </c>
      <c r="D258" s="571">
        <v>1</v>
      </c>
      <c r="E258" s="2384">
        <v>500</v>
      </c>
      <c r="F258" s="643">
        <f>D258*E258</f>
        <v>500</v>
      </c>
    </row>
    <row r="259" spans="1:6">
      <c r="A259" s="568"/>
      <c r="B259" s="569" t="s">
        <v>3237</v>
      </c>
      <c r="C259" s="570" t="s">
        <v>272</v>
      </c>
      <c r="D259" s="571">
        <v>2</v>
      </c>
      <c r="E259" s="2384">
        <v>100</v>
      </c>
      <c r="F259" s="643">
        <f>D259*E259</f>
        <v>200</v>
      </c>
    </row>
    <row r="260" spans="1:6">
      <c r="A260" s="577" t="s">
        <v>3238</v>
      </c>
      <c r="B260" s="557" t="s">
        <v>3239</v>
      </c>
      <c r="C260" s="570"/>
      <c r="D260" s="571"/>
      <c r="E260" s="2384"/>
      <c r="F260" s="643"/>
    </row>
    <row r="261" spans="1:6" ht="78.75">
      <c r="A261" s="568"/>
      <c r="B261" s="569" t="s">
        <v>3240</v>
      </c>
      <c r="C261" s="570" t="s">
        <v>2984</v>
      </c>
      <c r="D261" s="571">
        <v>28</v>
      </c>
      <c r="E261" s="2384">
        <v>50</v>
      </c>
      <c r="F261" s="643">
        <f>D261*E261</f>
        <v>1400</v>
      </c>
    </row>
    <row r="262" spans="1:6">
      <c r="A262" s="577" t="s">
        <v>3241</v>
      </c>
      <c r="B262" s="557" t="s">
        <v>3242</v>
      </c>
      <c r="C262" s="570"/>
      <c r="D262" s="571"/>
      <c r="E262" s="2384"/>
      <c r="F262" s="643"/>
    </row>
    <row r="263" spans="1:6" ht="33.75">
      <c r="A263" s="568"/>
      <c r="B263" s="569" t="s">
        <v>3243</v>
      </c>
      <c r="C263" s="570" t="s">
        <v>3069</v>
      </c>
      <c r="D263" s="571">
        <v>53</v>
      </c>
      <c r="E263" s="2384">
        <v>5</v>
      </c>
      <c r="F263" s="643">
        <f>D263*E263</f>
        <v>265</v>
      </c>
    </row>
    <row r="264" spans="1:6">
      <c r="A264" s="577" t="s">
        <v>3244</v>
      </c>
      <c r="B264" s="557" t="s">
        <v>3245</v>
      </c>
      <c r="C264" s="570"/>
      <c r="D264" s="571"/>
      <c r="E264" s="2384"/>
      <c r="F264" s="643"/>
    </row>
    <row r="265" spans="1:6" ht="45">
      <c r="A265" s="568"/>
      <c r="B265" s="569" t="s">
        <v>3246</v>
      </c>
      <c r="C265" s="570" t="s">
        <v>2984</v>
      </c>
      <c r="D265" s="571">
        <v>13</v>
      </c>
      <c r="E265" s="2384">
        <v>150</v>
      </c>
      <c r="F265" s="643">
        <f>D265*E265</f>
        <v>1950</v>
      </c>
    </row>
    <row r="266" spans="1:6">
      <c r="A266" s="554" t="s">
        <v>3247</v>
      </c>
      <c r="B266" s="555" t="s">
        <v>3248</v>
      </c>
      <c r="C266" s="555"/>
      <c r="D266" s="555"/>
      <c r="E266" s="2380"/>
      <c r="F266" s="640"/>
    </row>
    <row r="267" spans="1:6" ht="112.5">
      <c r="A267" s="581"/>
      <c r="B267" s="628" t="s">
        <v>3249</v>
      </c>
      <c r="C267" s="570"/>
      <c r="D267" s="571"/>
      <c r="E267" s="2384"/>
      <c r="F267" s="655"/>
    </row>
    <row r="268" spans="1:6" ht="78.75">
      <c r="A268" s="581" t="s">
        <v>3250</v>
      </c>
      <c r="B268" s="557" t="s">
        <v>3251</v>
      </c>
      <c r="C268" s="570" t="s">
        <v>2984</v>
      </c>
      <c r="D268" s="571">
        <v>318</v>
      </c>
      <c r="E268" s="2384">
        <v>20</v>
      </c>
      <c r="F268" s="643">
        <f t="shared" ref="F268:F274" si="0">D268*E268</f>
        <v>6360</v>
      </c>
    </row>
    <row r="269" spans="1:6" ht="22.5">
      <c r="A269" s="581" t="s">
        <v>3252</v>
      </c>
      <c r="B269" s="557" t="s">
        <v>3253</v>
      </c>
      <c r="C269" s="570" t="s">
        <v>3069</v>
      </c>
      <c r="D269" s="571">
        <v>296</v>
      </c>
      <c r="E269" s="2384">
        <v>40</v>
      </c>
      <c r="F269" s="643">
        <f t="shared" si="0"/>
        <v>11840</v>
      </c>
    </row>
    <row r="270" spans="1:6" ht="33.75">
      <c r="A270" s="581" t="s">
        <v>3254</v>
      </c>
      <c r="B270" s="557" t="s">
        <v>3255</v>
      </c>
      <c r="C270" s="570" t="s">
        <v>2984</v>
      </c>
      <c r="D270" s="571">
        <v>7.3</v>
      </c>
      <c r="E270" s="2384">
        <v>180</v>
      </c>
      <c r="F270" s="643">
        <f t="shared" si="0"/>
        <v>1314</v>
      </c>
    </row>
    <row r="271" spans="1:6" ht="45">
      <c r="A271" s="581" t="s">
        <v>3256</v>
      </c>
      <c r="B271" s="557" t="s">
        <v>3257</v>
      </c>
      <c r="C271" s="570" t="s">
        <v>237</v>
      </c>
      <c r="D271" s="571">
        <v>4800</v>
      </c>
      <c r="E271" s="2384">
        <v>2</v>
      </c>
      <c r="F271" s="643">
        <f t="shared" si="0"/>
        <v>9600</v>
      </c>
    </row>
    <row r="272" spans="1:6" ht="67.5">
      <c r="A272" s="581" t="s">
        <v>3258</v>
      </c>
      <c r="B272" s="557" t="s">
        <v>3259</v>
      </c>
      <c r="C272" s="570" t="s">
        <v>2984</v>
      </c>
      <c r="D272" s="571">
        <v>48</v>
      </c>
      <c r="E272" s="2384">
        <v>200</v>
      </c>
      <c r="F272" s="643">
        <f t="shared" si="0"/>
        <v>9600</v>
      </c>
    </row>
    <row r="273" spans="1:6" ht="45">
      <c r="A273" s="581" t="s">
        <v>3260</v>
      </c>
      <c r="B273" s="557" t="s">
        <v>3261</v>
      </c>
      <c r="C273" s="570" t="s">
        <v>3069</v>
      </c>
      <c r="D273" s="571">
        <v>159</v>
      </c>
      <c r="E273" s="2384">
        <v>40</v>
      </c>
      <c r="F273" s="643">
        <f t="shared" si="0"/>
        <v>6360</v>
      </c>
    </row>
    <row r="274" spans="1:6" ht="101.25">
      <c r="A274" s="581" t="s">
        <v>3262</v>
      </c>
      <c r="B274" s="557" t="s">
        <v>3263</v>
      </c>
      <c r="C274" s="570" t="s">
        <v>3069</v>
      </c>
      <c r="D274" s="571">
        <v>163</v>
      </c>
      <c r="E274" s="2384">
        <v>50</v>
      </c>
      <c r="F274" s="643">
        <f t="shared" si="0"/>
        <v>8150</v>
      </c>
    </row>
    <row r="275" spans="1:6" ht="45">
      <c r="A275" s="581" t="s">
        <v>3264</v>
      </c>
      <c r="B275" s="569" t="s">
        <v>3265</v>
      </c>
      <c r="C275" s="570"/>
      <c r="D275" s="571"/>
      <c r="E275" s="2384"/>
      <c r="F275" s="655"/>
    </row>
    <row r="276" spans="1:6">
      <c r="A276" s="581"/>
      <c r="B276" s="569" t="s">
        <v>3266</v>
      </c>
      <c r="C276" s="570" t="s">
        <v>272</v>
      </c>
      <c r="D276" s="571">
        <v>2</v>
      </c>
      <c r="E276" s="2384">
        <v>200</v>
      </c>
      <c r="F276" s="643">
        <f>D276*E276</f>
        <v>400</v>
      </c>
    </row>
    <row r="277" spans="1:6" ht="45">
      <c r="A277" s="581" t="s">
        <v>3267</v>
      </c>
      <c r="B277" s="569" t="s">
        <v>3268</v>
      </c>
      <c r="C277" s="570" t="s">
        <v>2969</v>
      </c>
      <c r="D277" s="571">
        <v>201</v>
      </c>
      <c r="E277" s="2384">
        <v>10</v>
      </c>
      <c r="F277" s="643">
        <f>D277*E277</f>
        <v>2010</v>
      </c>
    </row>
    <row r="278" spans="1:6">
      <c r="A278" s="581" t="s">
        <v>3269</v>
      </c>
      <c r="B278" s="617" t="s">
        <v>3270</v>
      </c>
      <c r="C278" s="570"/>
      <c r="D278" s="571"/>
      <c r="E278" s="2384"/>
      <c r="F278" s="643"/>
    </row>
    <row r="279" spans="1:6" ht="202.5">
      <c r="A279" s="577"/>
      <c r="B279" s="629" t="s">
        <v>3271</v>
      </c>
      <c r="C279" s="571" t="s">
        <v>272</v>
      </c>
      <c r="D279" s="571">
        <v>1</v>
      </c>
      <c r="E279" s="2384">
        <v>6800</v>
      </c>
      <c r="F279" s="643">
        <f>D279*E279</f>
        <v>6800</v>
      </c>
    </row>
    <row r="280" spans="1:6">
      <c r="A280" s="581" t="s">
        <v>3272</v>
      </c>
      <c r="B280" s="617" t="s">
        <v>3273</v>
      </c>
      <c r="C280" s="570"/>
      <c r="D280" s="571"/>
      <c r="E280" s="2384"/>
      <c r="F280" s="643"/>
    </row>
    <row r="281" spans="1:6" ht="45">
      <c r="A281" s="577"/>
      <c r="B281" s="569" t="s">
        <v>3274</v>
      </c>
      <c r="C281" s="570" t="s">
        <v>272</v>
      </c>
      <c r="D281" s="571">
        <v>1</v>
      </c>
      <c r="E281" s="2384">
        <v>800</v>
      </c>
      <c r="F281" s="643">
        <f>D281*E281</f>
        <v>800</v>
      </c>
    </row>
    <row r="282" spans="1:6">
      <c r="A282" s="577" t="s">
        <v>3275</v>
      </c>
      <c r="B282" s="557" t="s">
        <v>3276</v>
      </c>
      <c r="C282" s="570"/>
      <c r="D282" s="571"/>
      <c r="E282" s="2384"/>
      <c r="F282" s="643"/>
    </row>
    <row r="283" spans="1:6">
      <c r="A283" s="1867"/>
      <c r="B283" s="1868"/>
      <c r="C283" s="1869"/>
      <c r="D283" s="1870"/>
      <c r="E283" s="2384"/>
      <c r="F283" s="1871"/>
    </row>
    <row r="284" spans="1:6" ht="157.5">
      <c r="A284" s="568"/>
      <c r="B284" s="569" t="s">
        <v>3277</v>
      </c>
      <c r="C284" s="571" t="s">
        <v>272</v>
      </c>
      <c r="D284" s="571">
        <v>1</v>
      </c>
      <c r="E284" s="2384">
        <v>6560</v>
      </c>
      <c r="F284" s="643">
        <f>D284*E284</f>
        <v>6560</v>
      </c>
    </row>
    <row r="285" spans="1:6">
      <c r="A285" s="577" t="s">
        <v>3278</v>
      </c>
      <c r="B285" s="557" t="s">
        <v>3279</v>
      </c>
      <c r="C285" s="570"/>
      <c r="D285" s="571"/>
      <c r="E285" s="2384"/>
      <c r="F285" s="643"/>
    </row>
    <row r="286" spans="1:6" ht="236.25">
      <c r="A286" s="568"/>
      <c r="B286" s="569" t="s">
        <v>3280</v>
      </c>
      <c r="C286" s="571" t="s">
        <v>272</v>
      </c>
      <c r="D286" s="571">
        <v>1</v>
      </c>
      <c r="E286" s="2384">
        <v>4890</v>
      </c>
      <c r="F286" s="643">
        <f>D286*E286</f>
        <v>4890</v>
      </c>
    </row>
    <row r="287" spans="1:6" ht="123.75">
      <c r="A287" s="1876"/>
      <c r="B287" s="1873" t="s">
        <v>5300</v>
      </c>
      <c r="C287" s="1870"/>
      <c r="D287" s="1870"/>
      <c r="E287" s="2384"/>
      <c r="F287" s="1871"/>
    </row>
    <row r="288" spans="1:6">
      <c r="A288" s="577" t="s">
        <v>3281</v>
      </c>
      <c r="B288" s="617" t="s">
        <v>3282</v>
      </c>
      <c r="C288" s="570"/>
      <c r="D288" s="571"/>
      <c r="E288" s="2384"/>
      <c r="F288" s="643"/>
    </row>
    <row r="289" spans="1:6" ht="236.25">
      <c r="A289" s="577"/>
      <c r="B289" s="569" t="s">
        <v>3283</v>
      </c>
      <c r="C289" s="571" t="s">
        <v>272</v>
      </c>
      <c r="D289" s="571">
        <v>1</v>
      </c>
      <c r="E289" s="2384">
        <v>4000</v>
      </c>
      <c r="F289" s="643">
        <f>D289*E289</f>
        <v>4000</v>
      </c>
    </row>
    <row r="290" spans="1:6" ht="45">
      <c r="A290" s="1867"/>
      <c r="B290" s="1873" t="s">
        <v>5301</v>
      </c>
      <c r="C290" s="1870"/>
      <c r="D290" s="1870"/>
      <c r="E290" s="2384"/>
      <c r="F290" s="1871"/>
    </row>
    <row r="291" spans="1:6">
      <c r="A291" s="577" t="s">
        <v>3284</v>
      </c>
      <c r="B291" s="557" t="s">
        <v>3285</v>
      </c>
      <c r="C291" s="570"/>
      <c r="D291" s="571"/>
      <c r="E291" s="2384"/>
      <c r="F291" s="643"/>
    </row>
    <row r="292" spans="1:6" ht="236.25">
      <c r="A292" s="568"/>
      <c r="B292" s="569" t="s">
        <v>3286</v>
      </c>
      <c r="C292" s="571" t="s">
        <v>272</v>
      </c>
      <c r="D292" s="571">
        <v>2</v>
      </c>
      <c r="E292" s="2384">
        <v>1650</v>
      </c>
      <c r="F292" s="643">
        <f>D292*E292</f>
        <v>3300</v>
      </c>
    </row>
    <row r="293" spans="1:6">
      <c r="A293" s="577" t="s">
        <v>3287</v>
      </c>
      <c r="B293" s="557" t="s">
        <v>3288</v>
      </c>
      <c r="C293" s="570"/>
      <c r="D293" s="571"/>
      <c r="E293" s="2384"/>
      <c r="F293" s="643"/>
    </row>
    <row r="294" spans="1:6" ht="180">
      <c r="A294" s="568"/>
      <c r="B294" s="569" t="s">
        <v>3289</v>
      </c>
      <c r="C294" s="571" t="s">
        <v>272</v>
      </c>
      <c r="D294" s="571">
        <v>1</v>
      </c>
      <c r="E294" s="2384">
        <v>1200</v>
      </c>
      <c r="F294" s="643">
        <f>D294*E294</f>
        <v>1200</v>
      </c>
    </row>
    <row r="295" spans="1:6">
      <c r="A295" s="577" t="s">
        <v>3290</v>
      </c>
      <c r="B295" s="557" t="s">
        <v>3291</v>
      </c>
      <c r="C295" s="570"/>
      <c r="D295" s="571"/>
      <c r="E295" s="2384"/>
      <c r="F295" s="643"/>
    </row>
    <row r="296" spans="1:6" ht="33.75">
      <c r="A296" s="577"/>
      <c r="B296" s="630" t="s">
        <v>3292</v>
      </c>
      <c r="C296" s="571" t="s">
        <v>272</v>
      </c>
      <c r="D296" s="571">
        <v>2</v>
      </c>
      <c r="E296" s="2384">
        <v>110</v>
      </c>
      <c r="F296" s="643">
        <f>D296*E296</f>
        <v>220</v>
      </c>
    </row>
    <row r="297" spans="1:6">
      <c r="A297" s="577" t="s">
        <v>3293</v>
      </c>
      <c r="B297" s="557" t="s">
        <v>3294</v>
      </c>
      <c r="C297" s="570"/>
      <c r="D297" s="571"/>
      <c r="E297" s="2384"/>
      <c r="F297" s="643"/>
    </row>
    <row r="298" spans="1:6" ht="56.25">
      <c r="A298" s="568"/>
      <c r="B298" s="569" t="s">
        <v>3295</v>
      </c>
      <c r="C298" s="570"/>
      <c r="D298" s="571"/>
      <c r="E298" s="2384"/>
      <c r="F298" s="643"/>
    </row>
    <row r="299" spans="1:6" ht="14.25">
      <c r="A299" s="568"/>
      <c r="B299" s="569" t="s">
        <v>3296</v>
      </c>
      <c r="C299" s="570" t="s">
        <v>3297</v>
      </c>
      <c r="D299" s="571">
        <v>11</v>
      </c>
      <c r="E299" s="2384">
        <v>60</v>
      </c>
      <c r="F299" s="643">
        <f>D299*E299</f>
        <v>660</v>
      </c>
    </row>
    <row r="300" spans="1:6" ht="14.25">
      <c r="A300" s="568"/>
      <c r="B300" s="569" t="s">
        <v>3298</v>
      </c>
      <c r="C300" s="570" t="s">
        <v>3297</v>
      </c>
      <c r="D300" s="571">
        <v>22</v>
      </c>
      <c r="E300" s="2384">
        <v>60</v>
      </c>
      <c r="F300" s="643">
        <f>D300*E300</f>
        <v>1320</v>
      </c>
    </row>
    <row r="301" spans="1:6">
      <c r="A301" s="568"/>
      <c r="B301" s="569" t="s">
        <v>3299</v>
      </c>
      <c r="C301" s="570" t="s">
        <v>3069</v>
      </c>
      <c r="D301" s="571">
        <v>82</v>
      </c>
      <c r="E301" s="2384">
        <v>5</v>
      </c>
      <c r="F301" s="643">
        <f>D301*E301</f>
        <v>410</v>
      </c>
    </row>
    <row r="302" spans="1:6" ht="22.5">
      <c r="A302" s="554" t="s">
        <v>3209</v>
      </c>
      <c r="B302" s="555" t="s">
        <v>3300</v>
      </c>
      <c r="C302" s="2068" t="s">
        <v>3060</v>
      </c>
      <c r="D302" s="555"/>
      <c r="E302" s="2380"/>
      <c r="F302" s="646">
        <f>SUM(F238:F301)</f>
        <v>127609</v>
      </c>
    </row>
    <row r="303" spans="1:6">
      <c r="A303" s="241"/>
      <c r="B303" s="631"/>
      <c r="C303" s="57"/>
      <c r="D303" s="57"/>
      <c r="E303" s="111"/>
      <c r="F303" s="657"/>
    </row>
    <row r="304" spans="1:6">
      <c r="A304" s="632"/>
      <c r="B304" s="633" t="s">
        <v>3301</v>
      </c>
      <c r="C304" s="632"/>
      <c r="D304" s="634"/>
      <c r="E304" s="112"/>
      <c r="F304" s="657"/>
    </row>
    <row r="305" spans="1:6">
      <c r="A305" s="632"/>
      <c r="B305" s="633"/>
      <c r="C305" s="632"/>
      <c r="D305" s="634"/>
      <c r="E305" s="112"/>
      <c r="F305" s="657"/>
    </row>
    <row r="306" spans="1:6" ht="22.5">
      <c r="A306" s="632" t="s">
        <v>3302</v>
      </c>
      <c r="B306" s="633" t="s">
        <v>3303</v>
      </c>
      <c r="C306" s="632"/>
      <c r="D306" s="634"/>
      <c r="E306" s="112"/>
      <c r="F306" s="657"/>
    </row>
    <row r="307" spans="1:6">
      <c r="A307" s="632"/>
      <c r="B307" s="633"/>
      <c r="C307" s="635"/>
      <c r="D307" s="634"/>
      <c r="E307" s="112"/>
      <c r="F307" s="657"/>
    </row>
    <row r="308" spans="1:6">
      <c r="A308" s="632" t="s">
        <v>2960</v>
      </c>
      <c r="B308" s="633" t="s">
        <v>2961</v>
      </c>
      <c r="C308" s="635"/>
      <c r="D308" s="634"/>
      <c r="E308" s="112"/>
      <c r="F308" s="657">
        <f>F60</f>
        <v>21961</v>
      </c>
    </row>
    <row r="309" spans="1:6">
      <c r="A309" s="632" t="s">
        <v>3023</v>
      </c>
      <c r="B309" s="633" t="s">
        <v>3024</v>
      </c>
      <c r="C309" s="635"/>
      <c r="D309" s="634"/>
      <c r="E309" s="112"/>
      <c r="F309" s="657">
        <f>F98</f>
        <v>56147</v>
      </c>
    </row>
    <row r="310" spans="1:6">
      <c r="A310" s="632" t="s">
        <v>3061</v>
      </c>
      <c r="B310" s="633" t="s">
        <v>3062</v>
      </c>
      <c r="C310" s="635"/>
      <c r="D310" s="634"/>
      <c r="E310" s="112"/>
      <c r="F310" s="657">
        <f>F136</f>
        <v>61484</v>
      </c>
    </row>
    <row r="311" spans="1:6">
      <c r="A311" s="632" t="s">
        <v>3097</v>
      </c>
      <c r="B311" s="633" t="s">
        <v>3098</v>
      </c>
      <c r="C311" s="635"/>
      <c r="D311" s="634"/>
      <c r="E311" s="112"/>
      <c r="F311" s="657">
        <f>F205</f>
        <v>49147</v>
      </c>
    </row>
    <row r="312" spans="1:6">
      <c r="A312" s="632" t="s">
        <v>3166</v>
      </c>
      <c r="B312" s="633" t="s">
        <v>3167</v>
      </c>
      <c r="C312" s="635"/>
      <c r="D312" s="634"/>
      <c r="E312" s="112"/>
      <c r="F312" s="657">
        <f>F236</f>
        <v>69274</v>
      </c>
    </row>
    <row r="313" spans="1:6" ht="22.5">
      <c r="A313" s="632" t="s">
        <v>3209</v>
      </c>
      <c r="B313" s="633" t="s">
        <v>3210</v>
      </c>
      <c r="C313" s="635"/>
      <c r="D313" s="634"/>
      <c r="E313" s="112"/>
      <c r="F313" s="657">
        <f>F302</f>
        <v>127609</v>
      </c>
    </row>
    <row r="314" spans="1:6">
      <c r="A314" s="636"/>
      <c r="B314" s="637" t="s">
        <v>3304</v>
      </c>
      <c r="C314" s="636"/>
      <c r="D314" s="638"/>
      <c r="E314" s="135"/>
      <c r="F314" s="658">
        <f>SUM(F308:F313)</f>
        <v>385622</v>
      </c>
    </row>
    <row r="315" spans="1:6">
      <c r="A315" s="762"/>
      <c r="B315" s="763"/>
      <c r="C315" s="764"/>
      <c r="D315" s="112"/>
      <c r="E315" s="112"/>
      <c r="F315" s="761"/>
    </row>
    <row r="316" spans="1:6">
      <c r="A316" s="765"/>
      <c r="B316" s="766"/>
      <c r="C316" s="767"/>
      <c r="D316" s="768"/>
      <c r="E316" s="113"/>
      <c r="F316" s="769"/>
    </row>
    <row r="317" spans="1:6">
      <c r="A317" s="765"/>
      <c r="B317" s="766"/>
      <c r="C317" s="767"/>
      <c r="D317" s="768"/>
      <c r="E317" s="113"/>
      <c r="F317" s="769"/>
    </row>
    <row r="318" spans="1:6">
      <c r="A318" s="759"/>
      <c r="B318" s="760"/>
      <c r="C318" s="759"/>
      <c r="D318" s="56"/>
      <c r="E318" s="56"/>
      <c r="F318" s="770"/>
    </row>
  </sheetData>
  <sheetProtection selectLockedCells="1"/>
  <mergeCells count="2">
    <mergeCell ref="A1:A2"/>
    <mergeCell ref="F1:F2"/>
  </mergeCells>
  <pageMargins left="0.70866141732283472" right="0.39370078740157483" top="0.74803149606299213" bottom="0.39370078740157483" header="0.31496062992125984" footer="0.31496062992125984"/>
  <pageSetup paperSize="9" scale="45" orientation="portrait" r:id="rId1"/>
  <rowBreaks count="14" manualBreakCount="14">
    <brk id="44" max="5" man="1"/>
    <brk id="60" max="5" man="1"/>
    <brk id="90" max="5" man="1"/>
    <brk id="98" max="5" man="1"/>
    <brk id="136" max="5" man="1"/>
    <brk id="161" max="16383" man="1"/>
    <brk id="181" max="5" man="1"/>
    <brk id="205" max="5" man="1"/>
    <brk id="219" max="16383" man="1"/>
    <brk id="224" max="5" man="1"/>
    <brk id="236" max="5" man="1"/>
    <brk id="246" max="5" man="1"/>
    <brk id="265" max="5" man="1"/>
    <brk id="281"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A3BF-BCAD-41F8-901A-0A3DE3C03E65}">
  <dimension ref="A1:F2132"/>
  <sheetViews>
    <sheetView view="pageBreakPreview" topLeftCell="A220" zoomScale="110" zoomScaleNormal="100" zoomScaleSheetLayoutView="110" workbookViewId="0">
      <selection activeCell="B230" sqref="B230"/>
    </sheetView>
  </sheetViews>
  <sheetFormatPr defaultColWidth="9.140625" defaultRowHeight="11.25"/>
  <cols>
    <col min="1" max="1" width="5.28515625" style="1047" customWidth="1"/>
    <col min="2" max="2" width="45.28515625" style="822" customWidth="1"/>
    <col min="3" max="3" width="7.5703125" style="832" customWidth="1"/>
    <col min="4" max="4" width="7.5703125" style="851" customWidth="1"/>
    <col min="5" max="5" width="10.140625" style="960" customWidth="1"/>
    <col min="6" max="6" width="12.85546875" style="887" customWidth="1"/>
    <col min="7" max="16384" width="9.140625" style="776"/>
  </cols>
  <sheetData>
    <row r="1" spans="1:6" ht="22.5">
      <c r="A1" s="2471" t="s">
        <v>0</v>
      </c>
      <c r="B1" s="142" t="s">
        <v>1</v>
      </c>
      <c r="C1" s="143" t="s">
        <v>2</v>
      </c>
      <c r="D1" s="144" t="s">
        <v>3</v>
      </c>
      <c r="E1" s="514" t="s">
        <v>4</v>
      </c>
      <c r="F1" s="2473" t="s">
        <v>5</v>
      </c>
    </row>
    <row r="2" spans="1:6">
      <c r="A2" s="2472"/>
      <c r="B2" s="145"/>
      <c r="C2" s="146"/>
      <c r="D2" s="147"/>
      <c r="E2" s="516"/>
      <c r="F2" s="2474"/>
    </row>
    <row r="3" spans="1:6">
      <c r="A3" s="551"/>
      <c r="B3" s="552"/>
      <c r="C3" s="551"/>
      <c r="D3" s="553"/>
      <c r="E3" s="56"/>
      <c r="F3" s="553"/>
    </row>
    <row r="4" spans="1:6" ht="12.75">
      <c r="A4" s="468" t="s">
        <v>3443</v>
      </c>
      <c r="B4" s="469" t="s">
        <v>3444</v>
      </c>
      <c r="C4" s="470"/>
      <c r="D4" s="471"/>
      <c r="E4" s="2377"/>
      <c r="F4" s="639"/>
    </row>
    <row r="5" spans="1:6">
      <c r="A5" s="659"/>
      <c r="B5" s="660"/>
      <c r="C5" s="661"/>
      <c r="D5" s="662"/>
      <c r="E5" s="781"/>
      <c r="F5" s="747"/>
    </row>
    <row r="6" spans="1:6" ht="12.75">
      <c r="A6" s="663" t="s">
        <v>3445</v>
      </c>
      <c r="B6" s="664" t="s">
        <v>3446</v>
      </c>
      <c r="C6" s="665"/>
      <c r="D6" s="666"/>
      <c r="E6" s="781"/>
      <c r="F6" s="748"/>
    </row>
    <row r="7" spans="1:6" ht="12.75">
      <c r="A7" s="663"/>
      <c r="B7" s="664"/>
      <c r="C7" s="665"/>
      <c r="D7" s="666"/>
      <c r="E7" s="781"/>
      <c r="F7" s="748"/>
    </row>
    <row r="8" spans="1:6" ht="12.75">
      <c r="A8" s="663"/>
      <c r="B8" s="667" t="s">
        <v>3447</v>
      </c>
      <c r="C8" s="665"/>
      <c r="D8" s="666"/>
      <c r="E8" s="781"/>
      <c r="F8" s="748"/>
    </row>
    <row r="9" spans="1:6" ht="89.25">
      <c r="A9" s="668" t="s">
        <v>3448</v>
      </c>
      <c r="B9" s="669" t="s">
        <v>3449</v>
      </c>
      <c r="C9" s="665"/>
      <c r="D9" s="666"/>
      <c r="E9" s="781"/>
      <c r="F9" s="748"/>
    </row>
    <row r="10" spans="1:6" ht="12.75">
      <c r="A10" s="663"/>
      <c r="B10" s="673"/>
      <c r="C10" s="665"/>
      <c r="D10" s="666"/>
      <c r="E10" s="781"/>
      <c r="F10" s="750"/>
    </row>
    <row r="11" spans="1:6" ht="12.75">
      <c r="A11" s="663"/>
      <c r="B11" s="674" t="s">
        <v>3451</v>
      </c>
      <c r="C11" s="665"/>
      <c r="D11" s="666"/>
      <c r="E11" s="781"/>
      <c r="F11" s="750"/>
    </row>
    <row r="12" spans="1:6" ht="12.75">
      <c r="A12" s="663"/>
      <c r="B12" s="674"/>
      <c r="C12" s="665"/>
      <c r="D12" s="666"/>
      <c r="E12" s="781"/>
      <c r="F12" s="750"/>
    </row>
    <row r="13" spans="1:6" ht="51">
      <c r="A13" s="675">
        <v>1</v>
      </c>
      <c r="B13" s="669" t="s">
        <v>3453</v>
      </c>
      <c r="C13" s="676" t="s">
        <v>329</v>
      </c>
      <c r="D13" s="677">
        <v>400</v>
      </c>
      <c r="E13" s="781">
        <v>1</v>
      </c>
      <c r="F13" s="749">
        <f>D13*E13</f>
        <v>400</v>
      </c>
    </row>
    <row r="14" spans="1:6" ht="12.75">
      <c r="A14" s="675"/>
      <c r="B14" s="669"/>
      <c r="C14" s="676"/>
      <c r="D14" s="677"/>
      <c r="E14" s="781"/>
      <c r="F14" s="751"/>
    </row>
    <row r="15" spans="1:6" ht="38.25">
      <c r="A15" s="675">
        <v>2</v>
      </c>
      <c r="B15" s="678" t="s">
        <v>3455</v>
      </c>
      <c r="C15" s="676" t="s">
        <v>329</v>
      </c>
      <c r="D15" s="677">
        <v>400</v>
      </c>
      <c r="E15" s="781">
        <v>1</v>
      </c>
      <c r="F15" s="749">
        <f>D15*E15</f>
        <v>400</v>
      </c>
    </row>
    <row r="16" spans="1:6" ht="12.75">
      <c r="A16" s="663"/>
      <c r="B16" s="679"/>
      <c r="C16" s="665"/>
      <c r="D16" s="666"/>
      <c r="E16" s="781"/>
      <c r="F16" s="752"/>
    </row>
    <row r="17" spans="1:6" ht="25.5">
      <c r="A17" s="680">
        <v>3</v>
      </c>
      <c r="B17" s="681" t="s">
        <v>3457</v>
      </c>
      <c r="C17" s="682"/>
      <c r="D17" s="682"/>
      <c r="E17" s="781"/>
      <c r="F17" s="753"/>
    </row>
    <row r="18" spans="1:6" ht="25.5">
      <c r="A18" s="668" t="s">
        <v>3448</v>
      </c>
      <c r="B18" s="679" t="s">
        <v>3458</v>
      </c>
      <c r="C18" s="671" t="s">
        <v>272</v>
      </c>
      <c r="D18" s="672">
        <v>5</v>
      </c>
      <c r="E18" s="781">
        <v>100</v>
      </c>
      <c r="F18" s="749">
        <f>D18*E18</f>
        <v>500</v>
      </c>
    </row>
    <row r="19" spans="1:6" ht="25.5">
      <c r="A19" s="668" t="s">
        <v>3448</v>
      </c>
      <c r="B19" s="679" t="s">
        <v>3459</v>
      </c>
      <c r="C19" s="671" t="s">
        <v>272</v>
      </c>
      <c r="D19" s="672">
        <v>2</v>
      </c>
      <c r="E19" s="781">
        <v>100</v>
      </c>
      <c r="F19" s="749">
        <f>D19*E19</f>
        <v>200</v>
      </c>
    </row>
    <row r="20" spans="1:6" ht="25.5">
      <c r="A20" s="668" t="s">
        <v>3448</v>
      </c>
      <c r="B20" s="679" t="s">
        <v>3460</v>
      </c>
      <c r="C20" s="671" t="s">
        <v>272</v>
      </c>
      <c r="D20" s="672">
        <v>3</v>
      </c>
      <c r="E20" s="781">
        <v>100</v>
      </c>
      <c r="F20" s="749">
        <f>D20*E20</f>
        <v>300</v>
      </c>
    </row>
    <row r="21" spans="1:6" ht="12.75">
      <c r="A21" s="680"/>
      <c r="B21" s="679"/>
      <c r="C21" s="665"/>
      <c r="D21" s="666"/>
      <c r="E21" s="781"/>
      <c r="F21" s="751"/>
    </row>
    <row r="22" spans="1:6" ht="38.25">
      <c r="A22" s="680">
        <v>4</v>
      </c>
      <c r="B22" s="681" t="s">
        <v>3462</v>
      </c>
      <c r="C22" s="683"/>
      <c r="D22" s="684"/>
      <c r="E22" s="781"/>
      <c r="F22" s="754"/>
    </row>
    <row r="23" spans="1:6" ht="25.5">
      <c r="A23" s="668" t="s">
        <v>3448</v>
      </c>
      <c r="B23" s="679" t="s">
        <v>3463</v>
      </c>
      <c r="C23" s="671" t="s">
        <v>272</v>
      </c>
      <c r="D23" s="672">
        <v>5</v>
      </c>
      <c r="E23" s="781">
        <v>100</v>
      </c>
      <c r="F23" s="749">
        <f>D23*E23</f>
        <v>500</v>
      </c>
    </row>
    <row r="24" spans="1:6" ht="25.5">
      <c r="A24" s="668" t="s">
        <v>3448</v>
      </c>
      <c r="B24" s="679" t="s">
        <v>3464</v>
      </c>
      <c r="C24" s="671" t="s">
        <v>272</v>
      </c>
      <c r="D24" s="672">
        <v>2</v>
      </c>
      <c r="E24" s="781">
        <v>100</v>
      </c>
      <c r="F24" s="749">
        <f>D24*E24</f>
        <v>200</v>
      </c>
    </row>
    <row r="25" spans="1:6" ht="25.5">
      <c r="A25" s="668" t="s">
        <v>3448</v>
      </c>
      <c r="B25" s="679" t="s">
        <v>3465</v>
      </c>
      <c r="C25" s="671" t="s">
        <v>272</v>
      </c>
      <c r="D25" s="672">
        <v>3</v>
      </c>
      <c r="E25" s="781">
        <v>100</v>
      </c>
      <c r="F25" s="749">
        <f>D25*E25</f>
        <v>300</v>
      </c>
    </row>
    <row r="26" spans="1:6" ht="12.75">
      <c r="A26" s="680"/>
      <c r="B26" s="679"/>
      <c r="C26" s="665"/>
      <c r="D26" s="666"/>
      <c r="E26" s="781"/>
      <c r="F26" s="754"/>
    </row>
    <row r="27" spans="1:6" ht="12.75">
      <c r="A27" s="680"/>
      <c r="B27" s="674" t="s">
        <v>3466</v>
      </c>
      <c r="C27" s="665"/>
      <c r="D27" s="666"/>
      <c r="E27" s="781"/>
      <c r="F27" s="754"/>
    </row>
    <row r="28" spans="1:6" ht="12.75">
      <c r="A28" s="680"/>
      <c r="B28" s="679"/>
      <c r="C28" s="665"/>
      <c r="D28" s="666"/>
      <c r="E28" s="781"/>
      <c r="F28" s="753"/>
    </row>
    <row r="29" spans="1:6" ht="25.5">
      <c r="A29" s="675">
        <v>5</v>
      </c>
      <c r="B29" s="678" t="s">
        <v>3467</v>
      </c>
      <c r="C29" s="676"/>
      <c r="D29" s="685"/>
      <c r="E29" s="781"/>
      <c r="F29" s="752"/>
    </row>
    <row r="30" spans="1:6" ht="76.5">
      <c r="A30" s="686" t="s">
        <v>3448</v>
      </c>
      <c r="B30" s="678" t="s">
        <v>3468</v>
      </c>
      <c r="C30" s="676" t="s">
        <v>3387</v>
      </c>
      <c r="D30" s="685">
        <v>8.64</v>
      </c>
      <c r="E30" s="781">
        <v>50</v>
      </c>
      <c r="F30" s="749">
        <f>D30*E30</f>
        <v>432</v>
      </c>
    </row>
    <row r="31" spans="1:6" ht="51">
      <c r="A31" s="686" t="s">
        <v>3448</v>
      </c>
      <c r="B31" s="678" t="s">
        <v>3469</v>
      </c>
      <c r="C31" s="676" t="s">
        <v>3387</v>
      </c>
      <c r="D31" s="685">
        <v>2.88</v>
      </c>
      <c r="E31" s="781">
        <v>200</v>
      </c>
      <c r="F31" s="749">
        <f>D31*E31</f>
        <v>576</v>
      </c>
    </row>
    <row r="32" spans="1:6" ht="38.25">
      <c r="A32" s="686" t="s">
        <v>3448</v>
      </c>
      <c r="B32" s="678" t="s">
        <v>3470</v>
      </c>
      <c r="C32" s="676" t="s">
        <v>3387</v>
      </c>
      <c r="D32" s="685">
        <v>4.32</v>
      </c>
      <c r="E32" s="781">
        <v>50</v>
      </c>
      <c r="F32" s="749">
        <f>D32*E32</f>
        <v>216</v>
      </c>
    </row>
    <row r="33" spans="1:6" ht="51">
      <c r="A33" s="686" t="s">
        <v>3448</v>
      </c>
      <c r="B33" s="678" t="s">
        <v>3471</v>
      </c>
      <c r="C33" s="676" t="s">
        <v>3387</v>
      </c>
      <c r="D33" s="685">
        <v>1.44</v>
      </c>
      <c r="E33" s="781">
        <v>200</v>
      </c>
      <c r="F33" s="749">
        <f>D33*E33</f>
        <v>288</v>
      </c>
    </row>
    <row r="34" spans="1:6" ht="25.5">
      <c r="A34" s="687" t="s">
        <v>3448</v>
      </c>
      <c r="B34" s="669" t="s">
        <v>3472</v>
      </c>
      <c r="C34" s="683" t="s">
        <v>3387</v>
      </c>
      <c r="D34" s="688">
        <v>8.64</v>
      </c>
      <c r="E34" s="781">
        <v>10</v>
      </c>
      <c r="F34" s="749">
        <f>D34*E34</f>
        <v>86.4</v>
      </c>
    </row>
    <row r="35" spans="1:6" ht="12.75">
      <c r="A35" s="680"/>
      <c r="B35" s="679"/>
      <c r="C35" s="665"/>
      <c r="D35" s="666"/>
      <c r="E35" s="781"/>
      <c r="F35" s="754"/>
    </row>
    <row r="36" spans="1:6" ht="12.75">
      <c r="A36" s="680"/>
      <c r="B36" s="674" t="s">
        <v>3473</v>
      </c>
      <c r="C36" s="665"/>
      <c r="D36" s="666"/>
      <c r="E36" s="781"/>
      <c r="F36" s="754"/>
    </row>
    <row r="37" spans="1:6" ht="12.75">
      <c r="A37" s="680"/>
      <c r="B37" s="679"/>
      <c r="C37" s="665"/>
      <c r="D37" s="666"/>
      <c r="E37" s="781"/>
      <c r="F37" s="754"/>
    </row>
    <row r="38" spans="1:6" ht="25.5">
      <c r="A38" s="675">
        <v>6</v>
      </c>
      <c r="B38" s="678" t="s">
        <v>3467</v>
      </c>
      <c r="C38" s="676"/>
      <c r="D38" s="685"/>
      <c r="E38" s="781"/>
      <c r="F38" s="754"/>
    </row>
    <row r="39" spans="1:6" ht="76.5">
      <c r="A39" s="686" t="s">
        <v>3448</v>
      </c>
      <c r="B39" s="678" t="s">
        <v>3475</v>
      </c>
      <c r="C39" s="676" t="s">
        <v>3387</v>
      </c>
      <c r="D39" s="685">
        <v>7.2000000000000011</v>
      </c>
      <c r="E39" s="781">
        <v>40</v>
      </c>
      <c r="F39" s="749">
        <f>D39*E39</f>
        <v>288.00000000000006</v>
      </c>
    </row>
    <row r="40" spans="1:6" ht="51">
      <c r="A40" s="686" t="s">
        <v>3448</v>
      </c>
      <c r="B40" s="678" t="s">
        <v>3476</v>
      </c>
      <c r="C40" s="676" t="s">
        <v>3387</v>
      </c>
      <c r="D40" s="685">
        <v>2.4</v>
      </c>
      <c r="E40" s="781">
        <v>200</v>
      </c>
      <c r="F40" s="749">
        <f>D40*E40</f>
        <v>480</v>
      </c>
    </row>
    <row r="41" spans="1:6" ht="25.5">
      <c r="A41" s="686" t="s">
        <v>3448</v>
      </c>
      <c r="B41" s="678" t="s">
        <v>3477</v>
      </c>
      <c r="C41" s="676" t="s">
        <v>3387</v>
      </c>
      <c r="D41" s="685">
        <v>3.6000000000000005</v>
      </c>
      <c r="E41" s="781">
        <v>50</v>
      </c>
      <c r="F41" s="749">
        <f t="shared" ref="F41:F104" si="0">D41*E41</f>
        <v>180.00000000000003</v>
      </c>
    </row>
    <row r="42" spans="1:6" ht="51">
      <c r="A42" s="686" t="s">
        <v>3448</v>
      </c>
      <c r="B42" s="678" t="s">
        <v>3478</v>
      </c>
      <c r="C42" s="676" t="s">
        <v>3387</v>
      </c>
      <c r="D42" s="685">
        <v>0.89999999999999991</v>
      </c>
      <c r="E42" s="781">
        <v>200</v>
      </c>
      <c r="F42" s="749">
        <f t="shared" si="0"/>
        <v>179.99999999999997</v>
      </c>
    </row>
    <row r="43" spans="1:6" ht="25.5">
      <c r="A43" s="687" t="s">
        <v>3448</v>
      </c>
      <c r="B43" s="669" t="s">
        <v>3472</v>
      </c>
      <c r="C43" s="683" t="s">
        <v>3387</v>
      </c>
      <c r="D43" s="688">
        <v>7.2000000000000011</v>
      </c>
      <c r="E43" s="781">
        <v>10</v>
      </c>
      <c r="F43" s="749">
        <f t="shared" si="0"/>
        <v>72.000000000000014</v>
      </c>
    </row>
    <row r="44" spans="1:6" ht="12.75">
      <c r="A44" s="687"/>
      <c r="B44" s="669"/>
      <c r="C44" s="683"/>
      <c r="D44" s="688"/>
      <c r="E44" s="781"/>
      <c r="F44" s="749"/>
    </row>
    <row r="45" spans="1:6" ht="25.5">
      <c r="A45" s="675">
        <v>7</v>
      </c>
      <c r="B45" s="678" t="s">
        <v>3467</v>
      </c>
      <c r="C45" s="676"/>
      <c r="D45" s="685"/>
      <c r="E45" s="781"/>
      <c r="F45" s="749"/>
    </row>
    <row r="46" spans="1:6" ht="76.5">
      <c r="A46" s="686" t="s">
        <v>3448</v>
      </c>
      <c r="B46" s="678" t="s">
        <v>3480</v>
      </c>
      <c r="C46" s="676" t="s">
        <v>3387</v>
      </c>
      <c r="D46" s="685">
        <v>63.720000000000006</v>
      </c>
      <c r="E46" s="781">
        <v>20</v>
      </c>
      <c r="F46" s="749">
        <f t="shared" si="0"/>
        <v>1274.4000000000001</v>
      </c>
    </row>
    <row r="47" spans="1:6" ht="51">
      <c r="A47" s="686" t="s">
        <v>3448</v>
      </c>
      <c r="B47" s="678" t="s">
        <v>3476</v>
      </c>
      <c r="C47" s="676" t="s">
        <v>3387</v>
      </c>
      <c r="D47" s="685">
        <v>21.24</v>
      </c>
      <c r="E47" s="781">
        <v>200</v>
      </c>
      <c r="F47" s="749">
        <f t="shared" si="0"/>
        <v>4248</v>
      </c>
    </row>
    <row r="48" spans="1:6" ht="25.5">
      <c r="A48" s="686" t="s">
        <v>3448</v>
      </c>
      <c r="B48" s="678" t="s">
        <v>3477</v>
      </c>
      <c r="C48" s="676" t="s">
        <v>3387</v>
      </c>
      <c r="D48" s="685">
        <v>31.860000000000003</v>
      </c>
      <c r="E48" s="781">
        <v>50</v>
      </c>
      <c r="F48" s="749">
        <f t="shared" si="0"/>
        <v>1593.0000000000002</v>
      </c>
    </row>
    <row r="49" spans="1:6" ht="51">
      <c r="A49" s="686" t="s">
        <v>3448</v>
      </c>
      <c r="B49" s="678" t="s">
        <v>3478</v>
      </c>
      <c r="C49" s="676" t="s">
        <v>3387</v>
      </c>
      <c r="D49" s="685">
        <v>10.62</v>
      </c>
      <c r="E49" s="781">
        <v>200</v>
      </c>
      <c r="F49" s="749">
        <f t="shared" si="0"/>
        <v>2124</v>
      </c>
    </row>
    <row r="50" spans="1:6" ht="25.5">
      <c r="A50" s="687" t="s">
        <v>3448</v>
      </c>
      <c r="B50" s="669" t="s">
        <v>3472</v>
      </c>
      <c r="C50" s="683" t="s">
        <v>3387</v>
      </c>
      <c r="D50" s="688">
        <v>63.720000000000006</v>
      </c>
      <c r="E50" s="781">
        <v>10</v>
      </c>
      <c r="F50" s="749">
        <f t="shared" si="0"/>
        <v>637.20000000000005</v>
      </c>
    </row>
    <row r="51" spans="1:6" ht="12.75">
      <c r="A51" s="687"/>
      <c r="B51" s="669"/>
      <c r="C51" s="683"/>
      <c r="D51" s="688"/>
      <c r="E51" s="781"/>
      <c r="F51" s="749"/>
    </row>
    <row r="52" spans="1:6" ht="25.5">
      <c r="A52" s="675">
        <v>8</v>
      </c>
      <c r="B52" s="678" t="s">
        <v>3467</v>
      </c>
      <c r="C52" s="676"/>
      <c r="D52" s="685"/>
      <c r="E52" s="781"/>
      <c r="F52" s="749"/>
    </row>
    <row r="53" spans="1:6" ht="76.5">
      <c r="A53" s="686" t="s">
        <v>3448</v>
      </c>
      <c r="B53" s="678" t="s">
        <v>3482</v>
      </c>
      <c r="C53" s="676" t="s">
        <v>3387</v>
      </c>
      <c r="D53" s="685">
        <v>5.7600000000000007</v>
      </c>
      <c r="E53" s="781">
        <v>40</v>
      </c>
      <c r="F53" s="749">
        <f t="shared" si="0"/>
        <v>230.40000000000003</v>
      </c>
    </row>
    <row r="54" spans="1:6" ht="51">
      <c r="A54" s="686" t="s">
        <v>3448</v>
      </c>
      <c r="B54" s="678" t="s">
        <v>3476</v>
      </c>
      <c r="C54" s="676" t="s">
        <v>3387</v>
      </c>
      <c r="D54" s="685">
        <v>1.92</v>
      </c>
      <c r="E54" s="781">
        <v>200</v>
      </c>
      <c r="F54" s="749">
        <f t="shared" si="0"/>
        <v>384</v>
      </c>
    </row>
    <row r="55" spans="1:6" ht="25.5">
      <c r="A55" s="686" t="s">
        <v>3448</v>
      </c>
      <c r="B55" s="678" t="s">
        <v>3477</v>
      </c>
      <c r="C55" s="676" t="s">
        <v>3387</v>
      </c>
      <c r="D55" s="685">
        <v>2.8800000000000003</v>
      </c>
      <c r="E55" s="781">
        <v>50</v>
      </c>
      <c r="F55" s="749">
        <f t="shared" si="0"/>
        <v>144.00000000000003</v>
      </c>
    </row>
    <row r="56" spans="1:6" ht="51">
      <c r="A56" s="686" t="s">
        <v>3448</v>
      </c>
      <c r="B56" s="678" t="s">
        <v>3478</v>
      </c>
      <c r="C56" s="676" t="s">
        <v>3387</v>
      </c>
      <c r="D56" s="685">
        <v>0.96</v>
      </c>
      <c r="E56" s="781">
        <v>200</v>
      </c>
      <c r="F56" s="749">
        <f t="shared" si="0"/>
        <v>192</v>
      </c>
    </row>
    <row r="57" spans="1:6" ht="25.5">
      <c r="A57" s="687" t="s">
        <v>3448</v>
      </c>
      <c r="B57" s="669" t="s">
        <v>3472</v>
      </c>
      <c r="C57" s="683" t="s">
        <v>3387</v>
      </c>
      <c r="D57" s="688">
        <v>5.7600000000000007</v>
      </c>
      <c r="E57" s="781">
        <v>10</v>
      </c>
      <c r="F57" s="749">
        <f t="shared" si="0"/>
        <v>57.600000000000009</v>
      </c>
    </row>
    <row r="58" spans="1:6" ht="12.75">
      <c r="A58" s="687"/>
      <c r="B58" s="669"/>
      <c r="C58" s="683"/>
      <c r="D58" s="688"/>
      <c r="E58" s="781"/>
      <c r="F58" s="749"/>
    </row>
    <row r="59" spans="1:6" ht="25.5">
      <c r="A59" s="675">
        <v>9</v>
      </c>
      <c r="B59" s="678" t="s">
        <v>3467</v>
      </c>
      <c r="C59" s="676"/>
      <c r="D59" s="685"/>
      <c r="E59" s="781"/>
      <c r="F59" s="749"/>
    </row>
    <row r="60" spans="1:6" ht="76.5">
      <c r="A60" s="686" t="s">
        <v>3448</v>
      </c>
      <c r="B60" s="678" t="s">
        <v>3484</v>
      </c>
      <c r="C60" s="676" t="s">
        <v>3387</v>
      </c>
      <c r="D60" s="685">
        <v>13.680000000000001</v>
      </c>
      <c r="E60" s="781">
        <v>40</v>
      </c>
      <c r="F60" s="749">
        <f t="shared" si="0"/>
        <v>547.20000000000005</v>
      </c>
    </row>
    <row r="61" spans="1:6" ht="51">
      <c r="A61" s="686" t="s">
        <v>3448</v>
      </c>
      <c r="B61" s="678" t="s">
        <v>3476</v>
      </c>
      <c r="C61" s="676" t="s">
        <v>3387</v>
      </c>
      <c r="D61" s="685">
        <v>4.5599999999999996</v>
      </c>
      <c r="E61" s="781">
        <v>200</v>
      </c>
      <c r="F61" s="749">
        <f t="shared" si="0"/>
        <v>911.99999999999989</v>
      </c>
    </row>
    <row r="62" spans="1:6" ht="25.5">
      <c r="A62" s="686" t="s">
        <v>3448</v>
      </c>
      <c r="B62" s="678" t="s">
        <v>3477</v>
      </c>
      <c r="C62" s="676" t="s">
        <v>3387</v>
      </c>
      <c r="D62" s="685">
        <v>6.8400000000000007</v>
      </c>
      <c r="E62" s="781">
        <v>50</v>
      </c>
      <c r="F62" s="749">
        <f t="shared" si="0"/>
        <v>342.00000000000006</v>
      </c>
    </row>
    <row r="63" spans="1:6" ht="51">
      <c r="A63" s="686" t="s">
        <v>3448</v>
      </c>
      <c r="B63" s="678" t="s">
        <v>3478</v>
      </c>
      <c r="C63" s="676" t="s">
        <v>3387</v>
      </c>
      <c r="D63" s="685">
        <v>2.2799999999999998</v>
      </c>
      <c r="E63" s="781">
        <v>200</v>
      </c>
      <c r="F63" s="749">
        <f t="shared" si="0"/>
        <v>455.99999999999994</v>
      </c>
    </row>
    <row r="64" spans="1:6" ht="25.5">
      <c r="A64" s="687" t="s">
        <v>3448</v>
      </c>
      <c r="B64" s="669" t="s">
        <v>3472</v>
      </c>
      <c r="C64" s="683" t="s">
        <v>3387</v>
      </c>
      <c r="D64" s="688">
        <v>13.680000000000001</v>
      </c>
      <c r="E64" s="781">
        <v>10</v>
      </c>
      <c r="F64" s="749">
        <f t="shared" si="0"/>
        <v>136.80000000000001</v>
      </c>
    </row>
    <row r="65" spans="1:6" ht="12.75">
      <c r="A65" s="687"/>
      <c r="B65" s="669"/>
      <c r="C65" s="683"/>
      <c r="D65" s="688"/>
      <c r="E65" s="781"/>
      <c r="F65" s="749"/>
    </row>
    <row r="66" spans="1:6" ht="12.75">
      <c r="A66" s="687"/>
      <c r="B66" s="689" t="s">
        <v>3485</v>
      </c>
      <c r="C66" s="683"/>
      <c r="D66" s="688"/>
      <c r="E66" s="781"/>
      <c r="F66" s="749"/>
    </row>
    <row r="67" spans="1:6" ht="12.75">
      <c r="A67" s="687"/>
      <c r="B67" s="669"/>
      <c r="C67" s="683"/>
      <c r="D67" s="688"/>
      <c r="E67" s="781"/>
      <c r="F67" s="749"/>
    </row>
    <row r="68" spans="1:6" ht="25.5">
      <c r="A68" s="675">
        <v>10</v>
      </c>
      <c r="B68" s="678" t="s">
        <v>3467</v>
      </c>
      <c r="C68" s="676"/>
      <c r="D68" s="685"/>
      <c r="E68" s="781"/>
      <c r="F68" s="749"/>
    </row>
    <row r="69" spans="1:6" ht="89.25">
      <c r="A69" s="686" t="s">
        <v>3448</v>
      </c>
      <c r="B69" s="678" t="s">
        <v>3487</v>
      </c>
      <c r="C69" s="676" t="s">
        <v>3387</v>
      </c>
      <c r="D69" s="685">
        <v>37.44</v>
      </c>
      <c r="E69" s="781">
        <v>40</v>
      </c>
      <c r="F69" s="749">
        <f t="shared" si="0"/>
        <v>1497.6</v>
      </c>
    </row>
    <row r="70" spans="1:6" ht="51">
      <c r="A70" s="686" t="s">
        <v>3448</v>
      </c>
      <c r="B70" s="678" t="s">
        <v>3488</v>
      </c>
      <c r="C70" s="676" t="s">
        <v>3387</v>
      </c>
      <c r="D70" s="685">
        <v>18.72</v>
      </c>
      <c r="E70" s="781">
        <v>40</v>
      </c>
      <c r="F70" s="749">
        <f t="shared" si="0"/>
        <v>748.8</v>
      </c>
    </row>
    <row r="71" spans="1:6" ht="25.5">
      <c r="A71" s="687" t="s">
        <v>3448</v>
      </c>
      <c r="B71" s="669" t="s">
        <v>3472</v>
      </c>
      <c r="C71" s="683" t="s">
        <v>3387</v>
      </c>
      <c r="D71" s="688">
        <v>18.72</v>
      </c>
      <c r="E71" s="781">
        <v>10</v>
      </c>
      <c r="F71" s="749">
        <f t="shared" si="0"/>
        <v>187.2</v>
      </c>
    </row>
    <row r="72" spans="1:6" ht="12.75">
      <c r="A72" s="687"/>
      <c r="B72" s="669"/>
      <c r="C72" s="683"/>
      <c r="D72" s="688"/>
      <c r="E72" s="781"/>
      <c r="F72" s="749"/>
    </row>
    <row r="73" spans="1:6" ht="25.5">
      <c r="A73" s="675">
        <v>11</v>
      </c>
      <c r="B73" s="678" t="s">
        <v>3467</v>
      </c>
      <c r="C73" s="676"/>
      <c r="D73" s="685"/>
      <c r="E73" s="781"/>
      <c r="F73" s="749"/>
    </row>
    <row r="74" spans="1:6" ht="76.5">
      <c r="A74" s="686" t="s">
        <v>3448</v>
      </c>
      <c r="B74" s="678" t="s">
        <v>3490</v>
      </c>
      <c r="C74" s="676" t="s">
        <v>3387</v>
      </c>
      <c r="D74" s="685">
        <v>44.4</v>
      </c>
      <c r="E74" s="781">
        <v>40</v>
      </c>
      <c r="F74" s="749">
        <f t="shared" si="0"/>
        <v>1776</v>
      </c>
    </row>
    <row r="75" spans="1:6" ht="51">
      <c r="A75" s="686" t="s">
        <v>3448</v>
      </c>
      <c r="B75" s="678" t="s">
        <v>3488</v>
      </c>
      <c r="C75" s="676" t="s">
        <v>3387</v>
      </c>
      <c r="D75" s="685">
        <v>22.2</v>
      </c>
      <c r="E75" s="781">
        <v>40</v>
      </c>
      <c r="F75" s="749">
        <f t="shared" si="0"/>
        <v>888</v>
      </c>
    </row>
    <row r="76" spans="1:6" ht="25.5">
      <c r="A76" s="687" t="s">
        <v>3448</v>
      </c>
      <c r="B76" s="669" t="s">
        <v>3472</v>
      </c>
      <c r="C76" s="683" t="s">
        <v>3387</v>
      </c>
      <c r="D76" s="688">
        <v>22.2</v>
      </c>
      <c r="E76" s="781">
        <v>10</v>
      </c>
      <c r="F76" s="749">
        <f t="shared" si="0"/>
        <v>222</v>
      </c>
    </row>
    <row r="77" spans="1:6" ht="12.75">
      <c r="A77" s="687"/>
      <c r="B77" s="669"/>
      <c r="C77" s="683"/>
      <c r="D77" s="688"/>
      <c r="E77" s="781"/>
      <c r="F77" s="749"/>
    </row>
    <row r="78" spans="1:6" ht="12.75">
      <c r="A78" s="680"/>
      <c r="B78" s="689" t="s">
        <v>3491</v>
      </c>
      <c r="C78" s="665"/>
      <c r="D78" s="666"/>
      <c r="E78" s="781"/>
      <c r="F78" s="749"/>
    </row>
    <row r="79" spans="1:6" ht="12.75">
      <c r="A79" s="680"/>
      <c r="B79" s="679"/>
      <c r="C79" s="665"/>
      <c r="D79" s="666"/>
      <c r="E79" s="781"/>
      <c r="F79" s="749"/>
    </row>
    <row r="80" spans="1:6" ht="51">
      <c r="A80" s="675">
        <v>12</v>
      </c>
      <c r="B80" s="669" t="s">
        <v>3493</v>
      </c>
      <c r="C80" s="676" t="s">
        <v>329</v>
      </c>
      <c r="D80" s="677">
        <v>60</v>
      </c>
      <c r="E80" s="781">
        <v>1</v>
      </c>
      <c r="F80" s="749">
        <f t="shared" si="0"/>
        <v>60</v>
      </c>
    </row>
    <row r="81" spans="1:6" ht="12.75">
      <c r="A81" s="675"/>
      <c r="B81" s="669"/>
      <c r="C81" s="676"/>
      <c r="D81" s="677"/>
      <c r="E81" s="781"/>
      <c r="F81" s="749"/>
    </row>
    <row r="82" spans="1:6" ht="38.25">
      <c r="A82" s="675">
        <v>13</v>
      </c>
      <c r="B82" s="678" t="s">
        <v>3455</v>
      </c>
      <c r="C82" s="676" t="s">
        <v>329</v>
      </c>
      <c r="D82" s="677">
        <v>60</v>
      </c>
      <c r="E82" s="781">
        <v>1</v>
      </c>
      <c r="F82" s="749">
        <f t="shared" si="0"/>
        <v>60</v>
      </c>
    </row>
    <row r="83" spans="1:6" ht="12.75">
      <c r="A83" s="680"/>
      <c r="B83" s="679"/>
      <c r="C83" s="665"/>
      <c r="D83" s="666"/>
      <c r="E83" s="781"/>
      <c r="F83" s="749"/>
    </row>
    <row r="84" spans="1:6" ht="25.5">
      <c r="A84" s="680">
        <v>14</v>
      </c>
      <c r="B84" s="681" t="s">
        <v>3457</v>
      </c>
      <c r="C84" s="682"/>
      <c r="D84" s="682"/>
      <c r="E84" s="781"/>
      <c r="F84" s="749"/>
    </row>
    <row r="85" spans="1:6" ht="25.5">
      <c r="A85" s="668" t="s">
        <v>3448</v>
      </c>
      <c r="B85" s="679" t="s">
        <v>3459</v>
      </c>
      <c r="C85" s="671" t="s">
        <v>272</v>
      </c>
      <c r="D85" s="672">
        <v>2</v>
      </c>
      <c r="E85" s="781">
        <v>100</v>
      </c>
      <c r="F85" s="749">
        <f t="shared" si="0"/>
        <v>200</v>
      </c>
    </row>
    <row r="86" spans="1:6" ht="12.75">
      <c r="A86" s="680"/>
      <c r="B86" s="679"/>
      <c r="C86" s="665"/>
      <c r="D86" s="666"/>
      <c r="E86" s="781"/>
      <c r="F86" s="749"/>
    </row>
    <row r="87" spans="1:6" ht="38.25">
      <c r="A87" s="680">
        <v>15</v>
      </c>
      <c r="B87" s="681" t="s">
        <v>3462</v>
      </c>
      <c r="C87" s="683"/>
      <c r="D87" s="684"/>
      <c r="E87" s="781"/>
      <c r="F87" s="749"/>
    </row>
    <row r="88" spans="1:6" ht="25.5">
      <c r="A88" s="668" t="s">
        <v>3448</v>
      </c>
      <c r="B88" s="679" t="s">
        <v>3459</v>
      </c>
      <c r="C88" s="671" t="s">
        <v>272</v>
      </c>
      <c r="D88" s="672">
        <v>2</v>
      </c>
      <c r="E88" s="781">
        <v>100</v>
      </c>
      <c r="F88" s="749">
        <f t="shared" si="0"/>
        <v>200</v>
      </c>
    </row>
    <row r="89" spans="1:6" ht="12.75">
      <c r="A89" s="680"/>
      <c r="B89" s="681"/>
      <c r="C89" s="671"/>
      <c r="D89" s="672"/>
      <c r="E89" s="781"/>
      <c r="F89" s="749"/>
    </row>
    <row r="90" spans="1:6" ht="12.75">
      <c r="A90" s="680"/>
      <c r="B90" s="674" t="s">
        <v>3466</v>
      </c>
      <c r="C90" s="665"/>
      <c r="D90" s="666"/>
      <c r="E90" s="781"/>
      <c r="F90" s="749"/>
    </row>
    <row r="91" spans="1:6" ht="12.75">
      <c r="A91" s="680"/>
      <c r="B91" s="674"/>
      <c r="C91" s="665"/>
      <c r="D91" s="666"/>
      <c r="E91" s="781"/>
      <c r="F91" s="749"/>
    </row>
    <row r="92" spans="1:6" ht="25.5">
      <c r="A92" s="675">
        <v>16</v>
      </c>
      <c r="B92" s="678" t="s">
        <v>3498</v>
      </c>
      <c r="C92" s="676"/>
      <c r="D92" s="685"/>
      <c r="E92" s="781"/>
      <c r="F92" s="749"/>
    </row>
    <row r="93" spans="1:6" ht="76.5">
      <c r="A93" s="686" t="s">
        <v>3448</v>
      </c>
      <c r="B93" s="678" t="s">
        <v>3499</v>
      </c>
      <c r="C93" s="676" t="s">
        <v>3387</v>
      </c>
      <c r="D93" s="685">
        <v>2.8800000000000003</v>
      </c>
      <c r="E93" s="781">
        <v>40</v>
      </c>
      <c r="F93" s="749">
        <f t="shared" si="0"/>
        <v>115.20000000000002</v>
      </c>
    </row>
    <row r="94" spans="1:6" ht="51">
      <c r="A94" s="686" t="s">
        <v>3448</v>
      </c>
      <c r="B94" s="678" t="s">
        <v>3469</v>
      </c>
      <c r="C94" s="676" t="s">
        <v>3387</v>
      </c>
      <c r="D94" s="685">
        <v>0.96</v>
      </c>
      <c r="E94" s="781">
        <v>200</v>
      </c>
      <c r="F94" s="749">
        <f t="shared" si="0"/>
        <v>192</v>
      </c>
    </row>
    <row r="95" spans="1:6" ht="38.25">
      <c r="A95" s="686" t="s">
        <v>3448</v>
      </c>
      <c r="B95" s="678" t="s">
        <v>3470</v>
      </c>
      <c r="C95" s="676" t="s">
        <v>3387</v>
      </c>
      <c r="D95" s="685">
        <v>1.4400000000000002</v>
      </c>
      <c r="E95" s="781">
        <v>50</v>
      </c>
      <c r="F95" s="749">
        <f t="shared" si="0"/>
        <v>72.000000000000014</v>
      </c>
    </row>
    <row r="96" spans="1:6" ht="51">
      <c r="A96" s="686" t="s">
        <v>3448</v>
      </c>
      <c r="B96" s="678" t="s">
        <v>3471</v>
      </c>
      <c r="C96" s="676" t="s">
        <v>3387</v>
      </c>
      <c r="D96" s="685">
        <v>0.48</v>
      </c>
      <c r="E96" s="781">
        <v>200</v>
      </c>
      <c r="F96" s="749">
        <f t="shared" si="0"/>
        <v>96</v>
      </c>
    </row>
    <row r="97" spans="1:6" ht="25.5">
      <c r="A97" s="687" t="s">
        <v>3448</v>
      </c>
      <c r="B97" s="669" t="s">
        <v>3500</v>
      </c>
      <c r="C97" s="683" t="s">
        <v>3387</v>
      </c>
      <c r="D97" s="688">
        <v>2.8800000000000003</v>
      </c>
      <c r="E97" s="781">
        <v>10</v>
      </c>
      <c r="F97" s="749">
        <f t="shared" si="0"/>
        <v>28.800000000000004</v>
      </c>
    </row>
    <row r="98" spans="1:6" ht="12.75">
      <c r="A98" s="686"/>
      <c r="B98" s="678"/>
      <c r="C98" s="676"/>
      <c r="D98" s="685"/>
      <c r="E98" s="781"/>
      <c r="F98" s="749"/>
    </row>
    <row r="99" spans="1:6" ht="12.75">
      <c r="A99" s="680"/>
      <c r="B99" s="674" t="s">
        <v>3473</v>
      </c>
      <c r="C99" s="665"/>
      <c r="D99" s="666"/>
      <c r="E99" s="781"/>
      <c r="F99" s="749"/>
    </row>
    <row r="100" spans="1:6" ht="12.75">
      <c r="A100" s="687"/>
      <c r="B100" s="669"/>
      <c r="C100" s="683"/>
      <c r="D100" s="688"/>
      <c r="E100" s="781"/>
      <c r="F100" s="749"/>
    </row>
    <row r="101" spans="1:6" ht="25.5">
      <c r="A101" s="675">
        <v>17</v>
      </c>
      <c r="B101" s="678" t="s">
        <v>3498</v>
      </c>
      <c r="C101" s="676"/>
      <c r="D101" s="685"/>
      <c r="E101" s="781"/>
      <c r="F101" s="749"/>
    </row>
    <row r="102" spans="1:6" ht="76.5">
      <c r="A102" s="686" t="s">
        <v>3448</v>
      </c>
      <c r="B102" s="678" t="s">
        <v>3502</v>
      </c>
      <c r="C102" s="676" t="s">
        <v>3387</v>
      </c>
      <c r="D102" s="685">
        <v>18.360000000000003</v>
      </c>
      <c r="E102" s="781">
        <v>40</v>
      </c>
      <c r="F102" s="749">
        <f t="shared" si="0"/>
        <v>734.40000000000009</v>
      </c>
    </row>
    <row r="103" spans="1:6" ht="51">
      <c r="A103" s="686" t="s">
        <v>3448</v>
      </c>
      <c r="B103" s="678" t="s">
        <v>3476</v>
      </c>
      <c r="C103" s="676" t="s">
        <v>3387</v>
      </c>
      <c r="D103" s="685">
        <v>6.12</v>
      </c>
      <c r="E103" s="781">
        <v>200</v>
      </c>
      <c r="F103" s="749">
        <f t="shared" si="0"/>
        <v>1224</v>
      </c>
    </row>
    <row r="104" spans="1:6" ht="25.5">
      <c r="A104" s="686" t="s">
        <v>3448</v>
      </c>
      <c r="B104" s="678" t="s">
        <v>3477</v>
      </c>
      <c r="C104" s="676" t="s">
        <v>3387</v>
      </c>
      <c r="D104" s="685">
        <v>9.1800000000000015</v>
      </c>
      <c r="E104" s="781">
        <v>50</v>
      </c>
      <c r="F104" s="749">
        <f t="shared" si="0"/>
        <v>459.00000000000006</v>
      </c>
    </row>
    <row r="105" spans="1:6" ht="51">
      <c r="A105" s="686" t="s">
        <v>3448</v>
      </c>
      <c r="B105" s="678" t="s">
        <v>3478</v>
      </c>
      <c r="C105" s="676" t="s">
        <v>3387</v>
      </c>
      <c r="D105" s="685">
        <v>3.3</v>
      </c>
      <c r="E105" s="781">
        <v>200</v>
      </c>
      <c r="F105" s="749">
        <f t="shared" ref="F105:F148" si="1">D105*E105</f>
        <v>660</v>
      </c>
    </row>
    <row r="106" spans="1:6" ht="25.5">
      <c r="A106" s="687" t="s">
        <v>3448</v>
      </c>
      <c r="B106" s="669" t="s">
        <v>3500</v>
      </c>
      <c r="C106" s="683" t="s">
        <v>3387</v>
      </c>
      <c r="D106" s="688">
        <v>18.360000000000003</v>
      </c>
      <c r="E106" s="781">
        <v>10</v>
      </c>
      <c r="F106" s="749">
        <f t="shared" si="1"/>
        <v>183.60000000000002</v>
      </c>
    </row>
    <row r="107" spans="1:6" ht="12.75">
      <c r="A107" s="680"/>
      <c r="B107" s="679"/>
      <c r="C107" s="665"/>
      <c r="D107" s="666"/>
      <c r="E107" s="781"/>
      <c r="F107" s="749"/>
    </row>
    <row r="108" spans="1:6" ht="12.75">
      <c r="A108" s="680"/>
      <c r="B108" s="689" t="s">
        <v>3503</v>
      </c>
      <c r="C108" s="665"/>
      <c r="D108" s="666"/>
      <c r="E108" s="781"/>
      <c r="F108" s="749"/>
    </row>
    <row r="109" spans="1:6" ht="12.75">
      <c r="A109" s="680"/>
      <c r="B109" s="669"/>
      <c r="C109" s="665"/>
      <c r="D109" s="666"/>
      <c r="E109" s="781"/>
      <c r="F109" s="749"/>
    </row>
    <row r="110" spans="1:6" ht="114.75">
      <c r="A110" s="675">
        <v>18</v>
      </c>
      <c r="B110" s="678" t="s">
        <v>3505</v>
      </c>
      <c r="C110" s="676" t="s">
        <v>272</v>
      </c>
      <c r="D110" s="677">
        <v>14</v>
      </c>
      <c r="E110" s="781">
        <v>100</v>
      </c>
      <c r="F110" s="749">
        <f t="shared" si="1"/>
        <v>1400</v>
      </c>
    </row>
    <row r="111" spans="1:6" ht="12.75">
      <c r="A111" s="675"/>
      <c r="B111" s="690"/>
      <c r="C111" s="676"/>
      <c r="D111" s="677"/>
      <c r="E111" s="781"/>
      <c r="F111" s="749"/>
    </row>
    <row r="112" spans="1:6" ht="114.75">
      <c r="A112" s="675">
        <v>19</v>
      </c>
      <c r="B112" s="669" t="s">
        <v>3507</v>
      </c>
      <c r="C112" s="676" t="s">
        <v>272</v>
      </c>
      <c r="D112" s="677">
        <v>14</v>
      </c>
      <c r="E112" s="781">
        <v>200</v>
      </c>
      <c r="F112" s="749">
        <f t="shared" si="1"/>
        <v>2800</v>
      </c>
    </row>
    <row r="113" spans="1:6" ht="12.75">
      <c r="A113" s="680"/>
      <c r="B113" s="679"/>
      <c r="C113" s="665"/>
      <c r="D113" s="666"/>
      <c r="E113" s="781"/>
      <c r="F113" s="749"/>
    </row>
    <row r="114" spans="1:6" ht="12.75">
      <c r="A114" s="691"/>
      <c r="B114" s="689" t="s">
        <v>3508</v>
      </c>
      <c r="C114" s="683"/>
      <c r="D114" s="688"/>
      <c r="E114" s="781"/>
      <c r="F114" s="749"/>
    </row>
    <row r="115" spans="1:6" ht="12.75">
      <c r="A115" s="670"/>
      <c r="B115" s="692"/>
      <c r="C115" s="671"/>
      <c r="D115" s="693"/>
      <c r="E115" s="781"/>
      <c r="F115" s="749"/>
    </row>
    <row r="116" spans="1:6" ht="76.5">
      <c r="A116" s="675">
        <v>20</v>
      </c>
      <c r="B116" s="678" t="s">
        <v>3510</v>
      </c>
      <c r="C116" s="683" t="s">
        <v>3450</v>
      </c>
      <c r="D116" s="684">
        <v>2</v>
      </c>
      <c r="E116" s="781">
        <v>1500</v>
      </c>
      <c r="F116" s="749">
        <f t="shared" si="1"/>
        <v>3000</v>
      </c>
    </row>
    <row r="117" spans="1:6" ht="12.75">
      <c r="A117" s="694"/>
      <c r="B117" s="695"/>
      <c r="C117" s="676"/>
      <c r="D117" s="677"/>
      <c r="E117" s="781"/>
      <c r="F117" s="749"/>
    </row>
    <row r="118" spans="1:6" ht="51">
      <c r="A118" s="675">
        <v>21</v>
      </c>
      <c r="B118" s="669" t="s">
        <v>3512</v>
      </c>
      <c r="C118" s="697"/>
      <c r="D118" s="685"/>
      <c r="E118" s="781"/>
      <c r="F118" s="749"/>
    </row>
    <row r="119" spans="1:6" ht="12.75">
      <c r="A119" s="694" t="s">
        <v>3448</v>
      </c>
      <c r="B119" s="695" t="s">
        <v>3513</v>
      </c>
      <c r="C119" s="697"/>
      <c r="D119" s="698"/>
      <c r="E119" s="781"/>
      <c r="F119" s="749"/>
    </row>
    <row r="120" spans="1:6" ht="12.75">
      <c r="A120" s="694" t="s">
        <v>3448</v>
      </c>
      <c r="B120" s="695" t="s">
        <v>3514</v>
      </c>
      <c r="C120" s="697"/>
      <c r="D120" s="698"/>
      <c r="E120" s="781"/>
      <c r="F120" s="749"/>
    </row>
    <row r="121" spans="1:6" ht="25.5">
      <c r="A121" s="694" t="s">
        <v>3448</v>
      </c>
      <c r="B121" s="695" t="s">
        <v>3515</v>
      </c>
      <c r="C121" s="697"/>
      <c r="D121" s="698"/>
      <c r="E121" s="781"/>
      <c r="F121" s="749"/>
    </row>
    <row r="122" spans="1:6" ht="12.75">
      <c r="A122" s="694" t="s">
        <v>3448</v>
      </c>
      <c r="B122" s="695" t="s">
        <v>3516</v>
      </c>
      <c r="C122" s="697"/>
      <c r="D122" s="698"/>
      <c r="E122" s="781"/>
      <c r="F122" s="749"/>
    </row>
    <row r="123" spans="1:6" ht="25.5">
      <c r="A123" s="694" t="s">
        <v>3448</v>
      </c>
      <c r="B123" s="699" t="s">
        <v>3517</v>
      </c>
      <c r="C123" s="700"/>
      <c r="D123" s="700"/>
      <c r="E123" s="2071"/>
      <c r="F123" s="2069"/>
    </row>
    <row r="124" spans="1:6" ht="12.75">
      <c r="A124" s="694"/>
      <c r="B124" s="695"/>
      <c r="C124" s="676" t="s">
        <v>3450</v>
      </c>
      <c r="D124" s="677">
        <v>2</v>
      </c>
      <c r="E124" s="781">
        <v>1000</v>
      </c>
      <c r="F124" s="749">
        <f t="shared" si="1"/>
        <v>2000</v>
      </c>
    </row>
    <row r="125" spans="1:6" ht="12.75">
      <c r="A125" s="694"/>
      <c r="B125" s="695"/>
      <c r="C125" s="676"/>
      <c r="D125" s="677"/>
      <c r="E125" s="781"/>
      <c r="F125" s="749"/>
    </row>
    <row r="126" spans="1:6" ht="89.25">
      <c r="A126" s="675">
        <v>22</v>
      </c>
      <c r="B126" s="678" t="s">
        <v>3519</v>
      </c>
      <c r="C126" s="683" t="s">
        <v>3450</v>
      </c>
      <c r="D126" s="684">
        <v>3</v>
      </c>
      <c r="E126" s="781">
        <v>100</v>
      </c>
      <c r="F126" s="749">
        <f t="shared" si="1"/>
        <v>300</v>
      </c>
    </row>
    <row r="127" spans="1:6" ht="12.75">
      <c r="A127" s="694"/>
      <c r="B127" s="695"/>
      <c r="C127" s="676"/>
      <c r="D127" s="677"/>
      <c r="E127" s="781"/>
      <c r="F127" s="749"/>
    </row>
    <row r="128" spans="1:6" ht="51">
      <c r="A128" s="696" t="s">
        <v>3518</v>
      </c>
      <c r="B128" s="669" t="s">
        <v>3520</v>
      </c>
      <c r="C128" s="697"/>
      <c r="D128" s="685"/>
      <c r="E128" s="781"/>
      <c r="F128" s="749"/>
    </row>
    <row r="129" spans="1:6" ht="12.75">
      <c r="A129" s="694" t="s">
        <v>3448</v>
      </c>
      <c r="B129" s="695" t="s">
        <v>3513</v>
      </c>
      <c r="C129" s="697"/>
      <c r="D129" s="698"/>
      <c r="E129" s="781"/>
      <c r="F129" s="749"/>
    </row>
    <row r="130" spans="1:6" ht="12.75">
      <c r="A130" s="694" t="s">
        <v>3448</v>
      </c>
      <c r="B130" s="695" t="s">
        <v>3514</v>
      </c>
      <c r="C130" s="697"/>
      <c r="D130" s="698"/>
      <c r="E130" s="781"/>
      <c r="F130" s="749"/>
    </row>
    <row r="131" spans="1:6" ht="25.5">
      <c r="A131" s="694" t="s">
        <v>3448</v>
      </c>
      <c r="B131" s="695" t="s">
        <v>3515</v>
      </c>
      <c r="C131" s="697"/>
      <c r="D131" s="698"/>
      <c r="E131" s="781"/>
      <c r="F131" s="749"/>
    </row>
    <row r="132" spans="1:6" ht="12.75">
      <c r="A132" s="694" t="s">
        <v>3448</v>
      </c>
      <c r="B132" s="695" t="s">
        <v>3516</v>
      </c>
      <c r="C132" s="697"/>
      <c r="D132" s="698"/>
      <c r="E132" s="781"/>
      <c r="F132" s="749"/>
    </row>
    <row r="133" spans="1:6" ht="25.5">
      <c r="A133" s="694" t="s">
        <v>3448</v>
      </c>
      <c r="B133" s="699" t="s">
        <v>3517</v>
      </c>
      <c r="C133" s="700"/>
      <c r="D133" s="700"/>
      <c r="E133" s="2071"/>
      <c r="F133" s="2069"/>
    </row>
    <row r="134" spans="1:6" ht="12.75">
      <c r="A134" s="694"/>
      <c r="B134" s="695"/>
      <c r="C134" s="676" t="s">
        <v>3450</v>
      </c>
      <c r="D134" s="677">
        <v>3</v>
      </c>
      <c r="E134" s="781">
        <v>100</v>
      </c>
      <c r="F134" s="749">
        <f t="shared" si="1"/>
        <v>300</v>
      </c>
    </row>
    <row r="135" spans="1:6" ht="12.75">
      <c r="A135" s="694"/>
      <c r="B135" s="695"/>
      <c r="C135" s="676"/>
      <c r="D135" s="677"/>
      <c r="E135" s="781"/>
      <c r="F135" s="749"/>
    </row>
    <row r="136" spans="1:6" ht="12.75">
      <c r="A136" s="694"/>
      <c r="B136" s="701" t="s">
        <v>3521</v>
      </c>
      <c r="C136" s="676"/>
      <c r="D136" s="677"/>
      <c r="E136" s="781"/>
      <c r="F136" s="749"/>
    </row>
    <row r="137" spans="1:6" ht="12.75">
      <c r="A137" s="694"/>
      <c r="B137" s="695"/>
      <c r="C137" s="676"/>
      <c r="D137" s="677"/>
      <c r="E137" s="781"/>
      <c r="F137" s="749"/>
    </row>
    <row r="138" spans="1:6" ht="38.25">
      <c r="A138" s="675" t="s">
        <v>3522</v>
      </c>
      <c r="B138" s="678" t="s">
        <v>3523</v>
      </c>
      <c r="C138" s="676"/>
      <c r="D138" s="677"/>
      <c r="E138" s="781"/>
      <c r="F138" s="749"/>
    </row>
    <row r="139" spans="1:6" ht="12.75">
      <c r="A139" s="675"/>
      <c r="B139" s="702" t="s">
        <v>3524</v>
      </c>
      <c r="C139" s="676"/>
      <c r="D139" s="677"/>
      <c r="E139" s="781"/>
      <c r="F139" s="749"/>
    </row>
    <row r="140" spans="1:6" ht="25.5">
      <c r="A140" s="691" t="s">
        <v>3448</v>
      </c>
      <c r="B140" s="692" t="s">
        <v>3525</v>
      </c>
      <c r="C140" s="683" t="s">
        <v>329</v>
      </c>
      <c r="D140" s="688">
        <v>520</v>
      </c>
      <c r="E140" s="781">
        <v>9.33</v>
      </c>
      <c r="F140" s="749">
        <f t="shared" si="1"/>
        <v>4851.6000000000004</v>
      </c>
    </row>
    <row r="141" spans="1:6" ht="25.5">
      <c r="A141" s="691" t="s">
        <v>3448</v>
      </c>
      <c r="B141" s="692" t="s">
        <v>3526</v>
      </c>
      <c r="C141" s="683" t="s">
        <v>329</v>
      </c>
      <c r="D141" s="688">
        <v>80</v>
      </c>
      <c r="E141" s="781">
        <v>5.8</v>
      </c>
      <c r="F141" s="749">
        <f t="shared" si="1"/>
        <v>464</v>
      </c>
    </row>
    <row r="142" spans="1:6" ht="25.5">
      <c r="A142" s="691" t="s">
        <v>3448</v>
      </c>
      <c r="B142" s="692" t="s">
        <v>3527</v>
      </c>
      <c r="C142" s="683" t="s">
        <v>329</v>
      </c>
      <c r="D142" s="688">
        <v>600</v>
      </c>
      <c r="E142" s="781">
        <v>5.0999999999999996</v>
      </c>
      <c r="F142" s="749">
        <f t="shared" si="1"/>
        <v>3060</v>
      </c>
    </row>
    <row r="143" spans="1:6" ht="25.5">
      <c r="A143" s="691" t="s">
        <v>3448</v>
      </c>
      <c r="B143" s="678" t="s">
        <v>3528</v>
      </c>
      <c r="C143" s="676" t="s">
        <v>329</v>
      </c>
      <c r="D143" s="685">
        <v>450</v>
      </c>
      <c r="E143" s="781">
        <v>9</v>
      </c>
      <c r="F143" s="749">
        <f t="shared" si="1"/>
        <v>4050</v>
      </c>
    </row>
    <row r="144" spans="1:6" ht="25.5">
      <c r="A144" s="703" t="s">
        <v>3448</v>
      </c>
      <c r="B144" s="678" t="s">
        <v>3529</v>
      </c>
      <c r="C144" s="704" t="s">
        <v>329</v>
      </c>
      <c r="D144" s="705">
        <v>1100</v>
      </c>
      <c r="E144" s="781">
        <v>1</v>
      </c>
      <c r="F144" s="749">
        <f t="shared" si="1"/>
        <v>1100</v>
      </c>
    </row>
    <row r="145" spans="1:6" ht="25.5">
      <c r="A145" s="691" t="s">
        <v>3448</v>
      </c>
      <c r="B145" s="678" t="s">
        <v>3530</v>
      </c>
      <c r="C145" s="683" t="s">
        <v>272</v>
      </c>
      <c r="D145" s="688">
        <v>600</v>
      </c>
      <c r="E145" s="781">
        <v>2</v>
      </c>
      <c r="F145" s="749">
        <f t="shared" si="1"/>
        <v>1200</v>
      </c>
    </row>
    <row r="146" spans="1:6" ht="12.75">
      <c r="A146" s="691"/>
      <c r="B146" s="702" t="s">
        <v>3531</v>
      </c>
      <c r="C146" s="683"/>
      <c r="D146" s="688"/>
      <c r="E146" s="806"/>
      <c r="F146" s="749"/>
    </row>
    <row r="147" spans="1:6" ht="25.5">
      <c r="A147" s="691" t="s">
        <v>3448</v>
      </c>
      <c r="B147" s="692" t="s">
        <v>3532</v>
      </c>
      <c r="C147" s="683" t="s">
        <v>329</v>
      </c>
      <c r="D147" s="688">
        <v>130</v>
      </c>
      <c r="E147" s="781">
        <v>5.8</v>
      </c>
      <c r="F147" s="749">
        <f t="shared" si="1"/>
        <v>754</v>
      </c>
    </row>
    <row r="148" spans="1:6" ht="25.5">
      <c r="A148" s="691" t="s">
        <v>3448</v>
      </c>
      <c r="B148" s="678" t="s">
        <v>3533</v>
      </c>
      <c r="C148" s="683" t="s">
        <v>329</v>
      </c>
      <c r="D148" s="688">
        <v>120</v>
      </c>
      <c r="E148" s="781">
        <v>1</v>
      </c>
      <c r="F148" s="749">
        <f t="shared" si="1"/>
        <v>120</v>
      </c>
    </row>
    <row r="149" spans="1:6" ht="12.75">
      <c r="A149" s="670"/>
      <c r="B149" s="706"/>
      <c r="C149" s="707"/>
      <c r="D149" s="708"/>
      <c r="E149" s="807"/>
      <c r="F149" s="748"/>
    </row>
    <row r="150" spans="1:6" ht="12.75">
      <c r="A150" s="709"/>
      <c r="B150" s="710" t="s">
        <v>3534</v>
      </c>
      <c r="C150" s="711"/>
      <c r="D150" s="712"/>
      <c r="E150" s="808"/>
      <c r="F150" s="755">
        <f>SUM(F13:F149)</f>
        <v>53881.2</v>
      </c>
    </row>
    <row r="151" spans="1:6" ht="12.75">
      <c r="A151" s="670"/>
      <c r="B151" s="713"/>
      <c r="C151" s="667"/>
      <c r="D151" s="667"/>
      <c r="E151" s="807"/>
      <c r="F151" s="748"/>
    </row>
    <row r="152" spans="1:6" ht="12.75">
      <c r="A152" s="663" t="s">
        <v>3452</v>
      </c>
      <c r="B152" s="714" t="s">
        <v>3535</v>
      </c>
      <c r="C152" s="671"/>
      <c r="D152" s="693"/>
      <c r="E152" s="807"/>
      <c r="F152" s="748"/>
    </row>
    <row r="153" spans="1:6" ht="12.75">
      <c r="A153" s="670"/>
      <c r="B153" s="713"/>
      <c r="C153" s="671"/>
      <c r="D153" s="693"/>
      <c r="E153" s="807"/>
      <c r="F153" s="748"/>
    </row>
    <row r="154" spans="1:6" ht="76.5">
      <c r="A154" s="670" t="s">
        <v>3445</v>
      </c>
      <c r="B154" s="667" t="s">
        <v>3536</v>
      </c>
      <c r="C154" s="667"/>
      <c r="D154" s="715"/>
      <c r="E154" s="810"/>
      <c r="F154" s="756"/>
    </row>
    <row r="155" spans="1:6" ht="12.75">
      <c r="A155" s="670"/>
      <c r="B155" s="716" t="s">
        <v>3537</v>
      </c>
      <c r="C155" s="667"/>
      <c r="D155" s="715"/>
      <c r="E155" s="812"/>
      <c r="F155" s="750"/>
    </row>
    <row r="156" spans="1:6" ht="63.75">
      <c r="A156" s="680" t="s">
        <v>3448</v>
      </c>
      <c r="B156" s="681" t="s">
        <v>3538</v>
      </c>
      <c r="C156" s="717"/>
      <c r="D156" s="718"/>
      <c r="E156" s="812"/>
      <c r="F156" s="750"/>
    </row>
    <row r="157" spans="1:6" ht="12.75">
      <c r="A157" s="680"/>
      <c r="B157" s="716" t="s">
        <v>3539</v>
      </c>
      <c r="C157" s="717"/>
      <c r="D157" s="718"/>
      <c r="E157" s="812"/>
      <c r="F157" s="750"/>
    </row>
    <row r="158" spans="1:6" ht="12.75">
      <c r="A158" s="680" t="s">
        <v>3448</v>
      </c>
      <c r="B158" s="713" t="s">
        <v>3540</v>
      </c>
      <c r="C158" s="717" t="s">
        <v>329</v>
      </c>
      <c r="D158" s="719">
        <v>50</v>
      </c>
      <c r="E158" s="812">
        <v>75</v>
      </c>
      <c r="F158" s="749">
        <f t="shared" ref="F158:F173" si="2">D158*E158</f>
        <v>3750</v>
      </c>
    </row>
    <row r="159" spans="1:6" ht="12.75">
      <c r="A159" s="680" t="s">
        <v>3448</v>
      </c>
      <c r="B159" s="713" t="s">
        <v>3541</v>
      </c>
      <c r="C159" s="717" t="s">
        <v>329</v>
      </c>
      <c r="D159" s="719">
        <v>40</v>
      </c>
      <c r="E159" s="812">
        <v>24</v>
      </c>
      <c r="F159" s="749">
        <f t="shared" si="2"/>
        <v>960</v>
      </c>
    </row>
    <row r="160" spans="1:6" ht="12.75">
      <c r="A160" s="680" t="s">
        <v>3448</v>
      </c>
      <c r="B160" s="713" t="s">
        <v>3542</v>
      </c>
      <c r="C160" s="717" t="s">
        <v>329</v>
      </c>
      <c r="D160" s="719">
        <v>70</v>
      </c>
      <c r="E160" s="812">
        <v>9</v>
      </c>
      <c r="F160" s="749">
        <f t="shared" si="2"/>
        <v>630</v>
      </c>
    </row>
    <row r="161" spans="1:6" ht="12.75">
      <c r="A161" s="680" t="s">
        <v>3448</v>
      </c>
      <c r="B161" s="681" t="s">
        <v>3543</v>
      </c>
      <c r="C161" s="717" t="s">
        <v>329</v>
      </c>
      <c r="D161" s="719">
        <v>20</v>
      </c>
      <c r="E161" s="812">
        <v>4.2699999999999996</v>
      </c>
      <c r="F161" s="749">
        <f t="shared" si="2"/>
        <v>85.399999999999991</v>
      </c>
    </row>
    <row r="162" spans="1:6" ht="12.75">
      <c r="A162" s="670"/>
      <c r="B162" s="664" t="s">
        <v>3544</v>
      </c>
      <c r="C162" s="667"/>
      <c r="D162" s="720"/>
      <c r="E162" s="812"/>
      <c r="F162" s="749"/>
    </row>
    <row r="163" spans="1:6" ht="12.75">
      <c r="A163" s="680" t="s">
        <v>3448</v>
      </c>
      <c r="B163" s="713" t="s">
        <v>3545</v>
      </c>
      <c r="C163" s="717" t="s">
        <v>329</v>
      </c>
      <c r="D163" s="719">
        <v>470</v>
      </c>
      <c r="E163" s="812">
        <v>5.57</v>
      </c>
      <c r="F163" s="749">
        <f t="shared" si="2"/>
        <v>2617.9</v>
      </c>
    </row>
    <row r="164" spans="1:6" ht="12.75">
      <c r="A164" s="670" t="s">
        <v>3448</v>
      </c>
      <c r="B164" s="692" t="s">
        <v>3543</v>
      </c>
      <c r="C164" s="665" t="s">
        <v>329</v>
      </c>
      <c r="D164" s="693">
        <v>60</v>
      </c>
      <c r="E164" s="812">
        <v>4.2699999999999996</v>
      </c>
      <c r="F164" s="749">
        <f t="shared" si="2"/>
        <v>256.2</v>
      </c>
    </row>
    <row r="165" spans="1:6" ht="12.75">
      <c r="A165" s="680"/>
      <c r="B165" s="713"/>
      <c r="C165" s="717"/>
      <c r="D165" s="718"/>
      <c r="E165" s="815"/>
      <c r="F165" s="749"/>
    </row>
    <row r="166" spans="1:6" ht="38.25">
      <c r="A166" s="670" t="s">
        <v>3452</v>
      </c>
      <c r="B166" s="667" t="s">
        <v>3546</v>
      </c>
      <c r="C166" s="667"/>
      <c r="D166" s="720"/>
      <c r="E166" s="812"/>
      <c r="F166" s="749"/>
    </row>
    <row r="167" spans="1:6" ht="12.75">
      <c r="A167" s="670" t="s">
        <v>3547</v>
      </c>
      <c r="B167" s="667" t="s">
        <v>3548</v>
      </c>
      <c r="C167" s="665" t="s">
        <v>329</v>
      </c>
      <c r="D167" s="693">
        <v>50</v>
      </c>
      <c r="E167" s="812">
        <v>3</v>
      </c>
      <c r="F167" s="749">
        <f t="shared" si="2"/>
        <v>150</v>
      </c>
    </row>
    <row r="168" spans="1:6" ht="12.75">
      <c r="A168" s="670"/>
      <c r="B168" s="667"/>
      <c r="C168" s="665"/>
      <c r="D168" s="693"/>
      <c r="E168" s="812"/>
      <c r="F168" s="749"/>
    </row>
    <row r="169" spans="1:6" ht="51">
      <c r="A169" s="721" t="s">
        <v>3454</v>
      </c>
      <c r="B169" s="722" t="s">
        <v>3549</v>
      </c>
      <c r="C169" s="682"/>
      <c r="D169" s="685"/>
      <c r="E169" s="812"/>
      <c r="F169" s="749"/>
    </row>
    <row r="170" spans="1:6" ht="12.75">
      <c r="A170" s="723" t="s">
        <v>3448</v>
      </c>
      <c r="B170" s="722" t="s">
        <v>3550</v>
      </c>
      <c r="C170" s="683" t="s">
        <v>3450</v>
      </c>
      <c r="D170" s="685">
        <v>2</v>
      </c>
      <c r="E170" s="816">
        <v>500</v>
      </c>
      <c r="F170" s="749">
        <f t="shared" si="2"/>
        <v>1000</v>
      </c>
    </row>
    <row r="171" spans="1:6" ht="12.75">
      <c r="A171" s="721"/>
      <c r="B171" s="722"/>
      <c r="C171" s="682"/>
      <c r="D171" s="685"/>
      <c r="E171" s="812"/>
      <c r="F171" s="749"/>
    </row>
    <row r="172" spans="1:6" ht="51">
      <c r="A172" s="721" t="s">
        <v>3456</v>
      </c>
      <c r="B172" s="692" t="s">
        <v>3551</v>
      </c>
      <c r="C172" s="683"/>
      <c r="D172" s="688"/>
      <c r="E172" s="812"/>
      <c r="F172" s="749"/>
    </row>
    <row r="173" spans="1:6" ht="12.75">
      <c r="A173" s="691" t="s">
        <v>3448</v>
      </c>
      <c r="B173" s="692" t="s">
        <v>3550</v>
      </c>
      <c r="C173" s="683" t="s">
        <v>3450</v>
      </c>
      <c r="D173" s="688">
        <v>2</v>
      </c>
      <c r="E173" s="812">
        <v>200</v>
      </c>
      <c r="F173" s="749">
        <f t="shared" si="2"/>
        <v>400</v>
      </c>
    </row>
    <row r="174" spans="1:6" ht="12.75">
      <c r="A174" s="723"/>
      <c r="B174" s="722"/>
      <c r="C174" s="683"/>
      <c r="D174" s="685"/>
      <c r="E174" s="812"/>
      <c r="F174" s="750"/>
    </row>
    <row r="175" spans="1:6" ht="12.75">
      <c r="A175" s="724"/>
      <c r="B175" s="725" t="s">
        <v>3552</v>
      </c>
      <c r="C175" s="711"/>
      <c r="D175" s="726"/>
      <c r="E175" s="817"/>
      <c r="F175" s="2070">
        <f>SUM(F158:F174)</f>
        <v>9849.5</v>
      </c>
    </row>
    <row r="176" spans="1:6" ht="12.75">
      <c r="A176" s="670"/>
      <c r="B176" s="713"/>
      <c r="C176" s="667"/>
      <c r="D176" s="667"/>
      <c r="E176" s="812"/>
      <c r="F176" s="750"/>
    </row>
    <row r="177" spans="1:6" ht="12.75">
      <c r="A177" s="670"/>
      <c r="B177" s="713"/>
      <c r="C177" s="667"/>
      <c r="D177" s="667"/>
      <c r="E177" s="812"/>
      <c r="F177" s="750"/>
    </row>
    <row r="178" spans="1:6" ht="12.75">
      <c r="A178" s="663" t="s">
        <v>3454</v>
      </c>
      <c r="B178" s="664" t="s">
        <v>3553</v>
      </c>
      <c r="C178" s="665"/>
      <c r="D178" s="720"/>
      <c r="E178" s="812"/>
      <c r="F178" s="750"/>
    </row>
    <row r="179" spans="1:6" ht="12.75">
      <c r="A179" s="663"/>
      <c r="B179" s="664"/>
      <c r="C179" s="665"/>
      <c r="D179" s="720"/>
      <c r="E179" s="812"/>
      <c r="F179" s="750"/>
    </row>
    <row r="180" spans="1:6" ht="25.5">
      <c r="A180" s="670" t="s">
        <v>3445</v>
      </c>
      <c r="B180" s="667" t="s">
        <v>3554</v>
      </c>
      <c r="C180" s="665"/>
      <c r="D180" s="727"/>
      <c r="E180" s="812"/>
      <c r="F180" s="750"/>
    </row>
    <row r="181" spans="1:6" ht="25.5">
      <c r="A181" s="670" t="s">
        <v>3547</v>
      </c>
      <c r="B181" s="667" t="s">
        <v>3555</v>
      </c>
      <c r="C181" s="671" t="s">
        <v>272</v>
      </c>
      <c r="D181" s="693">
        <v>1</v>
      </c>
      <c r="E181" s="812">
        <v>250</v>
      </c>
      <c r="F181" s="749">
        <f t="shared" ref="F181:F185" si="3">D181*E181</f>
        <v>250</v>
      </c>
    </row>
    <row r="182" spans="1:6" ht="12.75">
      <c r="A182" s="670" t="s">
        <v>3547</v>
      </c>
      <c r="B182" s="667" t="s">
        <v>3556</v>
      </c>
      <c r="C182" s="671" t="s">
        <v>272</v>
      </c>
      <c r="D182" s="693">
        <v>1</v>
      </c>
      <c r="E182" s="812">
        <v>150</v>
      </c>
      <c r="F182" s="749">
        <f t="shared" si="3"/>
        <v>150</v>
      </c>
    </row>
    <row r="183" spans="1:6" ht="12.75">
      <c r="A183" s="670" t="s">
        <v>3547</v>
      </c>
      <c r="B183" s="667" t="s">
        <v>3557</v>
      </c>
      <c r="C183" s="671" t="s">
        <v>272</v>
      </c>
      <c r="D183" s="693">
        <v>2</v>
      </c>
      <c r="E183" s="812">
        <v>150</v>
      </c>
      <c r="F183" s="749">
        <f t="shared" si="3"/>
        <v>300</v>
      </c>
    </row>
    <row r="184" spans="1:6" ht="12.75">
      <c r="A184" s="670"/>
      <c r="B184" s="667"/>
      <c r="C184" s="671"/>
      <c r="D184" s="693"/>
      <c r="E184" s="812"/>
      <c r="F184" s="749"/>
    </row>
    <row r="185" spans="1:6" ht="76.5">
      <c r="A185" s="670" t="s">
        <v>3452</v>
      </c>
      <c r="B185" s="728" t="s">
        <v>3558</v>
      </c>
      <c r="C185" s="729" t="s">
        <v>3450</v>
      </c>
      <c r="D185" s="708">
        <v>1</v>
      </c>
      <c r="E185" s="812">
        <v>4000</v>
      </c>
      <c r="F185" s="749">
        <f t="shared" si="3"/>
        <v>4000</v>
      </c>
    </row>
    <row r="186" spans="1:6" ht="12.75">
      <c r="A186" s="670"/>
      <c r="B186" s="713"/>
      <c r="C186" s="667"/>
      <c r="D186" s="667"/>
      <c r="E186" s="812"/>
      <c r="F186" s="750"/>
    </row>
    <row r="187" spans="1:6" ht="12.75">
      <c r="A187" s="724"/>
      <c r="B187" s="725" t="s">
        <v>3559</v>
      </c>
      <c r="C187" s="711"/>
      <c r="D187" s="726"/>
      <c r="E187" s="817"/>
      <c r="F187" s="726">
        <f>SUM(F181:F186)</f>
        <v>4700</v>
      </c>
    </row>
    <row r="188" spans="1:6" ht="12.75">
      <c r="A188" s="670"/>
      <c r="B188" s="713"/>
      <c r="C188" s="667"/>
      <c r="D188" s="667"/>
      <c r="E188" s="812"/>
      <c r="F188" s="750"/>
    </row>
    <row r="189" spans="1:6" ht="12.75">
      <c r="A189" s="670"/>
      <c r="B189" s="713"/>
      <c r="C189" s="667"/>
      <c r="D189" s="667"/>
      <c r="E189" s="812"/>
      <c r="F189" s="750"/>
    </row>
    <row r="190" spans="1:6" ht="12.75">
      <c r="A190" s="663" t="s">
        <v>3456</v>
      </c>
      <c r="B190" s="730" t="s">
        <v>3560</v>
      </c>
      <c r="C190" s="665"/>
      <c r="D190" s="666"/>
      <c r="E190" s="815"/>
      <c r="F190" s="757"/>
    </row>
    <row r="191" spans="1:6" ht="12.75">
      <c r="A191" s="663"/>
      <c r="B191" s="664"/>
      <c r="C191" s="665"/>
      <c r="D191" s="666"/>
      <c r="E191" s="812"/>
      <c r="F191" s="750"/>
    </row>
    <row r="192" spans="1:6" ht="25.5">
      <c r="A192" s="663"/>
      <c r="B192" s="667" t="s">
        <v>3561</v>
      </c>
      <c r="C192" s="665"/>
      <c r="D192" s="666"/>
      <c r="E192" s="812"/>
      <c r="F192" s="750"/>
    </row>
    <row r="193" spans="1:6" ht="12.75">
      <c r="A193" s="663"/>
      <c r="B193" s="681"/>
      <c r="C193" s="665"/>
      <c r="D193" s="666"/>
      <c r="E193" s="812"/>
      <c r="F193" s="750"/>
    </row>
    <row r="194" spans="1:6" ht="12.75">
      <c r="A194" s="670"/>
      <c r="B194" s="689" t="s">
        <v>3562</v>
      </c>
      <c r="C194" s="671"/>
      <c r="D194" s="672"/>
      <c r="E194" s="812"/>
      <c r="F194" s="750"/>
    </row>
    <row r="195" spans="1:6" ht="12.75">
      <c r="A195" s="670"/>
      <c r="B195" s="669"/>
      <c r="C195" s="671"/>
      <c r="D195" s="693"/>
      <c r="E195" s="812"/>
      <c r="F195" s="750"/>
    </row>
    <row r="196" spans="1:6" ht="242.25">
      <c r="A196" s="670" t="s">
        <v>3445</v>
      </c>
      <c r="B196" s="669" t="s">
        <v>3563</v>
      </c>
      <c r="C196" s="671"/>
      <c r="D196" s="693"/>
      <c r="E196" s="812"/>
      <c r="F196" s="750"/>
    </row>
    <row r="197" spans="1:6" ht="12.75">
      <c r="A197" s="670" t="s">
        <v>3547</v>
      </c>
      <c r="B197" s="669" t="s">
        <v>3564</v>
      </c>
      <c r="C197" s="671" t="s">
        <v>272</v>
      </c>
      <c r="D197" s="731">
        <v>14</v>
      </c>
      <c r="E197" s="812">
        <v>398</v>
      </c>
      <c r="F197" s="749">
        <f t="shared" ref="F197:F214" si="4">D197*E197</f>
        <v>5572</v>
      </c>
    </row>
    <row r="198" spans="1:6" ht="38.25">
      <c r="A198" s="670" t="s">
        <v>3547</v>
      </c>
      <c r="B198" s="669" t="s">
        <v>3565</v>
      </c>
      <c r="C198" s="671" t="s">
        <v>272</v>
      </c>
      <c r="D198" s="693">
        <v>14</v>
      </c>
      <c r="E198" s="812">
        <v>50</v>
      </c>
      <c r="F198" s="749">
        <f t="shared" si="4"/>
        <v>700</v>
      </c>
    </row>
    <row r="199" spans="1:6" ht="12.75">
      <c r="A199" s="670"/>
      <c r="B199" s="669"/>
      <c r="C199" s="671"/>
      <c r="D199" s="693"/>
      <c r="E199" s="812"/>
      <c r="F199" s="749"/>
    </row>
    <row r="200" spans="1:6" ht="281.25" customHeight="1">
      <c r="A200" s="670" t="s">
        <v>3452</v>
      </c>
      <c r="B200" s="669" t="s">
        <v>3566</v>
      </c>
      <c r="C200" s="671"/>
      <c r="D200" s="693"/>
      <c r="E200" s="812"/>
      <c r="F200" s="749"/>
    </row>
    <row r="201" spans="1:6" ht="12.75">
      <c r="A201" s="670" t="s">
        <v>3547</v>
      </c>
      <c r="B201" s="669" t="s">
        <v>3564</v>
      </c>
      <c r="C201" s="671" t="s">
        <v>272</v>
      </c>
      <c r="D201" s="731">
        <v>2</v>
      </c>
      <c r="E201" s="812">
        <v>199</v>
      </c>
      <c r="F201" s="749">
        <f t="shared" si="4"/>
        <v>398</v>
      </c>
    </row>
    <row r="202" spans="1:6" ht="38.25">
      <c r="A202" s="670" t="s">
        <v>3547</v>
      </c>
      <c r="B202" s="669" t="s">
        <v>3565</v>
      </c>
      <c r="C202" s="671" t="s">
        <v>272</v>
      </c>
      <c r="D202" s="693">
        <v>2</v>
      </c>
      <c r="E202" s="812">
        <v>50</v>
      </c>
      <c r="F202" s="749">
        <f t="shared" si="4"/>
        <v>100</v>
      </c>
    </row>
    <row r="203" spans="1:6" ht="12.75">
      <c r="A203" s="670"/>
      <c r="B203" s="669"/>
      <c r="C203" s="671"/>
      <c r="D203" s="693"/>
      <c r="E203" s="812"/>
      <c r="F203" s="749"/>
    </row>
    <row r="204" spans="1:6" ht="216.75">
      <c r="A204" s="670" t="s">
        <v>3454</v>
      </c>
      <c r="B204" s="669" t="s">
        <v>3567</v>
      </c>
      <c r="C204" s="671"/>
      <c r="D204" s="693"/>
      <c r="E204" s="812"/>
      <c r="F204" s="749">
        <f t="shared" si="4"/>
        <v>0</v>
      </c>
    </row>
    <row r="205" spans="1:6" ht="12.75">
      <c r="A205" s="732" t="s">
        <v>3448</v>
      </c>
      <c r="B205" s="669" t="s">
        <v>3568</v>
      </c>
      <c r="C205" s="671" t="s">
        <v>272</v>
      </c>
      <c r="D205" s="731">
        <v>14</v>
      </c>
      <c r="E205" s="812">
        <v>350</v>
      </c>
      <c r="F205" s="749">
        <f t="shared" si="4"/>
        <v>4900</v>
      </c>
    </row>
    <row r="206" spans="1:6" ht="38.25">
      <c r="A206" s="732" t="s">
        <v>3448</v>
      </c>
      <c r="B206" s="669" t="s">
        <v>3569</v>
      </c>
      <c r="C206" s="671" t="s">
        <v>272</v>
      </c>
      <c r="D206" s="693">
        <v>8</v>
      </c>
      <c r="E206" s="812">
        <v>150</v>
      </c>
      <c r="F206" s="749">
        <f t="shared" si="4"/>
        <v>1200</v>
      </c>
    </row>
    <row r="207" spans="1:6" ht="51">
      <c r="A207" s="732"/>
      <c r="B207" s="669" t="s">
        <v>5343</v>
      </c>
      <c r="C207" s="671"/>
      <c r="D207" s="693"/>
      <c r="E207" s="812"/>
      <c r="F207" s="749"/>
    </row>
    <row r="208" spans="1:6" ht="12.75">
      <c r="A208" s="670"/>
      <c r="B208" s="669"/>
      <c r="C208" s="671"/>
      <c r="D208" s="693"/>
      <c r="E208" s="812"/>
      <c r="F208" s="749"/>
    </row>
    <row r="209" spans="1:6" ht="76.5">
      <c r="A209" s="696" t="s">
        <v>3456</v>
      </c>
      <c r="B209" s="733" t="s">
        <v>3570</v>
      </c>
      <c r="C209" s="734" t="s">
        <v>272</v>
      </c>
      <c r="D209" s="735">
        <v>14</v>
      </c>
      <c r="E209" s="812">
        <v>30</v>
      </c>
      <c r="F209" s="749">
        <f t="shared" si="4"/>
        <v>420</v>
      </c>
    </row>
    <row r="210" spans="1:6" ht="12.75">
      <c r="A210" s="670"/>
      <c r="B210" s="669"/>
      <c r="C210" s="671"/>
      <c r="D210" s="731"/>
      <c r="E210" s="812"/>
      <c r="F210" s="749"/>
    </row>
    <row r="211" spans="1:6" ht="25.5">
      <c r="A211" s="736" t="s">
        <v>3461</v>
      </c>
      <c r="B211" s="669" t="s">
        <v>3571</v>
      </c>
      <c r="C211" s="717" t="s">
        <v>272</v>
      </c>
      <c r="D211" s="719">
        <v>14</v>
      </c>
      <c r="E211" s="812">
        <v>10</v>
      </c>
      <c r="F211" s="749">
        <f t="shared" si="4"/>
        <v>140</v>
      </c>
    </row>
    <row r="212" spans="1:6" ht="12.75">
      <c r="A212" s="670"/>
      <c r="B212" s="669"/>
      <c r="C212" s="671"/>
      <c r="D212" s="731"/>
      <c r="E212" s="812"/>
      <c r="F212" s="749"/>
    </row>
    <row r="213" spans="1:6" ht="25.5">
      <c r="A213" s="737" t="s">
        <v>3572</v>
      </c>
      <c r="B213" s="738" t="s">
        <v>3573</v>
      </c>
      <c r="C213" s="739"/>
      <c r="D213" s="740"/>
      <c r="E213" s="812"/>
      <c r="F213" s="749"/>
    </row>
    <row r="214" spans="1:6" ht="12.75">
      <c r="A214" s="737" t="s">
        <v>3448</v>
      </c>
      <c r="B214" s="739" t="s">
        <v>3574</v>
      </c>
      <c r="C214" s="741" t="s">
        <v>329</v>
      </c>
      <c r="D214" s="742">
        <v>60</v>
      </c>
      <c r="E214" s="812">
        <v>4</v>
      </c>
      <c r="F214" s="749">
        <f t="shared" si="4"/>
        <v>240</v>
      </c>
    </row>
    <row r="215" spans="1:6" ht="12.75">
      <c r="A215" s="670"/>
      <c r="B215" s="667"/>
      <c r="C215" s="743"/>
      <c r="D215" s="672"/>
      <c r="E215" s="812"/>
      <c r="F215" s="750"/>
    </row>
    <row r="216" spans="1:6" ht="12.75">
      <c r="A216" s="724"/>
      <c r="B216" s="725" t="s">
        <v>3575</v>
      </c>
      <c r="C216" s="711"/>
      <c r="D216" s="726"/>
      <c r="E216" s="817"/>
      <c r="F216" s="726">
        <f>SUM(F197:F215)</f>
        <v>13670</v>
      </c>
    </row>
    <row r="217" spans="1:6" ht="12.75">
      <c r="A217" s="721"/>
      <c r="B217" s="667"/>
      <c r="C217" s="744"/>
      <c r="D217" s="688"/>
      <c r="E217" s="812"/>
      <c r="F217" s="750"/>
    </row>
    <row r="218" spans="1:6" ht="12.75">
      <c r="A218" s="663" t="s">
        <v>3461</v>
      </c>
      <c r="B218" s="745" t="s">
        <v>3576</v>
      </c>
      <c r="C218" s="665"/>
      <c r="D218" s="720"/>
      <c r="E218" s="812"/>
      <c r="F218" s="750"/>
    </row>
    <row r="219" spans="1:6" ht="12.75">
      <c r="A219" s="721"/>
      <c r="B219" s="667"/>
      <c r="C219" s="744"/>
      <c r="D219" s="688"/>
      <c r="E219" s="812"/>
      <c r="F219" s="750"/>
    </row>
    <row r="220" spans="1:6" ht="12.75">
      <c r="A220" s="675" t="s">
        <v>3445</v>
      </c>
      <c r="B220" s="678" t="s">
        <v>3577</v>
      </c>
      <c r="C220" s="676"/>
      <c r="D220" s="685"/>
      <c r="E220" s="812"/>
      <c r="F220" s="750"/>
    </row>
    <row r="221" spans="1:6" ht="63.75">
      <c r="A221" s="686" t="s">
        <v>3448</v>
      </c>
      <c r="B221" s="678" t="s">
        <v>3578</v>
      </c>
      <c r="C221" s="676" t="s">
        <v>3387</v>
      </c>
      <c r="D221" s="685">
        <v>24</v>
      </c>
      <c r="E221" s="812">
        <v>50</v>
      </c>
      <c r="F221" s="749">
        <f t="shared" ref="F221" si="5">D221*E221</f>
        <v>1200</v>
      </c>
    </row>
    <row r="222" spans="1:6" ht="12.75">
      <c r="A222" s="721"/>
      <c r="B222" s="667"/>
      <c r="C222" s="744"/>
      <c r="D222" s="688"/>
      <c r="E222" s="812"/>
      <c r="F222" s="750"/>
    </row>
    <row r="223" spans="1:6" ht="25.5">
      <c r="A223" s="675" t="s">
        <v>3452</v>
      </c>
      <c r="B223" s="678" t="s">
        <v>3579</v>
      </c>
      <c r="C223" s="676"/>
      <c r="D223" s="677"/>
      <c r="E223" s="812"/>
      <c r="F223" s="750"/>
    </row>
    <row r="224" spans="1:6" ht="25.5">
      <c r="A224" s="691" t="s">
        <v>3448</v>
      </c>
      <c r="B224" s="678" t="s">
        <v>3528</v>
      </c>
      <c r="C224" s="676" t="s">
        <v>329</v>
      </c>
      <c r="D224" s="685">
        <v>100</v>
      </c>
      <c r="E224" s="812">
        <v>9</v>
      </c>
      <c r="F224" s="749">
        <f t="shared" ref="F224:F227" si="6">D224*E224</f>
        <v>900</v>
      </c>
    </row>
    <row r="225" spans="1:6" ht="12.75">
      <c r="A225" s="721"/>
      <c r="B225" s="667"/>
      <c r="C225" s="744"/>
      <c r="D225" s="688"/>
      <c r="E225" s="815"/>
      <c r="F225" s="749">
        <f t="shared" si="6"/>
        <v>0</v>
      </c>
    </row>
    <row r="226" spans="1:6" ht="51">
      <c r="A226" s="721" t="s">
        <v>3454</v>
      </c>
      <c r="B226" s="667" t="s">
        <v>3580</v>
      </c>
      <c r="C226" s="744"/>
      <c r="D226" s="688"/>
      <c r="E226" s="812"/>
      <c r="F226" s="750"/>
    </row>
    <row r="227" spans="1:6" ht="25.5">
      <c r="A227" s="721"/>
      <c r="B227" s="667" t="s">
        <v>3581</v>
      </c>
      <c r="C227" s="676" t="s">
        <v>272</v>
      </c>
      <c r="D227" s="685">
        <v>15</v>
      </c>
      <c r="E227" s="812">
        <v>15</v>
      </c>
      <c r="F227" s="749">
        <f t="shared" si="6"/>
        <v>225</v>
      </c>
    </row>
    <row r="228" spans="1:6" ht="12.75">
      <c r="A228" s="721"/>
      <c r="B228" s="667"/>
      <c r="C228" s="744"/>
      <c r="D228" s="688"/>
      <c r="E228" s="812"/>
      <c r="F228" s="750"/>
    </row>
    <row r="229" spans="1:6" ht="12.75">
      <c r="A229" s="746"/>
      <c r="B229" s="725" t="s">
        <v>3582</v>
      </c>
      <c r="C229" s="711"/>
      <c r="D229" s="726"/>
      <c r="E229" s="817"/>
      <c r="F229" s="726">
        <f>SUM(F221:F228)</f>
        <v>2325</v>
      </c>
    </row>
    <row r="230" spans="1:6">
      <c r="A230" s="819"/>
      <c r="B230" s="820"/>
      <c r="C230" s="821"/>
      <c r="D230" s="812"/>
      <c r="E230" s="812"/>
      <c r="F230" s="789"/>
    </row>
    <row r="231" spans="1:6">
      <c r="A231" s="819"/>
      <c r="B231" s="820"/>
      <c r="C231" s="821"/>
      <c r="D231" s="812"/>
      <c r="E231" s="812"/>
      <c r="F231" s="789"/>
    </row>
    <row r="232" spans="1:6">
      <c r="A232" s="819"/>
      <c r="B232" s="820"/>
      <c r="C232" s="821"/>
      <c r="D232" s="812"/>
      <c r="E232" s="812"/>
      <c r="F232" s="789"/>
    </row>
    <row r="233" spans="1:6">
      <c r="A233" s="819"/>
      <c r="B233" s="820"/>
      <c r="C233" s="821"/>
      <c r="D233" s="812"/>
      <c r="E233" s="812"/>
      <c r="F233" s="789"/>
    </row>
    <row r="234" spans="1:6">
      <c r="A234" s="819"/>
      <c r="B234" s="820"/>
      <c r="C234" s="821"/>
      <c r="D234" s="812"/>
      <c r="E234" s="812"/>
      <c r="F234" s="789"/>
    </row>
    <row r="235" spans="1:6">
      <c r="A235" s="819"/>
      <c r="C235" s="821"/>
      <c r="D235" s="823"/>
      <c r="E235" s="812"/>
      <c r="F235" s="789"/>
    </row>
    <row r="236" spans="1:6">
      <c r="A236" s="819"/>
      <c r="C236" s="821"/>
      <c r="D236" s="812"/>
      <c r="E236" s="812"/>
      <c r="F236" s="789"/>
    </row>
    <row r="237" spans="1:6">
      <c r="A237" s="819"/>
      <c r="B237" s="828"/>
      <c r="C237" s="829"/>
      <c r="D237" s="830"/>
      <c r="E237" s="812"/>
      <c r="F237" s="789"/>
    </row>
    <row r="238" spans="1:6">
      <c r="A238" s="840"/>
      <c r="B238" s="841"/>
      <c r="C238" s="829"/>
      <c r="D238" s="830"/>
      <c r="E238" s="812"/>
      <c r="F238" s="789"/>
    </row>
    <row r="239" spans="1:6">
      <c r="A239" s="842"/>
      <c r="B239" s="828"/>
      <c r="C239" s="829"/>
      <c r="D239" s="812"/>
      <c r="E239" s="807"/>
      <c r="F239" s="784"/>
    </row>
    <row r="240" spans="1:6">
      <c r="A240" s="843"/>
      <c r="B240" s="844"/>
      <c r="C240" s="845"/>
      <c r="D240" s="846"/>
      <c r="E240" s="810"/>
      <c r="F240" s="811"/>
    </row>
    <row r="241" spans="1:6">
      <c r="A241" s="819"/>
      <c r="C241" s="821"/>
      <c r="D241" s="812"/>
      <c r="E241" s="812"/>
      <c r="F241" s="789"/>
    </row>
    <row r="242" spans="1:6">
      <c r="A242" s="819"/>
      <c r="C242" s="821"/>
      <c r="D242" s="812"/>
      <c r="E242" s="812"/>
      <c r="F242" s="789"/>
    </row>
    <row r="243" spans="1:6">
      <c r="A243" s="819"/>
      <c r="C243" s="821"/>
      <c r="D243" s="812"/>
      <c r="E243" s="812"/>
      <c r="F243" s="789"/>
    </row>
    <row r="244" spans="1:6">
      <c r="A244" s="819"/>
      <c r="C244" s="821"/>
      <c r="D244" s="812"/>
      <c r="E244" s="812"/>
      <c r="F244" s="789"/>
    </row>
    <row r="245" spans="1:6">
      <c r="A245" s="819"/>
      <c r="C245" s="821"/>
      <c r="D245" s="812"/>
      <c r="E245" s="812"/>
      <c r="F245" s="789"/>
    </row>
    <row r="246" spans="1:6">
      <c r="A246" s="819"/>
      <c r="C246" s="821"/>
      <c r="D246" s="812"/>
      <c r="E246" s="812"/>
      <c r="F246" s="789"/>
    </row>
    <row r="247" spans="1:6">
      <c r="A247" s="819"/>
      <c r="B247" s="847"/>
      <c r="C247" s="848"/>
      <c r="D247" s="807"/>
      <c r="E247" s="812"/>
      <c r="F247" s="789"/>
    </row>
    <row r="248" spans="1:6">
      <c r="A248" s="819"/>
      <c r="B248" s="849"/>
      <c r="C248" s="848"/>
      <c r="D248" s="807"/>
      <c r="E248" s="812"/>
      <c r="F248" s="789"/>
    </row>
    <row r="249" spans="1:6">
      <c r="A249" s="819"/>
      <c r="C249" s="821"/>
      <c r="D249" s="812"/>
      <c r="E249" s="812"/>
      <c r="F249" s="789"/>
    </row>
    <row r="250" spans="1:6">
      <c r="A250" s="850"/>
      <c r="C250" s="835"/>
      <c r="E250" s="812"/>
      <c r="F250" s="789"/>
    </row>
    <row r="251" spans="1:6">
      <c r="A251" s="819"/>
      <c r="B251" s="820"/>
      <c r="C251" s="821"/>
      <c r="D251" s="812"/>
      <c r="E251" s="812"/>
      <c r="F251" s="789"/>
    </row>
    <row r="252" spans="1:6">
      <c r="A252" s="819"/>
      <c r="C252" s="821"/>
      <c r="D252" s="812"/>
      <c r="E252" s="812"/>
      <c r="F252" s="789"/>
    </row>
    <row r="253" spans="1:6">
      <c r="A253" s="819"/>
      <c r="B253" s="820"/>
      <c r="C253" s="821"/>
      <c r="D253" s="812"/>
      <c r="E253" s="812"/>
      <c r="F253" s="789"/>
    </row>
    <row r="254" spans="1:6">
      <c r="A254" s="819"/>
      <c r="B254" s="820"/>
      <c r="C254" s="821"/>
      <c r="D254" s="812"/>
      <c r="E254" s="812"/>
      <c r="F254" s="789"/>
    </row>
    <row r="255" spans="1:6">
      <c r="A255" s="819"/>
      <c r="B255" s="820"/>
      <c r="C255" s="821"/>
      <c r="D255" s="812"/>
      <c r="E255" s="812"/>
      <c r="F255" s="789"/>
    </row>
    <row r="256" spans="1:6">
      <c r="A256" s="819"/>
      <c r="B256" s="820"/>
      <c r="C256" s="821"/>
      <c r="D256" s="812"/>
      <c r="E256" s="812"/>
      <c r="F256" s="789"/>
    </row>
    <row r="257" spans="1:6">
      <c r="A257" s="819"/>
      <c r="B257" s="820"/>
      <c r="C257" s="821"/>
      <c r="D257" s="812"/>
      <c r="E257" s="812"/>
      <c r="F257" s="789"/>
    </row>
    <row r="258" spans="1:6">
      <c r="A258" s="819"/>
      <c r="C258" s="821"/>
      <c r="D258" s="823"/>
      <c r="E258" s="812"/>
      <c r="F258" s="789"/>
    </row>
    <row r="259" spans="1:6">
      <c r="A259" s="819"/>
      <c r="C259" s="821"/>
      <c r="D259" s="812"/>
      <c r="E259" s="812"/>
      <c r="F259" s="789"/>
    </row>
    <row r="260" spans="1:6">
      <c r="A260" s="819"/>
      <c r="B260" s="824"/>
      <c r="C260" s="825"/>
      <c r="D260" s="826"/>
      <c r="E260" s="852"/>
      <c r="F260" s="827"/>
    </row>
    <row r="261" spans="1:6">
      <c r="A261" s="819"/>
      <c r="B261" s="853"/>
      <c r="C261" s="829"/>
      <c r="D261" s="830"/>
      <c r="E261" s="781"/>
      <c r="F261" s="789"/>
    </row>
    <row r="262" spans="1:6">
      <c r="A262" s="819"/>
      <c r="B262" s="828"/>
      <c r="C262" s="829"/>
      <c r="D262" s="830"/>
      <c r="E262" s="831"/>
      <c r="F262" s="789"/>
    </row>
    <row r="263" spans="1:6">
      <c r="A263" s="840"/>
      <c r="B263" s="841"/>
      <c r="C263" s="829"/>
      <c r="D263" s="830"/>
      <c r="E263" s="831"/>
      <c r="F263" s="789"/>
    </row>
    <row r="264" spans="1:6">
      <c r="A264" s="842"/>
      <c r="B264" s="828"/>
      <c r="C264" s="829"/>
      <c r="D264" s="812"/>
      <c r="E264" s="807"/>
      <c r="F264" s="784"/>
    </row>
    <row r="265" spans="1:6">
      <c r="A265" s="843"/>
      <c r="B265" s="844"/>
      <c r="C265" s="845"/>
      <c r="D265" s="846"/>
      <c r="E265" s="810"/>
      <c r="F265" s="811"/>
    </row>
    <row r="266" spans="1:6">
      <c r="A266" s="819"/>
      <c r="C266" s="821"/>
      <c r="D266" s="812"/>
      <c r="E266" s="812"/>
      <c r="F266" s="789"/>
    </row>
    <row r="267" spans="1:6">
      <c r="A267" s="819"/>
      <c r="C267" s="821"/>
      <c r="D267" s="812"/>
      <c r="E267" s="812"/>
      <c r="F267" s="789"/>
    </row>
    <row r="268" spans="1:6">
      <c r="A268" s="819"/>
      <c r="C268" s="821"/>
      <c r="D268" s="812"/>
      <c r="E268" s="812"/>
      <c r="F268" s="789"/>
    </row>
    <row r="269" spans="1:6">
      <c r="A269" s="819"/>
      <c r="C269" s="821"/>
      <c r="D269" s="812"/>
      <c r="E269" s="812"/>
      <c r="F269" s="789"/>
    </row>
    <row r="270" spans="1:6">
      <c r="A270" s="819"/>
      <c r="C270" s="821"/>
      <c r="D270" s="812"/>
      <c r="E270" s="812"/>
      <c r="F270" s="789"/>
    </row>
    <row r="271" spans="1:6">
      <c r="A271" s="819"/>
      <c r="C271" s="821"/>
      <c r="D271" s="812"/>
      <c r="E271" s="812"/>
      <c r="F271" s="789"/>
    </row>
    <row r="272" spans="1:6">
      <c r="A272" s="819"/>
      <c r="B272" s="847"/>
      <c r="C272" s="848"/>
      <c r="D272" s="807"/>
      <c r="E272" s="812"/>
      <c r="F272" s="789"/>
    </row>
    <row r="273" spans="1:6">
      <c r="A273" s="819"/>
      <c r="B273" s="849"/>
      <c r="C273" s="848"/>
      <c r="D273" s="807"/>
      <c r="E273" s="812"/>
      <c r="F273" s="789"/>
    </row>
    <row r="274" spans="1:6">
      <c r="A274" s="819"/>
      <c r="C274" s="821"/>
      <c r="D274" s="812"/>
      <c r="E274" s="812"/>
      <c r="F274" s="789"/>
    </row>
    <row r="275" spans="1:6">
      <c r="A275" s="850"/>
      <c r="C275" s="835"/>
      <c r="E275" s="812"/>
      <c r="F275" s="789"/>
    </row>
    <row r="276" spans="1:6">
      <c r="A276" s="819"/>
      <c r="B276" s="820"/>
      <c r="C276" s="821"/>
      <c r="D276" s="812"/>
      <c r="E276" s="812"/>
      <c r="F276" s="789"/>
    </row>
    <row r="277" spans="1:6">
      <c r="A277" s="819"/>
      <c r="C277" s="821"/>
      <c r="D277" s="812"/>
      <c r="E277" s="812"/>
      <c r="F277" s="789"/>
    </row>
    <row r="278" spans="1:6">
      <c r="A278" s="819"/>
      <c r="B278" s="820"/>
      <c r="C278" s="821"/>
      <c r="D278" s="812"/>
      <c r="E278" s="812"/>
      <c r="F278" s="789"/>
    </row>
    <row r="279" spans="1:6">
      <c r="A279" s="819"/>
      <c r="B279" s="820"/>
      <c r="C279" s="821"/>
      <c r="D279" s="812"/>
      <c r="E279" s="812"/>
      <c r="F279" s="789"/>
    </row>
    <row r="280" spans="1:6">
      <c r="A280" s="819"/>
      <c r="B280" s="820"/>
      <c r="C280" s="821"/>
      <c r="D280" s="812"/>
      <c r="E280" s="812"/>
      <c r="F280" s="789"/>
    </row>
    <row r="281" spans="1:6">
      <c r="A281" s="819"/>
      <c r="B281" s="820"/>
      <c r="C281" s="821"/>
      <c r="D281" s="812"/>
      <c r="E281" s="812"/>
      <c r="F281" s="789"/>
    </row>
    <row r="282" spans="1:6">
      <c r="A282" s="819"/>
      <c r="B282" s="820"/>
      <c r="C282" s="821"/>
      <c r="D282" s="812"/>
      <c r="E282" s="812"/>
      <c r="F282" s="789"/>
    </row>
    <row r="283" spans="1:6">
      <c r="A283" s="819"/>
      <c r="B283" s="820"/>
      <c r="C283" s="821"/>
      <c r="D283" s="812"/>
      <c r="E283" s="812"/>
      <c r="F283" s="789"/>
    </row>
    <row r="284" spans="1:6">
      <c r="A284" s="834"/>
      <c r="B284" s="828"/>
      <c r="C284" s="821"/>
      <c r="D284" s="812"/>
      <c r="E284" s="812"/>
      <c r="F284" s="789"/>
    </row>
    <row r="285" spans="1:6">
      <c r="A285" s="834"/>
      <c r="B285" s="828"/>
      <c r="C285" s="854"/>
      <c r="D285" s="855"/>
      <c r="E285" s="833"/>
      <c r="F285" s="775"/>
    </row>
    <row r="286" spans="1:6">
      <c r="A286" s="819"/>
      <c r="C286" s="821"/>
      <c r="D286" s="823"/>
      <c r="E286" s="812"/>
      <c r="F286" s="789"/>
    </row>
    <row r="287" spans="1:6">
      <c r="A287" s="819"/>
      <c r="C287" s="821"/>
      <c r="D287" s="812"/>
      <c r="E287" s="812"/>
      <c r="F287" s="789"/>
    </row>
    <row r="288" spans="1:6">
      <c r="A288" s="819"/>
      <c r="B288" s="824"/>
      <c r="C288" s="825"/>
      <c r="D288" s="826"/>
      <c r="E288" s="852"/>
      <c r="F288" s="827"/>
    </row>
    <row r="289" spans="1:6">
      <c r="A289" s="819"/>
      <c r="B289" s="853"/>
      <c r="C289" s="829"/>
      <c r="D289" s="830"/>
      <c r="E289" s="781"/>
      <c r="F289" s="789"/>
    </row>
    <row r="290" spans="1:6">
      <c r="A290" s="819"/>
      <c r="B290" s="828"/>
      <c r="C290" s="829"/>
      <c r="D290" s="830"/>
      <c r="E290" s="815"/>
      <c r="F290" s="789"/>
    </row>
    <row r="291" spans="1:6">
      <c r="A291" s="840"/>
      <c r="B291" s="841"/>
      <c r="C291" s="829"/>
      <c r="D291" s="830"/>
      <c r="E291" s="831"/>
      <c r="F291" s="789"/>
    </row>
    <row r="292" spans="1:6">
      <c r="A292" s="842"/>
      <c r="B292" s="828"/>
      <c r="C292" s="829"/>
      <c r="D292" s="812"/>
      <c r="E292" s="807"/>
      <c r="F292" s="784"/>
    </row>
    <row r="293" spans="1:6">
      <c r="A293" s="843"/>
      <c r="B293" s="844"/>
      <c r="C293" s="845"/>
      <c r="D293" s="846"/>
      <c r="E293" s="810"/>
      <c r="F293" s="811"/>
    </row>
    <row r="294" spans="1:6">
      <c r="A294" s="819"/>
      <c r="C294" s="821"/>
      <c r="D294" s="812"/>
      <c r="E294" s="812"/>
      <c r="F294" s="789"/>
    </row>
    <row r="295" spans="1:6">
      <c r="A295" s="819"/>
      <c r="C295" s="821"/>
      <c r="D295" s="812"/>
      <c r="E295" s="812"/>
      <c r="F295" s="789"/>
    </row>
    <row r="296" spans="1:6">
      <c r="A296" s="819"/>
      <c r="C296" s="821"/>
      <c r="D296" s="812"/>
      <c r="E296" s="812"/>
      <c r="F296" s="789"/>
    </row>
    <row r="297" spans="1:6">
      <c r="A297" s="819"/>
      <c r="C297" s="821"/>
      <c r="D297" s="812"/>
      <c r="E297" s="812"/>
      <c r="F297" s="789"/>
    </row>
    <row r="298" spans="1:6">
      <c r="A298" s="819"/>
      <c r="C298" s="821"/>
      <c r="D298" s="812"/>
      <c r="E298" s="812"/>
      <c r="F298" s="789"/>
    </row>
    <row r="299" spans="1:6">
      <c r="A299" s="819"/>
      <c r="C299" s="821"/>
      <c r="D299" s="812"/>
      <c r="E299" s="812"/>
      <c r="F299" s="789"/>
    </row>
    <row r="300" spans="1:6">
      <c r="A300" s="819"/>
      <c r="B300" s="847"/>
      <c r="C300" s="848"/>
      <c r="D300" s="807"/>
      <c r="E300" s="812"/>
      <c r="F300" s="789"/>
    </row>
    <row r="301" spans="1:6">
      <c r="A301" s="819"/>
      <c r="B301" s="849"/>
      <c r="C301" s="848"/>
      <c r="D301" s="807"/>
      <c r="E301" s="812"/>
      <c r="F301" s="789"/>
    </row>
    <row r="302" spans="1:6">
      <c r="A302" s="819"/>
      <c r="C302" s="821"/>
      <c r="D302" s="812"/>
      <c r="E302" s="812"/>
      <c r="F302" s="789"/>
    </row>
    <row r="303" spans="1:6">
      <c r="A303" s="850"/>
      <c r="C303" s="835"/>
      <c r="E303" s="812"/>
      <c r="F303" s="789"/>
    </row>
    <row r="304" spans="1:6">
      <c r="A304" s="819"/>
      <c r="B304" s="820"/>
      <c r="C304" s="821"/>
      <c r="D304" s="812"/>
      <c r="E304" s="812"/>
      <c r="F304" s="789"/>
    </row>
    <row r="305" spans="1:6">
      <c r="A305" s="819"/>
      <c r="C305" s="821"/>
      <c r="D305" s="812"/>
      <c r="E305" s="812"/>
      <c r="F305" s="789"/>
    </row>
    <row r="306" spans="1:6">
      <c r="A306" s="819"/>
      <c r="B306" s="820"/>
      <c r="C306" s="821"/>
      <c r="D306" s="812"/>
      <c r="E306" s="812"/>
      <c r="F306" s="789"/>
    </row>
    <row r="307" spans="1:6">
      <c r="A307" s="819"/>
      <c r="B307" s="820"/>
      <c r="C307" s="821"/>
      <c r="D307" s="812"/>
      <c r="E307" s="812"/>
      <c r="F307" s="789"/>
    </row>
    <row r="308" spans="1:6">
      <c r="A308" s="819"/>
      <c r="B308" s="820"/>
      <c r="C308" s="821"/>
      <c r="D308" s="812"/>
      <c r="E308" s="812"/>
      <c r="F308" s="789"/>
    </row>
    <row r="309" spans="1:6">
      <c r="A309" s="819"/>
      <c r="B309" s="820"/>
      <c r="C309" s="821"/>
      <c r="D309" s="812"/>
      <c r="E309" s="812"/>
      <c r="F309" s="789"/>
    </row>
    <row r="310" spans="1:6">
      <c r="A310" s="819"/>
      <c r="B310" s="820"/>
      <c r="C310" s="821"/>
      <c r="D310" s="812"/>
      <c r="E310" s="812"/>
      <c r="F310" s="789"/>
    </row>
    <row r="311" spans="1:6">
      <c r="A311" s="834"/>
      <c r="B311" s="828"/>
      <c r="C311" s="821"/>
      <c r="D311" s="812"/>
      <c r="E311" s="812"/>
      <c r="F311" s="789"/>
    </row>
    <row r="312" spans="1:6">
      <c r="A312" s="834"/>
      <c r="B312" s="828"/>
      <c r="C312" s="854"/>
      <c r="D312" s="855"/>
      <c r="E312" s="833"/>
      <c r="F312" s="775"/>
    </row>
    <row r="313" spans="1:6">
      <c r="A313" s="819"/>
      <c r="C313" s="821"/>
      <c r="D313" s="823"/>
      <c r="E313" s="812"/>
      <c r="F313" s="789"/>
    </row>
    <row r="314" spans="1:6">
      <c r="A314" s="819"/>
      <c r="C314" s="821"/>
      <c r="D314" s="812"/>
      <c r="E314" s="812"/>
      <c r="F314" s="789"/>
    </row>
    <row r="315" spans="1:6">
      <c r="A315" s="819"/>
      <c r="B315" s="824"/>
      <c r="C315" s="825"/>
      <c r="D315" s="826"/>
      <c r="E315" s="826"/>
      <c r="F315" s="827"/>
    </row>
    <row r="316" spans="1:6">
      <c r="A316" s="819"/>
      <c r="B316" s="853"/>
      <c r="C316" s="829"/>
      <c r="D316" s="830"/>
      <c r="E316" s="781"/>
      <c r="F316" s="789"/>
    </row>
    <row r="317" spans="1:6">
      <c r="A317" s="819"/>
      <c r="B317" s="828"/>
      <c r="C317" s="829"/>
      <c r="D317" s="830"/>
      <c r="E317" s="831"/>
      <c r="F317" s="789"/>
    </row>
    <row r="318" spans="1:6">
      <c r="A318" s="840"/>
      <c r="B318" s="841"/>
      <c r="C318" s="829"/>
      <c r="D318" s="807"/>
      <c r="E318" s="807"/>
      <c r="F318" s="784"/>
    </row>
    <row r="319" spans="1:6">
      <c r="A319" s="819"/>
      <c r="B319" s="828"/>
      <c r="C319" s="829"/>
      <c r="D319" s="807"/>
      <c r="E319" s="807"/>
      <c r="F319" s="784"/>
    </row>
    <row r="320" spans="1:6">
      <c r="A320" s="843"/>
      <c r="B320" s="844"/>
      <c r="C320" s="845"/>
      <c r="D320" s="846"/>
      <c r="E320" s="810"/>
      <c r="F320" s="811"/>
    </row>
    <row r="321" spans="1:6">
      <c r="A321" s="819"/>
      <c r="C321" s="821"/>
      <c r="D321" s="812"/>
      <c r="E321" s="812"/>
      <c r="F321" s="789"/>
    </row>
    <row r="322" spans="1:6">
      <c r="A322" s="819"/>
      <c r="C322" s="821"/>
      <c r="D322" s="812"/>
      <c r="E322" s="812"/>
      <c r="F322" s="789"/>
    </row>
    <row r="323" spans="1:6">
      <c r="A323" s="819"/>
      <c r="C323" s="821"/>
      <c r="D323" s="812"/>
      <c r="E323" s="812"/>
      <c r="F323" s="789"/>
    </row>
    <row r="324" spans="1:6">
      <c r="A324" s="819"/>
      <c r="C324" s="821"/>
      <c r="D324" s="812"/>
      <c r="E324" s="812"/>
      <c r="F324" s="789"/>
    </row>
    <row r="325" spans="1:6">
      <c r="A325" s="819"/>
      <c r="C325" s="821"/>
      <c r="D325" s="812"/>
      <c r="E325" s="812"/>
      <c r="F325" s="789"/>
    </row>
    <row r="326" spans="1:6">
      <c r="A326" s="819"/>
      <c r="C326" s="821"/>
      <c r="D326" s="812"/>
      <c r="E326" s="812"/>
      <c r="F326" s="789"/>
    </row>
    <row r="327" spans="1:6">
      <c r="A327" s="819"/>
      <c r="B327" s="847"/>
      <c r="C327" s="848"/>
      <c r="D327" s="807"/>
      <c r="E327" s="812"/>
      <c r="F327" s="789"/>
    </row>
    <row r="328" spans="1:6">
      <c r="A328" s="843"/>
      <c r="B328" s="844"/>
      <c r="C328" s="856"/>
      <c r="D328" s="846"/>
      <c r="E328" s="815"/>
      <c r="F328" s="818"/>
    </row>
    <row r="329" spans="1:6">
      <c r="A329" s="819"/>
      <c r="C329" s="821"/>
      <c r="D329" s="812"/>
      <c r="E329" s="812"/>
      <c r="F329" s="789"/>
    </row>
    <row r="330" spans="1:6">
      <c r="A330" s="819"/>
      <c r="C330" s="821"/>
      <c r="D330" s="812"/>
      <c r="E330" s="812"/>
      <c r="F330" s="789"/>
    </row>
    <row r="331" spans="1:6">
      <c r="A331" s="819"/>
      <c r="C331" s="821"/>
      <c r="D331" s="812"/>
      <c r="E331" s="812"/>
      <c r="F331" s="789"/>
    </row>
    <row r="332" spans="1:6">
      <c r="A332" s="850"/>
      <c r="C332" s="835"/>
      <c r="E332" s="812"/>
      <c r="F332" s="789"/>
    </row>
    <row r="333" spans="1:6">
      <c r="A333" s="819"/>
      <c r="B333" s="820"/>
      <c r="C333" s="821"/>
      <c r="D333" s="812"/>
      <c r="E333" s="812"/>
      <c r="F333" s="789"/>
    </row>
    <row r="334" spans="1:6">
      <c r="A334" s="819"/>
      <c r="B334" s="820"/>
      <c r="C334" s="821"/>
      <c r="D334" s="812"/>
      <c r="E334" s="812"/>
      <c r="F334" s="789"/>
    </row>
    <row r="335" spans="1:6">
      <c r="A335" s="819"/>
      <c r="B335" s="820"/>
      <c r="C335" s="821"/>
      <c r="D335" s="812"/>
      <c r="E335" s="812"/>
      <c r="F335" s="789"/>
    </row>
    <row r="336" spans="1:6">
      <c r="A336" s="842"/>
      <c r="C336" s="821"/>
      <c r="D336" s="812"/>
      <c r="E336" s="816"/>
      <c r="F336" s="789"/>
    </row>
    <row r="337" spans="1:6">
      <c r="A337" s="819"/>
      <c r="C337" s="821"/>
      <c r="D337" s="812"/>
      <c r="E337" s="812"/>
      <c r="F337" s="789"/>
    </row>
    <row r="338" spans="1:6">
      <c r="A338" s="819"/>
      <c r="C338" s="821"/>
      <c r="D338" s="812"/>
      <c r="E338" s="812"/>
      <c r="F338" s="789"/>
    </row>
    <row r="339" spans="1:6">
      <c r="A339" s="819"/>
      <c r="B339" s="820"/>
      <c r="C339" s="821"/>
      <c r="D339" s="812"/>
      <c r="E339" s="812"/>
      <c r="F339" s="789"/>
    </row>
    <row r="340" spans="1:6">
      <c r="A340" s="819"/>
      <c r="B340" s="820"/>
      <c r="C340" s="821"/>
      <c r="D340" s="812"/>
      <c r="E340" s="812"/>
      <c r="F340" s="789"/>
    </row>
    <row r="341" spans="1:6">
      <c r="A341" s="819"/>
      <c r="C341" s="821"/>
      <c r="D341" s="812"/>
      <c r="E341" s="812"/>
      <c r="F341" s="789"/>
    </row>
    <row r="342" spans="1:6">
      <c r="A342" s="819"/>
      <c r="C342" s="821"/>
      <c r="D342" s="812"/>
      <c r="E342" s="812"/>
      <c r="F342" s="789"/>
    </row>
    <row r="343" spans="1:6">
      <c r="A343" s="819"/>
      <c r="C343" s="821"/>
      <c r="D343" s="812"/>
      <c r="E343" s="812"/>
      <c r="F343" s="789"/>
    </row>
    <row r="344" spans="1:6">
      <c r="A344" s="842"/>
      <c r="B344" s="820"/>
      <c r="C344" s="821"/>
      <c r="D344" s="812"/>
      <c r="E344" s="812"/>
      <c r="F344" s="789"/>
    </row>
    <row r="345" spans="1:6">
      <c r="A345" s="842"/>
      <c r="B345" s="820"/>
      <c r="C345" s="821"/>
      <c r="D345" s="812"/>
      <c r="E345" s="812"/>
      <c r="F345" s="789"/>
    </row>
    <row r="346" spans="1:6">
      <c r="A346" s="842"/>
      <c r="B346" s="820"/>
      <c r="C346" s="821"/>
      <c r="D346" s="812"/>
      <c r="E346" s="812"/>
      <c r="F346" s="789"/>
    </row>
    <row r="347" spans="1:6">
      <c r="A347" s="842"/>
      <c r="B347" s="820"/>
      <c r="C347" s="821"/>
      <c r="D347" s="812"/>
      <c r="E347" s="812"/>
      <c r="F347" s="789"/>
    </row>
    <row r="348" spans="1:6">
      <c r="A348" s="819"/>
      <c r="B348" s="820"/>
      <c r="C348" s="821"/>
      <c r="D348" s="812"/>
      <c r="E348" s="812"/>
      <c r="F348" s="789"/>
    </row>
    <row r="349" spans="1:6">
      <c r="A349" s="857"/>
      <c r="B349" s="858"/>
      <c r="C349" s="859"/>
      <c r="D349" s="860"/>
      <c r="E349" s="815"/>
      <c r="F349" s="818"/>
    </row>
    <row r="350" spans="1:6">
      <c r="A350" s="819"/>
      <c r="B350" s="820"/>
      <c r="C350" s="821"/>
      <c r="D350" s="812"/>
      <c r="E350" s="812"/>
      <c r="F350" s="789"/>
    </row>
    <row r="351" spans="1:6">
      <c r="A351" s="819"/>
      <c r="B351" s="820"/>
      <c r="C351" s="821"/>
      <c r="D351" s="812"/>
      <c r="E351" s="812"/>
      <c r="F351" s="789"/>
    </row>
    <row r="352" spans="1:6">
      <c r="A352" s="819"/>
      <c r="B352" s="820"/>
      <c r="C352" s="821"/>
      <c r="D352" s="812"/>
      <c r="E352" s="812"/>
      <c r="F352" s="789"/>
    </row>
    <row r="353" spans="1:6">
      <c r="A353" s="819"/>
      <c r="B353" s="820"/>
      <c r="C353" s="821"/>
      <c r="D353" s="812"/>
      <c r="E353" s="812"/>
      <c r="F353" s="789"/>
    </row>
    <row r="354" spans="1:6">
      <c r="A354" s="819"/>
      <c r="B354" s="820"/>
      <c r="C354" s="821"/>
      <c r="D354" s="812"/>
      <c r="E354" s="812"/>
      <c r="F354" s="789"/>
    </row>
    <row r="355" spans="1:6">
      <c r="A355" s="819"/>
      <c r="B355" s="820"/>
      <c r="C355" s="821"/>
      <c r="D355" s="812"/>
      <c r="E355" s="812"/>
      <c r="F355" s="789"/>
    </row>
    <row r="356" spans="1:6">
      <c r="A356" s="819"/>
      <c r="B356" s="820"/>
      <c r="C356" s="821"/>
      <c r="D356" s="812"/>
      <c r="E356" s="812"/>
      <c r="F356" s="789"/>
    </row>
    <row r="357" spans="1:6">
      <c r="A357" s="819"/>
      <c r="B357" s="820"/>
      <c r="C357" s="821"/>
      <c r="D357" s="812"/>
      <c r="E357" s="812"/>
      <c r="F357" s="789"/>
    </row>
    <row r="358" spans="1:6">
      <c r="A358" s="819"/>
      <c r="B358" s="820"/>
      <c r="C358" s="821"/>
      <c r="D358" s="812"/>
      <c r="E358" s="812"/>
      <c r="F358" s="789"/>
    </row>
    <row r="359" spans="1:6">
      <c r="A359" s="819"/>
      <c r="B359" s="820"/>
      <c r="C359" s="821"/>
      <c r="D359" s="812"/>
      <c r="E359" s="812"/>
      <c r="F359" s="789"/>
    </row>
    <row r="360" spans="1:6">
      <c r="A360" s="819"/>
      <c r="B360" s="820"/>
      <c r="C360" s="821"/>
      <c r="D360" s="812"/>
      <c r="E360" s="812"/>
      <c r="F360" s="789"/>
    </row>
    <row r="361" spans="1:6">
      <c r="A361" s="819"/>
      <c r="B361" s="820"/>
      <c r="C361" s="821"/>
      <c r="D361" s="812"/>
      <c r="E361" s="812"/>
      <c r="F361" s="789"/>
    </row>
    <row r="362" spans="1:6">
      <c r="A362" s="819"/>
      <c r="B362" s="820"/>
      <c r="C362" s="821"/>
      <c r="D362" s="812"/>
      <c r="E362" s="812"/>
      <c r="F362" s="789"/>
    </row>
    <row r="363" spans="1:6">
      <c r="A363" s="819"/>
      <c r="B363" s="820"/>
      <c r="C363" s="821"/>
      <c r="D363" s="812"/>
      <c r="E363" s="812"/>
      <c r="F363" s="789"/>
    </row>
    <row r="364" spans="1:6">
      <c r="A364" s="819"/>
      <c r="B364" s="820"/>
      <c r="C364" s="821"/>
      <c r="D364" s="812"/>
      <c r="E364" s="812"/>
      <c r="F364" s="789"/>
    </row>
    <row r="365" spans="1:6">
      <c r="A365" s="819"/>
      <c r="B365" s="820"/>
      <c r="C365" s="821"/>
      <c r="D365" s="812"/>
      <c r="E365" s="812"/>
      <c r="F365" s="789"/>
    </row>
    <row r="366" spans="1:6">
      <c r="A366" s="819"/>
      <c r="B366" s="820"/>
      <c r="C366" s="821"/>
      <c r="D366" s="812"/>
      <c r="E366" s="812"/>
      <c r="F366" s="789"/>
    </row>
    <row r="367" spans="1:6">
      <c r="A367" s="819"/>
      <c r="B367" s="820"/>
      <c r="C367" s="821"/>
      <c r="D367" s="812"/>
      <c r="E367" s="812"/>
      <c r="F367" s="789"/>
    </row>
    <row r="368" spans="1:6">
      <c r="A368" s="842"/>
      <c r="C368" s="821"/>
      <c r="D368" s="812"/>
      <c r="E368" s="816"/>
      <c r="F368" s="789"/>
    </row>
    <row r="369" spans="1:6">
      <c r="A369" s="819"/>
      <c r="B369" s="820"/>
      <c r="C369" s="821"/>
      <c r="D369" s="812"/>
      <c r="E369" s="812"/>
      <c r="F369" s="789"/>
    </row>
    <row r="370" spans="1:6">
      <c r="A370" s="819"/>
      <c r="B370" s="820"/>
      <c r="C370" s="821"/>
      <c r="D370" s="812"/>
      <c r="E370" s="812"/>
      <c r="F370" s="789"/>
    </row>
    <row r="371" spans="1:6">
      <c r="A371" s="819"/>
      <c r="C371" s="821"/>
      <c r="D371" s="823"/>
      <c r="E371" s="812"/>
      <c r="F371" s="789"/>
    </row>
    <row r="372" spans="1:6">
      <c r="A372" s="819"/>
      <c r="C372" s="821"/>
      <c r="D372" s="812"/>
      <c r="E372" s="812"/>
      <c r="F372" s="789"/>
    </row>
    <row r="373" spans="1:6">
      <c r="A373" s="819"/>
      <c r="B373" s="824"/>
      <c r="C373" s="825"/>
      <c r="D373" s="826"/>
      <c r="E373" s="826"/>
      <c r="F373" s="827"/>
    </row>
    <row r="374" spans="1:6">
      <c r="A374" s="819"/>
      <c r="B374" s="828"/>
      <c r="C374" s="829"/>
      <c r="D374" s="830"/>
      <c r="E374" s="781"/>
      <c r="F374" s="789"/>
    </row>
    <row r="375" spans="1:6">
      <c r="A375" s="819"/>
      <c r="B375" s="828"/>
      <c r="C375" s="829"/>
      <c r="D375" s="830"/>
      <c r="E375" s="831"/>
      <c r="F375" s="789"/>
    </row>
    <row r="376" spans="1:6">
      <c r="A376" s="840"/>
      <c r="B376" s="841"/>
      <c r="C376" s="829"/>
      <c r="D376" s="830"/>
      <c r="E376" s="831"/>
      <c r="F376" s="789"/>
    </row>
    <row r="377" spans="1:6">
      <c r="A377" s="842"/>
      <c r="B377" s="828"/>
      <c r="C377" s="829"/>
      <c r="D377" s="812"/>
      <c r="E377" s="807"/>
      <c r="F377" s="784"/>
    </row>
    <row r="378" spans="1:6">
      <c r="A378" s="843"/>
      <c r="B378" s="844"/>
      <c r="C378" s="845"/>
      <c r="D378" s="846"/>
      <c r="E378" s="810"/>
      <c r="F378" s="811"/>
    </row>
    <row r="379" spans="1:6">
      <c r="A379" s="819"/>
      <c r="C379" s="821"/>
      <c r="D379" s="812"/>
      <c r="E379" s="812"/>
      <c r="F379" s="789"/>
    </row>
    <row r="380" spans="1:6">
      <c r="A380" s="819"/>
      <c r="C380" s="821"/>
      <c r="D380" s="812"/>
      <c r="E380" s="812"/>
      <c r="F380" s="789"/>
    </row>
    <row r="381" spans="1:6">
      <c r="A381" s="819"/>
      <c r="C381" s="821"/>
      <c r="D381" s="812"/>
      <c r="E381" s="812"/>
      <c r="F381" s="789"/>
    </row>
    <row r="382" spans="1:6">
      <c r="A382" s="819"/>
      <c r="C382" s="821"/>
      <c r="D382" s="812"/>
      <c r="E382" s="812"/>
      <c r="F382" s="789"/>
    </row>
    <row r="383" spans="1:6">
      <c r="A383" s="819"/>
      <c r="C383" s="821"/>
      <c r="D383" s="812"/>
      <c r="E383" s="812"/>
      <c r="F383" s="789"/>
    </row>
    <row r="384" spans="1:6">
      <c r="A384" s="819"/>
      <c r="C384" s="821"/>
      <c r="D384" s="812"/>
      <c r="E384" s="812"/>
      <c r="F384" s="789"/>
    </row>
    <row r="385" spans="1:6">
      <c r="A385" s="819"/>
      <c r="B385" s="847"/>
      <c r="C385" s="848"/>
      <c r="D385" s="807"/>
      <c r="E385" s="812"/>
      <c r="F385" s="789"/>
    </row>
    <row r="386" spans="1:6">
      <c r="A386" s="819"/>
      <c r="B386" s="849"/>
      <c r="C386" s="848"/>
      <c r="D386" s="807"/>
      <c r="E386" s="812"/>
      <c r="F386" s="789"/>
    </row>
    <row r="387" spans="1:6">
      <c r="A387" s="819"/>
      <c r="C387" s="821"/>
      <c r="D387" s="812"/>
      <c r="E387" s="812"/>
      <c r="F387" s="789"/>
    </row>
    <row r="388" spans="1:6">
      <c r="A388" s="850"/>
      <c r="C388" s="835"/>
      <c r="E388" s="812"/>
      <c r="F388" s="789"/>
    </row>
    <row r="389" spans="1:6">
      <c r="A389" s="819"/>
      <c r="B389" s="820"/>
      <c r="C389" s="821"/>
      <c r="D389" s="812"/>
      <c r="E389" s="812"/>
      <c r="F389" s="789"/>
    </row>
    <row r="390" spans="1:6">
      <c r="A390" s="819"/>
      <c r="C390" s="821"/>
      <c r="D390" s="812"/>
      <c r="E390" s="812"/>
      <c r="F390" s="789"/>
    </row>
    <row r="391" spans="1:6">
      <c r="A391" s="819"/>
      <c r="B391" s="820"/>
      <c r="C391" s="821"/>
      <c r="D391" s="812"/>
      <c r="E391" s="812"/>
      <c r="F391" s="789"/>
    </row>
    <row r="392" spans="1:6">
      <c r="A392" s="819"/>
      <c r="B392" s="820"/>
      <c r="C392" s="821"/>
      <c r="D392" s="812"/>
      <c r="E392" s="812"/>
      <c r="F392" s="789"/>
    </row>
    <row r="393" spans="1:6">
      <c r="A393" s="819"/>
      <c r="B393" s="820"/>
      <c r="C393" s="821"/>
      <c r="D393" s="812"/>
      <c r="E393" s="812"/>
      <c r="F393" s="789"/>
    </row>
    <row r="394" spans="1:6">
      <c r="A394" s="819"/>
      <c r="B394" s="820"/>
      <c r="C394" s="821"/>
      <c r="D394" s="812"/>
      <c r="E394" s="812"/>
      <c r="F394" s="789"/>
    </row>
    <row r="395" spans="1:6">
      <c r="A395" s="819"/>
      <c r="B395" s="820"/>
      <c r="C395" s="821"/>
      <c r="D395" s="812"/>
      <c r="E395" s="812"/>
      <c r="F395" s="789"/>
    </row>
    <row r="396" spans="1:6">
      <c r="A396" s="819"/>
      <c r="B396" s="820"/>
      <c r="C396" s="821"/>
      <c r="D396" s="812"/>
      <c r="E396" s="812"/>
      <c r="F396" s="789"/>
    </row>
    <row r="397" spans="1:6">
      <c r="A397" s="819"/>
      <c r="B397" s="820"/>
      <c r="C397" s="821"/>
      <c r="D397" s="812"/>
      <c r="E397" s="812"/>
      <c r="F397" s="789"/>
    </row>
    <row r="398" spans="1:6">
      <c r="A398" s="819"/>
      <c r="C398" s="821"/>
      <c r="D398" s="823"/>
      <c r="E398" s="812"/>
      <c r="F398" s="789"/>
    </row>
    <row r="399" spans="1:6">
      <c r="A399" s="819"/>
      <c r="C399" s="821"/>
      <c r="D399" s="812"/>
      <c r="E399" s="812"/>
      <c r="F399" s="789"/>
    </row>
    <row r="400" spans="1:6">
      <c r="A400" s="819"/>
      <c r="B400" s="824"/>
      <c r="C400" s="825"/>
      <c r="D400" s="826"/>
      <c r="E400" s="826"/>
      <c r="F400" s="827"/>
    </row>
    <row r="401" spans="1:6">
      <c r="A401" s="819"/>
      <c r="B401" s="853"/>
      <c r="C401" s="829"/>
      <c r="D401" s="830"/>
      <c r="E401" s="781"/>
      <c r="F401" s="789"/>
    </row>
    <row r="402" spans="1:6">
      <c r="A402" s="819"/>
      <c r="B402" s="828"/>
      <c r="C402" s="829"/>
      <c r="D402" s="830"/>
      <c r="E402" s="831"/>
      <c r="F402" s="789"/>
    </row>
    <row r="403" spans="1:6">
      <c r="A403" s="840"/>
      <c r="B403" s="841"/>
      <c r="C403" s="829"/>
      <c r="D403" s="830"/>
      <c r="E403" s="831"/>
      <c r="F403" s="789"/>
    </row>
    <row r="404" spans="1:6">
      <c r="A404" s="842"/>
      <c r="B404" s="828"/>
      <c r="C404" s="829"/>
      <c r="D404" s="812"/>
      <c r="E404" s="807"/>
      <c r="F404" s="784"/>
    </row>
    <row r="405" spans="1:6">
      <c r="A405" s="843"/>
      <c r="B405" s="844"/>
      <c r="C405" s="845"/>
      <c r="D405" s="846"/>
      <c r="E405" s="810"/>
      <c r="F405" s="811"/>
    </row>
    <row r="406" spans="1:6">
      <c r="A406" s="819"/>
      <c r="C406" s="821"/>
      <c r="D406" s="812"/>
      <c r="E406" s="812"/>
      <c r="F406" s="789"/>
    </row>
    <row r="407" spans="1:6">
      <c r="A407" s="819"/>
      <c r="C407" s="821"/>
      <c r="D407" s="812"/>
      <c r="E407" s="812"/>
      <c r="F407" s="789"/>
    </row>
    <row r="408" spans="1:6">
      <c r="A408" s="819"/>
      <c r="C408" s="821"/>
      <c r="D408" s="812"/>
      <c r="E408" s="812"/>
      <c r="F408" s="789"/>
    </row>
    <row r="409" spans="1:6">
      <c r="A409" s="819"/>
      <c r="C409" s="821"/>
      <c r="D409" s="812"/>
      <c r="E409" s="812"/>
      <c r="F409" s="789"/>
    </row>
    <row r="410" spans="1:6">
      <c r="A410" s="819"/>
      <c r="C410" s="821"/>
      <c r="D410" s="812"/>
      <c r="E410" s="812"/>
      <c r="F410" s="789"/>
    </row>
    <row r="411" spans="1:6">
      <c r="A411" s="819"/>
      <c r="C411" s="821"/>
      <c r="D411" s="812"/>
      <c r="E411" s="812"/>
      <c r="F411" s="789"/>
    </row>
    <row r="412" spans="1:6">
      <c r="A412" s="819"/>
      <c r="B412" s="847"/>
      <c r="C412" s="848"/>
      <c r="D412" s="807"/>
      <c r="E412" s="812"/>
      <c r="F412" s="789"/>
    </row>
    <row r="413" spans="1:6">
      <c r="A413" s="819"/>
      <c r="B413" s="849"/>
      <c r="C413" s="848"/>
      <c r="D413" s="807"/>
      <c r="E413" s="812"/>
      <c r="F413" s="789"/>
    </row>
    <row r="414" spans="1:6">
      <c r="A414" s="819"/>
      <c r="C414" s="821"/>
      <c r="D414" s="812"/>
      <c r="E414" s="812"/>
      <c r="F414" s="789"/>
    </row>
    <row r="415" spans="1:6">
      <c r="A415" s="850"/>
      <c r="C415" s="835"/>
      <c r="E415" s="812"/>
      <c r="F415" s="789"/>
    </row>
    <row r="416" spans="1:6">
      <c r="A416" s="819"/>
      <c r="B416" s="820"/>
      <c r="C416" s="821"/>
      <c r="D416" s="812"/>
      <c r="E416" s="812"/>
      <c r="F416" s="789"/>
    </row>
    <row r="417" spans="1:6">
      <c r="A417" s="819"/>
      <c r="C417" s="821"/>
      <c r="D417" s="812"/>
      <c r="E417" s="812"/>
      <c r="F417" s="789"/>
    </row>
    <row r="418" spans="1:6">
      <c r="A418" s="819"/>
      <c r="B418" s="820"/>
      <c r="C418" s="821"/>
      <c r="D418" s="812"/>
      <c r="E418" s="812"/>
      <c r="F418" s="789"/>
    </row>
    <row r="419" spans="1:6">
      <c r="A419" s="819"/>
      <c r="B419" s="820"/>
      <c r="C419" s="821"/>
      <c r="D419" s="812"/>
      <c r="E419" s="812"/>
      <c r="F419" s="789"/>
    </row>
    <row r="420" spans="1:6">
      <c r="A420" s="819"/>
      <c r="B420" s="820"/>
      <c r="C420" s="821"/>
      <c r="D420" s="812"/>
      <c r="E420" s="812"/>
      <c r="F420" s="789"/>
    </row>
    <row r="421" spans="1:6">
      <c r="A421" s="819"/>
      <c r="B421" s="820"/>
      <c r="C421" s="821"/>
      <c r="D421" s="812"/>
      <c r="E421" s="812"/>
      <c r="F421" s="789"/>
    </row>
    <row r="422" spans="1:6">
      <c r="A422" s="819"/>
      <c r="B422" s="820"/>
      <c r="C422" s="821"/>
      <c r="D422" s="812"/>
      <c r="E422" s="812"/>
      <c r="F422" s="789"/>
    </row>
    <row r="423" spans="1:6">
      <c r="A423" s="819"/>
      <c r="B423" s="820"/>
      <c r="C423" s="821"/>
      <c r="D423" s="812"/>
      <c r="E423" s="812"/>
      <c r="F423" s="789"/>
    </row>
    <row r="424" spans="1:6">
      <c r="A424" s="819"/>
      <c r="C424" s="821"/>
      <c r="D424" s="823"/>
      <c r="E424" s="812"/>
      <c r="F424" s="789"/>
    </row>
    <row r="425" spans="1:6">
      <c r="A425" s="819"/>
      <c r="C425" s="821"/>
      <c r="D425" s="812"/>
      <c r="E425" s="812"/>
      <c r="F425" s="789"/>
    </row>
    <row r="426" spans="1:6">
      <c r="A426" s="819"/>
      <c r="B426" s="824"/>
      <c r="C426" s="825"/>
      <c r="D426" s="826"/>
      <c r="E426" s="826"/>
      <c r="F426" s="827"/>
    </row>
    <row r="427" spans="1:6">
      <c r="A427" s="819"/>
      <c r="B427" s="853"/>
      <c r="C427" s="829"/>
      <c r="D427" s="830"/>
      <c r="E427" s="781"/>
      <c r="F427" s="789"/>
    </row>
    <row r="428" spans="1:6">
      <c r="A428" s="819"/>
      <c r="B428" s="828"/>
      <c r="C428" s="829"/>
      <c r="D428" s="830"/>
      <c r="E428" s="831"/>
      <c r="F428" s="789"/>
    </row>
    <row r="429" spans="1:6">
      <c r="A429" s="840"/>
      <c r="B429" s="841"/>
      <c r="C429" s="829"/>
      <c r="D429" s="830"/>
      <c r="E429" s="831"/>
      <c r="F429" s="789"/>
    </row>
    <row r="430" spans="1:6">
      <c r="A430" s="842"/>
      <c r="B430" s="828"/>
      <c r="C430" s="829"/>
      <c r="D430" s="812"/>
      <c r="E430" s="807"/>
      <c r="F430" s="784"/>
    </row>
    <row r="431" spans="1:6">
      <c r="A431" s="843"/>
      <c r="B431" s="844"/>
      <c r="C431" s="845"/>
      <c r="D431" s="846"/>
      <c r="E431" s="810"/>
      <c r="F431" s="811"/>
    </row>
    <row r="432" spans="1:6">
      <c r="A432" s="819"/>
      <c r="C432" s="821"/>
      <c r="D432" s="812"/>
      <c r="E432" s="812"/>
      <c r="F432" s="789"/>
    </row>
    <row r="433" spans="1:6">
      <c r="A433" s="819"/>
      <c r="C433" s="821"/>
      <c r="D433" s="812"/>
      <c r="E433" s="812"/>
      <c r="F433" s="789"/>
    </row>
    <row r="434" spans="1:6">
      <c r="A434" s="819"/>
      <c r="C434" s="821"/>
      <c r="D434" s="812"/>
      <c r="E434" s="812"/>
      <c r="F434" s="789"/>
    </row>
    <row r="435" spans="1:6">
      <c r="A435" s="819"/>
      <c r="C435" s="821"/>
      <c r="D435" s="812"/>
      <c r="E435" s="812"/>
      <c r="F435" s="789"/>
    </row>
    <row r="436" spans="1:6">
      <c r="A436" s="819"/>
      <c r="C436" s="821"/>
      <c r="D436" s="812"/>
      <c r="E436" s="812"/>
      <c r="F436" s="789"/>
    </row>
    <row r="437" spans="1:6">
      <c r="A437" s="819"/>
      <c r="C437" s="821"/>
      <c r="D437" s="812"/>
      <c r="E437" s="812"/>
      <c r="F437" s="789"/>
    </row>
    <row r="438" spans="1:6">
      <c r="A438" s="819"/>
      <c r="B438" s="847"/>
      <c r="C438" s="848"/>
      <c r="D438" s="807"/>
      <c r="E438" s="812"/>
      <c r="F438" s="789"/>
    </row>
    <row r="439" spans="1:6">
      <c r="A439" s="819"/>
      <c r="B439" s="849"/>
      <c r="C439" s="848"/>
      <c r="D439" s="807"/>
      <c r="E439" s="812"/>
      <c r="F439" s="789"/>
    </row>
    <row r="440" spans="1:6">
      <c r="A440" s="819"/>
      <c r="C440" s="821"/>
      <c r="D440" s="812"/>
      <c r="E440" s="812"/>
      <c r="F440" s="789"/>
    </row>
    <row r="441" spans="1:6">
      <c r="A441" s="850"/>
      <c r="C441" s="835"/>
      <c r="E441" s="812"/>
      <c r="F441" s="789"/>
    </row>
    <row r="442" spans="1:6">
      <c r="A442" s="819"/>
      <c r="B442" s="820"/>
      <c r="C442" s="821"/>
      <c r="D442" s="812"/>
      <c r="E442" s="812"/>
      <c r="F442" s="789"/>
    </row>
    <row r="443" spans="1:6">
      <c r="A443" s="819"/>
      <c r="C443" s="821"/>
      <c r="D443" s="812"/>
      <c r="E443" s="812"/>
      <c r="F443" s="789"/>
    </row>
    <row r="444" spans="1:6">
      <c r="A444" s="819"/>
      <c r="B444" s="820"/>
      <c r="C444" s="821"/>
      <c r="D444" s="812"/>
      <c r="E444" s="812"/>
      <c r="F444" s="789"/>
    </row>
    <row r="445" spans="1:6">
      <c r="A445" s="819"/>
      <c r="B445" s="820"/>
      <c r="C445" s="821"/>
      <c r="D445" s="812"/>
      <c r="E445" s="812"/>
      <c r="F445" s="789"/>
    </row>
    <row r="446" spans="1:6">
      <c r="A446" s="819"/>
      <c r="B446" s="820"/>
      <c r="C446" s="821"/>
      <c r="D446" s="812"/>
      <c r="E446" s="812"/>
      <c r="F446" s="789"/>
    </row>
    <row r="447" spans="1:6">
      <c r="A447" s="819"/>
      <c r="B447" s="820"/>
      <c r="C447" s="821"/>
      <c r="D447" s="812"/>
      <c r="E447" s="812"/>
      <c r="F447" s="789"/>
    </row>
    <row r="448" spans="1:6">
      <c r="A448" s="819"/>
      <c r="B448" s="820"/>
      <c r="C448" s="821"/>
      <c r="D448" s="812"/>
      <c r="E448" s="812"/>
      <c r="F448" s="789"/>
    </row>
    <row r="449" spans="1:6">
      <c r="A449" s="819"/>
      <c r="B449" s="820"/>
      <c r="C449" s="821"/>
      <c r="D449" s="812"/>
      <c r="E449" s="812"/>
      <c r="F449" s="789"/>
    </row>
    <row r="450" spans="1:6">
      <c r="A450" s="819"/>
      <c r="B450" s="820"/>
      <c r="C450" s="821"/>
      <c r="D450" s="812"/>
      <c r="E450" s="812"/>
      <c r="F450" s="789"/>
    </row>
    <row r="451" spans="1:6">
      <c r="A451" s="819"/>
      <c r="C451" s="821"/>
      <c r="D451" s="823"/>
      <c r="E451" s="812"/>
      <c r="F451" s="789"/>
    </row>
    <row r="452" spans="1:6">
      <c r="A452" s="819"/>
      <c r="C452" s="821"/>
      <c r="D452" s="812"/>
      <c r="E452" s="812"/>
      <c r="F452" s="789"/>
    </row>
    <row r="453" spans="1:6">
      <c r="A453" s="819"/>
      <c r="B453" s="824"/>
      <c r="C453" s="825"/>
      <c r="D453" s="826"/>
      <c r="E453" s="826"/>
      <c r="F453" s="827"/>
    </row>
    <row r="454" spans="1:6">
      <c r="A454" s="819"/>
      <c r="B454" s="853"/>
      <c r="C454" s="829"/>
      <c r="D454" s="830"/>
      <c r="E454" s="781"/>
      <c r="F454" s="789"/>
    </row>
    <row r="455" spans="1:6">
      <c r="A455" s="819"/>
      <c r="B455" s="828"/>
      <c r="C455" s="829"/>
      <c r="D455" s="830"/>
      <c r="E455" s="831"/>
      <c r="F455" s="789"/>
    </row>
    <row r="456" spans="1:6">
      <c r="A456" s="840"/>
      <c r="B456" s="841"/>
      <c r="C456" s="829"/>
      <c r="D456" s="830"/>
      <c r="E456" s="831"/>
      <c r="F456" s="789"/>
    </row>
    <row r="457" spans="1:6">
      <c r="A457" s="842"/>
      <c r="B457" s="828"/>
      <c r="C457" s="829"/>
      <c r="D457" s="812"/>
      <c r="E457" s="807"/>
      <c r="F457" s="784"/>
    </row>
    <row r="458" spans="1:6">
      <c r="A458" s="843"/>
      <c r="B458" s="844"/>
      <c r="C458" s="845"/>
      <c r="D458" s="846"/>
      <c r="E458" s="810"/>
      <c r="F458" s="811"/>
    </row>
    <row r="459" spans="1:6">
      <c r="A459" s="819"/>
      <c r="C459" s="821"/>
      <c r="D459" s="812"/>
      <c r="E459" s="812"/>
      <c r="F459" s="789"/>
    </row>
    <row r="460" spans="1:6">
      <c r="A460" s="819"/>
      <c r="C460" s="821"/>
      <c r="D460" s="812"/>
      <c r="E460" s="812"/>
      <c r="F460" s="789"/>
    </row>
    <row r="461" spans="1:6">
      <c r="A461" s="819"/>
      <c r="C461" s="821"/>
      <c r="D461" s="812"/>
      <c r="E461" s="812"/>
      <c r="F461" s="789"/>
    </row>
    <row r="462" spans="1:6">
      <c r="A462" s="819"/>
      <c r="C462" s="821"/>
      <c r="D462" s="812"/>
      <c r="E462" s="812"/>
      <c r="F462" s="789"/>
    </row>
    <row r="463" spans="1:6">
      <c r="A463" s="819"/>
      <c r="C463" s="821"/>
      <c r="D463" s="812"/>
      <c r="E463" s="812"/>
      <c r="F463" s="789"/>
    </row>
    <row r="464" spans="1:6">
      <c r="A464" s="819"/>
      <c r="C464" s="821"/>
      <c r="D464" s="812"/>
      <c r="E464" s="812"/>
      <c r="F464" s="789"/>
    </row>
    <row r="465" spans="1:6">
      <c r="A465" s="819"/>
      <c r="B465" s="847"/>
      <c r="C465" s="848"/>
      <c r="D465" s="807"/>
      <c r="E465" s="812"/>
      <c r="F465" s="789"/>
    </row>
    <row r="466" spans="1:6">
      <c r="A466" s="819"/>
      <c r="B466" s="849"/>
      <c r="C466" s="848"/>
      <c r="D466" s="807"/>
      <c r="E466" s="812"/>
      <c r="F466" s="789"/>
    </row>
    <row r="467" spans="1:6">
      <c r="A467" s="819"/>
      <c r="C467" s="821"/>
      <c r="D467" s="812"/>
      <c r="E467" s="812"/>
      <c r="F467" s="789"/>
    </row>
    <row r="468" spans="1:6">
      <c r="A468" s="850"/>
      <c r="C468" s="835"/>
      <c r="E468" s="812"/>
      <c r="F468" s="789"/>
    </row>
    <row r="469" spans="1:6">
      <c r="A469" s="819"/>
      <c r="B469" s="820"/>
      <c r="C469" s="821"/>
      <c r="D469" s="812"/>
      <c r="E469" s="812"/>
      <c r="F469" s="789"/>
    </row>
    <row r="470" spans="1:6">
      <c r="A470" s="819"/>
      <c r="C470" s="821"/>
      <c r="D470" s="812"/>
      <c r="E470" s="812"/>
      <c r="F470" s="789"/>
    </row>
    <row r="471" spans="1:6">
      <c r="A471" s="819"/>
      <c r="B471" s="820"/>
      <c r="C471" s="821"/>
      <c r="D471" s="812"/>
      <c r="E471" s="812"/>
      <c r="F471" s="789"/>
    </row>
    <row r="472" spans="1:6">
      <c r="A472" s="819"/>
      <c r="B472" s="820"/>
      <c r="C472" s="821"/>
      <c r="D472" s="812"/>
      <c r="E472" s="812"/>
      <c r="F472" s="789"/>
    </row>
    <row r="473" spans="1:6">
      <c r="A473" s="819"/>
      <c r="B473" s="820"/>
      <c r="C473" s="821"/>
      <c r="D473" s="812"/>
      <c r="E473" s="812"/>
      <c r="F473" s="789"/>
    </row>
    <row r="474" spans="1:6">
      <c r="A474" s="819"/>
      <c r="B474" s="820"/>
      <c r="C474" s="821"/>
      <c r="D474" s="812"/>
      <c r="E474" s="812"/>
      <c r="F474" s="789"/>
    </row>
    <row r="475" spans="1:6">
      <c r="A475" s="819"/>
      <c r="B475" s="820"/>
      <c r="C475" s="821"/>
      <c r="D475" s="812"/>
      <c r="E475" s="812"/>
      <c r="F475" s="789"/>
    </row>
    <row r="476" spans="1:6">
      <c r="A476" s="819"/>
      <c r="B476" s="820"/>
      <c r="C476" s="821"/>
      <c r="D476" s="812"/>
      <c r="E476" s="812"/>
      <c r="F476" s="789"/>
    </row>
    <row r="477" spans="1:6">
      <c r="A477" s="819"/>
      <c r="B477" s="820"/>
      <c r="C477" s="821"/>
      <c r="D477" s="812"/>
      <c r="E477" s="812"/>
      <c r="F477" s="789"/>
    </row>
    <row r="478" spans="1:6">
      <c r="A478" s="819"/>
      <c r="B478" s="820"/>
      <c r="C478" s="821"/>
      <c r="D478" s="812"/>
      <c r="E478" s="812"/>
      <c r="F478" s="789"/>
    </row>
    <row r="479" spans="1:6">
      <c r="A479" s="819"/>
      <c r="B479" s="820"/>
      <c r="C479" s="821"/>
      <c r="D479" s="812"/>
      <c r="E479" s="812"/>
      <c r="F479" s="789"/>
    </row>
    <row r="480" spans="1:6">
      <c r="A480" s="834"/>
      <c r="C480" s="835"/>
      <c r="D480" s="861"/>
      <c r="E480" s="812"/>
      <c r="F480" s="796"/>
    </row>
    <row r="481" spans="1:6">
      <c r="A481" s="819"/>
      <c r="C481" s="821"/>
      <c r="D481" s="823"/>
      <c r="E481" s="812"/>
      <c r="F481" s="789"/>
    </row>
    <row r="482" spans="1:6">
      <c r="A482" s="819"/>
      <c r="C482" s="821"/>
      <c r="D482" s="812"/>
      <c r="E482" s="812"/>
      <c r="F482" s="789"/>
    </row>
    <row r="483" spans="1:6">
      <c r="A483" s="819"/>
      <c r="B483" s="824"/>
      <c r="C483" s="825"/>
      <c r="D483" s="826"/>
      <c r="E483" s="826"/>
      <c r="F483" s="827"/>
    </row>
    <row r="484" spans="1:6">
      <c r="A484" s="819"/>
      <c r="B484" s="853"/>
      <c r="C484" s="829"/>
      <c r="D484" s="830"/>
      <c r="E484" s="781"/>
      <c r="F484" s="789"/>
    </row>
    <row r="485" spans="1:6">
      <c r="A485" s="819"/>
      <c r="B485" s="828"/>
      <c r="C485" s="829"/>
      <c r="D485" s="830"/>
      <c r="E485" s="831"/>
      <c r="F485" s="789"/>
    </row>
    <row r="486" spans="1:6">
      <c r="A486" s="840"/>
      <c r="B486" s="841"/>
      <c r="C486" s="829"/>
      <c r="D486" s="830"/>
      <c r="E486" s="831"/>
      <c r="F486" s="789"/>
    </row>
    <row r="487" spans="1:6">
      <c r="A487" s="842"/>
      <c r="B487" s="828"/>
      <c r="C487" s="829"/>
      <c r="D487" s="812"/>
      <c r="E487" s="807"/>
      <c r="F487" s="784"/>
    </row>
    <row r="488" spans="1:6">
      <c r="A488" s="862"/>
      <c r="C488" s="821"/>
      <c r="D488" s="812"/>
      <c r="E488" s="812"/>
      <c r="F488" s="789"/>
    </row>
    <row r="489" spans="1:6">
      <c r="A489" s="842"/>
      <c r="C489" s="821"/>
      <c r="D489" s="812"/>
      <c r="E489" s="812"/>
      <c r="F489" s="789"/>
    </row>
    <row r="490" spans="1:6">
      <c r="A490" s="819"/>
      <c r="B490" s="820"/>
      <c r="C490" s="821"/>
      <c r="D490" s="812"/>
      <c r="E490" s="812"/>
      <c r="F490" s="789"/>
    </row>
    <row r="491" spans="1:6">
      <c r="A491" s="819"/>
      <c r="B491" s="820"/>
      <c r="C491" s="821"/>
      <c r="D491" s="812"/>
      <c r="E491" s="812"/>
      <c r="F491" s="789"/>
    </row>
    <row r="492" spans="1:6">
      <c r="A492" s="819"/>
      <c r="B492" s="820"/>
      <c r="C492" s="821"/>
      <c r="D492" s="812"/>
      <c r="E492" s="812"/>
      <c r="F492" s="789"/>
    </row>
    <row r="493" spans="1:6">
      <c r="A493" s="819"/>
      <c r="B493" s="820"/>
      <c r="C493" s="821"/>
      <c r="D493" s="812"/>
      <c r="E493" s="812"/>
      <c r="F493" s="789"/>
    </row>
    <row r="494" spans="1:6">
      <c r="A494" s="819"/>
      <c r="B494" s="820"/>
      <c r="C494" s="821"/>
      <c r="D494" s="812"/>
      <c r="E494" s="812"/>
      <c r="F494" s="789"/>
    </row>
    <row r="495" spans="1:6">
      <c r="A495" s="819"/>
      <c r="C495" s="821"/>
      <c r="D495" s="823"/>
      <c r="E495" s="812"/>
      <c r="F495" s="789"/>
    </row>
    <row r="496" spans="1:6">
      <c r="A496" s="819"/>
      <c r="C496" s="821"/>
      <c r="D496" s="812"/>
      <c r="E496" s="812"/>
      <c r="F496" s="789"/>
    </row>
    <row r="497" spans="1:6">
      <c r="A497" s="819"/>
      <c r="B497" s="824"/>
      <c r="C497" s="825"/>
      <c r="D497" s="826"/>
      <c r="E497" s="826"/>
      <c r="F497" s="827"/>
    </row>
    <row r="498" spans="1:6">
      <c r="A498" s="819"/>
      <c r="B498" s="853"/>
      <c r="C498" s="829"/>
      <c r="D498" s="830"/>
      <c r="E498" s="781"/>
      <c r="F498" s="789"/>
    </row>
    <row r="499" spans="1:6">
      <c r="A499" s="819"/>
      <c r="B499" s="828"/>
      <c r="C499" s="829"/>
      <c r="D499" s="830"/>
      <c r="E499" s="831"/>
      <c r="F499" s="789"/>
    </row>
    <row r="500" spans="1:6">
      <c r="A500" s="840"/>
      <c r="B500" s="841"/>
      <c r="C500" s="829"/>
      <c r="D500" s="830"/>
      <c r="E500" s="831"/>
      <c r="F500" s="789"/>
    </row>
    <row r="501" spans="1:6">
      <c r="A501" s="842"/>
      <c r="B501" s="828"/>
      <c r="C501" s="829"/>
      <c r="D501" s="812"/>
      <c r="E501" s="807"/>
      <c r="F501" s="784"/>
    </row>
    <row r="502" spans="1:6">
      <c r="A502" s="862"/>
      <c r="C502" s="821"/>
      <c r="D502" s="812"/>
      <c r="E502" s="812"/>
      <c r="F502" s="789"/>
    </row>
    <row r="503" spans="1:6">
      <c r="A503" s="842"/>
      <c r="C503" s="821"/>
      <c r="D503" s="812"/>
      <c r="E503" s="812"/>
      <c r="F503" s="789"/>
    </row>
    <row r="504" spans="1:6">
      <c r="A504" s="819"/>
      <c r="B504" s="820"/>
      <c r="C504" s="821"/>
      <c r="D504" s="812"/>
      <c r="E504" s="812"/>
      <c r="F504" s="789"/>
    </row>
    <row r="505" spans="1:6">
      <c r="A505" s="819"/>
      <c r="B505" s="820"/>
      <c r="C505" s="821"/>
      <c r="D505" s="812"/>
      <c r="E505" s="812"/>
      <c r="F505" s="789"/>
    </row>
    <row r="506" spans="1:6">
      <c r="A506" s="819"/>
      <c r="B506" s="820"/>
      <c r="C506" s="821"/>
      <c r="D506" s="812"/>
      <c r="E506" s="812"/>
      <c r="F506" s="789"/>
    </row>
    <row r="507" spans="1:6">
      <c r="A507" s="819"/>
      <c r="B507" s="820"/>
      <c r="C507" s="821"/>
      <c r="D507" s="812"/>
      <c r="E507" s="812"/>
      <c r="F507" s="789"/>
    </row>
    <row r="508" spans="1:6">
      <c r="A508" s="819"/>
      <c r="B508" s="820"/>
      <c r="C508" s="821"/>
      <c r="D508" s="812"/>
      <c r="E508" s="812"/>
      <c r="F508" s="789"/>
    </row>
    <row r="509" spans="1:6">
      <c r="A509" s="819"/>
      <c r="C509" s="821"/>
      <c r="D509" s="823"/>
      <c r="E509" s="812"/>
      <c r="F509" s="789"/>
    </row>
    <row r="510" spans="1:6">
      <c r="A510" s="819"/>
      <c r="C510" s="821"/>
      <c r="D510" s="812"/>
      <c r="E510" s="812"/>
      <c r="F510" s="789"/>
    </row>
    <row r="511" spans="1:6">
      <c r="A511" s="819"/>
      <c r="B511" s="824"/>
      <c r="C511" s="825"/>
      <c r="D511" s="826"/>
      <c r="E511" s="826"/>
      <c r="F511" s="827"/>
    </row>
    <row r="512" spans="1:6">
      <c r="A512" s="819"/>
      <c r="B512" s="853"/>
      <c r="C512" s="829"/>
      <c r="D512" s="830"/>
      <c r="E512" s="781"/>
      <c r="F512" s="789"/>
    </row>
    <row r="513" spans="1:6">
      <c r="A513" s="819"/>
      <c r="B513" s="828"/>
      <c r="C513" s="829"/>
      <c r="D513" s="830"/>
      <c r="E513" s="831"/>
      <c r="F513" s="789"/>
    </row>
    <row r="514" spans="1:6">
      <c r="A514" s="840"/>
      <c r="B514" s="841"/>
      <c r="C514" s="829"/>
      <c r="D514" s="830"/>
      <c r="E514" s="831"/>
      <c r="F514" s="789"/>
    </row>
    <row r="515" spans="1:6">
      <c r="A515" s="842"/>
      <c r="B515" s="828"/>
      <c r="C515" s="829"/>
      <c r="D515" s="812"/>
      <c r="E515" s="807"/>
      <c r="F515" s="784"/>
    </row>
    <row r="516" spans="1:6">
      <c r="A516" s="862"/>
      <c r="C516" s="821"/>
      <c r="D516" s="812"/>
      <c r="E516" s="812"/>
      <c r="F516" s="789"/>
    </row>
    <row r="517" spans="1:6">
      <c r="A517" s="842"/>
      <c r="C517" s="821"/>
      <c r="D517" s="812"/>
      <c r="E517" s="812"/>
      <c r="F517" s="789"/>
    </row>
    <row r="518" spans="1:6">
      <c r="A518" s="819"/>
      <c r="B518" s="820"/>
      <c r="C518" s="821"/>
      <c r="D518" s="812"/>
      <c r="E518" s="812"/>
      <c r="F518" s="789"/>
    </row>
    <row r="519" spans="1:6">
      <c r="A519" s="819"/>
      <c r="B519" s="820"/>
      <c r="C519" s="821"/>
      <c r="D519" s="812"/>
      <c r="E519" s="812"/>
      <c r="F519" s="789"/>
    </row>
    <row r="520" spans="1:6">
      <c r="A520" s="819"/>
      <c r="B520" s="820"/>
      <c r="C520" s="821"/>
      <c r="D520" s="812"/>
      <c r="E520" s="812"/>
      <c r="F520" s="789"/>
    </row>
    <row r="521" spans="1:6">
      <c r="A521" s="819"/>
      <c r="B521" s="820"/>
      <c r="C521" s="821"/>
      <c r="D521" s="812"/>
      <c r="E521" s="812"/>
      <c r="F521" s="789"/>
    </row>
    <row r="522" spans="1:6">
      <c r="A522" s="819"/>
      <c r="B522" s="820"/>
      <c r="C522" s="821"/>
      <c r="D522" s="812"/>
      <c r="E522" s="812"/>
      <c r="F522" s="789"/>
    </row>
    <row r="523" spans="1:6">
      <c r="A523" s="819"/>
      <c r="C523" s="821"/>
      <c r="D523" s="823"/>
      <c r="E523" s="812"/>
      <c r="F523" s="789"/>
    </row>
    <row r="524" spans="1:6">
      <c r="A524" s="819"/>
      <c r="C524" s="821"/>
      <c r="D524" s="812"/>
      <c r="E524" s="812"/>
      <c r="F524" s="789"/>
    </row>
    <row r="525" spans="1:6">
      <c r="A525" s="819"/>
      <c r="B525" s="824"/>
      <c r="C525" s="825"/>
      <c r="D525" s="826"/>
      <c r="E525" s="826"/>
      <c r="F525" s="827"/>
    </row>
    <row r="526" spans="1:6">
      <c r="A526" s="819"/>
      <c r="B526" s="853"/>
      <c r="C526" s="829"/>
      <c r="D526" s="830"/>
      <c r="E526" s="781"/>
      <c r="F526" s="789"/>
    </row>
    <row r="527" spans="1:6">
      <c r="A527" s="819"/>
      <c r="B527" s="820"/>
      <c r="C527" s="821"/>
      <c r="D527" s="812"/>
      <c r="E527" s="812"/>
      <c r="F527" s="789"/>
    </row>
    <row r="528" spans="1:6">
      <c r="A528" s="840"/>
      <c r="B528" s="841"/>
      <c r="C528" s="829"/>
      <c r="D528" s="830"/>
      <c r="E528" s="831"/>
      <c r="F528" s="789"/>
    </row>
    <row r="529" spans="1:6">
      <c r="A529" s="842"/>
      <c r="B529" s="828"/>
      <c r="C529" s="829"/>
      <c r="D529" s="812"/>
      <c r="E529" s="807"/>
      <c r="F529" s="784"/>
    </row>
    <row r="530" spans="1:6">
      <c r="A530" s="843"/>
      <c r="B530" s="844"/>
      <c r="C530" s="845"/>
      <c r="D530" s="846"/>
      <c r="E530" s="810"/>
      <c r="F530" s="811"/>
    </row>
    <row r="531" spans="1:6">
      <c r="A531" s="819"/>
      <c r="C531" s="821"/>
      <c r="D531" s="812"/>
      <c r="E531" s="812"/>
      <c r="F531" s="789"/>
    </row>
    <row r="532" spans="1:6">
      <c r="A532" s="819"/>
      <c r="C532" s="821"/>
      <c r="D532" s="812"/>
      <c r="E532" s="812"/>
      <c r="F532" s="789"/>
    </row>
    <row r="533" spans="1:6">
      <c r="A533" s="819"/>
      <c r="C533" s="821"/>
      <c r="D533" s="812"/>
      <c r="E533" s="812"/>
      <c r="F533" s="789"/>
    </row>
    <row r="534" spans="1:6">
      <c r="A534" s="819"/>
      <c r="C534" s="821"/>
      <c r="D534" s="812"/>
      <c r="E534" s="812"/>
      <c r="F534" s="789"/>
    </row>
    <row r="535" spans="1:6">
      <c r="A535" s="819"/>
      <c r="C535" s="821"/>
      <c r="D535" s="812"/>
      <c r="E535" s="812"/>
      <c r="F535" s="789"/>
    </row>
    <row r="536" spans="1:6">
      <c r="A536" s="819"/>
      <c r="C536" s="821"/>
      <c r="D536" s="812"/>
      <c r="E536" s="812"/>
      <c r="F536" s="789"/>
    </row>
    <row r="537" spans="1:6">
      <c r="A537" s="819"/>
      <c r="B537" s="847"/>
      <c r="C537" s="848"/>
      <c r="D537" s="807"/>
      <c r="E537" s="812"/>
      <c r="F537" s="789"/>
    </row>
    <row r="538" spans="1:6">
      <c r="A538" s="819"/>
      <c r="B538" s="849"/>
      <c r="C538" s="848"/>
      <c r="D538" s="807"/>
      <c r="E538" s="812"/>
      <c r="F538" s="789"/>
    </row>
    <row r="539" spans="1:6">
      <c r="A539" s="819"/>
      <c r="C539" s="821"/>
      <c r="D539" s="812"/>
      <c r="E539" s="812"/>
      <c r="F539" s="789"/>
    </row>
    <row r="540" spans="1:6">
      <c r="A540" s="819"/>
      <c r="C540" s="821"/>
      <c r="D540" s="812"/>
      <c r="E540" s="812"/>
      <c r="F540" s="789"/>
    </row>
    <row r="541" spans="1:6">
      <c r="A541" s="819"/>
      <c r="C541" s="821"/>
      <c r="D541" s="812"/>
      <c r="E541" s="812"/>
      <c r="F541" s="789"/>
    </row>
    <row r="542" spans="1:6">
      <c r="A542" s="850"/>
      <c r="C542" s="835"/>
      <c r="E542" s="812"/>
      <c r="F542" s="789"/>
    </row>
    <row r="543" spans="1:6">
      <c r="A543" s="819"/>
      <c r="B543" s="820"/>
      <c r="C543" s="821"/>
      <c r="D543" s="812"/>
      <c r="E543" s="812"/>
      <c r="F543" s="789"/>
    </row>
    <row r="544" spans="1:6">
      <c r="A544" s="842"/>
      <c r="C544" s="821"/>
      <c r="D544" s="812"/>
      <c r="E544" s="816"/>
      <c r="F544" s="789"/>
    </row>
    <row r="545" spans="1:6">
      <c r="A545" s="819"/>
      <c r="C545" s="821"/>
      <c r="D545" s="812"/>
      <c r="E545" s="812"/>
      <c r="F545" s="789"/>
    </row>
    <row r="546" spans="1:6">
      <c r="A546" s="819"/>
      <c r="C546" s="821"/>
      <c r="D546" s="812"/>
      <c r="E546" s="812"/>
      <c r="F546" s="789"/>
    </row>
    <row r="547" spans="1:6">
      <c r="A547" s="819"/>
      <c r="B547" s="820"/>
      <c r="C547" s="821"/>
      <c r="D547" s="812"/>
      <c r="E547" s="812"/>
      <c r="F547" s="789"/>
    </row>
    <row r="548" spans="1:6">
      <c r="A548" s="819"/>
      <c r="C548" s="821"/>
      <c r="D548" s="812"/>
      <c r="E548" s="812"/>
      <c r="F548" s="789"/>
    </row>
    <row r="549" spans="1:6">
      <c r="A549" s="819"/>
      <c r="B549" s="820"/>
      <c r="C549" s="821"/>
      <c r="D549" s="812"/>
      <c r="E549" s="812"/>
      <c r="F549" s="789"/>
    </row>
    <row r="550" spans="1:6">
      <c r="A550" s="819"/>
      <c r="B550" s="820"/>
      <c r="C550" s="821"/>
      <c r="D550" s="812"/>
      <c r="E550" s="812"/>
      <c r="F550" s="789"/>
    </row>
    <row r="551" spans="1:6">
      <c r="A551" s="819"/>
      <c r="B551" s="820"/>
      <c r="C551" s="821"/>
      <c r="D551" s="812"/>
      <c r="E551" s="812"/>
      <c r="F551" s="789"/>
    </row>
    <row r="552" spans="1:6">
      <c r="A552" s="819"/>
      <c r="B552" s="820"/>
      <c r="C552" s="821"/>
      <c r="D552" s="812"/>
      <c r="E552" s="812"/>
      <c r="F552" s="789"/>
    </row>
    <row r="553" spans="1:6">
      <c r="A553" s="819"/>
      <c r="B553" s="820"/>
      <c r="C553" s="821"/>
      <c r="D553" s="812"/>
      <c r="E553" s="812"/>
      <c r="F553" s="789"/>
    </row>
    <row r="554" spans="1:6">
      <c r="A554" s="819"/>
      <c r="C554" s="821"/>
      <c r="D554" s="823"/>
      <c r="E554" s="812"/>
      <c r="F554" s="789"/>
    </row>
    <row r="555" spans="1:6">
      <c r="A555" s="819"/>
      <c r="C555" s="821"/>
      <c r="D555" s="812"/>
      <c r="E555" s="812"/>
      <c r="F555" s="789"/>
    </row>
    <row r="556" spans="1:6">
      <c r="A556" s="819"/>
      <c r="B556" s="824"/>
      <c r="C556" s="825"/>
      <c r="D556" s="826"/>
      <c r="E556" s="826"/>
      <c r="F556" s="827"/>
    </row>
    <row r="557" spans="1:6">
      <c r="A557" s="819"/>
      <c r="B557" s="853"/>
      <c r="C557" s="829"/>
      <c r="D557" s="830"/>
      <c r="E557" s="781"/>
      <c r="F557" s="789"/>
    </row>
    <row r="558" spans="1:6">
      <c r="A558" s="819"/>
      <c r="B558" s="820"/>
      <c r="C558" s="821"/>
      <c r="D558" s="812"/>
      <c r="E558" s="812"/>
      <c r="F558" s="789"/>
    </row>
    <row r="559" spans="1:6">
      <c r="A559" s="863"/>
      <c r="B559" s="864"/>
      <c r="C559" s="865"/>
      <c r="D559" s="808"/>
      <c r="E559" s="808"/>
      <c r="F559" s="809"/>
    </row>
    <row r="560" spans="1:6">
      <c r="A560" s="822"/>
      <c r="C560" s="822"/>
      <c r="D560" s="822"/>
      <c r="E560" s="866"/>
      <c r="F560" s="867"/>
    </row>
    <row r="561" spans="1:6">
      <c r="A561" s="822"/>
      <c r="C561" s="822"/>
      <c r="D561" s="822"/>
      <c r="E561" s="866"/>
      <c r="F561" s="867"/>
    </row>
    <row r="562" spans="1:6">
      <c r="A562" s="868"/>
      <c r="B562" s="869"/>
      <c r="C562" s="821"/>
      <c r="D562" s="812"/>
      <c r="E562" s="812"/>
      <c r="F562" s="795"/>
    </row>
    <row r="563" spans="1:6">
      <c r="A563" s="870"/>
      <c r="C563" s="821"/>
      <c r="D563" s="812"/>
      <c r="E563" s="812"/>
      <c r="F563" s="795"/>
    </row>
    <row r="564" spans="1:6">
      <c r="A564" s="819"/>
      <c r="C564" s="822"/>
      <c r="D564" s="822"/>
      <c r="E564" s="866"/>
      <c r="F564" s="867"/>
    </row>
    <row r="565" spans="1:6">
      <c r="A565" s="819"/>
      <c r="B565" s="871"/>
      <c r="C565" s="822"/>
      <c r="D565" s="822"/>
      <c r="E565" s="866"/>
      <c r="F565" s="867"/>
    </row>
    <row r="566" spans="1:6">
      <c r="A566" s="872"/>
      <c r="B566" s="873"/>
      <c r="C566" s="874"/>
      <c r="D566" s="815"/>
      <c r="E566" s="875"/>
      <c r="F566" s="791"/>
    </row>
    <row r="567" spans="1:6">
      <c r="A567" s="872"/>
      <c r="B567" s="873"/>
      <c r="C567" s="874"/>
      <c r="D567" s="815"/>
      <c r="E567" s="875"/>
      <c r="F567" s="791"/>
    </row>
    <row r="568" spans="1:6">
      <c r="A568" s="872"/>
      <c r="B568" s="873"/>
      <c r="C568" s="874"/>
      <c r="D568" s="815"/>
      <c r="E568" s="875"/>
      <c r="F568" s="791"/>
    </row>
    <row r="569" spans="1:6">
      <c r="A569" s="872"/>
      <c r="B569" s="873"/>
      <c r="C569" s="874"/>
      <c r="D569" s="815"/>
      <c r="E569" s="875"/>
      <c r="F569" s="791"/>
    </row>
    <row r="570" spans="1:6">
      <c r="A570" s="819"/>
      <c r="B570" s="871"/>
      <c r="C570" s="822"/>
      <c r="D570" s="822"/>
      <c r="E570" s="875"/>
      <c r="F570" s="867"/>
    </row>
    <row r="571" spans="1:6">
      <c r="A571" s="872"/>
      <c r="B571" s="873"/>
      <c r="C571" s="874"/>
      <c r="D571" s="815"/>
      <c r="E571" s="875"/>
      <c r="F571" s="791"/>
    </row>
    <row r="572" spans="1:6">
      <c r="A572" s="872"/>
      <c r="B572" s="873"/>
      <c r="C572" s="874"/>
      <c r="D572" s="815"/>
      <c r="E572" s="875"/>
      <c r="F572" s="791"/>
    </row>
    <row r="573" spans="1:6">
      <c r="A573" s="872"/>
      <c r="B573" s="873"/>
      <c r="C573" s="874"/>
      <c r="D573" s="815"/>
      <c r="E573" s="875"/>
      <c r="F573" s="791"/>
    </row>
    <row r="574" spans="1:6">
      <c r="A574" s="872"/>
      <c r="B574" s="873"/>
      <c r="C574" s="874"/>
      <c r="D574" s="815"/>
      <c r="E574" s="875"/>
      <c r="F574" s="791"/>
    </row>
    <row r="575" spans="1:6">
      <c r="A575" s="872"/>
      <c r="B575" s="873"/>
      <c r="C575" s="874"/>
      <c r="D575" s="815"/>
      <c r="E575" s="875"/>
      <c r="F575" s="791"/>
    </row>
    <row r="576" spans="1:6">
      <c r="A576" s="872"/>
      <c r="B576" s="873"/>
      <c r="C576" s="874"/>
      <c r="D576" s="815"/>
      <c r="E576" s="875"/>
      <c r="F576" s="791"/>
    </row>
    <row r="577" spans="1:6">
      <c r="A577" s="872"/>
      <c r="B577" s="873"/>
      <c r="C577" s="874"/>
      <c r="D577" s="815"/>
      <c r="E577" s="875"/>
      <c r="F577" s="791"/>
    </row>
    <row r="578" spans="1:6">
      <c r="A578" s="872"/>
      <c r="B578" s="873"/>
      <c r="C578" s="874"/>
      <c r="D578" s="815"/>
      <c r="E578" s="875"/>
      <c r="F578" s="791"/>
    </row>
    <row r="579" spans="1:6">
      <c r="A579" s="872"/>
      <c r="B579" s="873"/>
      <c r="C579" s="874"/>
      <c r="D579" s="815"/>
      <c r="E579" s="875"/>
      <c r="F579" s="791"/>
    </row>
    <row r="580" spans="1:6">
      <c r="A580" s="872"/>
      <c r="B580" s="873"/>
      <c r="C580" s="874"/>
      <c r="D580" s="815"/>
      <c r="E580" s="875"/>
      <c r="F580" s="791"/>
    </row>
    <row r="581" spans="1:6">
      <c r="A581" s="872"/>
      <c r="B581" s="873"/>
      <c r="C581" s="874"/>
      <c r="D581" s="815"/>
      <c r="E581" s="875"/>
      <c r="F581" s="791"/>
    </row>
    <row r="582" spans="1:6">
      <c r="A582" s="872"/>
      <c r="B582" s="873"/>
      <c r="C582" s="874"/>
      <c r="D582" s="815"/>
      <c r="E582" s="875"/>
      <c r="F582" s="791"/>
    </row>
    <row r="583" spans="1:6">
      <c r="A583" s="872"/>
      <c r="B583" s="873"/>
      <c r="C583" s="874"/>
      <c r="D583" s="815"/>
      <c r="E583" s="875"/>
      <c r="F583" s="791"/>
    </row>
    <row r="584" spans="1:6">
      <c r="A584" s="872"/>
      <c r="B584" s="873"/>
      <c r="C584" s="874"/>
      <c r="D584" s="815"/>
      <c r="E584" s="875"/>
      <c r="F584" s="791"/>
    </row>
    <row r="585" spans="1:6">
      <c r="A585" s="819"/>
      <c r="B585" s="871"/>
      <c r="C585" s="822"/>
      <c r="D585" s="822"/>
      <c r="E585" s="875"/>
      <c r="F585" s="867"/>
    </row>
    <row r="586" spans="1:6">
      <c r="A586" s="872"/>
      <c r="B586" s="873"/>
      <c r="C586" s="874"/>
      <c r="D586" s="815"/>
      <c r="E586" s="875"/>
      <c r="F586" s="791"/>
    </row>
    <row r="587" spans="1:6">
      <c r="A587" s="872"/>
      <c r="B587" s="873"/>
      <c r="C587" s="874"/>
      <c r="D587" s="815"/>
      <c r="E587" s="875"/>
      <c r="F587" s="791"/>
    </row>
    <row r="588" spans="1:6">
      <c r="A588" s="872"/>
      <c r="B588" s="873"/>
      <c r="C588" s="874"/>
      <c r="D588" s="815"/>
      <c r="E588" s="875"/>
      <c r="F588" s="791"/>
    </row>
    <row r="589" spans="1:6">
      <c r="A589" s="819"/>
      <c r="B589" s="871"/>
      <c r="C589" s="822"/>
      <c r="D589" s="822"/>
      <c r="E589" s="875"/>
      <c r="F589" s="867"/>
    </row>
    <row r="590" spans="1:6">
      <c r="A590" s="872"/>
      <c r="B590" s="873"/>
      <c r="C590" s="874"/>
      <c r="D590" s="815"/>
      <c r="E590" s="875"/>
      <c r="F590" s="791"/>
    </row>
    <row r="591" spans="1:6">
      <c r="A591" s="872"/>
      <c r="B591" s="873"/>
      <c r="C591" s="874"/>
      <c r="D591" s="815"/>
      <c r="E591" s="875"/>
      <c r="F591" s="791"/>
    </row>
    <row r="592" spans="1:6">
      <c r="A592" s="872"/>
      <c r="B592" s="873"/>
      <c r="C592" s="874"/>
      <c r="D592" s="815"/>
      <c r="E592" s="875"/>
      <c r="F592" s="791"/>
    </row>
    <row r="593" spans="1:6">
      <c r="A593" s="819"/>
      <c r="C593" s="829"/>
      <c r="D593" s="812"/>
      <c r="E593" s="875"/>
      <c r="F593" s="789"/>
    </row>
    <row r="594" spans="1:6">
      <c r="A594" s="876"/>
      <c r="C594" s="829"/>
      <c r="D594" s="812"/>
      <c r="E594" s="875"/>
      <c r="F594" s="789"/>
    </row>
    <row r="595" spans="1:6">
      <c r="A595" s="819"/>
      <c r="B595" s="871"/>
      <c r="C595" s="822"/>
      <c r="D595" s="822"/>
      <c r="E595" s="875"/>
      <c r="F595" s="867"/>
    </row>
    <row r="596" spans="1:6">
      <c r="A596" s="819"/>
      <c r="B596" s="828"/>
      <c r="C596" s="829"/>
      <c r="D596" s="812"/>
      <c r="E596" s="875"/>
      <c r="F596" s="789"/>
    </row>
    <row r="597" spans="1:6">
      <c r="A597" s="819"/>
      <c r="B597" s="828"/>
      <c r="C597" s="829"/>
      <c r="D597" s="812"/>
      <c r="E597" s="875"/>
      <c r="F597" s="789"/>
    </row>
    <row r="598" spans="1:6">
      <c r="A598" s="819"/>
      <c r="B598" s="828"/>
      <c r="C598" s="829"/>
      <c r="D598" s="812"/>
      <c r="E598" s="875"/>
      <c r="F598" s="789"/>
    </row>
    <row r="599" spans="1:6">
      <c r="A599" s="819"/>
      <c r="B599" s="828"/>
      <c r="C599" s="829"/>
      <c r="D599" s="812"/>
      <c r="E599" s="875"/>
      <c r="F599" s="789"/>
    </row>
    <row r="600" spans="1:6">
      <c r="A600" s="819"/>
      <c r="B600" s="828"/>
      <c r="C600" s="829"/>
      <c r="D600" s="812"/>
      <c r="E600" s="875"/>
      <c r="F600" s="789"/>
    </row>
    <row r="601" spans="1:6">
      <c r="A601" s="819"/>
      <c r="B601" s="871"/>
      <c r="C601" s="822"/>
      <c r="D601" s="822"/>
      <c r="E601" s="875"/>
      <c r="F601" s="867"/>
    </row>
    <row r="602" spans="1:6">
      <c r="A602" s="819"/>
      <c r="B602" s="828"/>
      <c r="C602" s="829"/>
      <c r="D602" s="812"/>
      <c r="E602" s="875"/>
      <c r="F602" s="789"/>
    </row>
    <row r="603" spans="1:6">
      <c r="A603" s="819"/>
      <c r="B603" s="828"/>
      <c r="C603" s="829"/>
      <c r="D603" s="812"/>
      <c r="E603" s="875"/>
      <c r="F603" s="789"/>
    </row>
    <row r="604" spans="1:6">
      <c r="A604" s="819"/>
      <c r="B604" s="828"/>
      <c r="C604" s="829"/>
      <c r="D604" s="812"/>
      <c r="E604" s="875"/>
      <c r="F604" s="789"/>
    </row>
    <row r="605" spans="1:6">
      <c r="A605" s="819"/>
      <c r="B605" s="828"/>
      <c r="C605" s="829"/>
      <c r="D605" s="812"/>
      <c r="E605" s="875"/>
      <c r="F605" s="789"/>
    </row>
    <row r="606" spans="1:6">
      <c r="A606" s="819"/>
      <c r="B606" s="828"/>
      <c r="C606" s="829"/>
      <c r="D606" s="812"/>
      <c r="E606" s="875"/>
      <c r="F606" s="789"/>
    </row>
    <row r="607" spans="1:6">
      <c r="A607" s="819"/>
      <c r="B607" s="828"/>
      <c r="C607" s="829"/>
      <c r="D607" s="812"/>
      <c r="E607" s="875"/>
      <c r="F607" s="789"/>
    </row>
    <row r="608" spans="1:6">
      <c r="A608" s="819"/>
      <c r="B608" s="828"/>
      <c r="C608" s="829"/>
      <c r="D608" s="812"/>
      <c r="E608" s="875"/>
      <c r="F608" s="789"/>
    </row>
    <row r="609" spans="1:6">
      <c r="A609" s="819"/>
      <c r="B609" s="828"/>
      <c r="C609" s="829"/>
      <c r="D609" s="812"/>
      <c r="E609" s="875"/>
      <c r="F609" s="789"/>
    </row>
    <row r="610" spans="1:6">
      <c r="A610" s="819"/>
      <c r="B610" s="828"/>
      <c r="C610" s="829"/>
      <c r="D610" s="812"/>
      <c r="E610" s="875"/>
      <c r="F610" s="789"/>
    </row>
    <row r="611" spans="1:6">
      <c r="A611" s="819"/>
      <c r="B611" s="828"/>
      <c r="C611" s="829"/>
      <c r="D611" s="812"/>
      <c r="E611" s="875"/>
      <c r="F611" s="789"/>
    </row>
    <row r="612" spans="1:6">
      <c r="A612" s="819"/>
      <c r="B612" s="828"/>
      <c r="C612" s="829"/>
      <c r="D612" s="812"/>
      <c r="E612" s="875"/>
      <c r="F612" s="789"/>
    </row>
    <row r="613" spans="1:6">
      <c r="A613" s="819"/>
      <c r="C613" s="829"/>
      <c r="D613" s="812"/>
      <c r="E613" s="875"/>
      <c r="F613" s="789"/>
    </row>
    <row r="614" spans="1:6">
      <c r="A614" s="819"/>
      <c r="C614" s="829"/>
      <c r="D614" s="812"/>
      <c r="E614" s="875"/>
      <c r="F614" s="789"/>
    </row>
    <row r="615" spans="1:6">
      <c r="A615" s="819"/>
      <c r="C615" s="829"/>
      <c r="D615" s="812"/>
      <c r="E615" s="875"/>
      <c r="F615" s="789"/>
    </row>
    <row r="616" spans="1:6">
      <c r="A616" s="876"/>
      <c r="C616" s="829"/>
      <c r="D616" s="812"/>
      <c r="E616" s="875"/>
      <c r="F616" s="789"/>
    </row>
    <row r="617" spans="1:6">
      <c r="A617" s="876"/>
      <c r="C617" s="829"/>
      <c r="D617" s="812"/>
      <c r="E617" s="875"/>
      <c r="F617" s="789"/>
    </row>
    <row r="618" spans="1:6">
      <c r="A618" s="819"/>
      <c r="C618" s="822"/>
      <c r="D618" s="866"/>
      <c r="E618" s="875"/>
      <c r="F618" s="867"/>
    </row>
    <row r="619" spans="1:6">
      <c r="A619" s="819"/>
      <c r="C619" s="829"/>
      <c r="D619" s="812"/>
      <c r="E619" s="875"/>
      <c r="F619" s="789"/>
    </row>
    <row r="620" spans="1:6">
      <c r="A620" s="819"/>
      <c r="C620" s="829"/>
      <c r="D620" s="812"/>
      <c r="E620" s="875"/>
      <c r="F620" s="789"/>
    </row>
    <row r="621" spans="1:6">
      <c r="A621" s="819"/>
      <c r="C621" s="829"/>
      <c r="D621" s="812"/>
      <c r="E621" s="875"/>
      <c r="F621" s="789"/>
    </row>
    <row r="622" spans="1:6">
      <c r="A622" s="819"/>
      <c r="C622" s="829"/>
      <c r="D622" s="812"/>
      <c r="E622" s="875"/>
      <c r="F622" s="789"/>
    </row>
    <row r="623" spans="1:6">
      <c r="A623" s="834"/>
      <c r="C623" s="835"/>
      <c r="E623" s="875"/>
      <c r="F623" s="789"/>
    </row>
    <row r="624" spans="1:6">
      <c r="A624" s="834"/>
      <c r="C624" s="835"/>
      <c r="E624" s="875"/>
      <c r="F624" s="789"/>
    </row>
    <row r="625" spans="1:6">
      <c r="A625" s="819"/>
      <c r="C625" s="829"/>
      <c r="D625" s="877"/>
      <c r="E625" s="875"/>
      <c r="F625" s="789"/>
    </row>
    <row r="626" spans="1:6">
      <c r="A626" s="819"/>
      <c r="C626" s="829"/>
      <c r="D626" s="877"/>
      <c r="E626" s="875"/>
      <c r="F626" s="789"/>
    </row>
    <row r="627" spans="1:6">
      <c r="A627" s="819"/>
      <c r="C627" s="821"/>
      <c r="D627" s="877"/>
      <c r="E627" s="875"/>
      <c r="F627" s="789"/>
    </row>
    <row r="628" spans="1:6">
      <c r="A628" s="819"/>
      <c r="C628" s="821"/>
      <c r="D628" s="877"/>
      <c r="E628" s="875"/>
      <c r="F628" s="789"/>
    </row>
    <row r="629" spans="1:6">
      <c r="A629" s="819"/>
      <c r="C629" s="821"/>
      <c r="D629" s="877"/>
      <c r="E629" s="875"/>
      <c r="F629" s="789"/>
    </row>
    <row r="630" spans="1:6">
      <c r="A630" s="819"/>
      <c r="C630" s="821"/>
      <c r="D630" s="877"/>
      <c r="E630" s="875"/>
      <c r="F630" s="789"/>
    </row>
    <row r="631" spans="1:6">
      <c r="A631" s="819"/>
      <c r="C631" s="821"/>
      <c r="D631" s="877"/>
      <c r="E631" s="875"/>
      <c r="F631" s="789"/>
    </row>
    <row r="632" spans="1:6">
      <c r="A632" s="819"/>
      <c r="C632" s="821"/>
      <c r="D632" s="877"/>
      <c r="E632" s="875"/>
      <c r="F632" s="789"/>
    </row>
    <row r="633" spans="1:6">
      <c r="A633" s="819"/>
      <c r="C633" s="821"/>
      <c r="D633" s="877"/>
      <c r="E633" s="875"/>
      <c r="F633" s="789"/>
    </row>
    <row r="634" spans="1:6">
      <c r="A634" s="819"/>
      <c r="C634" s="821"/>
      <c r="D634" s="877"/>
      <c r="E634" s="875"/>
      <c r="F634" s="789"/>
    </row>
    <row r="635" spans="1:6">
      <c r="A635" s="819"/>
      <c r="C635" s="829"/>
      <c r="D635" s="877"/>
      <c r="E635" s="875"/>
      <c r="F635" s="789"/>
    </row>
    <row r="636" spans="1:6">
      <c r="A636" s="819"/>
      <c r="C636" s="821"/>
      <c r="D636" s="877"/>
      <c r="E636" s="875"/>
      <c r="F636" s="789"/>
    </row>
    <row r="637" spans="1:6">
      <c r="A637" s="819"/>
      <c r="C637" s="821"/>
      <c r="D637" s="812"/>
      <c r="E637" s="875"/>
      <c r="F637" s="789"/>
    </row>
    <row r="638" spans="1:6">
      <c r="A638" s="834"/>
      <c r="B638" s="828"/>
      <c r="C638" s="835"/>
      <c r="D638" s="861"/>
      <c r="E638" s="875"/>
      <c r="F638" s="796"/>
    </row>
    <row r="639" spans="1:6">
      <c r="A639" s="850"/>
      <c r="B639" s="828"/>
      <c r="C639" s="835"/>
      <c r="D639" s="861"/>
      <c r="E639" s="875"/>
      <c r="F639" s="789"/>
    </row>
    <row r="640" spans="1:6">
      <c r="A640" s="850"/>
      <c r="B640" s="828"/>
      <c r="C640" s="835"/>
      <c r="D640" s="861"/>
      <c r="E640" s="875"/>
      <c r="F640" s="789"/>
    </row>
    <row r="641" spans="1:6">
      <c r="A641" s="819"/>
      <c r="C641" s="821"/>
      <c r="D641" s="812"/>
      <c r="E641" s="875"/>
      <c r="F641" s="789"/>
    </row>
    <row r="642" spans="1:6">
      <c r="A642" s="834"/>
      <c r="B642" s="828"/>
      <c r="C642" s="835"/>
      <c r="D642" s="861"/>
      <c r="E642" s="875"/>
      <c r="F642" s="796"/>
    </row>
    <row r="643" spans="1:6">
      <c r="A643" s="850"/>
      <c r="B643" s="828"/>
      <c r="C643" s="835"/>
      <c r="D643" s="861"/>
      <c r="E643" s="875"/>
      <c r="F643" s="789"/>
    </row>
    <row r="644" spans="1:6">
      <c r="A644" s="850"/>
      <c r="B644" s="828"/>
      <c r="C644" s="835"/>
      <c r="D644" s="861"/>
      <c r="E644" s="875"/>
      <c r="F644" s="789"/>
    </row>
    <row r="645" spans="1:6">
      <c r="A645" s="850"/>
      <c r="B645" s="828"/>
      <c r="C645" s="835"/>
      <c r="D645" s="861"/>
      <c r="E645" s="875"/>
      <c r="F645" s="789"/>
    </row>
    <row r="646" spans="1:6">
      <c r="A646" s="850"/>
      <c r="B646" s="828"/>
      <c r="C646" s="835"/>
      <c r="D646" s="861"/>
      <c r="E646" s="875"/>
      <c r="F646" s="789"/>
    </row>
    <row r="647" spans="1:6">
      <c r="A647" s="850"/>
      <c r="B647" s="828"/>
      <c r="C647" s="835"/>
      <c r="D647" s="861"/>
      <c r="E647" s="875"/>
      <c r="F647" s="789"/>
    </row>
    <row r="648" spans="1:6">
      <c r="A648" s="819"/>
      <c r="C648" s="821"/>
      <c r="D648" s="812"/>
      <c r="E648" s="812"/>
      <c r="F648" s="789"/>
    </row>
    <row r="649" spans="1:6">
      <c r="A649" s="878"/>
      <c r="B649" s="879"/>
      <c r="C649" s="865"/>
      <c r="D649" s="880"/>
      <c r="E649" s="881"/>
      <c r="F649" s="809"/>
    </row>
    <row r="650" spans="1:6">
      <c r="A650" s="822"/>
      <c r="C650" s="822"/>
      <c r="D650" s="822"/>
      <c r="E650" s="866"/>
      <c r="F650" s="867"/>
    </row>
    <row r="651" spans="1:6">
      <c r="A651" s="822"/>
      <c r="C651" s="822"/>
      <c r="D651" s="822"/>
      <c r="E651" s="866"/>
      <c r="F651" s="867"/>
    </row>
    <row r="652" spans="1:6">
      <c r="A652" s="868"/>
      <c r="B652" s="871"/>
      <c r="C652" s="829"/>
      <c r="D652" s="866"/>
      <c r="E652" s="866"/>
      <c r="F652" s="793"/>
    </row>
    <row r="653" spans="1:6">
      <c r="A653" s="868"/>
      <c r="B653" s="871"/>
      <c r="C653" s="829"/>
      <c r="D653" s="866"/>
      <c r="E653" s="866"/>
      <c r="F653" s="793"/>
    </row>
    <row r="654" spans="1:6">
      <c r="A654" s="819"/>
      <c r="C654" s="829"/>
      <c r="D654" s="812"/>
      <c r="E654" s="830"/>
      <c r="F654" s="789"/>
    </row>
    <row r="655" spans="1:6">
      <c r="A655" s="876"/>
      <c r="C655" s="821"/>
      <c r="D655" s="812"/>
      <c r="E655" s="875"/>
      <c r="F655" s="789"/>
    </row>
    <row r="656" spans="1:6">
      <c r="A656" s="876"/>
      <c r="C656" s="821"/>
      <c r="D656" s="812"/>
      <c r="E656" s="875"/>
      <c r="F656" s="789"/>
    </row>
    <row r="657" spans="1:6">
      <c r="A657" s="819"/>
      <c r="C657" s="821"/>
      <c r="D657" s="812"/>
      <c r="E657" s="875"/>
      <c r="F657" s="789"/>
    </row>
    <row r="658" spans="1:6">
      <c r="A658" s="819"/>
      <c r="C658" s="821"/>
      <c r="D658" s="812"/>
      <c r="E658" s="875"/>
      <c r="F658" s="789"/>
    </row>
    <row r="659" spans="1:6">
      <c r="A659" s="876"/>
      <c r="C659" s="821"/>
      <c r="D659" s="812"/>
      <c r="E659" s="875"/>
      <c r="F659" s="789"/>
    </row>
    <row r="660" spans="1:6">
      <c r="A660" s="876"/>
      <c r="C660" s="821"/>
      <c r="D660" s="812"/>
      <c r="E660" s="875"/>
      <c r="F660" s="789"/>
    </row>
    <row r="661" spans="1:6">
      <c r="A661" s="834"/>
      <c r="E661" s="875"/>
      <c r="F661" s="796"/>
    </row>
    <row r="662" spans="1:6">
      <c r="A662" s="834"/>
      <c r="C662" s="835"/>
      <c r="D662" s="882"/>
      <c r="E662" s="875"/>
      <c r="F662" s="789"/>
    </row>
    <row r="663" spans="1:6">
      <c r="A663" s="834"/>
      <c r="C663" s="835"/>
      <c r="D663" s="882"/>
      <c r="E663" s="875"/>
      <c r="F663" s="789"/>
    </row>
    <row r="664" spans="1:6">
      <c r="A664" s="834"/>
      <c r="C664" s="835"/>
      <c r="D664" s="882"/>
      <c r="E664" s="875"/>
      <c r="F664" s="789"/>
    </row>
    <row r="665" spans="1:6">
      <c r="A665" s="834"/>
      <c r="C665" s="835"/>
      <c r="D665" s="882"/>
      <c r="E665" s="875"/>
      <c r="F665" s="789"/>
    </row>
    <row r="666" spans="1:6">
      <c r="A666" s="834"/>
      <c r="C666" s="835"/>
      <c r="D666" s="882"/>
      <c r="E666" s="875"/>
      <c r="F666" s="789"/>
    </row>
    <row r="667" spans="1:6">
      <c r="A667" s="834"/>
      <c r="C667" s="835"/>
      <c r="D667" s="882"/>
      <c r="E667" s="875"/>
      <c r="F667" s="789"/>
    </row>
    <row r="668" spans="1:6">
      <c r="A668" s="834"/>
      <c r="C668" s="835"/>
      <c r="D668" s="882"/>
      <c r="E668" s="875"/>
      <c r="F668" s="789"/>
    </row>
    <row r="669" spans="1:6">
      <c r="A669" s="834"/>
      <c r="C669" s="835"/>
      <c r="D669" s="882"/>
      <c r="E669" s="875"/>
      <c r="F669" s="789"/>
    </row>
    <row r="670" spans="1:6">
      <c r="A670" s="834"/>
      <c r="C670" s="835"/>
      <c r="D670" s="882"/>
      <c r="E670" s="875"/>
      <c r="F670" s="789"/>
    </row>
    <row r="671" spans="1:6">
      <c r="A671" s="834"/>
      <c r="C671" s="835"/>
      <c r="D671" s="882"/>
      <c r="E671" s="875"/>
      <c r="F671" s="789"/>
    </row>
    <row r="672" spans="1:6">
      <c r="A672" s="834"/>
      <c r="C672" s="835"/>
      <c r="D672" s="882"/>
      <c r="E672" s="875"/>
      <c r="F672" s="789"/>
    </row>
    <row r="673" spans="1:6">
      <c r="A673" s="834"/>
      <c r="C673" s="835"/>
      <c r="D673" s="882"/>
      <c r="E673" s="875"/>
      <c r="F673" s="789"/>
    </row>
    <row r="674" spans="1:6">
      <c r="A674" s="819"/>
      <c r="C674" s="821"/>
      <c r="D674" s="812"/>
      <c r="E674" s="875"/>
      <c r="F674" s="789"/>
    </row>
    <row r="675" spans="1:6">
      <c r="A675" s="819"/>
      <c r="C675" s="829"/>
      <c r="D675" s="883"/>
      <c r="E675" s="875"/>
      <c r="F675" s="789"/>
    </row>
    <row r="676" spans="1:6">
      <c r="A676" s="876"/>
      <c r="C676" s="821"/>
      <c r="D676" s="812"/>
      <c r="E676" s="875"/>
      <c r="F676" s="789"/>
    </row>
    <row r="677" spans="1:6">
      <c r="A677" s="876"/>
      <c r="C677" s="821"/>
      <c r="D677" s="812"/>
      <c r="E677" s="875"/>
      <c r="F677" s="789"/>
    </row>
    <row r="678" spans="1:6">
      <c r="A678" s="819"/>
      <c r="C678" s="821"/>
      <c r="D678" s="812"/>
      <c r="E678" s="875"/>
      <c r="F678" s="789"/>
    </row>
    <row r="679" spans="1:6">
      <c r="A679" s="819"/>
      <c r="C679" s="821"/>
      <c r="D679" s="812"/>
      <c r="E679" s="875"/>
      <c r="F679" s="789"/>
    </row>
    <row r="680" spans="1:6">
      <c r="A680" s="819"/>
      <c r="C680" s="821"/>
      <c r="D680" s="812"/>
      <c r="E680" s="875"/>
      <c r="F680" s="789"/>
    </row>
    <row r="681" spans="1:6">
      <c r="A681" s="819"/>
      <c r="C681" s="821"/>
      <c r="D681" s="812"/>
      <c r="E681" s="875"/>
      <c r="F681" s="789"/>
    </row>
    <row r="682" spans="1:6">
      <c r="A682" s="819"/>
      <c r="C682" s="821"/>
      <c r="D682" s="812"/>
      <c r="E682" s="875"/>
      <c r="F682" s="789"/>
    </row>
    <row r="683" spans="1:6">
      <c r="A683" s="819"/>
      <c r="C683" s="821"/>
      <c r="D683" s="812"/>
      <c r="E683" s="875"/>
      <c r="F683" s="789"/>
    </row>
    <row r="684" spans="1:6">
      <c r="A684" s="819"/>
      <c r="C684" s="821"/>
      <c r="D684" s="812"/>
      <c r="E684" s="875"/>
      <c r="F684" s="789"/>
    </row>
    <row r="685" spans="1:6">
      <c r="A685" s="819"/>
      <c r="C685" s="821"/>
      <c r="D685" s="812"/>
      <c r="E685" s="875"/>
      <c r="F685" s="789"/>
    </row>
    <row r="686" spans="1:6">
      <c r="A686" s="819"/>
      <c r="C686" s="821"/>
      <c r="D686" s="812"/>
      <c r="E686" s="875"/>
      <c r="F686" s="789"/>
    </row>
    <row r="687" spans="1:6">
      <c r="A687" s="819"/>
      <c r="C687" s="821"/>
      <c r="D687" s="812"/>
      <c r="E687" s="875"/>
      <c r="F687" s="789"/>
    </row>
    <row r="688" spans="1:6">
      <c r="A688" s="819"/>
      <c r="C688" s="821"/>
      <c r="D688" s="812"/>
      <c r="E688" s="875"/>
      <c r="F688" s="789"/>
    </row>
    <row r="689" spans="1:6">
      <c r="A689" s="819"/>
      <c r="C689" s="821"/>
      <c r="D689" s="812"/>
      <c r="E689" s="875"/>
      <c r="F689" s="789"/>
    </row>
    <row r="690" spans="1:6">
      <c r="A690" s="819"/>
      <c r="C690" s="821"/>
      <c r="D690" s="812"/>
      <c r="E690" s="875"/>
      <c r="F690" s="789"/>
    </row>
    <row r="691" spans="1:6">
      <c r="A691" s="819"/>
      <c r="C691" s="821"/>
      <c r="D691" s="812"/>
      <c r="E691" s="875"/>
      <c r="F691" s="789"/>
    </row>
    <row r="692" spans="1:6">
      <c r="A692" s="819"/>
      <c r="C692" s="821"/>
      <c r="D692" s="812"/>
      <c r="E692" s="875"/>
      <c r="F692" s="789"/>
    </row>
    <row r="693" spans="1:6">
      <c r="A693" s="819"/>
      <c r="C693" s="821"/>
      <c r="D693" s="812"/>
      <c r="E693" s="875"/>
      <c r="F693" s="789"/>
    </row>
    <row r="694" spans="1:6">
      <c r="A694" s="819"/>
      <c r="C694" s="821"/>
      <c r="D694" s="812"/>
      <c r="E694" s="875"/>
      <c r="F694" s="789"/>
    </row>
    <row r="695" spans="1:6">
      <c r="A695" s="819"/>
      <c r="C695" s="821"/>
      <c r="D695" s="812"/>
      <c r="E695" s="875"/>
      <c r="F695" s="789"/>
    </row>
    <row r="696" spans="1:6">
      <c r="A696" s="819"/>
      <c r="C696" s="821"/>
      <c r="D696" s="812"/>
      <c r="E696" s="875"/>
      <c r="F696" s="789"/>
    </row>
    <row r="697" spans="1:6">
      <c r="A697" s="819"/>
      <c r="C697" s="821"/>
      <c r="D697" s="812"/>
      <c r="E697" s="875"/>
      <c r="F697" s="789"/>
    </row>
    <row r="698" spans="1:6">
      <c r="A698" s="840"/>
      <c r="C698" s="821"/>
      <c r="D698" s="812"/>
      <c r="E698" s="875"/>
      <c r="F698" s="789"/>
    </row>
    <row r="699" spans="1:6">
      <c r="A699" s="819"/>
      <c r="C699" s="821"/>
      <c r="D699" s="812"/>
      <c r="E699" s="875"/>
      <c r="F699" s="789"/>
    </row>
    <row r="700" spans="1:6">
      <c r="A700" s="819"/>
      <c r="C700" s="821"/>
      <c r="D700" s="812"/>
      <c r="E700" s="875"/>
      <c r="F700" s="789"/>
    </row>
    <row r="701" spans="1:6">
      <c r="A701" s="819"/>
      <c r="C701" s="821"/>
      <c r="D701" s="812"/>
      <c r="E701" s="875"/>
      <c r="F701" s="789"/>
    </row>
    <row r="702" spans="1:6">
      <c r="A702" s="819"/>
      <c r="C702" s="821"/>
      <c r="D702" s="812"/>
      <c r="E702" s="875"/>
      <c r="F702" s="789"/>
    </row>
    <row r="703" spans="1:6">
      <c r="A703" s="819"/>
      <c r="C703" s="829"/>
      <c r="D703" s="812"/>
      <c r="E703" s="875"/>
      <c r="F703" s="789"/>
    </row>
    <row r="704" spans="1:6">
      <c r="A704" s="840"/>
      <c r="C704" s="821"/>
      <c r="D704" s="812"/>
      <c r="E704" s="875"/>
      <c r="F704" s="789"/>
    </row>
    <row r="705" spans="1:6">
      <c r="A705" s="819"/>
      <c r="C705" s="821"/>
      <c r="D705" s="812"/>
      <c r="E705" s="875"/>
      <c r="F705" s="789"/>
    </row>
    <row r="706" spans="1:6">
      <c r="A706" s="819"/>
      <c r="C706" s="821"/>
      <c r="D706" s="812"/>
      <c r="E706" s="875"/>
      <c r="F706" s="789"/>
    </row>
    <row r="707" spans="1:6">
      <c r="A707" s="819"/>
      <c r="C707" s="821"/>
      <c r="D707" s="812"/>
      <c r="E707" s="875"/>
      <c r="F707" s="789"/>
    </row>
    <row r="708" spans="1:6">
      <c r="A708" s="819"/>
      <c r="C708" s="821"/>
      <c r="D708" s="812"/>
      <c r="E708" s="875"/>
      <c r="F708" s="789"/>
    </row>
    <row r="709" spans="1:6">
      <c r="A709" s="819"/>
      <c r="C709" s="821"/>
      <c r="D709" s="812"/>
      <c r="E709" s="875"/>
      <c r="F709" s="789"/>
    </row>
    <row r="710" spans="1:6">
      <c r="A710" s="819"/>
      <c r="C710" s="821"/>
      <c r="D710" s="812"/>
      <c r="E710" s="875"/>
      <c r="F710" s="789"/>
    </row>
    <row r="711" spans="1:6">
      <c r="A711" s="819"/>
      <c r="C711" s="821"/>
      <c r="D711" s="812"/>
      <c r="E711" s="875"/>
      <c r="F711" s="789"/>
    </row>
    <row r="712" spans="1:6">
      <c r="A712" s="819"/>
      <c r="C712" s="821"/>
      <c r="D712" s="812"/>
      <c r="E712" s="875"/>
      <c r="F712" s="789"/>
    </row>
    <row r="713" spans="1:6">
      <c r="A713" s="819"/>
      <c r="C713" s="821"/>
      <c r="D713" s="812"/>
      <c r="E713" s="875"/>
      <c r="F713" s="789"/>
    </row>
    <row r="714" spans="1:6">
      <c r="A714" s="819"/>
      <c r="C714" s="821"/>
      <c r="D714" s="812"/>
      <c r="E714" s="875"/>
      <c r="F714" s="789"/>
    </row>
    <row r="715" spans="1:6">
      <c r="A715" s="819"/>
      <c r="C715" s="821"/>
      <c r="D715" s="812"/>
      <c r="E715" s="875"/>
      <c r="F715" s="789"/>
    </row>
    <row r="716" spans="1:6">
      <c r="A716" s="819"/>
      <c r="C716" s="821"/>
      <c r="D716" s="812"/>
      <c r="E716" s="875"/>
      <c r="F716" s="789"/>
    </row>
    <row r="717" spans="1:6">
      <c r="A717" s="819"/>
      <c r="C717" s="821"/>
      <c r="D717" s="812"/>
      <c r="E717" s="875"/>
      <c r="F717" s="789"/>
    </row>
    <row r="718" spans="1:6">
      <c r="A718" s="819"/>
      <c r="C718" s="821"/>
      <c r="D718" s="812"/>
      <c r="E718" s="875"/>
      <c r="F718" s="789"/>
    </row>
    <row r="719" spans="1:6">
      <c r="A719" s="819"/>
      <c r="C719" s="821"/>
      <c r="D719" s="812"/>
      <c r="E719" s="875"/>
      <c r="F719" s="789"/>
    </row>
    <row r="720" spans="1:6">
      <c r="A720" s="819"/>
      <c r="C720" s="821"/>
      <c r="D720" s="812"/>
      <c r="E720" s="875"/>
      <c r="F720" s="789"/>
    </row>
    <row r="721" spans="1:6">
      <c r="A721" s="819"/>
      <c r="C721" s="821"/>
      <c r="D721" s="812"/>
      <c r="E721" s="875"/>
      <c r="F721" s="789"/>
    </row>
    <row r="722" spans="1:6">
      <c r="A722" s="819"/>
      <c r="C722" s="821"/>
      <c r="D722" s="812"/>
      <c r="E722" s="875"/>
      <c r="F722" s="789"/>
    </row>
    <row r="723" spans="1:6">
      <c r="A723" s="819"/>
      <c r="C723" s="821"/>
      <c r="D723" s="812"/>
      <c r="E723" s="875"/>
      <c r="F723" s="789"/>
    </row>
    <row r="724" spans="1:6">
      <c r="A724" s="819"/>
      <c r="C724" s="821"/>
      <c r="D724" s="812"/>
      <c r="E724" s="875"/>
      <c r="F724" s="789"/>
    </row>
    <row r="725" spans="1:6">
      <c r="A725" s="819"/>
      <c r="C725" s="821"/>
      <c r="D725" s="812"/>
      <c r="E725" s="875"/>
      <c r="F725" s="789"/>
    </row>
    <row r="726" spans="1:6">
      <c r="A726" s="819"/>
      <c r="C726" s="821"/>
      <c r="D726" s="812"/>
      <c r="E726" s="875"/>
      <c r="F726" s="789"/>
    </row>
    <row r="727" spans="1:6">
      <c r="A727" s="819"/>
      <c r="C727" s="821"/>
      <c r="D727" s="812"/>
      <c r="E727" s="875"/>
      <c r="F727" s="789"/>
    </row>
    <row r="728" spans="1:6">
      <c r="A728" s="819"/>
      <c r="C728" s="821"/>
      <c r="D728" s="812"/>
      <c r="E728" s="875"/>
      <c r="F728" s="789"/>
    </row>
    <row r="729" spans="1:6">
      <c r="A729" s="819"/>
      <c r="C729" s="821"/>
      <c r="D729" s="812"/>
      <c r="E729" s="875"/>
      <c r="F729" s="789"/>
    </row>
    <row r="730" spans="1:6">
      <c r="A730" s="884"/>
      <c r="D730" s="855"/>
      <c r="E730" s="875"/>
      <c r="F730" s="796"/>
    </row>
    <row r="731" spans="1:6">
      <c r="A731" s="884"/>
      <c r="D731" s="855"/>
      <c r="E731" s="875"/>
      <c r="F731" s="796"/>
    </row>
    <row r="732" spans="1:6">
      <c r="A732" s="884"/>
      <c r="D732" s="855"/>
      <c r="E732" s="875"/>
      <c r="F732" s="796"/>
    </row>
    <row r="733" spans="1:6">
      <c r="A733" s="819"/>
      <c r="C733" s="821"/>
      <c r="D733" s="812"/>
      <c r="E733" s="875"/>
      <c r="F733" s="789"/>
    </row>
    <row r="734" spans="1:6">
      <c r="A734" s="840"/>
      <c r="C734" s="829"/>
      <c r="D734" s="812"/>
      <c r="E734" s="875"/>
      <c r="F734" s="784"/>
    </row>
    <row r="735" spans="1:6">
      <c r="A735" s="819"/>
      <c r="C735" s="829"/>
      <c r="D735" s="812"/>
      <c r="E735" s="875"/>
      <c r="F735" s="789"/>
    </row>
    <row r="736" spans="1:6">
      <c r="A736" s="819"/>
      <c r="C736" s="829"/>
      <c r="D736" s="812"/>
      <c r="E736" s="875"/>
      <c r="F736" s="789"/>
    </row>
    <row r="737" spans="1:6">
      <c r="A737" s="819"/>
      <c r="C737" s="829"/>
      <c r="D737" s="812"/>
      <c r="E737" s="875"/>
      <c r="F737" s="789"/>
    </row>
    <row r="738" spans="1:6">
      <c r="A738" s="819"/>
      <c r="C738" s="829"/>
      <c r="D738" s="812"/>
      <c r="E738" s="875"/>
      <c r="F738" s="789"/>
    </row>
    <row r="739" spans="1:6">
      <c r="A739" s="819"/>
      <c r="C739" s="829"/>
      <c r="D739" s="812"/>
      <c r="E739" s="875"/>
      <c r="F739" s="789"/>
    </row>
    <row r="740" spans="1:6">
      <c r="A740" s="819"/>
      <c r="C740" s="829"/>
      <c r="D740" s="812"/>
      <c r="E740" s="875"/>
      <c r="F740" s="789"/>
    </row>
    <row r="741" spans="1:6">
      <c r="A741" s="885"/>
      <c r="B741" s="886"/>
      <c r="D741" s="882"/>
      <c r="E741" s="875"/>
    </row>
    <row r="742" spans="1:6">
      <c r="A742" s="850"/>
      <c r="B742" s="888"/>
      <c r="C742" s="835"/>
      <c r="D742" s="882"/>
      <c r="E742" s="875"/>
      <c r="F742" s="789"/>
    </row>
    <row r="743" spans="1:6">
      <c r="A743" s="850"/>
      <c r="B743" s="888"/>
      <c r="C743" s="835"/>
      <c r="D743" s="882"/>
      <c r="E743" s="875"/>
      <c r="F743" s="789"/>
    </row>
    <row r="744" spans="1:6">
      <c r="A744" s="819"/>
      <c r="B744" s="888"/>
      <c r="C744" s="821"/>
      <c r="D744" s="812"/>
      <c r="E744" s="875"/>
      <c r="F744" s="789"/>
    </row>
    <row r="745" spans="1:6">
      <c r="A745" s="819"/>
      <c r="C745" s="821"/>
      <c r="D745" s="877"/>
      <c r="E745" s="875"/>
      <c r="F745" s="789"/>
    </row>
    <row r="746" spans="1:6">
      <c r="A746" s="819"/>
      <c r="B746" s="888"/>
      <c r="C746" s="821"/>
      <c r="D746" s="812"/>
      <c r="E746" s="875"/>
      <c r="F746" s="789"/>
    </row>
    <row r="747" spans="1:6">
      <c r="A747" s="819"/>
      <c r="C747" s="821"/>
      <c r="D747" s="877"/>
      <c r="E747" s="875"/>
      <c r="F747" s="789"/>
    </row>
    <row r="748" spans="1:6">
      <c r="A748" s="819"/>
      <c r="C748" s="821"/>
      <c r="D748" s="877"/>
      <c r="E748" s="830"/>
      <c r="F748" s="789"/>
    </row>
    <row r="749" spans="1:6">
      <c r="A749" s="834"/>
      <c r="E749" s="833"/>
    </row>
    <row r="750" spans="1:6">
      <c r="A750" s="834"/>
      <c r="C750" s="835"/>
      <c r="E750" s="833"/>
      <c r="F750" s="789"/>
    </row>
    <row r="751" spans="1:6">
      <c r="A751" s="850"/>
      <c r="C751" s="835"/>
      <c r="E751" s="833"/>
      <c r="F751" s="789"/>
    </row>
    <row r="752" spans="1:6">
      <c r="A752" s="850"/>
      <c r="B752" s="888"/>
      <c r="C752" s="835"/>
      <c r="E752" s="833"/>
      <c r="F752" s="789"/>
    </row>
    <row r="753" spans="1:6">
      <c r="A753" s="850"/>
      <c r="B753" s="888"/>
      <c r="C753" s="835"/>
      <c r="E753" s="833"/>
      <c r="F753" s="789"/>
    </row>
    <row r="754" spans="1:6">
      <c r="A754" s="850"/>
      <c r="B754" s="888"/>
      <c r="C754" s="835"/>
      <c r="E754" s="833"/>
      <c r="F754" s="789"/>
    </row>
    <row r="755" spans="1:6">
      <c r="A755" s="834"/>
      <c r="B755" s="889"/>
      <c r="C755" s="839"/>
      <c r="D755" s="890"/>
      <c r="E755" s="891"/>
      <c r="F755" s="891"/>
    </row>
    <row r="756" spans="1:6">
      <c r="A756" s="819"/>
      <c r="C756" s="821"/>
      <c r="D756" s="877"/>
      <c r="E756" s="830"/>
      <c r="F756" s="789"/>
    </row>
    <row r="757" spans="1:6">
      <c r="A757" s="834"/>
      <c r="E757" s="833"/>
    </row>
    <row r="758" spans="1:6">
      <c r="A758" s="834"/>
      <c r="C758" s="835"/>
      <c r="E758" s="833"/>
      <c r="F758" s="789"/>
    </row>
    <row r="759" spans="1:6">
      <c r="A759" s="850"/>
      <c r="C759" s="835"/>
      <c r="E759" s="833"/>
      <c r="F759" s="789"/>
    </row>
    <row r="760" spans="1:6">
      <c r="A760" s="850"/>
      <c r="B760" s="888"/>
      <c r="C760" s="835"/>
      <c r="E760" s="833"/>
      <c r="F760" s="789"/>
    </row>
    <row r="761" spans="1:6">
      <c r="A761" s="850"/>
      <c r="B761" s="888"/>
      <c r="C761" s="835"/>
      <c r="E761" s="833"/>
      <c r="F761" s="789"/>
    </row>
    <row r="762" spans="1:6">
      <c r="A762" s="850"/>
      <c r="B762" s="888"/>
      <c r="C762" s="835"/>
      <c r="E762" s="833"/>
      <c r="F762" s="789"/>
    </row>
    <row r="763" spans="1:6">
      <c r="A763" s="834"/>
      <c r="B763" s="889"/>
      <c r="C763" s="839"/>
      <c r="D763" s="890"/>
      <c r="E763" s="891"/>
      <c r="F763" s="891"/>
    </row>
    <row r="764" spans="1:6">
      <c r="A764" s="834"/>
      <c r="D764" s="892"/>
      <c r="E764" s="833"/>
      <c r="F764" s="789"/>
    </row>
    <row r="765" spans="1:6">
      <c r="A765" s="834"/>
      <c r="E765" s="833"/>
    </row>
    <row r="766" spans="1:6">
      <c r="A766" s="834"/>
      <c r="C766" s="835"/>
      <c r="E766" s="833"/>
      <c r="F766" s="789"/>
    </row>
    <row r="767" spans="1:6">
      <c r="A767" s="850"/>
      <c r="C767" s="835"/>
      <c r="E767" s="833"/>
      <c r="F767" s="789"/>
    </row>
    <row r="768" spans="1:6">
      <c r="A768" s="850"/>
      <c r="B768" s="888"/>
      <c r="C768" s="835"/>
      <c r="E768" s="833"/>
      <c r="F768" s="789"/>
    </row>
    <row r="769" spans="1:6">
      <c r="A769" s="850"/>
      <c r="B769" s="888"/>
      <c r="C769" s="835"/>
      <c r="E769" s="833"/>
      <c r="F769" s="789"/>
    </row>
    <row r="770" spans="1:6">
      <c r="A770" s="834"/>
      <c r="B770" s="889"/>
      <c r="C770" s="839"/>
      <c r="D770" s="890"/>
      <c r="E770" s="891"/>
      <c r="F770" s="891"/>
    </row>
    <row r="771" spans="1:6">
      <c r="A771" s="834"/>
      <c r="D771" s="892"/>
      <c r="E771" s="833"/>
      <c r="F771" s="789"/>
    </row>
    <row r="772" spans="1:6">
      <c r="A772" s="834"/>
      <c r="E772" s="833"/>
    </row>
    <row r="773" spans="1:6">
      <c r="A773" s="834"/>
      <c r="C773" s="835"/>
      <c r="E773" s="833"/>
      <c r="F773" s="789"/>
    </row>
    <row r="774" spans="1:6">
      <c r="A774" s="850"/>
      <c r="C774" s="835"/>
      <c r="E774" s="833"/>
      <c r="F774" s="789"/>
    </row>
    <row r="775" spans="1:6">
      <c r="A775" s="850"/>
      <c r="B775" s="888"/>
      <c r="C775" s="835"/>
      <c r="E775" s="833"/>
      <c r="F775" s="789"/>
    </row>
    <row r="776" spans="1:6">
      <c r="A776" s="850"/>
      <c r="B776" s="888"/>
      <c r="C776" s="835"/>
      <c r="E776" s="833"/>
      <c r="F776" s="789"/>
    </row>
    <row r="777" spans="1:6">
      <c r="A777" s="834"/>
      <c r="B777" s="889"/>
      <c r="C777" s="839"/>
      <c r="D777" s="890"/>
      <c r="E777" s="891"/>
      <c r="F777" s="891"/>
    </row>
    <row r="778" spans="1:6">
      <c r="A778" s="834"/>
      <c r="D778" s="892"/>
      <c r="E778" s="833"/>
      <c r="F778" s="789"/>
    </row>
    <row r="779" spans="1:6">
      <c r="A779" s="834"/>
      <c r="E779" s="833"/>
    </row>
    <row r="780" spans="1:6">
      <c r="A780" s="834"/>
      <c r="C780" s="835"/>
      <c r="E780" s="833"/>
      <c r="F780" s="789"/>
    </row>
    <row r="781" spans="1:6">
      <c r="A781" s="850"/>
      <c r="C781" s="835"/>
      <c r="E781" s="833"/>
      <c r="F781" s="789"/>
    </row>
    <row r="782" spans="1:6">
      <c r="A782" s="850"/>
      <c r="B782" s="888"/>
      <c r="C782" s="835"/>
      <c r="E782" s="833"/>
      <c r="F782" s="789"/>
    </row>
    <row r="783" spans="1:6">
      <c r="A783" s="834"/>
      <c r="B783" s="889"/>
      <c r="C783" s="839"/>
      <c r="D783" s="890"/>
      <c r="E783" s="891"/>
      <c r="F783" s="891"/>
    </row>
    <row r="784" spans="1:6">
      <c r="A784" s="819"/>
      <c r="C784" s="821"/>
      <c r="D784" s="877"/>
      <c r="E784" s="830"/>
      <c r="F784" s="789"/>
    </row>
    <row r="785" spans="1:6">
      <c r="A785" s="834"/>
      <c r="E785" s="833"/>
    </row>
    <row r="786" spans="1:6">
      <c r="A786" s="834"/>
      <c r="C786" s="835"/>
      <c r="E786" s="833"/>
      <c r="F786" s="789"/>
    </row>
    <row r="787" spans="1:6">
      <c r="A787" s="850"/>
      <c r="C787" s="835"/>
      <c r="E787" s="833"/>
      <c r="F787" s="789"/>
    </row>
    <row r="788" spans="1:6">
      <c r="A788" s="850"/>
      <c r="B788" s="888"/>
      <c r="C788" s="835"/>
      <c r="E788" s="833"/>
      <c r="F788" s="789"/>
    </row>
    <row r="789" spans="1:6">
      <c r="A789" s="834"/>
      <c r="B789" s="889"/>
      <c r="C789" s="839"/>
      <c r="D789" s="890"/>
      <c r="E789" s="891"/>
      <c r="F789" s="891"/>
    </row>
    <row r="790" spans="1:6">
      <c r="A790" s="819"/>
      <c r="C790" s="821"/>
      <c r="D790" s="877"/>
      <c r="E790" s="830"/>
      <c r="F790" s="789"/>
    </row>
    <row r="791" spans="1:6">
      <c r="A791" s="834"/>
      <c r="E791" s="833"/>
    </row>
    <row r="792" spans="1:6">
      <c r="A792" s="834"/>
      <c r="C792" s="835"/>
      <c r="E792" s="833"/>
      <c r="F792" s="789"/>
    </row>
    <row r="793" spans="1:6">
      <c r="A793" s="850"/>
      <c r="C793" s="835"/>
      <c r="E793" s="833"/>
      <c r="F793" s="789"/>
    </row>
    <row r="794" spans="1:6">
      <c r="A794" s="850"/>
      <c r="B794" s="888"/>
      <c r="C794" s="835"/>
      <c r="E794" s="833"/>
      <c r="F794" s="789"/>
    </row>
    <row r="795" spans="1:6">
      <c r="A795" s="834"/>
      <c r="B795" s="889"/>
      <c r="C795" s="839"/>
      <c r="D795" s="890"/>
      <c r="E795" s="891"/>
      <c r="F795" s="891"/>
    </row>
    <row r="796" spans="1:6">
      <c r="A796" s="819"/>
      <c r="C796" s="821"/>
      <c r="D796" s="877"/>
      <c r="E796" s="830"/>
      <c r="F796" s="789"/>
    </row>
    <row r="797" spans="1:6">
      <c r="A797" s="834"/>
      <c r="E797" s="833"/>
    </row>
    <row r="798" spans="1:6">
      <c r="A798" s="834"/>
      <c r="C798" s="835"/>
      <c r="E798" s="833"/>
      <c r="F798" s="789"/>
    </row>
    <row r="799" spans="1:6">
      <c r="A799" s="850"/>
      <c r="C799" s="835"/>
      <c r="E799" s="833"/>
      <c r="F799" s="789"/>
    </row>
    <row r="800" spans="1:6">
      <c r="A800" s="850"/>
      <c r="B800" s="888"/>
      <c r="C800" s="835"/>
      <c r="E800" s="833"/>
      <c r="F800" s="789"/>
    </row>
    <row r="801" spans="1:6">
      <c r="A801" s="834"/>
      <c r="B801" s="889"/>
      <c r="C801" s="839"/>
      <c r="D801" s="890"/>
      <c r="E801" s="891"/>
      <c r="F801" s="891"/>
    </row>
    <row r="802" spans="1:6">
      <c r="A802" s="819"/>
      <c r="C802" s="821"/>
      <c r="D802" s="877"/>
      <c r="E802" s="830"/>
      <c r="F802" s="789"/>
    </row>
    <row r="803" spans="1:6">
      <c r="A803" s="819"/>
      <c r="C803" s="821"/>
      <c r="D803" s="877"/>
      <c r="E803" s="830"/>
      <c r="F803" s="789"/>
    </row>
    <row r="804" spans="1:6">
      <c r="A804" s="834"/>
      <c r="B804" s="893"/>
      <c r="C804" s="894"/>
      <c r="D804" s="894"/>
      <c r="E804" s="895"/>
      <c r="F804" s="896"/>
    </row>
    <row r="805" spans="1:6">
      <c r="A805" s="71"/>
      <c r="B805" s="897"/>
      <c r="C805" s="894"/>
      <c r="D805" s="894"/>
      <c r="E805" s="895"/>
      <c r="F805" s="896"/>
    </row>
    <row r="806" spans="1:6">
      <c r="A806" s="850"/>
      <c r="B806" s="893"/>
      <c r="C806" s="894"/>
      <c r="D806" s="894"/>
      <c r="E806" s="895"/>
      <c r="F806" s="896"/>
    </row>
    <row r="807" spans="1:6">
      <c r="A807" s="850"/>
      <c r="B807" s="893"/>
      <c r="C807" s="894"/>
      <c r="D807" s="894"/>
      <c r="E807" s="895"/>
      <c r="F807" s="896"/>
    </row>
    <row r="808" spans="1:6">
      <c r="A808" s="850"/>
      <c r="B808" s="893"/>
      <c r="C808" s="894"/>
      <c r="D808" s="894"/>
      <c r="E808" s="895"/>
      <c r="F808" s="896"/>
    </row>
    <row r="809" spans="1:6">
      <c r="A809" s="850"/>
      <c r="B809" s="898"/>
      <c r="C809" s="899"/>
      <c r="D809" s="899"/>
      <c r="E809" s="900"/>
      <c r="F809" s="901"/>
    </row>
    <row r="810" spans="1:6">
      <c r="A810" s="72"/>
      <c r="B810" s="893"/>
      <c r="C810" s="894"/>
      <c r="D810" s="892"/>
      <c r="E810" s="875"/>
      <c r="F810" s="789"/>
    </row>
    <row r="811" spans="1:6">
      <c r="A811" s="819"/>
      <c r="C811" s="821"/>
      <c r="D811" s="877"/>
      <c r="E811" s="830"/>
      <c r="F811" s="789"/>
    </row>
    <row r="812" spans="1:6">
      <c r="A812" s="834"/>
      <c r="E812" s="833"/>
    </row>
    <row r="813" spans="1:6">
      <c r="A813" s="834"/>
      <c r="C813" s="835"/>
      <c r="E813" s="833"/>
      <c r="F813" s="789"/>
    </row>
    <row r="814" spans="1:6">
      <c r="A814" s="850"/>
      <c r="C814" s="835"/>
      <c r="E814" s="833"/>
      <c r="F814" s="789"/>
    </row>
    <row r="815" spans="1:6">
      <c r="A815" s="850"/>
      <c r="B815" s="888"/>
      <c r="C815" s="835"/>
      <c r="E815" s="833"/>
      <c r="F815" s="789"/>
    </row>
    <row r="816" spans="1:6">
      <c r="A816" s="834"/>
      <c r="B816" s="889"/>
      <c r="C816" s="839"/>
      <c r="D816" s="890"/>
      <c r="E816" s="891"/>
      <c r="F816" s="891"/>
    </row>
    <row r="817" spans="1:6">
      <c r="A817" s="819"/>
      <c r="C817" s="821"/>
      <c r="D817" s="877"/>
      <c r="E817" s="830"/>
      <c r="F817" s="789"/>
    </row>
    <row r="818" spans="1:6">
      <c r="A818" s="834"/>
      <c r="E818" s="833"/>
    </row>
    <row r="819" spans="1:6">
      <c r="A819" s="834"/>
      <c r="C819" s="835"/>
      <c r="E819" s="833"/>
      <c r="F819" s="789"/>
    </row>
    <row r="820" spans="1:6">
      <c r="A820" s="850"/>
      <c r="C820" s="835"/>
      <c r="E820" s="833"/>
      <c r="F820" s="789"/>
    </row>
    <row r="821" spans="1:6">
      <c r="A821" s="850"/>
      <c r="B821" s="888"/>
      <c r="C821" s="835"/>
      <c r="E821" s="833"/>
      <c r="F821" s="789"/>
    </row>
    <row r="822" spans="1:6">
      <c r="A822" s="834"/>
      <c r="B822" s="889"/>
      <c r="C822" s="839"/>
      <c r="D822" s="890"/>
      <c r="E822" s="891"/>
      <c r="F822" s="891"/>
    </row>
    <row r="823" spans="1:6">
      <c r="A823" s="819"/>
      <c r="C823" s="821"/>
      <c r="D823" s="877"/>
      <c r="E823" s="830"/>
      <c r="F823" s="789"/>
    </row>
    <row r="824" spans="1:6">
      <c r="A824" s="834"/>
      <c r="B824" s="893"/>
      <c r="C824" s="894"/>
      <c r="D824" s="894"/>
      <c r="E824" s="895"/>
      <c r="F824" s="896"/>
    </row>
    <row r="825" spans="1:6">
      <c r="A825" s="71"/>
      <c r="B825" s="897"/>
      <c r="C825" s="894"/>
      <c r="D825" s="894"/>
      <c r="E825" s="895"/>
      <c r="F825" s="896"/>
    </row>
    <row r="826" spans="1:6">
      <c r="A826" s="850"/>
      <c r="B826" s="893"/>
      <c r="C826" s="894"/>
      <c r="D826" s="894"/>
      <c r="E826" s="895"/>
      <c r="F826" s="896"/>
    </row>
    <row r="827" spans="1:6">
      <c r="A827" s="850"/>
      <c r="B827" s="893"/>
      <c r="C827" s="894"/>
      <c r="D827" s="894"/>
      <c r="E827" s="895"/>
      <c r="F827" s="896"/>
    </row>
    <row r="828" spans="1:6">
      <c r="A828" s="850"/>
      <c r="B828" s="893"/>
      <c r="C828" s="894"/>
      <c r="D828" s="894"/>
      <c r="E828" s="895"/>
      <c r="F828" s="896"/>
    </row>
    <row r="829" spans="1:6">
      <c r="A829" s="72"/>
      <c r="B829" s="902"/>
      <c r="C829" s="903"/>
      <c r="D829" s="890"/>
      <c r="E829" s="891"/>
      <c r="F829" s="891"/>
    </row>
    <row r="830" spans="1:6">
      <c r="A830" s="819"/>
      <c r="C830" s="829"/>
      <c r="D830" s="812"/>
      <c r="E830" s="830"/>
      <c r="F830" s="789"/>
    </row>
    <row r="831" spans="1:6">
      <c r="A831" s="819"/>
      <c r="C831" s="821"/>
      <c r="D831" s="812"/>
      <c r="E831" s="875"/>
      <c r="F831" s="789"/>
    </row>
    <row r="832" spans="1:6">
      <c r="A832" s="819"/>
      <c r="B832" s="888"/>
      <c r="C832" s="821"/>
      <c r="D832" s="812"/>
      <c r="E832" s="830"/>
      <c r="F832" s="789"/>
    </row>
    <row r="833" spans="1:6">
      <c r="A833" s="878"/>
      <c r="B833" s="879"/>
      <c r="C833" s="865"/>
      <c r="D833" s="880"/>
      <c r="E833" s="904"/>
      <c r="F833" s="809"/>
    </row>
    <row r="834" spans="1:6">
      <c r="A834" s="819"/>
      <c r="B834" s="888"/>
      <c r="C834" s="821"/>
      <c r="D834" s="812"/>
      <c r="E834" s="830"/>
      <c r="F834" s="789"/>
    </row>
    <row r="835" spans="1:6">
      <c r="A835" s="819"/>
      <c r="B835" s="888"/>
      <c r="C835" s="821"/>
      <c r="D835" s="812"/>
      <c r="E835" s="830"/>
      <c r="F835" s="789"/>
    </row>
    <row r="836" spans="1:6">
      <c r="A836" s="868"/>
      <c r="B836" s="905"/>
      <c r="C836" s="829"/>
      <c r="D836" s="807"/>
      <c r="E836" s="807"/>
      <c r="F836" s="784"/>
    </row>
    <row r="837" spans="1:6">
      <c r="A837" s="905"/>
      <c r="B837" s="871"/>
      <c r="C837" s="829"/>
      <c r="D837" s="807"/>
      <c r="E837" s="807"/>
      <c r="F837" s="784"/>
    </row>
    <row r="838" spans="1:6">
      <c r="A838" s="905"/>
      <c r="C838" s="829"/>
      <c r="D838" s="807"/>
      <c r="E838" s="807"/>
      <c r="F838" s="784"/>
    </row>
    <row r="839" spans="1:6">
      <c r="A839" s="905"/>
      <c r="B839" s="871"/>
      <c r="C839" s="829"/>
      <c r="D839" s="807"/>
      <c r="E839" s="807"/>
      <c r="F839" s="784"/>
    </row>
    <row r="840" spans="1:6">
      <c r="A840" s="905"/>
      <c r="B840" s="871"/>
      <c r="C840" s="829"/>
      <c r="D840" s="807"/>
      <c r="E840" s="807"/>
      <c r="F840" s="784"/>
    </row>
    <row r="841" spans="1:6">
      <c r="A841" s="905"/>
      <c r="B841" s="871"/>
      <c r="C841" s="829"/>
      <c r="D841" s="807"/>
      <c r="E841" s="807"/>
      <c r="F841" s="784"/>
    </row>
    <row r="842" spans="1:6">
      <c r="A842" s="819"/>
      <c r="B842" s="906"/>
      <c r="C842" s="821"/>
      <c r="D842" s="877"/>
      <c r="E842" s="830"/>
      <c r="F842" s="784"/>
    </row>
    <row r="843" spans="1:6">
      <c r="A843" s="819"/>
      <c r="B843" s="906"/>
      <c r="C843" s="821"/>
      <c r="D843" s="776"/>
      <c r="E843" s="875"/>
      <c r="F843" s="789"/>
    </row>
    <row r="844" spans="1:6">
      <c r="A844" s="819"/>
      <c r="B844" s="906"/>
      <c r="C844" s="821"/>
      <c r="D844" s="877"/>
      <c r="E844" s="875"/>
      <c r="F844" s="789"/>
    </row>
    <row r="845" spans="1:6">
      <c r="A845" s="905"/>
      <c r="B845" s="871"/>
      <c r="C845" s="829"/>
      <c r="D845" s="812"/>
      <c r="E845" s="807"/>
      <c r="F845" s="784"/>
    </row>
    <row r="846" spans="1:6">
      <c r="A846" s="819"/>
      <c r="B846" s="906"/>
      <c r="C846" s="821"/>
      <c r="D846" s="877"/>
      <c r="E846" s="830"/>
      <c r="F846" s="784"/>
    </row>
    <row r="847" spans="1:6">
      <c r="A847" s="819"/>
      <c r="B847" s="906"/>
      <c r="C847" s="821"/>
      <c r="D847" s="776"/>
      <c r="E847" s="875"/>
      <c r="F847" s="789"/>
    </row>
    <row r="848" spans="1:6">
      <c r="A848" s="819"/>
      <c r="B848" s="906"/>
      <c r="C848" s="821"/>
      <c r="D848" s="877"/>
      <c r="E848" s="875"/>
      <c r="F848" s="789"/>
    </row>
    <row r="849" spans="1:6">
      <c r="A849" s="905"/>
      <c r="B849" s="871"/>
      <c r="C849" s="829"/>
      <c r="D849" s="812"/>
      <c r="E849" s="807"/>
      <c r="F849" s="784"/>
    </row>
    <row r="850" spans="1:6">
      <c r="A850" s="819"/>
      <c r="B850" s="906"/>
      <c r="C850" s="821"/>
      <c r="D850" s="877"/>
      <c r="E850" s="830"/>
      <c r="F850" s="784"/>
    </row>
    <row r="851" spans="1:6">
      <c r="A851" s="819"/>
      <c r="B851" s="906"/>
      <c r="C851" s="821"/>
      <c r="D851" s="776"/>
      <c r="E851" s="875"/>
      <c r="F851" s="789"/>
    </row>
    <row r="852" spans="1:6">
      <c r="A852" s="819"/>
      <c r="B852" s="906"/>
      <c r="C852" s="821"/>
      <c r="D852" s="877"/>
      <c r="E852" s="875"/>
      <c r="F852" s="789"/>
    </row>
    <row r="853" spans="1:6">
      <c r="A853" s="905"/>
      <c r="B853" s="871"/>
      <c r="C853" s="829"/>
      <c r="D853" s="812"/>
      <c r="E853" s="807"/>
      <c r="F853" s="784"/>
    </row>
    <row r="854" spans="1:6">
      <c r="A854" s="819"/>
      <c r="B854" s="906"/>
      <c r="C854" s="821"/>
      <c r="D854" s="877"/>
      <c r="E854" s="830"/>
      <c r="F854" s="784"/>
    </row>
    <row r="855" spans="1:6">
      <c r="A855" s="819"/>
      <c r="B855" s="906"/>
      <c r="C855" s="821"/>
      <c r="D855" s="776"/>
      <c r="E855" s="875"/>
      <c r="F855" s="789"/>
    </row>
    <row r="856" spans="1:6">
      <c r="A856" s="819"/>
      <c r="B856" s="906"/>
      <c r="C856" s="821"/>
      <c r="D856" s="877"/>
      <c r="E856" s="875"/>
      <c r="F856" s="789"/>
    </row>
    <row r="857" spans="1:6">
      <c r="A857" s="905"/>
      <c r="B857" s="871"/>
      <c r="C857" s="829"/>
      <c r="D857" s="812"/>
      <c r="E857" s="807"/>
      <c r="F857" s="784"/>
    </row>
    <row r="858" spans="1:6">
      <c r="A858" s="819"/>
      <c r="B858" s="906"/>
      <c r="C858" s="821"/>
      <c r="D858" s="877"/>
      <c r="E858" s="830"/>
      <c r="F858" s="784"/>
    </row>
    <row r="859" spans="1:6">
      <c r="A859" s="819"/>
      <c r="B859" s="906"/>
      <c r="C859" s="821"/>
      <c r="D859" s="776"/>
      <c r="E859" s="875"/>
      <c r="F859" s="789"/>
    </row>
    <row r="860" spans="1:6">
      <c r="A860" s="819"/>
      <c r="B860" s="906"/>
      <c r="C860" s="821"/>
      <c r="D860" s="877"/>
      <c r="E860" s="875"/>
      <c r="F860" s="789"/>
    </row>
    <row r="861" spans="1:6">
      <c r="A861" s="905"/>
      <c r="B861" s="871"/>
      <c r="C861" s="829"/>
      <c r="D861" s="812"/>
      <c r="E861" s="807"/>
      <c r="F861" s="784"/>
    </row>
    <row r="862" spans="1:6">
      <c r="A862" s="819"/>
      <c r="B862" s="906"/>
      <c r="C862" s="821"/>
      <c r="D862" s="877"/>
      <c r="E862" s="830"/>
      <c r="F862" s="784"/>
    </row>
    <row r="863" spans="1:6">
      <c r="A863" s="819"/>
      <c r="B863" s="906"/>
      <c r="C863" s="821"/>
      <c r="D863" s="776"/>
      <c r="E863" s="875"/>
      <c r="F863" s="789"/>
    </row>
    <row r="864" spans="1:6">
      <c r="A864" s="819"/>
      <c r="B864" s="906"/>
      <c r="C864" s="821"/>
      <c r="D864" s="877"/>
      <c r="E864" s="875"/>
      <c r="F864" s="789"/>
    </row>
    <row r="865" spans="1:6">
      <c r="A865" s="905"/>
      <c r="B865" s="871"/>
      <c r="C865" s="829"/>
      <c r="D865" s="812"/>
      <c r="E865" s="807"/>
      <c r="F865" s="784"/>
    </row>
    <row r="866" spans="1:6">
      <c r="A866" s="819"/>
      <c r="B866" s="906"/>
      <c r="C866" s="821"/>
      <c r="D866" s="877"/>
      <c r="E866" s="830"/>
      <c r="F866" s="784"/>
    </row>
    <row r="867" spans="1:6">
      <c r="A867" s="819"/>
      <c r="B867" s="906"/>
      <c r="C867" s="821"/>
      <c r="D867" s="776"/>
      <c r="E867" s="875"/>
      <c r="F867" s="789"/>
    </row>
    <row r="868" spans="1:6">
      <c r="A868" s="819"/>
      <c r="B868" s="906"/>
      <c r="C868" s="821"/>
      <c r="D868" s="877"/>
      <c r="E868" s="875"/>
      <c r="F868" s="789"/>
    </row>
    <row r="869" spans="1:6">
      <c r="A869" s="905"/>
      <c r="B869" s="871"/>
      <c r="C869" s="829"/>
      <c r="D869" s="812"/>
      <c r="E869" s="807"/>
      <c r="F869" s="784"/>
    </row>
    <row r="870" spans="1:6">
      <c r="A870" s="819"/>
      <c r="B870" s="906"/>
      <c r="C870" s="821"/>
      <c r="D870" s="877"/>
      <c r="E870" s="830"/>
      <c r="F870" s="784"/>
    </row>
    <row r="871" spans="1:6">
      <c r="A871" s="819"/>
      <c r="B871" s="906"/>
      <c r="C871" s="821"/>
      <c r="D871" s="776"/>
      <c r="E871" s="875"/>
      <c r="F871" s="789"/>
    </row>
    <row r="872" spans="1:6">
      <c r="A872" s="819"/>
      <c r="B872" s="906"/>
      <c r="C872" s="821"/>
      <c r="D872" s="877"/>
      <c r="E872" s="875"/>
      <c r="F872" s="789"/>
    </row>
    <row r="873" spans="1:6">
      <c r="A873" s="905"/>
      <c r="B873" s="871"/>
      <c r="C873" s="829"/>
      <c r="D873" s="812"/>
      <c r="E873" s="807"/>
      <c r="F873" s="784"/>
    </row>
    <row r="874" spans="1:6">
      <c r="A874" s="819"/>
      <c r="B874" s="906"/>
      <c r="C874" s="821"/>
      <c r="D874" s="877"/>
      <c r="E874" s="830"/>
      <c r="F874" s="784"/>
    </row>
    <row r="875" spans="1:6">
      <c r="A875" s="819"/>
      <c r="B875" s="906"/>
      <c r="C875" s="821"/>
      <c r="D875" s="776"/>
      <c r="E875" s="875"/>
      <c r="F875" s="789"/>
    </row>
    <row r="876" spans="1:6">
      <c r="A876" s="819"/>
      <c r="B876" s="906"/>
      <c r="C876" s="821"/>
      <c r="D876" s="877"/>
      <c r="E876" s="875"/>
      <c r="F876" s="789"/>
    </row>
    <row r="877" spans="1:6">
      <c r="A877" s="905"/>
      <c r="B877" s="871"/>
      <c r="C877" s="829"/>
      <c r="D877" s="812"/>
      <c r="E877" s="807"/>
      <c r="F877" s="784"/>
    </row>
    <row r="878" spans="1:6">
      <c r="A878" s="819"/>
      <c r="B878" s="906"/>
      <c r="C878" s="821"/>
      <c r="D878" s="877"/>
      <c r="E878" s="830"/>
      <c r="F878" s="784"/>
    </row>
    <row r="879" spans="1:6">
      <c r="A879" s="819"/>
      <c r="B879" s="906"/>
      <c r="C879" s="821"/>
      <c r="D879" s="776"/>
      <c r="E879" s="875"/>
      <c r="F879" s="789"/>
    </row>
    <row r="880" spans="1:6">
      <c r="A880" s="819"/>
      <c r="B880" s="906"/>
      <c r="C880" s="821"/>
      <c r="D880" s="877"/>
      <c r="E880" s="875"/>
      <c r="F880" s="789"/>
    </row>
    <row r="881" spans="1:6">
      <c r="A881" s="905"/>
      <c r="B881" s="871"/>
      <c r="C881" s="829"/>
      <c r="D881" s="812"/>
      <c r="E881" s="807"/>
      <c r="F881" s="784"/>
    </row>
    <row r="882" spans="1:6">
      <c r="A882" s="819"/>
      <c r="B882" s="906"/>
      <c r="C882" s="821"/>
      <c r="D882" s="877"/>
      <c r="E882" s="830"/>
      <c r="F882" s="784"/>
    </row>
    <row r="883" spans="1:6">
      <c r="A883" s="819"/>
      <c r="B883" s="906"/>
      <c r="C883" s="821"/>
      <c r="D883" s="776"/>
      <c r="E883" s="875"/>
      <c r="F883" s="789"/>
    </row>
    <row r="884" spans="1:6">
      <c r="A884" s="819"/>
      <c r="B884" s="906"/>
      <c r="C884" s="821"/>
      <c r="D884" s="877"/>
      <c r="E884" s="875"/>
      <c r="F884" s="789"/>
    </row>
    <row r="885" spans="1:6">
      <c r="A885" s="905"/>
      <c r="B885" s="871"/>
      <c r="C885" s="829"/>
      <c r="D885" s="812"/>
      <c r="E885" s="807"/>
      <c r="F885" s="784"/>
    </row>
    <row r="886" spans="1:6">
      <c r="A886" s="819"/>
      <c r="B886" s="906"/>
      <c r="C886" s="821"/>
      <c r="D886" s="877"/>
      <c r="E886" s="830"/>
      <c r="F886" s="784"/>
    </row>
    <row r="887" spans="1:6">
      <c r="A887" s="819"/>
      <c r="B887" s="906"/>
      <c r="C887" s="821"/>
      <c r="D887" s="776"/>
      <c r="E887" s="875"/>
      <c r="F887" s="789"/>
    </row>
    <row r="888" spans="1:6">
      <c r="A888" s="819"/>
      <c r="B888" s="906"/>
      <c r="C888" s="821"/>
      <c r="D888" s="877"/>
      <c r="E888" s="875"/>
      <c r="F888" s="789"/>
    </row>
    <row r="889" spans="1:6">
      <c r="A889" s="905"/>
      <c r="B889" s="871"/>
      <c r="C889" s="829"/>
      <c r="D889" s="812"/>
      <c r="E889" s="807"/>
      <c r="F889" s="784"/>
    </row>
    <row r="890" spans="1:6">
      <c r="A890" s="819"/>
      <c r="B890" s="906"/>
      <c r="C890" s="821"/>
      <c r="D890" s="877"/>
      <c r="E890" s="830"/>
      <c r="F890" s="784"/>
    </row>
    <row r="891" spans="1:6">
      <c r="A891" s="819"/>
      <c r="B891" s="906"/>
      <c r="C891" s="821"/>
      <c r="D891" s="776"/>
      <c r="E891" s="875"/>
      <c r="F891" s="789"/>
    </row>
    <row r="892" spans="1:6">
      <c r="A892" s="819"/>
      <c r="B892" s="906"/>
      <c r="C892" s="821"/>
      <c r="D892" s="877"/>
      <c r="E892" s="875"/>
      <c r="F892" s="789"/>
    </row>
    <row r="893" spans="1:6">
      <c r="A893" s="905"/>
      <c r="B893" s="871"/>
      <c r="C893" s="829"/>
      <c r="D893" s="812"/>
      <c r="E893" s="807"/>
      <c r="F893" s="784"/>
    </row>
    <row r="894" spans="1:6">
      <c r="A894" s="819"/>
      <c r="B894" s="906"/>
      <c r="C894" s="821"/>
      <c r="D894" s="877"/>
      <c r="E894" s="830"/>
      <c r="F894" s="784"/>
    </row>
    <row r="895" spans="1:6">
      <c r="A895" s="819"/>
      <c r="B895" s="906"/>
      <c r="C895" s="821"/>
      <c r="D895" s="776"/>
      <c r="E895" s="875"/>
      <c r="F895" s="789"/>
    </row>
    <row r="896" spans="1:6">
      <c r="A896" s="819"/>
      <c r="B896" s="906"/>
      <c r="C896" s="821"/>
      <c r="D896" s="877"/>
      <c r="E896" s="875"/>
      <c r="F896" s="789"/>
    </row>
    <row r="897" spans="1:6">
      <c r="A897" s="905"/>
      <c r="B897" s="871"/>
      <c r="C897" s="829"/>
      <c r="D897" s="812"/>
      <c r="E897" s="807"/>
      <c r="F897" s="784"/>
    </row>
    <row r="898" spans="1:6">
      <c r="A898" s="819"/>
      <c r="B898" s="906"/>
      <c r="C898" s="821"/>
      <c r="D898" s="877"/>
      <c r="E898" s="830"/>
      <c r="F898" s="784"/>
    </row>
    <row r="899" spans="1:6">
      <c r="A899" s="819"/>
      <c r="B899" s="906"/>
      <c r="C899" s="821"/>
      <c r="D899" s="776"/>
      <c r="E899" s="875"/>
      <c r="F899" s="789"/>
    </row>
    <row r="900" spans="1:6">
      <c r="A900" s="819"/>
      <c r="B900" s="906"/>
      <c r="C900" s="821"/>
      <c r="D900" s="877"/>
      <c r="E900" s="875"/>
      <c r="F900" s="789"/>
    </row>
    <row r="901" spans="1:6">
      <c r="A901" s="905"/>
      <c r="B901" s="871"/>
      <c r="C901" s="829"/>
      <c r="D901" s="812"/>
      <c r="E901" s="807"/>
      <c r="F901" s="784"/>
    </row>
    <row r="902" spans="1:6">
      <c r="A902" s="819"/>
      <c r="B902" s="906"/>
      <c r="C902" s="821"/>
      <c r="D902" s="877"/>
      <c r="E902" s="830"/>
      <c r="F902" s="784"/>
    </row>
    <row r="903" spans="1:6">
      <c r="A903" s="819"/>
      <c r="B903" s="906"/>
      <c r="C903" s="821"/>
      <c r="D903" s="776"/>
      <c r="E903" s="875"/>
      <c r="F903" s="789"/>
    </row>
    <row r="904" spans="1:6">
      <c r="A904" s="819"/>
      <c r="B904" s="906"/>
      <c r="C904" s="821"/>
      <c r="D904" s="877"/>
      <c r="E904" s="875"/>
      <c r="F904" s="789"/>
    </row>
    <row r="905" spans="1:6">
      <c r="A905" s="905"/>
      <c r="B905" s="871"/>
      <c r="C905" s="829"/>
      <c r="D905" s="812"/>
      <c r="E905" s="807"/>
      <c r="F905" s="784"/>
    </row>
    <row r="906" spans="1:6">
      <c r="A906" s="819"/>
      <c r="B906" s="906"/>
      <c r="C906" s="821"/>
      <c r="D906" s="877"/>
      <c r="E906" s="830"/>
      <c r="F906" s="784"/>
    </row>
    <row r="907" spans="1:6">
      <c r="A907" s="819"/>
      <c r="B907" s="906"/>
      <c r="C907" s="821"/>
      <c r="D907" s="776"/>
      <c r="E907" s="875"/>
      <c r="F907" s="789"/>
    </row>
    <row r="908" spans="1:6">
      <c r="A908" s="819"/>
      <c r="B908" s="906"/>
      <c r="C908" s="821"/>
      <c r="D908" s="877"/>
      <c r="E908" s="875"/>
      <c r="F908" s="789"/>
    </row>
    <row r="909" spans="1:6">
      <c r="A909" s="905"/>
      <c r="B909" s="871"/>
      <c r="C909" s="829"/>
      <c r="D909" s="812"/>
      <c r="E909" s="807"/>
      <c r="F909" s="784"/>
    </row>
    <row r="910" spans="1:6">
      <c r="A910" s="819"/>
      <c r="B910" s="906"/>
      <c r="C910" s="821"/>
      <c r="D910" s="877"/>
      <c r="E910" s="830"/>
      <c r="F910" s="784"/>
    </row>
    <row r="911" spans="1:6">
      <c r="A911" s="819"/>
      <c r="B911" s="906"/>
      <c r="C911" s="821"/>
      <c r="D911" s="776"/>
      <c r="E911" s="875"/>
      <c r="F911" s="789"/>
    </row>
    <row r="912" spans="1:6">
      <c r="A912" s="819"/>
      <c r="B912" s="906"/>
      <c r="C912" s="821"/>
      <c r="D912" s="877"/>
      <c r="E912" s="875"/>
      <c r="F912" s="789"/>
    </row>
    <row r="913" spans="1:6">
      <c r="A913" s="905"/>
      <c r="B913" s="871"/>
      <c r="C913" s="829"/>
      <c r="D913" s="812"/>
      <c r="E913" s="807"/>
      <c r="F913" s="784"/>
    </row>
    <row r="914" spans="1:6">
      <c r="A914" s="819"/>
      <c r="B914" s="906"/>
      <c r="C914" s="821"/>
      <c r="D914" s="877"/>
      <c r="E914" s="830"/>
      <c r="F914" s="784"/>
    </row>
    <row r="915" spans="1:6">
      <c r="A915" s="819"/>
      <c r="B915" s="906"/>
      <c r="C915" s="821"/>
      <c r="D915" s="776"/>
      <c r="E915" s="875"/>
      <c r="F915" s="789"/>
    </row>
    <row r="916" spans="1:6">
      <c r="A916" s="819"/>
      <c r="B916" s="906"/>
      <c r="C916" s="821"/>
      <c r="D916" s="877"/>
      <c r="E916" s="875"/>
      <c r="F916" s="789"/>
    </row>
    <row r="917" spans="1:6">
      <c r="A917" s="905"/>
      <c r="B917" s="871"/>
      <c r="C917" s="829"/>
      <c r="D917" s="812"/>
      <c r="E917" s="807"/>
      <c r="F917" s="784"/>
    </row>
    <row r="918" spans="1:6">
      <c r="A918" s="819"/>
      <c r="B918" s="906"/>
      <c r="C918" s="821"/>
      <c r="D918" s="877"/>
      <c r="E918" s="830"/>
      <c r="F918" s="784"/>
    </row>
    <row r="919" spans="1:6">
      <c r="A919" s="819"/>
      <c r="B919" s="906"/>
      <c r="C919" s="821"/>
      <c r="D919" s="776"/>
      <c r="E919" s="875"/>
      <c r="F919" s="789"/>
    </row>
    <row r="920" spans="1:6">
      <c r="A920" s="819"/>
      <c r="B920" s="906"/>
      <c r="C920" s="821"/>
      <c r="D920" s="877"/>
      <c r="E920" s="875"/>
      <c r="F920" s="789"/>
    </row>
    <row r="921" spans="1:6">
      <c r="A921" s="905"/>
      <c r="B921" s="871"/>
      <c r="C921" s="829"/>
      <c r="D921" s="812"/>
      <c r="E921" s="807"/>
      <c r="F921" s="784"/>
    </row>
    <row r="922" spans="1:6">
      <c r="A922" s="819"/>
      <c r="B922" s="906"/>
      <c r="C922" s="821"/>
      <c r="D922" s="877"/>
      <c r="E922" s="830"/>
      <c r="F922" s="784"/>
    </row>
    <row r="923" spans="1:6">
      <c r="A923" s="819"/>
      <c r="B923" s="906"/>
      <c r="C923" s="821"/>
      <c r="D923" s="776"/>
      <c r="E923" s="875"/>
      <c r="F923" s="789"/>
    </row>
    <row r="924" spans="1:6">
      <c r="A924" s="819"/>
      <c r="B924" s="906"/>
      <c r="C924" s="821"/>
      <c r="D924" s="877"/>
      <c r="E924" s="875"/>
      <c r="F924" s="789"/>
    </row>
    <row r="925" spans="1:6">
      <c r="A925" s="905"/>
      <c r="B925" s="871"/>
      <c r="C925" s="829"/>
      <c r="D925" s="812"/>
      <c r="E925" s="807"/>
      <c r="F925" s="784"/>
    </row>
    <row r="926" spans="1:6">
      <c r="A926" s="819"/>
      <c r="B926" s="906"/>
      <c r="C926" s="821"/>
      <c r="D926" s="877"/>
      <c r="E926" s="830"/>
      <c r="F926" s="784"/>
    </row>
    <row r="927" spans="1:6">
      <c r="A927" s="819"/>
      <c r="B927" s="906"/>
      <c r="C927" s="821"/>
      <c r="D927" s="776"/>
      <c r="E927" s="875"/>
      <c r="F927" s="789"/>
    </row>
    <row r="928" spans="1:6">
      <c r="A928" s="819"/>
      <c r="B928" s="906"/>
      <c r="C928" s="821"/>
      <c r="D928" s="877"/>
      <c r="E928" s="875"/>
      <c r="F928" s="789"/>
    </row>
    <row r="929" spans="1:6">
      <c r="A929" s="905"/>
      <c r="B929" s="871"/>
      <c r="C929" s="829"/>
      <c r="D929" s="812"/>
      <c r="E929" s="807"/>
      <c r="F929" s="784"/>
    </row>
    <row r="930" spans="1:6">
      <c r="A930" s="819"/>
      <c r="B930" s="906"/>
      <c r="C930" s="821"/>
      <c r="D930" s="877"/>
      <c r="E930" s="830"/>
      <c r="F930" s="784"/>
    </row>
    <row r="931" spans="1:6">
      <c r="A931" s="819"/>
      <c r="B931" s="906"/>
      <c r="C931" s="821"/>
      <c r="D931" s="776"/>
      <c r="E931" s="875"/>
      <c r="F931" s="789"/>
    </row>
    <row r="932" spans="1:6">
      <c r="A932" s="819"/>
      <c r="B932" s="906"/>
      <c r="C932" s="821"/>
      <c r="D932" s="877"/>
      <c r="E932" s="875"/>
      <c r="F932" s="789"/>
    </row>
    <row r="933" spans="1:6">
      <c r="A933" s="905"/>
      <c r="B933" s="871"/>
      <c r="C933" s="829"/>
      <c r="D933" s="812"/>
      <c r="E933" s="807"/>
      <c r="F933" s="784"/>
    </row>
    <row r="934" spans="1:6">
      <c r="A934" s="819"/>
      <c r="B934" s="906"/>
      <c r="C934" s="821"/>
      <c r="D934" s="877"/>
      <c r="E934" s="830"/>
      <c r="F934" s="784"/>
    </row>
    <row r="935" spans="1:6">
      <c r="A935" s="819"/>
      <c r="B935" s="906"/>
      <c r="C935" s="821"/>
      <c r="D935" s="776"/>
      <c r="E935" s="875"/>
      <c r="F935" s="789"/>
    </row>
    <row r="936" spans="1:6">
      <c r="A936" s="819"/>
      <c r="B936" s="906"/>
      <c r="C936" s="821"/>
      <c r="D936" s="877"/>
      <c r="E936" s="875"/>
      <c r="F936" s="789"/>
    </row>
    <row r="937" spans="1:6">
      <c r="A937" s="905"/>
      <c r="B937" s="871"/>
      <c r="C937" s="829"/>
      <c r="D937" s="812"/>
      <c r="E937" s="807"/>
      <c r="F937" s="784"/>
    </row>
    <row r="938" spans="1:6">
      <c r="A938" s="819"/>
      <c r="B938" s="906"/>
      <c r="C938" s="821"/>
      <c r="D938" s="877"/>
      <c r="E938" s="830"/>
      <c r="F938" s="784"/>
    </row>
    <row r="939" spans="1:6">
      <c r="A939" s="819"/>
      <c r="B939" s="906"/>
      <c r="C939" s="821"/>
      <c r="D939" s="776"/>
      <c r="E939" s="875"/>
      <c r="F939" s="789"/>
    </row>
    <row r="940" spans="1:6">
      <c r="A940" s="819"/>
      <c r="B940" s="906"/>
      <c r="C940" s="821"/>
      <c r="D940" s="877"/>
      <c r="E940" s="875"/>
      <c r="F940" s="789"/>
    </row>
    <row r="941" spans="1:6">
      <c r="A941" s="905"/>
      <c r="B941" s="871"/>
      <c r="C941" s="829"/>
      <c r="D941" s="812"/>
      <c r="E941" s="807"/>
      <c r="F941" s="784"/>
    </row>
    <row r="942" spans="1:6">
      <c r="A942" s="819"/>
      <c r="B942" s="906"/>
      <c r="C942" s="821"/>
      <c r="D942" s="877"/>
      <c r="E942" s="830"/>
      <c r="F942" s="784"/>
    </row>
    <row r="943" spans="1:6">
      <c r="A943" s="819"/>
      <c r="B943" s="906"/>
      <c r="C943" s="821"/>
      <c r="D943" s="776"/>
      <c r="E943" s="875"/>
      <c r="F943" s="789"/>
    </row>
    <row r="944" spans="1:6">
      <c r="A944" s="819"/>
      <c r="B944" s="906"/>
      <c r="C944" s="821"/>
      <c r="D944" s="877"/>
      <c r="E944" s="875"/>
      <c r="F944" s="789"/>
    </row>
    <row r="945" spans="1:6">
      <c r="A945" s="905"/>
      <c r="B945" s="871"/>
      <c r="C945" s="829"/>
      <c r="D945" s="812"/>
      <c r="E945" s="807"/>
      <c r="F945" s="784"/>
    </row>
    <row r="946" spans="1:6">
      <c r="A946" s="819"/>
      <c r="B946" s="906"/>
      <c r="C946" s="821"/>
      <c r="D946" s="877"/>
      <c r="E946" s="830"/>
      <c r="F946" s="784"/>
    </row>
    <row r="947" spans="1:6">
      <c r="A947" s="819"/>
      <c r="B947" s="906"/>
      <c r="C947" s="821"/>
      <c r="D947" s="776"/>
      <c r="E947" s="875"/>
      <c r="F947" s="789"/>
    </row>
    <row r="948" spans="1:6">
      <c r="A948" s="819"/>
      <c r="B948" s="906"/>
      <c r="C948" s="821"/>
      <c r="D948" s="877"/>
      <c r="E948" s="875"/>
      <c r="F948" s="789"/>
    </row>
    <row r="949" spans="1:6">
      <c r="A949" s="905"/>
      <c r="B949" s="871"/>
      <c r="C949" s="829"/>
      <c r="D949" s="812"/>
      <c r="E949" s="807"/>
      <c r="F949" s="784"/>
    </row>
    <row r="950" spans="1:6">
      <c r="A950" s="819"/>
      <c r="B950" s="906"/>
      <c r="C950" s="821"/>
      <c r="D950" s="877"/>
      <c r="E950" s="830"/>
      <c r="F950" s="784"/>
    </row>
    <row r="951" spans="1:6">
      <c r="A951" s="819"/>
      <c r="B951" s="906"/>
      <c r="C951" s="821"/>
      <c r="D951" s="776"/>
      <c r="E951" s="875"/>
      <c r="F951" s="789"/>
    </row>
    <row r="952" spans="1:6">
      <c r="A952" s="819"/>
      <c r="B952" s="906"/>
      <c r="C952" s="821"/>
      <c r="D952" s="877"/>
      <c r="E952" s="875"/>
      <c r="F952" s="789"/>
    </row>
    <row r="953" spans="1:6">
      <c r="A953" s="905"/>
      <c r="B953" s="871"/>
      <c r="C953" s="829"/>
      <c r="D953" s="812"/>
      <c r="E953" s="807"/>
      <c r="F953" s="784"/>
    </row>
    <row r="954" spans="1:6">
      <c r="A954" s="819"/>
      <c r="B954" s="906"/>
      <c r="C954" s="821"/>
      <c r="D954" s="877"/>
      <c r="E954" s="830"/>
      <c r="F954" s="784"/>
    </row>
    <row r="955" spans="1:6">
      <c r="A955" s="819"/>
      <c r="B955" s="906"/>
      <c r="C955" s="821"/>
      <c r="D955" s="776"/>
      <c r="E955" s="875"/>
      <c r="F955" s="789"/>
    </row>
    <row r="956" spans="1:6">
      <c r="A956" s="819"/>
      <c r="B956" s="906"/>
      <c r="C956" s="821"/>
      <c r="D956" s="877"/>
      <c r="E956" s="875"/>
      <c r="F956" s="789"/>
    </row>
    <row r="957" spans="1:6">
      <c r="A957" s="905"/>
      <c r="B957" s="871"/>
      <c r="C957" s="829"/>
      <c r="D957" s="812"/>
      <c r="E957" s="807"/>
      <c r="F957" s="784"/>
    </row>
    <row r="958" spans="1:6">
      <c r="A958" s="819"/>
      <c r="B958" s="906"/>
      <c r="C958" s="821"/>
      <c r="D958" s="877"/>
      <c r="E958" s="830"/>
      <c r="F958" s="784"/>
    </row>
    <row r="959" spans="1:6">
      <c r="A959" s="819"/>
      <c r="B959" s="906"/>
      <c r="C959" s="821"/>
      <c r="D959" s="776"/>
      <c r="E959" s="875"/>
      <c r="F959" s="789"/>
    </row>
    <row r="960" spans="1:6">
      <c r="A960" s="819"/>
      <c r="B960" s="906"/>
      <c r="C960" s="821"/>
      <c r="D960" s="877"/>
      <c r="E960" s="875"/>
      <c r="F960" s="789"/>
    </row>
    <row r="961" spans="1:6">
      <c r="A961" s="905"/>
      <c r="B961" s="871"/>
      <c r="C961" s="829"/>
      <c r="D961" s="812"/>
      <c r="E961" s="807"/>
      <c r="F961" s="784"/>
    </row>
    <row r="962" spans="1:6">
      <c r="A962" s="819"/>
      <c r="B962" s="906"/>
      <c r="C962" s="821"/>
      <c r="D962" s="877"/>
      <c r="E962" s="830"/>
      <c r="F962" s="784"/>
    </row>
    <row r="963" spans="1:6">
      <c r="A963" s="819"/>
      <c r="B963" s="906"/>
      <c r="C963" s="821"/>
      <c r="D963" s="776"/>
      <c r="E963" s="875"/>
      <c r="F963" s="789"/>
    </row>
    <row r="964" spans="1:6">
      <c r="A964" s="819"/>
      <c r="B964" s="906"/>
      <c r="C964" s="821"/>
      <c r="D964" s="877"/>
      <c r="E964" s="875"/>
      <c r="F964" s="789"/>
    </row>
    <row r="965" spans="1:6">
      <c r="A965" s="905"/>
      <c r="B965" s="871"/>
      <c r="C965" s="829"/>
      <c r="D965" s="812"/>
      <c r="E965" s="807"/>
      <c r="F965" s="784"/>
    </row>
    <row r="966" spans="1:6">
      <c r="A966" s="819"/>
      <c r="B966" s="906"/>
      <c r="C966" s="821"/>
      <c r="D966" s="877"/>
      <c r="E966" s="830"/>
      <c r="F966" s="784"/>
    </row>
    <row r="967" spans="1:6">
      <c r="A967" s="819"/>
      <c r="B967" s="906"/>
      <c r="C967" s="821"/>
      <c r="D967" s="776"/>
      <c r="E967" s="875"/>
      <c r="F967" s="789"/>
    </row>
    <row r="968" spans="1:6">
      <c r="A968" s="819"/>
      <c r="B968" s="906"/>
      <c r="C968" s="821"/>
      <c r="D968" s="877"/>
      <c r="E968" s="875"/>
      <c r="F968" s="789"/>
    </row>
    <row r="969" spans="1:6">
      <c r="A969" s="905"/>
      <c r="B969" s="871"/>
      <c r="C969" s="829"/>
      <c r="D969" s="812"/>
      <c r="E969" s="807"/>
      <c r="F969" s="784"/>
    </row>
    <row r="970" spans="1:6">
      <c r="A970" s="819"/>
      <c r="B970" s="906"/>
      <c r="C970" s="821"/>
      <c r="D970" s="877"/>
      <c r="E970" s="830"/>
      <c r="F970" s="784"/>
    </row>
    <row r="971" spans="1:6">
      <c r="A971" s="819"/>
      <c r="B971" s="906"/>
      <c r="C971" s="821"/>
      <c r="D971" s="776"/>
      <c r="E971" s="875"/>
      <c r="F971" s="789"/>
    </row>
    <row r="972" spans="1:6">
      <c r="A972" s="819"/>
      <c r="B972" s="906"/>
      <c r="C972" s="821"/>
      <c r="D972" s="877"/>
      <c r="E972" s="875"/>
      <c r="F972" s="789"/>
    </row>
    <row r="973" spans="1:6">
      <c r="A973" s="905"/>
      <c r="B973" s="871"/>
      <c r="C973" s="829"/>
      <c r="D973" s="812"/>
      <c r="E973" s="807"/>
      <c r="F973" s="784"/>
    </row>
    <row r="974" spans="1:6">
      <c r="A974" s="819"/>
      <c r="B974" s="906"/>
      <c r="C974" s="821"/>
      <c r="D974" s="877"/>
      <c r="E974" s="830"/>
      <c r="F974" s="784"/>
    </row>
    <row r="975" spans="1:6">
      <c r="A975" s="819"/>
      <c r="B975" s="906"/>
      <c r="C975" s="821"/>
      <c r="D975" s="776"/>
      <c r="E975" s="875"/>
      <c r="F975" s="789"/>
    </row>
    <row r="976" spans="1:6">
      <c r="A976" s="819"/>
      <c r="B976" s="906"/>
      <c r="C976" s="821"/>
      <c r="D976" s="877"/>
      <c r="E976" s="875"/>
      <c r="F976" s="789"/>
    </row>
    <row r="977" spans="1:6">
      <c r="A977" s="905"/>
      <c r="B977" s="871"/>
      <c r="C977" s="829"/>
      <c r="D977" s="812"/>
      <c r="E977" s="807"/>
      <c r="F977" s="784"/>
    </row>
    <row r="978" spans="1:6">
      <c r="A978" s="819"/>
      <c r="B978" s="906"/>
      <c r="C978" s="821"/>
      <c r="D978" s="877"/>
      <c r="E978" s="830"/>
      <c r="F978" s="784"/>
    </row>
    <row r="979" spans="1:6">
      <c r="A979" s="819"/>
      <c r="B979" s="906"/>
      <c r="C979" s="821"/>
      <c r="D979" s="776"/>
      <c r="E979" s="875"/>
      <c r="F979" s="789"/>
    </row>
    <row r="980" spans="1:6">
      <c r="A980" s="819"/>
      <c r="B980" s="906"/>
      <c r="C980" s="821"/>
      <c r="D980" s="877"/>
      <c r="E980" s="875"/>
      <c r="F980" s="789"/>
    </row>
    <row r="981" spans="1:6">
      <c r="A981" s="905"/>
      <c r="B981" s="871"/>
      <c r="C981" s="829"/>
      <c r="D981" s="812"/>
      <c r="E981" s="807"/>
      <c r="F981" s="784"/>
    </row>
    <row r="982" spans="1:6">
      <c r="A982" s="819"/>
      <c r="B982" s="906"/>
      <c r="C982" s="821"/>
      <c r="D982" s="877"/>
      <c r="E982" s="830"/>
      <c r="F982" s="784"/>
    </row>
    <row r="983" spans="1:6">
      <c r="A983" s="819"/>
      <c r="B983" s="906"/>
      <c r="C983" s="821"/>
      <c r="D983" s="776"/>
      <c r="E983" s="875"/>
      <c r="F983" s="789"/>
    </row>
    <row r="984" spans="1:6">
      <c r="A984" s="819"/>
      <c r="B984" s="906"/>
      <c r="C984" s="821"/>
      <c r="D984" s="877"/>
      <c r="E984" s="875"/>
      <c r="F984" s="789"/>
    </row>
    <row r="985" spans="1:6">
      <c r="A985" s="905"/>
      <c r="B985" s="871"/>
      <c r="C985" s="829"/>
      <c r="D985" s="812"/>
      <c r="E985" s="807"/>
      <c r="F985" s="784"/>
    </row>
    <row r="986" spans="1:6">
      <c r="A986" s="819"/>
      <c r="B986" s="906"/>
      <c r="C986" s="821"/>
      <c r="D986" s="877"/>
      <c r="E986" s="830"/>
      <c r="F986" s="784"/>
    </row>
    <row r="987" spans="1:6">
      <c r="A987" s="819"/>
      <c r="B987" s="906"/>
      <c r="C987" s="821"/>
      <c r="D987" s="776"/>
      <c r="E987" s="875"/>
      <c r="F987" s="789"/>
    </row>
    <row r="988" spans="1:6">
      <c r="A988" s="819"/>
      <c r="B988" s="906"/>
      <c r="C988" s="821"/>
      <c r="D988" s="877"/>
      <c r="E988" s="875"/>
      <c r="F988" s="789"/>
    </row>
    <row r="989" spans="1:6">
      <c r="A989" s="905"/>
      <c r="B989" s="871"/>
      <c r="C989" s="829"/>
      <c r="D989" s="812"/>
      <c r="E989" s="807"/>
      <c r="F989" s="784"/>
    </row>
    <row r="990" spans="1:6">
      <c r="A990" s="819"/>
      <c r="B990" s="906"/>
      <c r="C990" s="821"/>
      <c r="D990" s="877"/>
      <c r="E990" s="830"/>
      <c r="F990" s="784"/>
    </row>
    <row r="991" spans="1:6">
      <c r="A991" s="819"/>
      <c r="B991" s="906"/>
      <c r="C991" s="821"/>
      <c r="D991" s="776"/>
      <c r="E991" s="875"/>
      <c r="F991" s="789"/>
    </row>
    <row r="992" spans="1:6">
      <c r="A992" s="819"/>
      <c r="B992" s="906"/>
      <c r="C992" s="821"/>
      <c r="D992" s="877"/>
      <c r="E992" s="875"/>
      <c r="F992" s="789"/>
    </row>
    <row r="993" spans="1:6">
      <c r="A993" s="905"/>
      <c r="B993" s="871"/>
      <c r="C993" s="829"/>
      <c r="D993" s="812"/>
      <c r="E993" s="807"/>
      <c r="F993" s="784"/>
    </row>
    <row r="994" spans="1:6">
      <c r="A994" s="819"/>
      <c r="B994" s="906"/>
      <c r="C994" s="821"/>
      <c r="D994" s="877"/>
      <c r="E994" s="830"/>
      <c r="F994" s="784"/>
    </row>
    <row r="995" spans="1:6">
      <c r="A995" s="819"/>
      <c r="B995" s="906"/>
      <c r="C995" s="821"/>
      <c r="D995" s="776"/>
      <c r="E995" s="875"/>
      <c r="F995" s="789"/>
    </row>
    <row r="996" spans="1:6">
      <c r="A996" s="819"/>
      <c r="B996" s="906"/>
      <c r="C996" s="821"/>
      <c r="D996" s="877"/>
      <c r="E996" s="875"/>
      <c r="F996" s="789"/>
    </row>
    <row r="997" spans="1:6">
      <c r="A997" s="905"/>
      <c r="B997" s="871"/>
      <c r="C997" s="829"/>
      <c r="D997" s="812"/>
      <c r="E997" s="807"/>
      <c r="F997" s="784"/>
    </row>
    <row r="998" spans="1:6">
      <c r="A998" s="819"/>
      <c r="B998" s="906"/>
      <c r="C998" s="821"/>
      <c r="D998" s="877"/>
      <c r="E998" s="830"/>
      <c r="F998" s="784"/>
    </row>
    <row r="999" spans="1:6">
      <c r="A999" s="819"/>
      <c r="B999" s="906"/>
      <c r="C999" s="821"/>
      <c r="D999" s="776"/>
      <c r="E999" s="875"/>
      <c r="F999" s="789"/>
    </row>
    <row r="1000" spans="1:6">
      <c r="A1000" s="819"/>
      <c r="B1000" s="906"/>
      <c r="C1000" s="821"/>
      <c r="D1000" s="877"/>
      <c r="E1000" s="875"/>
      <c r="F1000" s="789"/>
    </row>
    <row r="1001" spans="1:6">
      <c r="A1001" s="905"/>
      <c r="B1001" s="871"/>
      <c r="C1001" s="829"/>
      <c r="D1001" s="812"/>
      <c r="E1001" s="807"/>
      <c r="F1001" s="784"/>
    </row>
    <row r="1002" spans="1:6">
      <c r="A1002" s="819"/>
      <c r="B1002" s="906"/>
      <c r="C1002" s="821"/>
      <c r="D1002" s="877"/>
      <c r="E1002" s="830"/>
      <c r="F1002" s="784"/>
    </row>
    <row r="1003" spans="1:6">
      <c r="A1003" s="819"/>
      <c r="B1003" s="906"/>
      <c r="C1003" s="821"/>
      <c r="D1003" s="776"/>
      <c r="E1003" s="875"/>
      <c r="F1003" s="789"/>
    </row>
    <row r="1004" spans="1:6">
      <c r="A1004" s="819"/>
      <c r="B1004" s="906"/>
      <c r="C1004" s="821"/>
      <c r="D1004" s="877"/>
      <c r="E1004" s="875"/>
      <c r="F1004" s="789"/>
    </row>
    <row r="1005" spans="1:6">
      <c r="A1005" s="905"/>
      <c r="B1005" s="871"/>
      <c r="C1005" s="829"/>
      <c r="D1005" s="812"/>
      <c r="E1005" s="807"/>
      <c r="F1005" s="784"/>
    </row>
    <row r="1006" spans="1:6">
      <c r="A1006" s="819"/>
      <c r="B1006" s="906"/>
      <c r="C1006" s="821"/>
      <c r="D1006" s="877"/>
      <c r="E1006" s="830"/>
      <c r="F1006" s="784"/>
    </row>
    <row r="1007" spans="1:6">
      <c r="A1007" s="819"/>
      <c r="B1007" s="906"/>
      <c r="C1007" s="821"/>
      <c r="D1007" s="776"/>
      <c r="E1007" s="875"/>
      <c r="F1007" s="789"/>
    </row>
    <row r="1008" spans="1:6">
      <c r="A1008" s="819"/>
      <c r="B1008" s="906"/>
      <c r="C1008" s="821"/>
      <c r="D1008" s="877"/>
      <c r="E1008" s="875"/>
      <c r="F1008" s="789"/>
    </row>
    <row r="1009" spans="1:6">
      <c r="A1009" s="905"/>
      <c r="B1009" s="871"/>
      <c r="C1009" s="829"/>
      <c r="D1009" s="812"/>
      <c r="E1009" s="807"/>
      <c r="F1009" s="784"/>
    </row>
    <row r="1010" spans="1:6">
      <c r="A1010" s="819"/>
      <c r="B1010" s="906"/>
      <c r="C1010" s="821"/>
      <c r="D1010" s="877"/>
      <c r="E1010" s="830"/>
      <c r="F1010" s="784"/>
    </row>
    <row r="1011" spans="1:6">
      <c r="A1011" s="819"/>
      <c r="B1011" s="906"/>
      <c r="C1011" s="821"/>
      <c r="D1011" s="776"/>
      <c r="E1011" s="875"/>
      <c r="F1011" s="789"/>
    </row>
    <row r="1012" spans="1:6">
      <c r="A1012" s="819"/>
      <c r="B1012" s="906"/>
      <c r="C1012" s="821"/>
      <c r="D1012" s="877"/>
      <c r="E1012" s="875"/>
      <c r="F1012" s="789"/>
    </row>
    <row r="1013" spans="1:6">
      <c r="A1013" s="905"/>
      <c r="B1013" s="871"/>
      <c r="C1013" s="829"/>
      <c r="D1013" s="812"/>
      <c r="E1013" s="807"/>
      <c r="F1013" s="784"/>
    </row>
    <row r="1014" spans="1:6">
      <c r="A1014" s="819"/>
      <c r="B1014" s="906"/>
      <c r="C1014" s="821"/>
      <c r="D1014" s="877"/>
      <c r="E1014" s="830"/>
      <c r="F1014" s="784"/>
    </row>
    <row r="1015" spans="1:6">
      <c r="A1015" s="819"/>
      <c r="B1015" s="906"/>
      <c r="C1015" s="821"/>
      <c r="D1015" s="776"/>
      <c r="E1015" s="875"/>
      <c r="F1015" s="789"/>
    </row>
    <row r="1016" spans="1:6">
      <c r="A1016" s="819"/>
      <c r="B1016" s="906"/>
      <c r="C1016" s="821"/>
      <c r="D1016" s="877"/>
      <c r="E1016" s="875"/>
      <c r="F1016" s="789"/>
    </row>
    <row r="1017" spans="1:6">
      <c r="A1017" s="905"/>
      <c r="B1017" s="871"/>
      <c r="C1017" s="829"/>
      <c r="D1017" s="812"/>
      <c r="E1017" s="807"/>
      <c r="F1017" s="784"/>
    </row>
    <row r="1018" spans="1:6">
      <c r="A1018" s="819"/>
      <c r="B1018" s="906"/>
      <c r="C1018" s="821"/>
      <c r="D1018" s="877"/>
      <c r="E1018" s="830"/>
      <c r="F1018" s="784"/>
    </row>
    <row r="1019" spans="1:6">
      <c r="A1019" s="819"/>
      <c r="B1019" s="906"/>
      <c r="C1019" s="821"/>
      <c r="D1019" s="776"/>
      <c r="E1019" s="875"/>
      <c r="F1019" s="789"/>
    </row>
    <row r="1020" spans="1:6">
      <c r="A1020" s="819"/>
      <c r="B1020" s="906"/>
      <c r="C1020" s="821"/>
      <c r="D1020" s="877"/>
      <c r="E1020" s="875"/>
      <c r="F1020" s="789"/>
    </row>
    <row r="1021" spans="1:6">
      <c r="A1021" s="905"/>
      <c r="B1021" s="871"/>
      <c r="C1021" s="829"/>
      <c r="D1021" s="812"/>
      <c r="E1021" s="807"/>
      <c r="F1021" s="784"/>
    </row>
    <row r="1022" spans="1:6">
      <c r="A1022" s="905"/>
      <c r="B1022" s="871"/>
      <c r="C1022" s="829"/>
      <c r="D1022" s="812"/>
      <c r="E1022" s="807"/>
      <c r="F1022" s="784"/>
    </row>
    <row r="1023" spans="1:6">
      <c r="A1023" s="905"/>
      <c r="B1023" s="871"/>
      <c r="C1023" s="829"/>
      <c r="D1023" s="812"/>
      <c r="E1023" s="807"/>
      <c r="F1023" s="784"/>
    </row>
    <row r="1024" spans="1:6">
      <c r="A1024" s="819"/>
      <c r="B1024" s="906"/>
      <c r="C1024" s="821"/>
      <c r="D1024" s="877"/>
      <c r="E1024" s="830"/>
      <c r="F1024" s="784"/>
    </row>
    <row r="1025" spans="1:6">
      <c r="A1025" s="819"/>
      <c r="B1025" s="906"/>
      <c r="C1025" s="821"/>
      <c r="D1025" s="776"/>
      <c r="E1025" s="875"/>
      <c r="F1025" s="789"/>
    </row>
    <row r="1026" spans="1:6">
      <c r="A1026" s="819"/>
      <c r="B1026" s="906"/>
      <c r="C1026" s="821"/>
      <c r="D1026" s="776"/>
      <c r="E1026" s="875"/>
      <c r="F1026" s="789"/>
    </row>
    <row r="1027" spans="1:6">
      <c r="A1027" s="819"/>
      <c r="B1027" s="906"/>
      <c r="C1027" s="821"/>
      <c r="D1027" s="776"/>
      <c r="E1027" s="875"/>
      <c r="F1027" s="789"/>
    </row>
    <row r="1028" spans="1:6">
      <c r="A1028" s="819"/>
      <c r="B1028" s="906"/>
      <c r="C1028" s="821"/>
      <c r="D1028" s="877"/>
      <c r="E1028" s="875"/>
      <c r="F1028" s="789"/>
    </row>
    <row r="1029" spans="1:6">
      <c r="A1029" s="905"/>
      <c r="B1029" s="871"/>
      <c r="C1029" s="829"/>
      <c r="D1029" s="812"/>
      <c r="E1029" s="807"/>
      <c r="F1029" s="784"/>
    </row>
    <row r="1030" spans="1:6">
      <c r="A1030" s="819"/>
      <c r="B1030" s="906"/>
      <c r="C1030" s="821"/>
      <c r="D1030" s="877"/>
      <c r="E1030" s="830"/>
      <c r="F1030" s="784"/>
    </row>
    <row r="1031" spans="1:6">
      <c r="A1031" s="819"/>
      <c r="B1031" s="906"/>
      <c r="C1031" s="821"/>
      <c r="D1031" s="776"/>
      <c r="E1031" s="875"/>
      <c r="F1031" s="789"/>
    </row>
    <row r="1032" spans="1:6">
      <c r="A1032" s="819"/>
      <c r="B1032" s="906"/>
      <c r="C1032" s="821"/>
      <c r="D1032" s="776"/>
      <c r="E1032" s="875"/>
      <c r="F1032" s="789"/>
    </row>
    <row r="1033" spans="1:6">
      <c r="A1033" s="819"/>
      <c r="B1033" s="906"/>
      <c r="C1033" s="821"/>
      <c r="D1033" s="877"/>
      <c r="E1033" s="875"/>
      <c r="F1033" s="789"/>
    </row>
    <row r="1034" spans="1:6">
      <c r="A1034" s="905"/>
      <c r="B1034" s="871"/>
      <c r="C1034" s="829"/>
      <c r="D1034" s="812"/>
      <c r="E1034" s="807"/>
      <c r="F1034" s="784"/>
    </row>
    <row r="1035" spans="1:6">
      <c r="A1035" s="819"/>
      <c r="B1035" s="906"/>
      <c r="C1035" s="821"/>
      <c r="D1035" s="877"/>
      <c r="E1035" s="830"/>
      <c r="F1035" s="784"/>
    </row>
    <row r="1036" spans="1:6">
      <c r="A1036" s="819"/>
      <c r="B1036" s="906"/>
      <c r="C1036" s="821"/>
      <c r="D1036" s="776"/>
      <c r="E1036" s="875"/>
      <c r="F1036" s="789"/>
    </row>
    <row r="1037" spans="1:6">
      <c r="A1037" s="819"/>
      <c r="B1037" s="906"/>
      <c r="C1037" s="821"/>
      <c r="D1037" s="877"/>
      <c r="E1037" s="875"/>
      <c r="F1037" s="789"/>
    </row>
    <row r="1038" spans="1:6">
      <c r="A1038" s="905"/>
      <c r="B1038" s="871"/>
      <c r="C1038" s="829"/>
      <c r="D1038" s="812"/>
      <c r="E1038" s="807"/>
      <c r="F1038" s="784"/>
    </row>
    <row r="1039" spans="1:6">
      <c r="A1039" s="819"/>
      <c r="B1039" s="906"/>
      <c r="C1039" s="821"/>
      <c r="D1039" s="877"/>
      <c r="E1039" s="830"/>
      <c r="F1039" s="784"/>
    </row>
    <row r="1040" spans="1:6">
      <c r="A1040" s="819"/>
      <c r="B1040" s="906"/>
      <c r="C1040" s="821"/>
      <c r="D1040" s="776"/>
      <c r="E1040" s="875"/>
      <c r="F1040" s="789"/>
    </row>
    <row r="1041" spans="1:6">
      <c r="A1041" s="819"/>
      <c r="B1041" s="906"/>
      <c r="C1041" s="821"/>
      <c r="D1041" s="877"/>
      <c r="E1041" s="875"/>
      <c r="F1041" s="789"/>
    </row>
    <row r="1042" spans="1:6">
      <c r="A1042" s="905"/>
      <c r="B1042" s="871"/>
      <c r="C1042" s="829"/>
      <c r="D1042" s="812"/>
      <c r="E1042" s="807"/>
      <c r="F1042" s="784"/>
    </row>
    <row r="1043" spans="1:6">
      <c r="A1043" s="819"/>
      <c r="B1043" s="906"/>
      <c r="C1043" s="821"/>
      <c r="D1043" s="877"/>
      <c r="E1043" s="830"/>
      <c r="F1043" s="784"/>
    </row>
    <row r="1044" spans="1:6">
      <c r="A1044" s="819"/>
      <c r="B1044" s="906"/>
      <c r="C1044" s="821"/>
      <c r="D1044" s="776"/>
      <c r="E1044" s="875"/>
      <c r="F1044" s="789"/>
    </row>
    <row r="1045" spans="1:6">
      <c r="A1045" s="819"/>
      <c r="B1045" s="906"/>
      <c r="C1045" s="821"/>
      <c r="D1045" s="877"/>
      <c r="E1045" s="875"/>
      <c r="F1045" s="789"/>
    </row>
    <row r="1046" spans="1:6">
      <c r="A1046" s="905"/>
      <c r="B1046" s="871"/>
      <c r="C1046" s="829"/>
      <c r="D1046" s="812"/>
      <c r="E1046" s="807"/>
      <c r="F1046" s="784"/>
    </row>
    <row r="1047" spans="1:6">
      <c r="A1047" s="819"/>
      <c r="B1047" s="906"/>
      <c r="C1047" s="821"/>
      <c r="D1047" s="877"/>
      <c r="E1047" s="830"/>
      <c r="F1047" s="784"/>
    </row>
    <row r="1048" spans="1:6">
      <c r="A1048" s="819"/>
      <c r="B1048" s="906"/>
      <c r="C1048" s="821"/>
      <c r="D1048" s="776"/>
      <c r="E1048" s="875"/>
      <c r="F1048" s="789"/>
    </row>
    <row r="1049" spans="1:6">
      <c r="A1049" s="819"/>
      <c r="B1049" s="906"/>
      <c r="C1049" s="821"/>
      <c r="D1049" s="877"/>
      <c r="E1049" s="875"/>
      <c r="F1049" s="789"/>
    </row>
    <row r="1050" spans="1:6">
      <c r="A1050" s="905"/>
      <c r="B1050" s="871"/>
      <c r="C1050" s="829"/>
      <c r="D1050" s="812"/>
      <c r="E1050" s="807"/>
      <c r="F1050" s="784"/>
    </row>
    <row r="1051" spans="1:6">
      <c r="A1051" s="819"/>
      <c r="B1051" s="906"/>
      <c r="C1051" s="821"/>
      <c r="D1051" s="877"/>
      <c r="E1051" s="830"/>
      <c r="F1051" s="784"/>
    </row>
    <row r="1052" spans="1:6">
      <c r="A1052" s="819"/>
      <c r="B1052" s="906"/>
      <c r="C1052" s="821"/>
      <c r="D1052" s="776"/>
      <c r="E1052" s="875"/>
      <c r="F1052" s="789"/>
    </row>
    <row r="1053" spans="1:6">
      <c r="A1053" s="819"/>
      <c r="B1053" s="906"/>
      <c r="C1053" s="821"/>
      <c r="D1053" s="877"/>
      <c r="E1053" s="875"/>
      <c r="F1053" s="789"/>
    </row>
    <row r="1054" spans="1:6">
      <c r="A1054" s="905"/>
      <c r="B1054" s="871"/>
      <c r="C1054" s="829"/>
      <c r="D1054" s="812"/>
      <c r="E1054" s="807"/>
      <c r="F1054" s="784"/>
    </row>
    <row r="1055" spans="1:6">
      <c r="A1055" s="819"/>
      <c r="B1055" s="906"/>
      <c r="C1055" s="821"/>
      <c r="D1055" s="877"/>
      <c r="E1055" s="830"/>
      <c r="F1055" s="784"/>
    </row>
    <row r="1056" spans="1:6">
      <c r="A1056" s="819"/>
      <c r="B1056" s="906"/>
      <c r="C1056" s="821"/>
      <c r="D1056" s="776"/>
      <c r="E1056" s="875"/>
      <c r="F1056" s="789"/>
    </row>
    <row r="1057" spans="1:6">
      <c r="A1057" s="819"/>
      <c r="B1057" s="906"/>
      <c r="C1057" s="821"/>
      <c r="D1057" s="877"/>
      <c r="E1057" s="875"/>
      <c r="F1057" s="789"/>
    </row>
    <row r="1058" spans="1:6">
      <c r="A1058" s="905"/>
      <c r="B1058" s="871"/>
      <c r="C1058" s="829"/>
      <c r="D1058" s="812"/>
      <c r="E1058" s="807"/>
      <c r="F1058" s="784"/>
    </row>
    <row r="1059" spans="1:6">
      <c r="A1059" s="819"/>
      <c r="B1059" s="906"/>
      <c r="C1059" s="821"/>
      <c r="D1059" s="877"/>
      <c r="E1059" s="830"/>
      <c r="F1059" s="784"/>
    </row>
    <row r="1060" spans="1:6">
      <c r="A1060" s="819"/>
      <c r="B1060" s="906"/>
      <c r="C1060" s="821"/>
      <c r="D1060" s="776"/>
      <c r="E1060" s="875"/>
      <c r="F1060" s="789"/>
    </row>
    <row r="1061" spans="1:6">
      <c r="A1061" s="819"/>
      <c r="B1061" s="906"/>
      <c r="C1061" s="821"/>
      <c r="D1061" s="877"/>
      <c r="E1061" s="875"/>
      <c r="F1061" s="789"/>
    </row>
    <row r="1062" spans="1:6">
      <c r="A1062" s="905"/>
      <c r="B1062" s="871"/>
      <c r="C1062" s="829"/>
      <c r="D1062" s="812"/>
      <c r="E1062" s="807"/>
      <c r="F1062" s="784"/>
    </row>
    <row r="1063" spans="1:6">
      <c r="A1063" s="819"/>
      <c r="B1063" s="906"/>
      <c r="C1063" s="821"/>
      <c r="D1063" s="776"/>
      <c r="E1063" s="875"/>
      <c r="F1063" s="789"/>
    </row>
    <row r="1064" spans="1:6">
      <c r="A1064" s="905"/>
      <c r="B1064" s="871"/>
      <c r="C1064" s="829"/>
      <c r="D1064" s="812"/>
      <c r="E1064" s="807"/>
      <c r="F1064" s="784"/>
    </row>
    <row r="1065" spans="1:6">
      <c r="A1065" s="905"/>
      <c r="B1065" s="871"/>
      <c r="C1065" s="829"/>
      <c r="D1065" s="812"/>
      <c r="E1065" s="807"/>
      <c r="F1065" s="784"/>
    </row>
    <row r="1066" spans="1:6">
      <c r="A1066" s="905"/>
      <c r="B1066" s="871"/>
      <c r="C1066" s="829"/>
      <c r="D1066" s="812"/>
      <c r="E1066" s="807"/>
      <c r="F1066" s="784"/>
    </row>
    <row r="1067" spans="1:6">
      <c r="A1067" s="819"/>
      <c r="B1067" s="906"/>
      <c r="C1067" s="821"/>
      <c r="D1067" s="877"/>
      <c r="E1067" s="830"/>
      <c r="F1067" s="784"/>
    </row>
    <row r="1068" spans="1:6">
      <c r="A1068" s="819"/>
      <c r="B1068" s="906"/>
      <c r="C1068" s="821"/>
      <c r="D1068" s="776"/>
      <c r="E1068" s="875"/>
      <c r="F1068" s="789"/>
    </row>
    <row r="1069" spans="1:6">
      <c r="A1069" s="819"/>
      <c r="B1069" s="906"/>
      <c r="C1069" s="821"/>
      <c r="D1069" s="877"/>
      <c r="E1069" s="875"/>
      <c r="F1069" s="789"/>
    </row>
    <row r="1070" spans="1:6">
      <c r="A1070" s="905"/>
      <c r="B1070" s="871"/>
      <c r="C1070" s="829"/>
      <c r="D1070" s="812"/>
      <c r="E1070" s="807"/>
      <c r="F1070" s="784"/>
    </row>
    <row r="1071" spans="1:6">
      <c r="A1071" s="819"/>
      <c r="B1071" s="906"/>
      <c r="C1071" s="821"/>
      <c r="D1071" s="877"/>
      <c r="E1071" s="830"/>
      <c r="F1071" s="784"/>
    </row>
    <row r="1072" spans="1:6">
      <c r="A1072" s="819"/>
      <c r="B1072" s="906"/>
      <c r="C1072" s="821"/>
      <c r="D1072" s="776"/>
      <c r="E1072" s="875"/>
      <c r="F1072" s="789"/>
    </row>
    <row r="1073" spans="1:6">
      <c r="A1073" s="819"/>
      <c r="B1073" s="906"/>
      <c r="C1073" s="821"/>
      <c r="D1073" s="877"/>
      <c r="E1073" s="875"/>
      <c r="F1073" s="789"/>
    </row>
    <row r="1074" spans="1:6">
      <c r="A1074" s="905"/>
      <c r="B1074" s="871"/>
      <c r="C1074" s="829"/>
      <c r="D1074" s="812"/>
      <c r="E1074" s="807"/>
      <c r="F1074" s="784"/>
    </row>
    <row r="1075" spans="1:6">
      <c r="A1075" s="819"/>
      <c r="B1075" s="906"/>
      <c r="C1075" s="821"/>
      <c r="D1075" s="877"/>
      <c r="E1075" s="830"/>
      <c r="F1075" s="784"/>
    </row>
    <row r="1076" spans="1:6">
      <c r="A1076" s="819"/>
      <c r="B1076" s="906"/>
      <c r="C1076" s="821"/>
      <c r="D1076" s="776"/>
      <c r="E1076" s="875"/>
      <c r="F1076" s="789"/>
    </row>
    <row r="1077" spans="1:6">
      <c r="A1077" s="819"/>
      <c r="B1077" s="906"/>
      <c r="C1077" s="821"/>
      <c r="D1077" s="877"/>
      <c r="E1077" s="875"/>
      <c r="F1077" s="789"/>
    </row>
    <row r="1078" spans="1:6">
      <c r="A1078" s="819"/>
      <c r="B1078" s="906"/>
      <c r="C1078" s="821"/>
      <c r="D1078" s="877"/>
      <c r="E1078" s="830"/>
      <c r="F1078" s="789"/>
    </row>
    <row r="1079" spans="1:6">
      <c r="A1079" s="819"/>
      <c r="B1079" s="844"/>
      <c r="C1079" s="821"/>
      <c r="D1079" s="877"/>
      <c r="E1079" s="830"/>
      <c r="F1079" s="789"/>
    </row>
    <row r="1080" spans="1:6">
      <c r="A1080" s="819"/>
      <c r="B1080" s="906"/>
      <c r="C1080" s="821"/>
      <c r="D1080" s="877"/>
      <c r="E1080" s="830"/>
      <c r="F1080" s="789"/>
    </row>
    <row r="1081" spans="1:6">
      <c r="A1081" s="834"/>
      <c r="C1081" s="835"/>
      <c r="D1081" s="882"/>
      <c r="E1081" s="875"/>
      <c r="F1081" s="796"/>
    </row>
    <row r="1082" spans="1:6">
      <c r="A1082" s="819"/>
      <c r="B1082" s="906"/>
      <c r="C1082" s="821"/>
      <c r="D1082" s="877"/>
      <c r="E1082" s="830"/>
      <c r="F1082" s="789"/>
    </row>
    <row r="1083" spans="1:6">
      <c r="A1083" s="819"/>
      <c r="B1083" s="869"/>
      <c r="C1083" s="821"/>
      <c r="D1083" s="877"/>
      <c r="E1083" s="830"/>
      <c r="F1083" s="789"/>
    </row>
    <row r="1084" spans="1:6">
      <c r="A1084" s="819"/>
      <c r="B1084" s="869"/>
      <c r="C1084" s="821"/>
      <c r="D1084" s="877"/>
      <c r="E1084" s="830"/>
      <c r="F1084" s="789"/>
    </row>
    <row r="1085" spans="1:6">
      <c r="A1085" s="819"/>
      <c r="C1085" s="823"/>
      <c r="D1085" s="877"/>
      <c r="E1085" s="830"/>
      <c r="F1085" s="789"/>
    </row>
    <row r="1086" spans="1:6">
      <c r="A1086" s="819"/>
      <c r="C1086" s="829"/>
      <c r="D1086" s="877"/>
      <c r="E1086" s="875"/>
      <c r="F1086" s="789"/>
    </row>
    <row r="1087" spans="1:6">
      <c r="A1087" s="819"/>
      <c r="C1087" s="829"/>
      <c r="D1087" s="877"/>
      <c r="E1087" s="875"/>
      <c r="F1087" s="789"/>
    </row>
    <row r="1088" spans="1:6">
      <c r="A1088" s="819"/>
      <c r="C1088" s="829"/>
      <c r="D1088" s="877"/>
      <c r="E1088" s="875"/>
      <c r="F1088" s="789"/>
    </row>
    <row r="1089" spans="1:6">
      <c r="A1089" s="819"/>
      <c r="C1089" s="829"/>
      <c r="D1089" s="877"/>
      <c r="E1089" s="875"/>
      <c r="F1089" s="789"/>
    </row>
    <row r="1090" spans="1:6">
      <c r="A1090" s="819"/>
      <c r="C1090" s="829"/>
      <c r="D1090" s="877"/>
      <c r="E1090" s="875"/>
      <c r="F1090" s="789"/>
    </row>
    <row r="1091" spans="1:6">
      <c r="A1091" s="819"/>
      <c r="C1091" s="829"/>
      <c r="D1091" s="877"/>
      <c r="E1091" s="875"/>
      <c r="F1091" s="789"/>
    </row>
    <row r="1092" spans="1:6">
      <c r="A1092" s="819"/>
      <c r="C1092" s="829"/>
      <c r="D1092" s="877"/>
      <c r="E1092" s="875"/>
      <c r="F1092" s="789"/>
    </row>
    <row r="1093" spans="1:6">
      <c r="A1093" s="819"/>
      <c r="C1093" s="829"/>
      <c r="D1093" s="877"/>
      <c r="E1093" s="875"/>
      <c r="F1093" s="789"/>
    </row>
    <row r="1094" spans="1:6">
      <c r="A1094" s="819"/>
      <c r="C1094" s="829"/>
      <c r="D1094" s="877"/>
      <c r="E1094" s="875"/>
      <c r="F1094" s="789"/>
    </row>
    <row r="1095" spans="1:6">
      <c r="A1095" s="819"/>
      <c r="C1095" s="829"/>
      <c r="D1095" s="877"/>
      <c r="E1095" s="875"/>
      <c r="F1095" s="789"/>
    </row>
    <row r="1096" spans="1:6">
      <c r="A1096" s="834"/>
      <c r="D1096" s="855"/>
      <c r="E1096" s="875"/>
      <c r="F1096" s="796"/>
    </row>
    <row r="1097" spans="1:6">
      <c r="A1097" s="884"/>
      <c r="C1097" s="835"/>
      <c r="D1097" s="855"/>
      <c r="E1097" s="875"/>
      <c r="F1097" s="796"/>
    </row>
    <row r="1098" spans="1:6">
      <c r="A1098" s="884"/>
      <c r="C1098" s="835"/>
      <c r="D1098" s="855"/>
      <c r="E1098" s="875"/>
      <c r="F1098" s="796"/>
    </row>
    <row r="1099" spans="1:6">
      <c r="A1099" s="819"/>
      <c r="C1099" s="829"/>
      <c r="D1099" s="877"/>
      <c r="E1099" s="830"/>
      <c r="F1099" s="789"/>
    </row>
    <row r="1100" spans="1:6">
      <c r="A1100" s="878"/>
      <c r="B1100" s="879"/>
      <c r="C1100" s="865"/>
      <c r="D1100" s="880"/>
      <c r="E1100" s="904"/>
      <c r="F1100" s="809"/>
    </row>
    <row r="1101" spans="1:6">
      <c r="A1101" s="819"/>
      <c r="B1101" s="906"/>
      <c r="C1101" s="821"/>
      <c r="D1101" s="812"/>
      <c r="E1101" s="830"/>
      <c r="F1101" s="789"/>
    </row>
    <row r="1102" spans="1:6">
      <c r="A1102" s="819"/>
      <c r="B1102" s="906"/>
      <c r="C1102" s="821"/>
      <c r="D1102" s="812"/>
      <c r="E1102" s="830"/>
      <c r="F1102" s="789"/>
    </row>
    <row r="1103" spans="1:6">
      <c r="A1103" s="907"/>
      <c r="B1103" s="849"/>
      <c r="C1103" s="829"/>
      <c r="D1103" s="866"/>
      <c r="E1103" s="866"/>
      <c r="F1103" s="793"/>
    </row>
    <row r="1104" spans="1:6">
      <c r="A1104" s="908"/>
      <c r="B1104" s="849"/>
      <c r="C1104" s="829"/>
      <c r="D1104" s="866"/>
      <c r="E1104" s="866"/>
      <c r="F1104" s="793"/>
    </row>
    <row r="1105" spans="1:6">
      <c r="A1105" s="819"/>
      <c r="B1105" s="828"/>
      <c r="C1105" s="909"/>
      <c r="D1105" s="812"/>
      <c r="E1105" s="866"/>
      <c r="F1105" s="795"/>
    </row>
    <row r="1106" spans="1:6">
      <c r="A1106" s="819"/>
      <c r="B1106" s="828"/>
      <c r="C1106" s="910"/>
      <c r="D1106" s="830"/>
      <c r="E1106" s="875"/>
      <c r="F1106" s="789"/>
    </row>
    <row r="1107" spans="1:6">
      <c r="A1107" s="819"/>
      <c r="B1107" s="828"/>
      <c r="C1107" s="821"/>
      <c r="D1107" s="830"/>
      <c r="E1107" s="875"/>
      <c r="F1107" s="911"/>
    </row>
    <row r="1108" spans="1:6">
      <c r="A1108" s="819"/>
      <c r="B1108" s="841"/>
      <c r="C1108" s="892"/>
      <c r="D1108" s="830"/>
      <c r="E1108" s="875"/>
      <c r="F1108" s="789"/>
    </row>
    <row r="1109" spans="1:6">
      <c r="A1109" s="819"/>
      <c r="B1109" s="841"/>
      <c r="C1109" s="892"/>
      <c r="D1109" s="830"/>
      <c r="E1109" s="875"/>
      <c r="F1109" s="789"/>
    </row>
    <row r="1110" spans="1:6">
      <c r="A1110" s="834"/>
      <c r="B1110" s="828"/>
      <c r="C1110" s="912"/>
      <c r="E1110" s="875"/>
    </row>
    <row r="1111" spans="1:6">
      <c r="A1111" s="834"/>
      <c r="B1111" s="828"/>
      <c r="C1111" s="913"/>
      <c r="D1111" s="833"/>
      <c r="E1111" s="875"/>
      <c r="F1111" s="796"/>
    </row>
    <row r="1112" spans="1:6">
      <c r="A1112" s="834"/>
      <c r="B1112" s="841"/>
      <c r="C1112" s="914"/>
      <c r="D1112" s="833"/>
      <c r="E1112" s="875"/>
      <c r="F1112" s="796"/>
    </row>
    <row r="1113" spans="1:6">
      <c r="A1113" s="834"/>
      <c r="B1113" s="841"/>
      <c r="C1113" s="914"/>
      <c r="D1113" s="833"/>
      <c r="E1113" s="875"/>
      <c r="F1113" s="796"/>
    </row>
    <row r="1114" spans="1:6">
      <c r="A1114" s="819"/>
      <c r="B1114" s="841"/>
      <c r="C1114" s="892"/>
      <c r="D1114" s="830"/>
      <c r="E1114" s="875"/>
      <c r="F1114" s="789"/>
    </row>
    <row r="1115" spans="1:6">
      <c r="A1115" s="850"/>
      <c r="B1115" s="828"/>
      <c r="C1115" s="835"/>
      <c r="D1115" s="915"/>
      <c r="E1115" s="875"/>
      <c r="F1115" s="916"/>
    </row>
    <row r="1116" spans="1:6">
      <c r="A1116" s="850"/>
      <c r="B1116" s="828"/>
      <c r="C1116" s="835"/>
      <c r="D1116" s="833"/>
      <c r="E1116" s="875"/>
      <c r="F1116" s="796"/>
    </row>
    <row r="1117" spans="1:6">
      <c r="A1117" s="850"/>
      <c r="B1117" s="828"/>
      <c r="C1117" s="835"/>
      <c r="D1117" s="833"/>
      <c r="E1117" s="875"/>
      <c r="F1117" s="796"/>
    </row>
    <row r="1118" spans="1:6">
      <c r="A1118" s="850"/>
      <c r="B1118" s="828"/>
      <c r="C1118" s="835"/>
      <c r="D1118" s="833"/>
      <c r="E1118" s="875"/>
      <c r="F1118" s="796"/>
    </row>
    <row r="1119" spans="1:6">
      <c r="A1119" s="850"/>
      <c r="B1119" s="828"/>
      <c r="C1119" s="835"/>
      <c r="D1119" s="833"/>
      <c r="E1119" s="875"/>
      <c r="F1119" s="796"/>
    </row>
    <row r="1120" spans="1:6">
      <c r="A1120" s="850"/>
      <c r="B1120" s="828"/>
      <c r="C1120" s="835"/>
      <c r="D1120" s="833"/>
      <c r="E1120" s="875"/>
      <c r="F1120" s="796"/>
    </row>
    <row r="1121" spans="1:6">
      <c r="A1121" s="819"/>
      <c r="B1121" s="841"/>
      <c r="C1121" s="892"/>
      <c r="D1121" s="830"/>
      <c r="E1121" s="875"/>
      <c r="F1121" s="789"/>
    </row>
    <row r="1122" spans="1:6">
      <c r="A1122" s="819"/>
      <c r="B1122" s="841"/>
      <c r="C1122" s="892"/>
      <c r="D1122" s="812"/>
      <c r="E1122" s="875"/>
      <c r="F1122" s="911"/>
    </row>
    <row r="1123" spans="1:6">
      <c r="A1123" s="819"/>
      <c r="B1123" s="841"/>
      <c r="C1123" s="821"/>
      <c r="D1123" s="830"/>
      <c r="E1123" s="875"/>
      <c r="F1123" s="789"/>
    </row>
    <row r="1124" spans="1:6">
      <c r="A1124" s="819"/>
      <c r="B1124" s="841"/>
      <c r="C1124" s="821"/>
      <c r="D1124" s="830"/>
      <c r="E1124" s="875"/>
      <c r="F1124" s="789"/>
    </row>
    <row r="1125" spans="1:6">
      <c r="A1125" s="819"/>
      <c r="B1125" s="841"/>
      <c r="C1125" s="821"/>
      <c r="D1125" s="830"/>
      <c r="E1125" s="875"/>
      <c r="F1125" s="789"/>
    </row>
    <row r="1126" spans="1:6">
      <c r="A1126" s="819"/>
      <c r="B1126" s="841"/>
      <c r="C1126" s="821"/>
      <c r="D1126" s="830"/>
      <c r="E1126" s="875"/>
      <c r="F1126" s="789"/>
    </row>
    <row r="1127" spans="1:6">
      <c r="A1127" s="819"/>
      <c r="B1127" s="828"/>
      <c r="C1127" s="821"/>
      <c r="D1127" s="830"/>
      <c r="E1127" s="875"/>
      <c r="F1127" s="789"/>
    </row>
    <row r="1128" spans="1:6">
      <c r="A1128" s="819"/>
      <c r="B1128" s="841"/>
      <c r="C1128" s="892"/>
      <c r="D1128" s="830"/>
      <c r="E1128" s="875"/>
      <c r="F1128" s="789"/>
    </row>
    <row r="1129" spans="1:6">
      <c r="A1129" s="819"/>
      <c r="B1129" s="841"/>
      <c r="C1129" s="892"/>
      <c r="D1129" s="830"/>
      <c r="E1129" s="812"/>
      <c r="F1129" s="789"/>
    </row>
    <row r="1130" spans="1:6">
      <c r="A1130" s="863"/>
      <c r="B1130" s="864"/>
      <c r="C1130" s="865"/>
      <c r="D1130" s="808"/>
      <c r="E1130" s="808"/>
      <c r="F1130" s="809"/>
    </row>
    <row r="1131" spans="1:6">
      <c r="A1131" s="777"/>
      <c r="B1131" s="778"/>
      <c r="C1131" s="779"/>
      <c r="D1131" s="780"/>
      <c r="E1131" s="917"/>
      <c r="F1131" s="782"/>
    </row>
    <row r="1132" spans="1:6">
      <c r="A1132" s="868"/>
      <c r="B1132" s="918"/>
      <c r="C1132" s="829"/>
      <c r="D1132" s="866"/>
      <c r="E1132" s="866"/>
      <c r="F1132" s="793"/>
    </row>
    <row r="1133" spans="1:6">
      <c r="A1133" s="819"/>
      <c r="B1133" s="837"/>
      <c r="C1133" s="837"/>
      <c r="D1133" s="806"/>
      <c r="E1133" s="806"/>
      <c r="F1133" s="789"/>
    </row>
    <row r="1134" spans="1:6">
      <c r="A1134" s="919"/>
      <c r="B1134" s="920"/>
      <c r="C1134" s="921"/>
      <c r="D1134" s="922"/>
      <c r="E1134" s="922"/>
      <c r="F1134" s="923"/>
    </row>
    <row r="1135" spans="1:6">
      <c r="A1135" s="819"/>
      <c r="B1135" s="837"/>
      <c r="C1135" s="924"/>
      <c r="D1135" s="914"/>
      <c r="E1135" s="836"/>
      <c r="F1135" s="789"/>
    </row>
    <row r="1136" spans="1:6">
      <c r="A1136" s="819"/>
      <c r="B1136" s="837"/>
      <c r="C1136" s="776"/>
      <c r="D1136" s="914"/>
      <c r="E1136" s="836"/>
      <c r="F1136" s="789"/>
    </row>
    <row r="1137" spans="1:6">
      <c r="A1137" s="819"/>
      <c r="B1137" s="837"/>
      <c r="C1137" s="924"/>
      <c r="D1137" s="914"/>
      <c r="E1137" s="836"/>
      <c r="F1137" s="789"/>
    </row>
    <row r="1138" spans="1:6">
      <c r="A1138" s="819"/>
      <c r="B1138" s="925"/>
      <c r="C1138" s="924"/>
      <c r="D1138" s="914"/>
      <c r="E1138" s="836"/>
      <c r="F1138" s="789"/>
    </row>
    <row r="1139" spans="1:6">
      <c r="A1139" s="819"/>
      <c r="B1139" s="837"/>
      <c r="C1139" s="924"/>
      <c r="D1139" s="914"/>
      <c r="E1139" s="836"/>
      <c r="F1139" s="789"/>
    </row>
    <row r="1140" spans="1:6">
      <c r="A1140" s="819"/>
      <c r="B1140" s="837"/>
      <c r="C1140" s="924"/>
      <c r="D1140" s="914"/>
      <c r="E1140" s="836"/>
      <c r="F1140" s="789"/>
    </row>
    <row r="1141" spans="1:6">
      <c r="A1141" s="819"/>
      <c r="B1141" s="837"/>
      <c r="C1141" s="924"/>
      <c r="D1141" s="914"/>
      <c r="E1141" s="836"/>
      <c r="F1141" s="789"/>
    </row>
    <row r="1142" spans="1:6">
      <c r="A1142" s="819"/>
      <c r="B1142" s="837"/>
      <c r="C1142" s="924"/>
      <c r="D1142" s="914"/>
      <c r="E1142" s="836"/>
      <c r="F1142" s="789"/>
    </row>
    <row r="1143" spans="1:6">
      <c r="A1143" s="819"/>
      <c r="B1143" s="837"/>
      <c r="C1143" s="924"/>
      <c r="D1143" s="914"/>
      <c r="E1143" s="836"/>
      <c r="F1143" s="789"/>
    </row>
    <row r="1144" spans="1:6">
      <c r="A1144" s="819"/>
      <c r="B1144" s="837"/>
      <c r="C1144" s="924"/>
      <c r="D1144" s="914"/>
      <c r="E1144" s="836"/>
      <c r="F1144" s="789"/>
    </row>
    <row r="1145" spans="1:6">
      <c r="A1145" s="819"/>
      <c r="B1145" s="837"/>
      <c r="C1145" s="924"/>
      <c r="D1145" s="914"/>
      <c r="E1145" s="836"/>
      <c r="F1145" s="789"/>
    </row>
    <row r="1146" spans="1:6">
      <c r="A1146" s="819"/>
      <c r="B1146" s="837"/>
      <c r="C1146" s="924"/>
      <c r="D1146" s="914"/>
      <c r="E1146" s="836"/>
      <c r="F1146" s="789"/>
    </row>
    <row r="1147" spans="1:6">
      <c r="A1147" s="819"/>
      <c r="B1147" s="837"/>
      <c r="C1147" s="924"/>
      <c r="D1147" s="914"/>
      <c r="E1147" s="836"/>
      <c r="F1147" s="789"/>
    </row>
    <row r="1148" spans="1:6">
      <c r="A1148" s="819"/>
      <c r="B1148" s="925"/>
      <c r="C1148" s="924"/>
      <c r="D1148" s="914"/>
      <c r="E1148" s="836"/>
      <c r="F1148" s="789"/>
    </row>
    <row r="1149" spans="1:6">
      <c r="A1149" s="819"/>
      <c r="B1149" s="837"/>
      <c r="C1149" s="924"/>
      <c r="D1149" s="914"/>
      <c r="E1149" s="836"/>
      <c r="F1149" s="789"/>
    </row>
    <row r="1150" spans="1:6">
      <c r="A1150" s="819"/>
      <c r="B1150" s="837"/>
      <c r="C1150" s="924"/>
      <c r="D1150" s="914"/>
      <c r="E1150" s="836"/>
      <c r="F1150" s="789"/>
    </row>
    <row r="1151" spans="1:6">
      <c r="A1151" s="819"/>
      <c r="B1151" s="837"/>
      <c r="C1151" s="924"/>
      <c r="D1151" s="914"/>
      <c r="E1151" s="836"/>
      <c r="F1151" s="789"/>
    </row>
    <row r="1152" spans="1:6">
      <c r="A1152" s="819"/>
      <c r="B1152" s="837"/>
      <c r="C1152" s="924"/>
      <c r="D1152" s="914"/>
      <c r="E1152" s="836"/>
      <c r="F1152" s="789"/>
    </row>
    <row r="1153" spans="1:6">
      <c r="A1153" s="819"/>
      <c r="B1153" s="837"/>
      <c r="C1153" s="924"/>
      <c r="D1153" s="914"/>
      <c r="E1153" s="836"/>
      <c r="F1153" s="789"/>
    </row>
    <row r="1154" spans="1:6">
      <c r="A1154" s="819"/>
      <c r="B1154" s="837"/>
      <c r="C1154" s="924"/>
      <c r="D1154" s="914"/>
      <c r="E1154" s="836"/>
      <c r="F1154" s="789"/>
    </row>
    <row r="1155" spans="1:6">
      <c r="A1155" s="819"/>
      <c r="B1155" s="837"/>
      <c r="C1155" s="924"/>
      <c r="D1155" s="914"/>
      <c r="E1155" s="836"/>
      <c r="F1155" s="789"/>
    </row>
    <row r="1156" spans="1:6">
      <c r="A1156" s="819"/>
      <c r="B1156" s="837"/>
      <c r="C1156" s="924"/>
      <c r="D1156" s="914"/>
      <c r="E1156" s="836"/>
      <c r="F1156" s="789"/>
    </row>
    <row r="1157" spans="1:6">
      <c r="A1157" s="819"/>
      <c r="B1157" s="837"/>
      <c r="C1157" s="921"/>
      <c r="D1157" s="914"/>
      <c r="E1157" s="836"/>
      <c r="F1157" s="789"/>
    </row>
    <row r="1158" spans="1:6">
      <c r="A1158" s="819"/>
      <c r="B1158" s="837"/>
      <c r="C1158" s="921"/>
      <c r="D1158" s="833"/>
      <c r="E1158" s="833"/>
      <c r="F1158" s="789"/>
    </row>
    <row r="1159" spans="1:6">
      <c r="A1159" s="819"/>
      <c r="B1159" s="837"/>
      <c r="C1159" s="921"/>
      <c r="D1159" s="833"/>
      <c r="E1159" s="833"/>
      <c r="F1159" s="789"/>
    </row>
    <row r="1160" spans="1:6">
      <c r="A1160" s="819"/>
      <c r="B1160" s="926"/>
      <c r="C1160" s="927"/>
      <c r="D1160" s="928"/>
      <c r="E1160" s="875"/>
      <c r="F1160" s="891"/>
    </row>
    <row r="1161" spans="1:6">
      <c r="A1161" s="819"/>
      <c r="B1161" s="929"/>
      <c r="C1161" s="930"/>
      <c r="D1161" s="931"/>
      <c r="E1161" s="931"/>
      <c r="F1161" s="932"/>
    </row>
    <row r="1162" spans="1:6">
      <c r="A1162" s="919"/>
      <c r="B1162" s="920"/>
      <c r="C1162" s="921"/>
      <c r="D1162" s="933"/>
      <c r="E1162" s="933"/>
      <c r="F1162" s="923"/>
    </row>
    <row r="1163" spans="1:6">
      <c r="A1163" s="819"/>
      <c r="B1163" s="837"/>
      <c r="C1163" s="921"/>
      <c r="D1163" s="833"/>
      <c r="E1163" s="833"/>
      <c r="F1163" s="789"/>
    </row>
    <row r="1164" spans="1:6">
      <c r="A1164" s="819"/>
      <c r="B1164" s="837"/>
      <c r="C1164" s="921"/>
      <c r="D1164" s="833"/>
      <c r="E1164" s="833"/>
      <c r="F1164" s="789"/>
    </row>
    <row r="1165" spans="1:6">
      <c r="A1165" s="819"/>
      <c r="B1165" s="837"/>
      <c r="C1165" s="921"/>
      <c r="D1165" s="833"/>
      <c r="E1165" s="833"/>
      <c r="F1165" s="789"/>
    </row>
    <row r="1166" spans="1:6">
      <c r="A1166" s="819"/>
      <c r="B1166" s="837"/>
      <c r="C1166" s="921"/>
      <c r="D1166" s="833"/>
      <c r="E1166" s="833"/>
      <c r="F1166" s="789"/>
    </row>
    <row r="1167" spans="1:6">
      <c r="A1167" s="819"/>
      <c r="B1167" s="837"/>
      <c r="C1167" s="921"/>
      <c r="D1167" s="833"/>
      <c r="E1167" s="833"/>
      <c r="F1167" s="789"/>
    </row>
    <row r="1168" spans="1:6">
      <c r="A1168" s="819"/>
      <c r="B1168" s="837"/>
      <c r="C1168" s="921"/>
      <c r="D1168" s="833"/>
      <c r="E1168" s="833"/>
      <c r="F1168" s="789"/>
    </row>
    <row r="1169" spans="1:6">
      <c r="A1169" s="819"/>
      <c r="B1169" s="837"/>
      <c r="C1169" s="921"/>
      <c r="D1169" s="833"/>
      <c r="E1169" s="833"/>
      <c r="F1169" s="789"/>
    </row>
    <row r="1170" spans="1:6">
      <c r="A1170" s="819"/>
      <c r="B1170" s="837"/>
      <c r="C1170" s="921"/>
      <c r="D1170" s="833"/>
      <c r="E1170" s="833"/>
      <c r="F1170" s="789"/>
    </row>
    <row r="1171" spans="1:6">
      <c r="A1171" s="819"/>
      <c r="B1171" s="837"/>
      <c r="C1171" s="921"/>
      <c r="D1171" s="833"/>
      <c r="E1171" s="833"/>
      <c r="F1171" s="789"/>
    </row>
    <row r="1172" spans="1:6">
      <c r="A1172" s="819"/>
      <c r="B1172" s="837"/>
      <c r="C1172" s="921"/>
      <c r="D1172" s="833"/>
      <c r="E1172" s="833"/>
      <c r="F1172" s="789"/>
    </row>
    <row r="1173" spans="1:6">
      <c r="A1173" s="819"/>
      <c r="B1173" s="837"/>
      <c r="C1173" s="921"/>
      <c r="D1173" s="833"/>
      <c r="E1173" s="833"/>
      <c r="F1173" s="789"/>
    </row>
    <row r="1174" spans="1:6">
      <c r="A1174" s="819"/>
      <c r="B1174" s="837"/>
      <c r="C1174" s="921"/>
      <c r="D1174" s="833"/>
      <c r="E1174" s="833"/>
      <c r="F1174" s="789"/>
    </row>
    <row r="1175" spans="1:6">
      <c r="A1175" s="819"/>
      <c r="B1175" s="837"/>
      <c r="C1175" s="921"/>
      <c r="D1175" s="833"/>
      <c r="E1175" s="833"/>
      <c r="F1175" s="789"/>
    </row>
    <row r="1176" spans="1:6">
      <c r="A1176" s="819"/>
      <c r="B1176" s="837"/>
      <c r="C1176" s="921"/>
      <c r="D1176" s="833"/>
      <c r="E1176" s="833"/>
      <c r="F1176" s="789"/>
    </row>
    <row r="1177" spans="1:6">
      <c r="A1177" s="819"/>
      <c r="B1177" s="837"/>
      <c r="C1177" s="921"/>
      <c r="D1177" s="833"/>
      <c r="E1177" s="833"/>
      <c r="F1177" s="789"/>
    </row>
    <row r="1178" spans="1:6">
      <c r="A1178" s="819"/>
      <c r="B1178" s="837"/>
      <c r="C1178" s="921"/>
      <c r="D1178" s="833"/>
      <c r="E1178" s="833"/>
      <c r="F1178" s="789"/>
    </row>
    <row r="1179" spans="1:6">
      <c r="A1179" s="819"/>
      <c r="B1179" s="837"/>
      <c r="C1179" s="921"/>
      <c r="D1179" s="833"/>
      <c r="E1179" s="833"/>
      <c r="F1179" s="789"/>
    </row>
    <row r="1180" spans="1:6">
      <c r="A1180" s="819"/>
      <c r="B1180" s="837"/>
      <c r="C1180" s="921"/>
      <c r="D1180" s="833"/>
      <c r="E1180" s="833"/>
      <c r="F1180" s="789"/>
    </row>
    <row r="1181" spans="1:6">
      <c r="A1181" s="819"/>
      <c r="B1181" s="837"/>
      <c r="C1181" s="921"/>
      <c r="D1181" s="833"/>
      <c r="E1181" s="833"/>
      <c r="F1181" s="789"/>
    </row>
    <row r="1182" spans="1:6">
      <c r="A1182" s="819"/>
      <c r="B1182" s="837"/>
      <c r="C1182" s="921"/>
      <c r="D1182" s="833"/>
      <c r="E1182" s="833"/>
      <c r="F1182" s="789"/>
    </row>
    <row r="1183" spans="1:6">
      <c r="A1183" s="819"/>
      <c r="B1183" s="837"/>
      <c r="C1183" s="921"/>
      <c r="D1183" s="833"/>
      <c r="E1183" s="833"/>
      <c r="F1183" s="789"/>
    </row>
    <row r="1184" spans="1:6">
      <c r="A1184" s="819"/>
      <c r="B1184" s="837"/>
      <c r="C1184" s="921"/>
      <c r="D1184" s="833"/>
      <c r="E1184" s="833"/>
      <c r="F1184" s="789"/>
    </row>
    <row r="1185" spans="1:6">
      <c r="A1185" s="819"/>
      <c r="B1185" s="926"/>
      <c r="C1185" s="927"/>
      <c r="D1185" s="928"/>
      <c r="E1185" s="875"/>
      <c r="F1185" s="891"/>
    </row>
    <row r="1186" spans="1:6">
      <c r="A1186" s="819"/>
      <c r="B1186" s="929"/>
      <c r="C1186" s="930"/>
      <c r="D1186" s="931"/>
      <c r="E1186" s="931"/>
      <c r="F1186" s="934"/>
    </row>
    <row r="1187" spans="1:6">
      <c r="A1187" s="919"/>
      <c r="B1187" s="920"/>
      <c r="C1187" s="921"/>
      <c r="D1187" s="933"/>
      <c r="E1187" s="933"/>
      <c r="F1187" s="923"/>
    </row>
    <row r="1188" spans="1:6">
      <c r="A1188" s="819"/>
      <c r="B1188" s="925"/>
      <c r="C1188" s="914"/>
      <c r="D1188" s="833"/>
      <c r="E1188" s="833"/>
      <c r="F1188" s="789"/>
    </row>
    <row r="1189" spans="1:6">
      <c r="A1189" s="819"/>
      <c r="B1189" s="925"/>
      <c r="C1189" s="914"/>
      <c r="D1189" s="833"/>
      <c r="E1189" s="833"/>
      <c r="F1189" s="789"/>
    </row>
    <row r="1190" spans="1:6">
      <c r="A1190" s="819"/>
      <c r="B1190" s="925"/>
      <c r="C1190" s="914"/>
      <c r="D1190" s="833"/>
      <c r="E1190" s="833"/>
      <c r="F1190" s="789"/>
    </row>
    <row r="1191" spans="1:6">
      <c r="A1191" s="819"/>
      <c r="B1191" s="925"/>
      <c r="C1191" s="914"/>
      <c r="D1191" s="833"/>
      <c r="E1191" s="833"/>
      <c r="F1191" s="789"/>
    </row>
    <row r="1192" spans="1:6">
      <c r="A1192" s="819"/>
      <c r="B1192" s="925"/>
      <c r="C1192" s="914"/>
      <c r="D1192" s="833"/>
      <c r="E1192" s="833"/>
      <c r="F1192" s="789"/>
    </row>
    <row r="1193" spans="1:6">
      <c r="A1193" s="819"/>
      <c r="B1193" s="925"/>
      <c r="C1193" s="914"/>
      <c r="D1193" s="833"/>
      <c r="E1193" s="833"/>
      <c r="F1193" s="789"/>
    </row>
    <row r="1194" spans="1:6">
      <c r="A1194" s="819"/>
      <c r="B1194" s="925"/>
      <c r="C1194" s="914"/>
      <c r="D1194" s="833"/>
      <c r="E1194" s="833"/>
      <c r="F1194" s="789"/>
    </row>
    <row r="1195" spans="1:6">
      <c r="A1195" s="819"/>
      <c r="B1195" s="925"/>
      <c r="C1195" s="914"/>
      <c r="D1195" s="833"/>
      <c r="E1195" s="833"/>
      <c r="F1195" s="789"/>
    </row>
    <row r="1196" spans="1:6">
      <c r="A1196" s="819"/>
      <c r="B1196" s="925"/>
      <c r="C1196" s="914"/>
      <c r="D1196" s="833"/>
      <c r="E1196" s="833"/>
      <c r="F1196" s="789"/>
    </row>
    <row r="1197" spans="1:6">
      <c r="A1197" s="819"/>
      <c r="B1197" s="837"/>
      <c r="C1197" s="921"/>
      <c r="D1197" s="833"/>
      <c r="E1197" s="833"/>
      <c r="F1197" s="789"/>
    </row>
    <row r="1198" spans="1:6">
      <c r="A1198" s="819"/>
      <c r="B1198" s="837"/>
      <c r="C1198" s="921"/>
      <c r="D1198" s="833"/>
      <c r="E1198" s="833"/>
      <c r="F1198" s="789"/>
    </row>
    <row r="1199" spans="1:6">
      <c r="A1199" s="819"/>
      <c r="B1199" s="837"/>
      <c r="C1199" s="921"/>
      <c r="D1199" s="833"/>
      <c r="E1199" s="833"/>
      <c r="F1199" s="789"/>
    </row>
    <row r="1200" spans="1:6">
      <c r="A1200" s="819"/>
      <c r="B1200" s="925"/>
      <c r="C1200" s="914"/>
      <c r="D1200" s="833"/>
      <c r="E1200" s="833"/>
      <c r="F1200" s="789"/>
    </row>
    <row r="1201" spans="1:6">
      <c r="A1201" s="819"/>
      <c r="B1201" s="925"/>
      <c r="C1201" s="914"/>
      <c r="D1201" s="833"/>
      <c r="E1201" s="833"/>
      <c r="F1201" s="789"/>
    </row>
    <row r="1202" spans="1:6">
      <c r="A1202" s="819"/>
      <c r="B1202" s="925"/>
      <c r="C1202" s="914"/>
      <c r="D1202" s="833"/>
      <c r="E1202" s="833"/>
      <c r="F1202" s="789"/>
    </row>
    <row r="1203" spans="1:6">
      <c r="A1203" s="819"/>
      <c r="B1203" s="925"/>
      <c r="C1203" s="914"/>
      <c r="D1203" s="833"/>
      <c r="E1203" s="833"/>
      <c r="F1203" s="789"/>
    </row>
    <row r="1204" spans="1:6">
      <c r="A1204" s="819"/>
      <c r="B1204" s="925"/>
      <c r="C1204" s="914"/>
      <c r="D1204" s="833"/>
      <c r="E1204" s="833"/>
      <c r="F1204" s="789"/>
    </row>
    <row r="1205" spans="1:6">
      <c r="A1205" s="819"/>
      <c r="B1205" s="925"/>
      <c r="C1205" s="914"/>
      <c r="D1205" s="833"/>
      <c r="E1205" s="833"/>
      <c r="F1205" s="789"/>
    </row>
    <row r="1206" spans="1:6">
      <c r="A1206" s="819"/>
      <c r="B1206" s="925"/>
      <c r="C1206" s="914"/>
      <c r="D1206" s="833"/>
      <c r="E1206" s="833"/>
      <c r="F1206" s="789"/>
    </row>
    <row r="1207" spans="1:6">
      <c r="A1207" s="819"/>
      <c r="B1207" s="925"/>
      <c r="C1207" s="914"/>
      <c r="D1207" s="833"/>
      <c r="E1207" s="833"/>
      <c r="F1207" s="789"/>
    </row>
    <row r="1208" spans="1:6">
      <c r="A1208" s="819"/>
      <c r="B1208" s="925"/>
      <c r="C1208" s="914"/>
      <c r="D1208" s="833"/>
      <c r="E1208" s="833"/>
      <c r="F1208" s="789"/>
    </row>
    <row r="1209" spans="1:6">
      <c r="A1209" s="819"/>
      <c r="B1209" s="925"/>
      <c r="C1209" s="914"/>
      <c r="D1209" s="833"/>
      <c r="E1209" s="833"/>
      <c r="F1209" s="789"/>
    </row>
    <row r="1210" spans="1:6">
      <c r="A1210" s="819"/>
      <c r="B1210" s="926"/>
      <c r="C1210" s="927"/>
      <c r="D1210" s="928"/>
      <c r="E1210" s="875"/>
      <c r="F1210" s="891"/>
    </row>
    <row r="1211" spans="1:6">
      <c r="A1211" s="919"/>
      <c r="B1211" s="924"/>
      <c r="C1211" s="921"/>
      <c r="D1211" s="933"/>
      <c r="E1211" s="815"/>
      <c r="F1211" s="935"/>
    </row>
    <row r="1212" spans="1:6">
      <c r="A1212" s="819"/>
      <c r="B1212" s="936"/>
      <c r="C1212" s="892"/>
      <c r="D1212" s="830"/>
      <c r="E1212" s="875"/>
      <c r="F1212" s="789"/>
    </row>
    <row r="1213" spans="1:6">
      <c r="A1213" s="870"/>
      <c r="C1213" s="821"/>
      <c r="D1213" s="812"/>
      <c r="E1213" s="812"/>
      <c r="F1213" s="795"/>
    </row>
    <row r="1214" spans="1:6">
      <c r="A1214" s="819"/>
      <c r="B1214" s="837"/>
      <c r="C1214" s="892"/>
      <c r="D1214" s="830"/>
      <c r="E1214" s="830"/>
      <c r="F1214" s="795"/>
    </row>
    <row r="1215" spans="1:6">
      <c r="A1215" s="819"/>
      <c r="B1215" s="837"/>
      <c r="C1215" s="892"/>
      <c r="D1215" s="833"/>
      <c r="E1215" s="875"/>
      <c r="F1215" s="789"/>
    </row>
    <row r="1216" spans="1:6">
      <c r="A1216" s="819"/>
      <c r="B1216" s="837"/>
      <c r="C1216" s="914"/>
      <c r="D1216" s="833"/>
      <c r="E1216" s="875"/>
      <c r="F1216" s="796"/>
    </row>
    <row r="1217" spans="1:6">
      <c r="A1217" s="834"/>
      <c r="B1217" s="837"/>
      <c r="C1217" s="914"/>
      <c r="E1217" s="875"/>
      <c r="F1217" s="796"/>
    </row>
    <row r="1218" spans="1:6">
      <c r="A1218" s="819"/>
      <c r="C1218" s="821"/>
      <c r="D1218" s="812"/>
      <c r="E1218" s="875"/>
      <c r="F1218" s="789"/>
    </row>
    <row r="1219" spans="1:6">
      <c r="A1219" s="819"/>
      <c r="C1219" s="821"/>
      <c r="D1219" s="812"/>
      <c r="E1219" s="875"/>
      <c r="F1219" s="789"/>
    </row>
    <row r="1220" spans="1:6">
      <c r="A1220" s="819"/>
      <c r="B1220" s="837"/>
      <c r="C1220" s="892"/>
      <c r="D1220" s="812"/>
      <c r="E1220" s="875"/>
      <c r="F1220" s="789"/>
    </row>
    <row r="1221" spans="1:6">
      <c r="A1221" s="819"/>
      <c r="B1221" s="837"/>
      <c r="C1221" s="892"/>
      <c r="D1221" s="812"/>
      <c r="E1221" s="875"/>
      <c r="F1221" s="789"/>
    </row>
    <row r="1222" spans="1:6">
      <c r="A1222" s="919"/>
      <c r="B1222" s="924"/>
      <c r="C1222" s="921"/>
      <c r="D1222" s="833"/>
      <c r="E1222" s="875"/>
      <c r="F1222" s="935"/>
    </row>
    <row r="1223" spans="1:6">
      <c r="A1223" s="834"/>
      <c r="B1223" s="828"/>
      <c r="C1223" s="835"/>
      <c r="E1223" s="875"/>
      <c r="F1223" s="937"/>
    </row>
    <row r="1224" spans="1:6">
      <c r="A1224" s="834"/>
      <c r="B1224" s="870"/>
      <c r="C1224" s="835"/>
      <c r="E1224" s="875"/>
      <c r="F1224" s="789"/>
    </row>
    <row r="1225" spans="1:6">
      <c r="A1225" s="834"/>
      <c r="B1225" s="870"/>
      <c r="C1225" s="835"/>
      <c r="E1225" s="875"/>
      <c r="F1225" s="789"/>
    </row>
    <row r="1226" spans="1:6">
      <c r="A1226" s="834"/>
      <c r="B1226" s="870"/>
      <c r="C1226" s="835"/>
      <c r="E1226" s="875"/>
      <c r="F1226" s="789"/>
    </row>
    <row r="1227" spans="1:6">
      <c r="A1227" s="834"/>
      <c r="B1227" s="870"/>
      <c r="C1227" s="835"/>
      <c r="E1227" s="875"/>
      <c r="F1227" s="789"/>
    </row>
    <row r="1228" spans="1:6">
      <c r="A1228" s="919"/>
      <c r="B1228" s="924"/>
      <c r="C1228" s="921"/>
      <c r="D1228" s="933"/>
      <c r="E1228" s="875"/>
      <c r="F1228" s="935"/>
    </row>
    <row r="1229" spans="1:6">
      <c r="A1229" s="819"/>
      <c r="B1229" s="837"/>
      <c r="C1229" s="892"/>
      <c r="D1229" s="830"/>
      <c r="E1229" s="875"/>
      <c r="F1229" s="795"/>
    </row>
    <row r="1230" spans="1:6">
      <c r="A1230" s="819"/>
      <c r="B1230" s="870"/>
      <c r="C1230" s="821"/>
      <c r="D1230" s="812"/>
      <c r="E1230" s="875"/>
      <c r="F1230" s="789"/>
    </row>
    <row r="1231" spans="1:6">
      <c r="A1231" s="919"/>
      <c r="B1231" s="924"/>
      <c r="C1231" s="921"/>
      <c r="D1231" s="933"/>
      <c r="E1231" s="875"/>
      <c r="F1231" s="935"/>
    </row>
    <row r="1232" spans="1:6">
      <c r="A1232" s="850"/>
      <c r="B1232" s="837"/>
      <c r="C1232" s="914"/>
      <c r="D1232" s="833"/>
      <c r="E1232" s="875"/>
    </row>
    <row r="1233" spans="1:6">
      <c r="A1233" s="850"/>
      <c r="B1233" s="870"/>
      <c r="C1233" s="835"/>
      <c r="E1233" s="875"/>
      <c r="F1233" s="796"/>
    </row>
    <row r="1234" spans="1:6">
      <c r="A1234" s="919"/>
      <c r="B1234" s="924"/>
      <c r="C1234" s="921"/>
      <c r="D1234" s="933"/>
      <c r="E1234" s="875"/>
      <c r="F1234" s="935"/>
    </row>
    <row r="1235" spans="1:6">
      <c r="A1235" s="834"/>
      <c r="B1235" s="837"/>
      <c r="C1235" s="914"/>
      <c r="D1235" s="833"/>
      <c r="E1235" s="875"/>
    </row>
    <row r="1236" spans="1:6">
      <c r="A1236" s="834"/>
      <c r="B1236" s="870"/>
      <c r="C1236" s="835"/>
      <c r="E1236" s="875"/>
      <c r="F1236" s="796"/>
    </row>
    <row r="1237" spans="1:6">
      <c r="A1237" s="819"/>
      <c r="B1237" s="870"/>
      <c r="C1237" s="829"/>
      <c r="D1237" s="812"/>
      <c r="E1237" s="812"/>
      <c r="F1237" s="938"/>
    </row>
    <row r="1238" spans="1:6">
      <c r="A1238" s="939"/>
      <c r="B1238" s="879"/>
      <c r="C1238" s="865"/>
      <c r="D1238" s="880"/>
      <c r="E1238" s="808"/>
      <c r="F1238" s="940"/>
    </row>
    <row r="1239" spans="1:6">
      <c r="A1239" s="941"/>
      <c r="B1239" s="905"/>
      <c r="C1239" s="829"/>
      <c r="D1239" s="812"/>
      <c r="E1239" s="866"/>
      <c r="F1239" s="795"/>
    </row>
    <row r="1240" spans="1:6">
      <c r="A1240" s="941"/>
      <c r="B1240" s="905"/>
      <c r="C1240" s="829"/>
      <c r="D1240" s="812"/>
      <c r="E1240" s="866"/>
      <c r="F1240" s="795"/>
    </row>
    <row r="1241" spans="1:6">
      <c r="A1241" s="868"/>
      <c r="B1241" s="918"/>
      <c r="C1241" s="829"/>
      <c r="D1241" s="866"/>
      <c r="E1241" s="866"/>
      <c r="F1241" s="793"/>
    </row>
    <row r="1242" spans="1:6">
      <c r="A1242" s="822"/>
      <c r="B1242" s="918"/>
      <c r="C1242" s="829"/>
      <c r="D1242" s="812"/>
      <c r="E1242" s="866"/>
      <c r="F1242" s="942"/>
    </row>
    <row r="1243" spans="1:6">
      <c r="A1243" s="819"/>
      <c r="B1243" s="943"/>
      <c r="C1243" s="924"/>
      <c r="D1243" s="924"/>
      <c r="E1243" s="807"/>
      <c r="F1243" s="795"/>
    </row>
    <row r="1244" spans="1:6">
      <c r="A1244" s="819"/>
      <c r="B1244" s="944"/>
      <c r="C1244" s="914"/>
      <c r="D1244" s="775"/>
      <c r="E1244" s="812"/>
      <c r="F1244" s="938"/>
    </row>
    <row r="1245" spans="1:6">
      <c r="A1245" s="819"/>
      <c r="B1245" s="945"/>
      <c r="C1245" s="914"/>
      <c r="D1245" s="775"/>
      <c r="E1245" s="812"/>
      <c r="F1245" s="938"/>
    </row>
    <row r="1246" spans="1:6">
      <c r="A1246" s="819"/>
      <c r="B1246" s="944"/>
      <c r="C1246" s="914"/>
      <c r="D1246" s="775"/>
      <c r="E1246" s="812"/>
      <c r="F1246" s="938"/>
    </row>
    <row r="1247" spans="1:6">
      <c r="A1247" s="819"/>
      <c r="B1247" s="944"/>
      <c r="C1247" s="914"/>
      <c r="D1247" s="775"/>
      <c r="E1247" s="812"/>
      <c r="F1247" s="938"/>
    </row>
    <row r="1248" spans="1:6">
      <c r="A1248" s="819"/>
      <c r="B1248" s="944"/>
      <c r="C1248" s="914"/>
      <c r="D1248" s="775"/>
      <c r="E1248" s="812"/>
      <c r="F1248" s="938"/>
    </row>
    <row r="1249" spans="1:6">
      <c r="A1249" s="819"/>
      <c r="B1249" s="946"/>
      <c r="C1249" s="914"/>
      <c r="D1249" s="775"/>
      <c r="E1249" s="812"/>
      <c r="F1249" s="938"/>
    </row>
    <row r="1250" spans="1:6">
      <c r="A1250" s="819"/>
      <c r="B1250" s="946"/>
      <c r="C1250" s="914"/>
      <c r="D1250" s="775"/>
      <c r="E1250" s="812"/>
      <c r="F1250" s="938"/>
    </row>
    <row r="1251" spans="1:6">
      <c r="A1251" s="819"/>
      <c r="B1251" s="944"/>
      <c r="C1251" s="914"/>
      <c r="D1251" s="775"/>
      <c r="E1251" s="812"/>
      <c r="F1251" s="938"/>
    </row>
    <row r="1252" spans="1:6">
      <c r="A1252" s="819"/>
      <c r="B1252" s="944"/>
      <c r="C1252" s="914"/>
      <c r="D1252" s="775"/>
      <c r="E1252" s="812"/>
      <c r="F1252" s="938"/>
    </row>
    <row r="1253" spans="1:6">
      <c r="A1253" s="819"/>
      <c r="B1253" s="944"/>
      <c r="C1253" s="914"/>
      <c r="D1253" s="775"/>
      <c r="E1253" s="812"/>
      <c r="F1253" s="938"/>
    </row>
    <row r="1254" spans="1:6">
      <c r="A1254" s="819"/>
      <c r="B1254" s="946"/>
      <c r="C1254" s="914"/>
      <c r="D1254" s="775"/>
      <c r="E1254" s="812"/>
      <c r="F1254" s="938"/>
    </row>
    <row r="1255" spans="1:6">
      <c r="A1255" s="819"/>
      <c r="B1255" s="944"/>
      <c r="C1255" s="914"/>
      <c r="D1255" s="775"/>
      <c r="E1255" s="812"/>
      <c r="F1255" s="938"/>
    </row>
    <row r="1256" spans="1:6">
      <c r="A1256" s="819"/>
      <c r="B1256" s="838"/>
      <c r="C1256" s="890"/>
      <c r="D1256" s="947"/>
      <c r="E1256" s="875"/>
      <c r="F1256" s="948"/>
    </row>
    <row r="1257" spans="1:6">
      <c r="A1257" s="819"/>
      <c r="B1257" s="828"/>
      <c r="C1257" s="848"/>
      <c r="D1257" s="806"/>
      <c r="E1257" s="830"/>
      <c r="F1257" s="795"/>
    </row>
    <row r="1258" spans="1:6">
      <c r="A1258" s="819"/>
      <c r="B1258" s="943"/>
      <c r="C1258" s="924"/>
      <c r="D1258" s="924"/>
      <c r="E1258" s="830"/>
      <c r="F1258" s="795"/>
    </row>
    <row r="1259" spans="1:6">
      <c r="A1259" s="819"/>
      <c r="B1259" s="944"/>
      <c r="C1259" s="914"/>
      <c r="D1259" s="836"/>
      <c r="E1259" s="830"/>
      <c r="F1259" s="795"/>
    </row>
    <row r="1260" spans="1:6">
      <c r="A1260" s="819"/>
      <c r="B1260" s="944"/>
      <c r="C1260" s="914"/>
      <c r="D1260" s="836"/>
      <c r="E1260" s="830"/>
      <c r="F1260" s="795"/>
    </row>
    <row r="1261" spans="1:6">
      <c r="A1261" s="819"/>
      <c r="B1261" s="944"/>
      <c r="C1261" s="914"/>
      <c r="D1261" s="836"/>
      <c r="E1261" s="830"/>
      <c r="F1261" s="795"/>
    </row>
    <row r="1262" spans="1:6">
      <c r="A1262" s="819"/>
      <c r="B1262" s="944"/>
      <c r="C1262" s="914"/>
      <c r="D1262" s="836"/>
      <c r="E1262" s="830"/>
      <c r="F1262" s="795"/>
    </row>
    <row r="1263" spans="1:6">
      <c r="A1263" s="819"/>
      <c r="B1263" s="944"/>
      <c r="C1263" s="914"/>
      <c r="D1263" s="836"/>
      <c r="E1263" s="830"/>
      <c r="F1263" s="795"/>
    </row>
    <row r="1264" spans="1:6">
      <c r="A1264" s="819"/>
      <c r="B1264" s="944"/>
      <c r="C1264" s="914"/>
      <c r="D1264" s="836"/>
      <c r="E1264" s="830"/>
      <c r="F1264" s="795"/>
    </row>
    <row r="1265" spans="1:6">
      <c r="A1265" s="819"/>
      <c r="B1265" s="944"/>
      <c r="C1265" s="914"/>
      <c r="D1265" s="836"/>
      <c r="E1265" s="830"/>
      <c r="F1265" s="795"/>
    </row>
    <row r="1266" spans="1:6">
      <c r="A1266" s="819"/>
      <c r="B1266" s="944"/>
      <c r="C1266" s="914"/>
      <c r="D1266" s="836"/>
      <c r="E1266" s="812"/>
      <c r="F1266" s="938"/>
    </row>
    <row r="1267" spans="1:6">
      <c r="A1267" s="819"/>
      <c r="B1267" s="944"/>
      <c r="C1267" s="914"/>
      <c r="D1267" s="836"/>
      <c r="E1267" s="830"/>
      <c r="F1267" s="795"/>
    </row>
    <row r="1268" spans="1:6">
      <c r="A1268" s="819"/>
      <c r="B1268" s="944"/>
      <c r="C1268" s="914"/>
      <c r="D1268" s="836"/>
      <c r="E1268" s="830"/>
      <c r="F1268" s="795"/>
    </row>
    <row r="1269" spans="1:6">
      <c r="A1269" s="819"/>
      <c r="B1269" s="944"/>
      <c r="C1269" s="914"/>
      <c r="D1269" s="836"/>
      <c r="E1269" s="830"/>
      <c r="F1269" s="795"/>
    </row>
    <row r="1270" spans="1:6">
      <c r="A1270" s="819"/>
      <c r="B1270" s="949"/>
      <c r="C1270" s="890"/>
      <c r="D1270" s="947"/>
      <c r="E1270" s="875"/>
      <c r="F1270" s="948"/>
    </row>
    <row r="1271" spans="1:6">
      <c r="A1271" s="819"/>
      <c r="B1271" s="837"/>
      <c r="C1271" s="848"/>
      <c r="D1271" s="806"/>
      <c r="E1271" s="830"/>
      <c r="F1271" s="795"/>
    </row>
    <row r="1272" spans="1:6">
      <c r="A1272" s="819"/>
      <c r="B1272" s="943"/>
      <c r="C1272" s="924"/>
      <c r="D1272" s="922"/>
      <c r="E1272" s="830"/>
      <c r="F1272" s="795"/>
    </row>
    <row r="1273" spans="1:6">
      <c r="A1273" s="819"/>
      <c r="B1273" s="944"/>
      <c r="C1273" s="914"/>
      <c r="D1273" s="836"/>
      <c r="E1273" s="830"/>
      <c r="F1273" s="795"/>
    </row>
    <row r="1274" spans="1:6">
      <c r="A1274" s="819"/>
      <c r="B1274" s="944"/>
      <c r="C1274" s="914"/>
      <c r="D1274" s="836"/>
      <c r="E1274" s="830"/>
      <c r="F1274" s="795"/>
    </row>
    <row r="1275" spans="1:6">
      <c r="A1275" s="819"/>
      <c r="B1275" s="944"/>
      <c r="C1275" s="914"/>
      <c r="D1275" s="836"/>
      <c r="E1275" s="830"/>
      <c r="F1275" s="795"/>
    </row>
    <row r="1276" spans="1:6">
      <c r="A1276" s="819"/>
      <c r="B1276" s="944"/>
      <c r="C1276" s="914"/>
      <c r="D1276" s="836"/>
      <c r="E1276" s="830"/>
      <c r="F1276" s="795"/>
    </row>
    <row r="1277" spans="1:6">
      <c r="A1277" s="819"/>
      <c r="B1277" s="944"/>
      <c r="C1277" s="914"/>
      <c r="D1277" s="836"/>
      <c r="E1277" s="830"/>
      <c r="F1277" s="795"/>
    </row>
    <row r="1278" spans="1:6">
      <c r="A1278" s="819"/>
      <c r="B1278" s="944"/>
      <c r="C1278" s="914"/>
      <c r="D1278" s="836"/>
      <c r="E1278" s="830"/>
      <c r="F1278" s="795"/>
    </row>
    <row r="1279" spans="1:6">
      <c r="A1279" s="819"/>
      <c r="B1279" s="944"/>
      <c r="C1279" s="914"/>
      <c r="D1279" s="836"/>
      <c r="E1279" s="812"/>
      <c r="F1279" s="938"/>
    </row>
    <row r="1280" spans="1:6">
      <c r="A1280" s="819"/>
      <c r="B1280" s="944"/>
      <c r="C1280" s="914"/>
      <c r="D1280" s="836"/>
      <c r="E1280" s="830"/>
      <c r="F1280" s="795"/>
    </row>
    <row r="1281" spans="1:6">
      <c r="A1281" s="819"/>
      <c r="B1281" s="949"/>
      <c r="C1281" s="890"/>
      <c r="D1281" s="947"/>
      <c r="E1281" s="875"/>
      <c r="F1281" s="948"/>
    </row>
    <row r="1282" spans="1:6">
      <c r="A1282" s="819"/>
      <c r="B1282" s="837"/>
      <c r="C1282" s="848"/>
      <c r="D1282" s="806"/>
      <c r="E1282" s="830"/>
      <c r="F1282" s="795"/>
    </row>
    <row r="1283" spans="1:6">
      <c r="A1283" s="819"/>
      <c r="B1283" s="870"/>
      <c r="C1283" s="822"/>
      <c r="D1283" s="822"/>
      <c r="E1283" s="866"/>
      <c r="F1283" s="867"/>
    </row>
    <row r="1284" spans="1:6">
      <c r="A1284" s="819"/>
      <c r="B1284" s="870"/>
      <c r="C1284" s="821"/>
      <c r="D1284" s="812"/>
      <c r="E1284" s="875"/>
      <c r="F1284" s="938"/>
    </row>
    <row r="1285" spans="1:6">
      <c r="A1285" s="819"/>
      <c r="B1285" s="837"/>
      <c r="C1285" s="848"/>
      <c r="D1285" s="812"/>
      <c r="E1285" s="875"/>
      <c r="F1285" s="789"/>
    </row>
    <row r="1286" spans="1:6">
      <c r="A1286" s="819"/>
      <c r="B1286" s="837"/>
      <c r="C1286" s="950"/>
      <c r="D1286" s="812"/>
      <c r="E1286" s="875"/>
      <c r="F1286" s="938"/>
    </row>
    <row r="1287" spans="1:6">
      <c r="A1287" s="819"/>
      <c r="C1287" s="829"/>
      <c r="D1287" s="812"/>
      <c r="E1287" s="875"/>
      <c r="F1287" s="938"/>
    </row>
    <row r="1288" spans="1:6">
      <c r="A1288" s="819"/>
      <c r="B1288" s="837"/>
      <c r="C1288" s="950"/>
      <c r="D1288" s="812"/>
      <c r="E1288" s="875"/>
      <c r="F1288" s="938"/>
    </row>
    <row r="1289" spans="1:6">
      <c r="A1289" s="819"/>
      <c r="B1289" s="870"/>
      <c r="C1289" s="821"/>
      <c r="D1289" s="812"/>
      <c r="E1289" s="875"/>
      <c r="F1289" s="938"/>
    </row>
    <row r="1290" spans="1:6">
      <c r="A1290" s="870"/>
      <c r="C1290" s="829"/>
      <c r="D1290" s="812"/>
      <c r="E1290" s="875"/>
      <c r="F1290" s="795"/>
    </row>
    <row r="1291" spans="1:6">
      <c r="A1291" s="819"/>
      <c r="B1291" s="870"/>
      <c r="C1291" s="821"/>
      <c r="D1291" s="812"/>
      <c r="E1291" s="875"/>
      <c r="F1291" s="938"/>
    </row>
    <row r="1292" spans="1:6">
      <c r="A1292" s="819"/>
      <c r="B1292" s="870"/>
      <c r="C1292" s="821"/>
      <c r="D1292" s="812"/>
      <c r="E1292" s="812"/>
      <c r="F1292" s="938"/>
    </row>
    <row r="1293" spans="1:6">
      <c r="A1293" s="939"/>
      <c r="B1293" s="879"/>
      <c r="C1293" s="865"/>
      <c r="D1293" s="880"/>
      <c r="E1293" s="951"/>
      <c r="F1293" s="940"/>
    </row>
    <row r="1294" spans="1:6">
      <c r="A1294" s="819"/>
      <c r="B1294" s="870"/>
      <c r="C1294" s="829"/>
      <c r="D1294" s="812"/>
      <c r="E1294" s="866"/>
      <c r="F1294" s="795"/>
    </row>
    <row r="1295" spans="1:6">
      <c r="A1295" s="819"/>
      <c r="B1295" s="870"/>
      <c r="C1295" s="829"/>
      <c r="D1295" s="812"/>
      <c r="E1295" s="866"/>
      <c r="F1295" s="795"/>
    </row>
    <row r="1296" spans="1:6">
      <c r="A1296" s="868"/>
      <c r="B1296" s="858"/>
      <c r="C1296" s="829"/>
      <c r="D1296" s="866"/>
      <c r="E1296" s="867"/>
      <c r="F1296" s="793"/>
    </row>
    <row r="1297" spans="1:6">
      <c r="A1297" s="868"/>
      <c r="B1297" s="858"/>
      <c r="C1297" s="829"/>
      <c r="D1297" s="866"/>
      <c r="E1297" s="867"/>
      <c r="F1297" s="793"/>
    </row>
    <row r="1298" spans="1:6">
      <c r="A1298" s="840"/>
      <c r="C1298" s="829"/>
      <c r="D1298" s="866"/>
      <c r="E1298" s="867"/>
      <c r="F1298" s="952"/>
    </row>
    <row r="1299" spans="1:6">
      <c r="A1299" s="876"/>
      <c r="C1299" s="829"/>
      <c r="D1299" s="807"/>
      <c r="E1299" s="875"/>
      <c r="F1299" s="953"/>
    </row>
    <row r="1300" spans="1:6">
      <c r="A1300" s="819"/>
      <c r="C1300" s="829"/>
      <c r="D1300" s="807"/>
      <c r="E1300" s="875"/>
      <c r="F1300" s="953"/>
    </row>
    <row r="1301" spans="1:6">
      <c r="A1301" s="819"/>
      <c r="C1301" s="829"/>
      <c r="D1301" s="807"/>
      <c r="E1301" s="875"/>
      <c r="F1301" s="953"/>
    </row>
    <row r="1302" spans="1:6">
      <c r="A1302" s="876"/>
      <c r="C1302" s="829"/>
      <c r="D1302" s="807"/>
      <c r="E1302" s="875"/>
      <c r="F1302" s="953"/>
    </row>
    <row r="1303" spans="1:6">
      <c r="A1303" s="819"/>
      <c r="C1303" s="829"/>
      <c r="D1303" s="807"/>
      <c r="E1303" s="875"/>
      <c r="F1303" s="953"/>
    </row>
    <row r="1304" spans="1:6">
      <c r="A1304" s="819"/>
      <c r="C1304" s="829"/>
      <c r="D1304" s="807"/>
      <c r="E1304" s="875"/>
      <c r="F1304" s="953"/>
    </row>
    <row r="1305" spans="1:6">
      <c r="A1305" s="876"/>
      <c r="C1305" s="829"/>
      <c r="D1305" s="807"/>
      <c r="E1305" s="875"/>
      <c r="F1305" s="953"/>
    </row>
    <row r="1306" spans="1:6">
      <c r="A1306" s="819"/>
      <c r="C1306" s="829"/>
      <c r="D1306" s="807"/>
      <c r="E1306" s="875"/>
      <c r="F1306" s="953"/>
    </row>
    <row r="1307" spans="1:6">
      <c r="A1307" s="819"/>
      <c r="C1307" s="829"/>
      <c r="D1307" s="807"/>
      <c r="E1307" s="875"/>
      <c r="F1307" s="953"/>
    </row>
    <row r="1308" spans="1:6">
      <c r="A1308" s="876"/>
      <c r="C1308" s="829"/>
      <c r="D1308" s="807"/>
      <c r="E1308" s="875"/>
      <c r="F1308" s="953"/>
    </row>
    <row r="1309" spans="1:6">
      <c r="A1309" s="850"/>
      <c r="E1309" s="875"/>
    </row>
    <row r="1310" spans="1:6">
      <c r="A1310" s="819"/>
      <c r="C1310" s="829"/>
      <c r="D1310" s="807"/>
      <c r="E1310" s="875"/>
      <c r="F1310" s="953"/>
    </row>
    <row r="1311" spans="1:6">
      <c r="A1311" s="876"/>
      <c r="C1311" s="829"/>
      <c r="D1311" s="807"/>
      <c r="E1311" s="875"/>
      <c r="F1311" s="953"/>
    </row>
    <row r="1312" spans="1:6">
      <c r="A1312" s="853"/>
      <c r="B1312" s="853"/>
      <c r="C1312" s="853"/>
      <c r="D1312" s="853"/>
      <c r="E1312" s="875"/>
      <c r="F1312" s="934"/>
    </row>
    <row r="1313" spans="1:6">
      <c r="A1313" s="819"/>
      <c r="C1313" s="829"/>
      <c r="D1313" s="807"/>
      <c r="E1313" s="875"/>
      <c r="F1313" s="954"/>
    </row>
    <row r="1314" spans="1:6">
      <c r="A1314" s="819"/>
      <c r="C1314" s="829"/>
      <c r="D1314" s="812"/>
      <c r="E1314" s="875"/>
      <c r="F1314" s="953"/>
    </row>
    <row r="1315" spans="1:6">
      <c r="A1315" s="819"/>
      <c r="C1315" s="829"/>
      <c r="D1315" s="812"/>
      <c r="E1315" s="875"/>
      <c r="F1315" s="953"/>
    </row>
    <row r="1316" spans="1:6">
      <c r="A1316" s="819"/>
      <c r="B1316" s="870"/>
      <c r="C1316" s="821"/>
      <c r="D1316" s="812"/>
      <c r="E1316" s="816"/>
      <c r="F1316" s="953"/>
    </row>
    <row r="1317" spans="1:6">
      <c r="A1317" s="955"/>
      <c r="B1317" s="864"/>
      <c r="C1317" s="865"/>
      <c r="D1317" s="956"/>
      <c r="E1317" s="957"/>
      <c r="F1317" s="958"/>
    </row>
    <row r="1318" spans="1:6">
      <c r="A1318" s="819"/>
      <c r="B1318" s="870"/>
      <c r="C1318" s="829"/>
      <c r="D1318" s="812"/>
      <c r="E1318" s="866"/>
      <c r="F1318" s="795"/>
    </row>
    <row r="1319" spans="1:6">
      <c r="A1319" s="819"/>
      <c r="B1319" s="870"/>
      <c r="C1319" s="829"/>
      <c r="D1319" s="812"/>
      <c r="E1319" s="866"/>
      <c r="F1319" s="795"/>
    </row>
    <row r="1320" spans="1:6">
      <c r="A1320" s="868"/>
      <c r="B1320" s="959"/>
      <c r="C1320" s="829"/>
      <c r="D1320" s="960"/>
      <c r="E1320" s="961"/>
      <c r="F1320" s="867"/>
    </row>
    <row r="1321" spans="1:6">
      <c r="A1321" s="962"/>
      <c r="B1321" s="959"/>
      <c r="C1321" s="829"/>
      <c r="D1321" s="960"/>
      <c r="E1321" s="961"/>
      <c r="F1321" s="867"/>
    </row>
    <row r="1322" spans="1:6">
      <c r="A1322" s="963"/>
      <c r="B1322" s="964"/>
      <c r="C1322" s="965"/>
      <c r="D1322" s="966"/>
      <c r="E1322" s="965"/>
      <c r="F1322" s="967"/>
    </row>
    <row r="1323" spans="1:6">
      <c r="A1323" s="912"/>
      <c r="B1323" s="925"/>
      <c r="C1323" s="892"/>
      <c r="D1323" s="968"/>
      <c r="E1323" s="875"/>
      <c r="F1323" s="796"/>
    </row>
    <row r="1324" spans="1:6">
      <c r="A1324" s="912"/>
      <c r="B1324" s="969"/>
      <c r="C1324" s="970"/>
      <c r="D1324" s="971"/>
      <c r="E1324" s="875"/>
      <c r="F1324" s="972"/>
    </row>
    <row r="1325" spans="1:6">
      <c r="A1325" s="963"/>
      <c r="B1325" s="964"/>
      <c r="C1325" s="776"/>
      <c r="D1325" s="912"/>
      <c r="E1325" s="875"/>
      <c r="F1325" s="796"/>
    </row>
    <row r="1326" spans="1:6">
      <c r="A1326" s="912"/>
      <c r="B1326" s="837"/>
      <c r="C1326" s="892"/>
      <c r="D1326" s="973"/>
      <c r="E1326" s="875"/>
      <c r="F1326" s="789"/>
    </row>
    <row r="1327" spans="1:6">
      <c r="A1327" s="912"/>
      <c r="B1327" s="969"/>
      <c r="C1327" s="892"/>
      <c r="D1327" s="968"/>
      <c r="E1327" s="875"/>
      <c r="F1327" s="796"/>
    </row>
    <row r="1328" spans="1:6">
      <c r="A1328" s="963"/>
      <c r="B1328" s="964"/>
      <c r="C1328" s="776"/>
      <c r="D1328" s="912"/>
      <c r="E1328" s="875"/>
      <c r="F1328" s="796"/>
    </row>
    <row r="1329" spans="1:6">
      <c r="A1329" s="912"/>
      <c r="B1329" s="974"/>
      <c r="C1329" s="975"/>
      <c r="D1329" s="973"/>
      <c r="E1329" s="875"/>
      <c r="F1329" s="796"/>
    </row>
    <row r="1330" spans="1:6">
      <c r="A1330" s="912"/>
      <c r="B1330" s="974"/>
      <c r="C1330" s="975"/>
      <c r="D1330" s="973"/>
      <c r="E1330" s="875"/>
      <c r="F1330" s="976"/>
    </row>
    <row r="1331" spans="1:6">
      <c r="A1331" s="963"/>
      <c r="B1331" s="964"/>
      <c r="C1331" s="776"/>
      <c r="D1331" s="912"/>
      <c r="E1331" s="875"/>
      <c r="F1331" s="796"/>
    </row>
    <row r="1332" spans="1:6">
      <c r="A1332" s="912"/>
      <c r="B1332" s="847"/>
      <c r="C1332" s="914"/>
      <c r="D1332" s="915"/>
      <c r="E1332" s="875"/>
      <c r="F1332" s="796"/>
    </row>
    <row r="1333" spans="1:6">
      <c r="A1333" s="912"/>
      <c r="B1333" s="969"/>
      <c r="C1333" s="914"/>
      <c r="D1333" s="915"/>
      <c r="E1333" s="875"/>
      <c r="F1333" s="796"/>
    </row>
    <row r="1334" spans="1:6">
      <c r="A1334" s="963"/>
      <c r="B1334" s="925"/>
      <c r="C1334" s="914"/>
      <c r="D1334" s="915"/>
      <c r="E1334" s="875"/>
      <c r="F1334" s="796"/>
    </row>
    <row r="1335" spans="1:6">
      <c r="A1335" s="912"/>
      <c r="B1335" s="969"/>
      <c r="C1335" s="914"/>
      <c r="D1335" s="915"/>
      <c r="E1335" s="875"/>
      <c r="F1335" s="796"/>
    </row>
    <row r="1336" spans="1:6">
      <c r="A1336" s="963"/>
      <c r="B1336" s="925"/>
      <c r="C1336" s="914"/>
      <c r="D1336" s="915"/>
      <c r="E1336" s="875"/>
      <c r="F1336" s="796"/>
    </row>
    <row r="1337" spans="1:6">
      <c r="A1337" s="912"/>
      <c r="B1337" s="969"/>
      <c r="C1337" s="977"/>
      <c r="D1337" s="978"/>
      <c r="E1337" s="875"/>
      <c r="F1337" s="979"/>
    </row>
    <row r="1338" spans="1:6">
      <c r="A1338" s="963"/>
      <c r="B1338" s="980"/>
      <c r="C1338" s="914"/>
      <c r="D1338" s="915"/>
      <c r="E1338" s="875"/>
      <c r="F1338" s="796"/>
    </row>
    <row r="1339" spans="1:6">
      <c r="A1339" s="981"/>
      <c r="B1339" s="982"/>
      <c r="C1339" s="977"/>
      <c r="D1339" s="978"/>
      <c r="E1339" s="875"/>
      <c r="F1339" s="979"/>
    </row>
    <row r="1340" spans="1:6">
      <c r="A1340" s="963"/>
      <c r="B1340" s="983"/>
      <c r="C1340" s="984"/>
      <c r="D1340" s="985"/>
      <c r="E1340" s="875"/>
      <c r="F1340" s="796"/>
    </row>
    <row r="1341" spans="1:6">
      <c r="A1341" s="981"/>
      <c r="B1341" s="980"/>
      <c r="C1341" s="914"/>
      <c r="D1341" s="915"/>
      <c r="E1341" s="875"/>
      <c r="F1341" s="796"/>
    </row>
    <row r="1342" spans="1:6">
      <c r="A1342" s="963"/>
      <c r="B1342" s="983"/>
      <c r="C1342" s="984"/>
      <c r="D1342" s="985"/>
      <c r="E1342" s="875"/>
      <c r="F1342" s="796"/>
    </row>
    <row r="1343" spans="1:6">
      <c r="A1343" s="963"/>
      <c r="B1343" s="986"/>
      <c r="C1343" s="987"/>
      <c r="D1343" s="988"/>
      <c r="E1343" s="875"/>
      <c r="F1343" s="989"/>
    </row>
    <row r="1344" spans="1:6">
      <c r="A1344" s="963"/>
      <c r="B1344" s="983"/>
      <c r="C1344" s="984"/>
      <c r="D1344" s="985"/>
      <c r="E1344" s="875"/>
      <c r="F1344" s="796"/>
    </row>
    <row r="1345" spans="1:6">
      <c r="A1345" s="981"/>
      <c r="B1345" s="980"/>
      <c r="C1345" s="914"/>
      <c r="D1345" s="915"/>
      <c r="E1345" s="875"/>
      <c r="F1345" s="796"/>
    </row>
    <row r="1346" spans="1:6">
      <c r="A1346" s="963"/>
      <c r="B1346" s="983"/>
      <c r="C1346" s="984"/>
      <c r="D1346" s="985"/>
      <c r="E1346" s="875"/>
      <c r="F1346" s="796"/>
    </row>
    <row r="1347" spans="1:6">
      <c r="A1347" s="981"/>
      <c r="B1347" s="982"/>
      <c r="C1347" s="977"/>
      <c r="D1347" s="978"/>
      <c r="E1347" s="875"/>
      <c r="F1347" s="979"/>
    </row>
    <row r="1348" spans="1:6">
      <c r="A1348" s="963"/>
      <c r="B1348" s="980"/>
      <c r="C1348" s="914"/>
      <c r="D1348" s="915"/>
      <c r="E1348" s="875"/>
      <c r="F1348" s="796"/>
    </row>
    <row r="1349" spans="1:6">
      <c r="A1349" s="981"/>
      <c r="B1349" s="990"/>
      <c r="C1349" s="990"/>
      <c r="D1349" s="991"/>
      <c r="E1349" s="875"/>
      <c r="F1349" s="976"/>
    </row>
    <row r="1350" spans="1:6">
      <c r="A1350" s="963"/>
      <c r="B1350" s="980"/>
      <c r="C1350" s="914"/>
      <c r="D1350" s="915"/>
      <c r="E1350" s="875"/>
      <c r="F1350" s="796"/>
    </row>
    <row r="1351" spans="1:6">
      <c r="A1351" s="981"/>
      <c r="B1351" s="990"/>
      <c r="C1351" s="990"/>
      <c r="D1351" s="991"/>
      <c r="E1351" s="875"/>
      <c r="F1351" s="976"/>
    </row>
    <row r="1352" spans="1:6">
      <c r="A1352" s="963"/>
      <c r="B1352" s="980"/>
      <c r="C1352" s="914"/>
      <c r="D1352" s="915"/>
      <c r="E1352" s="875"/>
      <c r="F1352" s="796"/>
    </row>
    <row r="1353" spans="1:6">
      <c r="A1353" s="981"/>
      <c r="B1353" s="965"/>
      <c r="C1353" s="965"/>
      <c r="D1353" s="992"/>
      <c r="E1353" s="875"/>
      <c r="F1353" s="993"/>
    </row>
    <row r="1354" spans="1:6">
      <c r="A1354" s="963"/>
      <c r="B1354" s="980"/>
      <c r="C1354" s="914"/>
      <c r="D1354" s="915"/>
      <c r="E1354" s="875"/>
      <c r="F1354" s="796"/>
    </row>
    <row r="1355" spans="1:6">
      <c r="A1355" s="981"/>
      <c r="B1355" s="990"/>
      <c r="C1355" s="990"/>
      <c r="D1355" s="991"/>
      <c r="E1355" s="875"/>
      <c r="F1355" s="976"/>
    </row>
    <row r="1356" spans="1:6">
      <c r="A1356" s="963"/>
      <c r="B1356" s="980"/>
      <c r="C1356" s="914"/>
      <c r="D1356" s="915"/>
      <c r="E1356" s="875"/>
      <c r="F1356" s="796"/>
    </row>
    <row r="1357" spans="1:6">
      <c r="A1357" s="994"/>
      <c r="B1357" s="990"/>
      <c r="C1357" s="990"/>
      <c r="D1357" s="991"/>
      <c r="E1357" s="875"/>
      <c r="F1357" s="976"/>
    </row>
    <row r="1358" spans="1:6">
      <c r="A1358" s="963"/>
      <c r="B1358" s="980"/>
      <c r="C1358" s="914"/>
      <c r="D1358" s="915"/>
      <c r="E1358" s="875"/>
      <c r="F1358" s="796"/>
    </row>
    <row r="1359" spans="1:6">
      <c r="A1359" s="994"/>
      <c r="B1359" s="990"/>
      <c r="C1359" s="990"/>
      <c r="D1359" s="991"/>
      <c r="E1359" s="875"/>
      <c r="F1359" s="976"/>
    </row>
    <row r="1360" spans="1:6">
      <c r="A1360" s="963"/>
      <c r="B1360" s="980"/>
      <c r="C1360" s="914"/>
      <c r="D1360" s="915"/>
      <c r="E1360" s="875"/>
      <c r="F1360" s="796"/>
    </row>
    <row r="1361" spans="1:6">
      <c r="A1361" s="994"/>
      <c r="B1361" s="990"/>
      <c r="C1361" s="990"/>
      <c r="D1361" s="991"/>
      <c r="E1361" s="875"/>
      <c r="F1361" s="976"/>
    </row>
    <row r="1362" spans="1:6">
      <c r="A1362" s="963"/>
      <c r="B1362" s="980"/>
      <c r="C1362" s="914"/>
      <c r="D1362" s="915"/>
      <c r="E1362" s="875"/>
      <c r="F1362" s="796"/>
    </row>
    <row r="1363" spans="1:6">
      <c r="A1363" s="981"/>
      <c r="B1363" s="990"/>
      <c r="C1363" s="990"/>
      <c r="D1363" s="991"/>
      <c r="E1363" s="875"/>
      <c r="F1363" s="976"/>
    </row>
    <row r="1364" spans="1:6">
      <c r="A1364" s="963"/>
      <c r="B1364" s="980"/>
      <c r="C1364" s="914"/>
      <c r="D1364" s="915"/>
      <c r="E1364" s="875"/>
      <c r="F1364" s="796"/>
    </row>
    <row r="1365" spans="1:6">
      <c r="A1365" s="981"/>
      <c r="B1365" s="990"/>
      <c r="C1365" s="990"/>
      <c r="D1365" s="991"/>
      <c r="E1365" s="875"/>
      <c r="F1365" s="976"/>
    </row>
    <row r="1366" spans="1:6">
      <c r="A1366" s="963"/>
      <c r="B1366" s="980"/>
      <c r="C1366" s="914"/>
      <c r="D1366" s="915"/>
      <c r="E1366" s="875"/>
      <c r="F1366" s="796"/>
    </row>
    <row r="1367" spans="1:6">
      <c r="A1367" s="981"/>
      <c r="B1367" s="990"/>
      <c r="C1367" s="990"/>
      <c r="D1367" s="991"/>
      <c r="E1367" s="875"/>
      <c r="F1367" s="976"/>
    </row>
    <row r="1368" spans="1:6">
      <c r="A1368" s="963"/>
      <c r="B1368" s="980"/>
      <c r="C1368" s="914"/>
      <c r="D1368" s="915"/>
      <c r="E1368" s="875"/>
      <c r="F1368" s="796"/>
    </row>
    <row r="1369" spans="1:6">
      <c r="A1369" s="981"/>
      <c r="B1369" s="980"/>
      <c r="C1369" s="990"/>
      <c r="D1369" s="991"/>
      <c r="E1369" s="875"/>
      <c r="F1369" s="976"/>
    </row>
    <row r="1370" spans="1:6">
      <c r="A1370" s="963"/>
      <c r="B1370" s="980"/>
      <c r="C1370" s="914"/>
      <c r="D1370" s="915"/>
      <c r="E1370" s="875"/>
      <c r="F1370" s="796"/>
    </row>
    <row r="1371" spans="1:6">
      <c r="A1371" s="995"/>
      <c r="B1371" s="996"/>
      <c r="C1371" s="835"/>
      <c r="D1371" s="861"/>
      <c r="E1371" s="851"/>
      <c r="F1371" s="997"/>
    </row>
    <row r="1372" spans="1:6">
      <c r="A1372" s="865"/>
      <c r="B1372" s="864"/>
      <c r="C1372" s="865"/>
      <c r="D1372" s="956"/>
      <c r="E1372" s="880"/>
      <c r="F1372" s="998"/>
    </row>
    <row r="1373" spans="1:6">
      <c r="A1373" s="819"/>
      <c r="B1373" s="870"/>
      <c r="C1373" s="829"/>
      <c r="D1373" s="812"/>
      <c r="E1373" s="866"/>
      <c r="F1373" s="795"/>
    </row>
    <row r="1374" spans="1:6">
      <c r="A1374" s="868"/>
      <c r="B1374" s="959"/>
      <c r="C1374" s="829"/>
      <c r="D1374" s="960"/>
      <c r="E1374" s="961"/>
      <c r="F1374" s="867"/>
    </row>
    <row r="1375" spans="1:6">
      <c r="A1375" s="962"/>
      <c r="B1375" s="959"/>
      <c r="C1375" s="829"/>
      <c r="D1375" s="960"/>
      <c r="E1375" s="999"/>
      <c r="F1375" s="1000"/>
    </row>
    <row r="1376" spans="1:6">
      <c r="A1376" s="1001"/>
      <c r="B1376" s="1002"/>
      <c r="C1376" s="1003"/>
      <c r="D1376" s="1004"/>
      <c r="E1376" s="875"/>
      <c r="F1376" s="1005"/>
    </row>
    <row r="1377" spans="1:6">
      <c r="A1377" s="1006"/>
      <c r="B1377" s="1007"/>
      <c r="C1377" s="1007"/>
      <c r="D1377" s="1007"/>
      <c r="E1377" s="875"/>
      <c r="F1377" s="1008"/>
    </row>
    <row r="1378" spans="1:6">
      <c r="A1378" s="1001"/>
      <c r="B1378" s="1002"/>
      <c r="C1378" s="1003"/>
      <c r="D1378" s="1004"/>
      <c r="E1378" s="875"/>
      <c r="F1378" s="1005"/>
    </row>
    <row r="1379" spans="1:6">
      <c r="A1379" s="1006"/>
      <c r="B1379" s="1007"/>
      <c r="C1379" s="1009"/>
      <c r="D1379" s="1004"/>
      <c r="E1379" s="875"/>
      <c r="F1379" s="1005"/>
    </row>
    <row r="1380" spans="1:6">
      <c r="A1380" s="1001"/>
      <c r="B1380" s="1002"/>
      <c r="C1380" s="1003"/>
      <c r="D1380" s="1004"/>
      <c r="E1380" s="875"/>
      <c r="F1380" s="1005"/>
    </row>
    <row r="1381" spans="1:6">
      <c r="A1381" s="1001"/>
      <c r="B1381" s="1002"/>
      <c r="C1381" s="1003"/>
      <c r="D1381" s="1004"/>
      <c r="E1381" s="875"/>
      <c r="F1381" s="1005"/>
    </row>
    <row r="1382" spans="1:6">
      <c r="A1382" s="1010"/>
      <c r="B1382" s="1002"/>
      <c r="C1382" s="1003"/>
      <c r="D1382" s="1004"/>
      <c r="E1382" s="875"/>
      <c r="F1382" s="1005"/>
    </row>
    <row r="1383" spans="1:6">
      <c r="A1383" s="1006"/>
      <c r="B1383" s="1007"/>
      <c r="C1383" s="1009"/>
      <c r="D1383" s="1004"/>
      <c r="E1383" s="875"/>
      <c r="F1383" s="1005"/>
    </row>
    <row r="1384" spans="1:6">
      <c r="A1384" s="1006"/>
      <c r="B1384" s="1002"/>
      <c r="C1384" s="1003"/>
      <c r="D1384" s="1004"/>
      <c r="E1384" s="875"/>
      <c r="F1384" s="1005"/>
    </row>
    <row r="1385" spans="1:6">
      <c r="A1385" s="1006"/>
      <c r="B1385" s="1007"/>
      <c r="C1385" s="1009"/>
      <c r="D1385" s="1004"/>
      <c r="E1385" s="875"/>
      <c r="F1385" s="1005"/>
    </row>
    <row r="1386" spans="1:6">
      <c r="A1386" s="1006"/>
      <c r="B1386" s="1002"/>
      <c r="C1386" s="1003"/>
      <c r="D1386" s="1004"/>
      <c r="E1386" s="875"/>
      <c r="F1386" s="1005"/>
    </row>
    <row r="1387" spans="1:6">
      <c r="A1387" s="1006"/>
      <c r="B1387" s="1007"/>
      <c r="C1387" s="1009"/>
      <c r="D1387" s="1004"/>
      <c r="E1387" s="875"/>
      <c r="F1387" s="1005"/>
    </row>
    <row r="1388" spans="1:6">
      <c r="A1388" s="1001"/>
      <c r="B1388" s="1002"/>
      <c r="C1388" s="1003"/>
      <c r="D1388" s="1004"/>
      <c r="E1388" s="875"/>
      <c r="F1388" s="1005"/>
    </row>
    <row r="1389" spans="1:6">
      <c r="A1389" s="1006"/>
      <c r="B1389" s="1007"/>
      <c r="C1389" s="1007"/>
      <c r="D1389" s="1004"/>
      <c r="E1389" s="875"/>
      <c r="F1389" s="1005"/>
    </row>
    <row r="1390" spans="1:6">
      <c r="A1390" s="1001"/>
      <c r="B1390" s="1002"/>
      <c r="C1390" s="1003"/>
      <c r="D1390" s="1004"/>
      <c r="E1390" s="875"/>
      <c r="F1390" s="1005"/>
    </row>
    <row r="1391" spans="1:6">
      <c r="A1391" s="1006"/>
      <c r="B1391" s="1007"/>
      <c r="C1391" s="1007"/>
      <c r="D1391" s="1007"/>
      <c r="E1391" s="875"/>
      <c r="F1391" s="1005"/>
    </row>
    <row r="1392" spans="1:6">
      <c r="A1392" s="1001"/>
      <c r="B1392" s="1002"/>
      <c r="C1392" s="1003"/>
      <c r="D1392" s="1004"/>
      <c r="E1392" s="875"/>
      <c r="F1392" s="1005"/>
    </row>
    <row r="1393" spans="1:6">
      <c r="A1393" s="1006"/>
      <c r="B1393" s="1007"/>
      <c r="C1393" s="1009"/>
      <c r="D1393" s="1004"/>
      <c r="E1393" s="875"/>
      <c r="F1393" s="1005"/>
    </row>
    <row r="1394" spans="1:6">
      <c r="A1394" s="1001"/>
      <c r="B1394" s="1002"/>
      <c r="C1394" s="1003"/>
      <c r="D1394" s="1004"/>
      <c r="E1394" s="875"/>
      <c r="F1394" s="1005"/>
    </row>
    <row r="1395" spans="1:6">
      <c r="A1395" s="1006"/>
      <c r="B1395" s="1007"/>
      <c r="C1395" s="1009"/>
      <c r="D1395" s="1004"/>
      <c r="E1395" s="875"/>
      <c r="F1395" s="1005"/>
    </row>
    <row r="1396" spans="1:6">
      <c r="A1396" s="1006"/>
      <c r="B1396" s="1002"/>
      <c r="C1396" s="1003"/>
      <c r="D1396" s="1004"/>
      <c r="E1396" s="875"/>
      <c r="F1396" s="1005"/>
    </row>
    <row r="1397" spans="1:6">
      <c r="A1397" s="1006"/>
      <c r="B1397" s="1007"/>
      <c r="C1397" s="1009"/>
      <c r="D1397" s="1004"/>
      <c r="E1397" s="875"/>
      <c r="F1397" s="1005"/>
    </row>
    <row r="1398" spans="1:6">
      <c r="A1398" s="1001"/>
      <c r="B1398" s="1002"/>
      <c r="C1398" s="1003"/>
      <c r="D1398" s="1004"/>
      <c r="E1398" s="875"/>
      <c r="F1398" s="1005"/>
    </row>
    <row r="1399" spans="1:6">
      <c r="A1399" s="1006"/>
      <c r="B1399" s="1007"/>
      <c r="C1399" s="1009"/>
      <c r="D1399" s="1004"/>
      <c r="E1399" s="875"/>
      <c r="F1399" s="1005"/>
    </row>
    <row r="1400" spans="1:6">
      <c r="A1400" s="1001"/>
      <c r="B1400" s="1002"/>
      <c r="C1400" s="1003"/>
      <c r="D1400" s="1004"/>
      <c r="E1400" s="875"/>
      <c r="F1400" s="1005"/>
    </row>
    <row r="1401" spans="1:6">
      <c r="A1401" s="1006"/>
      <c r="B1401" s="1007"/>
      <c r="C1401" s="1009"/>
      <c r="D1401" s="1004"/>
      <c r="E1401" s="875"/>
      <c r="F1401" s="1005"/>
    </row>
    <row r="1402" spans="1:6">
      <c r="A1402" s="1001"/>
      <c r="B1402" s="1002"/>
      <c r="C1402" s="1003"/>
      <c r="D1402" s="1004"/>
      <c r="E1402" s="875"/>
      <c r="F1402" s="1005"/>
    </row>
    <row r="1403" spans="1:6">
      <c r="A1403" s="1006"/>
      <c r="B1403" s="1007"/>
      <c r="C1403" s="1009"/>
      <c r="D1403" s="1004"/>
      <c r="E1403" s="875"/>
      <c r="F1403" s="1005"/>
    </row>
    <row r="1404" spans="1:6">
      <c r="A1404" s="1001"/>
      <c r="B1404" s="1002"/>
      <c r="C1404" s="1003"/>
      <c r="D1404" s="1004"/>
      <c r="E1404" s="875"/>
      <c r="F1404" s="1005"/>
    </row>
    <row r="1405" spans="1:6">
      <c r="A1405" s="1006"/>
      <c r="B1405" s="1007"/>
      <c r="C1405" s="1011"/>
      <c r="D1405" s="1004"/>
      <c r="E1405" s="875"/>
      <c r="F1405" s="1005"/>
    </row>
    <row r="1406" spans="1:6">
      <c r="A1406" s="1006"/>
      <c r="B1406" s="1012"/>
      <c r="C1406" s="1003"/>
      <c r="D1406" s="1004"/>
      <c r="E1406" s="875"/>
      <c r="F1406" s="1005"/>
    </row>
    <row r="1407" spans="1:6">
      <c r="A1407" s="1001"/>
      <c r="B1407" s="1013"/>
      <c r="C1407" s="1009"/>
      <c r="D1407" s="1004"/>
      <c r="E1407" s="875"/>
      <c r="F1407" s="1005"/>
    </row>
    <row r="1408" spans="1:6">
      <c r="A1408" s="1014"/>
      <c r="B1408" s="1012"/>
      <c r="C1408" s="1003"/>
      <c r="D1408" s="1004"/>
      <c r="E1408" s="875"/>
      <c r="F1408" s="1005"/>
    </row>
    <row r="1409" spans="1:6">
      <c r="A1409" s="1001"/>
      <c r="B1409" s="1013"/>
      <c r="C1409" s="1009"/>
      <c r="D1409" s="1004"/>
      <c r="E1409" s="875"/>
      <c r="F1409" s="1005"/>
    </row>
    <row r="1410" spans="1:6">
      <c r="A1410" s="1014"/>
      <c r="B1410" s="1015"/>
      <c r="C1410" s="1003"/>
      <c r="D1410" s="1004"/>
      <c r="E1410" s="875"/>
      <c r="F1410" s="1005"/>
    </row>
    <row r="1411" spans="1:6">
      <c r="A1411" s="1001"/>
      <c r="B1411" s="1013"/>
      <c r="C1411" s="1003"/>
      <c r="D1411" s="1004"/>
      <c r="E1411" s="875"/>
      <c r="F1411" s="1005"/>
    </row>
    <row r="1412" spans="1:6">
      <c r="A1412" s="1001"/>
      <c r="B1412" s="1013"/>
      <c r="C1412" s="1003"/>
      <c r="D1412" s="1004"/>
      <c r="E1412" s="875"/>
      <c r="F1412" s="1005"/>
    </row>
    <row r="1413" spans="1:6">
      <c r="A1413" s="1016"/>
      <c r="B1413" s="959"/>
      <c r="C1413" s="829"/>
      <c r="D1413" s="960"/>
      <c r="E1413" s="875"/>
      <c r="F1413" s="1000"/>
    </row>
    <row r="1414" spans="1:6">
      <c r="A1414" s="834"/>
      <c r="C1414" s="853"/>
      <c r="D1414" s="853"/>
      <c r="E1414" s="875"/>
      <c r="F1414" s="934"/>
    </row>
    <row r="1415" spans="1:6">
      <c r="A1415" s="819"/>
      <c r="B1415" s="853"/>
      <c r="D1415" s="882"/>
      <c r="E1415" s="875"/>
      <c r="F1415" s="789"/>
    </row>
    <row r="1416" spans="1:6">
      <c r="A1416" s="819"/>
      <c r="B1416" s="837"/>
      <c r="C1416" s="848"/>
      <c r="D1416" s="882"/>
      <c r="E1416" s="875"/>
      <c r="F1416" s="789"/>
    </row>
    <row r="1417" spans="1:6">
      <c r="A1417" s="819"/>
      <c r="B1417" s="837"/>
      <c r="C1417" s="848"/>
      <c r="D1417" s="812"/>
      <c r="E1417" s="875"/>
      <c r="F1417" s="789"/>
    </row>
    <row r="1418" spans="1:6">
      <c r="A1418" s="834"/>
      <c r="C1418" s="853"/>
      <c r="D1418" s="853"/>
      <c r="E1418" s="875"/>
      <c r="F1418" s="934"/>
    </row>
    <row r="1419" spans="1:6">
      <c r="A1419" s="834"/>
      <c r="D1419" s="882"/>
      <c r="E1419" s="875"/>
      <c r="F1419" s="789"/>
    </row>
    <row r="1420" spans="1:6">
      <c r="A1420" s="995"/>
      <c r="B1420" s="996"/>
      <c r="C1420" s="835"/>
      <c r="D1420" s="861"/>
      <c r="E1420" s="851"/>
      <c r="F1420" s="997"/>
    </row>
    <row r="1421" spans="1:6">
      <c r="A1421" s="865"/>
      <c r="B1421" s="864"/>
      <c r="C1421" s="865"/>
      <c r="D1421" s="956"/>
      <c r="E1421" s="880"/>
      <c r="F1421" s="998"/>
    </row>
    <row r="1422" spans="1:6">
      <c r="A1422" s="829"/>
      <c r="B1422" s="849"/>
      <c r="C1422" s="829"/>
      <c r="D1422" s="1017"/>
      <c r="E1422" s="812"/>
      <c r="F1422" s="1018"/>
    </row>
    <row r="1423" spans="1:6">
      <c r="A1423" s="962"/>
      <c r="B1423" s="959"/>
      <c r="C1423" s="1011"/>
      <c r="D1423" s="1011"/>
      <c r="E1423" s="1011"/>
      <c r="F1423" s="1019"/>
    </row>
    <row r="1424" spans="1:6">
      <c r="A1424" s="962"/>
      <c r="B1424" s="1020"/>
      <c r="C1424" s="1011"/>
      <c r="D1424" s="1011"/>
      <c r="E1424" s="1011"/>
      <c r="F1424" s="1019"/>
    </row>
    <row r="1425" spans="1:6">
      <c r="A1425" s="1021"/>
      <c r="B1425" s="1022"/>
      <c r="C1425" s="1023"/>
      <c r="D1425" s="1024"/>
      <c r="E1425" s="875"/>
      <c r="F1425" s="1019"/>
    </row>
    <row r="1426" spans="1:6">
      <c r="A1426" s="1021"/>
      <c r="B1426" s="1011"/>
      <c r="C1426" s="1011"/>
      <c r="D1426" s="1011"/>
      <c r="E1426" s="875"/>
      <c r="F1426" s="1019"/>
    </row>
    <row r="1427" spans="1:6">
      <c r="A1427" s="1021"/>
      <c r="B1427" s="1022"/>
      <c r="C1427" s="1023"/>
      <c r="D1427" s="1024"/>
      <c r="E1427" s="875"/>
      <c r="F1427" s="1019"/>
    </row>
    <row r="1428" spans="1:6">
      <c r="A1428" s="1021"/>
      <c r="B1428" s="1011"/>
      <c r="C1428" s="1011"/>
      <c r="D1428" s="1011"/>
      <c r="E1428" s="875"/>
      <c r="F1428" s="1019"/>
    </row>
    <row r="1429" spans="1:6">
      <c r="A1429" s="1021"/>
      <c r="B1429" s="1022"/>
      <c r="C1429" s="1023"/>
      <c r="D1429" s="1024"/>
      <c r="E1429" s="875"/>
      <c r="F1429" s="1019"/>
    </row>
    <row r="1430" spans="1:6">
      <c r="A1430" s="1021"/>
      <c r="B1430" s="1011"/>
      <c r="C1430" s="1011"/>
      <c r="D1430" s="1011"/>
      <c r="E1430" s="875"/>
      <c r="F1430" s="1019"/>
    </row>
    <row r="1431" spans="1:6">
      <c r="A1431" s="1021"/>
      <c r="B1431" s="1022"/>
      <c r="C1431" s="1023"/>
      <c r="D1431" s="1024"/>
      <c r="E1431" s="875"/>
      <c r="F1431" s="1019"/>
    </row>
    <row r="1432" spans="1:6">
      <c r="A1432" s="1021"/>
      <c r="B1432" s="1011"/>
      <c r="C1432" s="1011"/>
      <c r="D1432" s="1011"/>
      <c r="E1432" s="875"/>
      <c r="F1432" s="1019"/>
    </row>
    <row r="1433" spans="1:6">
      <c r="A1433" s="1021"/>
      <c r="B1433" s="1022"/>
      <c r="C1433" s="1023"/>
      <c r="D1433" s="1024"/>
      <c r="E1433" s="875"/>
      <c r="F1433" s="1019"/>
    </row>
    <row r="1434" spans="1:6">
      <c r="A1434" s="1021"/>
      <c r="B1434" s="1011"/>
      <c r="C1434" s="1011"/>
      <c r="D1434" s="1011"/>
      <c r="E1434" s="875"/>
      <c r="F1434" s="1019"/>
    </row>
    <row r="1435" spans="1:6">
      <c r="A1435" s="1021"/>
      <c r="B1435" s="1022"/>
      <c r="C1435" s="1023"/>
      <c r="D1435" s="1024"/>
      <c r="E1435" s="875"/>
      <c r="F1435" s="1019"/>
    </row>
    <row r="1436" spans="1:6">
      <c r="A1436" s="1021"/>
      <c r="B1436" s="1011"/>
      <c r="C1436" s="1011"/>
      <c r="D1436" s="1011"/>
      <c r="E1436" s="875"/>
      <c r="F1436" s="1019"/>
    </row>
    <row r="1437" spans="1:6">
      <c r="A1437" s="1021"/>
      <c r="B1437" s="1022"/>
      <c r="C1437" s="1023"/>
      <c r="D1437" s="1024"/>
      <c r="E1437" s="875"/>
      <c r="F1437" s="1019"/>
    </row>
    <row r="1438" spans="1:6">
      <c r="A1438" s="1021"/>
      <c r="B1438" s="1011"/>
      <c r="C1438" s="1011"/>
      <c r="D1438" s="1011"/>
      <c r="E1438" s="875"/>
      <c r="F1438" s="1019"/>
    </row>
    <row r="1439" spans="1:6">
      <c r="A1439" s="1021"/>
      <c r="B1439" s="1022"/>
      <c r="C1439" s="1023"/>
      <c r="D1439" s="1024"/>
      <c r="E1439" s="875"/>
      <c r="F1439" s="1019"/>
    </row>
    <row r="1440" spans="1:6">
      <c r="A1440" s="1021"/>
      <c r="B1440" s="1011"/>
      <c r="C1440" s="1011"/>
      <c r="D1440" s="1011"/>
      <c r="E1440" s="875"/>
      <c r="F1440" s="1019"/>
    </row>
    <row r="1441" spans="1:6">
      <c r="A1441" s="1021"/>
      <c r="B1441" s="1022"/>
      <c r="C1441" s="1023"/>
      <c r="D1441" s="1024"/>
      <c r="E1441" s="875"/>
      <c r="F1441" s="1019"/>
    </row>
    <row r="1442" spans="1:6">
      <c r="A1442" s="1021"/>
      <c r="B1442" s="1011"/>
      <c r="C1442" s="1011"/>
      <c r="D1442" s="1011"/>
      <c r="E1442" s="875"/>
      <c r="F1442" s="1019"/>
    </row>
    <row r="1443" spans="1:6">
      <c r="A1443" s="1021"/>
      <c r="B1443" s="1022"/>
      <c r="C1443" s="1023"/>
      <c r="D1443" s="1024"/>
      <c r="E1443" s="875"/>
      <c r="F1443" s="1019"/>
    </row>
    <row r="1444" spans="1:6">
      <c r="A1444" s="1021"/>
      <c r="B1444" s="1011"/>
      <c r="C1444" s="1011"/>
      <c r="D1444" s="1011"/>
      <c r="E1444" s="875"/>
      <c r="F1444" s="1019"/>
    </row>
    <row r="1445" spans="1:6">
      <c r="A1445" s="1021"/>
      <c r="B1445" s="1022"/>
      <c r="C1445" s="1023"/>
      <c r="D1445" s="1024"/>
      <c r="E1445" s="875"/>
      <c r="F1445" s="1019"/>
    </row>
    <row r="1446" spans="1:6">
      <c r="A1446" s="1021"/>
      <c r="B1446" s="1011"/>
      <c r="C1446" s="1025"/>
      <c r="D1446" s="1025"/>
      <c r="E1446" s="875"/>
      <c r="F1446" s="1019"/>
    </row>
    <row r="1447" spans="1:6">
      <c r="A1447" s="1021"/>
      <c r="B1447" s="1022"/>
      <c r="C1447" s="1023"/>
      <c r="D1447" s="1024"/>
      <c r="E1447" s="875"/>
      <c r="F1447" s="1019"/>
    </row>
    <row r="1448" spans="1:6">
      <c r="A1448" s="1021"/>
      <c r="B1448" s="1011"/>
      <c r="C1448" s="1025"/>
      <c r="D1448" s="1025"/>
      <c r="E1448" s="875"/>
      <c r="F1448" s="1019"/>
    </row>
    <row r="1449" spans="1:6">
      <c r="A1449" s="1021"/>
      <c r="B1449" s="1022"/>
      <c r="C1449" s="1023"/>
      <c r="D1449" s="1024"/>
      <c r="E1449" s="875"/>
      <c r="F1449" s="1019"/>
    </row>
    <row r="1450" spans="1:6">
      <c r="A1450" s="1021"/>
      <c r="B1450" s="1011"/>
      <c r="C1450" s="1025"/>
      <c r="D1450" s="1025"/>
      <c r="E1450" s="875"/>
      <c r="F1450" s="1019"/>
    </row>
    <row r="1451" spans="1:6">
      <c r="A1451" s="1021"/>
      <c r="B1451" s="1022"/>
      <c r="C1451" s="1023"/>
      <c r="D1451" s="1024"/>
      <c r="E1451" s="875"/>
      <c r="F1451" s="1019"/>
    </row>
    <row r="1452" spans="1:6">
      <c r="A1452" s="1021"/>
      <c r="B1452" s="1011"/>
      <c r="C1452" s="1025"/>
      <c r="D1452" s="1025"/>
      <c r="E1452" s="875"/>
      <c r="F1452" s="1019"/>
    </row>
    <row r="1453" spans="1:6">
      <c r="A1453" s="1021"/>
      <c r="B1453" s="1022"/>
      <c r="C1453" s="1023"/>
      <c r="D1453" s="1024"/>
      <c r="E1453" s="875"/>
      <c r="F1453" s="1019"/>
    </row>
    <row r="1454" spans="1:6">
      <c r="A1454" s="1021"/>
      <c r="B1454" s="1011"/>
      <c r="C1454" s="1023"/>
      <c r="D1454" s="1024"/>
      <c r="E1454" s="875"/>
      <c r="F1454" s="1019"/>
    </row>
    <row r="1455" spans="1:6">
      <c r="A1455" s="1021"/>
      <c r="B1455" s="1022"/>
      <c r="C1455" s="1023"/>
      <c r="D1455" s="1024"/>
      <c r="E1455" s="875"/>
      <c r="F1455" s="1019"/>
    </row>
    <row r="1456" spans="1:6">
      <c r="A1456" s="1021"/>
      <c r="B1456" s="1011"/>
      <c r="C1456" s="1011"/>
      <c r="D1456" s="1011"/>
      <c r="E1456" s="875"/>
      <c r="F1456" s="1019"/>
    </row>
    <row r="1457" spans="1:6">
      <c r="A1457" s="1021"/>
      <c r="B1457" s="1022"/>
      <c r="C1457" s="1023"/>
      <c r="D1457" s="1024"/>
      <c r="E1457" s="875"/>
      <c r="F1457" s="1019"/>
    </row>
    <row r="1458" spans="1:6">
      <c r="A1458" s="1021"/>
      <c r="B1458" s="1011"/>
      <c r="C1458" s="1011"/>
      <c r="D1458" s="1011"/>
      <c r="E1458" s="875"/>
      <c r="F1458" s="1019"/>
    </row>
    <row r="1459" spans="1:6">
      <c r="A1459" s="1021"/>
      <c r="B1459" s="1022"/>
      <c r="C1459" s="1023"/>
      <c r="D1459" s="1024"/>
      <c r="E1459" s="875"/>
      <c r="F1459" s="1019"/>
    </row>
    <row r="1460" spans="1:6">
      <c r="A1460" s="1021"/>
      <c r="B1460" s="1011"/>
      <c r="C1460" s="1011"/>
      <c r="D1460" s="1011"/>
      <c r="E1460" s="875"/>
      <c r="F1460" s="1019"/>
    </row>
    <row r="1461" spans="1:6">
      <c r="A1461" s="1021"/>
      <c r="B1461" s="1022"/>
      <c r="C1461" s="1023"/>
      <c r="D1461" s="1024"/>
      <c r="E1461" s="875"/>
      <c r="F1461" s="1019"/>
    </row>
    <row r="1462" spans="1:6">
      <c r="A1462" s="1021"/>
      <c r="B1462" s="1011"/>
      <c r="C1462" s="1023"/>
      <c r="D1462" s="1024"/>
      <c r="E1462" s="875"/>
      <c r="F1462" s="1019"/>
    </row>
    <row r="1463" spans="1:6">
      <c r="A1463" s="1021"/>
      <c r="B1463" s="1022"/>
      <c r="C1463" s="1023"/>
      <c r="D1463" s="1024"/>
      <c r="E1463" s="875"/>
      <c r="F1463" s="1019"/>
    </row>
    <row r="1464" spans="1:6">
      <c r="A1464" s="1021"/>
      <c r="B1464" s="1022"/>
      <c r="C1464" s="1011"/>
      <c r="D1464" s="1011"/>
      <c r="E1464" s="875"/>
      <c r="F1464" s="1019"/>
    </row>
    <row r="1465" spans="1:6">
      <c r="A1465" s="1021"/>
      <c r="B1465" s="1022"/>
      <c r="C1465" s="1023"/>
      <c r="D1465" s="1024"/>
      <c r="E1465" s="875"/>
      <c r="F1465" s="1019"/>
    </row>
    <row r="1466" spans="1:6">
      <c r="A1466" s="1021"/>
      <c r="B1466" s="1011"/>
      <c r="C1466" s="1011"/>
      <c r="D1466" s="1011"/>
      <c r="E1466" s="875"/>
      <c r="F1466" s="1019"/>
    </row>
    <row r="1467" spans="1:6">
      <c r="A1467" s="1021"/>
      <c r="B1467" s="1022"/>
      <c r="C1467" s="1023"/>
      <c r="D1467" s="1024"/>
      <c r="E1467" s="875"/>
      <c r="F1467" s="1019"/>
    </row>
    <row r="1468" spans="1:6">
      <c r="A1468" s="1021"/>
      <c r="B1468" s="1011"/>
      <c r="C1468" s="1026"/>
      <c r="D1468" s="1011"/>
      <c r="E1468" s="875"/>
      <c r="F1468" s="1019"/>
    </row>
    <row r="1469" spans="1:6">
      <c r="A1469" s="1021"/>
      <c r="B1469" s="1027"/>
      <c r="C1469" s="1026"/>
      <c r="D1469" s="1024"/>
      <c r="E1469" s="875"/>
      <c r="F1469" s="1019"/>
    </row>
    <row r="1470" spans="1:6">
      <c r="A1470" s="1021"/>
      <c r="B1470" s="1027"/>
      <c r="C1470" s="1026"/>
      <c r="D1470" s="1024"/>
      <c r="E1470" s="875"/>
      <c r="F1470" s="1019"/>
    </row>
    <row r="1471" spans="1:6">
      <c r="A1471" s="1021"/>
      <c r="B1471" s="1027"/>
      <c r="C1471" s="1026"/>
      <c r="D1471" s="1024"/>
      <c r="E1471" s="875"/>
      <c r="F1471" s="1019"/>
    </row>
    <row r="1472" spans="1:6">
      <c r="A1472" s="1021"/>
      <c r="B1472" s="1027"/>
      <c r="C1472" s="1028"/>
      <c r="D1472" s="1011"/>
      <c r="E1472" s="875"/>
      <c r="F1472" s="1019"/>
    </row>
    <row r="1473" spans="1:6">
      <c r="A1473" s="1021"/>
      <c r="B1473" s="1011"/>
      <c r="C1473" s="1028"/>
      <c r="D1473" s="1024"/>
      <c r="E1473" s="875"/>
      <c r="F1473" s="1019"/>
    </row>
    <row r="1474" spans="1:6">
      <c r="A1474" s="995"/>
      <c r="B1474" s="837"/>
      <c r="C1474" s="854"/>
      <c r="D1474" s="836"/>
      <c r="E1474" s="836"/>
      <c r="F1474" s="775"/>
    </row>
    <row r="1475" spans="1:6">
      <c r="A1475" s="1029"/>
      <c r="B1475" s="879"/>
      <c r="C1475" s="1030"/>
      <c r="D1475" s="1031"/>
      <c r="E1475" s="1032"/>
      <c r="F1475" s="1033"/>
    </row>
    <row r="1476" spans="1:6">
      <c r="A1476" s="829"/>
      <c r="B1476" s="849"/>
      <c r="C1476" s="829"/>
      <c r="D1476" s="1017"/>
      <c r="E1476" s="812"/>
      <c r="F1476" s="1018"/>
    </row>
    <row r="1477" spans="1:6">
      <c r="A1477" s="1034"/>
      <c r="B1477" s="849"/>
      <c r="C1477" s="829"/>
      <c r="D1477" s="866"/>
      <c r="E1477" s="866"/>
      <c r="F1477" s="793"/>
    </row>
    <row r="1478" spans="1:6">
      <c r="A1478" s="840"/>
      <c r="B1478" s="870"/>
      <c r="C1478" s="848"/>
      <c r="D1478" s="1017"/>
      <c r="E1478" s="866"/>
      <c r="F1478" s="954"/>
    </row>
    <row r="1479" spans="1:6">
      <c r="A1479" s="907"/>
      <c r="B1479" s="936"/>
      <c r="C1479" s="848"/>
      <c r="D1479" s="1017"/>
      <c r="E1479" s="866"/>
      <c r="F1479" s="954"/>
    </row>
    <row r="1480" spans="1:6">
      <c r="A1480" s="907"/>
      <c r="B1480" s="849"/>
      <c r="C1480" s="848"/>
      <c r="D1480" s="1017"/>
      <c r="E1480" s="866"/>
      <c r="F1480" s="954"/>
    </row>
    <row r="1481" spans="1:6">
      <c r="A1481" s="1035"/>
      <c r="B1481" s="925"/>
      <c r="C1481" s="848"/>
      <c r="D1481" s="1017"/>
      <c r="E1481" s="866"/>
      <c r="F1481" s="1036"/>
    </row>
    <row r="1482" spans="1:6">
      <c r="A1482" s="1035"/>
      <c r="B1482" s="925"/>
      <c r="C1482" s="848"/>
      <c r="D1482" s="1017"/>
      <c r="E1482" s="866"/>
      <c r="F1482" s="1036"/>
    </row>
    <row r="1483" spans="1:6">
      <c r="A1483" s="1035"/>
      <c r="B1483" s="925"/>
      <c r="C1483" s="848"/>
      <c r="D1483" s="1017"/>
      <c r="E1483" s="866"/>
      <c r="F1483" s="1036"/>
    </row>
    <row r="1484" spans="1:6">
      <c r="A1484" s="1035"/>
      <c r="B1484" s="925"/>
      <c r="C1484" s="848"/>
      <c r="D1484" s="1017"/>
      <c r="E1484" s="866"/>
      <c r="F1484" s="1036"/>
    </row>
    <row r="1485" spans="1:6">
      <c r="A1485" s="1035"/>
      <c r="B1485" s="925"/>
      <c r="C1485" s="848"/>
      <c r="D1485" s="1017"/>
      <c r="E1485" s="866"/>
      <c r="F1485" s="1036"/>
    </row>
    <row r="1486" spans="1:6">
      <c r="A1486" s="1035"/>
      <c r="B1486" s="925"/>
      <c r="C1486" s="848"/>
      <c r="D1486" s="1017"/>
      <c r="E1486" s="866"/>
      <c r="F1486" s="1036"/>
    </row>
    <row r="1487" spans="1:6">
      <c r="A1487" s="1035"/>
      <c r="B1487" s="925"/>
      <c r="C1487" s="848"/>
      <c r="D1487" s="1017"/>
      <c r="E1487" s="866"/>
      <c r="F1487" s="1036"/>
    </row>
    <row r="1488" spans="1:6">
      <c r="A1488" s="1035"/>
      <c r="B1488" s="925"/>
      <c r="C1488" s="848"/>
      <c r="D1488" s="1017"/>
      <c r="E1488" s="866"/>
      <c r="F1488" s="1036"/>
    </row>
    <row r="1489" spans="1:6">
      <c r="A1489" s="819"/>
      <c r="B1489" s="936"/>
      <c r="C1489" s="848"/>
      <c r="D1489" s="1017"/>
      <c r="E1489" s="866"/>
      <c r="F1489" s="1036"/>
    </row>
    <row r="1490" spans="1:6">
      <c r="A1490" s="1035"/>
      <c r="B1490" s="828"/>
      <c r="C1490" s="848"/>
      <c r="D1490" s="1017"/>
      <c r="E1490" s="866"/>
      <c r="F1490" s="1036"/>
    </row>
    <row r="1491" spans="1:6">
      <c r="A1491" s="1035"/>
      <c r="B1491" s="828"/>
      <c r="C1491" s="848"/>
      <c r="D1491" s="1017"/>
      <c r="E1491" s="866"/>
      <c r="F1491" s="1036"/>
    </row>
    <row r="1492" spans="1:6">
      <c r="A1492" s="1035"/>
      <c r="B1492" s="828"/>
      <c r="C1492" s="848"/>
      <c r="D1492" s="1017"/>
      <c r="E1492" s="866"/>
      <c r="F1492" s="1036"/>
    </row>
    <row r="1493" spans="1:6">
      <c r="A1493" s="819"/>
      <c r="B1493" s="936"/>
      <c r="C1493" s="848"/>
      <c r="D1493" s="1017"/>
      <c r="E1493" s="866"/>
      <c r="F1493" s="1036"/>
    </row>
    <row r="1494" spans="1:6">
      <c r="A1494" s="1035"/>
      <c r="B1494" s="828"/>
      <c r="C1494" s="848"/>
      <c r="D1494" s="1017"/>
      <c r="E1494" s="866"/>
      <c r="F1494" s="1036"/>
    </row>
    <row r="1495" spans="1:6">
      <c r="A1495" s="1035"/>
      <c r="B1495" s="828"/>
      <c r="C1495" s="848"/>
      <c r="D1495" s="1017"/>
      <c r="E1495" s="866"/>
      <c r="F1495" s="1036"/>
    </row>
    <row r="1496" spans="1:6">
      <c r="A1496" s="1035"/>
      <c r="B1496" s="936"/>
      <c r="C1496" s="848"/>
      <c r="D1496" s="1017"/>
      <c r="E1496" s="866"/>
      <c r="F1496" s="1036"/>
    </row>
    <row r="1497" spans="1:6">
      <c r="A1497" s="1035"/>
      <c r="B1497" s="1037"/>
      <c r="C1497" s="1038"/>
      <c r="D1497" s="1039"/>
      <c r="E1497" s="875"/>
      <c r="F1497" s="1040"/>
    </row>
    <row r="1498" spans="1:6">
      <c r="A1498" s="1035"/>
      <c r="B1498" s="925"/>
      <c r="C1498" s="848"/>
      <c r="D1498" s="1017"/>
      <c r="E1498" s="866"/>
      <c r="F1498" s="954"/>
    </row>
    <row r="1499" spans="1:6">
      <c r="A1499" s="872"/>
      <c r="B1499" s="873"/>
      <c r="C1499" s="821"/>
      <c r="D1499" s="812"/>
      <c r="E1499" s="875"/>
      <c r="F1499" s="789"/>
    </row>
    <row r="1500" spans="1:6">
      <c r="A1500" s="872"/>
      <c r="B1500" s="873"/>
      <c r="C1500" s="1041"/>
      <c r="D1500" s="807"/>
      <c r="E1500" s="1042"/>
      <c r="F1500" s="954"/>
    </row>
    <row r="1501" spans="1:6">
      <c r="A1501" s="872"/>
      <c r="B1501" s="873"/>
      <c r="C1501" s="874"/>
      <c r="D1501" s="812"/>
      <c r="E1501" s="875"/>
      <c r="F1501" s="789"/>
    </row>
    <row r="1502" spans="1:6">
      <c r="A1502" s="872"/>
      <c r="B1502" s="873"/>
      <c r="C1502" s="1041"/>
      <c r="D1502" s="807"/>
      <c r="E1502" s="866"/>
      <c r="F1502" s="954"/>
    </row>
    <row r="1503" spans="1:6">
      <c r="A1503" s="870"/>
      <c r="B1503" s="870"/>
      <c r="C1503" s="829"/>
      <c r="D1503" s="810"/>
      <c r="E1503" s="866"/>
      <c r="F1503" s="954"/>
    </row>
    <row r="1504" spans="1:6">
      <c r="A1504" s="865"/>
      <c r="B1504" s="864"/>
      <c r="C1504" s="865"/>
      <c r="D1504" s="956"/>
      <c r="E1504" s="880"/>
      <c r="F1504" s="998"/>
    </row>
    <row r="1505" spans="1:6">
      <c r="A1505" s="819"/>
      <c r="B1505" s="870"/>
      <c r="C1505" s="829"/>
      <c r="D1505" s="812"/>
      <c r="E1505" s="866"/>
      <c r="F1505" s="795"/>
    </row>
    <row r="1506" spans="1:6">
      <c r="A1506" s="1043"/>
      <c r="B1506" s="858"/>
      <c r="C1506" s="1044"/>
      <c r="D1506" s="1045"/>
      <c r="E1506" s="1046"/>
      <c r="F1506" s="795"/>
    </row>
    <row r="1507" spans="1:6">
      <c r="A1507" s="1043"/>
      <c r="B1507" s="873"/>
      <c r="C1507" s="1044"/>
      <c r="D1507" s="1045"/>
      <c r="E1507" s="1046"/>
      <c r="F1507" s="795"/>
    </row>
    <row r="1508" spans="1:6">
      <c r="C1508" s="1044"/>
      <c r="D1508" s="1045"/>
      <c r="E1508" s="1048"/>
      <c r="F1508" s="1049"/>
    </row>
    <row r="1509" spans="1:6">
      <c r="C1509" s="1044"/>
      <c r="D1509" s="1045"/>
      <c r="E1509" s="1048"/>
      <c r="F1509" s="1049"/>
    </row>
    <row r="1510" spans="1:6">
      <c r="C1510" s="1044"/>
      <c r="D1510" s="1045"/>
      <c r="E1510" s="1048"/>
      <c r="F1510" s="1049"/>
    </row>
    <row r="1511" spans="1:6">
      <c r="C1511" s="1044"/>
      <c r="D1511" s="1045"/>
      <c r="E1511" s="1048"/>
      <c r="F1511" s="1049"/>
    </row>
    <row r="1512" spans="1:6">
      <c r="C1512" s="1044"/>
      <c r="D1512" s="1045"/>
      <c r="E1512" s="1048"/>
      <c r="F1512" s="1049"/>
    </row>
    <row r="1513" spans="1:6">
      <c r="C1513" s="1044"/>
      <c r="D1513" s="1045"/>
      <c r="E1513" s="1048"/>
      <c r="F1513" s="1049"/>
    </row>
    <row r="1514" spans="1:6">
      <c r="C1514" s="1044"/>
      <c r="D1514" s="1045"/>
      <c r="E1514" s="1048"/>
      <c r="F1514" s="1049"/>
    </row>
    <row r="1515" spans="1:6">
      <c r="C1515" s="1044"/>
      <c r="D1515" s="1045"/>
      <c r="E1515" s="1048"/>
      <c r="F1515" s="1049"/>
    </row>
    <row r="1516" spans="1:6">
      <c r="C1516" s="1044"/>
      <c r="D1516" s="1045"/>
      <c r="E1516" s="1048"/>
      <c r="F1516" s="1049"/>
    </row>
    <row r="1517" spans="1:6">
      <c r="C1517" s="1044"/>
      <c r="D1517" s="1045"/>
      <c r="E1517" s="1048"/>
      <c r="F1517" s="1049"/>
    </row>
    <row r="1518" spans="1:6">
      <c r="A1518" s="1050"/>
      <c r="B1518" s="1051"/>
      <c r="C1518" s="1044"/>
      <c r="D1518" s="1045"/>
      <c r="E1518" s="1048"/>
      <c r="F1518" s="1049"/>
    </row>
    <row r="1519" spans="1:6">
      <c r="A1519" s="1050"/>
      <c r="B1519" s="1051"/>
      <c r="C1519" s="1044"/>
      <c r="D1519" s="1045"/>
      <c r="E1519" s="1048"/>
      <c r="F1519" s="1049"/>
    </row>
    <row r="1520" spans="1:6">
      <c r="A1520" s="1050"/>
      <c r="B1520" s="1051"/>
      <c r="C1520" s="1044"/>
      <c r="D1520" s="1045"/>
      <c r="E1520" s="1048"/>
      <c r="F1520" s="1049"/>
    </row>
    <row r="1521" spans="1:6">
      <c r="A1521" s="1050"/>
      <c r="B1521" s="1051"/>
      <c r="C1521" s="1044"/>
      <c r="D1521" s="1045"/>
      <c r="E1521" s="1048"/>
      <c r="F1521" s="1049"/>
    </row>
    <row r="1522" spans="1:6">
      <c r="A1522" s="1052"/>
      <c r="B1522" s="1053"/>
      <c r="C1522" s="1054"/>
      <c r="D1522" s="1055"/>
      <c r="E1522" s="1056"/>
      <c r="F1522" s="1057"/>
    </row>
    <row r="1523" spans="1:6">
      <c r="A1523" s="1043"/>
      <c r="B1523" s="858"/>
      <c r="C1523" s="1044"/>
      <c r="D1523" s="1045"/>
      <c r="E1523" s="1046"/>
      <c r="F1523" s="934"/>
    </row>
    <row r="1524" spans="1:6">
      <c r="A1524" s="1043"/>
      <c r="B1524" s="873"/>
      <c r="C1524" s="1044"/>
      <c r="D1524" s="1045"/>
      <c r="E1524" s="1046"/>
      <c r="F1524" s="934"/>
    </row>
    <row r="1525" spans="1:6">
      <c r="C1525" s="1044"/>
      <c r="D1525" s="1045"/>
      <c r="E1525" s="1048"/>
      <c r="F1525" s="934"/>
    </row>
    <row r="1526" spans="1:6">
      <c r="C1526" s="1044"/>
      <c r="D1526" s="1045"/>
      <c r="E1526" s="1048"/>
      <c r="F1526" s="934"/>
    </row>
    <row r="1527" spans="1:6">
      <c r="C1527" s="1044"/>
      <c r="D1527" s="1045"/>
      <c r="E1527" s="1048"/>
      <c r="F1527" s="934"/>
    </row>
    <row r="1528" spans="1:6">
      <c r="C1528" s="1044"/>
      <c r="D1528" s="1045"/>
      <c r="E1528" s="1048"/>
      <c r="F1528" s="934"/>
    </row>
    <row r="1529" spans="1:6">
      <c r="C1529" s="1044"/>
      <c r="D1529" s="1045"/>
      <c r="E1529" s="1048"/>
      <c r="F1529" s="934"/>
    </row>
    <row r="1530" spans="1:6">
      <c r="C1530" s="1044"/>
      <c r="D1530" s="1045"/>
      <c r="E1530" s="1048"/>
      <c r="F1530" s="934"/>
    </row>
    <row r="1531" spans="1:6">
      <c r="C1531" s="1044"/>
      <c r="D1531" s="1045"/>
      <c r="E1531" s="1048"/>
      <c r="F1531" s="934"/>
    </row>
    <row r="1532" spans="1:6">
      <c r="C1532" s="1044"/>
      <c r="D1532" s="1045"/>
      <c r="E1532" s="1048"/>
      <c r="F1532" s="934"/>
    </row>
    <row r="1533" spans="1:6">
      <c r="C1533" s="1044"/>
      <c r="D1533" s="1045"/>
      <c r="E1533" s="1048"/>
      <c r="F1533" s="934"/>
    </row>
    <row r="1534" spans="1:6">
      <c r="C1534" s="1044"/>
      <c r="D1534" s="1045"/>
      <c r="E1534" s="1048"/>
      <c r="F1534" s="934"/>
    </row>
    <row r="1535" spans="1:6">
      <c r="B1535" s="918"/>
      <c r="D1535" s="1058"/>
      <c r="F1535" s="934"/>
    </row>
    <row r="1536" spans="1:6">
      <c r="A1536" s="853"/>
      <c r="B1536" s="853"/>
      <c r="C1536" s="853"/>
      <c r="D1536" s="853"/>
      <c r="F1536" s="934"/>
    </row>
    <row r="1537" spans="1:6">
      <c r="A1537" s="853"/>
      <c r="B1537" s="853"/>
      <c r="C1537" s="853"/>
      <c r="D1537" s="853"/>
      <c r="F1537" s="934"/>
    </row>
    <row r="1538" spans="1:6">
      <c r="A1538" s="853"/>
      <c r="B1538" s="853"/>
      <c r="C1538" s="853"/>
      <c r="D1538" s="853"/>
      <c r="F1538" s="934"/>
    </row>
    <row r="1539" spans="1:6">
      <c r="A1539" s="853"/>
      <c r="B1539" s="853"/>
      <c r="C1539" s="853"/>
      <c r="D1539" s="853"/>
      <c r="F1539" s="934"/>
    </row>
    <row r="1540" spans="1:6">
      <c r="A1540" s="853"/>
      <c r="B1540" s="853"/>
      <c r="C1540" s="853"/>
      <c r="D1540" s="853"/>
      <c r="F1540" s="934"/>
    </row>
    <row r="1541" spans="1:6">
      <c r="A1541" s="853"/>
      <c r="B1541" s="853"/>
      <c r="C1541" s="853"/>
      <c r="D1541" s="853"/>
      <c r="F1541" s="934"/>
    </row>
    <row r="1542" spans="1:6">
      <c r="A1542" s="853"/>
      <c r="B1542" s="853"/>
      <c r="C1542" s="853"/>
      <c r="D1542" s="853"/>
      <c r="F1542" s="934"/>
    </row>
    <row r="1543" spans="1:6">
      <c r="A1543" s="853"/>
      <c r="B1543" s="853"/>
      <c r="C1543" s="853"/>
      <c r="D1543" s="853"/>
      <c r="F1543" s="934"/>
    </row>
    <row r="1544" spans="1:6">
      <c r="A1544" s="853"/>
      <c r="B1544" s="853"/>
      <c r="C1544" s="853"/>
      <c r="D1544" s="853"/>
      <c r="F1544" s="934"/>
    </row>
    <row r="1545" spans="1:6">
      <c r="A1545" s="853"/>
      <c r="B1545" s="853"/>
      <c r="C1545" s="853"/>
      <c r="D1545" s="853"/>
      <c r="F1545" s="934"/>
    </row>
    <row r="1546" spans="1:6">
      <c r="A1546" s="853"/>
      <c r="B1546" s="853"/>
      <c r="C1546" s="853"/>
      <c r="D1546" s="853"/>
      <c r="F1546" s="934"/>
    </row>
    <row r="1547" spans="1:6">
      <c r="A1547" s="853"/>
      <c r="B1547" s="853"/>
      <c r="C1547" s="853"/>
      <c r="D1547" s="853"/>
      <c r="F1547" s="934"/>
    </row>
    <row r="1548" spans="1:6">
      <c r="A1548" s="853"/>
      <c r="B1548" s="853"/>
      <c r="C1548" s="853"/>
      <c r="D1548" s="853"/>
      <c r="F1548" s="934"/>
    </row>
    <row r="1549" spans="1:6">
      <c r="A1549" s="853"/>
      <c r="B1549" s="853"/>
      <c r="C1549" s="853"/>
      <c r="D1549" s="853"/>
      <c r="F1549" s="934"/>
    </row>
    <row r="1550" spans="1:6">
      <c r="A1550" s="853"/>
      <c r="B1550" s="853"/>
      <c r="C1550" s="853"/>
      <c r="D1550" s="853"/>
      <c r="F1550" s="934"/>
    </row>
    <row r="1551" spans="1:6">
      <c r="A1551" s="853"/>
      <c r="B1551" s="853"/>
      <c r="C1551" s="853"/>
      <c r="D1551" s="853"/>
      <c r="F1551" s="934"/>
    </row>
    <row r="1552" spans="1:6">
      <c r="A1552" s="853"/>
      <c r="B1552" s="853"/>
      <c r="C1552" s="853"/>
      <c r="D1552" s="853"/>
      <c r="F1552" s="934"/>
    </row>
    <row r="1553" spans="1:6">
      <c r="A1553" s="853"/>
      <c r="B1553" s="853"/>
      <c r="C1553" s="853"/>
      <c r="D1553" s="853"/>
      <c r="F1553" s="934"/>
    </row>
    <row r="1554" spans="1:6">
      <c r="A1554" s="853"/>
      <c r="B1554" s="853"/>
      <c r="C1554" s="853"/>
      <c r="D1554" s="853"/>
      <c r="F1554" s="934"/>
    </row>
    <row r="1555" spans="1:6">
      <c r="A1555" s="853"/>
      <c r="B1555" s="853"/>
      <c r="C1555" s="853"/>
      <c r="D1555" s="853"/>
      <c r="F1555" s="934"/>
    </row>
    <row r="1556" spans="1:6">
      <c r="A1556" s="853"/>
      <c r="B1556" s="853"/>
      <c r="C1556" s="853"/>
      <c r="D1556" s="853"/>
      <c r="F1556" s="934"/>
    </row>
    <row r="1557" spans="1:6">
      <c r="A1557" s="853"/>
      <c r="B1557" s="853"/>
      <c r="C1557" s="853"/>
      <c r="D1557" s="853"/>
      <c r="F1557" s="934"/>
    </row>
    <row r="1558" spans="1:6">
      <c r="A1558" s="853"/>
      <c r="B1558" s="853"/>
      <c r="C1558" s="853"/>
      <c r="D1558" s="853"/>
      <c r="F1558" s="934"/>
    </row>
    <row r="1559" spans="1:6">
      <c r="A1559" s="853"/>
      <c r="B1559" s="853"/>
      <c r="C1559" s="853"/>
      <c r="D1559" s="853"/>
      <c r="F1559" s="934"/>
    </row>
    <row r="1560" spans="1:6">
      <c r="A1560" s="853"/>
      <c r="B1560" s="853"/>
      <c r="C1560" s="853"/>
      <c r="D1560" s="853"/>
      <c r="F1560" s="934"/>
    </row>
    <row r="1561" spans="1:6">
      <c r="A1561" s="853"/>
      <c r="B1561" s="853"/>
      <c r="C1561" s="853"/>
      <c r="D1561" s="853"/>
      <c r="F1561" s="934"/>
    </row>
    <row r="1562" spans="1:6">
      <c r="A1562" s="853"/>
      <c r="B1562" s="853"/>
      <c r="C1562" s="853"/>
      <c r="D1562" s="853"/>
      <c r="F1562" s="934"/>
    </row>
    <row r="1563" spans="1:6">
      <c r="A1563" s="853"/>
      <c r="B1563" s="853"/>
      <c r="C1563" s="853"/>
      <c r="D1563" s="853"/>
      <c r="F1563" s="934"/>
    </row>
    <row r="1564" spans="1:6">
      <c r="A1564" s="853"/>
      <c r="B1564" s="853"/>
      <c r="C1564" s="853"/>
      <c r="D1564" s="853"/>
      <c r="F1564" s="934"/>
    </row>
    <row r="1565" spans="1:6">
      <c r="A1565" s="853"/>
      <c r="B1565" s="853"/>
      <c r="C1565" s="853"/>
      <c r="D1565" s="853"/>
      <c r="F1565" s="934"/>
    </row>
    <row r="1566" spans="1:6">
      <c r="A1566" s="853"/>
      <c r="B1566" s="853"/>
      <c r="C1566" s="853"/>
      <c r="D1566" s="853"/>
      <c r="F1566" s="934"/>
    </row>
    <row r="1567" spans="1:6">
      <c r="A1567" s="853"/>
      <c r="B1567" s="853"/>
      <c r="C1567" s="853"/>
      <c r="D1567" s="853"/>
      <c r="F1567" s="934"/>
    </row>
    <row r="1568" spans="1:6">
      <c r="A1568" s="853"/>
      <c r="B1568" s="853"/>
      <c r="C1568" s="853"/>
      <c r="D1568" s="853"/>
      <c r="F1568" s="934"/>
    </row>
    <row r="1569" spans="1:6">
      <c r="A1569" s="853"/>
      <c r="B1569" s="853"/>
      <c r="C1569" s="853"/>
      <c r="D1569" s="853"/>
      <c r="F1569" s="934"/>
    </row>
    <row r="1570" spans="1:6">
      <c r="A1570" s="853"/>
      <c r="B1570" s="853"/>
      <c r="C1570" s="853"/>
      <c r="D1570" s="853"/>
      <c r="F1570" s="934"/>
    </row>
    <row r="1571" spans="1:6">
      <c r="A1571" s="853"/>
      <c r="B1571" s="853"/>
      <c r="C1571" s="853"/>
      <c r="D1571" s="853"/>
      <c r="F1571" s="934"/>
    </row>
    <row r="1572" spans="1:6">
      <c r="A1572" s="853"/>
      <c r="B1572" s="853"/>
      <c r="C1572" s="853"/>
      <c r="D1572" s="853"/>
      <c r="F1572" s="934"/>
    </row>
    <row r="1573" spans="1:6">
      <c r="A1573" s="853"/>
      <c r="B1573" s="853"/>
      <c r="C1573" s="853"/>
      <c r="D1573" s="853"/>
      <c r="F1573" s="934"/>
    </row>
    <row r="1574" spans="1:6">
      <c r="A1574" s="853"/>
      <c r="B1574" s="853"/>
      <c r="C1574" s="853"/>
      <c r="D1574" s="853"/>
      <c r="F1574" s="934"/>
    </row>
    <row r="1575" spans="1:6">
      <c r="A1575" s="853"/>
      <c r="B1575" s="853"/>
      <c r="C1575" s="853"/>
      <c r="D1575" s="853"/>
      <c r="F1575" s="934"/>
    </row>
    <row r="1576" spans="1:6">
      <c r="A1576" s="853"/>
      <c r="B1576" s="853"/>
      <c r="C1576" s="853"/>
      <c r="D1576" s="853"/>
      <c r="F1576" s="934"/>
    </row>
    <row r="1577" spans="1:6">
      <c r="A1577" s="853"/>
      <c r="B1577" s="853"/>
      <c r="C1577" s="853"/>
      <c r="D1577" s="853"/>
      <c r="F1577" s="934"/>
    </row>
    <row r="1578" spans="1:6">
      <c r="A1578" s="853"/>
      <c r="B1578" s="853"/>
      <c r="C1578" s="853"/>
      <c r="D1578" s="853"/>
      <c r="F1578" s="934"/>
    </row>
    <row r="1579" spans="1:6">
      <c r="A1579" s="853"/>
      <c r="B1579" s="853"/>
      <c r="C1579" s="853"/>
      <c r="D1579" s="853"/>
      <c r="F1579" s="934"/>
    </row>
    <row r="1580" spans="1:6">
      <c r="A1580" s="853"/>
      <c r="B1580" s="853"/>
      <c r="C1580" s="853"/>
      <c r="D1580" s="853"/>
      <c r="F1580" s="934"/>
    </row>
    <row r="1581" spans="1:6">
      <c r="A1581" s="853"/>
      <c r="B1581" s="853"/>
      <c r="C1581" s="853"/>
      <c r="D1581" s="853"/>
      <c r="F1581" s="934"/>
    </row>
    <row r="1582" spans="1:6">
      <c r="A1582" s="853"/>
      <c r="B1582" s="853"/>
      <c r="C1582" s="853"/>
      <c r="D1582" s="853"/>
      <c r="F1582" s="934"/>
    </row>
    <row r="1583" spans="1:6">
      <c r="A1583" s="853"/>
      <c r="B1583" s="853"/>
      <c r="C1583" s="853"/>
      <c r="D1583" s="853"/>
      <c r="F1583" s="934"/>
    </row>
    <row r="1584" spans="1:6">
      <c r="A1584" s="853"/>
      <c r="B1584" s="853"/>
      <c r="C1584" s="853"/>
      <c r="D1584" s="853"/>
      <c r="F1584" s="934"/>
    </row>
    <row r="1585" spans="1:6">
      <c r="A1585" s="853"/>
      <c r="B1585" s="853"/>
      <c r="C1585" s="853"/>
      <c r="D1585" s="853"/>
      <c r="F1585" s="934"/>
    </row>
    <row r="1586" spans="1:6">
      <c r="A1586" s="853"/>
      <c r="B1586" s="853"/>
      <c r="C1586" s="853"/>
      <c r="D1586" s="853"/>
      <c r="F1586" s="934"/>
    </row>
    <row r="1587" spans="1:6">
      <c r="A1587" s="853"/>
      <c r="B1587" s="853"/>
      <c r="C1587" s="853"/>
      <c r="D1587" s="853"/>
      <c r="F1587" s="934"/>
    </row>
    <row r="1588" spans="1:6">
      <c r="A1588" s="853"/>
      <c r="B1588" s="853"/>
      <c r="C1588" s="853"/>
      <c r="D1588" s="853"/>
      <c r="F1588" s="934"/>
    </row>
    <row r="1589" spans="1:6">
      <c r="A1589" s="853"/>
      <c r="B1589" s="853"/>
      <c r="C1589" s="853"/>
      <c r="D1589" s="853"/>
      <c r="F1589" s="934"/>
    </row>
    <row r="1590" spans="1:6">
      <c r="A1590" s="853"/>
      <c r="B1590" s="853"/>
      <c r="C1590" s="853"/>
      <c r="D1590" s="853"/>
      <c r="F1590" s="934"/>
    </row>
    <row r="1591" spans="1:6">
      <c r="A1591" s="853"/>
      <c r="B1591" s="853"/>
      <c r="C1591" s="853"/>
      <c r="D1591" s="853"/>
      <c r="F1591" s="934"/>
    </row>
    <row r="1592" spans="1:6">
      <c r="A1592" s="853"/>
      <c r="B1592" s="853"/>
      <c r="C1592" s="853"/>
      <c r="D1592" s="853"/>
      <c r="F1592" s="934"/>
    </row>
    <row r="1593" spans="1:6">
      <c r="A1593" s="853"/>
      <c r="B1593" s="853"/>
      <c r="C1593" s="853"/>
      <c r="D1593" s="853"/>
      <c r="F1593" s="934"/>
    </row>
    <row r="1594" spans="1:6">
      <c r="A1594" s="853"/>
      <c r="B1594" s="853"/>
      <c r="C1594" s="853"/>
      <c r="D1594" s="853"/>
      <c r="F1594" s="934"/>
    </row>
    <row r="1595" spans="1:6">
      <c r="A1595" s="853"/>
      <c r="B1595" s="853"/>
      <c r="C1595" s="853"/>
      <c r="D1595" s="853"/>
      <c r="F1595" s="934"/>
    </row>
    <row r="1596" spans="1:6">
      <c r="A1596" s="853"/>
      <c r="B1596" s="853"/>
      <c r="C1596" s="853"/>
      <c r="D1596" s="853"/>
      <c r="F1596" s="934"/>
    </row>
    <row r="1597" spans="1:6">
      <c r="A1597" s="853"/>
      <c r="B1597" s="853"/>
      <c r="C1597" s="853"/>
      <c r="D1597" s="853"/>
      <c r="F1597" s="934"/>
    </row>
    <row r="1598" spans="1:6">
      <c r="A1598" s="853"/>
      <c r="B1598" s="853"/>
      <c r="C1598" s="853"/>
      <c r="D1598" s="853"/>
      <c r="F1598" s="934"/>
    </row>
    <row r="1599" spans="1:6">
      <c r="A1599" s="853"/>
      <c r="B1599" s="853"/>
      <c r="C1599" s="853"/>
      <c r="D1599" s="853"/>
      <c r="F1599" s="934"/>
    </row>
    <row r="1600" spans="1:6">
      <c r="A1600" s="853"/>
      <c r="B1600" s="853"/>
      <c r="C1600" s="853"/>
      <c r="D1600" s="853"/>
      <c r="F1600" s="934"/>
    </row>
    <row r="1601" spans="1:6">
      <c r="A1601" s="853"/>
      <c r="B1601" s="853"/>
      <c r="C1601" s="853"/>
      <c r="D1601" s="853"/>
      <c r="F1601" s="934"/>
    </row>
    <row r="1602" spans="1:6">
      <c r="A1602" s="853"/>
      <c r="B1602" s="853"/>
      <c r="C1602" s="853"/>
      <c r="D1602" s="853"/>
      <c r="F1602" s="934"/>
    </row>
    <row r="1603" spans="1:6">
      <c r="A1603" s="853"/>
      <c r="B1603" s="853"/>
      <c r="C1603" s="853"/>
      <c r="D1603" s="853"/>
      <c r="F1603" s="934"/>
    </row>
    <row r="1604" spans="1:6">
      <c r="A1604" s="853"/>
      <c r="B1604" s="853"/>
      <c r="C1604" s="853"/>
      <c r="D1604" s="853"/>
      <c r="F1604" s="934"/>
    </row>
    <row r="1605" spans="1:6">
      <c r="A1605" s="853"/>
      <c r="B1605" s="853"/>
      <c r="C1605" s="853"/>
      <c r="D1605" s="853"/>
      <c r="F1605" s="934"/>
    </row>
    <row r="1606" spans="1:6">
      <c r="A1606" s="853"/>
      <c r="B1606" s="853"/>
      <c r="C1606" s="853"/>
      <c r="D1606" s="853"/>
      <c r="F1606" s="934"/>
    </row>
    <row r="1607" spans="1:6">
      <c r="A1607" s="853"/>
      <c r="B1607" s="853"/>
      <c r="C1607" s="853"/>
      <c r="D1607" s="853"/>
      <c r="F1607" s="934"/>
    </row>
    <row r="1608" spans="1:6">
      <c r="A1608" s="853"/>
      <c r="B1608" s="853"/>
      <c r="C1608" s="853"/>
      <c r="D1608" s="853"/>
      <c r="F1608" s="934"/>
    </row>
    <row r="1609" spans="1:6">
      <c r="A1609" s="853"/>
      <c r="B1609" s="853"/>
      <c r="C1609" s="853"/>
      <c r="D1609" s="853"/>
      <c r="F1609" s="934"/>
    </row>
    <row r="1610" spans="1:6">
      <c r="A1610" s="853"/>
      <c r="B1610" s="853"/>
      <c r="C1610" s="853"/>
      <c r="D1610" s="853"/>
      <c r="F1610" s="934"/>
    </row>
    <row r="1611" spans="1:6">
      <c r="A1611" s="853"/>
      <c r="B1611" s="853"/>
      <c r="C1611" s="853"/>
      <c r="D1611" s="853"/>
      <c r="F1611" s="934"/>
    </row>
    <row r="1612" spans="1:6">
      <c r="A1612" s="853"/>
      <c r="B1612" s="853"/>
      <c r="C1612" s="853"/>
      <c r="D1612" s="853"/>
      <c r="F1612" s="934"/>
    </row>
    <row r="1613" spans="1:6">
      <c r="A1613" s="853"/>
      <c r="B1613" s="853"/>
      <c r="C1613" s="853"/>
      <c r="D1613" s="853"/>
      <c r="F1613" s="934"/>
    </row>
    <row r="1614" spans="1:6">
      <c r="A1614" s="853"/>
      <c r="B1614" s="853"/>
      <c r="C1614" s="853"/>
      <c r="D1614" s="853"/>
      <c r="F1614" s="934"/>
    </row>
    <row r="1615" spans="1:6">
      <c r="A1615" s="853"/>
      <c r="B1615" s="853"/>
      <c r="C1615" s="853"/>
      <c r="D1615" s="853"/>
      <c r="F1615" s="934"/>
    </row>
    <row r="1616" spans="1:6">
      <c r="A1616" s="853"/>
      <c r="B1616" s="853"/>
      <c r="C1616" s="853"/>
      <c r="D1616" s="853"/>
      <c r="F1616" s="934"/>
    </row>
    <row r="1617" spans="1:6">
      <c r="A1617" s="853"/>
      <c r="B1617" s="853"/>
      <c r="C1617" s="853"/>
      <c r="D1617" s="853"/>
      <c r="F1617" s="934"/>
    </row>
    <row r="1618" spans="1:6">
      <c r="A1618" s="853"/>
      <c r="B1618" s="853"/>
      <c r="C1618" s="853"/>
      <c r="D1618" s="853"/>
      <c r="F1618" s="934"/>
    </row>
    <row r="1619" spans="1:6">
      <c r="A1619" s="853"/>
      <c r="B1619" s="853"/>
      <c r="C1619" s="853"/>
      <c r="D1619" s="853"/>
      <c r="F1619" s="934"/>
    </row>
    <row r="1620" spans="1:6">
      <c r="A1620" s="853"/>
      <c r="B1620" s="853"/>
      <c r="C1620" s="853"/>
      <c r="D1620" s="853"/>
      <c r="F1620" s="934"/>
    </row>
    <row r="1621" spans="1:6">
      <c r="A1621" s="853"/>
      <c r="B1621" s="853"/>
      <c r="C1621" s="853"/>
      <c r="D1621" s="853"/>
      <c r="F1621" s="934"/>
    </row>
    <row r="1622" spans="1:6">
      <c r="A1622" s="853"/>
      <c r="B1622" s="853"/>
      <c r="C1622" s="853"/>
      <c r="D1622" s="853"/>
      <c r="F1622" s="934"/>
    </row>
    <row r="1623" spans="1:6">
      <c r="A1623" s="853"/>
      <c r="B1623" s="853"/>
      <c r="C1623" s="853"/>
      <c r="D1623" s="853"/>
      <c r="F1623" s="934"/>
    </row>
    <row r="1624" spans="1:6">
      <c r="A1624" s="853"/>
      <c r="B1624" s="853"/>
      <c r="C1624" s="853"/>
      <c r="D1624" s="853"/>
      <c r="F1624" s="934"/>
    </row>
    <row r="1625" spans="1:6">
      <c r="A1625" s="853"/>
      <c r="B1625" s="853"/>
      <c r="C1625" s="853"/>
      <c r="D1625" s="853"/>
      <c r="F1625" s="934"/>
    </row>
    <row r="1626" spans="1:6">
      <c r="A1626" s="853"/>
      <c r="B1626" s="853"/>
      <c r="C1626" s="853"/>
      <c r="D1626" s="853"/>
      <c r="F1626" s="934"/>
    </row>
    <row r="1627" spans="1:6">
      <c r="A1627" s="853"/>
      <c r="B1627" s="853"/>
      <c r="C1627" s="853"/>
      <c r="D1627" s="853"/>
      <c r="F1627" s="934"/>
    </row>
    <row r="1628" spans="1:6">
      <c r="A1628" s="853"/>
      <c r="B1628" s="853"/>
      <c r="C1628" s="853"/>
      <c r="D1628" s="853"/>
      <c r="F1628" s="934"/>
    </row>
    <row r="1629" spans="1:6">
      <c r="A1629" s="853"/>
      <c r="B1629" s="853"/>
      <c r="C1629" s="853"/>
      <c r="D1629" s="853"/>
      <c r="F1629" s="934"/>
    </row>
    <row r="1630" spans="1:6">
      <c r="A1630" s="853"/>
      <c r="B1630" s="853"/>
      <c r="C1630" s="853"/>
      <c r="D1630" s="853"/>
      <c r="F1630" s="934"/>
    </row>
    <row r="1631" spans="1:6">
      <c r="A1631" s="853"/>
      <c r="B1631" s="853"/>
      <c r="C1631" s="853"/>
      <c r="D1631" s="853"/>
      <c r="F1631" s="934"/>
    </row>
    <row r="1632" spans="1:6">
      <c r="A1632" s="853"/>
      <c r="B1632" s="853"/>
      <c r="C1632" s="853"/>
      <c r="D1632" s="853"/>
      <c r="F1632" s="934"/>
    </row>
    <row r="1633" spans="1:6">
      <c r="A1633" s="853"/>
      <c r="B1633" s="853"/>
      <c r="C1633" s="853"/>
      <c r="D1633" s="853"/>
      <c r="F1633" s="934"/>
    </row>
    <row r="1634" spans="1:6">
      <c r="A1634" s="853"/>
      <c r="B1634" s="853"/>
      <c r="C1634" s="853"/>
      <c r="D1634" s="853"/>
      <c r="F1634" s="934"/>
    </row>
    <row r="1635" spans="1:6">
      <c r="A1635" s="853"/>
      <c r="B1635" s="853"/>
      <c r="C1635" s="853"/>
      <c r="D1635" s="853"/>
      <c r="F1635" s="934"/>
    </row>
    <row r="1636" spans="1:6">
      <c r="A1636" s="853"/>
      <c r="B1636" s="853"/>
      <c r="C1636" s="853"/>
      <c r="D1636" s="853"/>
      <c r="F1636" s="934"/>
    </row>
    <row r="1637" spans="1:6">
      <c r="A1637" s="853"/>
      <c r="B1637" s="853"/>
      <c r="C1637" s="853"/>
      <c r="D1637" s="853"/>
      <c r="F1637" s="934"/>
    </row>
    <row r="1638" spans="1:6">
      <c r="A1638" s="853"/>
      <c r="B1638" s="853"/>
      <c r="C1638" s="853"/>
      <c r="D1638" s="853"/>
      <c r="F1638" s="934"/>
    </row>
    <row r="1639" spans="1:6">
      <c r="A1639" s="853"/>
      <c r="B1639" s="853"/>
      <c r="C1639" s="853"/>
      <c r="D1639" s="853"/>
      <c r="F1639" s="934"/>
    </row>
    <row r="1640" spans="1:6">
      <c r="A1640" s="853"/>
      <c r="B1640" s="853"/>
      <c r="C1640" s="853"/>
      <c r="D1640" s="853"/>
      <c r="F1640" s="934"/>
    </row>
    <row r="1641" spans="1:6">
      <c r="A1641" s="853"/>
      <c r="B1641" s="853"/>
      <c r="C1641" s="853"/>
      <c r="D1641" s="853"/>
      <c r="F1641" s="934"/>
    </row>
    <row r="1642" spans="1:6">
      <c r="A1642" s="853"/>
      <c r="B1642" s="853"/>
      <c r="C1642" s="853"/>
      <c r="D1642" s="853"/>
      <c r="F1642" s="934"/>
    </row>
    <row r="1643" spans="1:6">
      <c r="A1643" s="853"/>
      <c r="B1643" s="853"/>
      <c r="C1643" s="853"/>
      <c r="D1643" s="853"/>
      <c r="F1643" s="934"/>
    </row>
    <row r="1644" spans="1:6">
      <c r="A1644" s="853"/>
      <c r="B1644" s="853"/>
      <c r="C1644" s="853"/>
      <c r="D1644" s="853"/>
      <c r="F1644" s="934"/>
    </row>
    <row r="1645" spans="1:6">
      <c r="A1645" s="853"/>
      <c r="B1645" s="853"/>
      <c r="C1645" s="853"/>
      <c r="D1645" s="853"/>
      <c r="F1645" s="934"/>
    </row>
    <row r="1646" spans="1:6">
      <c r="A1646" s="853"/>
      <c r="B1646" s="853"/>
      <c r="C1646" s="853"/>
      <c r="D1646" s="853"/>
      <c r="F1646" s="934"/>
    </row>
    <row r="1647" spans="1:6">
      <c r="A1647" s="853"/>
      <c r="B1647" s="853"/>
      <c r="C1647" s="853"/>
      <c r="D1647" s="853"/>
      <c r="F1647" s="934"/>
    </row>
    <row r="1648" spans="1:6">
      <c r="A1648" s="853"/>
      <c r="B1648" s="853"/>
      <c r="C1648" s="853"/>
      <c r="D1648" s="853"/>
      <c r="F1648" s="934"/>
    </row>
    <row r="1649" spans="1:6">
      <c r="A1649" s="853"/>
      <c r="B1649" s="853"/>
      <c r="C1649" s="853"/>
      <c r="D1649" s="853"/>
      <c r="F1649" s="934"/>
    </row>
    <row r="1650" spans="1:6">
      <c r="A1650" s="853"/>
      <c r="B1650" s="853"/>
      <c r="C1650" s="853"/>
      <c r="D1650" s="853"/>
      <c r="F1650" s="934"/>
    </row>
    <row r="1651" spans="1:6">
      <c r="A1651" s="853"/>
      <c r="B1651" s="853"/>
      <c r="C1651" s="853"/>
      <c r="D1651" s="853"/>
      <c r="F1651" s="934"/>
    </row>
    <row r="1652" spans="1:6">
      <c r="A1652" s="853"/>
      <c r="B1652" s="853"/>
      <c r="C1652" s="853"/>
      <c r="D1652" s="853"/>
      <c r="F1652" s="934"/>
    </row>
    <row r="1653" spans="1:6">
      <c r="A1653" s="853"/>
      <c r="B1653" s="853"/>
      <c r="C1653" s="853"/>
      <c r="D1653" s="853"/>
      <c r="F1653" s="934"/>
    </row>
    <row r="1654" spans="1:6">
      <c r="A1654" s="853"/>
      <c r="B1654" s="853"/>
      <c r="C1654" s="853"/>
      <c r="D1654" s="853"/>
      <c r="F1654" s="934"/>
    </row>
    <row r="1655" spans="1:6">
      <c r="A1655" s="853"/>
      <c r="B1655" s="853"/>
      <c r="C1655" s="853"/>
      <c r="D1655" s="853"/>
      <c r="F1655" s="934"/>
    </row>
    <row r="1656" spans="1:6">
      <c r="A1656" s="853"/>
      <c r="B1656" s="853"/>
      <c r="C1656" s="853"/>
      <c r="D1656" s="853"/>
      <c r="F1656" s="934"/>
    </row>
    <row r="1657" spans="1:6">
      <c r="A1657" s="853"/>
      <c r="B1657" s="853"/>
      <c r="C1657" s="853"/>
      <c r="D1657" s="853"/>
      <c r="F1657" s="934"/>
    </row>
    <row r="1658" spans="1:6">
      <c r="A1658" s="853"/>
      <c r="B1658" s="853"/>
      <c r="C1658" s="853"/>
      <c r="D1658" s="853"/>
      <c r="F1658" s="934"/>
    </row>
    <row r="1659" spans="1:6">
      <c r="A1659" s="853"/>
      <c r="B1659" s="853"/>
      <c r="C1659" s="853"/>
      <c r="D1659" s="853"/>
      <c r="F1659" s="934"/>
    </row>
    <row r="1660" spans="1:6">
      <c r="A1660" s="853"/>
      <c r="B1660" s="853"/>
      <c r="C1660" s="853"/>
      <c r="D1660" s="853"/>
      <c r="F1660" s="934"/>
    </row>
    <row r="1661" spans="1:6">
      <c r="A1661" s="853"/>
      <c r="B1661" s="853"/>
      <c r="C1661" s="853"/>
      <c r="D1661" s="853"/>
      <c r="F1661" s="934"/>
    </row>
    <row r="1662" spans="1:6">
      <c r="A1662" s="853"/>
      <c r="B1662" s="853"/>
      <c r="C1662" s="853"/>
      <c r="D1662" s="853"/>
      <c r="F1662" s="934"/>
    </row>
    <row r="1663" spans="1:6">
      <c r="A1663" s="853"/>
      <c r="B1663" s="853"/>
      <c r="C1663" s="853"/>
      <c r="D1663" s="853"/>
      <c r="F1663" s="934"/>
    </row>
    <row r="1664" spans="1:6">
      <c r="A1664" s="853"/>
      <c r="B1664" s="853"/>
      <c r="C1664" s="853"/>
      <c r="D1664" s="853"/>
      <c r="F1664" s="934"/>
    </row>
    <row r="1665" spans="1:6">
      <c r="A1665" s="853"/>
      <c r="B1665" s="853"/>
      <c r="C1665" s="853"/>
      <c r="D1665" s="853"/>
      <c r="F1665" s="934"/>
    </row>
    <row r="1666" spans="1:6">
      <c r="A1666" s="853"/>
      <c r="B1666" s="853"/>
      <c r="C1666" s="853"/>
      <c r="D1666" s="853"/>
      <c r="F1666" s="934"/>
    </row>
    <row r="1667" spans="1:6">
      <c r="A1667" s="853"/>
      <c r="B1667" s="853"/>
      <c r="C1667" s="853"/>
      <c r="D1667" s="853"/>
      <c r="F1667" s="934"/>
    </row>
    <row r="1668" spans="1:6">
      <c r="A1668" s="853"/>
      <c r="B1668" s="853"/>
      <c r="C1668" s="853"/>
      <c r="D1668" s="853"/>
      <c r="F1668" s="934"/>
    </row>
    <row r="1669" spans="1:6">
      <c r="A1669" s="853"/>
      <c r="B1669" s="853"/>
      <c r="C1669" s="853"/>
      <c r="D1669" s="853"/>
      <c r="F1669" s="934"/>
    </row>
    <row r="1670" spans="1:6">
      <c r="A1670" s="853"/>
      <c r="B1670" s="853"/>
      <c r="C1670" s="853"/>
      <c r="D1670" s="853"/>
      <c r="F1670" s="934"/>
    </row>
    <row r="1671" spans="1:6">
      <c r="A1671" s="853"/>
      <c r="B1671" s="853"/>
      <c r="C1671" s="853"/>
      <c r="D1671" s="853"/>
      <c r="F1671" s="934"/>
    </row>
    <row r="1672" spans="1:6">
      <c r="A1672" s="853"/>
      <c r="B1672" s="853"/>
      <c r="C1672" s="853"/>
      <c r="D1672" s="853"/>
      <c r="F1672" s="934"/>
    </row>
    <row r="1673" spans="1:6">
      <c r="A1673" s="853"/>
      <c r="B1673" s="853"/>
      <c r="C1673" s="853"/>
      <c r="D1673" s="853"/>
      <c r="F1673" s="934"/>
    </row>
    <row r="1674" spans="1:6">
      <c r="A1674" s="853"/>
      <c r="B1674" s="853"/>
      <c r="C1674" s="853"/>
      <c r="D1674" s="853"/>
      <c r="F1674" s="934"/>
    </row>
    <row r="1675" spans="1:6">
      <c r="A1675" s="853"/>
      <c r="B1675" s="853"/>
      <c r="C1675" s="853"/>
      <c r="D1675" s="853"/>
      <c r="F1675" s="934"/>
    </row>
    <row r="1676" spans="1:6">
      <c r="A1676" s="853"/>
      <c r="B1676" s="853"/>
      <c r="C1676" s="853"/>
      <c r="D1676" s="853"/>
      <c r="F1676" s="934"/>
    </row>
    <row r="1677" spans="1:6">
      <c r="A1677" s="853"/>
      <c r="B1677" s="853"/>
      <c r="C1677" s="853"/>
      <c r="D1677" s="853"/>
    </row>
    <row r="1678" spans="1:6">
      <c r="A1678" s="853"/>
      <c r="B1678" s="853"/>
      <c r="C1678" s="853"/>
      <c r="D1678" s="853"/>
    </row>
    <row r="1679" spans="1:6">
      <c r="A1679" s="853"/>
      <c r="B1679" s="853"/>
      <c r="C1679" s="853"/>
      <c r="D1679" s="853"/>
    </row>
    <row r="1680" spans="1:6">
      <c r="A1680" s="853"/>
      <c r="B1680" s="853"/>
      <c r="C1680" s="853"/>
      <c r="D1680" s="853"/>
    </row>
    <row r="1681" spans="1:4">
      <c r="A1681" s="853"/>
      <c r="B1681" s="853"/>
      <c r="C1681" s="853"/>
      <c r="D1681" s="853"/>
    </row>
    <row r="1682" spans="1:4">
      <c r="A1682" s="853"/>
      <c r="B1682" s="853"/>
      <c r="C1682" s="853"/>
      <c r="D1682" s="853"/>
    </row>
    <row r="1683" spans="1:4">
      <c r="A1683" s="853"/>
      <c r="B1683" s="853"/>
      <c r="C1683" s="853"/>
      <c r="D1683" s="853"/>
    </row>
    <row r="1684" spans="1:4">
      <c r="A1684" s="853"/>
      <c r="B1684" s="853"/>
      <c r="C1684" s="853"/>
      <c r="D1684" s="853"/>
    </row>
    <row r="1685" spans="1:4">
      <c r="A1685" s="853"/>
      <c r="B1685" s="853"/>
      <c r="C1685" s="853"/>
      <c r="D1685" s="853"/>
    </row>
    <row r="1686" spans="1:4">
      <c r="A1686" s="853"/>
      <c r="B1686" s="853"/>
      <c r="C1686" s="853"/>
      <c r="D1686" s="853"/>
    </row>
    <row r="1687" spans="1:4">
      <c r="A1687" s="853"/>
      <c r="B1687" s="853"/>
      <c r="C1687" s="853"/>
      <c r="D1687" s="853"/>
    </row>
    <row r="1688" spans="1:4">
      <c r="A1688" s="853"/>
      <c r="B1688" s="853"/>
      <c r="C1688" s="853"/>
      <c r="D1688" s="853"/>
    </row>
    <row r="1689" spans="1:4">
      <c r="A1689" s="853"/>
      <c r="B1689" s="853"/>
      <c r="C1689" s="853"/>
      <c r="D1689" s="853"/>
    </row>
    <row r="1690" spans="1:4">
      <c r="A1690" s="853"/>
      <c r="B1690" s="853"/>
      <c r="C1690" s="853"/>
      <c r="D1690" s="853"/>
    </row>
    <row r="1691" spans="1:4">
      <c r="A1691" s="853"/>
      <c r="B1691" s="853"/>
      <c r="C1691" s="853"/>
      <c r="D1691" s="853"/>
    </row>
    <row r="1692" spans="1:4">
      <c r="A1692" s="853"/>
      <c r="B1692" s="853"/>
      <c r="C1692" s="853"/>
      <c r="D1692" s="853"/>
    </row>
    <row r="1693" spans="1:4">
      <c r="A1693" s="853"/>
      <c r="B1693" s="853"/>
      <c r="C1693" s="853"/>
      <c r="D1693" s="853"/>
    </row>
    <row r="1694" spans="1:4">
      <c r="A1694" s="853"/>
      <c r="B1694" s="853"/>
      <c r="C1694" s="853"/>
      <c r="D1694" s="853"/>
    </row>
    <row r="1695" spans="1:4">
      <c r="A1695" s="853"/>
      <c r="B1695" s="853"/>
      <c r="C1695" s="853"/>
      <c r="D1695" s="853"/>
    </row>
    <row r="1696" spans="1:4">
      <c r="A1696" s="853"/>
      <c r="B1696" s="853"/>
      <c r="C1696" s="853"/>
      <c r="D1696" s="853"/>
    </row>
    <row r="1697" spans="1:6">
      <c r="A1697" s="853"/>
      <c r="B1697" s="853"/>
      <c r="C1697" s="853"/>
      <c r="D1697" s="853"/>
    </row>
    <row r="1698" spans="1:6">
      <c r="A1698" s="853"/>
      <c r="B1698" s="853"/>
      <c r="C1698" s="853"/>
      <c r="D1698" s="853"/>
    </row>
    <row r="1699" spans="1:6">
      <c r="A1699" s="853"/>
      <c r="B1699" s="853"/>
      <c r="C1699" s="853"/>
      <c r="D1699" s="853"/>
    </row>
    <row r="1700" spans="1:6">
      <c r="A1700" s="853"/>
      <c r="B1700" s="853"/>
      <c r="C1700" s="853"/>
      <c r="D1700" s="853"/>
    </row>
    <row r="1701" spans="1:6">
      <c r="A1701" s="853"/>
      <c r="B1701" s="853"/>
      <c r="C1701" s="853"/>
      <c r="D1701" s="853"/>
    </row>
    <row r="1702" spans="1:6">
      <c r="A1702" s="853"/>
      <c r="B1702" s="853"/>
      <c r="C1702" s="853"/>
      <c r="D1702" s="853"/>
      <c r="F1702" s="782"/>
    </row>
    <row r="1703" spans="1:6">
      <c r="A1703" s="853"/>
      <c r="B1703" s="853"/>
      <c r="C1703" s="853"/>
      <c r="D1703" s="853"/>
      <c r="F1703" s="934"/>
    </row>
    <row r="1704" spans="1:6">
      <c r="A1704" s="853"/>
      <c r="B1704" s="853"/>
      <c r="C1704" s="853"/>
      <c r="D1704" s="853"/>
      <c r="F1704" s="934"/>
    </row>
    <row r="1705" spans="1:6">
      <c r="A1705" s="853"/>
      <c r="B1705" s="853"/>
      <c r="C1705" s="853"/>
      <c r="D1705" s="853"/>
      <c r="F1705" s="934"/>
    </row>
    <row r="1706" spans="1:6">
      <c r="A1706" s="853"/>
      <c r="B1706" s="853"/>
      <c r="C1706" s="853"/>
      <c r="D1706" s="853"/>
      <c r="F1706" s="934"/>
    </row>
    <row r="1707" spans="1:6">
      <c r="A1707" s="853"/>
      <c r="B1707" s="853"/>
      <c r="C1707" s="853"/>
      <c r="D1707" s="853"/>
      <c r="F1707" s="934"/>
    </row>
    <row r="1708" spans="1:6">
      <c r="A1708" s="853"/>
      <c r="B1708" s="853"/>
      <c r="C1708" s="853"/>
      <c r="D1708" s="853"/>
      <c r="F1708" s="934"/>
    </row>
    <row r="1709" spans="1:6">
      <c r="A1709" s="853"/>
      <c r="B1709" s="853"/>
      <c r="C1709" s="853"/>
      <c r="D1709" s="853"/>
      <c r="F1709" s="934"/>
    </row>
    <row r="1710" spans="1:6">
      <c r="A1710" s="853"/>
      <c r="B1710" s="853"/>
      <c r="C1710" s="853"/>
      <c r="D1710" s="853"/>
      <c r="F1710" s="934"/>
    </row>
    <row r="1711" spans="1:6">
      <c r="A1711" s="853"/>
      <c r="B1711" s="853"/>
      <c r="C1711" s="853"/>
      <c r="D1711" s="853"/>
      <c r="F1711" s="934"/>
    </row>
    <row r="1712" spans="1:6">
      <c r="A1712" s="1020"/>
      <c r="B1712" s="905"/>
      <c r="F1712" s="934"/>
    </row>
    <row r="1713" spans="1:6">
      <c r="A1713" s="1020"/>
      <c r="B1713" s="905"/>
      <c r="F1713" s="934"/>
    </row>
    <row r="1714" spans="1:6">
      <c r="A1714" s="1020"/>
      <c r="B1714" s="905"/>
      <c r="F1714" s="934"/>
    </row>
    <row r="1715" spans="1:6">
      <c r="A1715" s="1020"/>
      <c r="B1715" s="905"/>
      <c r="F1715" s="934"/>
    </row>
    <row r="1716" spans="1:6">
      <c r="A1716" s="1020"/>
      <c r="B1716" s="905"/>
      <c r="F1716" s="934"/>
    </row>
    <row r="1717" spans="1:6">
      <c r="A1717" s="1020"/>
      <c r="B1717" s="905"/>
      <c r="F1717" s="934"/>
    </row>
    <row r="1718" spans="1:6">
      <c r="A1718" s="1020"/>
      <c r="B1718" s="905"/>
      <c r="F1718" s="934"/>
    </row>
    <row r="1719" spans="1:6">
      <c r="A1719" s="1020"/>
      <c r="B1719" s="905"/>
      <c r="F1719" s="934"/>
    </row>
    <row r="1720" spans="1:6">
      <c r="A1720" s="1020"/>
      <c r="B1720" s="905"/>
      <c r="F1720" s="934"/>
    </row>
    <row r="1721" spans="1:6">
      <c r="A1721" s="1020"/>
      <c r="B1721" s="905"/>
      <c r="F1721" s="934"/>
    </row>
    <row r="1722" spans="1:6">
      <c r="A1722" s="1020"/>
      <c r="B1722" s="905"/>
      <c r="F1722" s="934"/>
    </row>
    <row r="1723" spans="1:6">
      <c r="A1723" s="1020"/>
      <c r="B1723" s="905"/>
      <c r="F1723" s="934"/>
    </row>
    <row r="1724" spans="1:6">
      <c r="A1724" s="1020"/>
      <c r="B1724" s="905"/>
      <c r="F1724" s="934"/>
    </row>
    <row r="1725" spans="1:6">
      <c r="A1725" s="1020"/>
      <c r="B1725" s="905"/>
      <c r="F1725" s="934"/>
    </row>
    <row r="1726" spans="1:6">
      <c r="A1726" s="1020"/>
      <c r="B1726" s="905"/>
      <c r="F1726" s="934"/>
    </row>
    <row r="1727" spans="1:6">
      <c r="A1727" s="1020"/>
      <c r="B1727" s="905"/>
      <c r="F1727" s="934"/>
    </row>
    <row r="1728" spans="1:6">
      <c r="A1728" s="1020"/>
      <c r="B1728" s="905"/>
      <c r="F1728" s="934"/>
    </row>
    <row r="1729" spans="1:6">
      <c r="A1729" s="1020"/>
      <c r="B1729" s="905"/>
      <c r="F1729" s="934"/>
    </row>
    <row r="1730" spans="1:6">
      <c r="A1730" s="1020"/>
      <c r="B1730" s="905"/>
      <c r="F1730" s="934"/>
    </row>
    <row r="1731" spans="1:6">
      <c r="A1731" s="1020"/>
      <c r="B1731" s="905"/>
      <c r="F1731" s="934"/>
    </row>
    <row r="1732" spans="1:6">
      <c r="A1732" s="1020"/>
      <c r="B1732" s="905"/>
      <c r="F1732" s="934"/>
    </row>
    <row r="1733" spans="1:6">
      <c r="A1733" s="1020"/>
      <c r="B1733" s="905"/>
      <c r="F1733" s="934"/>
    </row>
    <row r="1734" spans="1:6">
      <c r="A1734" s="1020"/>
      <c r="B1734" s="905"/>
      <c r="F1734" s="934"/>
    </row>
    <row r="1735" spans="1:6">
      <c r="A1735" s="1020"/>
      <c r="B1735" s="905"/>
    </row>
    <row r="1736" spans="1:6">
      <c r="A1736" s="1020"/>
      <c r="B1736" s="905"/>
    </row>
    <row r="1737" spans="1:6">
      <c r="A1737" s="777"/>
      <c r="B1737" s="778"/>
      <c r="C1737" s="779"/>
      <c r="D1737" s="780"/>
      <c r="E1737" s="917"/>
    </row>
    <row r="1738" spans="1:6">
      <c r="A1738" s="853"/>
      <c r="B1738" s="853"/>
      <c r="C1738" s="853"/>
      <c r="D1738" s="853"/>
    </row>
    <row r="1739" spans="1:6">
      <c r="A1739" s="853"/>
      <c r="B1739" s="853"/>
      <c r="C1739" s="853"/>
      <c r="D1739" s="853"/>
      <c r="F1739" s="775"/>
    </row>
    <row r="1740" spans="1:6">
      <c r="A1740" s="853"/>
      <c r="B1740" s="853"/>
      <c r="C1740" s="853"/>
      <c r="D1740" s="853"/>
      <c r="F1740" s="775"/>
    </row>
    <row r="1741" spans="1:6">
      <c r="A1741" s="853"/>
      <c r="B1741" s="853"/>
      <c r="C1741" s="853"/>
      <c r="D1741" s="853"/>
      <c r="F1741" s="775"/>
    </row>
    <row r="1742" spans="1:6">
      <c r="A1742" s="853"/>
      <c r="B1742" s="853"/>
      <c r="C1742" s="853"/>
      <c r="D1742" s="853"/>
      <c r="F1742" s="775"/>
    </row>
    <row r="1743" spans="1:6">
      <c r="A1743" s="853"/>
      <c r="B1743" s="853"/>
      <c r="C1743" s="853"/>
      <c r="D1743" s="853"/>
      <c r="F1743" s="934"/>
    </row>
    <row r="1744" spans="1:6">
      <c r="A1744" s="853"/>
      <c r="B1744" s="853"/>
      <c r="C1744" s="853"/>
      <c r="D1744" s="853"/>
      <c r="F1744" s="934"/>
    </row>
    <row r="1745" spans="1:6">
      <c r="A1745" s="853"/>
      <c r="B1745" s="853"/>
      <c r="C1745" s="853"/>
      <c r="D1745" s="853"/>
    </row>
    <row r="1746" spans="1:6">
      <c r="A1746" s="853"/>
      <c r="B1746" s="853"/>
      <c r="C1746" s="853"/>
      <c r="D1746" s="853"/>
    </row>
    <row r="1747" spans="1:6">
      <c r="A1747" s="853"/>
      <c r="B1747" s="853"/>
      <c r="C1747" s="853"/>
      <c r="D1747" s="853"/>
    </row>
    <row r="1748" spans="1:6">
      <c r="A1748" s="853"/>
      <c r="B1748" s="853"/>
      <c r="C1748" s="853"/>
      <c r="D1748" s="853"/>
      <c r="F1748" s="934"/>
    </row>
    <row r="1749" spans="1:6">
      <c r="A1749" s="853"/>
      <c r="B1749" s="853"/>
      <c r="C1749" s="853"/>
      <c r="D1749" s="853"/>
    </row>
    <row r="1750" spans="1:6">
      <c r="A1750" s="853"/>
      <c r="B1750" s="853"/>
      <c r="C1750" s="853"/>
      <c r="D1750" s="853"/>
    </row>
    <row r="1751" spans="1:6">
      <c r="A1751" s="853"/>
      <c r="B1751" s="853"/>
      <c r="C1751" s="853"/>
      <c r="D1751" s="853"/>
    </row>
    <row r="1752" spans="1:6">
      <c r="A1752" s="853"/>
      <c r="B1752" s="853"/>
      <c r="C1752" s="853"/>
      <c r="D1752" s="853"/>
    </row>
    <row r="1753" spans="1:6">
      <c r="A1753" s="853"/>
      <c r="B1753" s="853"/>
      <c r="C1753" s="853"/>
      <c r="D1753" s="853"/>
    </row>
    <row r="1754" spans="1:6">
      <c r="A1754" s="853"/>
      <c r="B1754" s="853"/>
      <c r="C1754" s="853"/>
      <c r="D1754" s="853"/>
    </row>
    <row r="1755" spans="1:6">
      <c r="A1755" s="853"/>
      <c r="B1755" s="853"/>
      <c r="C1755" s="853"/>
      <c r="D1755" s="853"/>
    </row>
    <row r="1756" spans="1:6">
      <c r="A1756" s="853"/>
      <c r="B1756" s="853"/>
      <c r="C1756" s="853"/>
      <c r="D1756" s="853"/>
    </row>
    <row r="1757" spans="1:6">
      <c r="A1757" s="853"/>
      <c r="B1757" s="853"/>
      <c r="C1757" s="853"/>
      <c r="D1757" s="853"/>
    </row>
    <row r="1758" spans="1:6">
      <c r="A1758" s="853"/>
      <c r="B1758" s="853"/>
      <c r="C1758" s="853"/>
      <c r="D1758" s="853"/>
      <c r="F1758" s="934"/>
    </row>
    <row r="1759" spans="1:6">
      <c r="A1759" s="853"/>
      <c r="B1759" s="853"/>
      <c r="C1759" s="853"/>
      <c r="D1759" s="853"/>
    </row>
    <row r="1760" spans="1:6">
      <c r="A1760" s="853"/>
      <c r="B1760" s="853"/>
      <c r="C1760" s="853"/>
      <c r="D1760" s="853"/>
    </row>
    <row r="1761" spans="1:6">
      <c r="A1761" s="853"/>
      <c r="B1761" s="853"/>
      <c r="C1761" s="853"/>
      <c r="D1761" s="853"/>
    </row>
    <row r="1762" spans="1:6">
      <c r="A1762" s="853"/>
      <c r="B1762" s="853"/>
      <c r="C1762" s="853"/>
      <c r="D1762" s="853"/>
    </row>
    <row r="1763" spans="1:6">
      <c r="A1763" s="853"/>
      <c r="B1763" s="853"/>
      <c r="C1763" s="853"/>
      <c r="D1763" s="853"/>
    </row>
    <row r="1764" spans="1:6">
      <c r="A1764" s="853"/>
      <c r="B1764" s="853"/>
      <c r="C1764" s="853"/>
      <c r="D1764" s="853"/>
    </row>
    <row r="1765" spans="1:6">
      <c r="A1765" s="853"/>
      <c r="B1765" s="853"/>
      <c r="C1765" s="853"/>
      <c r="D1765" s="853"/>
    </row>
    <row r="1766" spans="1:6">
      <c r="A1766" s="853"/>
      <c r="B1766" s="853"/>
      <c r="C1766" s="853"/>
      <c r="D1766" s="853"/>
    </row>
    <row r="1767" spans="1:6">
      <c r="A1767" s="853"/>
      <c r="B1767" s="853"/>
      <c r="C1767" s="853"/>
      <c r="D1767" s="853"/>
    </row>
    <row r="1768" spans="1:6">
      <c r="A1768" s="853"/>
      <c r="B1768" s="853"/>
      <c r="C1768" s="853"/>
      <c r="D1768" s="853"/>
    </row>
    <row r="1769" spans="1:6">
      <c r="A1769" s="853"/>
      <c r="B1769" s="853"/>
      <c r="C1769" s="853"/>
      <c r="D1769" s="853"/>
    </row>
    <row r="1771" spans="1:6">
      <c r="F1771" s="934"/>
    </row>
    <row r="1772" spans="1:6">
      <c r="F1772" s="934"/>
    </row>
    <row r="1773" spans="1:6">
      <c r="F1773" s="934"/>
    </row>
    <row r="1774" spans="1:6">
      <c r="A1774" s="776"/>
      <c r="B1774" s="776"/>
      <c r="C1774" s="776"/>
      <c r="D1774" s="776"/>
      <c r="E1774" s="836"/>
      <c r="F1774" s="934"/>
    </row>
    <row r="1775" spans="1:6">
      <c r="A1775" s="776"/>
      <c r="B1775" s="776"/>
      <c r="C1775" s="776"/>
      <c r="D1775" s="776"/>
      <c r="E1775" s="836"/>
      <c r="F1775" s="934"/>
    </row>
    <row r="1776" spans="1:6">
      <c r="A1776" s="776"/>
      <c r="B1776" s="776"/>
      <c r="C1776" s="776"/>
      <c r="D1776" s="776"/>
      <c r="E1776" s="836"/>
      <c r="F1776" s="934"/>
    </row>
    <row r="1777" spans="1:6">
      <c r="A1777" s="776"/>
      <c r="B1777" s="776"/>
      <c r="C1777" s="776"/>
      <c r="D1777" s="776"/>
      <c r="E1777" s="836"/>
      <c r="F1777" s="934"/>
    </row>
    <row r="1778" spans="1:6">
      <c r="A1778" s="853"/>
      <c r="B1778" s="853"/>
      <c r="C1778" s="853"/>
      <c r="D1778" s="853"/>
      <c r="F1778" s="934"/>
    </row>
    <row r="1779" spans="1:6">
      <c r="A1779" s="853"/>
      <c r="B1779" s="853"/>
      <c r="C1779" s="853"/>
      <c r="D1779" s="853"/>
      <c r="F1779" s="934"/>
    </row>
    <row r="1780" spans="1:6">
      <c r="F1780" s="934"/>
    </row>
    <row r="1781" spans="1:6">
      <c r="F1781" s="934"/>
    </row>
    <row r="1782" spans="1:6">
      <c r="F1782" s="934"/>
    </row>
    <row r="1783" spans="1:6">
      <c r="A1783" s="853"/>
      <c r="B1783" s="853"/>
      <c r="C1783" s="853"/>
      <c r="D1783" s="853"/>
      <c r="F1783" s="934"/>
    </row>
    <row r="1784" spans="1:6">
      <c r="F1784" s="934"/>
    </row>
    <row r="1785" spans="1:6">
      <c r="F1785" s="934"/>
    </row>
    <row r="1786" spans="1:6">
      <c r="F1786" s="934"/>
    </row>
    <row r="1787" spans="1:6">
      <c r="F1787" s="934"/>
    </row>
    <row r="1788" spans="1:6">
      <c r="F1788" s="934"/>
    </row>
    <row r="1789" spans="1:6">
      <c r="F1789" s="934"/>
    </row>
    <row r="1790" spans="1:6">
      <c r="F1790" s="934"/>
    </row>
    <row r="1791" spans="1:6">
      <c r="F1791" s="934"/>
    </row>
    <row r="1792" spans="1:6">
      <c r="F1792" s="934"/>
    </row>
    <row r="1793" spans="1:6">
      <c r="A1793" s="853"/>
      <c r="B1793" s="853"/>
      <c r="C1793" s="853"/>
      <c r="D1793" s="853"/>
      <c r="F1793" s="934"/>
    </row>
    <row r="1794" spans="1:6">
      <c r="F1794" s="934"/>
    </row>
    <row r="1795" spans="1:6">
      <c r="F1795" s="934"/>
    </row>
    <row r="1796" spans="1:6">
      <c r="F1796" s="934"/>
    </row>
    <row r="1797" spans="1:6">
      <c r="F1797" s="934"/>
    </row>
    <row r="1798" spans="1:6">
      <c r="F1798" s="934"/>
    </row>
    <row r="1799" spans="1:6">
      <c r="F1799" s="934"/>
    </row>
    <row r="1800" spans="1:6">
      <c r="F1800" s="934"/>
    </row>
    <row r="1801" spans="1:6">
      <c r="F1801" s="934"/>
    </row>
    <row r="1802" spans="1:6">
      <c r="F1802" s="934"/>
    </row>
    <row r="1803" spans="1:6">
      <c r="F1803" s="934"/>
    </row>
    <row r="1804" spans="1:6">
      <c r="F1804" s="934"/>
    </row>
    <row r="1805" spans="1:6">
      <c r="F1805" s="934"/>
    </row>
    <row r="1806" spans="1:6">
      <c r="A1806" s="853"/>
      <c r="B1806" s="853"/>
      <c r="C1806" s="853"/>
      <c r="D1806" s="853"/>
      <c r="F1806" s="934"/>
    </row>
    <row r="1807" spans="1:6">
      <c r="A1807" s="853"/>
      <c r="B1807" s="853"/>
      <c r="C1807" s="853"/>
      <c r="D1807" s="853"/>
      <c r="F1807" s="934"/>
    </row>
    <row r="1808" spans="1:6">
      <c r="A1808" s="853"/>
      <c r="B1808" s="853"/>
      <c r="C1808" s="853"/>
      <c r="D1808" s="853"/>
      <c r="F1808" s="934"/>
    </row>
    <row r="1809" spans="1:6">
      <c r="A1809" s="853"/>
      <c r="B1809" s="853"/>
      <c r="C1809" s="853"/>
      <c r="D1809" s="853"/>
      <c r="F1809" s="934"/>
    </row>
    <row r="1810" spans="1:6">
      <c r="A1810" s="853"/>
      <c r="B1810" s="853"/>
      <c r="C1810" s="853"/>
      <c r="D1810" s="853"/>
      <c r="F1810" s="934"/>
    </row>
    <row r="1811" spans="1:6">
      <c r="A1811" s="853"/>
      <c r="B1811" s="853"/>
      <c r="C1811" s="853"/>
      <c r="D1811" s="853"/>
      <c r="F1811" s="934"/>
    </row>
    <row r="1812" spans="1:6">
      <c r="A1812" s="853"/>
      <c r="B1812" s="853"/>
      <c r="C1812" s="853"/>
      <c r="D1812" s="853"/>
      <c r="F1812" s="934"/>
    </row>
    <row r="1813" spans="1:6">
      <c r="A1813" s="853"/>
      <c r="B1813" s="853"/>
      <c r="C1813" s="853"/>
      <c r="D1813" s="853"/>
      <c r="F1813" s="934"/>
    </row>
    <row r="1814" spans="1:6">
      <c r="A1814" s="853"/>
      <c r="B1814" s="853"/>
      <c r="C1814" s="853"/>
      <c r="D1814" s="853"/>
      <c r="F1814" s="934"/>
    </row>
    <row r="1815" spans="1:6">
      <c r="A1815" s="853"/>
      <c r="B1815" s="853"/>
      <c r="C1815" s="853"/>
      <c r="D1815" s="853"/>
      <c r="F1815" s="934"/>
    </row>
    <row r="1816" spans="1:6">
      <c r="A1816" s="853"/>
      <c r="B1816" s="853"/>
      <c r="C1816" s="853"/>
      <c r="D1816" s="853"/>
      <c r="F1816" s="934"/>
    </row>
    <row r="1817" spans="1:6">
      <c r="A1817" s="853"/>
      <c r="B1817" s="853"/>
      <c r="C1817" s="853"/>
      <c r="D1817" s="853"/>
      <c r="F1817" s="934"/>
    </row>
    <row r="1818" spans="1:6">
      <c r="A1818" s="853"/>
      <c r="B1818" s="853"/>
      <c r="C1818" s="853"/>
      <c r="D1818" s="853"/>
      <c r="F1818" s="934"/>
    </row>
    <row r="1819" spans="1:6">
      <c r="A1819" s="853"/>
      <c r="B1819" s="853"/>
      <c r="C1819" s="853"/>
      <c r="D1819" s="853"/>
      <c r="F1819" s="934"/>
    </row>
    <row r="1820" spans="1:6">
      <c r="A1820" s="853"/>
      <c r="B1820" s="853"/>
      <c r="C1820" s="853"/>
      <c r="D1820" s="853"/>
      <c r="F1820" s="934"/>
    </row>
    <row r="1821" spans="1:6">
      <c r="A1821" s="853"/>
      <c r="B1821" s="853"/>
      <c r="C1821" s="853"/>
      <c r="D1821" s="853"/>
      <c r="F1821" s="934"/>
    </row>
    <row r="1822" spans="1:6">
      <c r="A1822" s="853"/>
      <c r="B1822" s="853"/>
      <c r="C1822" s="853"/>
      <c r="D1822" s="853"/>
      <c r="F1822" s="934"/>
    </row>
    <row r="1823" spans="1:6">
      <c r="A1823" s="853"/>
      <c r="B1823" s="853"/>
      <c r="C1823" s="853"/>
      <c r="D1823" s="853"/>
      <c r="F1823" s="934"/>
    </row>
    <row r="1824" spans="1:6">
      <c r="A1824" s="853"/>
      <c r="B1824" s="853"/>
      <c r="C1824" s="853"/>
      <c r="D1824" s="853"/>
      <c r="F1824" s="934"/>
    </row>
    <row r="1825" spans="1:6">
      <c r="A1825" s="853"/>
      <c r="B1825" s="853"/>
      <c r="C1825" s="853"/>
      <c r="D1825" s="853"/>
      <c r="F1825" s="934"/>
    </row>
    <row r="1826" spans="1:6">
      <c r="A1826" s="853"/>
      <c r="B1826" s="853"/>
      <c r="C1826" s="853"/>
      <c r="D1826" s="853"/>
      <c r="F1826" s="934"/>
    </row>
    <row r="1827" spans="1:6">
      <c r="A1827" s="853"/>
      <c r="B1827" s="853"/>
      <c r="C1827" s="853"/>
      <c r="D1827" s="853"/>
      <c r="F1827" s="934"/>
    </row>
    <row r="1828" spans="1:6">
      <c r="A1828" s="853"/>
      <c r="B1828" s="853"/>
      <c r="C1828" s="853"/>
      <c r="D1828" s="853"/>
      <c r="F1828" s="934"/>
    </row>
    <row r="1829" spans="1:6">
      <c r="A1829" s="853"/>
      <c r="B1829" s="853"/>
      <c r="C1829" s="853"/>
      <c r="D1829" s="853"/>
      <c r="F1829" s="934"/>
    </row>
    <row r="1830" spans="1:6">
      <c r="A1830" s="853"/>
      <c r="B1830" s="853"/>
      <c r="C1830" s="853"/>
      <c r="D1830" s="853"/>
      <c r="F1830" s="934"/>
    </row>
    <row r="1831" spans="1:6">
      <c r="A1831" s="853"/>
      <c r="B1831" s="853"/>
      <c r="C1831" s="853"/>
      <c r="D1831" s="853"/>
      <c r="F1831" s="934"/>
    </row>
    <row r="1832" spans="1:6">
      <c r="A1832" s="853"/>
      <c r="B1832" s="853"/>
      <c r="C1832" s="853"/>
      <c r="D1832" s="853"/>
      <c r="F1832" s="934"/>
    </row>
    <row r="1833" spans="1:6">
      <c r="A1833" s="853"/>
      <c r="B1833" s="853"/>
      <c r="C1833" s="853"/>
      <c r="D1833" s="853"/>
      <c r="F1833" s="934"/>
    </row>
    <row r="1834" spans="1:6">
      <c r="A1834" s="853"/>
      <c r="B1834" s="853"/>
      <c r="C1834" s="853"/>
      <c r="D1834" s="853"/>
      <c r="F1834" s="934"/>
    </row>
    <row r="1835" spans="1:6">
      <c r="A1835" s="853"/>
      <c r="B1835" s="853"/>
      <c r="C1835" s="853"/>
      <c r="D1835" s="853"/>
      <c r="F1835" s="934"/>
    </row>
    <row r="1836" spans="1:6">
      <c r="A1836" s="853"/>
      <c r="B1836" s="853"/>
      <c r="C1836" s="853"/>
      <c r="D1836" s="853"/>
      <c r="F1836" s="934"/>
    </row>
    <row r="1837" spans="1:6">
      <c r="A1837" s="853"/>
      <c r="B1837" s="853"/>
      <c r="C1837" s="853"/>
      <c r="D1837" s="853"/>
      <c r="F1837" s="934"/>
    </row>
    <row r="1838" spans="1:6">
      <c r="A1838" s="853"/>
      <c r="B1838" s="853"/>
      <c r="C1838" s="853"/>
      <c r="D1838" s="853"/>
      <c r="F1838" s="934"/>
    </row>
    <row r="1839" spans="1:6">
      <c r="A1839" s="853"/>
      <c r="B1839" s="853"/>
      <c r="C1839" s="853"/>
      <c r="D1839" s="853"/>
      <c r="F1839" s="934"/>
    </row>
    <row r="1840" spans="1:6">
      <c r="A1840" s="853"/>
      <c r="B1840" s="853"/>
      <c r="C1840" s="853"/>
      <c r="D1840" s="853"/>
      <c r="F1840" s="934"/>
    </row>
    <row r="1841" spans="1:6">
      <c r="A1841" s="853"/>
      <c r="B1841" s="853"/>
      <c r="C1841" s="853"/>
      <c r="D1841" s="853"/>
      <c r="F1841" s="934"/>
    </row>
    <row r="1842" spans="1:6">
      <c r="A1842" s="853"/>
      <c r="B1842" s="853"/>
      <c r="C1842" s="853"/>
      <c r="D1842" s="853"/>
      <c r="F1842" s="934"/>
    </row>
    <row r="1843" spans="1:6">
      <c r="A1843" s="853"/>
      <c r="B1843" s="853"/>
      <c r="C1843" s="853"/>
      <c r="D1843" s="853"/>
      <c r="F1843" s="934"/>
    </row>
    <row r="1844" spans="1:6">
      <c r="A1844" s="853"/>
      <c r="B1844" s="853"/>
      <c r="C1844" s="853"/>
      <c r="D1844" s="853"/>
      <c r="F1844" s="934"/>
    </row>
    <row r="1845" spans="1:6">
      <c r="A1845" s="853"/>
      <c r="B1845" s="853"/>
      <c r="C1845" s="853"/>
      <c r="D1845" s="853"/>
      <c r="F1845" s="934"/>
    </row>
    <row r="1846" spans="1:6">
      <c r="A1846" s="853"/>
      <c r="B1846" s="853"/>
      <c r="C1846" s="853"/>
      <c r="D1846" s="853"/>
      <c r="F1846" s="934"/>
    </row>
    <row r="1847" spans="1:6">
      <c r="A1847" s="853"/>
      <c r="B1847" s="853"/>
      <c r="C1847" s="853"/>
      <c r="D1847" s="853"/>
      <c r="F1847" s="934"/>
    </row>
    <row r="1848" spans="1:6">
      <c r="A1848" s="853"/>
      <c r="B1848" s="853"/>
      <c r="C1848" s="853"/>
      <c r="D1848" s="853"/>
      <c r="F1848" s="934"/>
    </row>
    <row r="1849" spans="1:6">
      <c r="A1849" s="853"/>
      <c r="B1849" s="853"/>
      <c r="C1849" s="853"/>
      <c r="D1849" s="853"/>
      <c r="F1849" s="934"/>
    </row>
    <row r="1850" spans="1:6">
      <c r="A1850" s="853"/>
      <c r="B1850" s="853"/>
      <c r="C1850" s="853"/>
      <c r="D1850" s="853"/>
    </row>
    <row r="1851" spans="1:6">
      <c r="A1851" s="853"/>
      <c r="B1851" s="853"/>
      <c r="C1851" s="853"/>
      <c r="D1851" s="853"/>
      <c r="F1851" s="934"/>
    </row>
    <row r="1852" spans="1:6">
      <c r="A1852" s="853"/>
      <c r="B1852" s="853"/>
      <c r="C1852" s="853"/>
      <c r="D1852" s="853"/>
      <c r="F1852" s="934"/>
    </row>
    <row r="1853" spans="1:6">
      <c r="A1853" s="853"/>
      <c r="B1853" s="853"/>
      <c r="C1853" s="853"/>
      <c r="D1853" s="853"/>
      <c r="F1853" s="934"/>
    </row>
    <row r="1854" spans="1:6">
      <c r="A1854" s="853"/>
      <c r="B1854" s="853"/>
      <c r="C1854" s="853"/>
      <c r="D1854" s="853"/>
      <c r="F1854" s="934"/>
    </row>
    <row r="1855" spans="1:6">
      <c r="A1855" s="853"/>
      <c r="B1855" s="853"/>
      <c r="C1855" s="853"/>
      <c r="D1855" s="853"/>
      <c r="F1855" s="934"/>
    </row>
    <row r="1856" spans="1:6">
      <c r="A1856" s="853"/>
      <c r="B1856" s="853"/>
      <c r="C1856" s="853"/>
      <c r="D1856" s="853"/>
      <c r="F1856" s="934"/>
    </row>
    <row r="1857" spans="1:6">
      <c r="A1857" s="853"/>
      <c r="B1857" s="853"/>
      <c r="C1857" s="853"/>
      <c r="D1857" s="853"/>
      <c r="F1857" s="934"/>
    </row>
    <row r="1858" spans="1:6">
      <c r="A1858" s="853"/>
      <c r="B1858" s="853"/>
      <c r="C1858" s="853"/>
      <c r="D1858" s="853"/>
      <c r="F1858" s="934"/>
    </row>
    <row r="1859" spans="1:6">
      <c r="A1859" s="853"/>
      <c r="B1859" s="853"/>
      <c r="C1859" s="853"/>
      <c r="D1859" s="853"/>
      <c r="F1859" s="934"/>
    </row>
    <row r="1860" spans="1:6">
      <c r="A1860" s="853"/>
      <c r="B1860" s="853"/>
      <c r="C1860" s="853"/>
      <c r="D1860" s="853"/>
      <c r="F1860" s="934"/>
    </row>
    <row r="1861" spans="1:6">
      <c r="A1861" s="853"/>
      <c r="B1861" s="853"/>
      <c r="C1861" s="853"/>
      <c r="D1861" s="853"/>
      <c r="F1861" s="934"/>
    </row>
    <row r="1862" spans="1:6">
      <c r="A1862" s="853"/>
      <c r="B1862" s="853"/>
      <c r="C1862" s="853"/>
      <c r="D1862" s="853"/>
      <c r="F1862" s="934"/>
    </row>
    <row r="1863" spans="1:6">
      <c r="A1863" s="853"/>
      <c r="B1863" s="853"/>
      <c r="C1863" s="853"/>
      <c r="D1863" s="853"/>
      <c r="F1863" s="934"/>
    </row>
    <row r="1864" spans="1:6">
      <c r="A1864" s="853"/>
      <c r="B1864" s="853"/>
      <c r="C1864" s="853"/>
      <c r="D1864" s="853"/>
      <c r="F1864" s="934"/>
    </row>
    <row r="1865" spans="1:6">
      <c r="A1865" s="853"/>
      <c r="B1865" s="853"/>
      <c r="C1865" s="853"/>
      <c r="D1865" s="853"/>
      <c r="F1865" s="934"/>
    </row>
    <row r="1866" spans="1:6">
      <c r="A1866" s="853"/>
      <c r="B1866" s="853"/>
      <c r="C1866" s="853"/>
      <c r="D1866" s="853"/>
      <c r="F1866" s="934"/>
    </row>
    <row r="1867" spans="1:6">
      <c r="A1867" s="853"/>
      <c r="B1867" s="853"/>
      <c r="C1867" s="853"/>
      <c r="D1867" s="853"/>
      <c r="F1867" s="934"/>
    </row>
    <row r="1868" spans="1:6">
      <c r="A1868" s="853"/>
      <c r="B1868" s="853"/>
      <c r="C1868" s="853"/>
      <c r="D1868" s="853"/>
      <c r="F1868" s="934"/>
    </row>
    <row r="1869" spans="1:6">
      <c r="A1869" s="853"/>
      <c r="B1869" s="853"/>
      <c r="C1869" s="853"/>
      <c r="D1869" s="853"/>
      <c r="F1869" s="934"/>
    </row>
    <row r="1870" spans="1:6">
      <c r="A1870" s="853"/>
      <c r="B1870" s="853"/>
      <c r="C1870" s="853"/>
      <c r="D1870" s="853"/>
      <c r="F1870" s="934"/>
    </row>
    <row r="1871" spans="1:6">
      <c r="A1871" s="853"/>
      <c r="B1871" s="853"/>
      <c r="C1871" s="853"/>
      <c r="D1871" s="853"/>
      <c r="F1871" s="934"/>
    </row>
    <row r="1872" spans="1:6">
      <c r="A1872" s="853"/>
      <c r="B1872" s="853"/>
      <c r="C1872" s="853"/>
      <c r="D1872" s="853"/>
      <c r="F1872" s="934"/>
    </row>
    <row r="1873" spans="1:6">
      <c r="A1873" s="853"/>
      <c r="B1873" s="853"/>
      <c r="C1873" s="853"/>
      <c r="D1873" s="853"/>
      <c r="F1873" s="934"/>
    </row>
    <row r="1874" spans="1:6">
      <c r="A1874" s="853"/>
      <c r="B1874" s="853"/>
      <c r="C1874" s="853"/>
      <c r="D1874" s="853"/>
      <c r="F1874" s="934"/>
    </row>
    <row r="1875" spans="1:6">
      <c r="A1875" s="853"/>
      <c r="B1875" s="853"/>
      <c r="C1875" s="853"/>
      <c r="D1875" s="853"/>
      <c r="F1875" s="934"/>
    </row>
    <row r="1876" spans="1:6">
      <c r="A1876" s="853"/>
      <c r="B1876" s="853"/>
      <c r="C1876" s="853"/>
      <c r="D1876" s="853"/>
      <c r="F1876" s="934"/>
    </row>
    <row r="1877" spans="1:6">
      <c r="A1877" s="853"/>
      <c r="B1877" s="853"/>
      <c r="C1877" s="853"/>
      <c r="D1877" s="853"/>
      <c r="F1877" s="934"/>
    </row>
    <row r="1878" spans="1:6">
      <c r="A1878" s="853"/>
      <c r="B1878" s="853"/>
      <c r="C1878" s="853"/>
      <c r="D1878" s="853"/>
      <c r="F1878" s="934"/>
    </row>
    <row r="1879" spans="1:6">
      <c r="A1879" s="853"/>
      <c r="B1879" s="853"/>
      <c r="C1879" s="853"/>
      <c r="D1879" s="853"/>
      <c r="F1879" s="934"/>
    </row>
    <row r="1880" spans="1:6">
      <c r="A1880" s="853"/>
      <c r="B1880" s="853"/>
      <c r="C1880" s="853"/>
      <c r="D1880" s="853"/>
      <c r="F1880" s="934"/>
    </row>
    <row r="1881" spans="1:6">
      <c r="A1881" s="853"/>
      <c r="B1881" s="853"/>
      <c r="C1881" s="853"/>
      <c r="D1881" s="853"/>
      <c r="F1881" s="934"/>
    </row>
    <row r="1882" spans="1:6">
      <c r="A1882" s="853"/>
      <c r="B1882" s="853"/>
      <c r="C1882" s="853"/>
      <c r="D1882" s="853"/>
      <c r="F1882" s="934"/>
    </row>
    <row r="1883" spans="1:6">
      <c r="A1883" s="853"/>
      <c r="B1883" s="853"/>
      <c r="C1883" s="853"/>
      <c r="D1883" s="853"/>
      <c r="F1883" s="934"/>
    </row>
    <row r="1884" spans="1:6">
      <c r="A1884" s="853"/>
      <c r="B1884" s="853"/>
      <c r="C1884" s="853"/>
      <c r="D1884" s="853"/>
      <c r="F1884" s="934"/>
    </row>
    <row r="1885" spans="1:6">
      <c r="F1885" s="934"/>
    </row>
    <row r="1886" spans="1:6">
      <c r="A1886" s="853"/>
      <c r="B1886" s="853"/>
      <c r="C1886" s="853"/>
      <c r="D1886" s="853"/>
      <c r="F1886" s="934"/>
    </row>
    <row r="1887" spans="1:6">
      <c r="A1887" s="853"/>
      <c r="B1887" s="853"/>
      <c r="C1887" s="853"/>
      <c r="D1887" s="853"/>
      <c r="F1887" s="934"/>
    </row>
    <row r="1888" spans="1:6">
      <c r="A1888" s="853"/>
      <c r="B1888" s="853"/>
      <c r="C1888" s="853"/>
      <c r="D1888" s="853"/>
      <c r="F1888" s="934"/>
    </row>
    <row r="1889" spans="1:6">
      <c r="A1889" s="853"/>
      <c r="B1889" s="853"/>
      <c r="C1889" s="853"/>
      <c r="D1889" s="853"/>
      <c r="F1889" s="934"/>
    </row>
    <row r="1890" spans="1:6">
      <c r="A1890" s="853"/>
      <c r="B1890" s="853"/>
      <c r="C1890" s="853"/>
      <c r="D1890" s="853"/>
      <c r="F1890" s="934"/>
    </row>
    <row r="1891" spans="1:6">
      <c r="A1891" s="853"/>
      <c r="B1891" s="853"/>
      <c r="C1891" s="853"/>
      <c r="D1891" s="853"/>
      <c r="F1891" s="934"/>
    </row>
    <row r="1892" spans="1:6">
      <c r="A1892" s="853"/>
      <c r="B1892" s="853"/>
      <c r="C1892" s="853"/>
      <c r="D1892" s="853"/>
      <c r="F1892" s="934"/>
    </row>
    <row r="1893" spans="1:6">
      <c r="A1893" s="853"/>
      <c r="B1893" s="853"/>
      <c r="C1893" s="853"/>
      <c r="D1893" s="853"/>
      <c r="F1893" s="934"/>
    </row>
    <row r="1894" spans="1:6">
      <c r="A1894" s="853"/>
      <c r="B1894" s="853"/>
      <c r="C1894" s="853"/>
      <c r="D1894" s="853"/>
      <c r="F1894" s="934"/>
    </row>
    <row r="1895" spans="1:6">
      <c r="A1895" s="853"/>
      <c r="B1895" s="853"/>
      <c r="C1895" s="853"/>
      <c r="D1895" s="853"/>
      <c r="F1895" s="934"/>
    </row>
    <row r="1896" spans="1:6">
      <c r="A1896" s="853"/>
      <c r="B1896" s="853"/>
      <c r="C1896" s="853"/>
      <c r="D1896" s="853"/>
      <c r="F1896" s="934"/>
    </row>
    <row r="1897" spans="1:6">
      <c r="A1897" s="853"/>
      <c r="B1897" s="853"/>
      <c r="C1897" s="853"/>
      <c r="D1897" s="853"/>
      <c r="F1897" s="934"/>
    </row>
    <row r="1898" spans="1:6">
      <c r="A1898" s="853"/>
      <c r="B1898" s="853"/>
      <c r="C1898" s="853"/>
      <c r="D1898" s="853"/>
      <c r="F1898" s="934"/>
    </row>
    <row r="1899" spans="1:6">
      <c r="A1899" s="853"/>
      <c r="B1899" s="853"/>
      <c r="C1899" s="853"/>
      <c r="D1899" s="853"/>
    </row>
    <row r="1900" spans="1:6">
      <c r="A1900" s="853"/>
      <c r="B1900" s="853"/>
      <c r="C1900" s="853"/>
      <c r="D1900" s="853"/>
      <c r="F1900" s="934"/>
    </row>
    <row r="1901" spans="1:6">
      <c r="A1901" s="853"/>
      <c r="B1901" s="853"/>
      <c r="C1901" s="853"/>
      <c r="D1901" s="853"/>
      <c r="F1901" s="934"/>
    </row>
    <row r="1902" spans="1:6">
      <c r="A1902" s="853"/>
      <c r="B1902" s="853"/>
      <c r="C1902" s="853"/>
      <c r="D1902" s="853"/>
      <c r="F1902" s="934"/>
    </row>
    <row r="1903" spans="1:6">
      <c r="A1903" s="853"/>
      <c r="B1903" s="853"/>
      <c r="C1903" s="853"/>
      <c r="D1903" s="853"/>
      <c r="F1903" s="934"/>
    </row>
    <row r="1904" spans="1:6">
      <c r="A1904" s="853"/>
      <c r="B1904" s="853"/>
      <c r="C1904" s="853"/>
      <c r="D1904" s="853"/>
      <c r="F1904" s="934"/>
    </row>
    <row r="1905" spans="1:6">
      <c r="A1905" s="853"/>
      <c r="B1905" s="853"/>
      <c r="C1905" s="853"/>
      <c r="D1905" s="853"/>
    </row>
    <row r="1906" spans="1:6">
      <c r="A1906" s="853"/>
      <c r="B1906" s="853"/>
      <c r="C1906" s="853"/>
      <c r="D1906" s="853"/>
      <c r="F1906" s="934"/>
    </row>
    <row r="1907" spans="1:6">
      <c r="A1907" s="853"/>
      <c r="B1907" s="853"/>
      <c r="C1907" s="853"/>
      <c r="D1907" s="853"/>
      <c r="F1907" s="934"/>
    </row>
    <row r="1908" spans="1:6">
      <c r="A1908" s="853"/>
      <c r="B1908" s="853"/>
      <c r="C1908" s="853"/>
      <c r="D1908" s="853"/>
      <c r="F1908" s="934"/>
    </row>
    <row r="1909" spans="1:6">
      <c r="A1909" s="853"/>
      <c r="B1909" s="853"/>
      <c r="C1909" s="853"/>
      <c r="D1909" s="853"/>
      <c r="F1909" s="934"/>
    </row>
    <row r="1910" spans="1:6">
      <c r="A1910" s="853"/>
      <c r="B1910" s="853"/>
      <c r="C1910" s="853"/>
      <c r="D1910" s="853"/>
      <c r="F1910" s="934"/>
    </row>
    <row r="1911" spans="1:6">
      <c r="A1911" s="853"/>
      <c r="B1911" s="853"/>
      <c r="C1911" s="853"/>
      <c r="D1911" s="853"/>
      <c r="F1911" s="934"/>
    </row>
    <row r="1912" spans="1:6">
      <c r="A1912" s="853"/>
      <c r="B1912" s="853"/>
      <c r="C1912" s="853"/>
      <c r="D1912" s="853"/>
      <c r="F1912" s="934"/>
    </row>
    <row r="1913" spans="1:6">
      <c r="A1913" s="853"/>
      <c r="B1913" s="853"/>
      <c r="C1913" s="853"/>
      <c r="D1913" s="853"/>
      <c r="F1913" s="934"/>
    </row>
    <row r="1914" spans="1:6">
      <c r="A1914" s="853"/>
      <c r="B1914" s="853"/>
      <c r="C1914" s="853"/>
      <c r="D1914" s="853"/>
      <c r="F1914" s="934"/>
    </row>
    <row r="1915" spans="1:6">
      <c r="A1915" s="853"/>
      <c r="B1915" s="853"/>
      <c r="C1915" s="853"/>
      <c r="D1915" s="853"/>
      <c r="F1915" s="934"/>
    </row>
    <row r="1916" spans="1:6">
      <c r="A1916" s="853"/>
      <c r="B1916" s="853"/>
      <c r="C1916" s="853"/>
      <c r="D1916" s="853"/>
      <c r="F1916" s="934"/>
    </row>
    <row r="1917" spans="1:6">
      <c r="A1917" s="853"/>
      <c r="B1917" s="853"/>
      <c r="C1917" s="853"/>
      <c r="D1917" s="853"/>
      <c r="F1917" s="934"/>
    </row>
    <row r="1918" spans="1:6">
      <c r="A1918" s="853"/>
      <c r="B1918" s="853"/>
      <c r="C1918" s="853"/>
      <c r="D1918" s="853"/>
      <c r="F1918" s="934"/>
    </row>
    <row r="1919" spans="1:6">
      <c r="A1919" s="853"/>
      <c r="B1919" s="853"/>
      <c r="C1919" s="853"/>
      <c r="D1919" s="853"/>
      <c r="F1919" s="934"/>
    </row>
    <row r="1920" spans="1:6">
      <c r="A1920" s="853"/>
      <c r="B1920" s="853"/>
      <c r="C1920" s="853"/>
      <c r="D1920" s="853"/>
      <c r="F1920" s="934"/>
    </row>
    <row r="1921" spans="1:6">
      <c r="A1921" s="853"/>
      <c r="B1921" s="853"/>
      <c r="C1921" s="853"/>
      <c r="D1921" s="853"/>
      <c r="F1921" s="934"/>
    </row>
    <row r="1922" spans="1:6">
      <c r="A1922" s="853"/>
      <c r="B1922" s="853"/>
      <c r="C1922" s="853"/>
      <c r="D1922" s="853"/>
      <c r="F1922" s="934"/>
    </row>
    <row r="1923" spans="1:6">
      <c r="A1923" s="853"/>
      <c r="B1923" s="853"/>
      <c r="C1923" s="853"/>
      <c r="D1923" s="853"/>
      <c r="F1923" s="934"/>
    </row>
    <row r="1924" spans="1:6">
      <c r="A1924" s="853"/>
      <c r="B1924" s="853"/>
      <c r="C1924" s="853"/>
      <c r="D1924" s="853"/>
      <c r="F1924" s="934"/>
    </row>
    <row r="1925" spans="1:6">
      <c r="A1925" s="853"/>
      <c r="B1925" s="853"/>
      <c r="C1925" s="853"/>
      <c r="D1925" s="853"/>
      <c r="F1925" s="934"/>
    </row>
    <row r="1926" spans="1:6">
      <c r="A1926" s="853"/>
      <c r="B1926" s="853"/>
      <c r="C1926" s="853"/>
      <c r="D1926" s="853"/>
      <c r="F1926" s="934"/>
    </row>
    <row r="1927" spans="1:6">
      <c r="A1927" s="853"/>
      <c r="B1927" s="853"/>
      <c r="C1927" s="853"/>
      <c r="D1927" s="853"/>
      <c r="F1927" s="934"/>
    </row>
    <row r="1928" spans="1:6">
      <c r="A1928" s="853"/>
      <c r="B1928" s="853"/>
      <c r="C1928" s="853"/>
      <c r="D1928" s="853"/>
      <c r="F1928" s="934"/>
    </row>
    <row r="1929" spans="1:6">
      <c r="A1929" s="853"/>
      <c r="B1929" s="853"/>
      <c r="C1929" s="853"/>
      <c r="D1929" s="853"/>
    </row>
    <row r="1930" spans="1:6">
      <c r="A1930" s="853"/>
      <c r="B1930" s="853"/>
      <c r="C1930" s="853"/>
      <c r="D1930" s="853"/>
      <c r="F1930" s="934"/>
    </row>
    <row r="1931" spans="1:6">
      <c r="A1931" s="853"/>
      <c r="B1931" s="853"/>
      <c r="C1931" s="853"/>
      <c r="D1931" s="853"/>
      <c r="F1931" s="934"/>
    </row>
    <row r="1932" spans="1:6">
      <c r="A1932" s="853"/>
      <c r="B1932" s="853"/>
      <c r="C1932" s="853"/>
      <c r="D1932" s="853"/>
      <c r="F1932" s="934"/>
    </row>
    <row r="1933" spans="1:6">
      <c r="A1933" s="853"/>
      <c r="B1933" s="853"/>
      <c r="C1933" s="853"/>
      <c r="D1933" s="853"/>
      <c r="F1933" s="934"/>
    </row>
    <row r="1934" spans="1:6">
      <c r="F1934" s="934"/>
    </row>
    <row r="1935" spans="1:6">
      <c r="A1935" s="853"/>
      <c r="B1935" s="853"/>
      <c r="C1935" s="853"/>
      <c r="D1935" s="853"/>
      <c r="F1935" s="934"/>
    </row>
    <row r="1936" spans="1:6">
      <c r="A1936" s="853"/>
      <c r="B1936" s="853"/>
      <c r="C1936" s="853"/>
      <c r="D1936" s="853"/>
      <c r="F1936" s="934"/>
    </row>
    <row r="1937" spans="1:6">
      <c r="A1937" s="853"/>
      <c r="B1937" s="853"/>
      <c r="C1937" s="853"/>
      <c r="D1937" s="853"/>
      <c r="F1937" s="934"/>
    </row>
    <row r="1938" spans="1:6">
      <c r="A1938" s="853"/>
      <c r="B1938" s="853"/>
      <c r="C1938" s="853"/>
      <c r="D1938" s="853"/>
      <c r="F1938" s="934"/>
    </row>
    <row r="1939" spans="1:6">
      <c r="A1939" s="853"/>
      <c r="B1939" s="853"/>
      <c r="C1939" s="853"/>
      <c r="D1939" s="853"/>
      <c r="F1939" s="934"/>
    </row>
    <row r="1940" spans="1:6">
      <c r="F1940" s="934"/>
    </row>
    <row r="1941" spans="1:6">
      <c r="A1941" s="853"/>
      <c r="B1941" s="853"/>
      <c r="C1941" s="853"/>
      <c r="D1941" s="853"/>
      <c r="F1941" s="934"/>
    </row>
    <row r="1942" spans="1:6">
      <c r="A1942" s="853"/>
      <c r="B1942" s="853"/>
      <c r="C1942" s="853"/>
      <c r="D1942" s="853"/>
      <c r="F1942" s="934"/>
    </row>
    <row r="1943" spans="1:6">
      <c r="A1943" s="853"/>
      <c r="B1943" s="853"/>
      <c r="C1943" s="853"/>
      <c r="D1943" s="853"/>
      <c r="F1943" s="934"/>
    </row>
    <row r="1944" spans="1:6">
      <c r="A1944" s="853"/>
      <c r="B1944" s="853"/>
      <c r="C1944" s="853"/>
      <c r="D1944" s="853"/>
      <c r="F1944" s="934"/>
    </row>
    <row r="1945" spans="1:6">
      <c r="A1945" s="853"/>
      <c r="B1945" s="853"/>
      <c r="C1945" s="853"/>
      <c r="D1945" s="853"/>
      <c r="F1945" s="934"/>
    </row>
    <row r="1946" spans="1:6">
      <c r="A1946" s="853"/>
      <c r="B1946" s="853"/>
      <c r="C1946" s="853"/>
      <c r="D1946" s="853"/>
      <c r="F1946" s="934"/>
    </row>
    <row r="1947" spans="1:6">
      <c r="A1947" s="853"/>
      <c r="B1947" s="853"/>
      <c r="C1947" s="853"/>
      <c r="D1947" s="853"/>
      <c r="F1947" s="934"/>
    </row>
    <row r="1948" spans="1:6">
      <c r="A1948" s="853"/>
      <c r="B1948" s="853"/>
      <c r="C1948" s="853"/>
      <c r="D1948" s="853"/>
      <c r="F1948" s="934"/>
    </row>
    <row r="1949" spans="1:6">
      <c r="A1949" s="853"/>
      <c r="B1949" s="853"/>
      <c r="C1949" s="853"/>
      <c r="D1949" s="853"/>
      <c r="F1949" s="934"/>
    </row>
    <row r="1950" spans="1:6">
      <c r="A1950" s="853"/>
      <c r="B1950" s="853"/>
      <c r="C1950" s="853"/>
      <c r="D1950" s="853"/>
      <c r="F1950" s="934"/>
    </row>
    <row r="1951" spans="1:6">
      <c r="A1951" s="853"/>
      <c r="B1951" s="853"/>
      <c r="C1951" s="853"/>
      <c r="D1951" s="853"/>
      <c r="F1951" s="934"/>
    </row>
    <row r="1952" spans="1:6">
      <c r="A1952" s="853"/>
      <c r="B1952" s="853"/>
      <c r="C1952" s="853"/>
      <c r="D1952" s="853"/>
      <c r="F1952" s="934"/>
    </row>
    <row r="1953" spans="1:6">
      <c r="A1953" s="853"/>
      <c r="B1953" s="853"/>
      <c r="C1953" s="853"/>
      <c r="D1953" s="853"/>
      <c r="F1953" s="934"/>
    </row>
    <row r="1954" spans="1:6">
      <c r="A1954" s="853"/>
      <c r="B1954" s="853"/>
      <c r="C1954" s="853"/>
      <c r="D1954" s="853"/>
      <c r="F1954" s="934"/>
    </row>
    <row r="1955" spans="1:6">
      <c r="A1955" s="853"/>
      <c r="B1955" s="853"/>
      <c r="C1955" s="853"/>
      <c r="D1955" s="853"/>
      <c r="F1955" s="934"/>
    </row>
    <row r="1956" spans="1:6">
      <c r="A1956" s="853"/>
      <c r="B1956" s="853"/>
      <c r="C1956" s="853"/>
      <c r="D1956" s="853"/>
      <c r="F1956" s="934"/>
    </row>
    <row r="1957" spans="1:6">
      <c r="A1957" s="853"/>
      <c r="B1957" s="853"/>
      <c r="C1957" s="853"/>
      <c r="D1957" s="853"/>
      <c r="F1957" s="934"/>
    </row>
    <row r="1958" spans="1:6">
      <c r="A1958" s="853"/>
      <c r="B1958" s="853"/>
      <c r="C1958" s="853"/>
      <c r="D1958" s="853"/>
      <c r="F1958" s="934"/>
    </row>
    <row r="1959" spans="1:6">
      <c r="A1959" s="853"/>
      <c r="B1959" s="853"/>
      <c r="C1959" s="853"/>
      <c r="D1959" s="853"/>
      <c r="F1959" s="934"/>
    </row>
    <row r="1960" spans="1:6">
      <c r="A1960" s="853"/>
      <c r="B1960" s="853"/>
      <c r="C1960" s="853"/>
      <c r="D1960" s="853"/>
      <c r="F1960" s="934"/>
    </row>
    <row r="1961" spans="1:6">
      <c r="A1961" s="853"/>
      <c r="B1961" s="853"/>
      <c r="C1961" s="853"/>
      <c r="D1961" s="853"/>
      <c r="F1961" s="934"/>
    </row>
    <row r="1962" spans="1:6">
      <c r="A1962" s="853"/>
      <c r="B1962" s="853"/>
      <c r="C1962" s="853"/>
      <c r="D1962" s="853"/>
      <c r="F1962" s="934"/>
    </row>
    <row r="1963" spans="1:6">
      <c r="A1963" s="853"/>
      <c r="B1963" s="853"/>
      <c r="C1963" s="853"/>
      <c r="D1963" s="853"/>
      <c r="F1963" s="934"/>
    </row>
    <row r="1964" spans="1:6">
      <c r="F1964" s="934"/>
    </row>
    <row r="1965" spans="1:6">
      <c r="A1965" s="853"/>
      <c r="B1965" s="853"/>
      <c r="C1965" s="853"/>
      <c r="D1965" s="853"/>
      <c r="F1965" s="934"/>
    </row>
    <row r="1966" spans="1:6">
      <c r="A1966" s="853"/>
      <c r="B1966" s="853"/>
      <c r="C1966" s="853"/>
      <c r="D1966" s="853"/>
      <c r="F1966" s="934"/>
    </row>
    <row r="1967" spans="1:6">
      <c r="A1967" s="853"/>
      <c r="B1967" s="853"/>
      <c r="C1967" s="853"/>
      <c r="D1967" s="853"/>
      <c r="F1967" s="934"/>
    </row>
    <row r="1968" spans="1:6">
      <c r="A1968" s="853"/>
      <c r="B1968" s="853"/>
      <c r="C1968" s="853"/>
      <c r="D1968" s="853"/>
      <c r="F1968" s="934"/>
    </row>
    <row r="1969" spans="1:6">
      <c r="A1969" s="853"/>
      <c r="B1969" s="853"/>
      <c r="C1969" s="853"/>
      <c r="D1969" s="853"/>
      <c r="F1969" s="934"/>
    </row>
    <row r="1970" spans="1:6">
      <c r="A1970" s="853"/>
      <c r="B1970" s="853"/>
      <c r="C1970" s="853"/>
      <c r="D1970" s="853"/>
      <c r="F1970" s="934"/>
    </row>
    <row r="1971" spans="1:6">
      <c r="A1971" s="853"/>
      <c r="B1971" s="853"/>
      <c r="C1971" s="853"/>
      <c r="D1971" s="853"/>
      <c r="F1971" s="934"/>
    </row>
    <row r="1972" spans="1:6">
      <c r="A1972" s="853"/>
      <c r="B1972" s="853"/>
      <c r="C1972" s="853"/>
      <c r="D1972" s="853"/>
      <c r="F1972" s="934"/>
    </row>
    <row r="1973" spans="1:6">
      <c r="A1973" s="853"/>
      <c r="B1973" s="853"/>
      <c r="C1973" s="853"/>
      <c r="D1973" s="853"/>
      <c r="F1973" s="934"/>
    </row>
    <row r="1974" spans="1:6">
      <c r="A1974" s="853"/>
      <c r="B1974" s="853"/>
      <c r="C1974" s="853"/>
      <c r="D1974" s="853"/>
      <c r="F1974" s="934"/>
    </row>
    <row r="1975" spans="1:6">
      <c r="A1975" s="853"/>
      <c r="B1975" s="853"/>
      <c r="C1975" s="853"/>
      <c r="D1975" s="853"/>
      <c r="F1975" s="934"/>
    </row>
    <row r="1976" spans="1:6">
      <c r="A1976" s="853"/>
      <c r="B1976" s="853"/>
      <c r="C1976" s="853"/>
      <c r="D1976" s="853"/>
    </row>
    <row r="1977" spans="1:6">
      <c r="A1977" s="853"/>
      <c r="B1977" s="853"/>
      <c r="C1977" s="853"/>
      <c r="D1977" s="853"/>
      <c r="F1977" s="934"/>
    </row>
    <row r="1978" spans="1:6">
      <c r="A1978" s="853"/>
      <c r="B1978" s="853"/>
      <c r="C1978" s="853"/>
      <c r="D1978" s="853"/>
    </row>
    <row r="1979" spans="1:6">
      <c r="A1979" s="853"/>
      <c r="B1979" s="853"/>
      <c r="C1979" s="853"/>
      <c r="D1979" s="853"/>
      <c r="F1979" s="934"/>
    </row>
    <row r="1980" spans="1:6">
      <c r="A1980" s="853"/>
      <c r="B1980" s="853"/>
      <c r="C1980" s="853"/>
      <c r="D1980" s="853"/>
      <c r="F1980" s="934"/>
    </row>
    <row r="1981" spans="1:6">
      <c r="A1981" s="853"/>
      <c r="B1981" s="853"/>
      <c r="C1981" s="853"/>
      <c r="D1981" s="853"/>
      <c r="F1981" s="934"/>
    </row>
    <row r="1982" spans="1:6">
      <c r="A1982" s="853"/>
      <c r="B1982" s="853"/>
      <c r="C1982" s="853"/>
      <c r="D1982" s="853"/>
      <c r="F1982" s="934"/>
    </row>
    <row r="1983" spans="1:6">
      <c r="A1983" s="853"/>
      <c r="B1983" s="853"/>
      <c r="C1983" s="853"/>
      <c r="D1983" s="853"/>
      <c r="F1983" s="934"/>
    </row>
    <row r="1984" spans="1:6">
      <c r="A1984" s="853"/>
      <c r="B1984" s="853"/>
      <c r="C1984" s="853"/>
      <c r="D1984" s="853"/>
      <c r="F1984" s="934"/>
    </row>
    <row r="1985" spans="1:6">
      <c r="A1985" s="853"/>
      <c r="B1985" s="853"/>
      <c r="C1985" s="853"/>
      <c r="D1985" s="853"/>
      <c r="F1985" s="934"/>
    </row>
    <row r="1986" spans="1:6">
      <c r="A1986" s="853"/>
      <c r="B1986" s="853"/>
      <c r="C1986" s="853"/>
      <c r="D1986" s="853"/>
      <c r="F1986" s="934"/>
    </row>
    <row r="1987" spans="1:6">
      <c r="A1987" s="853"/>
      <c r="B1987" s="853"/>
      <c r="C1987" s="853"/>
      <c r="D1987" s="853"/>
      <c r="F1987" s="934"/>
    </row>
    <row r="1988" spans="1:6">
      <c r="A1988" s="853"/>
      <c r="B1988" s="853"/>
      <c r="C1988" s="853"/>
      <c r="D1988" s="853"/>
      <c r="F1988" s="934"/>
    </row>
    <row r="1989" spans="1:6">
      <c r="A1989" s="853"/>
      <c r="B1989" s="853"/>
      <c r="C1989" s="853"/>
      <c r="D1989" s="853"/>
      <c r="F1989" s="934"/>
    </row>
    <row r="1990" spans="1:6">
      <c r="A1990" s="853"/>
      <c r="B1990" s="853"/>
      <c r="C1990" s="853"/>
      <c r="D1990" s="853"/>
      <c r="F1990" s="934"/>
    </row>
    <row r="1991" spans="1:6">
      <c r="A1991" s="853"/>
      <c r="B1991" s="853"/>
      <c r="C1991" s="853"/>
      <c r="D1991" s="853"/>
      <c r="F1991" s="934"/>
    </row>
    <row r="1992" spans="1:6">
      <c r="A1992" s="853"/>
      <c r="B1992" s="853"/>
      <c r="C1992" s="853"/>
      <c r="D1992" s="853"/>
      <c r="F1992" s="934"/>
    </row>
    <row r="1993" spans="1:6">
      <c r="A1993" s="853"/>
      <c r="B1993" s="853"/>
      <c r="C1993" s="853"/>
      <c r="D1993" s="853"/>
      <c r="F1993" s="934"/>
    </row>
    <row r="1994" spans="1:6">
      <c r="A1994" s="853"/>
      <c r="B1994" s="853"/>
      <c r="C1994" s="853"/>
      <c r="D1994" s="853"/>
      <c r="F1994" s="934"/>
    </row>
    <row r="1995" spans="1:6">
      <c r="A1995" s="853"/>
      <c r="B1995" s="853"/>
      <c r="C1995" s="853"/>
      <c r="D1995" s="853"/>
      <c r="F1995" s="934"/>
    </row>
    <row r="1996" spans="1:6">
      <c r="A1996" s="853"/>
      <c r="B1996" s="853"/>
      <c r="C1996" s="853"/>
      <c r="D1996" s="853"/>
      <c r="F1996" s="934"/>
    </row>
    <row r="1997" spans="1:6">
      <c r="A1997" s="853"/>
      <c r="B1997" s="853"/>
      <c r="C1997" s="853"/>
      <c r="D1997" s="853"/>
      <c r="F1997" s="934"/>
    </row>
    <row r="1998" spans="1:6">
      <c r="A1998" s="853"/>
      <c r="B1998" s="853"/>
      <c r="C1998" s="853"/>
      <c r="D1998" s="853"/>
      <c r="F1998" s="934"/>
    </row>
    <row r="1999" spans="1:6">
      <c r="A1999" s="853"/>
      <c r="B1999" s="853"/>
      <c r="C1999" s="853"/>
      <c r="D1999" s="853"/>
      <c r="F1999" s="934"/>
    </row>
    <row r="2000" spans="1:6">
      <c r="A2000" s="853"/>
      <c r="B2000" s="853"/>
      <c r="C2000" s="853"/>
      <c r="D2000" s="853"/>
      <c r="F2000" s="934"/>
    </row>
    <row r="2001" spans="1:6">
      <c r="A2001" s="853"/>
      <c r="B2001" s="853"/>
      <c r="C2001" s="853"/>
      <c r="D2001" s="853"/>
      <c r="F2001" s="934"/>
    </row>
    <row r="2002" spans="1:6">
      <c r="A2002" s="853"/>
      <c r="B2002" s="853"/>
      <c r="C2002" s="853"/>
      <c r="D2002" s="853"/>
      <c r="F2002" s="934"/>
    </row>
    <row r="2003" spans="1:6">
      <c r="A2003" s="853"/>
      <c r="B2003" s="853"/>
      <c r="C2003" s="853"/>
      <c r="D2003" s="853"/>
      <c r="F2003" s="934"/>
    </row>
    <row r="2004" spans="1:6">
      <c r="A2004" s="853"/>
      <c r="B2004" s="853"/>
      <c r="C2004" s="853"/>
      <c r="D2004" s="853"/>
      <c r="F2004" s="934"/>
    </row>
    <row r="2005" spans="1:6">
      <c r="A2005" s="853"/>
      <c r="B2005" s="853"/>
      <c r="C2005" s="853"/>
      <c r="D2005" s="853"/>
      <c r="F2005" s="934"/>
    </row>
    <row r="2006" spans="1:6">
      <c r="A2006" s="853"/>
      <c r="B2006" s="853"/>
      <c r="C2006" s="853"/>
      <c r="D2006" s="853"/>
      <c r="F2006" s="934"/>
    </row>
    <row r="2007" spans="1:6">
      <c r="A2007" s="853"/>
      <c r="B2007" s="853"/>
      <c r="C2007" s="853"/>
      <c r="D2007" s="853"/>
      <c r="F2007" s="934"/>
    </row>
    <row r="2008" spans="1:6">
      <c r="A2008" s="853"/>
      <c r="B2008" s="853"/>
      <c r="C2008" s="853"/>
      <c r="D2008" s="853"/>
      <c r="F2008" s="934"/>
    </row>
    <row r="2009" spans="1:6">
      <c r="A2009" s="853"/>
      <c r="B2009" s="853"/>
      <c r="C2009" s="853"/>
      <c r="D2009" s="853"/>
      <c r="F2009" s="934"/>
    </row>
    <row r="2010" spans="1:6">
      <c r="A2010" s="853"/>
      <c r="B2010" s="853"/>
      <c r="C2010" s="853"/>
      <c r="D2010" s="853"/>
      <c r="F2010" s="934"/>
    </row>
    <row r="2011" spans="1:6">
      <c r="F2011" s="934"/>
    </row>
    <row r="2012" spans="1:6">
      <c r="A2012" s="853"/>
      <c r="B2012" s="853"/>
      <c r="C2012" s="853"/>
      <c r="D2012" s="853"/>
      <c r="F2012" s="934"/>
    </row>
    <row r="2013" spans="1:6">
      <c r="F2013" s="934"/>
    </row>
    <row r="2014" spans="1:6">
      <c r="A2014" s="853"/>
      <c r="B2014" s="853"/>
      <c r="C2014" s="853"/>
      <c r="D2014" s="853"/>
      <c r="F2014" s="934"/>
    </row>
    <row r="2015" spans="1:6">
      <c r="A2015" s="853"/>
      <c r="B2015" s="853"/>
      <c r="C2015" s="853"/>
      <c r="D2015" s="853"/>
      <c r="F2015" s="934"/>
    </row>
    <row r="2016" spans="1:6">
      <c r="A2016" s="853"/>
      <c r="B2016" s="853"/>
      <c r="C2016" s="853"/>
      <c r="D2016" s="853"/>
      <c r="F2016" s="934"/>
    </row>
    <row r="2017" spans="1:6">
      <c r="A2017" s="853"/>
      <c r="B2017" s="853"/>
      <c r="C2017" s="853"/>
      <c r="D2017" s="853"/>
      <c r="F2017" s="934"/>
    </row>
    <row r="2018" spans="1:6">
      <c r="A2018" s="853"/>
      <c r="B2018" s="853"/>
      <c r="C2018" s="853"/>
      <c r="D2018" s="853"/>
      <c r="F2018" s="934"/>
    </row>
    <row r="2019" spans="1:6">
      <c r="A2019" s="853"/>
      <c r="B2019" s="853"/>
      <c r="C2019" s="853"/>
      <c r="D2019" s="853"/>
      <c r="F2019" s="934"/>
    </row>
    <row r="2020" spans="1:6">
      <c r="A2020" s="853"/>
      <c r="B2020" s="853"/>
      <c r="C2020" s="853"/>
      <c r="D2020" s="853"/>
      <c r="F2020" s="934"/>
    </row>
    <row r="2021" spans="1:6">
      <c r="A2021" s="853"/>
      <c r="B2021" s="853"/>
      <c r="C2021" s="853"/>
      <c r="D2021" s="853"/>
      <c r="F2021" s="934"/>
    </row>
    <row r="2022" spans="1:6">
      <c r="A2022" s="853"/>
      <c r="B2022" s="853"/>
      <c r="C2022" s="853"/>
      <c r="D2022" s="853"/>
      <c r="F2022" s="934"/>
    </row>
    <row r="2023" spans="1:6">
      <c r="A2023" s="853"/>
      <c r="B2023" s="853"/>
      <c r="C2023" s="853"/>
      <c r="D2023" s="853"/>
      <c r="F2023" s="934"/>
    </row>
    <row r="2024" spans="1:6">
      <c r="A2024" s="853"/>
      <c r="B2024" s="853"/>
      <c r="C2024" s="853"/>
      <c r="D2024" s="853"/>
      <c r="F2024" s="934"/>
    </row>
    <row r="2025" spans="1:6">
      <c r="A2025" s="853"/>
      <c r="B2025" s="853"/>
      <c r="C2025" s="853"/>
      <c r="D2025" s="853"/>
      <c r="F2025" s="934"/>
    </row>
    <row r="2026" spans="1:6">
      <c r="A2026" s="853"/>
      <c r="B2026" s="853"/>
      <c r="C2026" s="853"/>
      <c r="D2026" s="853"/>
      <c r="F2026" s="934"/>
    </row>
    <row r="2027" spans="1:6">
      <c r="A2027" s="853"/>
      <c r="B2027" s="853"/>
      <c r="C2027" s="853"/>
      <c r="D2027" s="853"/>
      <c r="F2027" s="934"/>
    </row>
    <row r="2028" spans="1:6">
      <c r="A2028" s="853"/>
      <c r="B2028" s="853"/>
      <c r="C2028" s="853"/>
      <c r="D2028" s="853"/>
      <c r="F2028" s="934"/>
    </row>
    <row r="2029" spans="1:6">
      <c r="A2029" s="853"/>
      <c r="B2029" s="853"/>
      <c r="C2029" s="853"/>
      <c r="D2029" s="853"/>
      <c r="F2029" s="934"/>
    </row>
    <row r="2030" spans="1:6">
      <c r="A2030" s="853"/>
      <c r="B2030" s="853"/>
      <c r="C2030" s="853"/>
      <c r="D2030" s="853"/>
      <c r="F2030" s="934"/>
    </row>
    <row r="2031" spans="1:6">
      <c r="A2031" s="853"/>
      <c r="B2031" s="853"/>
      <c r="C2031" s="853"/>
      <c r="D2031" s="853"/>
      <c r="F2031" s="934"/>
    </row>
    <row r="2032" spans="1:6">
      <c r="A2032" s="853"/>
      <c r="B2032" s="853"/>
      <c r="C2032" s="853"/>
      <c r="D2032" s="853"/>
      <c r="F2032" s="934"/>
    </row>
    <row r="2033" spans="1:6">
      <c r="A2033" s="853"/>
      <c r="B2033" s="853"/>
      <c r="C2033" s="853"/>
      <c r="D2033" s="853"/>
      <c r="F2033" s="934"/>
    </row>
    <row r="2034" spans="1:6">
      <c r="A2034" s="853"/>
      <c r="B2034" s="853"/>
      <c r="C2034" s="853"/>
      <c r="D2034" s="853"/>
      <c r="F2034" s="934"/>
    </row>
    <row r="2035" spans="1:6">
      <c r="A2035" s="853"/>
      <c r="B2035" s="853"/>
      <c r="C2035" s="853"/>
      <c r="D2035" s="853"/>
      <c r="F2035" s="934"/>
    </row>
    <row r="2036" spans="1:6">
      <c r="A2036" s="853"/>
      <c r="B2036" s="853"/>
      <c r="C2036" s="853"/>
      <c r="D2036" s="853"/>
      <c r="F2036" s="934"/>
    </row>
    <row r="2037" spans="1:6">
      <c r="A2037" s="853"/>
      <c r="B2037" s="853"/>
      <c r="C2037" s="853"/>
      <c r="D2037" s="853"/>
      <c r="F2037" s="934"/>
    </row>
    <row r="2038" spans="1:6">
      <c r="A2038" s="853"/>
      <c r="B2038" s="853"/>
      <c r="C2038" s="853"/>
      <c r="D2038" s="853"/>
      <c r="F2038" s="934"/>
    </row>
    <row r="2039" spans="1:6">
      <c r="A2039" s="853"/>
      <c r="B2039" s="853"/>
      <c r="C2039" s="853"/>
      <c r="D2039" s="853"/>
      <c r="F2039" s="934"/>
    </row>
    <row r="2040" spans="1:6">
      <c r="A2040" s="853"/>
      <c r="B2040" s="853"/>
      <c r="C2040" s="853"/>
      <c r="D2040" s="853"/>
    </row>
    <row r="2041" spans="1:6">
      <c r="A2041" s="853"/>
      <c r="B2041" s="853"/>
      <c r="C2041" s="853"/>
      <c r="D2041" s="853"/>
      <c r="F2041" s="934"/>
    </row>
    <row r="2042" spans="1:6">
      <c r="A2042" s="853"/>
      <c r="B2042" s="853"/>
      <c r="C2042" s="853"/>
      <c r="D2042" s="853"/>
      <c r="F2042" s="934"/>
    </row>
    <row r="2043" spans="1:6">
      <c r="A2043" s="853"/>
      <c r="B2043" s="853"/>
      <c r="C2043" s="853"/>
      <c r="D2043" s="853"/>
      <c r="F2043" s="934"/>
    </row>
    <row r="2044" spans="1:6">
      <c r="A2044" s="853"/>
      <c r="B2044" s="853"/>
      <c r="C2044" s="853"/>
      <c r="D2044" s="853"/>
      <c r="F2044" s="934"/>
    </row>
    <row r="2045" spans="1:6">
      <c r="A2045" s="853"/>
      <c r="B2045" s="853"/>
      <c r="C2045" s="853"/>
      <c r="D2045" s="853"/>
      <c r="F2045" s="934"/>
    </row>
    <row r="2046" spans="1:6">
      <c r="A2046" s="853"/>
      <c r="B2046" s="853"/>
      <c r="C2046" s="853"/>
      <c r="D2046" s="853"/>
      <c r="F2046" s="934"/>
    </row>
    <row r="2047" spans="1:6">
      <c r="A2047" s="853"/>
      <c r="B2047" s="853"/>
      <c r="C2047" s="853"/>
      <c r="D2047" s="853"/>
      <c r="F2047" s="934"/>
    </row>
    <row r="2048" spans="1:6">
      <c r="A2048" s="853"/>
      <c r="B2048" s="853"/>
      <c r="C2048" s="853"/>
      <c r="D2048" s="853"/>
      <c r="F2048" s="934"/>
    </row>
    <row r="2049" spans="1:6">
      <c r="A2049" s="853"/>
      <c r="B2049" s="853"/>
      <c r="C2049" s="853"/>
      <c r="D2049" s="853"/>
      <c r="F2049" s="934"/>
    </row>
    <row r="2050" spans="1:6">
      <c r="A2050" s="853"/>
      <c r="B2050" s="853"/>
      <c r="C2050" s="853"/>
      <c r="D2050" s="853"/>
      <c r="F2050" s="934"/>
    </row>
    <row r="2051" spans="1:6">
      <c r="A2051" s="853"/>
      <c r="B2051" s="853"/>
      <c r="C2051" s="853"/>
      <c r="D2051" s="853"/>
      <c r="F2051" s="934"/>
    </row>
    <row r="2052" spans="1:6">
      <c r="A2052" s="853"/>
      <c r="B2052" s="853"/>
      <c r="C2052" s="853"/>
      <c r="D2052" s="853"/>
      <c r="F2052" s="934"/>
    </row>
    <row r="2053" spans="1:6">
      <c r="A2053" s="853"/>
      <c r="B2053" s="853"/>
      <c r="C2053" s="853"/>
      <c r="D2053" s="853"/>
      <c r="F2053" s="934"/>
    </row>
    <row r="2054" spans="1:6">
      <c r="A2054" s="853"/>
      <c r="B2054" s="853"/>
      <c r="C2054" s="853"/>
      <c r="D2054" s="853"/>
      <c r="F2054" s="934"/>
    </row>
    <row r="2055" spans="1:6">
      <c r="A2055" s="853"/>
      <c r="B2055" s="853"/>
      <c r="C2055" s="853"/>
      <c r="D2055" s="853"/>
      <c r="F2055" s="934"/>
    </row>
    <row r="2056" spans="1:6">
      <c r="A2056" s="853"/>
      <c r="B2056" s="853"/>
      <c r="C2056" s="853"/>
      <c r="D2056" s="853"/>
      <c r="F2056" s="934"/>
    </row>
    <row r="2057" spans="1:6">
      <c r="A2057" s="853"/>
      <c r="B2057" s="853"/>
      <c r="C2057" s="853"/>
      <c r="D2057" s="853"/>
      <c r="F2057" s="934"/>
    </row>
    <row r="2058" spans="1:6">
      <c r="A2058" s="853"/>
      <c r="B2058" s="853"/>
      <c r="C2058" s="853"/>
      <c r="D2058" s="853"/>
      <c r="F2058" s="934"/>
    </row>
    <row r="2059" spans="1:6">
      <c r="A2059" s="853"/>
      <c r="B2059" s="853"/>
      <c r="C2059" s="853"/>
      <c r="D2059" s="853"/>
      <c r="F2059" s="934"/>
    </row>
    <row r="2060" spans="1:6">
      <c r="A2060" s="853"/>
      <c r="B2060" s="853"/>
      <c r="C2060" s="853"/>
      <c r="D2060" s="853"/>
      <c r="F2060" s="934"/>
    </row>
    <row r="2061" spans="1:6">
      <c r="A2061" s="853"/>
      <c r="B2061" s="853"/>
      <c r="C2061" s="853"/>
      <c r="D2061" s="853"/>
      <c r="F2061" s="934"/>
    </row>
    <row r="2062" spans="1:6">
      <c r="A2062" s="853"/>
      <c r="B2062" s="853"/>
      <c r="C2062" s="853"/>
      <c r="D2062" s="853"/>
      <c r="F2062" s="934"/>
    </row>
    <row r="2063" spans="1:6">
      <c r="A2063" s="853"/>
      <c r="B2063" s="853"/>
      <c r="C2063" s="853"/>
      <c r="D2063" s="853"/>
      <c r="F2063" s="934"/>
    </row>
    <row r="2064" spans="1:6">
      <c r="A2064" s="853"/>
      <c r="B2064" s="853"/>
      <c r="C2064" s="853"/>
      <c r="D2064" s="853"/>
      <c r="F2064" s="934"/>
    </row>
    <row r="2065" spans="1:6">
      <c r="A2065" s="853"/>
      <c r="B2065" s="853"/>
      <c r="C2065" s="853"/>
      <c r="D2065" s="853"/>
      <c r="F2065" s="934"/>
    </row>
    <row r="2066" spans="1:6">
      <c r="A2066" s="853"/>
      <c r="B2066" s="853"/>
      <c r="C2066" s="853"/>
      <c r="D2066" s="853"/>
      <c r="F2066" s="934"/>
    </row>
    <row r="2067" spans="1:6">
      <c r="A2067" s="853"/>
      <c r="B2067" s="853"/>
      <c r="C2067" s="853"/>
      <c r="D2067" s="853"/>
      <c r="F2067" s="934"/>
    </row>
    <row r="2068" spans="1:6">
      <c r="A2068" s="853"/>
      <c r="B2068" s="853"/>
      <c r="C2068" s="853"/>
      <c r="D2068" s="853"/>
      <c r="F2068" s="934"/>
    </row>
    <row r="2069" spans="1:6">
      <c r="A2069" s="853"/>
      <c r="B2069" s="853"/>
      <c r="C2069" s="853"/>
      <c r="D2069" s="853"/>
      <c r="F2069" s="934"/>
    </row>
    <row r="2070" spans="1:6">
      <c r="A2070" s="853"/>
      <c r="B2070" s="853"/>
      <c r="C2070" s="853"/>
      <c r="D2070" s="853"/>
      <c r="F2070" s="934"/>
    </row>
    <row r="2071" spans="1:6">
      <c r="A2071" s="853"/>
      <c r="B2071" s="853"/>
      <c r="C2071" s="853"/>
      <c r="D2071" s="853"/>
      <c r="F2071" s="934"/>
    </row>
    <row r="2072" spans="1:6">
      <c r="A2072" s="853"/>
      <c r="B2072" s="853"/>
      <c r="C2072" s="853"/>
      <c r="D2072" s="853"/>
      <c r="F2072" s="934"/>
    </row>
    <row r="2073" spans="1:6">
      <c r="A2073" s="853"/>
      <c r="B2073" s="853"/>
      <c r="C2073" s="853"/>
      <c r="D2073" s="853"/>
      <c r="F2073" s="934"/>
    </row>
    <row r="2074" spans="1:6">
      <c r="A2074" s="853"/>
      <c r="B2074" s="853"/>
      <c r="C2074" s="853"/>
      <c r="D2074" s="853"/>
      <c r="F2074" s="934"/>
    </row>
    <row r="2075" spans="1:6">
      <c r="F2075" s="934"/>
    </row>
    <row r="2076" spans="1:6">
      <c r="A2076" s="853"/>
      <c r="B2076" s="853"/>
      <c r="C2076" s="853"/>
      <c r="D2076" s="853"/>
      <c r="F2076" s="934"/>
    </row>
    <row r="2077" spans="1:6">
      <c r="A2077" s="853"/>
      <c r="B2077" s="853"/>
      <c r="C2077" s="853"/>
      <c r="D2077" s="853"/>
      <c r="F2077" s="934"/>
    </row>
    <row r="2078" spans="1:6">
      <c r="A2078" s="853"/>
      <c r="B2078" s="853"/>
      <c r="C2078" s="853"/>
      <c r="D2078" s="853"/>
      <c r="F2078" s="934"/>
    </row>
    <row r="2079" spans="1:6">
      <c r="A2079" s="853"/>
      <c r="B2079" s="853"/>
      <c r="C2079" s="853"/>
      <c r="D2079" s="853"/>
      <c r="F2079" s="934"/>
    </row>
    <row r="2080" spans="1:6">
      <c r="A2080" s="853"/>
      <c r="B2080" s="853"/>
      <c r="C2080" s="853"/>
      <c r="D2080" s="853"/>
      <c r="F2080" s="934"/>
    </row>
    <row r="2081" spans="1:6">
      <c r="A2081" s="853"/>
      <c r="B2081" s="853"/>
      <c r="C2081" s="853"/>
      <c r="D2081" s="853"/>
      <c r="F2081" s="934"/>
    </row>
    <row r="2082" spans="1:6">
      <c r="A2082" s="853"/>
      <c r="B2082" s="853"/>
      <c r="C2082" s="853"/>
      <c r="D2082" s="853"/>
      <c r="F2082" s="934"/>
    </row>
    <row r="2083" spans="1:6">
      <c r="A2083" s="853"/>
      <c r="B2083" s="853"/>
      <c r="C2083" s="853"/>
      <c r="D2083" s="853"/>
      <c r="F2083" s="934"/>
    </row>
    <row r="2084" spans="1:6">
      <c r="A2084" s="853"/>
      <c r="B2084" s="853"/>
      <c r="C2084" s="853"/>
      <c r="D2084" s="853"/>
      <c r="F2084" s="934"/>
    </row>
    <row r="2085" spans="1:6">
      <c r="A2085" s="853"/>
      <c r="B2085" s="853"/>
      <c r="C2085" s="853"/>
      <c r="D2085" s="853"/>
      <c r="F2085" s="934"/>
    </row>
    <row r="2086" spans="1:6">
      <c r="A2086" s="853"/>
      <c r="B2086" s="853"/>
      <c r="C2086" s="853"/>
      <c r="D2086" s="853"/>
      <c r="F2086" s="934"/>
    </row>
    <row r="2087" spans="1:6">
      <c r="A2087" s="853"/>
      <c r="B2087" s="853"/>
      <c r="C2087" s="853"/>
      <c r="D2087" s="853"/>
      <c r="F2087" s="934"/>
    </row>
    <row r="2088" spans="1:6">
      <c r="A2088" s="853"/>
      <c r="B2088" s="853"/>
      <c r="C2088" s="853"/>
      <c r="D2088" s="853"/>
      <c r="F2088" s="934"/>
    </row>
    <row r="2089" spans="1:6">
      <c r="A2089" s="853"/>
      <c r="B2089" s="853"/>
      <c r="C2089" s="853"/>
      <c r="D2089" s="853"/>
      <c r="F2089" s="934"/>
    </row>
    <row r="2090" spans="1:6">
      <c r="A2090" s="853"/>
      <c r="B2090" s="853"/>
      <c r="C2090" s="853"/>
      <c r="D2090" s="853"/>
      <c r="F2090" s="934"/>
    </row>
    <row r="2091" spans="1:6">
      <c r="A2091" s="853"/>
      <c r="B2091" s="853"/>
      <c r="C2091" s="853"/>
      <c r="D2091" s="853"/>
      <c r="F2091" s="934"/>
    </row>
    <row r="2092" spans="1:6">
      <c r="A2092" s="853"/>
      <c r="B2092" s="853"/>
      <c r="C2092" s="853"/>
      <c r="D2092" s="853"/>
      <c r="F2092" s="934"/>
    </row>
    <row r="2093" spans="1:6">
      <c r="A2093" s="853"/>
      <c r="B2093" s="853"/>
      <c r="C2093" s="853"/>
      <c r="D2093" s="853"/>
      <c r="F2093" s="934"/>
    </row>
    <row r="2094" spans="1:6">
      <c r="A2094" s="853"/>
      <c r="B2094" s="853"/>
      <c r="C2094" s="853"/>
      <c r="D2094" s="853"/>
      <c r="F2094" s="934"/>
    </row>
    <row r="2095" spans="1:6">
      <c r="A2095" s="853"/>
      <c r="B2095" s="853"/>
      <c r="C2095" s="853"/>
      <c r="D2095" s="853"/>
      <c r="F2095" s="934"/>
    </row>
    <row r="2096" spans="1:6">
      <c r="A2096" s="853"/>
      <c r="B2096" s="853"/>
      <c r="C2096" s="853"/>
      <c r="D2096" s="853"/>
      <c r="F2096" s="934"/>
    </row>
    <row r="2097" spans="1:6">
      <c r="A2097" s="853"/>
      <c r="B2097" s="853"/>
      <c r="C2097" s="853"/>
      <c r="D2097" s="853"/>
      <c r="F2097" s="934"/>
    </row>
    <row r="2098" spans="1:6">
      <c r="A2098" s="853"/>
      <c r="B2098" s="853"/>
      <c r="C2098" s="853"/>
      <c r="D2098" s="853"/>
    </row>
    <row r="2099" spans="1:6">
      <c r="A2099" s="853"/>
      <c r="B2099" s="853"/>
      <c r="C2099" s="853"/>
      <c r="D2099" s="853"/>
    </row>
    <row r="2100" spans="1:6">
      <c r="A2100" s="853"/>
      <c r="B2100" s="853"/>
      <c r="C2100" s="853"/>
      <c r="D2100" s="853"/>
    </row>
    <row r="2101" spans="1:6">
      <c r="A2101" s="853"/>
      <c r="B2101" s="853"/>
      <c r="C2101" s="853"/>
      <c r="D2101" s="853"/>
    </row>
    <row r="2102" spans="1:6">
      <c r="A2102" s="853"/>
      <c r="B2102" s="853"/>
      <c r="C2102" s="853"/>
      <c r="D2102" s="853"/>
    </row>
    <row r="2103" spans="1:6">
      <c r="A2103" s="853"/>
      <c r="B2103" s="853"/>
      <c r="C2103" s="853"/>
      <c r="D2103" s="853"/>
    </row>
    <row r="2104" spans="1:6">
      <c r="A2104" s="853"/>
      <c r="B2104" s="853"/>
      <c r="C2104" s="853"/>
      <c r="D2104" s="853"/>
    </row>
    <row r="2105" spans="1:6">
      <c r="A2105" s="853"/>
      <c r="B2105" s="853"/>
      <c r="C2105" s="853"/>
      <c r="D2105" s="853"/>
    </row>
    <row r="2106" spans="1:6">
      <c r="A2106" s="853"/>
      <c r="B2106" s="853"/>
      <c r="C2106" s="853"/>
      <c r="D2106" s="853"/>
    </row>
    <row r="2107" spans="1:6">
      <c r="A2107" s="853"/>
      <c r="B2107" s="853"/>
      <c r="C2107" s="853"/>
      <c r="D2107" s="853"/>
    </row>
    <row r="2108" spans="1:6">
      <c r="A2108" s="853"/>
      <c r="B2108" s="853"/>
      <c r="C2108" s="853"/>
      <c r="D2108" s="853"/>
    </row>
    <row r="2109" spans="1:6">
      <c r="A2109" s="853"/>
      <c r="B2109" s="853"/>
      <c r="C2109" s="853"/>
      <c r="D2109" s="853"/>
    </row>
    <row r="2110" spans="1:6">
      <c r="A2110" s="853"/>
      <c r="B2110" s="853"/>
      <c r="C2110" s="853"/>
      <c r="D2110" s="853"/>
    </row>
    <row r="2111" spans="1:6">
      <c r="A2111" s="853"/>
      <c r="B2111" s="853"/>
      <c r="C2111" s="853"/>
      <c r="D2111" s="853"/>
    </row>
    <row r="2112" spans="1:6">
      <c r="A2112" s="853"/>
      <c r="B2112" s="853"/>
      <c r="C2112" s="853"/>
      <c r="D2112" s="853"/>
    </row>
    <row r="2113" spans="1:4">
      <c r="A2113" s="853"/>
      <c r="B2113" s="853"/>
      <c r="C2113" s="853"/>
      <c r="D2113" s="853"/>
    </row>
    <row r="2114" spans="1:4">
      <c r="A2114" s="853"/>
      <c r="B2114" s="853"/>
      <c r="C2114" s="853"/>
      <c r="D2114" s="853"/>
    </row>
    <row r="2115" spans="1:4">
      <c r="A2115" s="853"/>
      <c r="B2115" s="853"/>
      <c r="C2115" s="853"/>
      <c r="D2115" s="853"/>
    </row>
    <row r="2116" spans="1:4">
      <c r="A2116" s="853"/>
      <c r="B2116" s="853"/>
      <c r="C2116" s="853"/>
      <c r="D2116" s="853"/>
    </row>
    <row r="2117" spans="1:4">
      <c r="A2117" s="853"/>
      <c r="B2117" s="853"/>
      <c r="C2117" s="853"/>
      <c r="D2117" s="853"/>
    </row>
    <row r="2118" spans="1:4">
      <c r="A2118" s="853"/>
      <c r="B2118" s="853"/>
      <c r="C2118" s="853"/>
      <c r="D2118" s="853"/>
    </row>
    <row r="2119" spans="1:4">
      <c r="A2119" s="853"/>
      <c r="B2119" s="853"/>
      <c r="C2119" s="853"/>
      <c r="D2119" s="853"/>
    </row>
    <row r="2120" spans="1:4">
      <c r="A2120" s="853"/>
      <c r="B2120" s="853"/>
      <c r="C2120" s="853"/>
      <c r="D2120" s="853"/>
    </row>
    <row r="2121" spans="1:4">
      <c r="A2121" s="853"/>
      <c r="B2121" s="853"/>
      <c r="C2121" s="853"/>
      <c r="D2121" s="853"/>
    </row>
    <row r="2122" spans="1:4">
      <c r="A2122" s="853"/>
      <c r="B2122" s="853"/>
      <c r="C2122" s="853"/>
      <c r="D2122" s="853"/>
    </row>
    <row r="2123" spans="1:4">
      <c r="A2123" s="853"/>
      <c r="B2123" s="853"/>
      <c r="C2123" s="853"/>
      <c r="D2123" s="853"/>
    </row>
    <row r="2124" spans="1:4">
      <c r="A2124" s="853"/>
      <c r="B2124" s="853"/>
      <c r="C2124" s="853"/>
      <c r="D2124" s="853"/>
    </row>
    <row r="2125" spans="1:4">
      <c r="A2125" s="853"/>
      <c r="B2125" s="853"/>
      <c r="C2125" s="853"/>
      <c r="D2125" s="853"/>
    </row>
    <row r="2126" spans="1:4">
      <c r="A2126" s="853"/>
      <c r="B2126" s="853"/>
      <c r="C2126" s="853"/>
      <c r="D2126" s="853"/>
    </row>
    <row r="2127" spans="1:4">
      <c r="A2127" s="853"/>
      <c r="B2127" s="853"/>
      <c r="C2127" s="853"/>
      <c r="D2127" s="853"/>
    </row>
    <row r="2128" spans="1:4">
      <c r="A2128" s="853"/>
      <c r="B2128" s="853"/>
      <c r="C2128" s="853"/>
      <c r="D2128" s="853"/>
    </row>
    <row r="2129" spans="1:4">
      <c r="A2129" s="853"/>
      <c r="B2129" s="853"/>
      <c r="C2129" s="853"/>
      <c r="D2129" s="853"/>
    </row>
    <row r="2130" spans="1:4">
      <c r="A2130" s="853"/>
      <c r="B2130" s="853"/>
      <c r="C2130" s="853"/>
      <c r="D2130" s="853"/>
    </row>
    <row r="2131" spans="1:4">
      <c r="A2131" s="853"/>
      <c r="B2131" s="853"/>
      <c r="C2131" s="853"/>
      <c r="D2131" s="853"/>
    </row>
    <row r="2132" spans="1:4">
      <c r="A2132" s="853"/>
      <c r="B2132" s="853"/>
      <c r="C2132" s="853"/>
      <c r="D2132" s="853"/>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61" orientation="portrait" r:id="rId1"/>
  <rowBreaks count="15" manualBreakCount="15">
    <brk id="34" max="5" man="1"/>
    <brk id="64" max="5" man="1"/>
    <brk id="98" max="5" man="1"/>
    <brk id="113" max="5" man="1"/>
    <brk id="150" max="5" man="1"/>
    <brk id="187" max="5" man="1"/>
    <brk id="216" max="5" man="1"/>
    <brk id="375" max="16383" man="1"/>
    <brk id="748" max="16383" man="1"/>
    <brk id="784" max="16383" man="1"/>
    <brk id="817" max="16383" man="1"/>
    <brk id="1078" max="16383" man="1"/>
    <brk id="1319" max="16383" man="1"/>
    <brk id="1476" max="16383" man="1"/>
    <brk id="150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21"/>
  <sheetViews>
    <sheetView view="pageBreakPreview" topLeftCell="A1103" zoomScale="120" zoomScaleNormal="100" zoomScaleSheetLayoutView="120" workbookViewId="0">
      <selection activeCell="E507" sqref="E1:E1048576"/>
    </sheetView>
  </sheetViews>
  <sheetFormatPr defaultColWidth="9.140625" defaultRowHeight="11.25"/>
  <cols>
    <col min="1" max="1" width="5.28515625" style="1047" customWidth="1"/>
    <col min="2" max="2" width="40.28515625" style="822" customWidth="1"/>
    <col min="3" max="3" width="8.140625" style="832" customWidth="1"/>
    <col min="4" max="4" width="8.7109375" style="851" customWidth="1"/>
    <col min="5" max="5" width="11.42578125" style="960" customWidth="1"/>
    <col min="6" max="6" width="12.28515625" style="887" customWidth="1"/>
    <col min="7" max="7" width="67.5703125" style="776" customWidth="1"/>
    <col min="8" max="16384" width="9.140625" style="776"/>
  </cols>
  <sheetData>
    <row r="1" spans="1:6" ht="22.5">
      <c r="A1" s="2471" t="s">
        <v>0</v>
      </c>
      <c r="B1" s="142" t="s">
        <v>1</v>
      </c>
      <c r="C1" s="143" t="s">
        <v>2</v>
      </c>
      <c r="D1" s="144" t="s">
        <v>3</v>
      </c>
      <c r="E1" s="514" t="s">
        <v>4</v>
      </c>
      <c r="F1" s="1099" t="s">
        <v>5</v>
      </c>
    </row>
    <row r="2" spans="1:6">
      <c r="A2" s="2472"/>
      <c r="B2" s="145"/>
      <c r="C2" s="146"/>
      <c r="D2" s="147"/>
      <c r="E2" s="516"/>
      <c r="F2" s="1100"/>
    </row>
    <row r="3" spans="1:6">
      <c r="A3" s="551"/>
      <c r="B3" s="552"/>
      <c r="C3" s="551"/>
      <c r="D3" s="553"/>
      <c r="E3" s="56"/>
      <c r="F3" s="553"/>
    </row>
    <row r="4" spans="1:6" ht="25.5">
      <c r="A4" s="468" t="s">
        <v>3583</v>
      </c>
      <c r="B4" s="469" t="s">
        <v>3584</v>
      </c>
      <c r="C4" s="470"/>
      <c r="D4" s="471"/>
      <c r="E4" s="2377"/>
      <c r="F4" s="639"/>
    </row>
    <row r="5" spans="1:6">
      <c r="A5" s="659"/>
      <c r="B5" s="660"/>
      <c r="C5" s="661"/>
      <c r="D5" s="662"/>
      <c r="E5" s="781"/>
      <c r="F5" s="747"/>
    </row>
    <row r="6" spans="1:6" ht="12.75">
      <c r="A6" s="1155" t="s">
        <v>3585</v>
      </c>
      <c r="B6" s="1156" t="s">
        <v>3586</v>
      </c>
      <c r="C6" s="1157"/>
      <c r="D6" s="1158"/>
      <c r="E6" s="1059"/>
      <c r="F6" s="1101"/>
    </row>
    <row r="7" spans="1:6" ht="12.75">
      <c r="A7" s="1155"/>
      <c r="B7" s="1159"/>
      <c r="C7" s="1157"/>
      <c r="D7" s="1158"/>
      <c r="E7" s="1059"/>
      <c r="F7" s="1101"/>
    </row>
    <row r="8" spans="1:6" ht="12.75">
      <c r="A8" s="663" t="s">
        <v>3572</v>
      </c>
      <c r="B8" s="673" t="s">
        <v>3587</v>
      </c>
      <c r="C8" s="665"/>
      <c r="D8" s="1160"/>
      <c r="E8" s="814"/>
      <c r="F8" s="1102"/>
    </row>
    <row r="9" spans="1:6" ht="12.75">
      <c r="A9" s="663"/>
      <c r="B9" s="664"/>
      <c r="C9" s="665"/>
      <c r="D9" s="666"/>
      <c r="E9" s="783"/>
      <c r="F9" s="1103"/>
    </row>
    <row r="10" spans="1:6" ht="12.75">
      <c r="A10" s="1161" t="s">
        <v>3445</v>
      </c>
      <c r="B10" s="674" t="s">
        <v>3588</v>
      </c>
      <c r="C10" s="665"/>
      <c r="D10" s="693"/>
      <c r="E10" s="801"/>
      <c r="F10" s="1104"/>
    </row>
    <row r="11" spans="1:6" ht="38.25">
      <c r="A11" s="670"/>
      <c r="B11" s="1162" t="s">
        <v>3589</v>
      </c>
      <c r="C11" s="665"/>
      <c r="D11" s="693"/>
      <c r="E11" s="801"/>
      <c r="F11" s="1104"/>
    </row>
    <row r="12" spans="1:6" ht="12.75">
      <c r="A12" s="1163"/>
      <c r="B12" s="1164" t="s">
        <v>3590</v>
      </c>
      <c r="C12" s="1165"/>
      <c r="D12" s="1166"/>
      <c r="E12" s="1061"/>
      <c r="F12" s="1105"/>
    </row>
    <row r="13" spans="1:6" ht="25.5">
      <c r="A13" s="670" t="s">
        <v>3448</v>
      </c>
      <c r="B13" s="667" t="s">
        <v>3591</v>
      </c>
      <c r="C13" s="671" t="s">
        <v>272</v>
      </c>
      <c r="D13" s="693">
        <v>4</v>
      </c>
      <c r="E13" s="801">
        <v>410</v>
      </c>
      <c r="F13" s="749"/>
    </row>
    <row r="14" spans="1:6" ht="12.75">
      <c r="A14" s="670" t="s">
        <v>3448</v>
      </c>
      <c r="B14" s="667" t="s">
        <v>3592</v>
      </c>
      <c r="C14" s="671" t="s">
        <v>272</v>
      </c>
      <c r="D14" s="693">
        <v>16</v>
      </c>
      <c r="E14" s="801">
        <v>410</v>
      </c>
      <c r="F14" s="749"/>
    </row>
    <row r="15" spans="1:6" ht="25.5">
      <c r="A15" s="670" t="s">
        <v>3448</v>
      </c>
      <c r="B15" s="667" t="s">
        <v>3593</v>
      </c>
      <c r="C15" s="671" t="s">
        <v>3594</v>
      </c>
      <c r="D15" s="693">
        <v>1</v>
      </c>
      <c r="E15" s="801">
        <v>410</v>
      </c>
      <c r="F15" s="749"/>
    </row>
    <row r="16" spans="1:6" ht="12.75">
      <c r="A16" s="670" t="s">
        <v>3448</v>
      </c>
      <c r="B16" s="667" t="s">
        <v>3595</v>
      </c>
      <c r="C16" s="671" t="s">
        <v>3594</v>
      </c>
      <c r="D16" s="693">
        <v>4</v>
      </c>
      <c r="E16" s="801">
        <v>410</v>
      </c>
      <c r="F16" s="749"/>
    </row>
    <row r="17" spans="1:6" ht="12.75">
      <c r="A17" s="670" t="s">
        <v>3448</v>
      </c>
      <c r="B17" s="667" t="s">
        <v>3596</v>
      </c>
      <c r="C17" s="671" t="s">
        <v>272</v>
      </c>
      <c r="D17" s="693">
        <v>3</v>
      </c>
      <c r="E17" s="801">
        <v>410</v>
      </c>
      <c r="F17" s="749"/>
    </row>
    <row r="18" spans="1:6" ht="12.75">
      <c r="A18" s="670" t="s">
        <v>3448</v>
      </c>
      <c r="B18" s="1167" t="s">
        <v>3597</v>
      </c>
      <c r="C18" s="1168" t="s">
        <v>3598</v>
      </c>
      <c r="D18" s="693">
        <v>1</v>
      </c>
      <c r="E18" s="801">
        <v>410</v>
      </c>
      <c r="F18" s="749"/>
    </row>
    <row r="19" spans="1:6" ht="12.75">
      <c r="A19" s="1163"/>
      <c r="B19" s="1164" t="s">
        <v>3599</v>
      </c>
      <c r="C19" s="1169"/>
      <c r="D19" s="1166"/>
      <c r="E19" s="801">
        <v>410</v>
      </c>
      <c r="F19" s="749"/>
    </row>
    <row r="20" spans="1:6" ht="25.5">
      <c r="A20" s="670" t="s">
        <v>3448</v>
      </c>
      <c r="B20" s="667" t="s">
        <v>3600</v>
      </c>
      <c r="C20" s="671" t="s">
        <v>272</v>
      </c>
      <c r="D20" s="693">
        <v>4</v>
      </c>
      <c r="E20" s="801">
        <v>427</v>
      </c>
      <c r="F20" s="749"/>
    </row>
    <row r="21" spans="1:6" ht="12.75">
      <c r="A21" s="670" t="s">
        <v>3448</v>
      </c>
      <c r="B21" s="667" t="s">
        <v>3601</v>
      </c>
      <c r="C21" s="671" t="s">
        <v>272</v>
      </c>
      <c r="D21" s="693">
        <v>12</v>
      </c>
      <c r="E21" s="801">
        <v>410</v>
      </c>
      <c r="F21" s="749"/>
    </row>
    <row r="22" spans="1:6" ht="25.5">
      <c r="A22" s="1170" t="s">
        <v>3448</v>
      </c>
      <c r="B22" s="667" t="s">
        <v>3602</v>
      </c>
      <c r="C22" s="671" t="s">
        <v>272</v>
      </c>
      <c r="D22" s="693">
        <v>1</v>
      </c>
      <c r="E22" s="801">
        <v>410</v>
      </c>
      <c r="F22" s="749"/>
    </row>
    <row r="23" spans="1:6" ht="12.75">
      <c r="A23" s="1170" t="s">
        <v>3448</v>
      </c>
      <c r="B23" s="667" t="s">
        <v>3603</v>
      </c>
      <c r="C23" s="671" t="s">
        <v>272</v>
      </c>
      <c r="D23" s="693">
        <v>3</v>
      </c>
      <c r="E23" s="801">
        <v>410</v>
      </c>
      <c r="F23" s="749"/>
    </row>
    <row r="24" spans="1:6" ht="12.75">
      <c r="A24" s="1170" t="s">
        <v>3448</v>
      </c>
      <c r="B24" s="1167" t="s">
        <v>3604</v>
      </c>
      <c r="C24" s="671" t="s">
        <v>272</v>
      </c>
      <c r="D24" s="693">
        <v>3</v>
      </c>
      <c r="E24" s="801">
        <v>410</v>
      </c>
      <c r="F24" s="749"/>
    </row>
    <row r="25" spans="1:6" ht="38.25">
      <c r="A25" s="1170" t="s">
        <v>3448</v>
      </c>
      <c r="B25" s="1167" t="s">
        <v>3605</v>
      </c>
      <c r="C25" s="671" t="s">
        <v>272</v>
      </c>
      <c r="D25" s="693">
        <v>1</v>
      </c>
      <c r="E25" s="801">
        <v>410</v>
      </c>
      <c r="F25" s="749"/>
    </row>
    <row r="26" spans="1:6" ht="12.75">
      <c r="A26" s="1163"/>
      <c r="B26" s="1164" t="s">
        <v>3606</v>
      </c>
      <c r="C26" s="1169"/>
      <c r="D26" s="1166"/>
      <c r="E26" s="801"/>
      <c r="F26" s="749"/>
    </row>
    <row r="27" spans="1:6" ht="25.5">
      <c r="A27" s="670" t="s">
        <v>3448</v>
      </c>
      <c r="B27" s="667" t="s">
        <v>3607</v>
      </c>
      <c r="C27" s="671" t="s">
        <v>272</v>
      </c>
      <c r="D27" s="693">
        <v>1</v>
      </c>
      <c r="E27" s="801">
        <v>410</v>
      </c>
      <c r="F27" s="749"/>
    </row>
    <row r="28" spans="1:6" ht="25.5">
      <c r="A28" s="670" t="s">
        <v>3448</v>
      </c>
      <c r="B28" s="667" t="s">
        <v>3608</v>
      </c>
      <c r="C28" s="671" t="s">
        <v>272</v>
      </c>
      <c r="D28" s="693">
        <v>1</v>
      </c>
      <c r="E28" s="801">
        <v>410</v>
      </c>
      <c r="F28" s="749"/>
    </row>
    <row r="29" spans="1:6" ht="25.5">
      <c r="A29" s="670" t="s">
        <v>3448</v>
      </c>
      <c r="B29" s="667" t="s">
        <v>3609</v>
      </c>
      <c r="C29" s="671" t="s">
        <v>272</v>
      </c>
      <c r="D29" s="693">
        <v>1</v>
      </c>
      <c r="E29" s="801">
        <v>410</v>
      </c>
      <c r="F29" s="749"/>
    </row>
    <row r="30" spans="1:6" ht="12.75">
      <c r="A30" s="670" t="s">
        <v>3448</v>
      </c>
      <c r="B30" s="667" t="s">
        <v>3610</v>
      </c>
      <c r="C30" s="671" t="s">
        <v>272</v>
      </c>
      <c r="D30" s="693">
        <v>3</v>
      </c>
      <c r="E30" s="801">
        <v>410</v>
      </c>
      <c r="F30" s="749"/>
    </row>
    <row r="31" spans="1:6" ht="12.75">
      <c r="A31" s="670" t="s">
        <v>3448</v>
      </c>
      <c r="B31" s="667" t="s">
        <v>3611</v>
      </c>
      <c r="C31" s="671" t="s">
        <v>272</v>
      </c>
      <c r="D31" s="693">
        <v>1</v>
      </c>
      <c r="E31" s="801">
        <v>410</v>
      </c>
      <c r="F31" s="749"/>
    </row>
    <row r="32" spans="1:6" ht="25.5">
      <c r="A32" s="1170" t="s">
        <v>3448</v>
      </c>
      <c r="B32" s="667" t="s">
        <v>3602</v>
      </c>
      <c r="C32" s="671" t="s">
        <v>272</v>
      </c>
      <c r="D32" s="693">
        <v>1</v>
      </c>
      <c r="E32" s="801">
        <v>410</v>
      </c>
      <c r="F32" s="749"/>
    </row>
    <row r="33" spans="1:6" ht="12.75">
      <c r="A33" s="1170" t="s">
        <v>3448</v>
      </c>
      <c r="B33" s="667" t="s">
        <v>3603</v>
      </c>
      <c r="C33" s="671" t="s">
        <v>272</v>
      </c>
      <c r="D33" s="693">
        <v>3</v>
      </c>
      <c r="E33" s="801">
        <v>410</v>
      </c>
      <c r="F33" s="749"/>
    </row>
    <row r="34" spans="1:6" ht="12.75">
      <c r="A34" s="1170" t="s">
        <v>3448</v>
      </c>
      <c r="B34" s="1167" t="s">
        <v>3604</v>
      </c>
      <c r="C34" s="671" t="s">
        <v>272</v>
      </c>
      <c r="D34" s="693">
        <v>4</v>
      </c>
      <c r="E34" s="801">
        <v>410</v>
      </c>
      <c r="F34" s="749"/>
    </row>
    <row r="35" spans="1:6" ht="306">
      <c r="A35" s="1170" t="s">
        <v>3448</v>
      </c>
      <c r="B35" s="1167" t="s">
        <v>3612</v>
      </c>
      <c r="C35" s="671" t="s">
        <v>272</v>
      </c>
      <c r="D35" s="693">
        <v>1</v>
      </c>
      <c r="E35" s="801">
        <v>410</v>
      </c>
      <c r="F35" s="749"/>
    </row>
    <row r="36" spans="1:6" ht="25.5">
      <c r="A36" s="670" t="s">
        <v>3448</v>
      </c>
      <c r="B36" s="1171" t="s">
        <v>3613</v>
      </c>
      <c r="C36" s="671" t="s">
        <v>272</v>
      </c>
      <c r="D36" s="693">
        <v>2</v>
      </c>
      <c r="E36" s="801">
        <v>410</v>
      </c>
      <c r="F36" s="749"/>
    </row>
    <row r="37" spans="1:6" ht="12.75">
      <c r="A37" s="1170" t="s">
        <v>3448</v>
      </c>
      <c r="B37" s="667" t="s">
        <v>3614</v>
      </c>
      <c r="C37" s="671" t="s">
        <v>272</v>
      </c>
      <c r="D37" s="693">
        <v>1</v>
      </c>
      <c r="E37" s="801">
        <v>410</v>
      </c>
      <c r="F37" s="749"/>
    </row>
    <row r="38" spans="1:6" ht="51">
      <c r="A38" s="670" t="s">
        <v>3448</v>
      </c>
      <c r="B38" s="667" t="s">
        <v>3615</v>
      </c>
      <c r="C38" s="671" t="s">
        <v>272</v>
      </c>
      <c r="D38" s="693">
        <v>1</v>
      </c>
      <c r="E38" s="801">
        <v>410</v>
      </c>
      <c r="F38" s="749"/>
    </row>
    <row r="39" spans="1:6" ht="38.25">
      <c r="A39" s="670" t="s">
        <v>3448</v>
      </c>
      <c r="B39" s="667" t="s">
        <v>3616</v>
      </c>
      <c r="C39" s="671" t="s">
        <v>272</v>
      </c>
      <c r="D39" s="693">
        <v>1</v>
      </c>
      <c r="E39" s="801">
        <v>410</v>
      </c>
      <c r="F39" s="749"/>
    </row>
    <row r="40" spans="1:6" ht="25.5">
      <c r="A40" s="670" t="s">
        <v>3448</v>
      </c>
      <c r="B40" s="1171" t="s">
        <v>3617</v>
      </c>
      <c r="C40" s="671" t="s">
        <v>272</v>
      </c>
      <c r="D40" s="693">
        <v>3</v>
      </c>
      <c r="E40" s="801">
        <v>410</v>
      </c>
      <c r="F40" s="749"/>
    </row>
    <row r="41" spans="1:6" ht="12.75">
      <c r="A41" s="670" t="s">
        <v>3448</v>
      </c>
      <c r="B41" s="667" t="s">
        <v>3618</v>
      </c>
      <c r="C41" s="671" t="s">
        <v>272</v>
      </c>
      <c r="D41" s="693">
        <v>3</v>
      </c>
      <c r="E41" s="801">
        <v>410</v>
      </c>
      <c r="F41" s="749"/>
    </row>
    <row r="42" spans="1:6" ht="12.75">
      <c r="A42" s="670" t="s">
        <v>3448</v>
      </c>
      <c r="B42" s="667" t="s">
        <v>3619</v>
      </c>
      <c r="C42" s="671" t="s">
        <v>272</v>
      </c>
      <c r="D42" s="693">
        <v>3</v>
      </c>
      <c r="E42" s="801">
        <v>410</v>
      </c>
      <c r="F42" s="749"/>
    </row>
    <row r="43" spans="1:6" ht="12.75">
      <c r="A43" s="670" t="s">
        <v>3448</v>
      </c>
      <c r="B43" s="667" t="s">
        <v>3620</v>
      </c>
      <c r="C43" s="671" t="s">
        <v>272</v>
      </c>
      <c r="D43" s="693">
        <v>3</v>
      </c>
      <c r="E43" s="801">
        <v>410</v>
      </c>
      <c r="F43" s="749"/>
    </row>
    <row r="44" spans="1:6" ht="25.5">
      <c r="A44" s="670" t="s">
        <v>3448</v>
      </c>
      <c r="B44" s="1171" t="s">
        <v>3621</v>
      </c>
      <c r="C44" s="671" t="s">
        <v>272</v>
      </c>
      <c r="D44" s="693">
        <v>2</v>
      </c>
      <c r="E44" s="801">
        <v>410</v>
      </c>
      <c r="F44" s="749"/>
    </row>
    <row r="45" spans="1:6" ht="25.5">
      <c r="A45" s="1170" t="s">
        <v>3448</v>
      </c>
      <c r="B45" s="1171" t="s">
        <v>3622</v>
      </c>
      <c r="C45" s="671" t="s">
        <v>272</v>
      </c>
      <c r="D45" s="693">
        <v>1</v>
      </c>
      <c r="E45" s="801">
        <v>410</v>
      </c>
      <c r="F45" s="749"/>
    </row>
    <row r="46" spans="1:6" ht="25.5">
      <c r="A46" s="1170" t="s">
        <v>3448</v>
      </c>
      <c r="B46" s="1171" t="s">
        <v>3623</v>
      </c>
      <c r="C46" s="671" t="s">
        <v>272</v>
      </c>
      <c r="D46" s="693">
        <v>1</v>
      </c>
      <c r="E46" s="801">
        <v>410</v>
      </c>
      <c r="F46" s="749"/>
    </row>
    <row r="47" spans="1:6" ht="25.5">
      <c r="A47" s="1170" t="s">
        <v>3448</v>
      </c>
      <c r="B47" s="1171" t="s">
        <v>3624</v>
      </c>
      <c r="C47" s="671" t="s">
        <v>272</v>
      </c>
      <c r="D47" s="693">
        <v>1</v>
      </c>
      <c r="E47" s="801">
        <v>410</v>
      </c>
      <c r="F47" s="749"/>
    </row>
    <row r="48" spans="1:6" ht="25.5">
      <c r="A48" s="1170" t="s">
        <v>3448</v>
      </c>
      <c r="B48" s="1171" t="s">
        <v>3625</v>
      </c>
      <c r="C48" s="671" t="s">
        <v>272</v>
      </c>
      <c r="D48" s="693">
        <v>1</v>
      </c>
      <c r="E48" s="801">
        <v>410</v>
      </c>
      <c r="F48" s="749"/>
    </row>
    <row r="49" spans="1:6" ht="25.5">
      <c r="A49" s="670" t="s">
        <v>3448</v>
      </c>
      <c r="B49" s="681" t="s">
        <v>3626</v>
      </c>
      <c r="C49" s="671" t="s">
        <v>272</v>
      </c>
      <c r="D49" s="693">
        <v>1</v>
      </c>
      <c r="E49" s="801">
        <v>410</v>
      </c>
      <c r="F49" s="749"/>
    </row>
    <row r="50" spans="1:6" ht="12.75">
      <c r="A50" s="670"/>
      <c r="B50" s="716" t="s">
        <v>3627</v>
      </c>
      <c r="C50" s="671"/>
      <c r="D50" s="693"/>
      <c r="E50" s="801"/>
      <c r="F50" s="749"/>
    </row>
    <row r="51" spans="1:6" ht="51">
      <c r="A51" s="670" t="s">
        <v>3448</v>
      </c>
      <c r="B51" s="1172" t="s">
        <v>3628</v>
      </c>
      <c r="C51" s="671" t="s">
        <v>272</v>
      </c>
      <c r="D51" s="693">
        <v>1</v>
      </c>
      <c r="E51" s="801">
        <v>410</v>
      </c>
      <c r="F51" s="749"/>
    </row>
    <row r="52" spans="1:6" ht="12.75">
      <c r="A52" s="1173"/>
      <c r="B52" s="716" t="s">
        <v>3629</v>
      </c>
      <c r="C52" s="1174"/>
      <c r="D52" s="1166"/>
      <c r="E52" s="801"/>
      <c r="F52" s="749"/>
    </row>
    <row r="53" spans="1:6" ht="89.25">
      <c r="A53" s="670" t="s">
        <v>3448</v>
      </c>
      <c r="B53" s="681" t="s">
        <v>3630</v>
      </c>
      <c r="C53" s="671" t="s">
        <v>272</v>
      </c>
      <c r="D53" s="693">
        <v>1</v>
      </c>
      <c r="E53" s="801">
        <v>410</v>
      </c>
      <c r="F53" s="749"/>
    </row>
    <row r="54" spans="1:6" ht="89.25">
      <c r="A54" s="670" t="s">
        <v>3448</v>
      </c>
      <c r="B54" s="681" t="s">
        <v>3631</v>
      </c>
      <c r="C54" s="671" t="s">
        <v>272</v>
      </c>
      <c r="D54" s="693">
        <v>1</v>
      </c>
      <c r="E54" s="801">
        <v>410</v>
      </c>
      <c r="F54" s="749"/>
    </row>
    <row r="55" spans="1:6" ht="89.25">
      <c r="A55" s="670" t="s">
        <v>3448</v>
      </c>
      <c r="B55" s="681" t="s">
        <v>3632</v>
      </c>
      <c r="C55" s="671" t="s">
        <v>272</v>
      </c>
      <c r="D55" s="693">
        <v>1</v>
      </c>
      <c r="E55" s="801">
        <v>410</v>
      </c>
      <c r="F55" s="749"/>
    </row>
    <row r="56" spans="1:6" ht="102">
      <c r="A56" s="670" t="s">
        <v>3448</v>
      </c>
      <c r="B56" s="1172" t="s">
        <v>3633</v>
      </c>
      <c r="C56" s="671" t="s">
        <v>272</v>
      </c>
      <c r="D56" s="693">
        <v>1</v>
      </c>
      <c r="E56" s="801">
        <v>410</v>
      </c>
      <c r="F56" s="749"/>
    </row>
    <row r="57" spans="1:6" ht="102">
      <c r="A57" s="670" t="s">
        <v>3448</v>
      </c>
      <c r="B57" s="1172" t="s">
        <v>3634</v>
      </c>
      <c r="C57" s="671" t="s">
        <v>272</v>
      </c>
      <c r="D57" s="693">
        <v>1</v>
      </c>
      <c r="E57" s="801">
        <v>410</v>
      </c>
      <c r="F57" s="749"/>
    </row>
    <row r="58" spans="1:6" ht="102">
      <c r="A58" s="670" t="s">
        <v>3448</v>
      </c>
      <c r="B58" s="1172" t="s">
        <v>3635</v>
      </c>
      <c r="C58" s="671" t="s">
        <v>272</v>
      </c>
      <c r="D58" s="693">
        <v>1</v>
      </c>
      <c r="E58" s="801">
        <v>410</v>
      </c>
      <c r="F58" s="749"/>
    </row>
    <row r="59" spans="1:6" ht="102">
      <c r="A59" s="670" t="s">
        <v>3448</v>
      </c>
      <c r="B59" s="1172" t="s">
        <v>3636</v>
      </c>
      <c r="C59" s="671" t="s">
        <v>272</v>
      </c>
      <c r="D59" s="693">
        <v>3</v>
      </c>
      <c r="E59" s="801">
        <v>410</v>
      </c>
      <c r="F59" s="749"/>
    </row>
    <row r="60" spans="1:6" ht="102">
      <c r="A60" s="670" t="s">
        <v>3448</v>
      </c>
      <c r="B60" s="1172" t="s">
        <v>3637</v>
      </c>
      <c r="C60" s="671" t="s">
        <v>272</v>
      </c>
      <c r="D60" s="693">
        <v>3</v>
      </c>
      <c r="E60" s="801">
        <v>410</v>
      </c>
      <c r="F60" s="749"/>
    </row>
    <row r="61" spans="1:6" ht="102">
      <c r="A61" s="670" t="s">
        <v>3448</v>
      </c>
      <c r="B61" s="1172" t="s">
        <v>3638</v>
      </c>
      <c r="C61" s="671" t="s">
        <v>272</v>
      </c>
      <c r="D61" s="693">
        <v>1</v>
      </c>
      <c r="E61" s="801">
        <v>410</v>
      </c>
      <c r="F61" s="749"/>
    </row>
    <row r="62" spans="1:6" ht="102">
      <c r="A62" s="670" t="s">
        <v>3448</v>
      </c>
      <c r="B62" s="1172" t="s">
        <v>3639</v>
      </c>
      <c r="C62" s="671" t="s">
        <v>272</v>
      </c>
      <c r="D62" s="693">
        <v>2</v>
      </c>
      <c r="E62" s="801">
        <v>410</v>
      </c>
      <c r="F62" s="749"/>
    </row>
    <row r="63" spans="1:6" ht="102">
      <c r="A63" s="670" t="s">
        <v>3448</v>
      </c>
      <c r="B63" s="1172" t="s">
        <v>3640</v>
      </c>
      <c r="C63" s="671" t="s">
        <v>272</v>
      </c>
      <c r="D63" s="693">
        <v>1</v>
      </c>
      <c r="E63" s="801">
        <v>410</v>
      </c>
      <c r="F63" s="749"/>
    </row>
    <row r="64" spans="1:6" ht="38.25">
      <c r="A64" s="670" t="s">
        <v>3448</v>
      </c>
      <c r="B64" s="667" t="s">
        <v>3641</v>
      </c>
      <c r="C64" s="671" t="s">
        <v>272</v>
      </c>
      <c r="D64" s="693">
        <v>1</v>
      </c>
      <c r="E64" s="801">
        <v>410</v>
      </c>
      <c r="F64" s="749"/>
    </row>
    <row r="65" spans="1:6" ht="38.25">
      <c r="A65" s="670" t="s">
        <v>3448</v>
      </c>
      <c r="B65" s="667" t="s">
        <v>3642</v>
      </c>
      <c r="C65" s="671" t="s">
        <v>272</v>
      </c>
      <c r="D65" s="693">
        <v>1</v>
      </c>
      <c r="E65" s="801">
        <v>410</v>
      </c>
      <c r="F65" s="749"/>
    </row>
    <row r="66" spans="1:6" ht="25.5">
      <c r="A66" s="670" t="s">
        <v>3448</v>
      </c>
      <c r="B66" s="667" t="s">
        <v>3608</v>
      </c>
      <c r="C66" s="671" t="s">
        <v>272</v>
      </c>
      <c r="D66" s="693">
        <v>16</v>
      </c>
      <c r="E66" s="801">
        <v>410</v>
      </c>
      <c r="F66" s="749"/>
    </row>
    <row r="67" spans="1:6" ht="12.75">
      <c r="A67" s="670"/>
      <c r="B67" s="716" t="s">
        <v>3643</v>
      </c>
      <c r="C67" s="671"/>
      <c r="D67" s="693"/>
      <c r="E67" s="801"/>
      <c r="F67" s="749"/>
    </row>
    <row r="68" spans="1:6" ht="127.5">
      <c r="A68" s="670" t="s">
        <v>3448</v>
      </c>
      <c r="B68" s="667" t="s">
        <v>3644</v>
      </c>
      <c r="C68" s="671" t="s">
        <v>3450</v>
      </c>
      <c r="D68" s="693">
        <v>1</v>
      </c>
      <c r="E68" s="801">
        <v>410</v>
      </c>
      <c r="F68" s="749"/>
    </row>
    <row r="69" spans="1:6" ht="38.25">
      <c r="A69" s="670" t="s">
        <v>3448</v>
      </c>
      <c r="B69" s="1175" t="s">
        <v>3645</v>
      </c>
      <c r="C69" s="1176" t="s">
        <v>3450</v>
      </c>
      <c r="D69" s="1177">
        <v>1</v>
      </c>
      <c r="E69" s="801">
        <v>410</v>
      </c>
      <c r="F69" s="2069"/>
    </row>
    <row r="70" spans="1:6" ht="12.75">
      <c r="A70" s="670"/>
      <c r="B70" s="1162"/>
      <c r="C70" s="665" t="s">
        <v>3450</v>
      </c>
      <c r="D70" s="1178">
        <v>1</v>
      </c>
      <c r="E70" s="2399">
        <v>51687</v>
      </c>
      <c r="F70" s="749">
        <f t="shared" ref="F70:F75" si="0">D70*E70</f>
        <v>51687</v>
      </c>
    </row>
    <row r="71" spans="1:6" ht="12.75">
      <c r="A71" s="670"/>
      <c r="B71" s="1162"/>
      <c r="C71" s="665"/>
      <c r="D71" s="1178"/>
      <c r="E71" s="1063"/>
      <c r="F71" s="749"/>
    </row>
    <row r="72" spans="1:6" ht="25.5">
      <c r="A72" s="1179" t="s">
        <v>3452</v>
      </c>
      <c r="B72" s="674" t="s">
        <v>3646</v>
      </c>
      <c r="C72" s="744"/>
      <c r="D72" s="1180"/>
      <c r="E72" s="1065"/>
      <c r="F72" s="749"/>
    </row>
    <row r="73" spans="1:6" ht="38.25">
      <c r="A73" s="721" t="s">
        <v>3448</v>
      </c>
      <c r="B73" s="1181" t="s">
        <v>3647</v>
      </c>
      <c r="C73" s="683" t="s">
        <v>3648</v>
      </c>
      <c r="D73" s="1182">
        <v>1</v>
      </c>
      <c r="E73" s="1066">
        <v>3000</v>
      </c>
      <c r="F73" s="749"/>
    </row>
    <row r="74" spans="1:6" ht="25.5">
      <c r="A74" s="721" t="s">
        <v>3448</v>
      </c>
      <c r="B74" s="1183" t="s">
        <v>3649</v>
      </c>
      <c r="C74" s="683" t="s">
        <v>3648</v>
      </c>
      <c r="D74" s="1182">
        <v>1</v>
      </c>
      <c r="E74" s="1066">
        <v>2304</v>
      </c>
      <c r="F74" s="2069"/>
    </row>
    <row r="75" spans="1:6" ht="12.75">
      <c r="A75" s="721"/>
      <c r="B75" s="1184"/>
      <c r="C75" s="1185" t="s">
        <v>3450</v>
      </c>
      <c r="D75" s="1186">
        <v>1</v>
      </c>
      <c r="E75" s="2399">
        <v>5304</v>
      </c>
      <c r="F75" s="749">
        <f t="shared" si="0"/>
        <v>5304</v>
      </c>
    </row>
    <row r="76" spans="1:6" ht="12.75">
      <c r="A76" s="670"/>
      <c r="B76" s="1162"/>
      <c r="C76" s="665"/>
      <c r="D76" s="1178"/>
      <c r="E76" s="1063"/>
      <c r="F76" s="749"/>
    </row>
    <row r="77" spans="1:6" ht="12.75">
      <c r="A77" s="1179" t="s">
        <v>3454</v>
      </c>
      <c r="B77" s="674" t="s">
        <v>3650</v>
      </c>
      <c r="C77" s="665"/>
      <c r="D77" s="693"/>
      <c r="E77" s="801"/>
      <c r="F77" s="749"/>
    </row>
    <row r="78" spans="1:6" ht="38.25">
      <c r="A78" s="670"/>
      <c r="B78" s="1162" t="s">
        <v>3651</v>
      </c>
      <c r="C78" s="665"/>
      <c r="D78" s="693"/>
      <c r="E78" s="801"/>
      <c r="F78" s="749"/>
    </row>
    <row r="79" spans="1:6" ht="12.75">
      <c r="A79" s="1163"/>
      <c r="B79" s="1164" t="s">
        <v>3590</v>
      </c>
      <c r="C79" s="1165"/>
      <c r="D79" s="1166"/>
      <c r="E79" s="1061"/>
      <c r="F79" s="749"/>
    </row>
    <row r="80" spans="1:6" ht="38.25">
      <c r="A80" s="1187" t="s">
        <v>3448</v>
      </c>
      <c r="B80" s="667" t="s">
        <v>3652</v>
      </c>
      <c r="C80" s="671" t="s">
        <v>272</v>
      </c>
      <c r="D80" s="693">
        <v>1</v>
      </c>
      <c r="E80" s="801">
        <v>34</v>
      </c>
      <c r="F80" s="749"/>
    </row>
    <row r="81" spans="1:6" ht="12.75">
      <c r="A81" s="670" t="s">
        <v>3448</v>
      </c>
      <c r="B81" s="667" t="s">
        <v>3596</v>
      </c>
      <c r="C81" s="671" t="s">
        <v>272</v>
      </c>
      <c r="D81" s="693">
        <v>1</v>
      </c>
      <c r="E81" s="801">
        <v>34</v>
      </c>
      <c r="F81" s="749"/>
    </row>
    <row r="82" spans="1:6" ht="12.75">
      <c r="A82" s="670" t="s">
        <v>3448</v>
      </c>
      <c r="B82" s="1167" t="s">
        <v>3597</v>
      </c>
      <c r="C82" s="1168" t="s">
        <v>3598</v>
      </c>
      <c r="D82" s="666">
        <v>1</v>
      </c>
      <c r="E82" s="801">
        <v>34</v>
      </c>
      <c r="F82" s="749"/>
    </row>
    <row r="83" spans="1:6" ht="12.75">
      <c r="A83" s="1163"/>
      <c r="B83" s="1164" t="s">
        <v>3606</v>
      </c>
      <c r="C83" s="1169"/>
      <c r="D83" s="1166"/>
      <c r="E83" s="1061"/>
      <c r="F83" s="749"/>
    </row>
    <row r="84" spans="1:6" ht="51">
      <c r="A84" s="670" t="s">
        <v>3448</v>
      </c>
      <c r="B84" s="1172" t="s">
        <v>3653</v>
      </c>
      <c r="C84" s="671" t="s">
        <v>272</v>
      </c>
      <c r="D84" s="693">
        <v>1</v>
      </c>
      <c r="E84" s="801">
        <v>38</v>
      </c>
      <c r="F84" s="749"/>
    </row>
    <row r="85" spans="1:6" ht="12.75">
      <c r="A85" s="670" t="s">
        <v>3448</v>
      </c>
      <c r="B85" s="667" t="s">
        <v>3654</v>
      </c>
      <c r="C85" s="671" t="s">
        <v>272</v>
      </c>
      <c r="D85" s="693">
        <v>1</v>
      </c>
      <c r="E85" s="801">
        <v>34</v>
      </c>
      <c r="F85" s="749"/>
    </row>
    <row r="86" spans="1:6" ht="25.5">
      <c r="A86" s="670" t="s">
        <v>3448</v>
      </c>
      <c r="B86" s="1171" t="s">
        <v>3613</v>
      </c>
      <c r="C86" s="671" t="s">
        <v>272</v>
      </c>
      <c r="D86" s="693">
        <v>2</v>
      </c>
      <c r="E86" s="801">
        <v>34</v>
      </c>
      <c r="F86" s="749"/>
    </row>
    <row r="87" spans="1:6" ht="12.75">
      <c r="A87" s="1170" t="s">
        <v>3448</v>
      </c>
      <c r="B87" s="667" t="s">
        <v>3614</v>
      </c>
      <c r="C87" s="671" t="s">
        <v>272</v>
      </c>
      <c r="D87" s="693">
        <v>1</v>
      </c>
      <c r="E87" s="801">
        <v>34</v>
      </c>
      <c r="F87" s="749"/>
    </row>
    <row r="88" spans="1:6" ht="38.25">
      <c r="A88" s="670" t="s">
        <v>3448</v>
      </c>
      <c r="B88" s="667" t="s">
        <v>3655</v>
      </c>
      <c r="C88" s="671" t="s">
        <v>272</v>
      </c>
      <c r="D88" s="693">
        <v>1</v>
      </c>
      <c r="E88" s="801">
        <v>34</v>
      </c>
      <c r="F88" s="749"/>
    </row>
    <row r="89" spans="1:6" ht="25.5">
      <c r="A89" s="1173"/>
      <c r="B89" s="716" t="s">
        <v>3656</v>
      </c>
      <c r="C89" s="1174"/>
      <c r="D89" s="1166"/>
      <c r="E89" s="1061"/>
      <c r="F89" s="749"/>
    </row>
    <row r="90" spans="1:6" ht="25.5">
      <c r="A90" s="670" t="s">
        <v>3448</v>
      </c>
      <c r="B90" s="1171" t="s">
        <v>3657</v>
      </c>
      <c r="C90" s="671" t="s">
        <v>272</v>
      </c>
      <c r="D90" s="693">
        <v>7</v>
      </c>
      <c r="E90" s="801">
        <v>34</v>
      </c>
      <c r="F90" s="749"/>
    </row>
    <row r="91" spans="1:6" ht="12.75">
      <c r="A91" s="670" t="s">
        <v>3448</v>
      </c>
      <c r="B91" s="1171" t="s">
        <v>3658</v>
      </c>
      <c r="C91" s="671" t="s">
        <v>272</v>
      </c>
      <c r="D91" s="693">
        <v>7</v>
      </c>
      <c r="E91" s="813">
        <v>34</v>
      </c>
      <c r="F91" s="749"/>
    </row>
    <row r="92" spans="1:6" ht="25.5">
      <c r="A92" s="670" t="s">
        <v>3448</v>
      </c>
      <c r="B92" s="1171" t="s">
        <v>3621</v>
      </c>
      <c r="C92" s="671" t="s">
        <v>272</v>
      </c>
      <c r="D92" s="693">
        <v>12</v>
      </c>
      <c r="E92" s="801">
        <v>34</v>
      </c>
      <c r="F92" s="749"/>
    </row>
    <row r="93" spans="1:6" ht="25.5">
      <c r="A93" s="670" t="s">
        <v>3448</v>
      </c>
      <c r="B93" s="1171" t="s">
        <v>3659</v>
      </c>
      <c r="C93" s="671" t="s">
        <v>272</v>
      </c>
      <c r="D93" s="693">
        <v>38</v>
      </c>
      <c r="E93" s="801">
        <v>34</v>
      </c>
      <c r="F93" s="749"/>
    </row>
    <row r="94" spans="1:6" ht="12.75">
      <c r="A94" s="1173"/>
      <c r="B94" s="716" t="s">
        <v>3660</v>
      </c>
      <c r="C94" s="1174"/>
      <c r="D94" s="1166"/>
      <c r="E94" s="1061"/>
      <c r="F94" s="749"/>
    </row>
    <row r="95" spans="1:6" ht="25.5">
      <c r="A95" s="670" t="s">
        <v>3448</v>
      </c>
      <c r="B95" s="1171" t="s">
        <v>3657</v>
      </c>
      <c r="C95" s="671" t="s">
        <v>272</v>
      </c>
      <c r="D95" s="693">
        <v>1</v>
      </c>
      <c r="E95" s="801">
        <v>34</v>
      </c>
      <c r="F95" s="749"/>
    </row>
    <row r="96" spans="1:6" ht="12.75">
      <c r="A96" s="670" t="s">
        <v>3448</v>
      </c>
      <c r="B96" s="1171" t="s">
        <v>3658</v>
      </c>
      <c r="C96" s="671" t="s">
        <v>272</v>
      </c>
      <c r="D96" s="693">
        <v>1</v>
      </c>
      <c r="E96" s="813">
        <v>34</v>
      </c>
      <c r="F96" s="749"/>
    </row>
    <row r="97" spans="1:6" ht="25.5">
      <c r="A97" s="670" t="s">
        <v>3448</v>
      </c>
      <c r="B97" s="1171" t="s">
        <v>3621</v>
      </c>
      <c r="C97" s="671" t="s">
        <v>272</v>
      </c>
      <c r="D97" s="693">
        <v>7</v>
      </c>
      <c r="E97" s="801">
        <v>34</v>
      </c>
      <c r="F97" s="749"/>
    </row>
    <row r="98" spans="1:6" ht="25.5">
      <c r="A98" s="721" t="s">
        <v>3448</v>
      </c>
      <c r="B98" s="1171" t="s">
        <v>3661</v>
      </c>
      <c r="C98" s="683" t="s">
        <v>272</v>
      </c>
      <c r="D98" s="688">
        <v>8</v>
      </c>
      <c r="E98" s="801">
        <v>34</v>
      </c>
      <c r="F98" s="749"/>
    </row>
    <row r="99" spans="1:6" ht="25.5">
      <c r="A99" s="670" t="s">
        <v>3448</v>
      </c>
      <c r="B99" s="1171" t="s">
        <v>3617</v>
      </c>
      <c r="C99" s="671" t="s">
        <v>272</v>
      </c>
      <c r="D99" s="693">
        <v>1</v>
      </c>
      <c r="E99" s="801">
        <v>34</v>
      </c>
      <c r="F99" s="749"/>
    </row>
    <row r="100" spans="1:6" ht="38.25">
      <c r="A100" s="1188" t="s">
        <v>3448</v>
      </c>
      <c r="B100" s="1189" t="s">
        <v>3662</v>
      </c>
      <c r="C100" s="683" t="s">
        <v>272</v>
      </c>
      <c r="D100" s="688">
        <v>1</v>
      </c>
      <c r="E100" s="801">
        <v>34</v>
      </c>
      <c r="F100" s="749"/>
    </row>
    <row r="101" spans="1:6" ht="38.25">
      <c r="A101" s="1188" t="s">
        <v>3448</v>
      </c>
      <c r="B101" s="1189" t="s">
        <v>3663</v>
      </c>
      <c r="C101" s="683"/>
      <c r="D101" s="688"/>
      <c r="E101" s="801"/>
      <c r="F101" s="749"/>
    </row>
    <row r="102" spans="1:6" ht="12.75">
      <c r="A102" s="670"/>
      <c r="B102" s="716" t="s">
        <v>3643</v>
      </c>
      <c r="C102" s="671"/>
      <c r="D102" s="693"/>
      <c r="E102" s="801"/>
      <c r="F102" s="749"/>
    </row>
    <row r="103" spans="1:6" ht="127.5">
      <c r="A103" s="670" t="s">
        <v>3448</v>
      </c>
      <c r="B103" s="667" t="s">
        <v>3644</v>
      </c>
      <c r="C103" s="671" t="s">
        <v>3450</v>
      </c>
      <c r="D103" s="693">
        <v>1</v>
      </c>
      <c r="E103" s="801">
        <v>34</v>
      </c>
      <c r="F103" s="749"/>
    </row>
    <row r="104" spans="1:6" ht="38.25">
      <c r="A104" s="670" t="s">
        <v>3448</v>
      </c>
      <c r="B104" s="1175" t="s">
        <v>3664</v>
      </c>
      <c r="C104" s="1176" t="s">
        <v>3450</v>
      </c>
      <c r="D104" s="1177">
        <v>1</v>
      </c>
      <c r="E104" s="801">
        <v>34</v>
      </c>
      <c r="F104" s="2069"/>
    </row>
    <row r="105" spans="1:6" ht="12.75">
      <c r="A105" s="670"/>
      <c r="B105" s="1162"/>
      <c r="C105" s="665" t="s">
        <v>3450</v>
      </c>
      <c r="D105" s="1178">
        <v>1</v>
      </c>
      <c r="E105" s="2399">
        <v>3200</v>
      </c>
      <c r="F105" s="749">
        <f t="shared" ref="F105:F135" si="1">D105*E105</f>
        <v>3200</v>
      </c>
    </row>
    <row r="106" spans="1:6" ht="12.75">
      <c r="A106" s="670"/>
      <c r="B106" s="1162"/>
      <c r="C106" s="665"/>
      <c r="D106" s="1178"/>
      <c r="E106" s="1063"/>
      <c r="F106" s="749"/>
    </row>
    <row r="107" spans="1:6" ht="12.75">
      <c r="A107" s="1179" t="s">
        <v>3456</v>
      </c>
      <c r="B107" s="674" t="s">
        <v>3665</v>
      </c>
      <c r="C107" s="665"/>
      <c r="D107" s="693"/>
      <c r="E107" s="801"/>
      <c r="F107" s="749"/>
    </row>
    <row r="108" spans="1:6" ht="38.25">
      <c r="A108" s="670"/>
      <c r="B108" s="1162" t="s">
        <v>3651</v>
      </c>
      <c r="C108" s="665"/>
      <c r="D108" s="693"/>
      <c r="E108" s="801"/>
      <c r="F108" s="749"/>
    </row>
    <row r="109" spans="1:6" ht="12.75">
      <c r="A109" s="1163"/>
      <c r="B109" s="1164" t="s">
        <v>3590</v>
      </c>
      <c r="C109" s="1165"/>
      <c r="D109" s="1166"/>
      <c r="E109" s="1061"/>
      <c r="F109" s="749"/>
    </row>
    <row r="110" spans="1:6" ht="38.25">
      <c r="A110" s="1187" t="s">
        <v>3448</v>
      </c>
      <c r="B110" s="667" t="s">
        <v>3652</v>
      </c>
      <c r="C110" s="671" t="s">
        <v>272</v>
      </c>
      <c r="D110" s="693">
        <v>1</v>
      </c>
      <c r="E110" s="801">
        <v>37</v>
      </c>
      <c r="F110" s="749"/>
    </row>
    <row r="111" spans="1:6" ht="12.75">
      <c r="A111" s="670" t="s">
        <v>3448</v>
      </c>
      <c r="B111" s="667" t="s">
        <v>3596</v>
      </c>
      <c r="C111" s="671" t="s">
        <v>272</v>
      </c>
      <c r="D111" s="693">
        <v>1</v>
      </c>
      <c r="E111" s="801">
        <v>37</v>
      </c>
      <c r="F111" s="749"/>
    </row>
    <row r="112" spans="1:6" ht="12.75">
      <c r="A112" s="670" t="s">
        <v>3448</v>
      </c>
      <c r="B112" s="1167" t="s">
        <v>3597</v>
      </c>
      <c r="C112" s="1168" t="s">
        <v>3598</v>
      </c>
      <c r="D112" s="666">
        <v>1</v>
      </c>
      <c r="E112" s="801">
        <v>37</v>
      </c>
      <c r="F112" s="749"/>
    </row>
    <row r="113" spans="1:6" ht="12.75">
      <c r="A113" s="1163"/>
      <c r="B113" s="1164" t="s">
        <v>3606</v>
      </c>
      <c r="C113" s="1169"/>
      <c r="D113" s="1166"/>
      <c r="E113" s="1061"/>
      <c r="F113" s="749"/>
    </row>
    <row r="114" spans="1:6" ht="51">
      <c r="A114" s="670" t="s">
        <v>3448</v>
      </c>
      <c r="B114" s="1172" t="s">
        <v>3666</v>
      </c>
      <c r="C114" s="671" t="s">
        <v>272</v>
      </c>
      <c r="D114" s="693">
        <v>1</v>
      </c>
      <c r="E114" s="801">
        <v>62</v>
      </c>
      <c r="F114" s="749"/>
    </row>
    <row r="115" spans="1:6" ht="12.75">
      <c r="A115" s="670" t="s">
        <v>3448</v>
      </c>
      <c r="B115" s="667" t="s">
        <v>3654</v>
      </c>
      <c r="C115" s="671" t="s">
        <v>272</v>
      </c>
      <c r="D115" s="693">
        <v>1</v>
      </c>
      <c r="E115" s="801">
        <v>37</v>
      </c>
      <c r="F115" s="749"/>
    </row>
    <row r="116" spans="1:6" ht="25.5">
      <c r="A116" s="670" t="s">
        <v>3448</v>
      </c>
      <c r="B116" s="1171" t="s">
        <v>3613</v>
      </c>
      <c r="C116" s="671" t="s">
        <v>272</v>
      </c>
      <c r="D116" s="693">
        <v>2</v>
      </c>
      <c r="E116" s="801">
        <v>37</v>
      </c>
      <c r="F116" s="749"/>
    </row>
    <row r="117" spans="1:6" ht="12.75">
      <c r="A117" s="1170" t="s">
        <v>3448</v>
      </c>
      <c r="B117" s="667" t="s">
        <v>3614</v>
      </c>
      <c r="C117" s="671" t="s">
        <v>272</v>
      </c>
      <c r="D117" s="693">
        <v>1</v>
      </c>
      <c r="E117" s="801">
        <v>37</v>
      </c>
      <c r="F117" s="749"/>
    </row>
    <row r="118" spans="1:6" ht="38.25">
      <c r="A118" s="670" t="s">
        <v>3448</v>
      </c>
      <c r="B118" s="667" t="s">
        <v>3655</v>
      </c>
      <c r="C118" s="671" t="s">
        <v>272</v>
      </c>
      <c r="D118" s="693">
        <v>1</v>
      </c>
      <c r="E118" s="801">
        <v>37</v>
      </c>
      <c r="F118" s="749"/>
    </row>
    <row r="119" spans="1:6" ht="25.5">
      <c r="A119" s="1173"/>
      <c r="B119" s="716" t="s">
        <v>3656</v>
      </c>
      <c r="C119" s="1174"/>
      <c r="D119" s="1166"/>
      <c r="E119" s="1061"/>
      <c r="F119" s="749"/>
    </row>
    <row r="120" spans="1:6" ht="25.5">
      <c r="A120" s="670" t="s">
        <v>3448</v>
      </c>
      <c r="B120" s="1171" t="s">
        <v>3657</v>
      </c>
      <c r="C120" s="671" t="s">
        <v>272</v>
      </c>
      <c r="D120" s="693">
        <v>5</v>
      </c>
      <c r="E120" s="801">
        <v>37</v>
      </c>
      <c r="F120" s="749"/>
    </row>
    <row r="121" spans="1:6" ht="12.75">
      <c r="A121" s="670" t="s">
        <v>3448</v>
      </c>
      <c r="B121" s="1171" t="s">
        <v>3658</v>
      </c>
      <c r="C121" s="671" t="s">
        <v>272</v>
      </c>
      <c r="D121" s="693">
        <v>5</v>
      </c>
      <c r="E121" s="801">
        <v>37</v>
      </c>
      <c r="F121" s="749"/>
    </row>
    <row r="122" spans="1:6" ht="25.5">
      <c r="A122" s="670" t="s">
        <v>3448</v>
      </c>
      <c r="B122" s="1171" t="s">
        <v>3621</v>
      </c>
      <c r="C122" s="671" t="s">
        <v>272</v>
      </c>
      <c r="D122" s="693">
        <v>11</v>
      </c>
      <c r="E122" s="801">
        <v>37</v>
      </c>
      <c r="F122" s="749"/>
    </row>
    <row r="123" spans="1:6" ht="25.5">
      <c r="A123" s="670" t="s">
        <v>3448</v>
      </c>
      <c r="B123" s="1171" t="s">
        <v>3659</v>
      </c>
      <c r="C123" s="671" t="s">
        <v>272</v>
      </c>
      <c r="D123" s="693">
        <v>26</v>
      </c>
      <c r="E123" s="801">
        <v>37</v>
      </c>
      <c r="F123" s="749"/>
    </row>
    <row r="124" spans="1:6" ht="12.75">
      <c r="A124" s="1173"/>
      <c r="B124" s="716" t="s">
        <v>3660</v>
      </c>
      <c r="C124" s="1174"/>
      <c r="D124" s="1166"/>
      <c r="E124" s="1061"/>
      <c r="F124" s="749"/>
    </row>
    <row r="125" spans="1:6" ht="25.5">
      <c r="A125" s="670" t="s">
        <v>3448</v>
      </c>
      <c r="B125" s="1171" t="s">
        <v>3657</v>
      </c>
      <c r="C125" s="671" t="s">
        <v>272</v>
      </c>
      <c r="D125" s="693">
        <v>1</v>
      </c>
      <c r="E125" s="801">
        <v>37</v>
      </c>
      <c r="F125" s="749"/>
    </row>
    <row r="126" spans="1:6" ht="12.75">
      <c r="A126" s="670" t="s">
        <v>3448</v>
      </c>
      <c r="B126" s="1171" t="s">
        <v>3658</v>
      </c>
      <c r="C126" s="671" t="s">
        <v>272</v>
      </c>
      <c r="D126" s="693">
        <v>1</v>
      </c>
      <c r="E126" s="801">
        <v>37</v>
      </c>
      <c r="F126" s="749"/>
    </row>
    <row r="127" spans="1:6" ht="25.5">
      <c r="A127" s="670" t="s">
        <v>3448</v>
      </c>
      <c r="B127" s="1171" t="s">
        <v>3621</v>
      </c>
      <c r="C127" s="671" t="s">
        <v>272</v>
      </c>
      <c r="D127" s="693">
        <v>6</v>
      </c>
      <c r="E127" s="801">
        <v>37</v>
      </c>
      <c r="F127" s="749"/>
    </row>
    <row r="128" spans="1:6" ht="25.5">
      <c r="A128" s="721" t="s">
        <v>3448</v>
      </c>
      <c r="B128" s="1171" t="s">
        <v>3661</v>
      </c>
      <c r="C128" s="683" t="s">
        <v>272</v>
      </c>
      <c r="D128" s="688">
        <v>7</v>
      </c>
      <c r="E128" s="801">
        <v>37</v>
      </c>
      <c r="F128" s="749"/>
    </row>
    <row r="129" spans="1:6" ht="25.5">
      <c r="A129" s="670" t="s">
        <v>3448</v>
      </c>
      <c r="B129" s="1171" t="s">
        <v>3617</v>
      </c>
      <c r="C129" s="671" t="s">
        <v>272</v>
      </c>
      <c r="D129" s="693">
        <v>1</v>
      </c>
      <c r="E129" s="801">
        <v>37</v>
      </c>
      <c r="F129" s="749"/>
    </row>
    <row r="130" spans="1:6" ht="38.25">
      <c r="A130" s="1188" t="s">
        <v>3448</v>
      </c>
      <c r="B130" s="1189" t="s">
        <v>3662</v>
      </c>
      <c r="C130" s="683" t="s">
        <v>272</v>
      </c>
      <c r="D130" s="688">
        <v>1</v>
      </c>
      <c r="E130" s="801">
        <v>37</v>
      </c>
      <c r="F130" s="749"/>
    </row>
    <row r="131" spans="1:6" ht="38.25">
      <c r="A131" s="1188" t="s">
        <v>3448</v>
      </c>
      <c r="B131" s="1189" t="s">
        <v>3663</v>
      </c>
      <c r="C131" s="683"/>
      <c r="D131" s="688"/>
      <c r="E131" s="801"/>
      <c r="F131" s="749"/>
    </row>
    <row r="132" spans="1:6" ht="12.75">
      <c r="A132" s="670"/>
      <c r="B132" s="716" t="s">
        <v>3643</v>
      </c>
      <c r="C132" s="671"/>
      <c r="D132" s="693"/>
      <c r="E132" s="801"/>
      <c r="F132" s="749"/>
    </row>
    <row r="133" spans="1:6" ht="127.5">
      <c r="A133" s="670" t="s">
        <v>3448</v>
      </c>
      <c r="B133" s="667" t="s">
        <v>3644</v>
      </c>
      <c r="C133" s="671" t="s">
        <v>3450</v>
      </c>
      <c r="D133" s="693">
        <v>1</v>
      </c>
      <c r="E133" s="801">
        <v>37</v>
      </c>
      <c r="F133" s="749"/>
    </row>
    <row r="134" spans="1:6" ht="38.25">
      <c r="A134" s="670" t="s">
        <v>3448</v>
      </c>
      <c r="B134" s="1175" t="s">
        <v>3664</v>
      </c>
      <c r="C134" s="1176" t="s">
        <v>3450</v>
      </c>
      <c r="D134" s="1177">
        <v>1</v>
      </c>
      <c r="E134" s="801">
        <v>37</v>
      </c>
      <c r="F134" s="2069"/>
    </row>
    <row r="135" spans="1:6" ht="12.75">
      <c r="A135" s="670"/>
      <c r="B135" s="1162"/>
      <c r="C135" s="665" t="s">
        <v>3450</v>
      </c>
      <c r="D135" s="1178">
        <v>1</v>
      </c>
      <c r="E135" s="2399">
        <v>2800</v>
      </c>
      <c r="F135" s="749">
        <f t="shared" si="1"/>
        <v>2800</v>
      </c>
    </row>
    <row r="136" spans="1:6" ht="12.75">
      <c r="A136" s="670"/>
      <c r="B136" s="1162"/>
      <c r="C136" s="665"/>
      <c r="D136" s="1178"/>
      <c r="E136" s="1063"/>
      <c r="F136" s="749"/>
    </row>
    <row r="137" spans="1:6" ht="12.75">
      <c r="A137" s="1179" t="s">
        <v>3461</v>
      </c>
      <c r="B137" s="674" t="s">
        <v>3667</v>
      </c>
      <c r="C137" s="665"/>
      <c r="D137" s="693"/>
      <c r="E137" s="801"/>
      <c r="F137" s="749"/>
    </row>
    <row r="138" spans="1:6" ht="38.25">
      <c r="A138" s="670"/>
      <c r="B138" s="1162" t="s">
        <v>3651</v>
      </c>
      <c r="C138" s="665"/>
      <c r="D138" s="693"/>
      <c r="E138" s="801"/>
      <c r="F138" s="749"/>
    </row>
    <row r="139" spans="1:6" ht="12.75">
      <c r="A139" s="1163"/>
      <c r="B139" s="1164" t="s">
        <v>3590</v>
      </c>
      <c r="C139" s="1165"/>
      <c r="D139" s="1166"/>
      <c r="E139" s="1061"/>
      <c r="F139" s="749"/>
    </row>
    <row r="140" spans="1:6" ht="38.25">
      <c r="A140" s="1187" t="s">
        <v>3448</v>
      </c>
      <c r="B140" s="667" t="s">
        <v>3906</v>
      </c>
      <c r="C140" s="671" t="s">
        <v>272</v>
      </c>
      <c r="D140" s="693">
        <v>1</v>
      </c>
      <c r="E140" s="801">
        <v>34</v>
      </c>
      <c r="F140" s="749"/>
    </row>
    <row r="141" spans="1:6" ht="12.75">
      <c r="A141" s="670" t="s">
        <v>3448</v>
      </c>
      <c r="B141" s="667" t="s">
        <v>3596</v>
      </c>
      <c r="C141" s="671" t="s">
        <v>272</v>
      </c>
      <c r="D141" s="693">
        <v>1</v>
      </c>
      <c r="E141" s="801">
        <v>34</v>
      </c>
      <c r="F141" s="749"/>
    </row>
    <row r="142" spans="1:6" ht="12.75">
      <c r="A142" s="670" t="s">
        <v>3448</v>
      </c>
      <c r="B142" s="1167" t="s">
        <v>3597</v>
      </c>
      <c r="C142" s="1168" t="s">
        <v>3598</v>
      </c>
      <c r="D142" s="666">
        <v>1</v>
      </c>
      <c r="E142" s="801">
        <v>34</v>
      </c>
      <c r="F142" s="749"/>
    </row>
    <row r="143" spans="1:6" ht="12.75">
      <c r="A143" s="1163"/>
      <c r="B143" s="1164" t="s">
        <v>3606</v>
      </c>
      <c r="C143" s="1169"/>
      <c r="D143" s="1166"/>
      <c r="E143" s="801"/>
      <c r="F143" s="749"/>
    </row>
    <row r="144" spans="1:6" ht="51">
      <c r="A144" s="670" t="s">
        <v>3448</v>
      </c>
      <c r="B144" s="1172" t="s">
        <v>3907</v>
      </c>
      <c r="C144" s="671" t="s">
        <v>272</v>
      </c>
      <c r="D144" s="693">
        <v>1</v>
      </c>
      <c r="E144" s="801">
        <v>65</v>
      </c>
      <c r="F144" s="749"/>
    </row>
    <row r="145" spans="1:6" ht="12.75">
      <c r="A145" s="670" t="s">
        <v>3448</v>
      </c>
      <c r="B145" s="667" t="s">
        <v>3654</v>
      </c>
      <c r="C145" s="671" t="s">
        <v>272</v>
      </c>
      <c r="D145" s="693">
        <v>1</v>
      </c>
      <c r="E145" s="801">
        <v>34</v>
      </c>
      <c r="F145" s="749"/>
    </row>
    <row r="146" spans="1:6" ht="25.5">
      <c r="A146" s="670" t="s">
        <v>3448</v>
      </c>
      <c r="B146" s="1171" t="s">
        <v>3613</v>
      </c>
      <c r="C146" s="671" t="s">
        <v>272</v>
      </c>
      <c r="D146" s="693">
        <v>2</v>
      </c>
      <c r="E146" s="801">
        <v>34</v>
      </c>
      <c r="F146" s="749"/>
    </row>
    <row r="147" spans="1:6" ht="12.75">
      <c r="A147" s="1170" t="s">
        <v>3448</v>
      </c>
      <c r="B147" s="667" t="s">
        <v>3614</v>
      </c>
      <c r="C147" s="671" t="s">
        <v>272</v>
      </c>
      <c r="D147" s="693">
        <v>1</v>
      </c>
      <c r="E147" s="801">
        <v>34</v>
      </c>
      <c r="F147" s="749"/>
    </row>
    <row r="148" spans="1:6" ht="38.25">
      <c r="A148" s="670" t="s">
        <v>3448</v>
      </c>
      <c r="B148" s="667" t="s">
        <v>3655</v>
      </c>
      <c r="C148" s="671" t="s">
        <v>272</v>
      </c>
      <c r="D148" s="693">
        <v>1</v>
      </c>
      <c r="E148" s="801">
        <v>65</v>
      </c>
      <c r="F148" s="749"/>
    </row>
    <row r="149" spans="1:6" ht="25.5">
      <c r="A149" s="1173"/>
      <c r="B149" s="716" t="s">
        <v>3656</v>
      </c>
      <c r="C149" s="1174"/>
      <c r="D149" s="1166"/>
      <c r="E149" s="801"/>
      <c r="F149" s="749"/>
    </row>
    <row r="150" spans="1:6" ht="25.5">
      <c r="A150" s="670" t="s">
        <v>3448</v>
      </c>
      <c r="B150" s="1171" t="s">
        <v>3657</v>
      </c>
      <c r="C150" s="671" t="s">
        <v>272</v>
      </c>
      <c r="D150" s="693">
        <v>3</v>
      </c>
      <c r="E150" s="801">
        <v>34</v>
      </c>
      <c r="F150" s="749"/>
    </row>
    <row r="151" spans="1:6" ht="12.75">
      <c r="A151" s="670" t="s">
        <v>3448</v>
      </c>
      <c r="B151" s="1171" t="s">
        <v>3658</v>
      </c>
      <c r="C151" s="671" t="s">
        <v>272</v>
      </c>
      <c r="D151" s="693">
        <v>3</v>
      </c>
      <c r="E151" s="801">
        <v>34</v>
      </c>
      <c r="F151" s="749"/>
    </row>
    <row r="152" spans="1:6" ht="25.5">
      <c r="A152" s="670" t="s">
        <v>3448</v>
      </c>
      <c r="B152" s="1171" t="s">
        <v>3908</v>
      </c>
      <c r="C152" s="671" t="s">
        <v>272</v>
      </c>
      <c r="D152" s="693">
        <v>1</v>
      </c>
      <c r="E152" s="801">
        <v>34</v>
      </c>
      <c r="F152" s="749"/>
    </row>
    <row r="153" spans="1:6" ht="12.75">
      <c r="A153" s="670" t="s">
        <v>3448</v>
      </c>
      <c r="B153" s="1171" t="s">
        <v>3909</v>
      </c>
      <c r="C153" s="671" t="s">
        <v>272</v>
      </c>
      <c r="D153" s="693">
        <v>1</v>
      </c>
      <c r="E153" s="801">
        <v>34</v>
      </c>
      <c r="F153" s="749"/>
    </row>
    <row r="154" spans="1:6" ht="25.5">
      <c r="A154" s="670" t="s">
        <v>3448</v>
      </c>
      <c r="B154" s="1171" t="s">
        <v>3621</v>
      </c>
      <c r="C154" s="671" t="s">
        <v>272</v>
      </c>
      <c r="D154" s="693">
        <v>14</v>
      </c>
      <c r="E154" s="801">
        <v>34</v>
      </c>
      <c r="F154" s="749"/>
    </row>
    <row r="155" spans="1:6" ht="25.5">
      <c r="A155" s="670" t="s">
        <v>3448</v>
      </c>
      <c r="B155" s="1171" t="s">
        <v>3659</v>
      </c>
      <c r="C155" s="671" t="s">
        <v>272</v>
      </c>
      <c r="D155" s="693">
        <v>19</v>
      </c>
      <c r="E155" s="801">
        <v>34</v>
      </c>
      <c r="F155" s="749"/>
    </row>
    <row r="156" spans="1:6" ht="25.5">
      <c r="A156" s="670" t="s">
        <v>3448</v>
      </c>
      <c r="B156" s="1171" t="s">
        <v>3910</v>
      </c>
      <c r="C156" s="671" t="s">
        <v>272</v>
      </c>
      <c r="D156" s="693">
        <v>2</v>
      </c>
      <c r="E156" s="801">
        <v>34</v>
      </c>
      <c r="F156" s="749"/>
    </row>
    <row r="157" spans="1:6" ht="12.75">
      <c r="A157" s="1173"/>
      <c r="B157" s="716" t="s">
        <v>3660</v>
      </c>
      <c r="C157" s="1174"/>
      <c r="D157" s="1166"/>
      <c r="E157" s="801"/>
      <c r="F157" s="749"/>
    </row>
    <row r="158" spans="1:6" ht="25.5">
      <c r="A158" s="670" t="s">
        <v>3448</v>
      </c>
      <c r="B158" s="1171" t="s">
        <v>3657</v>
      </c>
      <c r="C158" s="671" t="s">
        <v>272</v>
      </c>
      <c r="D158" s="693">
        <v>3</v>
      </c>
      <c r="E158" s="801">
        <v>34</v>
      </c>
      <c r="F158" s="749"/>
    </row>
    <row r="159" spans="1:6" ht="12.75">
      <c r="A159" s="670" t="s">
        <v>3448</v>
      </c>
      <c r="B159" s="1171" t="s">
        <v>3658</v>
      </c>
      <c r="C159" s="671" t="s">
        <v>272</v>
      </c>
      <c r="D159" s="693">
        <v>3</v>
      </c>
      <c r="E159" s="801">
        <v>34</v>
      </c>
      <c r="F159" s="749"/>
    </row>
    <row r="160" spans="1:6" ht="25.5">
      <c r="A160" s="670" t="s">
        <v>3448</v>
      </c>
      <c r="B160" s="1171" t="s">
        <v>3621</v>
      </c>
      <c r="C160" s="671" t="s">
        <v>272</v>
      </c>
      <c r="D160" s="693">
        <v>22</v>
      </c>
      <c r="E160" s="801">
        <v>34</v>
      </c>
      <c r="F160" s="749"/>
    </row>
    <row r="161" spans="1:6" ht="25.5">
      <c r="A161" s="721" t="s">
        <v>3448</v>
      </c>
      <c r="B161" s="1171" t="s">
        <v>3661</v>
      </c>
      <c r="C161" s="683" t="s">
        <v>272</v>
      </c>
      <c r="D161" s="688">
        <v>19</v>
      </c>
      <c r="E161" s="801">
        <v>34</v>
      </c>
      <c r="F161" s="749"/>
    </row>
    <row r="162" spans="1:6" ht="25.5">
      <c r="A162" s="680" t="s">
        <v>3448</v>
      </c>
      <c r="B162" s="1189" t="s">
        <v>3617</v>
      </c>
      <c r="C162" s="717" t="s">
        <v>272</v>
      </c>
      <c r="D162" s="719">
        <v>2</v>
      </c>
      <c r="E162" s="801">
        <v>34</v>
      </c>
      <c r="F162" s="749"/>
    </row>
    <row r="163" spans="1:6" ht="38.25">
      <c r="A163" s="680" t="s">
        <v>3448</v>
      </c>
      <c r="B163" s="1189" t="s">
        <v>3662</v>
      </c>
      <c r="C163" s="704" t="s">
        <v>272</v>
      </c>
      <c r="D163" s="705">
        <v>2</v>
      </c>
      <c r="E163" s="801">
        <v>34</v>
      </c>
      <c r="F163" s="749"/>
    </row>
    <row r="164" spans="1:6" ht="12.75">
      <c r="A164" s="1190" t="s">
        <v>3448</v>
      </c>
      <c r="B164" s="1189" t="s">
        <v>3911</v>
      </c>
      <c r="C164" s="704" t="s">
        <v>272</v>
      </c>
      <c r="D164" s="705">
        <v>1</v>
      </c>
      <c r="E164" s="801">
        <v>34</v>
      </c>
      <c r="F164" s="749"/>
    </row>
    <row r="165" spans="1:6" ht="25.5">
      <c r="A165" s="703" t="s">
        <v>3448</v>
      </c>
      <c r="B165" s="1172" t="s">
        <v>3912</v>
      </c>
      <c r="C165" s="704" t="s">
        <v>272</v>
      </c>
      <c r="D165" s="705">
        <v>1</v>
      </c>
      <c r="E165" s="801">
        <v>34</v>
      </c>
      <c r="F165" s="749"/>
    </row>
    <row r="166" spans="1:6" ht="38.25">
      <c r="A166" s="1188" t="s">
        <v>3448</v>
      </c>
      <c r="B166" s="1189" t="s">
        <v>3663</v>
      </c>
      <c r="C166" s="683"/>
      <c r="D166" s="688"/>
      <c r="E166" s="801"/>
      <c r="F166" s="749"/>
    </row>
    <row r="167" spans="1:6" ht="12.75">
      <c r="A167" s="670"/>
      <c r="B167" s="716" t="s">
        <v>3643</v>
      </c>
      <c r="C167" s="671"/>
      <c r="D167" s="693"/>
      <c r="E167" s="801"/>
      <c r="F167" s="749"/>
    </row>
    <row r="168" spans="1:6" ht="127.5">
      <c r="A168" s="670" t="s">
        <v>3448</v>
      </c>
      <c r="B168" s="667" t="s">
        <v>3644</v>
      </c>
      <c r="C168" s="671" t="s">
        <v>3450</v>
      </c>
      <c r="D168" s="693">
        <v>1</v>
      </c>
      <c r="E168" s="801">
        <v>34</v>
      </c>
      <c r="F168" s="749"/>
    </row>
    <row r="169" spans="1:6" ht="38.25">
      <c r="A169" s="670" t="s">
        <v>3448</v>
      </c>
      <c r="B169" s="1175" t="s">
        <v>3664</v>
      </c>
      <c r="C169" s="1176" t="s">
        <v>3450</v>
      </c>
      <c r="D169" s="1177">
        <v>1</v>
      </c>
      <c r="E169" s="801">
        <v>34</v>
      </c>
      <c r="F169" s="2069"/>
    </row>
    <row r="170" spans="1:6" ht="12.75">
      <c r="A170" s="670"/>
      <c r="B170" s="1162"/>
      <c r="C170" s="665" t="s">
        <v>3450</v>
      </c>
      <c r="D170" s="1178">
        <v>1</v>
      </c>
      <c r="E170" s="2399">
        <v>3700</v>
      </c>
      <c r="F170" s="749">
        <f t="shared" ref="F170" si="2">D170*E170</f>
        <v>3700</v>
      </c>
    </row>
    <row r="171" spans="1:6" ht="12.75">
      <c r="A171" s="670"/>
      <c r="B171" s="1162"/>
      <c r="C171" s="665"/>
      <c r="D171" s="1178"/>
      <c r="E171" s="1063"/>
      <c r="F171" s="749"/>
    </row>
    <row r="172" spans="1:6" ht="12.75">
      <c r="A172" s="1179" t="s">
        <v>3572</v>
      </c>
      <c r="B172" s="674" t="s">
        <v>3913</v>
      </c>
      <c r="C172" s="665"/>
      <c r="D172" s="693"/>
      <c r="E172" s="801"/>
      <c r="F172" s="749"/>
    </row>
    <row r="173" spans="1:6" ht="38.25">
      <c r="A173" s="670"/>
      <c r="B173" s="1162" t="s">
        <v>3651</v>
      </c>
      <c r="C173" s="665"/>
      <c r="D173" s="693"/>
      <c r="E173" s="801"/>
      <c r="F173" s="749"/>
    </row>
    <row r="174" spans="1:6" ht="12.75">
      <c r="A174" s="1163"/>
      <c r="B174" s="1164" t="s">
        <v>3590</v>
      </c>
      <c r="C174" s="1165"/>
      <c r="D174" s="1166"/>
      <c r="E174" s="1061"/>
      <c r="F174" s="749"/>
    </row>
    <row r="175" spans="1:6" ht="38.25">
      <c r="A175" s="1187" t="s">
        <v>3448</v>
      </c>
      <c r="B175" s="667" t="s">
        <v>3906</v>
      </c>
      <c r="C175" s="671" t="s">
        <v>272</v>
      </c>
      <c r="D175" s="693">
        <v>1</v>
      </c>
      <c r="E175" s="801">
        <v>40</v>
      </c>
      <c r="F175" s="749"/>
    </row>
    <row r="176" spans="1:6" ht="12.75">
      <c r="A176" s="670" t="s">
        <v>3448</v>
      </c>
      <c r="B176" s="667" t="s">
        <v>3596</v>
      </c>
      <c r="C176" s="671" t="s">
        <v>272</v>
      </c>
      <c r="D176" s="693">
        <v>1</v>
      </c>
      <c r="E176" s="801">
        <v>30</v>
      </c>
      <c r="F176" s="749"/>
    </row>
    <row r="177" spans="1:6" ht="12.75">
      <c r="A177" s="670" t="s">
        <v>3448</v>
      </c>
      <c r="B177" s="1167" t="s">
        <v>3597</v>
      </c>
      <c r="C177" s="1168" t="s">
        <v>3598</v>
      </c>
      <c r="D177" s="666">
        <v>1</v>
      </c>
      <c r="E177" s="801">
        <v>40</v>
      </c>
      <c r="F177" s="749"/>
    </row>
    <row r="178" spans="1:6" ht="12.75">
      <c r="A178" s="1163"/>
      <c r="B178" s="1164" t="s">
        <v>3606</v>
      </c>
      <c r="C178" s="1169"/>
      <c r="D178" s="1166"/>
      <c r="E178" s="1061"/>
      <c r="F178" s="749"/>
    </row>
    <row r="179" spans="1:6" ht="51">
      <c r="A179" s="670" t="s">
        <v>3448</v>
      </c>
      <c r="B179" s="1172" t="s">
        <v>3914</v>
      </c>
      <c r="C179" s="671" t="s">
        <v>272</v>
      </c>
      <c r="D179" s="693">
        <v>1</v>
      </c>
      <c r="E179" s="801">
        <v>40</v>
      </c>
      <c r="F179" s="749"/>
    </row>
    <row r="180" spans="1:6" ht="12.75">
      <c r="A180" s="670" t="s">
        <v>3448</v>
      </c>
      <c r="B180" s="667" t="s">
        <v>3654</v>
      </c>
      <c r="C180" s="671" t="s">
        <v>272</v>
      </c>
      <c r="D180" s="693">
        <v>1</v>
      </c>
      <c r="E180" s="801">
        <v>40</v>
      </c>
      <c r="F180" s="749"/>
    </row>
    <row r="181" spans="1:6" ht="25.5">
      <c r="A181" s="670" t="s">
        <v>3448</v>
      </c>
      <c r="B181" s="1171" t="s">
        <v>3613</v>
      </c>
      <c r="C181" s="671" t="s">
        <v>272</v>
      </c>
      <c r="D181" s="693">
        <v>2</v>
      </c>
      <c r="E181" s="801">
        <v>40</v>
      </c>
      <c r="F181" s="749"/>
    </row>
    <row r="182" spans="1:6" ht="12.75">
      <c r="A182" s="1170" t="s">
        <v>3448</v>
      </c>
      <c r="B182" s="667" t="s">
        <v>3614</v>
      </c>
      <c r="C182" s="671" t="s">
        <v>272</v>
      </c>
      <c r="D182" s="693">
        <v>1</v>
      </c>
      <c r="E182" s="801">
        <v>40</v>
      </c>
      <c r="F182" s="749"/>
    </row>
    <row r="183" spans="1:6" ht="38.25">
      <c r="A183" s="670" t="s">
        <v>3448</v>
      </c>
      <c r="B183" s="667" t="s">
        <v>3655</v>
      </c>
      <c r="C183" s="671" t="s">
        <v>272</v>
      </c>
      <c r="D183" s="693">
        <v>1</v>
      </c>
      <c r="E183" s="801">
        <v>40</v>
      </c>
      <c r="F183" s="749"/>
    </row>
    <row r="184" spans="1:6" ht="25.5">
      <c r="A184" s="1173"/>
      <c r="B184" s="716" t="s">
        <v>3656</v>
      </c>
      <c r="C184" s="1174"/>
      <c r="D184" s="1166"/>
      <c r="E184" s="1061"/>
      <c r="F184" s="749"/>
    </row>
    <row r="185" spans="1:6" ht="25.5">
      <c r="A185" s="670" t="s">
        <v>3448</v>
      </c>
      <c r="B185" s="1171" t="s">
        <v>3657</v>
      </c>
      <c r="C185" s="671" t="s">
        <v>272</v>
      </c>
      <c r="D185" s="693">
        <v>4</v>
      </c>
      <c r="E185" s="801">
        <v>40</v>
      </c>
      <c r="F185" s="749"/>
    </row>
    <row r="186" spans="1:6" ht="12.75">
      <c r="A186" s="670" t="s">
        <v>3448</v>
      </c>
      <c r="B186" s="1171" t="s">
        <v>3658</v>
      </c>
      <c r="C186" s="671" t="s">
        <v>272</v>
      </c>
      <c r="D186" s="693">
        <v>4</v>
      </c>
      <c r="E186" s="801">
        <v>40</v>
      </c>
      <c r="F186" s="749"/>
    </row>
    <row r="187" spans="1:6" ht="25.5">
      <c r="A187" s="670" t="s">
        <v>3448</v>
      </c>
      <c r="B187" s="1171" t="s">
        <v>3621</v>
      </c>
      <c r="C187" s="671" t="s">
        <v>272</v>
      </c>
      <c r="D187" s="693">
        <v>6</v>
      </c>
      <c r="E187" s="801">
        <v>40</v>
      </c>
      <c r="F187" s="749"/>
    </row>
    <row r="188" spans="1:6" ht="25.5">
      <c r="A188" s="670" t="s">
        <v>3448</v>
      </c>
      <c r="B188" s="1171" t="s">
        <v>3659</v>
      </c>
      <c r="C188" s="671" t="s">
        <v>272</v>
      </c>
      <c r="D188" s="693">
        <v>25</v>
      </c>
      <c r="E188" s="801">
        <v>40</v>
      </c>
      <c r="F188" s="749"/>
    </row>
    <row r="189" spans="1:6" ht="25.5">
      <c r="A189" s="670" t="s">
        <v>3448</v>
      </c>
      <c r="B189" s="1171" t="s">
        <v>3915</v>
      </c>
      <c r="C189" s="671" t="s">
        <v>272</v>
      </c>
      <c r="D189" s="693">
        <v>1</v>
      </c>
      <c r="E189" s="801">
        <v>40</v>
      </c>
      <c r="F189" s="749"/>
    </row>
    <row r="190" spans="1:6" ht="12.75">
      <c r="A190" s="1173"/>
      <c r="B190" s="716" t="s">
        <v>3660</v>
      </c>
      <c r="C190" s="1174"/>
      <c r="D190" s="1166"/>
      <c r="E190" s="1061"/>
      <c r="F190" s="749"/>
    </row>
    <row r="191" spans="1:6" ht="25.5">
      <c r="A191" s="670" t="s">
        <v>3448</v>
      </c>
      <c r="B191" s="1171" t="s">
        <v>3657</v>
      </c>
      <c r="C191" s="671" t="s">
        <v>272</v>
      </c>
      <c r="D191" s="693">
        <v>1</v>
      </c>
      <c r="E191" s="801">
        <v>40</v>
      </c>
      <c r="F191" s="749"/>
    </row>
    <row r="192" spans="1:6" ht="12.75">
      <c r="A192" s="670" t="s">
        <v>3448</v>
      </c>
      <c r="B192" s="1171" t="s">
        <v>3658</v>
      </c>
      <c r="C192" s="671" t="s">
        <v>272</v>
      </c>
      <c r="D192" s="693">
        <v>1</v>
      </c>
      <c r="E192" s="801">
        <v>40</v>
      </c>
      <c r="F192" s="749"/>
    </row>
    <row r="193" spans="1:6" ht="25.5">
      <c r="A193" s="670" t="s">
        <v>3448</v>
      </c>
      <c r="B193" s="1171" t="s">
        <v>3621</v>
      </c>
      <c r="C193" s="671" t="s">
        <v>272</v>
      </c>
      <c r="D193" s="693">
        <v>5</v>
      </c>
      <c r="E193" s="801">
        <v>40</v>
      </c>
      <c r="F193" s="749"/>
    </row>
    <row r="194" spans="1:6" ht="25.5">
      <c r="A194" s="721" t="s">
        <v>3448</v>
      </c>
      <c r="B194" s="1171" t="s">
        <v>3661</v>
      </c>
      <c r="C194" s="683" t="s">
        <v>272</v>
      </c>
      <c r="D194" s="688">
        <v>6</v>
      </c>
      <c r="E194" s="801">
        <v>40</v>
      </c>
      <c r="F194" s="749"/>
    </row>
    <row r="195" spans="1:6" ht="25.5">
      <c r="A195" s="670" t="s">
        <v>3448</v>
      </c>
      <c r="B195" s="1171" t="s">
        <v>3617</v>
      </c>
      <c r="C195" s="671" t="s">
        <v>272</v>
      </c>
      <c r="D195" s="693">
        <v>1</v>
      </c>
      <c r="E195" s="801">
        <v>40</v>
      </c>
      <c r="F195" s="749"/>
    </row>
    <row r="196" spans="1:6" ht="38.25">
      <c r="A196" s="1188" t="s">
        <v>3448</v>
      </c>
      <c r="B196" s="1189" t="s">
        <v>3662</v>
      </c>
      <c r="C196" s="683" t="s">
        <v>272</v>
      </c>
      <c r="D196" s="688">
        <v>1</v>
      </c>
      <c r="E196" s="801">
        <v>40</v>
      </c>
      <c r="F196" s="749"/>
    </row>
    <row r="197" spans="1:6" ht="25.5">
      <c r="A197" s="1173"/>
      <c r="B197" s="716" t="s">
        <v>3916</v>
      </c>
      <c r="C197" s="1174"/>
      <c r="D197" s="1166"/>
      <c r="E197" s="1061"/>
      <c r="F197" s="749"/>
    </row>
    <row r="198" spans="1:6" ht="25.5">
      <c r="A198" s="670" t="s">
        <v>3448</v>
      </c>
      <c r="B198" s="1171" t="s">
        <v>3657</v>
      </c>
      <c r="C198" s="671" t="s">
        <v>272</v>
      </c>
      <c r="D198" s="693">
        <v>1</v>
      </c>
      <c r="E198" s="801">
        <v>40</v>
      </c>
      <c r="F198" s="749"/>
    </row>
    <row r="199" spans="1:6" ht="12.75">
      <c r="A199" s="670" t="s">
        <v>3448</v>
      </c>
      <c r="B199" s="1171" t="s">
        <v>3658</v>
      </c>
      <c r="C199" s="671" t="s">
        <v>272</v>
      </c>
      <c r="D199" s="693">
        <v>1</v>
      </c>
      <c r="E199" s="801">
        <v>40</v>
      </c>
      <c r="F199" s="749"/>
    </row>
    <row r="200" spans="1:6" ht="25.5">
      <c r="A200" s="670" t="s">
        <v>3448</v>
      </c>
      <c r="B200" s="1171" t="s">
        <v>3659</v>
      </c>
      <c r="C200" s="671" t="s">
        <v>272</v>
      </c>
      <c r="D200" s="693">
        <v>3</v>
      </c>
      <c r="E200" s="801">
        <v>40</v>
      </c>
      <c r="F200" s="749"/>
    </row>
    <row r="201" spans="1:6" ht="25.5">
      <c r="A201" s="670" t="s">
        <v>3448</v>
      </c>
      <c r="B201" s="1171" t="s">
        <v>3617</v>
      </c>
      <c r="C201" s="671" t="s">
        <v>272</v>
      </c>
      <c r="D201" s="693">
        <v>1</v>
      </c>
      <c r="E201" s="801">
        <v>40</v>
      </c>
      <c r="F201" s="749"/>
    </row>
    <row r="202" spans="1:6" ht="12.75">
      <c r="A202" s="1190" t="s">
        <v>3448</v>
      </c>
      <c r="B202" s="1189" t="s">
        <v>3917</v>
      </c>
      <c r="C202" s="671" t="s">
        <v>272</v>
      </c>
      <c r="D202" s="693">
        <v>1</v>
      </c>
      <c r="E202" s="801">
        <v>40</v>
      </c>
      <c r="F202" s="749"/>
    </row>
    <row r="203" spans="1:6" ht="12.75">
      <c r="A203" s="1190" t="s">
        <v>3448</v>
      </c>
      <c r="B203" s="1189" t="s">
        <v>3918</v>
      </c>
      <c r="C203" s="671" t="s">
        <v>272</v>
      </c>
      <c r="D203" s="693">
        <v>1</v>
      </c>
      <c r="E203" s="801">
        <v>40</v>
      </c>
      <c r="F203" s="749"/>
    </row>
    <row r="204" spans="1:6" ht="38.25">
      <c r="A204" s="1188" t="s">
        <v>3448</v>
      </c>
      <c r="B204" s="1189" t="s">
        <v>3919</v>
      </c>
      <c r="C204" s="683"/>
      <c r="D204" s="688"/>
      <c r="E204" s="801"/>
      <c r="F204" s="749"/>
    </row>
    <row r="205" spans="1:6" ht="38.25">
      <c r="A205" s="1188" t="s">
        <v>3448</v>
      </c>
      <c r="B205" s="1189" t="s">
        <v>3920</v>
      </c>
      <c r="C205" s="683"/>
      <c r="D205" s="688"/>
      <c r="E205" s="801"/>
      <c r="F205" s="749"/>
    </row>
    <row r="206" spans="1:6" ht="38.25">
      <c r="A206" s="1188" t="s">
        <v>3448</v>
      </c>
      <c r="B206" s="1189" t="s">
        <v>3663</v>
      </c>
      <c r="C206" s="683"/>
      <c r="D206" s="688"/>
      <c r="E206" s="801"/>
      <c r="F206" s="749"/>
    </row>
    <row r="207" spans="1:6" ht="12.75">
      <c r="A207" s="670"/>
      <c r="B207" s="716" t="s">
        <v>3643</v>
      </c>
      <c r="C207" s="671"/>
      <c r="D207" s="693"/>
      <c r="E207" s="801"/>
      <c r="F207" s="749"/>
    </row>
    <row r="208" spans="1:6" ht="127.5">
      <c r="A208" s="670" t="s">
        <v>3448</v>
      </c>
      <c r="B208" s="667" t="s">
        <v>3644</v>
      </c>
      <c r="C208" s="671" t="s">
        <v>3450</v>
      </c>
      <c r="D208" s="693">
        <v>1</v>
      </c>
      <c r="E208" s="801">
        <v>40</v>
      </c>
      <c r="F208" s="749"/>
    </row>
    <row r="209" spans="1:6" ht="38.25">
      <c r="A209" s="670" t="s">
        <v>3448</v>
      </c>
      <c r="B209" s="1175" t="s">
        <v>3664</v>
      </c>
      <c r="C209" s="1176" t="s">
        <v>3450</v>
      </c>
      <c r="D209" s="1177">
        <v>1</v>
      </c>
      <c r="E209" s="801">
        <v>40</v>
      </c>
      <c r="F209" s="2069"/>
    </row>
    <row r="210" spans="1:6" ht="12.75">
      <c r="A210" s="670"/>
      <c r="B210" s="1162"/>
      <c r="C210" s="665" t="s">
        <v>3450</v>
      </c>
      <c r="D210" s="1178">
        <v>1</v>
      </c>
      <c r="E210" s="2399">
        <v>2950</v>
      </c>
      <c r="F210" s="749">
        <f t="shared" ref="F210" si="3">D210*E210</f>
        <v>2950</v>
      </c>
    </row>
    <row r="211" spans="1:6" ht="12.75">
      <c r="A211" s="670"/>
      <c r="B211" s="1162"/>
      <c r="C211" s="665"/>
      <c r="D211" s="1178"/>
      <c r="E211" s="1063"/>
      <c r="F211" s="749"/>
    </row>
    <row r="212" spans="1:6" ht="12.75">
      <c r="A212" s="1161" t="s">
        <v>3474</v>
      </c>
      <c r="B212" s="674" t="s">
        <v>3921</v>
      </c>
      <c r="C212" s="665"/>
      <c r="D212" s="693"/>
      <c r="E212" s="801"/>
      <c r="F212" s="749"/>
    </row>
    <row r="213" spans="1:6" ht="38.25">
      <c r="A213" s="670"/>
      <c r="B213" s="1162" t="s">
        <v>3651</v>
      </c>
      <c r="C213" s="665"/>
      <c r="D213" s="693"/>
      <c r="E213" s="801"/>
      <c r="F213" s="749"/>
    </row>
    <row r="214" spans="1:6" ht="12.75">
      <c r="A214" s="1163"/>
      <c r="B214" s="1164" t="s">
        <v>3590</v>
      </c>
      <c r="C214" s="1165"/>
      <c r="D214" s="1166"/>
      <c r="E214" s="1061"/>
      <c r="F214" s="749"/>
    </row>
    <row r="215" spans="1:6" ht="25.5">
      <c r="A215" s="670" t="s">
        <v>3448</v>
      </c>
      <c r="B215" s="667" t="s">
        <v>3922</v>
      </c>
      <c r="C215" s="671" t="s">
        <v>272</v>
      </c>
      <c r="D215" s="693">
        <v>1</v>
      </c>
      <c r="E215" s="801">
        <v>79</v>
      </c>
      <c r="F215" s="749"/>
    </row>
    <row r="216" spans="1:6" ht="25.5">
      <c r="A216" s="670" t="s">
        <v>3448</v>
      </c>
      <c r="B216" s="667" t="s">
        <v>3923</v>
      </c>
      <c r="C216" s="671" t="s">
        <v>272</v>
      </c>
      <c r="D216" s="693">
        <v>1</v>
      </c>
      <c r="E216" s="801">
        <v>79</v>
      </c>
      <c r="F216" s="749"/>
    </row>
    <row r="217" spans="1:6" ht="12.75">
      <c r="A217" s="670" t="s">
        <v>3448</v>
      </c>
      <c r="B217" s="667" t="s">
        <v>3924</v>
      </c>
      <c r="C217" s="671" t="s">
        <v>272</v>
      </c>
      <c r="D217" s="693">
        <v>2</v>
      </c>
      <c r="E217" s="801">
        <v>79</v>
      </c>
      <c r="F217" s="749"/>
    </row>
    <row r="218" spans="1:6" ht="12.75">
      <c r="A218" s="670" t="s">
        <v>3448</v>
      </c>
      <c r="B218" s="667" t="s">
        <v>3925</v>
      </c>
      <c r="C218" s="671" t="s">
        <v>272</v>
      </c>
      <c r="D218" s="693">
        <v>2</v>
      </c>
      <c r="E218" s="801">
        <v>79</v>
      </c>
      <c r="F218" s="749"/>
    </row>
    <row r="219" spans="1:6" ht="12.75">
      <c r="A219" s="670" t="s">
        <v>3448</v>
      </c>
      <c r="B219" s="667" t="s">
        <v>3592</v>
      </c>
      <c r="C219" s="671" t="s">
        <v>272</v>
      </c>
      <c r="D219" s="693">
        <v>2</v>
      </c>
      <c r="E219" s="801">
        <v>79</v>
      </c>
      <c r="F219" s="749"/>
    </row>
    <row r="220" spans="1:6" ht="25.5">
      <c r="A220" s="670" t="s">
        <v>3448</v>
      </c>
      <c r="B220" s="667" t="s">
        <v>3593</v>
      </c>
      <c r="C220" s="671" t="s">
        <v>3594</v>
      </c>
      <c r="D220" s="693">
        <v>1</v>
      </c>
      <c r="E220" s="801">
        <v>79</v>
      </c>
      <c r="F220" s="749"/>
    </row>
    <row r="221" spans="1:6" ht="12.75">
      <c r="A221" s="670" t="s">
        <v>3448</v>
      </c>
      <c r="B221" s="667" t="s">
        <v>3595</v>
      </c>
      <c r="C221" s="671" t="s">
        <v>3594</v>
      </c>
      <c r="D221" s="693">
        <v>2</v>
      </c>
      <c r="E221" s="801">
        <v>79</v>
      </c>
      <c r="F221" s="749"/>
    </row>
    <row r="222" spans="1:6" ht="12.75">
      <c r="A222" s="670" t="s">
        <v>3448</v>
      </c>
      <c r="B222" s="667" t="s">
        <v>3596</v>
      </c>
      <c r="C222" s="671" t="s">
        <v>272</v>
      </c>
      <c r="D222" s="693">
        <v>2</v>
      </c>
      <c r="E222" s="801">
        <v>79</v>
      </c>
      <c r="F222" s="749"/>
    </row>
    <row r="223" spans="1:6" ht="12.75">
      <c r="A223" s="670" t="s">
        <v>3448</v>
      </c>
      <c r="B223" s="1167" t="s">
        <v>3597</v>
      </c>
      <c r="C223" s="1168" t="s">
        <v>3598</v>
      </c>
      <c r="D223" s="693">
        <v>1</v>
      </c>
      <c r="E223" s="801">
        <v>55</v>
      </c>
      <c r="F223" s="749"/>
    </row>
    <row r="224" spans="1:6" ht="12.75">
      <c r="A224" s="1163"/>
      <c r="B224" s="1164" t="s">
        <v>3606</v>
      </c>
      <c r="C224" s="1169"/>
      <c r="D224" s="1166"/>
      <c r="E224" s="801"/>
      <c r="F224" s="749"/>
    </row>
    <row r="225" spans="1:6" ht="25.5">
      <c r="A225" s="670" t="s">
        <v>3448</v>
      </c>
      <c r="B225" s="667" t="s">
        <v>3926</v>
      </c>
      <c r="C225" s="671" t="s">
        <v>272</v>
      </c>
      <c r="D225" s="693">
        <v>1</v>
      </c>
      <c r="E225" s="801">
        <v>79</v>
      </c>
      <c r="F225" s="749"/>
    </row>
    <row r="226" spans="1:6" ht="25.5">
      <c r="A226" s="670" t="s">
        <v>3448</v>
      </c>
      <c r="B226" s="667" t="s">
        <v>3609</v>
      </c>
      <c r="C226" s="671" t="s">
        <v>272</v>
      </c>
      <c r="D226" s="693">
        <v>1</v>
      </c>
      <c r="E226" s="801">
        <v>79</v>
      </c>
      <c r="F226" s="749"/>
    </row>
    <row r="227" spans="1:6" ht="12.75">
      <c r="A227" s="670" t="s">
        <v>3448</v>
      </c>
      <c r="B227" s="667" t="s">
        <v>3610</v>
      </c>
      <c r="C227" s="671" t="s">
        <v>272</v>
      </c>
      <c r="D227" s="693">
        <v>3</v>
      </c>
      <c r="E227" s="801">
        <v>79</v>
      </c>
      <c r="F227" s="749"/>
    </row>
    <row r="228" spans="1:6" ht="12.75">
      <c r="A228" s="670" t="s">
        <v>3448</v>
      </c>
      <c r="B228" s="667" t="s">
        <v>3654</v>
      </c>
      <c r="C228" s="671" t="s">
        <v>272</v>
      </c>
      <c r="D228" s="693">
        <v>1</v>
      </c>
      <c r="E228" s="801">
        <v>79</v>
      </c>
      <c r="F228" s="749"/>
    </row>
    <row r="229" spans="1:6" ht="25.5">
      <c r="A229" s="1170" t="s">
        <v>3448</v>
      </c>
      <c r="B229" s="667" t="s">
        <v>3602</v>
      </c>
      <c r="C229" s="671" t="s">
        <v>272</v>
      </c>
      <c r="D229" s="693">
        <v>1</v>
      </c>
      <c r="E229" s="801">
        <v>79</v>
      </c>
      <c r="F229" s="749"/>
    </row>
    <row r="230" spans="1:6" ht="12.75">
      <c r="A230" s="1170" t="s">
        <v>3448</v>
      </c>
      <c r="B230" s="667" t="s">
        <v>3603</v>
      </c>
      <c r="C230" s="671" t="s">
        <v>272</v>
      </c>
      <c r="D230" s="693">
        <v>3</v>
      </c>
      <c r="E230" s="801">
        <v>79</v>
      </c>
      <c r="F230" s="749"/>
    </row>
    <row r="231" spans="1:6" ht="12.75">
      <c r="A231" s="1170" t="s">
        <v>3448</v>
      </c>
      <c r="B231" s="1167" t="s">
        <v>3927</v>
      </c>
      <c r="C231" s="671" t="s">
        <v>272</v>
      </c>
      <c r="D231" s="693">
        <v>3</v>
      </c>
      <c r="E231" s="801">
        <v>79</v>
      </c>
      <c r="F231" s="749"/>
    </row>
    <row r="232" spans="1:6" ht="306">
      <c r="A232" s="1170" t="s">
        <v>3448</v>
      </c>
      <c r="B232" s="1167" t="s">
        <v>3612</v>
      </c>
      <c r="C232" s="671" t="s">
        <v>272</v>
      </c>
      <c r="D232" s="693">
        <v>1</v>
      </c>
      <c r="E232" s="801">
        <v>79</v>
      </c>
      <c r="F232" s="749"/>
    </row>
    <row r="233" spans="1:6" ht="25.5">
      <c r="A233" s="670" t="s">
        <v>3448</v>
      </c>
      <c r="B233" s="1171" t="s">
        <v>3613</v>
      </c>
      <c r="C233" s="671" t="s">
        <v>272</v>
      </c>
      <c r="D233" s="693">
        <v>2</v>
      </c>
      <c r="E233" s="801">
        <v>79</v>
      </c>
      <c r="F233" s="749"/>
    </row>
    <row r="234" spans="1:6" ht="12.75">
      <c r="A234" s="1170" t="s">
        <v>3448</v>
      </c>
      <c r="B234" s="667" t="s">
        <v>3614</v>
      </c>
      <c r="C234" s="671" t="s">
        <v>272</v>
      </c>
      <c r="D234" s="693">
        <v>1</v>
      </c>
      <c r="E234" s="801">
        <v>79</v>
      </c>
      <c r="F234" s="749"/>
    </row>
    <row r="235" spans="1:6" ht="51">
      <c r="A235" s="670" t="s">
        <v>3448</v>
      </c>
      <c r="B235" s="667" t="s">
        <v>3615</v>
      </c>
      <c r="C235" s="671" t="s">
        <v>272</v>
      </c>
      <c r="D235" s="693">
        <v>1</v>
      </c>
      <c r="E235" s="801">
        <v>79</v>
      </c>
      <c r="F235" s="749"/>
    </row>
    <row r="236" spans="1:6" ht="38.25">
      <c r="A236" s="670" t="s">
        <v>3448</v>
      </c>
      <c r="B236" s="667" t="s">
        <v>3928</v>
      </c>
      <c r="C236" s="671" t="s">
        <v>272</v>
      </c>
      <c r="D236" s="693">
        <v>1</v>
      </c>
      <c r="E236" s="801">
        <v>79</v>
      </c>
      <c r="F236" s="749"/>
    </row>
    <row r="237" spans="1:6" ht="25.5">
      <c r="A237" s="670" t="s">
        <v>3448</v>
      </c>
      <c r="B237" s="1171" t="s">
        <v>3617</v>
      </c>
      <c r="C237" s="671" t="s">
        <v>272</v>
      </c>
      <c r="D237" s="693">
        <v>3</v>
      </c>
      <c r="E237" s="801">
        <v>79</v>
      </c>
      <c r="F237" s="749"/>
    </row>
    <row r="238" spans="1:6" ht="12.75">
      <c r="A238" s="670" t="s">
        <v>3448</v>
      </c>
      <c r="B238" s="667" t="s">
        <v>3618</v>
      </c>
      <c r="C238" s="671" t="s">
        <v>272</v>
      </c>
      <c r="D238" s="693">
        <v>3</v>
      </c>
      <c r="E238" s="801">
        <v>79</v>
      </c>
      <c r="F238" s="749"/>
    </row>
    <row r="239" spans="1:6" ht="12.75">
      <c r="A239" s="670" t="s">
        <v>3448</v>
      </c>
      <c r="B239" s="667" t="s">
        <v>3619</v>
      </c>
      <c r="C239" s="671" t="s">
        <v>272</v>
      </c>
      <c r="D239" s="693">
        <v>3</v>
      </c>
      <c r="E239" s="801">
        <v>79</v>
      </c>
      <c r="F239" s="749"/>
    </row>
    <row r="240" spans="1:6" ht="12.75">
      <c r="A240" s="670" t="s">
        <v>3448</v>
      </c>
      <c r="B240" s="667" t="s">
        <v>3620</v>
      </c>
      <c r="C240" s="671" t="s">
        <v>272</v>
      </c>
      <c r="D240" s="693">
        <v>3</v>
      </c>
      <c r="E240" s="801">
        <v>79</v>
      </c>
      <c r="F240" s="749"/>
    </row>
    <row r="241" spans="1:6" ht="25.5">
      <c r="A241" s="670" t="s">
        <v>3448</v>
      </c>
      <c r="B241" s="1171" t="s">
        <v>3621</v>
      </c>
      <c r="C241" s="671" t="s">
        <v>272</v>
      </c>
      <c r="D241" s="693">
        <v>2</v>
      </c>
      <c r="E241" s="801">
        <v>79</v>
      </c>
      <c r="F241" s="749"/>
    </row>
    <row r="242" spans="1:6" ht="25.5">
      <c r="A242" s="1170" t="s">
        <v>3448</v>
      </c>
      <c r="B242" s="1171" t="s">
        <v>3622</v>
      </c>
      <c r="C242" s="671" t="s">
        <v>272</v>
      </c>
      <c r="D242" s="693">
        <v>1</v>
      </c>
      <c r="E242" s="801">
        <v>79</v>
      </c>
      <c r="F242" s="749"/>
    </row>
    <row r="243" spans="1:6" ht="25.5">
      <c r="A243" s="1170" t="s">
        <v>3448</v>
      </c>
      <c r="B243" s="1171" t="s">
        <v>3623</v>
      </c>
      <c r="C243" s="671" t="s">
        <v>272</v>
      </c>
      <c r="D243" s="693">
        <v>1</v>
      </c>
      <c r="E243" s="801">
        <v>79</v>
      </c>
      <c r="F243" s="749"/>
    </row>
    <row r="244" spans="1:6" ht="25.5">
      <c r="A244" s="1170" t="s">
        <v>3448</v>
      </c>
      <c r="B244" s="1171" t="s">
        <v>3624</v>
      </c>
      <c r="C244" s="671" t="s">
        <v>272</v>
      </c>
      <c r="D244" s="693">
        <v>1</v>
      </c>
      <c r="E244" s="801">
        <v>79</v>
      </c>
      <c r="F244" s="749"/>
    </row>
    <row r="245" spans="1:6" ht="25.5">
      <c r="A245" s="1170" t="s">
        <v>3448</v>
      </c>
      <c r="B245" s="1171" t="s">
        <v>3625</v>
      </c>
      <c r="C245" s="671" t="s">
        <v>272</v>
      </c>
      <c r="D245" s="693">
        <v>1</v>
      </c>
      <c r="E245" s="801">
        <v>79</v>
      </c>
      <c r="F245" s="749"/>
    </row>
    <row r="246" spans="1:6" ht="25.5">
      <c r="A246" s="1173"/>
      <c r="B246" s="716" t="s">
        <v>3929</v>
      </c>
      <c r="C246" s="1174"/>
      <c r="D246" s="1166"/>
      <c r="E246" s="801"/>
      <c r="F246" s="749"/>
    </row>
    <row r="247" spans="1:6" ht="25.5">
      <c r="A247" s="670" t="s">
        <v>3448</v>
      </c>
      <c r="B247" s="1171" t="s">
        <v>3930</v>
      </c>
      <c r="C247" s="671" t="s">
        <v>272</v>
      </c>
      <c r="D247" s="693">
        <v>1</v>
      </c>
      <c r="E247" s="801">
        <v>79</v>
      </c>
      <c r="F247" s="749"/>
    </row>
    <row r="248" spans="1:6" ht="12.75">
      <c r="A248" s="670" t="s">
        <v>3448</v>
      </c>
      <c r="B248" s="1171" t="s">
        <v>3909</v>
      </c>
      <c r="C248" s="671" t="s">
        <v>272</v>
      </c>
      <c r="D248" s="693">
        <v>17</v>
      </c>
      <c r="E248" s="801">
        <v>79</v>
      </c>
      <c r="F248" s="749"/>
    </row>
    <row r="249" spans="1:6" ht="25.5">
      <c r="A249" s="670" t="s">
        <v>3448</v>
      </c>
      <c r="B249" s="1171" t="s">
        <v>3908</v>
      </c>
      <c r="C249" s="671" t="s">
        <v>272</v>
      </c>
      <c r="D249" s="693">
        <v>5</v>
      </c>
      <c r="E249" s="801">
        <v>79</v>
      </c>
      <c r="F249" s="749"/>
    </row>
    <row r="250" spans="1:6" ht="25.5">
      <c r="A250" s="670" t="s">
        <v>3448</v>
      </c>
      <c r="B250" s="1171" t="s">
        <v>3931</v>
      </c>
      <c r="C250" s="671" t="s">
        <v>272</v>
      </c>
      <c r="D250" s="693">
        <v>1</v>
      </c>
      <c r="E250" s="801">
        <v>79</v>
      </c>
      <c r="F250" s="749"/>
    </row>
    <row r="251" spans="1:6" ht="25.5">
      <c r="A251" s="670" t="s">
        <v>3448</v>
      </c>
      <c r="B251" s="1171" t="s">
        <v>3932</v>
      </c>
      <c r="C251" s="671" t="s">
        <v>272</v>
      </c>
      <c r="D251" s="693">
        <v>2</v>
      </c>
      <c r="E251" s="801">
        <v>79</v>
      </c>
      <c r="F251" s="749"/>
    </row>
    <row r="252" spans="1:6" ht="25.5">
      <c r="A252" s="670" t="s">
        <v>3448</v>
      </c>
      <c r="B252" s="1171" t="s">
        <v>3933</v>
      </c>
      <c r="C252" s="671" t="s">
        <v>272</v>
      </c>
      <c r="D252" s="693">
        <v>8</v>
      </c>
      <c r="E252" s="801">
        <v>79</v>
      </c>
      <c r="F252" s="749"/>
    </row>
    <row r="253" spans="1:6" ht="25.5">
      <c r="A253" s="1173"/>
      <c r="B253" s="716" t="s">
        <v>3656</v>
      </c>
      <c r="C253" s="1174"/>
      <c r="D253" s="1166"/>
      <c r="E253" s="801"/>
      <c r="F253" s="749"/>
    </row>
    <row r="254" spans="1:6" ht="25.5">
      <c r="A254" s="670" t="s">
        <v>3448</v>
      </c>
      <c r="B254" s="1171" t="s">
        <v>3908</v>
      </c>
      <c r="C254" s="671" t="s">
        <v>272</v>
      </c>
      <c r="D254" s="693">
        <v>4</v>
      </c>
      <c r="E254" s="801">
        <v>79</v>
      </c>
      <c r="F254" s="749"/>
    </row>
    <row r="255" spans="1:6" ht="12.75">
      <c r="A255" s="670" t="s">
        <v>3448</v>
      </c>
      <c r="B255" s="1171" t="s">
        <v>3909</v>
      </c>
      <c r="C255" s="671" t="s">
        <v>272</v>
      </c>
      <c r="D255" s="693">
        <v>4</v>
      </c>
      <c r="E255" s="801">
        <v>79</v>
      </c>
      <c r="F255" s="749"/>
    </row>
    <row r="256" spans="1:6" ht="25.5">
      <c r="A256" s="670" t="s">
        <v>3448</v>
      </c>
      <c r="B256" s="1171" t="s">
        <v>3657</v>
      </c>
      <c r="C256" s="671" t="s">
        <v>272</v>
      </c>
      <c r="D256" s="693">
        <v>1</v>
      </c>
      <c r="E256" s="801">
        <v>79</v>
      </c>
      <c r="F256" s="749"/>
    </row>
    <row r="257" spans="1:6" ht="12.75">
      <c r="A257" s="670" t="s">
        <v>3448</v>
      </c>
      <c r="B257" s="1171" t="s">
        <v>3658</v>
      </c>
      <c r="C257" s="671" t="s">
        <v>272</v>
      </c>
      <c r="D257" s="693">
        <v>1</v>
      </c>
      <c r="E257" s="801">
        <v>79</v>
      </c>
      <c r="F257" s="749"/>
    </row>
    <row r="258" spans="1:6" ht="25.5">
      <c r="A258" s="670" t="s">
        <v>3448</v>
      </c>
      <c r="B258" s="1171" t="s">
        <v>3621</v>
      </c>
      <c r="C258" s="671" t="s">
        <v>272</v>
      </c>
      <c r="D258" s="693">
        <v>4</v>
      </c>
      <c r="E258" s="801">
        <v>79</v>
      </c>
      <c r="F258" s="749"/>
    </row>
    <row r="259" spans="1:6" ht="25.5">
      <c r="A259" s="670" t="s">
        <v>3448</v>
      </c>
      <c r="B259" s="1171" t="s">
        <v>3659</v>
      </c>
      <c r="C259" s="671" t="s">
        <v>272</v>
      </c>
      <c r="D259" s="693">
        <v>33</v>
      </c>
      <c r="E259" s="801">
        <v>79</v>
      </c>
      <c r="F259" s="749"/>
    </row>
    <row r="260" spans="1:6" ht="25.5">
      <c r="A260" s="670" t="s">
        <v>3448</v>
      </c>
      <c r="B260" s="1171" t="s">
        <v>3910</v>
      </c>
      <c r="C260" s="671" t="s">
        <v>272</v>
      </c>
      <c r="D260" s="693">
        <v>5</v>
      </c>
      <c r="E260" s="801">
        <v>79</v>
      </c>
      <c r="F260" s="749"/>
    </row>
    <row r="261" spans="1:6" ht="12.75">
      <c r="A261" s="1173"/>
      <c r="B261" s="716" t="s">
        <v>3660</v>
      </c>
      <c r="C261" s="1174"/>
      <c r="D261" s="1166"/>
      <c r="E261" s="801"/>
      <c r="F261" s="749"/>
    </row>
    <row r="262" spans="1:6" ht="25.5">
      <c r="A262" s="670" t="s">
        <v>3448</v>
      </c>
      <c r="B262" s="1171" t="s">
        <v>3657</v>
      </c>
      <c r="C262" s="671" t="s">
        <v>272</v>
      </c>
      <c r="D262" s="693">
        <v>1</v>
      </c>
      <c r="E262" s="801">
        <v>79</v>
      </c>
      <c r="F262" s="749"/>
    </row>
    <row r="263" spans="1:6" ht="12.75">
      <c r="A263" s="670" t="s">
        <v>3448</v>
      </c>
      <c r="B263" s="1171" t="s">
        <v>3658</v>
      </c>
      <c r="C263" s="671" t="s">
        <v>272</v>
      </c>
      <c r="D263" s="693">
        <v>1</v>
      </c>
      <c r="E263" s="801">
        <v>79</v>
      </c>
      <c r="F263" s="749"/>
    </row>
    <row r="264" spans="1:6" ht="25.5">
      <c r="A264" s="670" t="s">
        <v>3448</v>
      </c>
      <c r="B264" s="1171" t="s">
        <v>3621</v>
      </c>
      <c r="C264" s="671" t="s">
        <v>272</v>
      </c>
      <c r="D264" s="693">
        <v>6</v>
      </c>
      <c r="E264" s="801">
        <v>79</v>
      </c>
      <c r="F264" s="749"/>
    </row>
    <row r="265" spans="1:6" ht="25.5">
      <c r="A265" s="721" t="s">
        <v>3448</v>
      </c>
      <c r="B265" s="1171" t="s">
        <v>3661</v>
      </c>
      <c r="C265" s="683" t="s">
        <v>272</v>
      </c>
      <c r="D265" s="688">
        <v>7</v>
      </c>
      <c r="E265" s="801">
        <v>79</v>
      </c>
      <c r="F265" s="749"/>
    </row>
    <row r="266" spans="1:6" ht="25.5">
      <c r="A266" s="670" t="s">
        <v>3448</v>
      </c>
      <c r="B266" s="1171" t="s">
        <v>3617</v>
      </c>
      <c r="C266" s="671" t="s">
        <v>272</v>
      </c>
      <c r="D266" s="693">
        <v>1</v>
      </c>
      <c r="E266" s="801">
        <v>79</v>
      </c>
      <c r="F266" s="749"/>
    </row>
    <row r="267" spans="1:6" ht="38.25">
      <c r="A267" s="1188" t="s">
        <v>3448</v>
      </c>
      <c r="B267" s="1189" t="s">
        <v>3662</v>
      </c>
      <c r="C267" s="683" t="s">
        <v>272</v>
      </c>
      <c r="D267" s="688">
        <v>1</v>
      </c>
      <c r="E267" s="801">
        <v>79</v>
      </c>
      <c r="F267" s="749"/>
    </row>
    <row r="268" spans="1:6" ht="38.25">
      <c r="A268" s="1188" t="s">
        <v>3448</v>
      </c>
      <c r="B268" s="1189" t="s">
        <v>3663</v>
      </c>
      <c r="C268" s="683"/>
      <c r="D268" s="688"/>
      <c r="E268" s="801"/>
      <c r="F268" s="749"/>
    </row>
    <row r="269" spans="1:6" ht="12.75">
      <c r="A269" s="670"/>
      <c r="B269" s="716" t="s">
        <v>3643</v>
      </c>
      <c r="C269" s="671"/>
      <c r="D269" s="693"/>
      <c r="E269" s="801"/>
      <c r="F269" s="749"/>
    </row>
    <row r="270" spans="1:6" ht="127.5">
      <c r="A270" s="670" t="s">
        <v>3448</v>
      </c>
      <c r="B270" s="667" t="s">
        <v>3644</v>
      </c>
      <c r="C270" s="671" t="s">
        <v>3450</v>
      </c>
      <c r="D270" s="693">
        <v>1</v>
      </c>
      <c r="E270" s="801">
        <v>79</v>
      </c>
      <c r="F270" s="749"/>
    </row>
    <row r="271" spans="1:6" ht="38.25">
      <c r="A271" s="670" t="s">
        <v>3448</v>
      </c>
      <c r="B271" s="1175" t="s">
        <v>3645</v>
      </c>
      <c r="C271" s="1176" t="s">
        <v>3450</v>
      </c>
      <c r="D271" s="1177">
        <v>1</v>
      </c>
      <c r="E271" s="801">
        <v>79</v>
      </c>
      <c r="F271" s="2069"/>
    </row>
    <row r="272" spans="1:6" ht="12.75">
      <c r="A272" s="670"/>
      <c r="B272" s="1162"/>
      <c r="C272" s="665" t="s">
        <v>3450</v>
      </c>
      <c r="D272" s="1178">
        <v>1</v>
      </c>
      <c r="E272" s="2399">
        <v>12300</v>
      </c>
      <c r="F272" s="749">
        <f t="shared" ref="F272:F307" si="4">D272*E272</f>
        <v>12300</v>
      </c>
    </row>
    <row r="273" spans="1:6" ht="12.75">
      <c r="A273" s="670"/>
      <c r="B273" s="1162"/>
      <c r="C273" s="665"/>
      <c r="D273" s="1178"/>
      <c r="E273" s="1063"/>
      <c r="F273" s="749"/>
    </row>
    <row r="274" spans="1:6" ht="12.75">
      <c r="A274" s="1179" t="s">
        <v>3479</v>
      </c>
      <c r="B274" s="674" t="s">
        <v>3934</v>
      </c>
      <c r="C274" s="665"/>
      <c r="D274" s="693"/>
      <c r="E274" s="801"/>
      <c r="F274" s="749"/>
    </row>
    <row r="275" spans="1:6" ht="38.25">
      <c r="A275" s="670"/>
      <c r="B275" s="1162" t="s">
        <v>3651</v>
      </c>
      <c r="C275" s="665"/>
      <c r="D275" s="693"/>
      <c r="E275" s="801"/>
      <c r="F275" s="749"/>
    </row>
    <row r="276" spans="1:6" ht="12.75">
      <c r="A276" s="1163"/>
      <c r="B276" s="1164" t="s">
        <v>3590</v>
      </c>
      <c r="C276" s="1165"/>
      <c r="D276" s="1166"/>
      <c r="E276" s="1061"/>
      <c r="F276" s="749"/>
    </row>
    <row r="277" spans="1:6" ht="38.25">
      <c r="A277" s="1187" t="s">
        <v>3448</v>
      </c>
      <c r="B277" s="667" t="s">
        <v>3935</v>
      </c>
      <c r="C277" s="671" t="s">
        <v>272</v>
      </c>
      <c r="D277" s="693">
        <v>1</v>
      </c>
      <c r="E277" s="801">
        <v>87</v>
      </c>
      <c r="F277" s="749"/>
    </row>
    <row r="278" spans="1:6" ht="12.75">
      <c r="A278" s="670" t="s">
        <v>3448</v>
      </c>
      <c r="B278" s="667" t="s">
        <v>3596</v>
      </c>
      <c r="C278" s="671" t="s">
        <v>272</v>
      </c>
      <c r="D278" s="693">
        <v>1</v>
      </c>
      <c r="E278" s="801">
        <v>87</v>
      </c>
      <c r="F278" s="749"/>
    </row>
    <row r="279" spans="1:6" ht="12.75">
      <c r="A279" s="670" t="s">
        <v>3448</v>
      </c>
      <c r="B279" s="1167" t="s">
        <v>3597</v>
      </c>
      <c r="C279" s="1168" t="s">
        <v>3598</v>
      </c>
      <c r="D279" s="666">
        <v>1</v>
      </c>
      <c r="E279" s="801">
        <v>87</v>
      </c>
      <c r="F279" s="749"/>
    </row>
    <row r="280" spans="1:6" ht="12.75">
      <c r="A280" s="1163"/>
      <c r="B280" s="1164" t="s">
        <v>3606</v>
      </c>
      <c r="C280" s="1169"/>
      <c r="D280" s="1166"/>
      <c r="E280" s="801"/>
      <c r="F280" s="749"/>
    </row>
    <row r="281" spans="1:6" ht="51">
      <c r="A281" s="670" t="s">
        <v>3448</v>
      </c>
      <c r="B281" s="1172" t="s">
        <v>3628</v>
      </c>
      <c r="C281" s="671" t="s">
        <v>272</v>
      </c>
      <c r="D281" s="693">
        <v>1</v>
      </c>
      <c r="E281" s="801">
        <v>98</v>
      </c>
      <c r="F281" s="749"/>
    </row>
    <row r="282" spans="1:6" ht="12.75">
      <c r="A282" s="670" t="s">
        <v>3448</v>
      </c>
      <c r="B282" s="667" t="s">
        <v>3654</v>
      </c>
      <c r="C282" s="671" t="s">
        <v>272</v>
      </c>
      <c r="D282" s="693">
        <v>1</v>
      </c>
      <c r="E282" s="801">
        <v>87</v>
      </c>
      <c r="F282" s="749"/>
    </row>
    <row r="283" spans="1:6" ht="25.5">
      <c r="A283" s="670" t="s">
        <v>3448</v>
      </c>
      <c r="B283" s="1171" t="s">
        <v>3613</v>
      </c>
      <c r="C283" s="671" t="s">
        <v>272</v>
      </c>
      <c r="D283" s="693">
        <v>2</v>
      </c>
      <c r="E283" s="801">
        <v>87</v>
      </c>
      <c r="F283" s="749"/>
    </row>
    <row r="284" spans="1:6" ht="12.75">
      <c r="A284" s="1170" t="s">
        <v>3448</v>
      </c>
      <c r="B284" s="667" t="s">
        <v>3614</v>
      </c>
      <c r="C284" s="671" t="s">
        <v>272</v>
      </c>
      <c r="D284" s="693">
        <v>1</v>
      </c>
      <c r="E284" s="801">
        <v>87</v>
      </c>
      <c r="F284" s="749"/>
    </row>
    <row r="285" spans="1:6" ht="38.25">
      <c r="A285" s="670" t="s">
        <v>3448</v>
      </c>
      <c r="B285" s="667" t="s">
        <v>3655</v>
      </c>
      <c r="C285" s="671" t="s">
        <v>272</v>
      </c>
      <c r="D285" s="693">
        <v>1</v>
      </c>
      <c r="E285" s="801">
        <v>87</v>
      </c>
      <c r="F285" s="749"/>
    </row>
    <row r="286" spans="1:6" ht="25.5">
      <c r="A286" s="1173"/>
      <c r="B286" s="716" t="s">
        <v>3929</v>
      </c>
      <c r="C286" s="1174"/>
      <c r="D286" s="1166"/>
      <c r="E286" s="801"/>
      <c r="F286" s="749"/>
    </row>
    <row r="287" spans="1:6" ht="12.75">
      <c r="A287" s="670" t="s">
        <v>3448</v>
      </c>
      <c r="B287" s="1171" t="s">
        <v>3909</v>
      </c>
      <c r="C287" s="671" t="s">
        <v>272</v>
      </c>
      <c r="D287" s="693">
        <v>8</v>
      </c>
      <c r="E287" s="801">
        <v>87</v>
      </c>
      <c r="F287" s="749"/>
    </row>
    <row r="288" spans="1:6" ht="25.5">
      <c r="A288" s="670" t="s">
        <v>3448</v>
      </c>
      <c r="B288" s="1171" t="s">
        <v>3933</v>
      </c>
      <c r="C288" s="671" t="s">
        <v>272</v>
      </c>
      <c r="D288" s="693">
        <v>8</v>
      </c>
      <c r="E288" s="801">
        <v>87</v>
      </c>
      <c r="F288" s="749"/>
    </row>
    <row r="289" spans="1:6" ht="25.5">
      <c r="A289" s="1173"/>
      <c r="B289" s="716" t="s">
        <v>3656</v>
      </c>
      <c r="C289" s="1174"/>
      <c r="D289" s="1166"/>
      <c r="E289" s="801"/>
      <c r="F289" s="749"/>
    </row>
    <row r="290" spans="1:6" ht="25.5">
      <c r="A290" s="670" t="s">
        <v>3448</v>
      </c>
      <c r="B290" s="1171" t="s">
        <v>3908</v>
      </c>
      <c r="C290" s="671" t="s">
        <v>272</v>
      </c>
      <c r="D290" s="693">
        <v>1</v>
      </c>
      <c r="E290" s="801">
        <v>87</v>
      </c>
      <c r="F290" s="749"/>
    </row>
    <row r="291" spans="1:6" ht="12.75">
      <c r="A291" s="670" t="s">
        <v>3448</v>
      </c>
      <c r="B291" s="1171" t="s">
        <v>3909</v>
      </c>
      <c r="C291" s="671" t="s">
        <v>272</v>
      </c>
      <c r="D291" s="693">
        <v>1</v>
      </c>
      <c r="E291" s="801">
        <v>87</v>
      </c>
      <c r="F291" s="749"/>
    </row>
    <row r="292" spans="1:6" ht="25.5">
      <c r="A292" s="670" t="s">
        <v>3448</v>
      </c>
      <c r="B292" s="1171" t="s">
        <v>3657</v>
      </c>
      <c r="C292" s="671" t="s">
        <v>272</v>
      </c>
      <c r="D292" s="693">
        <v>1</v>
      </c>
      <c r="E292" s="801">
        <v>87</v>
      </c>
      <c r="F292" s="749"/>
    </row>
    <row r="293" spans="1:6" ht="12.75">
      <c r="A293" s="670" t="s">
        <v>3448</v>
      </c>
      <c r="B293" s="1171" t="s">
        <v>3658</v>
      </c>
      <c r="C293" s="671" t="s">
        <v>272</v>
      </c>
      <c r="D293" s="693">
        <v>1</v>
      </c>
      <c r="E293" s="801">
        <v>87</v>
      </c>
      <c r="F293" s="749"/>
    </row>
    <row r="294" spans="1:6" ht="25.5">
      <c r="A294" s="670" t="s">
        <v>3448</v>
      </c>
      <c r="B294" s="1171" t="s">
        <v>3621</v>
      </c>
      <c r="C294" s="671" t="s">
        <v>272</v>
      </c>
      <c r="D294" s="693">
        <v>1</v>
      </c>
      <c r="E294" s="801">
        <v>87</v>
      </c>
      <c r="F294" s="749"/>
    </row>
    <row r="295" spans="1:6" ht="25.5">
      <c r="A295" s="670" t="s">
        <v>3448</v>
      </c>
      <c r="B295" s="1171" t="s">
        <v>3659</v>
      </c>
      <c r="C295" s="671" t="s">
        <v>272</v>
      </c>
      <c r="D295" s="693">
        <v>6</v>
      </c>
      <c r="E295" s="801">
        <v>87</v>
      </c>
      <c r="F295" s="749"/>
    </row>
    <row r="296" spans="1:6" ht="12.75">
      <c r="A296" s="1173"/>
      <c r="B296" s="716" t="s">
        <v>3660</v>
      </c>
      <c r="C296" s="1174"/>
      <c r="D296" s="1166"/>
      <c r="E296" s="801"/>
      <c r="F296" s="749"/>
    </row>
    <row r="297" spans="1:6" ht="25.5">
      <c r="A297" s="670" t="s">
        <v>3448</v>
      </c>
      <c r="B297" s="1171" t="s">
        <v>3657</v>
      </c>
      <c r="C297" s="671" t="s">
        <v>272</v>
      </c>
      <c r="D297" s="693">
        <v>1</v>
      </c>
      <c r="E297" s="801">
        <v>87</v>
      </c>
      <c r="F297" s="749"/>
    </row>
    <row r="298" spans="1:6" ht="12.75">
      <c r="A298" s="670" t="s">
        <v>3448</v>
      </c>
      <c r="B298" s="1171" t="s">
        <v>3658</v>
      </c>
      <c r="C298" s="671" t="s">
        <v>272</v>
      </c>
      <c r="D298" s="693">
        <v>1</v>
      </c>
      <c r="E298" s="801">
        <v>87</v>
      </c>
      <c r="F298" s="749"/>
    </row>
    <row r="299" spans="1:6" ht="25.5">
      <c r="A299" s="670" t="s">
        <v>3448</v>
      </c>
      <c r="B299" s="1171" t="s">
        <v>3621</v>
      </c>
      <c r="C299" s="671" t="s">
        <v>272</v>
      </c>
      <c r="D299" s="693">
        <v>2</v>
      </c>
      <c r="E299" s="801">
        <v>87</v>
      </c>
      <c r="F299" s="749"/>
    </row>
    <row r="300" spans="1:6" ht="25.5">
      <c r="A300" s="721" t="s">
        <v>3448</v>
      </c>
      <c r="B300" s="1171" t="s">
        <v>3661</v>
      </c>
      <c r="C300" s="683" t="s">
        <v>272</v>
      </c>
      <c r="D300" s="688">
        <v>3</v>
      </c>
      <c r="E300" s="801">
        <v>87</v>
      </c>
      <c r="F300" s="749"/>
    </row>
    <row r="301" spans="1:6" ht="25.5">
      <c r="A301" s="670" t="s">
        <v>3448</v>
      </c>
      <c r="B301" s="1171" t="s">
        <v>3617</v>
      </c>
      <c r="C301" s="671" t="s">
        <v>272</v>
      </c>
      <c r="D301" s="693">
        <v>1</v>
      </c>
      <c r="E301" s="801">
        <v>87</v>
      </c>
      <c r="F301" s="749"/>
    </row>
    <row r="302" spans="1:6" ht="38.25">
      <c r="A302" s="1188" t="s">
        <v>3448</v>
      </c>
      <c r="B302" s="1189" t="s">
        <v>3662</v>
      </c>
      <c r="C302" s="683" t="s">
        <v>272</v>
      </c>
      <c r="D302" s="688">
        <v>1</v>
      </c>
      <c r="E302" s="801">
        <v>87</v>
      </c>
      <c r="F302" s="749"/>
    </row>
    <row r="303" spans="1:6" ht="38.25">
      <c r="A303" s="1188" t="s">
        <v>3448</v>
      </c>
      <c r="B303" s="1189" t="s">
        <v>3663</v>
      </c>
      <c r="C303" s="683"/>
      <c r="D303" s="688"/>
      <c r="E303" s="801"/>
      <c r="F303" s="749"/>
    </row>
    <row r="304" spans="1:6" ht="12.75">
      <c r="A304" s="670"/>
      <c r="B304" s="716" t="s">
        <v>3643</v>
      </c>
      <c r="C304" s="671"/>
      <c r="D304" s="693"/>
      <c r="E304" s="801"/>
      <c r="F304" s="749"/>
    </row>
    <row r="305" spans="1:6" ht="127.5">
      <c r="A305" s="670" t="s">
        <v>3448</v>
      </c>
      <c r="B305" s="667" t="s">
        <v>3644</v>
      </c>
      <c r="C305" s="671" t="s">
        <v>3450</v>
      </c>
      <c r="D305" s="693">
        <v>1</v>
      </c>
      <c r="E305" s="801">
        <v>87</v>
      </c>
      <c r="F305" s="749"/>
    </row>
    <row r="306" spans="1:6" ht="38.25">
      <c r="A306" s="670" t="s">
        <v>3448</v>
      </c>
      <c r="B306" s="1175" t="s">
        <v>3664</v>
      </c>
      <c r="C306" s="1176" t="s">
        <v>3450</v>
      </c>
      <c r="D306" s="1177">
        <v>1</v>
      </c>
      <c r="E306" s="801">
        <v>87</v>
      </c>
      <c r="F306" s="2069"/>
    </row>
    <row r="307" spans="1:6" ht="12.75">
      <c r="A307" s="670"/>
      <c r="B307" s="1162"/>
      <c r="C307" s="665" t="s">
        <v>3450</v>
      </c>
      <c r="D307" s="1178">
        <v>1</v>
      </c>
      <c r="E307" s="2399">
        <v>4100</v>
      </c>
      <c r="F307" s="749">
        <f t="shared" si="4"/>
        <v>4100</v>
      </c>
    </row>
    <row r="308" spans="1:6" ht="12.75">
      <c r="A308" s="670"/>
      <c r="B308" s="1162"/>
      <c r="C308" s="665"/>
      <c r="D308" s="1178"/>
      <c r="E308" s="1063"/>
      <c r="F308" s="749"/>
    </row>
    <row r="309" spans="1:6" ht="25.5">
      <c r="A309" s="1161" t="s">
        <v>3481</v>
      </c>
      <c r="B309" s="674" t="s">
        <v>3936</v>
      </c>
      <c r="C309" s="665"/>
      <c r="D309" s="666"/>
      <c r="E309" s="783"/>
      <c r="F309" s="749"/>
    </row>
    <row r="310" spans="1:6" ht="38.25">
      <c r="A310" s="670"/>
      <c r="B310" s="1162" t="s">
        <v>3651</v>
      </c>
      <c r="C310" s="665"/>
      <c r="D310" s="666"/>
      <c r="E310" s="783"/>
      <c r="F310" s="749"/>
    </row>
    <row r="311" spans="1:6" ht="12.75">
      <c r="A311" s="1163"/>
      <c r="B311" s="1164" t="s">
        <v>3590</v>
      </c>
      <c r="C311" s="1165"/>
      <c r="D311" s="1191"/>
      <c r="E311" s="1067"/>
      <c r="F311" s="749"/>
    </row>
    <row r="312" spans="1:6" ht="38.25">
      <c r="A312" s="1187" t="s">
        <v>3448</v>
      </c>
      <c r="B312" s="667" t="s">
        <v>3937</v>
      </c>
      <c r="C312" s="671" t="s">
        <v>272</v>
      </c>
      <c r="D312" s="693">
        <v>1</v>
      </c>
      <c r="E312" s="801">
        <v>36</v>
      </c>
      <c r="F312" s="749"/>
    </row>
    <row r="313" spans="1:6" ht="12.75">
      <c r="A313" s="670" t="s">
        <v>3448</v>
      </c>
      <c r="B313" s="667" t="s">
        <v>3596</v>
      </c>
      <c r="C313" s="671" t="s">
        <v>272</v>
      </c>
      <c r="D313" s="693">
        <v>1</v>
      </c>
      <c r="E313" s="801">
        <v>28</v>
      </c>
      <c r="F313" s="749"/>
    </row>
    <row r="314" spans="1:6" ht="12.75">
      <c r="A314" s="670" t="s">
        <v>3448</v>
      </c>
      <c r="B314" s="1167" t="s">
        <v>3597</v>
      </c>
      <c r="C314" s="1168" t="s">
        <v>3598</v>
      </c>
      <c r="D314" s="666">
        <v>1</v>
      </c>
      <c r="E314" s="801">
        <v>36</v>
      </c>
      <c r="F314" s="749"/>
    </row>
    <row r="315" spans="1:6" ht="12.75">
      <c r="A315" s="1163"/>
      <c r="B315" s="1164" t="s">
        <v>3606</v>
      </c>
      <c r="C315" s="1169"/>
      <c r="D315" s="1191"/>
      <c r="E315" s="801"/>
      <c r="F315" s="749"/>
    </row>
    <row r="316" spans="1:6" ht="51">
      <c r="A316" s="670" t="s">
        <v>3448</v>
      </c>
      <c r="B316" s="1172" t="s">
        <v>3666</v>
      </c>
      <c r="C316" s="671" t="s">
        <v>272</v>
      </c>
      <c r="D316" s="693">
        <v>1</v>
      </c>
      <c r="E316" s="801">
        <v>36</v>
      </c>
      <c r="F316" s="749"/>
    </row>
    <row r="317" spans="1:6" ht="25.5">
      <c r="A317" s="670" t="s">
        <v>3448</v>
      </c>
      <c r="B317" s="667" t="s">
        <v>3608</v>
      </c>
      <c r="C317" s="671" t="s">
        <v>272</v>
      </c>
      <c r="D317" s="693">
        <v>1</v>
      </c>
      <c r="E317" s="801">
        <v>36</v>
      </c>
      <c r="F317" s="749"/>
    </row>
    <row r="318" spans="1:6" ht="25.5">
      <c r="A318" s="1170" t="s">
        <v>3448</v>
      </c>
      <c r="B318" s="667" t="s">
        <v>3938</v>
      </c>
      <c r="C318" s="671" t="s">
        <v>272</v>
      </c>
      <c r="D318" s="693">
        <v>1</v>
      </c>
      <c r="E318" s="801">
        <v>36</v>
      </c>
      <c r="F318" s="749"/>
    </row>
    <row r="319" spans="1:6" ht="12.75">
      <c r="A319" s="1170" t="s">
        <v>3448</v>
      </c>
      <c r="B319" s="667" t="s">
        <v>3939</v>
      </c>
      <c r="C319" s="671" t="s">
        <v>272</v>
      </c>
      <c r="D319" s="693">
        <v>3</v>
      </c>
      <c r="E319" s="801">
        <v>36</v>
      </c>
      <c r="F319" s="749"/>
    </row>
    <row r="320" spans="1:6" ht="25.5">
      <c r="A320" s="691" t="s">
        <v>3448</v>
      </c>
      <c r="B320" s="667" t="s">
        <v>3940</v>
      </c>
      <c r="C320" s="683" t="s">
        <v>272</v>
      </c>
      <c r="D320" s="688">
        <v>1</v>
      </c>
      <c r="E320" s="801">
        <v>36</v>
      </c>
      <c r="F320" s="749"/>
    </row>
    <row r="321" spans="1:6" ht="25.5">
      <c r="A321" s="670" t="s">
        <v>3448</v>
      </c>
      <c r="B321" s="1171" t="s">
        <v>3613</v>
      </c>
      <c r="C321" s="671" t="s">
        <v>272</v>
      </c>
      <c r="D321" s="693">
        <v>2</v>
      </c>
      <c r="E321" s="801">
        <v>36</v>
      </c>
      <c r="F321" s="749"/>
    </row>
    <row r="322" spans="1:6" ht="12.75">
      <c r="A322" s="1170" t="s">
        <v>3448</v>
      </c>
      <c r="B322" s="667" t="s">
        <v>3614</v>
      </c>
      <c r="C322" s="671" t="s">
        <v>272</v>
      </c>
      <c r="D322" s="693">
        <v>1</v>
      </c>
      <c r="E322" s="801">
        <v>36</v>
      </c>
      <c r="F322" s="749"/>
    </row>
    <row r="323" spans="1:6" ht="51">
      <c r="A323" s="670" t="s">
        <v>3448</v>
      </c>
      <c r="B323" s="667" t="s">
        <v>3615</v>
      </c>
      <c r="C323" s="671" t="s">
        <v>272</v>
      </c>
      <c r="D323" s="693">
        <v>1</v>
      </c>
      <c r="E323" s="801">
        <v>36</v>
      </c>
      <c r="F323" s="749"/>
    </row>
    <row r="324" spans="1:6" ht="38.25">
      <c r="A324" s="670" t="s">
        <v>3448</v>
      </c>
      <c r="B324" s="667" t="s">
        <v>3655</v>
      </c>
      <c r="C324" s="671" t="s">
        <v>272</v>
      </c>
      <c r="D324" s="693">
        <v>1</v>
      </c>
      <c r="E324" s="801">
        <v>36</v>
      </c>
      <c r="F324" s="749"/>
    </row>
    <row r="325" spans="1:6" ht="12.75">
      <c r="A325" s="670"/>
      <c r="B325" s="716" t="s">
        <v>3941</v>
      </c>
      <c r="C325" s="1174"/>
      <c r="D325" s="1166"/>
      <c r="E325" s="801"/>
      <c r="F325" s="749"/>
    </row>
    <row r="326" spans="1:6" ht="25.5">
      <c r="A326" s="670" t="s">
        <v>3448</v>
      </c>
      <c r="B326" s="1171" t="s">
        <v>3942</v>
      </c>
      <c r="C326" s="671" t="s">
        <v>272</v>
      </c>
      <c r="D326" s="693">
        <v>1</v>
      </c>
      <c r="E326" s="801">
        <v>36</v>
      </c>
      <c r="F326" s="749"/>
    </row>
    <row r="327" spans="1:6" ht="12.75">
      <c r="A327" s="670" t="s">
        <v>3448</v>
      </c>
      <c r="B327" s="1171" t="s">
        <v>3943</v>
      </c>
      <c r="C327" s="671" t="s">
        <v>272</v>
      </c>
      <c r="D327" s="693">
        <v>1</v>
      </c>
      <c r="E327" s="801">
        <v>36</v>
      </c>
      <c r="F327" s="749"/>
    </row>
    <row r="328" spans="1:6" ht="25.5">
      <c r="A328" s="670" t="s">
        <v>3448</v>
      </c>
      <c r="B328" s="1171" t="s">
        <v>3621</v>
      </c>
      <c r="C328" s="671" t="s">
        <v>272</v>
      </c>
      <c r="D328" s="693">
        <v>2</v>
      </c>
      <c r="E328" s="801">
        <v>36</v>
      </c>
      <c r="F328" s="749"/>
    </row>
    <row r="329" spans="1:6" ht="25.5">
      <c r="A329" s="670" t="s">
        <v>3448</v>
      </c>
      <c r="B329" s="1171" t="s">
        <v>3617</v>
      </c>
      <c r="C329" s="671" t="s">
        <v>272</v>
      </c>
      <c r="D329" s="693">
        <v>2</v>
      </c>
      <c r="E329" s="801">
        <v>36</v>
      </c>
      <c r="F329" s="749"/>
    </row>
    <row r="330" spans="1:6" ht="38.25">
      <c r="A330" s="670" t="s">
        <v>3448</v>
      </c>
      <c r="B330" s="1171" t="s">
        <v>3944</v>
      </c>
      <c r="C330" s="671" t="s">
        <v>272</v>
      </c>
      <c r="D330" s="693">
        <v>12</v>
      </c>
      <c r="E330" s="801">
        <v>36</v>
      </c>
      <c r="F330" s="749"/>
    </row>
    <row r="331" spans="1:6" ht="38.25">
      <c r="A331" s="670" t="s">
        <v>3448</v>
      </c>
      <c r="B331" s="1171" t="s">
        <v>3945</v>
      </c>
      <c r="C331" s="671" t="s">
        <v>272</v>
      </c>
      <c r="D331" s="693">
        <v>12</v>
      </c>
      <c r="E331" s="801">
        <v>36</v>
      </c>
      <c r="F331" s="749"/>
    </row>
    <row r="332" spans="1:6" ht="12.75">
      <c r="A332" s="670" t="s">
        <v>3448</v>
      </c>
      <c r="B332" s="1171" t="s">
        <v>3619</v>
      </c>
      <c r="C332" s="671" t="s">
        <v>272</v>
      </c>
      <c r="D332" s="693">
        <v>12</v>
      </c>
      <c r="E332" s="801">
        <v>36</v>
      </c>
      <c r="F332" s="749"/>
    </row>
    <row r="333" spans="1:6" ht="12.75">
      <c r="A333" s="670" t="s">
        <v>3448</v>
      </c>
      <c r="B333" s="1171" t="s">
        <v>3946</v>
      </c>
      <c r="C333" s="671" t="s">
        <v>272</v>
      </c>
      <c r="D333" s="693">
        <v>12</v>
      </c>
      <c r="E333" s="801">
        <v>36</v>
      </c>
      <c r="F333" s="749"/>
    </row>
    <row r="334" spans="1:6" ht="25.5">
      <c r="A334" s="670"/>
      <c r="B334" s="1171" t="s">
        <v>3947</v>
      </c>
      <c r="C334" s="671" t="s">
        <v>272</v>
      </c>
      <c r="D334" s="693">
        <v>24</v>
      </c>
      <c r="E334" s="801">
        <v>36</v>
      </c>
      <c r="F334" s="749"/>
    </row>
    <row r="335" spans="1:6" ht="25.5">
      <c r="A335" s="670" t="s">
        <v>3448</v>
      </c>
      <c r="B335" s="1171" t="s">
        <v>3617</v>
      </c>
      <c r="C335" s="671" t="s">
        <v>272</v>
      </c>
      <c r="D335" s="693">
        <v>2</v>
      </c>
      <c r="E335" s="801">
        <v>36</v>
      </c>
      <c r="F335" s="749"/>
    </row>
    <row r="336" spans="1:6" ht="12.75">
      <c r="A336" s="670" t="s">
        <v>3448</v>
      </c>
      <c r="B336" s="1171" t="s">
        <v>3948</v>
      </c>
      <c r="C336" s="671" t="s">
        <v>272</v>
      </c>
      <c r="D336" s="693">
        <v>2</v>
      </c>
      <c r="E336" s="801">
        <v>36</v>
      </c>
      <c r="F336" s="749"/>
    </row>
    <row r="337" spans="1:6" ht="12.75">
      <c r="A337" s="721" t="s">
        <v>3448</v>
      </c>
      <c r="B337" s="1171" t="s">
        <v>3949</v>
      </c>
      <c r="C337" s="683" t="s">
        <v>272</v>
      </c>
      <c r="D337" s="688">
        <v>2</v>
      </c>
      <c r="E337" s="801">
        <v>36</v>
      </c>
      <c r="F337" s="749"/>
    </row>
    <row r="338" spans="1:6" ht="12.75">
      <c r="A338" s="721" t="s">
        <v>3448</v>
      </c>
      <c r="B338" s="1171" t="s">
        <v>3950</v>
      </c>
      <c r="C338" s="683" t="s">
        <v>272</v>
      </c>
      <c r="D338" s="688">
        <v>2</v>
      </c>
      <c r="E338" s="801">
        <v>36</v>
      </c>
      <c r="F338" s="749"/>
    </row>
    <row r="339" spans="1:6" ht="12.75">
      <c r="A339" s="670"/>
      <c r="B339" s="716" t="s">
        <v>3643</v>
      </c>
      <c r="C339" s="671"/>
      <c r="D339" s="743"/>
      <c r="E339" s="801"/>
      <c r="F339" s="749"/>
    </row>
    <row r="340" spans="1:6" ht="127.5">
      <c r="A340" s="670" t="s">
        <v>3448</v>
      </c>
      <c r="B340" s="667" t="s">
        <v>3644</v>
      </c>
      <c r="C340" s="671" t="s">
        <v>3598</v>
      </c>
      <c r="D340" s="693">
        <v>1</v>
      </c>
      <c r="E340" s="801">
        <v>36</v>
      </c>
      <c r="F340" s="749"/>
    </row>
    <row r="341" spans="1:6" ht="38.25">
      <c r="A341" s="670" t="s">
        <v>3448</v>
      </c>
      <c r="B341" s="1175" t="s">
        <v>3664</v>
      </c>
      <c r="C341" s="1176" t="s">
        <v>3598</v>
      </c>
      <c r="D341" s="1177">
        <v>1</v>
      </c>
      <c r="E341" s="1062">
        <v>36</v>
      </c>
      <c r="F341" s="2069"/>
    </row>
    <row r="342" spans="1:6" ht="12.75">
      <c r="A342" s="670"/>
      <c r="B342" s="1162"/>
      <c r="C342" s="665" t="s">
        <v>3598</v>
      </c>
      <c r="D342" s="1178">
        <v>1</v>
      </c>
      <c r="E342" s="1063">
        <v>3700</v>
      </c>
      <c r="F342" s="749">
        <f t="shared" ref="F342" si="5">D342*E342</f>
        <v>3700</v>
      </c>
    </row>
    <row r="343" spans="1:6" ht="12.75">
      <c r="A343" s="682"/>
      <c r="B343" s="682"/>
      <c r="C343" s="682"/>
      <c r="D343" s="682"/>
      <c r="E343" s="794"/>
      <c r="F343" s="1106"/>
    </row>
    <row r="344" spans="1:6" ht="12.75">
      <c r="A344" s="1192"/>
      <c r="B344" s="1193" t="s">
        <v>3951</v>
      </c>
      <c r="C344" s="1194"/>
      <c r="D344" s="1195"/>
      <c r="E344" s="2400"/>
      <c r="F344" s="1107">
        <f>SUM(F13:F343)</f>
        <v>89741</v>
      </c>
    </row>
    <row r="345" spans="1:6" ht="12.75">
      <c r="A345" s="670"/>
      <c r="B345" s="667"/>
      <c r="C345" s="667"/>
      <c r="D345" s="667"/>
      <c r="E345" s="814"/>
      <c r="F345" s="1108"/>
    </row>
    <row r="346" spans="1:6" ht="12.75">
      <c r="A346" s="670"/>
      <c r="B346" s="667"/>
      <c r="C346" s="667"/>
      <c r="D346" s="667"/>
      <c r="E346" s="814"/>
      <c r="F346" s="1108"/>
    </row>
    <row r="347" spans="1:6" ht="25.5">
      <c r="A347" s="663" t="s">
        <v>3474</v>
      </c>
      <c r="B347" s="1196" t="s">
        <v>3535</v>
      </c>
      <c r="C347" s="671"/>
      <c r="D347" s="693"/>
      <c r="E347" s="801"/>
      <c r="F347" s="1109"/>
    </row>
    <row r="348" spans="1:6" ht="12.75">
      <c r="A348" s="670"/>
      <c r="B348" s="667"/>
      <c r="C348" s="671"/>
      <c r="D348" s="693"/>
      <c r="E348" s="801"/>
      <c r="F348" s="1109"/>
    </row>
    <row r="349" spans="1:6" ht="89.25">
      <c r="A349" s="670" t="s">
        <v>3445</v>
      </c>
      <c r="B349" s="667" t="s">
        <v>3952</v>
      </c>
      <c r="C349" s="667"/>
      <c r="D349" s="720"/>
      <c r="E349" s="814"/>
      <c r="F349" s="1108"/>
    </row>
    <row r="350" spans="1:6" ht="12.75">
      <c r="A350" s="670"/>
      <c r="B350" s="664" t="s">
        <v>3539</v>
      </c>
      <c r="C350" s="667"/>
      <c r="D350" s="720"/>
      <c r="E350" s="814"/>
      <c r="F350" s="1108"/>
    </row>
    <row r="351" spans="1:6" ht="25.5">
      <c r="A351" s="680" t="s">
        <v>3448</v>
      </c>
      <c r="B351" s="681" t="s">
        <v>3953</v>
      </c>
      <c r="C351" s="717" t="s">
        <v>329</v>
      </c>
      <c r="D351" s="719">
        <v>25</v>
      </c>
      <c r="E351" s="813">
        <v>75</v>
      </c>
      <c r="F351" s="1110">
        <f t="shared" ref="F351:F355" si="6">D351*E351</f>
        <v>1875</v>
      </c>
    </row>
    <row r="352" spans="1:6" ht="25.5">
      <c r="A352" s="680" t="s">
        <v>3448</v>
      </c>
      <c r="B352" s="681" t="s">
        <v>3954</v>
      </c>
      <c r="C352" s="717" t="s">
        <v>329</v>
      </c>
      <c r="D352" s="719">
        <v>75</v>
      </c>
      <c r="E352" s="813">
        <v>30</v>
      </c>
      <c r="F352" s="1110">
        <f t="shared" si="6"/>
        <v>2250</v>
      </c>
    </row>
    <row r="353" spans="1:6" ht="12.75">
      <c r="A353" s="680" t="s">
        <v>3448</v>
      </c>
      <c r="B353" s="681" t="s">
        <v>3955</v>
      </c>
      <c r="C353" s="717" t="s">
        <v>329</v>
      </c>
      <c r="D353" s="719">
        <v>20</v>
      </c>
      <c r="E353" s="1082">
        <v>49.356999999999999</v>
      </c>
      <c r="F353" s="1110">
        <f t="shared" si="6"/>
        <v>987.14</v>
      </c>
    </row>
    <row r="354" spans="1:6" ht="12.75">
      <c r="A354" s="680" t="s">
        <v>3448</v>
      </c>
      <c r="B354" s="681" t="s">
        <v>3956</v>
      </c>
      <c r="C354" s="717" t="s">
        <v>329</v>
      </c>
      <c r="D354" s="719">
        <v>105</v>
      </c>
      <c r="E354" s="1082">
        <v>24.233000000000004</v>
      </c>
      <c r="F354" s="1110">
        <f t="shared" si="6"/>
        <v>2544.4650000000006</v>
      </c>
    </row>
    <row r="355" spans="1:6" ht="12.75">
      <c r="A355" s="680" t="s">
        <v>3448</v>
      </c>
      <c r="B355" s="681" t="s">
        <v>3957</v>
      </c>
      <c r="C355" s="717" t="s">
        <v>329</v>
      </c>
      <c r="D355" s="719">
        <v>220</v>
      </c>
      <c r="E355" s="1082">
        <v>16.951000000000001</v>
      </c>
      <c r="F355" s="1110">
        <f t="shared" si="6"/>
        <v>3729.2200000000003</v>
      </c>
    </row>
    <row r="356" spans="1:6" ht="12.75">
      <c r="A356" s="680" t="s">
        <v>3448</v>
      </c>
      <c r="B356" s="681" t="s">
        <v>3958</v>
      </c>
      <c r="C356" s="717" t="s">
        <v>329</v>
      </c>
      <c r="D356" s="719">
        <v>130</v>
      </c>
      <c r="E356" s="1082">
        <v>10.89</v>
      </c>
      <c r="F356" s="1110">
        <f>D356*E356</f>
        <v>1415.7</v>
      </c>
    </row>
    <row r="357" spans="1:6" ht="12.75">
      <c r="A357" s="680" t="s">
        <v>3448</v>
      </c>
      <c r="B357" s="681" t="s">
        <v>3959</v>
      </c>
      <c r="C357" s="717" t="s">
        <v>329</v>
      </c>
      <c r="D357" s="719">
        <v>235</v>
      </c>
      <c r="E357" s="1082">
        <v>7.8100000000000005</v>
      </c>
      <c r="F357" s="1110">
        <f>D357*E357</f>
        <v>1835.3500000000001</v>
      </c>
    </row>
    <row r="358" spans="1:6" ht="12.75">
      <c r="A358" s="680" t="s">
        <v>3448</v>
      </c>
      <c r="B358" s="681" t="s">
        <v>3960</v>
      </c>
      <c r="C358" s="717" t="s">
        <v>329</v>
      </c>
      <c r="D358" s="719">
        <v>240</v>
      </c>
      <c r="E358" s="1082">
        <v>5.83</v>
      </c>
      <c r="F358" s="1110">
        <f t="shared" ref="F358:F359" si="7">D358*E358</f>
        <v>1399.2</v>
      </c>
    </row>
    <row r="359" spans="1:6" ht="12.75">
      <c r="A359" s="680" t="s">
        <v>3448</v>
      </c>
      <c r="B359" s="681" t="s">
        <v>3961</v>
      </c>
      <c r="C359" s="717" t="s">
        <v>329</v>
      </c>
      <c r="D359" s="719">
        <v>780</v>
      </c>
      <c r="E359" s="1082">
        <v>4.4000000000000004</v>
      </c>
      <c r="F359" s="1110">
        <f t="shared" si="7"/>
        <v>3432.0000000000005</v>
      </c>
    </row>
    <row r="360" spans="1:6" ht="12.75">
      <c r="A360" s="680" t="s">
        <v>3448</v>
      </c>
      <c r="B360" s="681" t="s">
        <v>3962</v>
      </c>
      <c r="C360" s="717" t="s">
        <v>329</v>
      </c>
      <c r="D360" s="719">
        <v>25</v>
      </c>
      <c r="E360" s="1082">
        <v>5.9400000000000013</v>
      </c>
      <c r="F360" s="1110">
        <f>D360*E360</f>
        <v>148.50000000000003</v>
      </c>
    </row>
    <row r="361" spans="1:6" ht="12.75">
      <c r="A361" s="680" t="s">
        <v>3448</v>
      </c>
      <c r="B361" s="681" t="s">
        <v>3963</v>
      </c>
      <c r="C361" s="717" t="s">
        <v>329</v>
      </c>
      <c r="D361" s="719">
        <v>10</v>
      </c>
      <c r="E361" s="1082">
        <v>4.620000000000001</v>
      </c>
      <c r="F361" s="1110">
        <f t="shared" ref="F361" si="8">D361*E361</f>
        <v>46.20000000000001</v>
      </c>
    </row>
    <row r="362" spans="1:6" ht="12.75">
      <c r="A362" s="680" t="s">
        <v>3448</v>
      </c>
      <c r="B362" s="681" t="s">
        <v>3543</v>
      </c>
      <c r="C362" s="717" t="s">
        <v>329</v>
      </c>
      <c r="D362" s="719">
        <v>3500</v>
      </c>
      <c r="E362" s="1082">
        <v>4.3670000000000009</v>
      </c>
      <c r="F362" s="1110">
        <f>D362*E362</f>
        <v>15284.500000000004</v>
      </c>
    </row>
    <row r="363" spans="1:6" ht="12.75">
      <c r="A363" s="680" t="s">
        <v>3448</v>
      </c>
      <c r="B363" s="681" t="s">
        <v>3964</v>
      </c>
      <c r="C363" s="717" t="s">
        <v>329</v>
      </c>
      <c r="D363" s="719">
        <v>1400</v>
      </c>
      <c r="E363" s="1082">
        <v>3.4870000000000001</v>
      </c>
      <c r="F363" s="1110">
        <f>D363*E363</f>
        <v>4881.8</v>
      </c>
    </row>
    <row r="364" spans="1:6" ht="12.75">
      <c r="A364" s="732" t="s">
        <v>3448</v>
      </c>
      <c r="B364" s="667" t="s">
        <v>3965</v>
      </c>
      <c r="C364" s="665" t="s">
        <v>329</v>
      </c>
      <c r="D364" s="693">
        <v>250</v>
      </c>
      <c r="E364" s="1082">
        <v>3.3000000000000003</v>
      </c>
      <c r="F364" s="1111">
        <f t="shared" ref="F364:F371" si="9">D364*E364</f>
        <v>825.00000000000011</v>
      </c>
    </row>
    <row r="365" spans="1:6" ht="12.75">
      <c r="A365" s="732" t="s">
        <v>3448</v>
      </c>
      <c r="B365" s="667" t="s">
        <v>3966</v>
      </c>
      <c r="C365" s="665" t="s">
        <v>329</v>
      </c>
      <c r="D365" s="693">
        <v>250</v>
      </c>
      <c r="E365" s="1082">
        <v>2.7720000000000002</v>
      </c>
      <c r="F365" s="1111">
        <f t="shared" si="9"/>
        <v>693.00000000000011</v>
      </c>
    </row>
    <row r="366" spans="1:6" ht="12.75">
      <c r="A366" s="670" t="s">
        <v>3547</v>
      </c>
      <c r="B366" s="667" t="s">
        <v>3967</v>
      </c>
      <c r="C366" s="665" t="s">
        <v>329</v>
      </c>
      <c r="D366" s="693">
        <v>90</v>
      </c>
      <c r="E366" s="1082">
        <v>5.5</v>
      </c>
      <c r="F366" s="1111">
        <f t="shared" si="9"/>
        <v>495</v>
      </c>
    </row>
    <row r="367" spans="1:6" ht="12.75">
      <c r="A367" s="670" t="s">
        <v>3547</v>
      </c>
      <c r="B367" s="667" t="s">
        <v>3968</v>
      </c>
      <c r="C367" s="665" t="s">
        <v>329</v>
      </c>
      <c r="D367" s="693">
        <v>200</v>
      </c>
      <c r="E367" s="1082">
        <v>4.95</v>
      </c>
      <c r="F367" s="1111">
        <f t="shared" si="9"/>
        <v>990</v>
      </c>
    </row>
    <row r="368" spans="1:6" ht="12.75">
      <c r="A368" s="670" t="s">
        <v>3448</v>
      </c>
      <c r="B368" s="667" t="s">
        <v>3969</v>
      </c>
      <c r="C368" s="665" t="s">
        <v>329</v>
      </c>
      <c r="D368" s="693">
        <v>50</v>
      </c>
      <c r="E368" s="1082">
        <v>3.0579999999999998</v>
      </c>
      <c r="F368" s="1111">
        <f t="shared" si="9"/>
        <v>152.89999999999998</v>
      </c>
    </row>
    <row r="369" spans="1:6" ht="12.75">
      <c r="A369" s="670" t="s">
        <v>3448</v>
      </c>
      <c r="B369" s="667" t="s">
        <v>3970</v>
      </c>
      <c r="C369" s="665" t="s">
        <v>329</v>
      </c>
      <c r="D369" s="693">
        <v>60</v>
      </c>
      <c r="E369" s="1082">
        <v>5</v>
      </c>
      <c r="F369" s="1111">
        <f t="shared" si="9"/>
        <v>300</v>
      </c>
    </row>
    <row r="370" spans="1:6" ht="12.75">
      <c r="A370" s="670" t="s">
        <v>3448</v>
      </c>
      <c r="B370" s="667" t="s">
        <v>3971</v>
      </c>
      <c r="C370" s="665" t="s">
        <v>329</v>
      </c>
      <c r="D370" s="693">
        <v>60</v>
      </c>
      <c r="E370" s="1082">
        <v>2.9590000000000001</v>
      </c>
      <c r="F370" s="1111">
        <f t="shared" si="9"/>
        <v>177.54</v>
      </c>
    </row>
    <row r="371" spans="1:6" ht="12.75">
      <c r="A371" s="670" t="s">
        <v>3448</v>
      </c>
      <c r="B371" s="667" t="s">
        <v>3972</v>
      </c>
      <c r="C371" s="665" t="s">
        <v>329</v>
      </c>
      <c r="D371" s="693">
        <v>200</v>
      </c>
      <c r="E371" s="1082">
        <v>3.1019999999999999</v>
      </c>
      <c r="F371" s="1111">
        <f t="shared" si="9"/>
        <v>620.4</v>
      </c>
    </row>
    <row r="372" spans="1:6" ht="12.75">
      <c r="A372" s="670"/>
      <c r="B372" s="664" t="s">
        <v>3544</v>
      </c>
      <c r="C372" s="667"/>
      <c r="D372" s="720"/>
      <c r="E372" s="1082"/>
      <c r="F372" s="1108"/>
    </row>
    <row r="373" spans="1:6" ht="12.75">
      <c r="A373" s="670" t="s">
        <v>3448</v>
      </c>
      <c r="B373" s="1162" t="s">
        <v>3963</v>
      </c>
      <c r="C373" s="665" t="s">
        <v>329</v>
      </c>
      <c r="D373" s="693">
        <v>600</v>
      </c>
      <c r="E373" s="1082">
        <v>4.620000000000001</v>
      </c>
      <c r="F373" s="1111">
        <f t="shared" ref="F373:F375" si="10">D373*E373</f>
        <v>2772.0000000000005</v>
      </c>
    </row>
    <row r="374" spans="1:6" ht="12.75">
      <c r="A374" s="670" t="s">
        <v>3448</v>
      </c>
      <c r="B374" s="1162" t="s">
        <v>3964</v>
      </c>
      <c r="C374" s="665" t="s">
        <v>329</v>
      </c>
      <c r="D374" s="693">
        <v>4400</v>
      </c>
      <c r="E374" s="1082">
        <v>3.4870000000000001</v>
      </c>
      <c r="F374" s="1111">
        <f t="shared" si="10"/>
        <v>15342.800000000001</v>
      </c>
    </row>
    <row r="375" spans="1:6" ht="12.75">
      <c r="A375" s="670" t="s">
        <v>3547</v>
      </c>
      <c r="B375" s="667" t="s">
        <v>3967</v>
      </c>
      <c r="C375" s="665" t="s">
        <v>329</v>
      </c>
      <c r="D375" s="693">
        <v>250</v>
      </c>
      <c r="E375" s="1082">
        <v>5.5</v>
      </c>
      <c r="F375" s="1111">
        <f t="shared" si="10"/>
        <v>1375</v>
      </c>
    </row>
    <row r="376" spans="1:6" ht="12.75">
      <c r="A376" s="670"/>
      <c r="B376" s="667"/>
      <c r="C376" s="665"/>
      <c r="D376" s="693"/>
      <c r="E376" s="1063"/>
      <c r="F376" s="1111"/>
    </row>
    <row r="377" spans="1:6" ht="38.25">
      <c r="A377" s="670" t="s">
        <v>3452</v>
      </c>
      <c r="B377" s="667" t="s">
        <v>3546</v>
      </c>
      <c r="C377" s="667"/>
      <c r="D377" s="720"/>
      <c r="E377" s="814"/>
      <c r="F377" s="1108"/>
    </row>
    <row r="378" spans="1:6" ht="12.75">
      <c r="A378" s="670" t="s">
        <v>3547</v>
      </c>
      <c r="B378" s="667" t="s">
        <v>3973</v>
      </c>
      <c r="C378" s="665" t="s">
        <v>329</v>
      </c>
      <c r="D378" s="693">
        <v>30</v>
      </c>
      <c r="E378" s="801">
        <v>6</v>
      </c>
      <c r="F378" s="1111">
        <f t="shared" ref="F378:F385" si="11">D378*E378</f>
        <v>180</v>
      </c>
    </row>
    <row r="379" spans="1:6" ht="12.75">
      <c r="A379" s="670" t="s">
        <v>3547</v>
      </c>
      <c r="B379" s="667" t="s">
        <v>3974</v>
      </c>
      <c r="C379" s="665" t="s">
        <v>329</v>
      </c>
      <c r="D379" s="693">
        <v>60</v>
      </c>
      <c r="E379" s="801">
        <v>3.5</v>
      </c>
      <c r="F379" s="1111">
        <f t="shared" si="11"/>
        <v>210</v>
      </c>
    </row>
    <row r="380" spans="1:6" ht="12.75">
      <c r="A380" s="670" t="s">
        <v>3547</v>
      </c>
      <c r="B380" s="667" t="s">
        <v>3975</v>
      </c>
      <c r="C380" s="665" t="s">
        <v>329</v>
      </c>
      <c r="D380" s="693">
        <v>120</v>
      </c>
      <c r="E380" s="801">
        <v>3.1</v>
      </c>
      <c r="F380" s="1111">
        <f t="shared" si="11"/>
        <v>372</v>
      </c>
    </row>
    <row r="381" spans="1:6" ht="12.75">
      <c r="A381" s="670" t="s">
        <v>3547</v>
      </c>
      <c r="B381" s="667" t="s">
        <v>3548</v>
      </c>
      <c r="C381" s="665" t="s">
        <v>329</v>
      </c>
      <c r="D381" s="693">
        <v>1500</v>
      </c>
      <c r="E381" s="801">
        <v>2.9</v>
      </c>
      <c r="F381" s="1111">
        <f t="shared" si="11"/>
        <v>4350</v>
      </c>
    </row>
    <row r="382" spans="1:6" ht="12.75">
      <c r="A382" s="670" t="s">
        <v>3547</v>
      </c>
      <c r="B382" s="667" t="s">
        <v>3976</v>
      </c>
      <c r="C382" s="665" t="s">
        <v>329</v>
      </c>
      <c r="D382" s="693">
        <v>2000</v>
      </c>
      <c r="E382" s="1063">
        <v>2.8</v>
      </c>
      <c r="F382" s="1111">
        <f t="shared" si="11"/>
        <v>5600</v>
      </c>
    </row>
    <row r="383" spans="1:6" ht="38.25">
      <c r="A383" s="721" t="s">
        <v>3448</v>
      </c>
      <c r="B383" s="667" t="s">
        <v>3977</v>
      </c>
      <c r="C383" s="683" t="s">
        <v>329</v>
      </c>
      <c r="D383" s="688">
        <v>60</v>
      </c>
      <c r="E383" s="1064">
        <v>11</v>
      </c>
      <c r="F383" s="1111">
        <f t="shared" si="11"/>
        <v>660</v>
      </c>
    </row>
    <row r="384" spans="1:6" ht="38.25">
      <c r="A384" s="721" t="s">
        <v>3448</v>
      </c>
      <c r="B384" s="667" t="s">
        <v>3978</v>
      </c>
      <c r="C384" s="683" t="s">
        <v>329</v>
      </c>
      <c r="D384" s="688">
        <v>60</v>
      </c>
      <c r="E384" s="1064">
        <v>10</v>
      </c>
      <c r="F384" s="1111">
        <f t="shared" si="11"/>
        <v>600</v>
      </c>
    </row>
    <row r="385" spans="1:6" ht="38.25">
      <c r="A385" s="721" t="s">
        <v>3448</v>
      </c>
      <c r="B385" s="667" t="s">
        <v>3979</v>
      </c>
      <c r="C385" s="683" t="s">
        <v>329</v>
      </c>
      <c r="D385" s="688">
        <v>100</v>
      </c>
      <c r="E385" s="1064">
        <v>9</v>
      </c>
      <c r="F385" s="1111">
        <f t="shared" si="11"/>
        <v>900</v>
      </c>
    </row>
    <row r="386" spans="1:6" ht="12.75">
      <c r="A386" s="670"/>
      <c r="B386" s="667"/>
      <c r="C386" s="665"/>
      <c r="D386" s="693"/>
      <c r="E386" s="1063"/>
      <c r="F386" s="1111"/>
    </row>
    <row r="387" spans="1:6" ht="51">
      <c r="A387" s="670" t="s">
        <v>3454</v>
      </c>
      <c r="B387" s="667" t="s">
        <v>3980</v>
      </c>
      <c r="C387" s="665"/>
      <c r="D387" s="693"/>
      <c r="E387" s="1063"/>
      <c r="F387" s="1111"/>
    </row>
    <row r="388" spans="1:6" ht="12.75">
      <c r="A388" s="670" t="s">
        <v>3547</v>
      </c>
      <c r="B388" s="667" t="s">
        <v>3981</v>
      </c>
      <c r="C388" s="671" t="s">
        <v>329</v>
      </c>
      <c r="D388" s="693">
        <v>35</v>
      </c>
      <c r="E388" s="1063">
        <v>45</v>
      </c>
      <c r="F388" s="1111">
        <f t="shared" ref="F388:F393" si="12">D388*E388</f>
        <v>1575</v>
      </c>
    </row>
    <row r="389" spans="1:6" ht="12.75">
      <c r="A389" s="670" t="s">
        <v>3547</v>
      </c>
      <c r="B389" s="667" t="s">
        <v>3982</v>
      </c>
      <c r="C389" s="671" t="s">
        <v>329</v>
      </c>
      <c r="D389" s="693">
        <v>45</v>
      </c>
      <c r="E389" s="1063">
        <v>32</v>
      </c>
      <c r="F389" s="1111">
        <f t="shared" si="12"/>
        <v>1440</v>
      </c>
    </row>
    <row r="390" spans="1:6" ht="12.75">
      <c r="A390" s="670" t="s">
        <v>3547</v>
      </c>
      <c r="B390" s="667" t="s">
        <v>3983</v>
      </c>
      <c r="C390" s="671" t="s">
        <v>329</v>
      </c>
      <c r="D390" s="693">
        <v>75</v>
      </c>
      <c r="E390" s="1063">
        <v>30</v>
      </c>
      <c r="F390" s="1111">
        <f t="shared" si="12"/>
        <v>2250</v>
      </c>
    </row>
    <row r="391" spans="1:6" ht="12.75">
      <c r="A391" s="670" t="s">
        <v>3547</v>
      </c>
      <c r="B391" s="667" t="s">
        <v>3984</v>
      </c>
      <c r="C391" s="671" t="s">
        <v>329</v>
      </c>
      <c r="D391" s="693">
        <v>85</v>
      </c>
      <c r="E391" s="1063">
        <v>40</v>
      </c>
      <c r="F391" s="1111">
        <f t="shared" si="12"/>
        <v>3400</v>
      </c>
    </row>
    <row r="392" spans="1:6" ht="12.75">
      <c r="A392" s="670" t="s">
        <v>3547</v>
      </c>
      <c r="B392" s="667" t="s">
        <v>3985</v>
      </c>
      <c r="C392" s="671" t="s">
        <v>329</v>
      </c>
      <c r="D392" s="693">
        <v>85</v>
      </c>
      <c r="E392" s="1063">
        <v>32</v>
      </c>
      <c r="F392" s="1111">
        <f t="shared" si="12"/>
        <v>2720</v>
      </c>
    </row>
    <row r="393" spans="1:6" ht="12.75">
      <c r="A393" s="670" t="s">
        <v>3547</v>
      </c>
      <c r="B393" s="667" t="s">
        <v>3986</v>
      </c>
      <c r="C393" s="671" t="s">
        <v>329</v>
      </c>
      <c r="D393" s="693">
        <v>15</v>
      </c>
      <c r="E393" s="1063">
        <v>30</v>
      </c>
      <c r="F393" s="1111">
        <f t="shared" si="12"/>
        <v>450</v>
      </c>
    </row>
    <row r="394" spans="1:6" ht="12.75">
      <c r="A394" s="670"/>
      <c r="B394" s="667"/>
      <c r="C394" s="671"/>
      <c r="D394" s="693"/>
      <c r="E394" s="1063"/>
      <c r="F394" s="1111"/>
    </row>
    <row r="395" spans="1:6" ht="51">
      <c r="A395" s="670" t="s">
        <v>3456</v>
      </c>
      <c r="B395" s="667" t="s">
        <v>3987</v>
      </c>
      <c r="C395" s="665"/>
      <c r="D395" s="693"/>
      <c r="E395" s="1063"/>
      <c r="F395" s="1111"/>
    </row>
    <row r="396" spans="1:6" ht="12.75">
      <c r="A396" s="670" t="s">
        <v>3547</v>
      </c>
      <c r="B396" s="667" t="s">
        <v>3988</v>
      </c>
      <c r="C396" s="671" t="s">
        <v>329</v>
      </c>
      <c r="D396" s="693">
        <v>10</v>
      </c>
      <c r="E396" s="1063">
        <v>40</v>
      </c>
      <c r="F396" s="1111">
        <f t="shared" ref="F396:F397" si="13">D396*E396</f>
        <v>400</v>
      </c>
    </row>
    <row r="397" spans="1:6" ht="12.75">
      <c r="A397" s="670" t="s">
        <v>3547</v>
      </c>
      <c r="B397" s="667" t="s">
        <v>3989</v>
      </c>
      <c r="C397" s="671" t="s">
        <v>329</v>
      </c>
      <c r="D397" s="693">
        <v>10</v>
      </c>
      <c r="E397" s="1063">
        <v>40</v>
      </c>
      <c r="F397" s="1111">
        <f t="shared" si="13"/>
        <v>400</v>
      </c>
    </row>
    <row r="398" spans="1:6" ht="12.75">
      <c r="A398" s="670"/>
      <c r="B398" s="667"/>
      <c r="C398" s="671"/>
      <c r="D398" s="693"/>
      <c r="E398" s="1063"/>
      <c r="F398" s="1111"/>
    </row>
    <row r="399" spans="1:6" ht="38.25">
      <c r="A399" s="670" t="s">
        <v>3461</v>
      </c>
      <c r="B399" s="667" t="s">
        <v>3990</v>
      </c>
      <c r="C399" s="665"/>
      <c r="D399" s="693"/>
      <c r="E399" s="1063"/>
      <c r="F399" s="1111"/>
    </row>
    <row r="400" spans="1:6" ht="12.75">
      <c r="A400" s="670" t="s">
        <v>3547</v>
      </c>
      <c r="B400" s="667" t="s">
        <v>3991</v>
      </c>
      <c r="C400" s="671" t="s">
        <v>272</v>
      </c>
      <c r="D400" s="693">
        <v>100</v>
      </c>
      <c r="E400" s="1063">
        <v>20</v>
      </c>
      <c r="F400" s="1111">
        <f t="shared" ref="F400" si="14">D400*E400</f>
        <v>2000</v>
      </c>
    </row>
    <row r="401" spans="1:6" ht="12.75">
      <c r="A401" s="670"/>
      <c r="B401" s="667"/>
      <c r="C401" s="671"/>
      <c r="D401" s="693"/>
      <c r="E401" s="1063"/>
      <c r="F401" s="1111"/>
    </row>
    <row r="402" spans="1:6" ht="25.5">
      <c r="A402" s="721" t="s">
        <v>3572</v>
      </c>
      <c r="B402" s="667" t="s">
        <v>3992</v>
      </c>
      <c r="C402" s="665"/>
      <c r="D402" s="693"/>
      <c r="E402" s="1063"/>
      <c r="F402" s="1111"/>
    </row>
    <row r="403" spans="1:6" ht="12.75">
      <c r="A403" s="670" t="s">
        <v>3547</v>
      </c>
      <c r="B403" s="667" t="s">
        <v>3993</v>
      </c>
      <c r="C403" s="671" t="s">
        <v>272</v>
      </c>
      <c r="D403" s="693">
        <v>100</v>
      </c>
      <c r="E403" s="1064">
        <v>15</v>
      </c>
      <c r="F403" s="1111">
        <f t="shared" ref="F403:F404" si="15">D403*E403</f>
        <v>1500</v>
      </c>
    </row>
    <row r="404" spans="1:6" ht="12.75">
      <c r="A404" s="670" t="s">
        <v>3547</v>
      </c>
      <c r="B404" s="667" t="s">
        <v>3994</v>
      </c>
      <c r="C404" s="671" t="s">
        <v>272</v>
      </c>
      <c r="D404" s="693">
        <v>100</v>
      </c>
      <c r="E404" s="1064">
        <v>15</v>
      </c>
      <c r="F404" s="1111">
        <f t="shared" si="15"/>
        <v>1500</v>
      </c>
    </row>
    <row r="405" spans="1:6" ht="12.75">
      <c r="A405" s="670"/>
      <c r="B405" s="667"/>
      <c r="C405" s="671"/>
      <c r="D405" s="693"/>
      <c r="E405" s="801"/>
      <c r="F405" s="1111"/>
    </row>
    <row r="406" spans="1:6" ht="51">
      <c r="A406" s="721" t="s">
        <v>3474</v>
      </c>
      <c r="B406" s="722" t="s">
        <v>3549</v>
      </c>
      <c r="C406" s="682"/>
      <c r="D406" s="1197"/>
      <c r="E406" s="2401"/>
      <c r="F406" s="1112"/>
    </row>
    <row r="407" spans="1:6" ht="12.75">
      <c r="A407" s="691" t="s">
        <v>3448</v>
      </c>
      <c r="B407" s="722" t="s">
        <v>3995</v>
      </c>
      <c r="C407" s="683" t="s">
        <v>3450</v>
      </c>
      <c r="D407" s="1197">
        <v>5</v>
      </c>
      <c r="E407" s="2401">
        <v>380</v>
      </c>
      <c r="F407" s="1111">
        <f t="shared" ref="F407:F412" si="16">D407*E407</f>
        <v>1900</v>
      </c>
    </row>
    <row r="408" spans="1:6" ht="12.75">
      <c r="A408" s="691" t="s">
        <v>3448</v>
      </c>
      <c r="B408" s="722" t="s">
        <v>3996</v>
      </c>
      <c r="C408" s="683" t="s">
        <v>3450</v>
      </c>
      <c r="D408" s="1197">
        <v>1</v>
      </c>
      <c r="E408" s="2401">
        <v>300</v>
      </c>
      <c r="F408" s="1111">
        <f t="shared" si="16"/>
        <v>300</v>
      </c>
    </row>
    <row r="409" spans="1:6" ht="12.75">
      <c r="A409" s="691" t="s">
        <v>3448</v>
      </c>
      <c r="B409" s="722" t="s">
        <v>3997</v>
      </c>
      <c r="C409" s="683" t="s">
        <v>3450</v>
      </c>
      <c r="D409" s="1197">
        <v>4</v>
      </c>
      <c r="E409" s="2401">
        <v>290</v>
      </c>
      <c r="F409" s="1111">
        <f t="shared" si="16"/>
        <v>1160</v>
      </c>
    </row>
    <row r="410" spans="1:6" ht="12.75">
      <c r="A410" s="691" t="s">
        <v>3448</v>
      </c>
      <c r="B410" s="722" t="s">
        <v>3998</v>
      </c>
      <c r="C410" s="683" t="s">
        <v>3450</v>
      </c>
      <c r="D410" s="1197">
        <v>2</v>
      </c>
      <c r="E410" s="2401">
        <v>250</v>
      </c>
      <c r="F410" s="1111">
        <f t="shared" si="16"/>
        <v>500</v>
      </c>
    </row>
    <row r="411" spans="1:6" ht="12.75">
      <c r="A411" s="723" t="s">
        <v>3448</v>
      </c>
      <c r="B411" s="722" t="s">
        <v>3999</v>
      </c>
      <c r="C411" s="683" t="s">
        <v>3450</v>
      </c>
      <c r="D411" s="1197">
        <v>5</v>
      </c>
      <c r="E411" s="2401">
        <v>80</v>
      </c>
      <c r="F411" s="1111">
        <f t="shared" si="16"/>
        <v>400</v>
      </c>
    </row>
    <row r="412" spans="1:6" ht="12.75">
      <c r="A412" s="723" t="s">
        <v>3448</v>
      </c>
      <c r="B412" s="722" t="s">
        <v>3550</v>
      </c>
      <c r="C412" s="683" t="s">
        <v>3450</v>
      </c>
      <c r="D412" s="1197">
        <v>15</v>
      </c>
      <c r="E412" s="2401">
        <v>50</v>
      </c>
      <c r="F412" s="1111">
        <f t="shared" si="16"/>
        <v>750</v>
      </c>
    </row>
    <row r="413" spans="1:6" ht="12.75">
      <c r="A413" s="721"/>
      <c r="B413" s="722"/>
      <c r="C413" s="682"/>
      <c r="D413" s="1197"/>
      <c r="E413" s="1071"/>
      <c r="F413" s="1112"/>
    </row>
    <row r="414" spans="1:6" ht="51">
      <c r="A414" s="721" t="s">
        <v>3479</v>
      </c>
      <c r="B414" s="1162" t="s">
        <v>3551</v>
      </c>
      <c r="C414" s="683"/>
      <c r="D414" s="688"/>
      <c r="E414" s="801"/>
      <c r="F414" s="1113"/>
    </row>
    <row r="415" spans="1:6" ht="12.75">
      <c r="A415" s="691" t="s">
        <v>3448</v>
      </c>
      <c r="B415" s="722" t="s">
        <v>4000</v>
      </c>
      <c r="C415" s="683" t="s">
        <v>3450</v>
      </c>
      <c r="D415" s="1197">
        <v>1</v>
      </c>
      <c r="E415" s="1071">
        <v>50</v>
      </c>
      <c r="F415" s="1111">
        <f t="shared" ref="F415:F419" si="17">D415*E415</f>
        <v>50</v>
      </c>
    </row>
    <row r="416" spans="1:6" ht="12.75">
      <c r="A416" s="691" t="s">
        <v>3448</v>
      </c>
      <c r="B416" s="722" t="s">
        <v>4001</v>
      </c>
      <c r="C416" s="683" t="s">
        <v>3450</v>
      </c>
      <c r="D416" s="1197">
        <v>6</v>
      </c>
      <c r="E416" s="1071">
        <v>70</v>
      </c>
      <c r="F416" s="1111">
        <f t="shared" si="17"/>
        <v>420</v>
      </c>
    </row>
    <row r="417" spans="1:6" ht="12.75">
      <c r="A417" s="691" t="s">
        <v>3448</v>
      </c>
      <c r="B417" s="722" t="s">
        <v>4002</v>
      </c>
      <c r="C417" s="683" t="s">
        <v>3450</v>
      </c>
      <c r="D417" s="1197">
        <v>8</v>
      </c>
      <c r="E417" s="1071">
        <v>100</v>
      </c>
      <c r="F417" s="1111">
        <f t="shared" si="17"/>
        <v>800</v>
      </c>
    </row>
    <row r="418" spans="1:6" ht="12.75">
      <c r="A418" s="691" t="s">
        <v>3448</v>
      </c>
      <c r="B418" s="1162" t="s">
        <v>3999</v>
      </c>
      <c r="C418" s="683" t="s">
        <v>3450</v>
      </c>
      <c r="D418" s="688">
        <v>4</v>
      </c>
      <c r="E418" s="801">
        <v>100</v>
      </c>
      <c r="F418" s="1111">
        <f t="shared" si="17"/>
        <v>400</v>
      </c>
    </row>
    <row r="419" spans="1:6" ht="12.75">
      <c r="A419" s="691" t="s">
        <v>3448</v>
      </c>
      <c r="B419" s="1162" t="s">
        <v>3550</v>
      </c>
      <c r="C419" s="683" t="s">
        <v>3450</v>
      </c>
      <c r="D419" s="688">
        <v>10</v>
      </c>
      <c r="E419" s="801">
        <v>100</v>
      </c>
      <c r="F419" s="1111">
        <f t="shared" si="17"/>
        <v>1000</v>
      </c>
    </row>
    <row r="420" spans="1:6" ht="12.75">
      <c r="A420" s="682"/>
      <c r="B420" s="682"/>
      <c r="C420" s="682"/>
      <c r="D420" s="1198"/>
      <c r="E420" s="1072"/>
      <c r="F420" s="1106"/>
    </row>
    <row r="421" spans="1:6" ht="51">
      <c r="A421" s="721" t="s">
        <v>3481</v>
      </c>
      <c r="B421" s="1162" t="s">
        <v>4003</v>
      </c>
      <c r="C421" s="683"/>
      <c r="D421" s="688"/>
      <c r="E421" s="801"/>
      <c r="F421" s="1113"/>
    </row>
    <row r="422" spans="1:6" ht="12.75">
      <c r="A422" s="691" t="s">
        <v>3448</v>
      </c>
      <c r="B422" s="722" t="s">
        <v>4004</v>
      </c>
      <c r="C422" s="683" t="s">
        <v>3450</v>
      </c>
      <c r="D422" s="1197">
        <v>3</v>
      </c>
      <c r="E422" s="1071">
        <v>150</v>
      </c>
      <c r="F422" s="1111">
        <f t="shared" ref="F422:F423" si="18">D422*E422</f>
        <v>450</v>
      </c>
    </row>
    <row r="423" spans="1:6" ht="12.75">
      <c r="A423" s="691" t="s">
        <v>3448</v>
      </c>
      <c r="B423" s="722" t="s">
        <v>4005</v>
      </c>
      <c r="C423" s="683" t="s">
        <v>3450</v>
      </c>
      <c r="D423" s="1197">
        <v>1</v>
      </c>
      <c r="E423" s="1071">
        <v>150</v>
      </c>
      <c r="F423" s="1111">
        <f t="shared" si="18"/>
        <v>150</v>
      </c>
    </row>
    <row r="424" spans="1:6" ht="12.75">
      <c r="A424" s="670"/>
      <c r="B424" s="667"/>
      <c r="C424" s="671"/>
      <c r="D424" s="693"/>
      <c r="E424" s="801"/>
      <c r="F424" s="1114"/>
    </row>
    <row r="425" spans="1:6" ht="12.75">
      <c r="A425" s="1199"/>
      <c r="B425" s="1200" t="s">
        <v>4006</v>
      </c>
      <c r="C425" s="1194"/>
      <c r="D425" s="1201"/>
      <c r="E425" s="2402"/>
      <c r="F425" s="1107">
        <f>SUM(F349:F424)</f>
        <v>102359.71500000003</v>
      </c>
    </row>
    <row r="426" spans="1:6" ht="12.75">
      <c r="A426" s="670"/>
      <c r="B426" s="667"/>
      <c r="C426" s="667"/>
      <c r="D426" s="667"/>
      <c r="E426" s="814"/>
      <c r="F426" s="1116"/>
    </row>
    <row r="427" spans="1:6" ht="12.75">
      <c r="A427" s="670"/>
      <c r="B427" s="667"/>
      <c r="C427" s="667"/>
      <c r="D427" s="667"/>
      <c r="E427" s="814"/>
      <c r="F427" s="1116"/>
    </row>
    <row r="428" spans="1:6" ht="25.5">
      <c r="A428" s="663" t="s">
        <v>3479</v>
      </c>
      <c r="B428" s="664" t="s">
        <v>3553</v>
      </c>
      <c r="C428" s="665"/>
      <c r="D428" s="720"/>
      <c r="E428" s="814"/>
      <c r="F428" s="1117"/>
    </row>
    <row r="429" spans="1:6" ht="12.75">
      <c r="A429" s="663"/>
      <c r="B429" s="664"/>
      <c r="C429" s="665"/>
      <c r="D429" s="720"/>
      <c r="E429" s="814"/>
      <c r="F429" s="1117"/>
    </row>
    <row r="430" spans="1:6" ht="51">
      <c r="A430" s="670" t="s">
        <v>3445</v>
      </c>
      <c r="B430" s="667" t="s">
        <v>4007</v>
      </c>
      <c r="C430" s="665"/>
      <c r="D430" s="693"/>
      <c r="E430" s="1063"/>
      <c r="F430" s="1111"/>
    </row>
    <row r="431" spans="1:6" ht="12.75">
      <c r="A431" s="732" t="s">
        <v>3448</v>
      </c>
      <c r="B431" s="667" t="s">
        <v>4008</v>
      </c>
      <c r="C431" s="665" t="s">
        <v>272</v>
      </c>
      <c r="D431" s="693">
        <v>2</v>
      </c>
      <c r="E431" s="2403">
        <v>50</v>
      </c>
      <c r="F431" s="1111">
        <f t="shared" ref="F431:F444" si="19">D431*E431</f>
        <v>100</v>
      </c>
    </row>
    <row r="432" spans="1:6" ht="12.75">
      <c r="A432" s="732" t="s">
        <v>3448</v>
      </c>
      <c r="B432" s="667" t="s">
        <v>4009</v>
      </c>
      <c r="C432" s="665" t="s">
        <v>272</v>
      </c>
      <c r="D432" s="693">
        <v>1</v>
      </c>
      <c r="E432" s="2403">
        <v>50</v>
      </c>
      <c r="F432" s="1111">
        <f t="shared" si="19"/>
        <v>50</v>
      </c>
    </row>
    <row r="433" spans="1:6" ht="12.75">
      <c r="A433" s="732" t="s">
        <v>3448</v>
      </c>
      <c r="B433" s="667" t="s">
        <v>4010</v>
      </c>
      <c r="C433" s="665" t="s">
        <v>272</v>
      </c>
      <c r="D433" s="693">
        <v>1</v>
      </c>
      <c r="E433" s="2403">
        <v>50</v>
      </c>
      <c r="F433" s="1111">
        <f t="shared" si="19"/>
        <v>50</v>
      </c>
    </row>
    <row r="434" spans="1:6" ht="12.75">
      <c r="A434" s="732" t="s">
        <v>3448</v>
      </c>
      <c r="B434" s="667" t="s">
        <v>4011</v>
      </c>
      <c r="C434" s="665" t="s">
        <v>272</v>
      </c>
      <c r="D434" s="693">
        <v>1</v>
      </c>
      <c r="E434" s="2403">
        <v>30</v>
      </c>
      <c r="F434" s="1111">
        <f t="shared" si="19"/>
        <v>30</v>
      </c>
    </row>
    <row r="435" spans="1:6" ht="12.75">
      <c r="A435" s="732" t="s">
        <v>3448</v>
      </c>
      <c r="B435" s="667" t="s">
        <v>4012</v>
      </c>
      <c r="C435" s="665" t="s">
        <v>272</v>
      </c>
      <c r="D435" s="693">
        <v>1</v>
      </c>
      <c r="E435" s="2403">
        <v>50</v>
      </c>
      <c r="F435" s="1111">
        <f t="shared" si="19"/>
        <v>50</v>
      </c>
    </row>
    <row r="436" spans="1:6" ht="12.75">
      <c r="A436" s="732" t="s">
        <v>3448</v>
      </c>
      <c r="B436" s="667" t="s">
        <v>4013</v>
      </c>
      <c r="C436" s="665" t="s">
        <v>272</v>
      </c>
      <c r="D436" s="693">
        <v>56</v>
      </c>
      <c r="E436" s="2403">
        <v>30</v>
      </c>
      <c r="F436" s="1111">
        <f t="shared" si="19"/>
        <v>1680</v>
      </c>
    </row>
    <row r="437" spans="1:6" ht="12.75">
      <c r="A437" s="732" t="s">
        <v>3448</v>
      </c>
      <c r="B437" s="667" t="s">
        <v>4014</v>
      </c>
      <c r="C437" s="665" t="s">
        <v>272</v>
      </c>
      <c r="D437" s="693">
        <v>2</v>
      </c>
      <c r="E437" s="2403">
        <v>25</v>
      </c>
      <c r="F437" s="1111">
        <f t="shared" si="19"/>
        <v>50</v>
      </c>
    </row>
    <row r="438" spans="1:6" ht="12.75">
      <c r="A438" s="732" t="s">
        <v>3448</v>
      </c>
      <c r="B438" s="667" t="s">
        <v>4015</v>
      </c>
      <c r="C438" s="665" t="s">
        <v>272</v>
      </c>
      <c r="D438" s="693">
        <v>2</v>
      </c>
      <c r="E438" s="2403">
        <v>25</v>
      </c>
      <c r="F438" s="1111">
        <f t="shared" si="19"/>
        <v>50</v>
      </c>
    </row>
    <row r="439" spans="1:6" ht="12.75">
      <c r="A439" s="732" t="s">
        <v>3448</v>
      </c>
      <c r="B439" s="667" t="s">
        <v>4016</v>
      </c>
      <c r="C439" s="665" t="s">
        <v>272</v>
      </c>
      <c r="D439" s="693">
        <v>1</v>
      </c>
      <c r="E439" s="2403">
        <v>30</v>
      </c>
      <c r="F439" s="1111">
        <f t="shared" si="19"/>
        <v>30</v>
      </c>
    </row>
    <row r="440" spans="1:6" ht="12.75">
      <c r="A440" s="732" t="s">
        <v>3448</v>
      </c>
      <c r="B440" s="667" t="s">
        <v>4017</v>
      </c>
      <c r="C440" s="665" t="s">
        <v>272</v>
      </c>
      <c r="D440" s="693">
        <v>1</v>
      </c>
      <c r="E440" s="2403">
        <v>25</v>
      </c>
      <c r="F440" s="1111">
        <f t="shared" si="19"/>
        <v>25</v>
      </c>
    </row>
    <row r="441" spans="1:6" ht="12.75">
      <c r="A441" s="732" t="s">
        <v>3448</v>
      </c>
      <c r="B441" s="667" t="s">
        <v>4018</v>
      </c>
      <c r="C441" s="665" t="s">
        <v>272</v>
      </c>
      <c r="D441" s="693">
        <v>33</v>
      </c>
      <c r="E441" s="2403">
        <v>25</v>
      </c>
      <c r="F441" s="1111">
        <f t="shared" si="19"/>
        <v>825</v>
      </c>
    </row>
    <row r="442" spans="1:6" ht="12.75">
      <c r="A442" s="732" t="s">
        <v>3448</v>
      </c>
      <c r="B442" s="667" t="s">
        <v>4019</v>
      </c>
      <c r="C442" s="665" t="s">
        <v>272</v>
      </c>
      <c r="D442" s="693">
        <v>13</v>
      </c>
      <c r="E442" s="2403">
        <v>55</v>
      </c>
      <c r="F442" s="1111">
        <f t="shared" si="19"/>
        <v>715</v>
      </c>
    </row>
    <row r="443" spans="1:6" ht="12.75">
      <c r="A443" s="732" t="s">
        <v>3448</v>
      </c>
      <c r="B443" s="667" t="s">
        <v>4020</v>
      </c>
      <c r="C443" s="665" t="s">
        <v>272</v>
      </c>
      <c r="D443" s="693">
        <v>33</v>
      </c>
      <c r="E443" s="2403">
        <v>25</v>
      </c>
      <c r="F443" s="1111">
        <f t="shared" si="19"/>
        <v>825</v>
      </c>
    </row>
    <row r="444" spans="1:6" ht="12.75">
      <c r="A444" s="732" t="s">
        <v>3448</v>
      </c>
      <c r="B444" s="667" t="s">
        <v>4021</v>
      </c>
      <c r="C444" s="671" t="s">
        <v>272</v>
      </c>
      <c r="D444" s="693">
        <v>11</v>
      </c>
      <c r="E444" s="2403">
        <v>30</v>
      </c>
      <c r="F444" s="1111">
        <f t="shared" si="19"/>
        <v>330</v>
      </c>
    </row>
    <row r="445" spans="1:6" ht="12.75">
      <c r="A445" s="732"/>
      <c r="B445" s="667"/>
      <c r="C445" s="671"/>
      <c r="D445" s="693"/>
      <c r="E445" s="1063"/>
      <c r="F445" s="1111"/>
    </row>
    <row r="446" spans="1:6" ht="51">
      <c r="A446" s="670" t="s">
        <v>3452</v>
      </c>
      <c r="B446" s="667" t="s">
        <v>4022</v>
      </c>
      <c r="C446" s="665"/>
      <c r="D446" s="693"/>
      <c r="E446" s="1063"/>
      <c r="F446" s="1111"/>
    </row>
    <row r="447" spans="1:6" ht="12.75">
      <c r="A447" s="732" t="s">
        <v>3448</v>
      </c>
      <c r="B447" s="667" t="s">
        <v>4023</v>
      </c>
      <c r="C447" s="665" t="s">
        <v>272</v>
      </c>
      <c r="D447" s="693">
        <v>1</v>
      </c>
      <c r="E447" s="1063">
        <v>25</v>
      </c>
      <c r="F447" s="1111">
        <f t="shared" ref="F447:F449" si="20">D447*E447</f>
        <v>25</v>
      </c>
    </row>
    <row r="448" spans="1:6" ht="12.75">
      <c r="A448" s="732" t="s">
        <v>3448</v>
      </c>
      <c r="B448" s="667" t="s">
        <v>4024</v>
      </c>
      <c r="C448" s="665" t="s">
        <v>272</v>
      </c>
      <c r="D448" s="693">
        <v>1</v>
      </c>
      <c r="E448" s="1063">
        <v>25</v>
      </c>
      <c r="F448" s="1111">
        <f t="shared" si="20"/>
        <v>25</v>
      </c>
    </row>
    <row r="449" spans="1:6" ht="12.75">
      <c r="A449" s="732" t="s">
        <v>3448</v>
      </c>
      <c r="B449" s="667" t="s">
        <v>4025</v>
      </c>
      <c r="C449" s="665" t="s">
        <v>272</v>
      </c>
      <c r="D449" s="693">
        <v>8</v>
      </c>
      <c r="E449" s="1063">
        <v>25</v>
      </c>
      <c r="F449" s="1111">
        <f t="shared" si="20"/>
        <v>200</v>
      </c>
    </row>
    <row r="450" spans="1:6" ht="12.75">
      <c r="A450" s="732"/>
      <c r="B450" s="667"/>
      <c r="C450" s="671"/>
      <c r="D450" s="693"/>
      <c r="E450" s="1063"/>
      <c r="F450" s="1111"/>
    </row>
    <row r="451" spans="1:6" ht="25.5">
      <c r="A451" s="670" t="s">
        <v>3454</v>
      </c>
      <c r="B451" s="667" t="s">
        <v>3554</v>
      </c>
      <c r="C451" s="665"/>
      <c r="D451" s="727"/>
      <c r="E451" s="1063"/>
      <c r="F451" s="1111"/>
    </row>
    <row r="452" spans="1:6" ht="12.75">
      <c r="A452" s="670" t="s">
        <v>3547</v>
      </c>
      <c r="B452" s="667" t="s">
        <v>4026</v>
      </c>
      <c r="C452" s="671" t="s">
        <v>272</v>
      </c>
      <c r="D452" s="693">
        <v>1</v>
      </c>
      <c r="E452" s="2403">
        <v>30</v>
      </c>
      <c r="F452" s="1111">
        <f t="shared" ref="F452:F473" si="21">D452*E452</f>
        <v>30</v>
      </c>
    </row>
    <row r="453" spans="1:6" ht="12.75">
      <c r="A453" s="670" t="s">
        <v>3547</v>
      </c>
      <c r="B453" s="667" t="s">
        <v>4027</v>
      </c>
      <c r="C453" s="671" t="s">
        <v>272</v>
      </c>
      <c r="D453" s="693">
        <v>22</v>
      </c>
      <c r="E453" s="2403">
        <v>20</v>
      </c>
      <c r="F453" s="1111">
        <f t="shared" si="21"/>
        <v>440</v>
      </c>
    </row>
    <row r="454" spans="1:6" ht="12.75">
      <c r="A454" s="670" t="s">
        <v>3547</v>
      </c>
      <c r="B454" s="667" t="s">
        <v>4028</v>
      </c>
      <c r="C454" s="671" t="s">
        <v>272</v>
      </c>
      <c r="D454" s="693">
        <v>2</v>
      </c>
      <c r="E454" s="2403">
        <v>30</v>
      </c>
      <c r="F454" s="1111">
        <f t="shared" si="21"/>
        <v>60</v>
      </c>
    </row>
    <row r="455" spans="1:6" ht="12.75">
      <c r="A455" s="670" t="s">
        <v>3547</v>
      </c>
      <c r="B455" s="667" t="s">
        <v>4029</v>
      </c>
      <c r="C455" s="671" t="s">
        <v>272</v>
      </c>
      <c r="D455" s="693">
        <v>1</v>
      </c>
      <c r="E455" s="2403">
        <v>55</v>
      </c>
      <c r="F455" s="1111">
        <f t="shared" si="21"/>
        <v>55</v>
      </c>
    </row>
    <row r="456" spans="1:6" ht="12.75">
      <c r="A456" s="670" t="s">
        <v>3547</v>
      </c>
      <c r="B456" s="667" t="s">
        <v>4030</v>
      </c>
      <c r="C456" s="671" t="s">
        <v>272</v>
      </c>
      <c r="D456" s="693">
        <v>1</v>
      </c>
      <c r="E456" s="2403">
        <v>70</v>
      </c>
      <c r="F456" s="1111">
        <f t="shared" si="21"/>
        <v>70</v>
      </c>
    </row>
    <row r="457" spans="1:6" ht="12.75">
      <c r="A457" s="670" t="s">
        <v>3547</v>
      </c>
      <c r="B457" s="667" t="s">
        <v>4031</v>
      </c>
      <c r="C457" s="671" t="s">
        <v>272</v>
      </c>
      <c r="D457" s="693">
        <v>1</v>
      </c>
      <c r="E457" s="2403">
        <v>70</v>
      </c>
      <c r="F457" s="1111">
        <f t="shared" si="21"/>
        <v>70</v>
      </c>
    </row>
    <row r="458" spans="1:6" ht="12.75">
      <c r="A458" s="732" t="s">
        <v>3448</v>
      </c>
      <c r="B458" s="667" t="s">
        <v>4032</v>
      </c>
      <c r="C458" s="671" t="s">
        <v>272</v>
      </c>
      <c r="D458" s="693">
        <v>1</v>
      </c>
      <c r="E458" s="2403">
        <v>40</v>
      </c>
      <c r="F458" s="1111">
        <f t="shared" si="21"/>
        <v>40</v>
      </c>
    </row>
    <row r="459" spans="1:6" ht="12.75">
      <c r="A459" s="732" t="s">
        <v>3448</v>
      </c>
      <c r="B459" s="667" t="s">
        <v>4033</v>
      </c>
      <c r="C459" s="671" t="s">
        <v>272</v>
      </c>
      <c r="D459" s="693">
        <v>1</v>
      </c>
      <c r="E459" s="2403">
        <v>180</v>
      </c>
      <c r="F459" s="1111">
        <f t="shared" si="21"/>
        <v>180</v>
      </c>
    </row>
    <row r="460" spans="1:6" ht="12.75">
      <c r="A460" s="732" t="s">
        <v>3448</v>
      </c>
      <c r="B460" s="667" t="s">
        <v>4034</v>
      </c>
      <c r="C460" s="671" t="s">
        <v>272</v>
      </c>
      <c r="D460" s="693">
        <v>1</v>
      </c>
      <c r="E460" s="2403">
        <v>35</v>
      </c>
      <c r="F460" s="1111">
        <f t="shared" si="21"/>
        <v>35</v>
      </c>
    </row>
    <row r="461" spans="1:6" ht="12.75">
      <c r="A461" s="732" t="s">
        <v>3448</v>
      </c>
      <c r="B461" s="667" t="s">
        <v>4035</v>
      </c>
      <c r="C461" s="671" t="s">
        <v>272</v>
      </c>
      <c r="D461" s="693">
        <v>2</v>
      </c>
      <c r="E461" s="2403">
        <v>35</v>
      </c>
      <c r="F461" s="1111">
        <f t="shared" si="21"/>
        <v>70</v>
      </c>
    </row>
    <row r="462" spans="1:6" ht="12.75">
      <c r="A462" s="732" t="s">
        <v>3448</v>
      </c>
      <c r="B462" s="667" t="s">
        <v>4036</v>
      </c>
      <c r="C462" s="671" t="s">
        <v>272</v>
      </c>
      <c r="D462" s="693">
        <v>2</v>
      </c>
      <c r="E462" s="2403">
        <v>35</v>
      </c>
      <c r="F462" s="1111">
        <f t="shared" si="21"/>
        <v>70</v>
      </c>
    </row>
    <row r="463" spans="1:6" ht="25.5">
      <c r="A463" s="732" t="s">
        <v>3448</v>
      </c>
      <c r="B463" s="667" t="s">
        <v>4037</v>
      </c>
      <c r="C463" s="671" t="s">
        <v>272</v>
      </c>
      <c r="D463" s="693">
        <v>2</v>
      </c>
      <c r="E463" s="2403">
        <v>35</v>
      </c>
      <c r="F463" s="1111">
        <f t="shared" si="21"/>
        <v>70</v>
      </c>
    </row>
    <row r="464" spans="1:6" ht="12.75">
      <c r="A464" s="732" t="s">
        <v>3448</v>
      </c>
      <c r="B464" s="667" t="s">
        <v>4038</v>
      </c>
      <c r="C464" s="671" t="s">
        <v>272</v>
      </c>
      <c r="D464" s="693">
        <v>1</v>
      </c>
      <c r="E464" s="2403">
        <v>75</v>
      </c>
      <c r="F464" s="1111">
        <f t="shared" si="21"/>
        <v>75</v>
      </c>
    </row>
    <row r="465" spans="1:6" ht="12.75">
      <c r="A465" s="732" t="s">
        <v>3448</v>
      </c>
      <c r="B465" s="667" t="s">
        <v>4039</v>
      </c>
      <c r="C465" s="671" t="s">
        <v>272</v>
      </c>
      <c r="D465" s="693">
        <v>2</v>
      </c>
      <c r="E465" s="2403">
        <v>35</v>
      </c>
      <c r="F465" s="1111">
        <f t="shared" si="21"/>
        <v>70</v>
      </c>
    </row>
    <row r="466" spans="1:6" ht="12.75">
      <c r="A466" s="732" t="s">
        <v>3448</v>
      </c>
      <c r="B466" s="667" t="s">
        <v>4040</v>
      </c>
      <c r="C466" s="671" t="s">
        <v>272</v>
      </c>
      <c r="D466" s="693">
        <v>1</v>
      </c>
      <c r="E466" s="2403">
        <v>35</v>
      </c>
      <c r="F466" s="1111">
        <f t="shared" si="21"/>
        <v>35</v>
      </c>
    </row>
    <row r="467" spans="1:6" ht="12.75">
      <c r="A467" s="732" t="s">
        <v>3448</v>
      </c>
      <c r="B467" s="667" t="s">
        <v>4041</v>
      </c>
      <c r="C467" s="671" t="s">
        <v>272</v>
      </c>
      <c r="D467" s="693">
        <v>2</v>
      </c>
      <c r="E467" s="2403">
        <v>40</v>
      </c>
      <c r="F467" s="1111">
        <f t="shared" si="21"/>
        <v>80</v>
      </c>
    </row>
    <row r="468" spans="1:6" ht="12.75">
      <c r="A468" s="732" t="s">
        <v>3448</v>
      </c>
      <c r="B468" s="667" t="s">
        <v>4042</v>
      </c>
      <c r="C468" s="671" t="s">
        <v>272</v>
      </c>
      <c r="D468" s="693">
        <v>1</v>
      </c>
      <c r="E468" s="2403">
        <v>40</v>
      </c>
      <c r="F468" s="1111">
        <f t="shared" si="21"/>
        <v>40</v>
      </c>
    </row>
    <row r="469" spans="1:6" ht="12.75">
      <c r="A469" s="732" t="s">
        <v>3448</v>
      </c>
      <c r="B469" s="667" t="s">
        <v>4043</v>
      </c>
      <c r="C469" s="671" t="s">
        <v>272</v>
      </c>
      <c r="D469" s="693">
        <v>2</v>
      </c>
      <c r="E469" s="2403">
        <v>40</v>
      </c>
      <c r="F469" s="1111">
        <f t="shared" si="21"/>
        <v>80</v>
      </c>
    </row>
    <row r="470" spans="1:6" ht="12.75">
      <c r="A470" s="732" t="s">
        <v>3448</v>
      </c>
      <c r="B470" s="667" t="s">
        <v>4044</v>
      </c>
      <c r="C470" s="671" t="s">
        <v>272</v>
      </c>
      <c r="D470" s="693">
        <v>1</v>
      </c>
      <c r="E470" s="2403">
        <v>45</v>
      </c>
      <c r="F470" s="1111">
        <f t="shared" si="21"/>
        <v>45</v>
      </c>
    </row>
    <row r="471" spans="1:6" ht="12.75">
      <c r="A471" s="732" t="s">
        <v>3448</v>
      </c>
      <c r="B471" s="667" t="s">
        <v>4045</v>
      </c>
      <c r="C471" s="671" t="s">
        <v>272</v>
      </c>
      <c r="D471" s="693">
        <v>3</v>
      </c>
      <c r="E471" s="2403">
        <v>40</v>
      </c>
      <c r="F471" s="1111">
        <f t="shared" si="21"/>
        <v>120</v>
      </c>
    </row>
    <row r="472" spans="1:6" ht="12.75">
      <c r="A472" s="732" t="s">
        <v>3448</v>
      </c>
      <c r="B472" s="667" t="s">
        <v>4046</v>
      </c>
      <c r="C472" s="671" t="s">
        <v>272</v>
      </c>
      <c r="D472" s="693">
        <v>1</v>
      </c>
      <c r="E472" s="2403">
        <v>35</v>
      </c>
      <c r="F472" s="1111">
        <f t="shared" si="21"/>
        <v>35</v>
      </c>
    </row>
    <row r="473" spans="1:6" ht="12.75">
      <c r="A473" s="732" t="s">
        <v>3448</v>
      </c>
      <c r="B473" s="667" t="s">
        <v>4047</v>
      </c>
      <c r="C473" s="671" t="s">
        <v>272</v>
      </c>
      <c r="D473" s="693">
        <v>1</v>
      </c>
      <c r="E473" s="2403">
        <v>55</v>
      </c>
      <c r="F473" s="1111">
        <f t="shared" si="21"/>
        <v>55</v>
      </c>
    </row>
    <row r="474" spans="1:6" ht="12.75">
      <c r="A474" s="732"/>
      <c r="B474" s="667"/>
      <c r="C474" s="671"/>
      <c r="D474" s="693"/>
      <c r="E474" s="1063"/>
      <c r="F474" s="1111"/>
    </row>
    <row r="475" spans="1:6" ht="38.25">
      <c r="A475" s="670" t="s">
        <v>3456</v>
      </c>
      <c r="B475" s="667" t="s">
        <v>4048</v>
      </c>
      <c r="C475" s="671"/>
      <c r="D475" s="693"/>
      <c r="E475" s="1063"/>
      <c r="F475" s="1111"/>
    </row>
    <row r="476" spans="1:6" ht="12.75">
      <c r="A476" s="732" t="s">
        <v>3448</v>
      </c>
      <c r="B476" s="667" t="s">
        <v>4049</v>
      </c>
      <c r="C476" s="671" t="s">
        <v>272</v>
      </c>
      <c r="D476" s="693">
        <v>1</v>
      </c>
      <c r="E476" s="1063">
        <v>85</v>
      </c>
      <c r="F476" s="1111">
        <f t="shared" ref="F476:F477" si="22">D476*E476</f>
        <v>85</v>
      </c>
    </row>
    <row r="477" spans="1:6" ht="25.5">
      <c r="A477" s="732" t="s">
        <v>3448</v>
      </c>
      <c r="B477" s="667" t="s">
        <v>4050</v>
      </c>
      <c r="C477" s="671" t="s">
        <v>272</v>
      </c>
      <c r="D477" s="693">
        <v>1</v>
      </c>
      <c r="E477" s="1063">
        <v>19</v>
      </c>
      <c r="F477" s="1111">
        <f t="shared" si="22"/>
        <v>19</v>
      </c>
    </row>
    <row r="478" spans="1:6" ht="12.75">
      <c r="A478" s="670"/>
      <c r="B478" s="667"/>
      <c r="C478" s="671"/>
      <c r="D478" s="693"/>
      <c r="E478" s="1063"/>
      <c r="F478" s="1111"/>
    </row>
    <row r="479" spans="1:6" ht="63.75">
      <c r="A479" s="1190" t="s">
        <v>3461</v>
      </c>
      <c r="B479" s="681" t="s">
        <v>4051</v>
      </c>
      <c r="C479" s="1202"/>
      <c r="D479" s="705"/>
      <c r="E479" s="1073"/>
      <c r="F479" s="1118"/>
    </row>
    <row r="480" spans="1:6" ht="38.25">
      <c r="A480" s="1190" t="s">
        <v>3448</v>
      </c>
      <c r="B480" s="681" t="s">
        <v>4052</v>
      </c>
      <c r="C480" s="704"/>
      <c r="D480" s="705"/>
      <c r="E480" s="1073"/>
      <c r="F480" s="1110"/>
    </row>
    <row r="481" spans="1:6" ht="38.25">
      <c r="A481" s="703" t="s">
        <v>3547</v>
      </c>
      <c r="B481" s="681" t="s">
        <v>4053</v>
      </c>
      <c r="C481" s="704"/>
      <c r="D481" s="705"/>
      <c r="E481" s="1073"/>
      <c r="F481" s="1110"/>
    </row>
    <row r="482" spans="1:6" ht="12.75">
      <c r="A482" s="703" t="s">
        <v>3547</v>
      </c>
      <c r="B482" s="1203" t="s">
        <v>4054</v>
      </c>
      <c r="C482" s="704"/>
      <c r="D482" s="705"/>
      <c r="E482" s="1073"/>
      <c r="F482" s="1110"/>
    </row>
    <row r="483" spans="1:6" ht="12.75">
      <c r="A483" s="703" t="s">
        <v>3547</v>
      </c>
      <c r="B483" s="1203" t="s">
        <v>4055</v>
      </c>
      <c r="C483" s="704"/>
      <c r="D483" s="705"/>
      <c r="E483" s="1073"/>
      <c r="F483" s="1110"/>
    </row>
    <row r="484" spans="1:6" ht="38.25">
      <c r="A484" s="703" t="s">
        <v>3547</v>
      </c>
      <c r="B484" s="1203" t="s">
        <v>5679</v>
      </c>
      <c r="C484" s="704"/>
      <c r="D484" s="705"/>
      <c r="E484" s="1073"/>
      <c r="F484" s="1110"/>
    </row>
    <row r="485" spans="1:6" ht="12.75">
      <c r="A485" s="1190"/>
      <c r="B485" s="1204"/>
      <c r="C485" s="1205" t="s">
        <v>95</v>
      </c>
      <c r="D485" s="1206">
        <v>20</v>
      </c>
      <c r="E485" s="2404">
        <v>135</v>
      </c>
      <c r="F485" s="1119">
        <f>E485*D485</f>
        <v>2700</v>
      </c>
    </row>
    <row r="486" spans="1:6" ht="12.75">
      <c r="A486" s="736"/>
      <c r="B486" s="681"/>
      <c r="C486" s="1207"/>
      <c r="D486" s="719"/>
      <c r="E486" s="1070"/>
      <c r="F486" s="1120"/>
    </row>
    <row r="487" spans="1:6" ht="63.75">
      <c r="A487" s="1190" t="s">
        <v>3572</v>
      </c>
      <c r="B487" s="681" t="s">
        <v>4051</v>
      </c>
      <c r="C487" s="1202"/>
      <c r="D487" s="705"/>
      <c r="E487" s="1073"/>
      <c r="F487" s="1118"/>
    </row>
    <row r="488" spans="1:6" ht="38.25">
      <c r="A488" s="1190" t="s">
        <v>3448</v>
      </c>
      <c r="B488" s="681" t="s">
        <v>4056</v>
      </c>
      <c r="C488" s="704"/>
      <c r="D488" s="705"/>
      <c r="E488" s="1073"/>
      <c r="F488" s="1110"/>
    </row>
    <row r="489" spans="1:6" ht="25.5">
      <c r="A489" s="1190" t="s">
        <v>3448</v>
      </c>
      <c r="B489" s="681" t="s">
        <v>4057</v>
      </c>
      <c r="C489" s="704"/>
      <c r="D489" s="705"/>
      <c r="E489" s="1073"/>
      <c r="F489" s="1110"/>
    </row>
    <row r="490" spans="1:6" ht="12.75">
      <c r="A490" s="703" t="s">
        <v>3547</v>
      </c>
      <c r="B490" s="1203" t="s">
        <v>4054</v>
      </c>
      <c r="C490" s="704"/>
      <c r="D490" s="705"/>
      <c r="E490" s="1073"/>
      <c r="F490" s="1110"/>
    </row>
    <row r="491" spans="1:6" ht="38.25">
      <c r="A491" s="703" t="s">
        <v>3547</v>
      </c>
      <c r="B491" s="1203" t="s">
        <v>5679</v>
      </c>
      <c r="C491" s="704"/>
      <c r="D491" s="705"/>
      <c r="E491" s="1073"/>
      <c r="F491" s="1110"/>
    </row>
    <row r="492" spans="1:6" ht="12.75">
      <c r="A492" s="1190"/>
      <c r="B492" s="1204"/>
      <c r="C492" s="1205" t="s">
        <v>95</v>
      </c>
      <c r="D492" s="1206">
        <v>11</v>
      </c>
      <c r="E492" s="2404">
        <v>62</v>
      </c>
      <c r="F492" s="1119">
        <f>E492*D492</f>
        <v>682</v>
      </c>
    </row>
    <row r="493" spans="1:6" ht="12.75">
      <c r="A493" s="1190"/>
      <c r="B493" s="681"/>
      <c r="C493" s="1202"/>
      <c r="D493" s="705"/>
      <c r="E493" s="1073"/>
      <c r="F493" s="1110"/>
    </row>
    <row r="494" spans="1:6" ht="63.75">
      <c r="A494" s="1190" t="s">
        <v>3474</v>
      </c>
      <c r="B494" s="681" t="s">
        <v>4058</v>
      </c>
      <c r="C494" s="1202"/>
      <c r="D494" s="705"/>
      <c r="E494" s="1073"/>
      <c r="F494" s="1118"/>
    </row>
    <row r="495" spans="1:6" ht="38.25">
      <c r="A495" s="1190" t="s">
        <v>3448</v>
      </c>
      <c r="B495" s="681" t="s">
        <v>4059</v>
      </c>
      <c r="C495" s="704"/>
      <c r="D495" s="705"/>
      <c r="E495" s="1073"/>
      <c r="F495" s="1110"/>
    </row>
    <row r="496" spans="1:6" ht="38.25">
      <c r="A496" s="1190" t="s">
        <v>3448</v>
      </c>
      <c r="B496" s="681" t="s">
        <v>4060</v>
      </c>
      <c r="C496" s="704"/>
      <c r="D496" s="705"/>
      <c r="E496" s="1073"/>
      <c r="F496" s="1110"/>
    </row>
    <row r="497" spans="1:7" ht="12.75">
      <c r="A497" s="703" t="s">
        <v>3547</v>
      </c>
      <c r="B497" s="1203" t="s">
        <v>4054</v>
      </c>
      <c r="C497" s="704"/>
      <c r="D497" s="705"/>
      <c r="E497" s="1073"/>
      <c r="F497" s="1110"/>
    </row>
    <row r="498" spans="1:7" ht="38.25">
      <c r="A498" s="703" t="s">
        <v>3547</v>
      </c>
      <c r="B498" s="1203" t="s">
        <v>5679</v>
      </c>
      <c r="C498" s="704"/>
      <c r="D498" s="705"/>
      <c r="E498" s="1073"/>
      <c r="F498" s="1110"/>
    </row>
    <row r="499" spans="1:7" ht="12.75">
      <c r="A499" s="1190"/>
      <c r="B499" s="1204"/>
      <c r="C499" s="1205" t="s">
        <v>95</v>
      </c>
      <c r="D499" s="1206">
        <v>1</v>
      </c>
      <c r="E499" s="2404">
        <v>66</v>
      </c>
      <c r="F499" s="1119">
        <f>E499*D499</f>
        <v>66</v>
      </c>
    </row>
    <row r="500" spans="1:7" ht="12.75">
      <c r="A500" s="1190"/>
      <c r="B500" s="681"/>
      <c r="C500" s="1202"/>
      <c r="D500" s="705"/>
      <c r="E500" s="1073"/>
      <c r="F500" s="1110"/>
    </row>
    <row r="501" spans="1:7" ht="63.75">
      <c r="A501" s="1190" t="s">
        <v>3479</v>
      </c>
      <c r="B501" s="681" t="s">
        <v>4051</v>
      </c>
      <c r="C501" s="1202"/>
      <c r="D501" s="705"/>
      <c r="E501" s="1073"/>
      <c r="F501" s="1118"/>
    </row>
    <row r="502" spans="1:7" ht="38.25">
      <c r="A502" s="1190" t="s">
        <v>3448</v>
      </c>
      <c r="B502" s="681" t="s">
        <v>4056</v>
      </c>
      <c r="C502" s="704"/>
      <c r="D502" s="705"/>
      <c r="E502" s="1073"/>
      <c r="F502" s="1110"/>
    </row>
    <row r="503" spans="1:7" ht="25.5">
      <c r="A503" s="1190" t="s">
        <v>3448</v>
      </c>
      <c r="B503" s="681" t="s">
        <v>4057</v>
      </c>
      <c r="C503" s="704"/>
      <c r="D503" s="705"/>
      <c r="E503" s="1073"/>
      <c r="F503" s="1110"/>
    </row>
    <row r="504" spans="1:7" ht="12.75">
      <c r="A504" s="703" t="s">
        <v>3547</v>
      </c>
      <c r="B504" s="1203" t="s">
        <v>4054</v>
      </c>
      <c r="C504" s="704"/>
      <c r="D504" s="705"/>
      <c r="E504" s="1073"/>
      <c r="F504" s="1110"/>
    </row>
    <row r="505" spans="1:7" ht="25.5">
      <c r="A505" s="703" t="s">
        <v>3547</v>
      </c>
      <c r="B505" s="1203" t="s">
        <v>4061</v>
      </c>
      <c r="C505" s="704"/>
      <c r="D505" s="705"/>
      <c r="E505" s="1073"/>
      <c r="F505" s="1110"/>
    </row>
    <row r="506" spans="1:7" ht="12.75">
      <c r="A506" s="1190"/>
      <c r="B506" s="1204"/>
      <c r="C506" s="1205" t="s">
        <v>95</v>
      </c>
      <c r="D506" s="1206">
        <v>8</v>
      </c>
      <c r="E506" s="2404">
        <v>66</v>
      </c>
      <c r="F506" s="1119">
        <f>E506*D506</f>
        <v>528</v>
      </c>
    </row>
    <row r="507" spans="1:7" ht="12.75">
      <c r="A507" s="1190"/>
      <c r="B507" s="681"/>
      <c r="C507" s="704"/>
      <c r="D507" s="705"/>
      <c r="E507" s="1073"/>
      <c r="F507" s="1110"/>
    </row>
    <row r="508" spans="1:7" ht="63.75">
      <c r="A508" s="1190" t="s">
        <v>3481</v>
      </c>
      <c r="B508" s="681" t="s">
        <v>4058</v>
      </c>
      <c r="C508" s="1202"/>
      <c r="D508" s="705"/>
      <c r="E508" s="1073"/>
      <c r="F508" s="1118"/>
      <c r="G508" s="1986"/>
    </row>
    <row r="509" spans="1:7" ht="38.25">
      <c r="A509" s="1190" t="s">
        <v>3448</v>
      </c>
      <c r="B509" s="681" t="s">
        <v>4059</v>
      </c>
      <c r="C509" s="704"/>
      <c r="D509" s="705"/>
      <c r="E509" s="1073"/>
      <c r="F509" s="1110"/>
    </row>
    <row r="510" spans="1:7" ht="38.25">
      <c r="A510" s="1190" t="s">
        <v>3448</v>
      </c>
      <c r="B510" s="681" t="s">
        <v>4060</v>
      </c>
      <c r="C510" s="704"/>
      <c r="D510" s="705"/>
      <c r="E510" s="1073"/>
      <c r="F510" s="1110"/>
      <c r="G510" s="1986"/>
    </row>
    <row r="511" spans="1:7" ht="12.75">
      <c r="A511" s="703" t="s">
        <v>3547</v>
      </c>
      <c r="B511" s="1203" t="s">
        <v>4054</v>
      </c>
      <c r="C511" s="704"/>
      <c r="D511" s="705"/>
      <c r="E511" s="1073"/>
      <c r="F511" s="1110"/>
    </row>
    <row r="512" spans="1:7" ht="38.25">
      <c r="A512" s="703" t="s">
        <v>3547</v>
      </c>
      <c r="B512" s="1203" t="s">
        <v>5672</v>
      </c>
      <c r="C512" s="704"/>
      <c r="D512" s="705"/>
      <c r="E512" s="1073"/>
      <c r="F512" s="1110"/>
      <c r="G512" s="1986"/>
    </row>
    <row r="513" spans="1:7" ht="12.75">
      <c r="A513" s="1190"/>
      <c r="B513" s="1204"/>
      <c r="C513" s="1205" t="s">
        <v>95</v>
      </c>
      <c r="D513" s="1206">
        <v>4</v>
      </c>
      <c r="E513" s="2404">
        <v>66</v>
      </c>
      <c r="F513" s="1119">
        <f>E513*D513</f>
        <v>264</v>
      </c>
    </row>
    <row r="514" spans="1:7" ht="12.75">
      <c r="A514" s="1190"/>
      <c r="B514" s="681"/>
      <c r="C514" s="1202"/>
      <c r="D514" s="705"/>
      <c r="E514" s="1073"/>
      <c r="F514" s="1110"/>
    </row>
    <row r="515" spans="1:7" ht="63.75">
      <c r="A515" s="736" t="s">
        <v>3483</v>
      </c>
      <c r="B515" s="681" t="s">
        <v>5673</v>
      </c>
      <c r="C515" s="1207"/>
      <c r="D515" s="719"/>
      <c r="E515" s="1070"/>
      <c r="F515" s="1120"/>
      <c r="G515" s="1986"/>
    </row>
    <row r="516" spans="1:7" ht="25.5">
      <c r="A516" s="736" t="s">
        <v>3448</v>
      </c>
      <c r="B516" s="681" t="s">
        <v>5674</v>
      </c>
      <c r="C516" s="717"/>
      <c r="D516" s="719"/>
      <c r="E516" s="1073"/>
      <c r="F516" s="1110"/>
      <c r="G516"/>
    </row>
    <row r="517" spans="1:7" ht="25.5">
      <c r="A517" s="703" t="s">
        <v>3547</v>
      </c>
      <c r="B517" s="681" t="s">
        <v>5675</v>
      </c>
      <c r="C517" s="704"/>
      <c r="D517" s="705"/>
      <c r="E517" s="1073"/>
      <c r="F517" s="1110"/>
      <c r="G517" s="1986"/>
    </row>
    <row r="518" spans="1:7" ht="12.75">
      <c r="A518" s="703" t="s">
        <v>3547</v>
      </c>
      <c r="B518" s="1203" t="s">
        <v>4054</v>
      </c>
      <c r="C518" s="704"/>
      <c r="D518" s="705"/>
      <c r="E518" s="1073"/>
      <c r="F518" s="1110"/>
    </row>
    <row r="519" spans="1:7" ht="25.5">
      <c r="A519" s="703" t="s">
        <v>3547</v>
      </c>
      <c r="B519" s="1203" t="s">
        <v>5676</v>
      </c>
      <c r="C519" s="704"/>
      <c r="D519" s="705"/>
      <c r="E519" s="1073"/>
      <c r="F519" s="1110"/>
    </row>
    <row r="520" spans="1:7" ht="12.75">
      <c r="A520" s="680"/>
      <c r="B520" s="1204"/>
      <c r="C520" s="1208" t="s">
        <v>3450</v>
      </c>
      <c r="D520" s="2345">
        <v>9</v>
      </c>
      <c r="E520" s="2404">
        <v>135</v>
      </c>
      <c r="F520" s="1119">
        <f>E520*D520</f>
        <v>1215</v>
      </c>
    </row>
    <row r="521" spans="1:7" ht="12.75">
      <c r="A521" s="1190"/>
      <c r="B521" s="681"/>
      <c r="C521" s="1202"/>
      <c r="D521" s="705"/>
      <c r="E521" s="1073"/>
      <c r="F521" s="1118"/>
    </row>
    <row r="522" spans="1:7" ht="38.25">
      <c r="A522" s="680" t="s">
        <v>3486</v>
      </c>
      <c r="B522" s="681" t="s">
        <v>4062</v>
      </c>
      <c r="C522" s="1202"/>
      <c r="D522" s="1209"/>
      <c r="E522" s="1073"/>
      <c r="F522" s="1121"/>
    </row>
    <row r="523" spans="1:7" ht="25.5">
      <c r="A523" s="1210" t="s">
        <v>3448</v>
      </c>
      <c r="B523" s="681" t="s">
        <v>4063</v>
      </c>
      <c r="C523" s="704" t="s">
        <v>272</v>
      </c>
      <c r="D523" s="1209">
        <v>200</v>
      </c>
      <c r="E523" s="1073">
        <v>5</v>
      </c>
      <c r="F523" s="1121">
        <f t="shared" ref="F523:F524" si="23">D523*E523</f>
        <v>1000</v>
      </c>
    </row>
    <row r="524" spans="1:7" ht="25.5">
      <c r="A524" s="1210" t="s">
        <v>3448</v>
      </c>
      <c r="B524" s="681" t="s">
        <v>4064</v>
      </c>
      <c r="C524" s="704" t="s">
        <v>272</v>
      </c>
      <c r="D524" s="1209">
        <v>100</v>
      </c>
      <c r="E524" s="1073">
        <v>5</v>
      </c>
      <c r="F524" s="1121">
        <f t="shared" si="23"/>
        <v>500</v>
      </c>
    </row>
    <row r="525" spans="1:7" ht="12.75">
      <c r="A525" s="670"/>
      <c r="B525" s="667"/>
      <c r="C525" s="671"/>
      <c r="D525" s="693"/>
      <c r="E525" s="1063"/>
      <c r="F525" s="1111"/>
    </row>
    <row r="526" spans="1:7" ht="51">
      <c r="A526" s="1211" t="s">
        <v>3489</v>
      </c>
      <c r="B526" s="667" t="s">
        <v>4065</v>
      </c>
      <c r="C526" s="744"/>
      <c r="D526" s="688"/>
      <c r="E526" s="1072"/>
      <c r="F526" s="1122"/>
    </row>
    <row r="527" spans="1:7" ht="12.75">
      <c r="A527" s="670" t="s">
        <v>3547</v>
      </c>
      <c r="B527" s="667" t="s">
        <v>4066</v>
      </c>
      <c r="C527" s="665" t="s">
        <v>272</v>
      </c>
      <c r="D527" s="693">
        <v>35</v>
      </c>
      <c r="E527" s="1063">
        <v>13</v>
      </c>
      <c r="F527" s="1111">
        <f t="shared" ref="F527:F533" si="24">D527*E527</f>
        <v>455</v>
      </c>
    </row>
    <row r="528" spans="1:7" ht="12.75">
      <c r="A528" s="670" t="s">
        <v>3547</v>
      </c>
      <c r="B528" s="667" t="s">
        <v>4067</v>
      </c>
      <c r="C528" s="665" t="s">
        <v>272</v>
      </c>
      <c r="D528" s="693">
        <v>22</v>
      </c>
      <c r="E528" s="1063">
        <v>26</v>
      </c>
      <c r="F528" s="1111">
        <f t="shared" si="24"/>
        <v>572</v>
      </c>
    </row>
    <row r="529" spans="1:6" ht="12.75">
      <c r="A529" s="670" t="s">
        <v>3547</v>
      </c>
      <c r="B529" s="667" t="s">
        <v>4068</v>
      </c>
      <c r="C529" s="665" t="s">
        <v>272</v>
      </c>
      <c r="D529" s="693">
        <v>1</v>
      </c>
      <c r="E529" s="1063">
        <v>39</v>
      </c>
      <c r="F529" s="1111">
        <f t="shared" si="24"/>
        <v>39</v>
      </c>
    </row>
    <row r="530" spans="1:6" ht="25.5">
      <c r="A530" s="670" t="s">
        <v>3547</v>
      </c>
      <c r="B530" s="667" t="s">
        <v>4069</v>
      </c>
      <c r="C530" s="665" t="s">
        <v>272</v>
      </c>
      <c r="D530" s="693">
        <v>16</v>
      </c>
      <c r="E530" s="1063">
        <v>14</v>
      </c>
      <c r="F530" s="1111">
        <f t="shared" si="24"/>
        <v>224</v>
      </c>
    </row>
    <row r="531" spans="1:6" ht="25.5">
      <c r="A531" s="670" t="s">
        <v>3547</v>
      </c>
      <c r="B531" s="667" t="s">
        <v>4070</v>
      </c>
      <c r="C531" s="665" t="s">
        <v>272</v>
      </c>
      <c r="D531" s="693">
        <v>1</v>
      </c>
      <c r="E531" s="1063">
        <v>14</v>
      </c>
      <c r="F531" s="1111">
        <f t="shared" si="24"/>
        <v>14</v>
      </c>
    </row>
    <row r="532" spans="1:6" ht="25.5">
      <c r="A532" s="670" t="s">
        <v>3547</v>
      </c>
      <c r="B532" s="2332" t="s">
        <v>5681</v>
      </c>
      <c r="C532" s="665" t="s">
        <v>272</v>
      </c>
      <c r="D532" s="693">
        <v>62</v>
      </c>
      <c r="E532" s="1063">
        <v>14</v>
      </c>
      <c r="F532" s="1111">
        <f t="shared" si="24"/>
        <v>868</v>
      </c>
    </row>
    <row r="533" spans="1:6" ht="25.5">
      <c r="A533" s="670" t="s">
        <v>3547</v>
      </c>
      <c r="B533" s="2332" t="s">
        <v>5680</v>
      </c>
      <c r="C533" s="665" t="s">
        <v>272</v>
      </c>
      <c r="D533" s="693">
        <v>11</v>
      </c>
      <c r="E533" s="1063">
        <v>14</v>
      </c>
      <c r="F533" s="1111">
        <f t="shared" si="24"/>
        <v>154</v>
      </c>
    </row>
    <row r="534" spans="1:6" ht="12.75">
      <c r="A534" s="682"/>
      <c r="B534" s="682"/>
      <c r="C534" s="682"/>
      <c r="D534" s="1198"/>
      <c r="E534" s="1072"/>
      <c r="F534" s="1106"/>
    </row>
    <row r="535" spans="1:6" ht="38.25">
      <c r="A535" s="670" t="s">
        <v>3492</v>
      </c>
      <c r="B535" s="1212" t="s">
        <v>4071</v>
      </c>
      <c r="C535" s="671"/>
      <c r="D535" s="693"/>
      <c r="E535" s="1063"/>
      <c r="F535" s="1111"/>
    </row>
    <row r="536" spans="1:6" ht="12.75">
      <c r="A536" s="670" t="s">
        <v>3547</v>
      </c>
      <c r="B536" s="1213" t="s">
        <v>4072</v>
      </c>
      <c r="C536" s="671" t="s">
        <v>272</v>
      </c>
      <c r="D536" s="693">
        <v>12</v>
      </c>
      <c r="E536" s="1063">
        <v>45</v>
      </c>
      <c r="F536" s="1111">
        <f t="shared" ref="F536:F538" si="25">D536*E536</f>
        <v>540</v>
      </c>
    </row>
    <row r="537" spans="1:6" ht="12.75">
      <c r="A537" s="670" t="s">
        <v>3547</v>
      </c>
      <c r="B537" s="1213" t="s">
        <v>4073</v>
      </c>
      <c r="C537" s="671" t="s">
        <v>272</v>
      </c>
      <c r="D537" s="693">
        <v>3</v>
      </c>
      <c r="E537" s="1063">
        <v>49</v>
      </c>
      <c r="F537" s="1111">
        <f t="shared" si="25"/>
        <v>147</v>
      </c>
    </row>
    <row r="538" spans="1:6" ht="12.75">
      <c r="A538" s="670" t="s">
        <v>3547</v>
      </c>
      <c r="B538" s="1213" t="s">
        <v>4074</v>
      </c>
      <c r="C538" s="671" t="s">
        <v>272</v>
      </c>
      <c r="D538" s="693">
        <v>1</v>
      </c>
      <c r="E538" s="1063">
        <v>65</v>
      </c>
      <c r="F538" s="1111">
        <f t="shared" si="25"/>
        <v>65</v>
      </c>
    </row>
    <row r="539" spans="1:6" ht="12.75">
      <c r="A539" s="682"/>
      <c r="B539" s="682"/>
      <c r="C539" s="682"/>
      <c r="D539" s="1198"/>
      <c r="E539" s="1072"/>
      <c r="F539" s="1106"/>
    </row>
    <row r="540" spans="1:6" ht="38.25">
      <c r="A540" s="670" t="s">
        <v>3494</v>
      </c>
      <c r="B540" s="667" t="s">
        <v>4075</v>
      </c>
      <c r="C540" s="671" t="s">
        <v>272</v>
      </c>
      <c r="D540" s="693">
        <v>1</v>
      </c>
      <c r="E540" s="1063">
        <v>15</v>
      </c>
      <c r="F540" s="1111">
        <f t="shared" ref="F540" si="26">D540*E540</f>
        <v>15</v>
      </c>
    </row>
    <row r="541" spans="1:6" ht="12.75">
      <c r="A541" s="721"/>
      <c r="B541" s="667"/>
      <c r="C541" s="683"/>
      <c r="D541" s="688"/>
      <c r="E541" s="1064"/>
      <c r="F541" s="1111"/>
    </row>
    <row r="542" spans="1:6" ht="63.75">
      <c r="A542" s="1161" t="s">
        <v>3495</v>
      </c>
      <c r="B542" s="667" t="s">
        <v>4076</v>
      </c>
      <c r="C542" s="671" t="s">
        <v>272</v>
      </c>
      <c r="D542" s="693">
        <v>5</v>
      </c>
      <c r="E542" s="1063">
        <v>85</v>
      </c>
      <c r="F542" s="1111">
        <f t="shared" ref="F542" si="27">D542*E542</f>
        <v>425</v>
      </c>
    </row>
    <row r="543" spans="1:6" ht="12.75">
      <c r="A543" s="670"/>
      <c r="B543" s="682"/>
      <c r="C543" s="671"/>
      <c r="D543" s="693"/>
      <c r="E543" s="1063"/>
      <c r="F543" s="1111"/>
    </row>
    <row r="544" spans="1:6" ht="12.75">
      <c r="A544" s="1199"/>
      <c r="B544" s="1200" t="s">
        <v>4077</v>
      </c>
      <c r="C544" s="1194"/>
      <c r="D544" s="1201"/>
      <c r="E544" s="2405"/>
      <c r="F544" s="1107">
        <f>SUM(F430:F543)</f>
        <v>17462</v>
      </c>
    </row>
    <row r="545" spans="1:6" ht="12.75">
      <c r="A545" s="670"/>
      <c r="B545" s="1213"/>
      <c r="C545" s="671"/>
      <c r="D545" s="693"/>
      <c r="E545" s="1063"/>
      <c r="F545" s="1111"/>
    </row>
    <row r="546" spans="1:6" ht="12.75">
      <c r="A546" s="670"/>
      <c r="B546" s="1213"/>
      <c r="C546" s="671"/>
      <c r="D546" s="693"/>
      <c r="E546" s="1063"/>
      <c r="F546" s="1111"/>
    </row>
    <row r="547" spans="1:6" ht="12.75">
      <c r="A547" s="663" t="s">
        <v>3481</v>
      </c>
      <c r="B547" s="664" t="s">
        <v>3560</v>
      </c>
      <c r="C547" s="665"/>
      <c r="D547" s="666"/>
      <c r="E547" s="783"/>
      <c r="F547" s="1104"/>
    </row>
    <row r="548" spans="1:6" ht="12.75">
      <c r="A548" s="663"/>
      <c r="B548" s="664"/>
      <c r="C548" s="665"/>
      <c r="D548" s="666"/>
      <c r="E548" s="783"/>
      <c r="F548" s="1104"/>
    </row>
    <row r="549" spans="1:6" ht="25.5">
      <c r="A549" s="663"/>
      <c r="B549" s="667" t="s">
        <v>3561</v>
      </c>
      <c r="C549" s="665"/>
      <c r="D549" s="666"/>
      <c r="E549" s="783"/>
      <c r="F549" s="1104"/>
    </row>
    <row r="550" spans="1:6" ht="12.75">
      <c r="A550" s="663"/>
      <c r="B550" s="681"/>
      <c r="C550" s="665"/>
      <c r="D550" s="666"/>
      <c r="E550" s="783"/>
      <c r="F550" s="1104"/>
    </row>
    <row r="551" spans="1:6" ht="12.75">
      <c r="A551" s="663"/>
      <c r="B551" s="664" t="s">
        <v>4078</v>
      </c>
      <c r="C551" s="665"/>
      <c r="D551" s="666"/>
      <c r="E551" s="783"/>
      <c r="F551" s="1104"/>
    </row>
    <row r="552" spans="1:6" ht="12.75">
      <c r="A552" s="663"/>
      <c r="B552" s="681"/>
      <c r="C552" s="665"/>
      <c r="D552" s="666"/>
      <c r="E552" s="783"/>
      <c r="F552" s="1104"/>
    </row>
    <row r="553" spans="1:6" ht="357">
      <c r="A553" s="680" t="s">
        <v>3445</v>
      </c>
      <c r="B553" s="1172" t="s">
        <v>4079</v>
      </c>
      <c r="C553" s="717"/>
      <c r="D553" s="719"/>
      <c r="E553" s="1070"/>
      <c r="F553" s="1120"/>
    </row>
    <row r="554" spans="1:6" ht="12.75">
      <c r="A554" s="680" t="s">
        <v>3547</v>
      </c>
      <c r="B554" s="1172" t="s">
        <v>3564</v>
      </c>
      <c r="C554" s="717" t="s">
        <v>272</v>
      </c>
      <c r="D554" s="1209">
        <v>20</v>
      </c>
      <c r="E554" s="1075">
        <v>295</v>
      </c>
      <c r="F554" s="1110">
        <f t="shared" ref="F554:F555" si="28">D554*E554</f>
        <v>5900</v>
      </c>
    </row>
    <row r="555" spans="1:6" ht="12.75">
      <c r="A555" s="680" t="s">
        <v>3547</v>
      </c>
      <c r="B555" s="1172" t="s">
        <v>4080</v>
      </c>
      <c r="C555" s="717" t="s">
        <v>272</v>
      </c>
      <c r="D555" s="719">
        <f>D554</f>
        <v>20</v>
      </c>
      <c r="E555" s="1070">
        <v>25</v>
      </c>
      <c r="F555" s="1110">
        <f t="shared" si="28"/>
        <v>500</v>
      </c>
    </row>
    <row r="556" spans="1:6" ht="12.75">
      <c r="A556" s="1163"/>
      <c r="B556" s="716"/>
      <c r="C556" s="1207"/>
      <c r="D556" s="1214"/>
      <c r="E556" s="1076"/>
      <c r="F556" s="1120"/>
    </row>
    <row r="557" spans="1:6" ht="357">
      <c r="A557" s="680" t="s">
        <v>3452</v>
      </c>
      <c r="B557" s="1172" t="s">
        <v>4081</v>
      </c>
      <c r="C557" s="717"/>
      <c r="D557" s="719"/>
      <c r="E557" s="1070"/>
      <c r="F557" s="1120"/>
    </row>
    <row r="558" spans="1:6" ht="12.75">
      <c r="A558" s="680" t="s">
        <v>3547</v>
      </c>
      <c r="B558" s="1172" t="s">
        <v>3564</v>
      </c>
      <c r="C558" s="717" t="s">
        <v>272</v>
      </c>
      <c r="D558" s="1209">
        <v>40</v>
      </c>
      <c r="E558" s="1077">
        <v>335</v>
      </c>
      <c r="F558" s="1110">
        <f t="shared" ref="F558:F559" si="29">D558*E558</f>
        <v>13400</v>
      </c>
    </row>
    <row r="559" spans="1:6" ht="12.75">
      <c r="A559" s="680" t="s">
        <v>3547</v>
      </c>
      <c r="B559" s="1172" t="s">
        <v>4080</v>
      </c>
      <c r="C559" s="717" t="s">
        <v>272</v>
      </c>
      <c r="D559" s="719">
        <f>D558</f>
        <v>40</v>
      </c>
      <c r="E559" s="1070">
        <v>25</v>
      </c>
      <c r="F559" s="1110">
        <f t="shared" si="29"/>
        <v>1000</v>
      </c>
    </row>
    <row r="560" spans="1:6" ht="12.75">
      <c r="A560" s="1163"/>
      <c r="B560" s="716"/>
      <c r="C560" s="1207"/>
      <c r="D560" s="1214"/>
      <c r="E560" s="1076"/>
      <c r="F560" s="1120"/>
    </row>
    <row r="561" spans="1:6" ht="357">
      <c r="A561" s="680" t="s">
        <v>3454</v>
      </c>
      <c r="B561" s="1172" t="s">
        <v>4082</v>
      </c>
      <c r="C561" s="717"/>
      <c r="D561" s="719"/>
      <c r="E561" s="1070"/>
      <c r="F561" s="1120"/>
    </row>
    <row r="562" spans="1:6" ht="12.75">
      <c r="A562" s="680" t="s">
        <v>3547</v>
      </c>
      <c r="B562" s="1172" t="s">
        <v>3564</v>
      </c>
      <c r="C562" s="717" t="s">
        <v>272</v>
      </c>
      <c r="D562" s="1209">
        <v>30</v>
      </c>
      <c r="E562" s="1077">
        <v>558</v>
      </c>
      <c r="F562" s="1110">
        <f t="shared" ref="F562:F563" si="30">D562*E562</f>
        <v>16740</v>
      </c>
    </row>
    <row r="563" spans="1:6" ht="12.75">
      <c r="A563" s="680" t="s">
        <v>3547</v>
      </c>
      <c r="B563" s="1172" t="s">
        <v>4080</v>
      </c>
      <c r="C563" s="717" t="s">
        <v>272</v>
      </c>
      <c r="D563" s="719">
        <f>D562</f>
        <v>30</v>
      </c>
      <c r="E563" s="1070">
        <v>25</v>
      </c>
      <c r="F563" s="1110">
        <f t="shared" si="30"/>
        <v>750</v>
      </c>
    </row>
    <row r="564" spans="1:6" ht="12.75">
      <c r="A564" s="1163"/>
      <c r="B564" s="716"/>
      <c r="C564" s="1207"/>
      <c r="D564" s="1214"/>
      <c r="E564" s="1076"/>
      <c r="F564" s="1120"/>
    </row>
    <row r="565" spans="1:6" ht="306">
      <c r="A565" s="680" t="s">
        <v>3456</v>
      </c>
      <c r="B565" s="1172" t="s">
        <v>4083</v>
      </c>
      <c r="C565" s="717"/>
      <c r="D565" s="1209"/>
      <c r="E565" s="1075"/>
      <c r="F565" s="1120"/>
    </row>
    <row r="566" spans="1:6" ht="12.75">
      <c r="A566" s="680" t="s">
        <v>3547</v>
      </c>
      <c r="B566" s="1172" t="s">
        <v>3564</v>
      </c>
      <c r="C566" s="717" t="s">
        <v>272</v>
      </c>
      <c r="D566" s="1209">
        <v>29</v>
      </c>
      <c r="E566" s="1075">
        <v>68</v>
      </c>
      <c r="F566" s="1110">
        <f t="shared" ref="F566:F567" si="31">D566*E566</f>
        <v>1972</v>
      </c>
    </row>
    <row r="567" spans="1:6" ht="12.75">
      <c r="A567" s="680" t="s">
        <v>3547</v>
      </c>
      <c r="B567" s="1172" t="s">
        <v>4080</v>
      </c>
      <c r="C567" s="717" t="s">
        <v>272</v>
      </c>
      <c r="D567" s="719">
        <f>D566</f>
        <v>29</v>
      </c>
      <c r="E567" s="1070">
        <v>25</v>
      </c>
      <c r="F567" s="1110">
        <f t="shared" si="31"/>
        <v>725</v>
      </c>
    </row>
    <row r="568" spans="1:6" ht="12.75">
      <c r="A568" s="1163"/>
      <c r="B568" s="716"/>
      <c r="C568" s="1207"/>
      <c r="D568" s="1214"/>
      <c r="E568" s="1076"/>
      <c r="F568" s="1120"/>
    </row>
    <row r="569" spans="1:6" ht="308.25" customHeight="1">
      <c r="A569" s="680" t="s">
        <v>3461</v>
      </c>
      <c r="B569" s="1172" t="s">
        <v>4084</v>
      </c>
      <c r="C569" s="717"/>
      <c r="D569" s="719"/>
      <c r="E569" s="1070"/>
      <c r="F569" s="1120"/>
    </row>
    <row r="570" spans="1:6" ht="12.75">
      <c r="A570" s="680" t="s">
        <v>3547</v>
      </c>
      <c r="B570" s="1172" t="s">
        <v>3564</v>
      </c>
      <c r="C570" s="717" t="s">
        <v>272</v>
      </c>
      <c r="D570" s="1209">
        <v>44</v>
      </c>
      <c r="E570" s="1077">
        <v>65</v>
      </c>
      <c r="F570" s="1110">
        <f t="shared" ref="F570:F571" si="32">D570*E570</f>
        <v>2860</v>
      </c>
    </row>
    <row r="571" spans="1:6" ht="12.75">
      <c r="A571" s="680" t="s">
        <v>3547</v>
      </c>
      <c r="B571" s="1172" t="s">
        <v>4080</v>
      </c>
      <c r="C571" s="717" t="s">
        <v>272</v>
      </c>
      <c r="D571" s="719">
        <f>D570</f>
        <v>44</v>
      </c>
      <c r="E571" s="1070">
        <v>15</v>
      </c>
      <c r="F571" s="1110">
        <f t="shared" si="32"/>
        <v>660</v>
      </c>
    </row>
    <row r="572" spans="1:6" ht="12.75">
      <c r="A572" s="1163"/>
      <c r="B572" s="716"/>
      <c r="C572" s="1207"/>
      <c r="D572" s="1214"/>
      <c r="E572" s="1076"/>
      <c r="F572" s="1120"/>
    </row>
    <row r="573" spans="1:6" ht="293.25">
      <c r="A573" s="680" t="s">
        <v>3572</v>
      </c>
      <c r="B573" s="1172" t="s">
        <v>4085</v>
      </c>
      <c r="C573" s="717"/>
      <c r="D573" s="719"/>
      <c r="E573" s="1070"/>
      <c r="F573" s="1120"/>
    </row>
    <row r="574" spans="1:6" ht="12.75">
      <c r="A574" s="680" t="s">
        <v>3547</v>
      </c>
      <c r="B574" s="1172" t="s">
        <v>3564</v>
      </c>
      <c r="C574" s="717" t="s">
        <v>272</v>
      </c>
      <c r="D574" s="1209">
        <v>50</v>
      </c>
      <c r="E574" s="1077">
        <v>60</v>
      </c>
      <c r="F574" s="1110">
        <f t="shared" ref="F574:F575" si="33">D574*E574</f>
        <v>3000</v>
      </c>
    </row>
    <row r="575" spans="1:6" ht="12.75">
      <c r="A575" s="680" t="s">
        <v>3547</v>
      </c>
      <c r="B575" s="1172" t="s">
        <v>4080</v>
      </c>
      <c r="C575" s="717" t="s">
        <v>272</v>
      </c>
      <c r="D575" s="719">
        <f>D574</f>
        <v>50</v>
      </c>
      <c r="E575" s="1070">
        <v>15</v>
      </c>
      <c r="F575" s="1110">
        <f t="shared" si="33"/>
        <v>750</v>
      </c>
    </row>
    <row r="576" spans="1:6" ht="12.75">
      <c r="A576" s="1163"/>
      <c r="B576" s="716"/>
      <c r="C576" s="1207"/>
      <c r="D576" s="1214"/>
      <c r="E576" s="1076"/>
      <c r="F576" s="1120"/>
    </row>
    <row r="577" spans="1:6" ht="280.5">
      <c r="A577" s="680" t="s">
        <v>3474</v>
      </c>
      <c r="B577" s="1172" t="s">
        <v>4086</v>
      </c>
      <c r="C577" s="717"/>
      <c r="D577" s="719"/>
      <c r="E577" s="1070"/>
      <c r="F577" s="1120"/>
    </row>
    <row r="578" spans="1:6" ht="12.75">
      <c r="A578" s="680" t="s">
        <v>3547</v>
      </c>
      <c r="B578" s="1172" t="s">
        <v>3564</v>
      </c>
      <c r="C578" s="717" t="s">
        <v>272</v>
      </c>
      <c r="D578" s="1209">
        <v>1</v>
      </c>
      <c r="E578" s="1077">
        <v>115</v>
      </c>
      <c r="F578" s="1110">
        <f t="shared" ref="F578:F579" si="34">D578*E578</f>
        <v>115</v>
      </c>
    </row>
    <row r="579" spans="1:6" ht="12.75">
      <c r="A579" s="680" t="s">
        <v>3547</v>
      </c>
      <c r="B579" s="1172" t="s">
        <v>4080</v>
      </c>
      <c r="C579" s="717" t="s">
        <v>272</v>
      </c>
      <c r="D579" s="719">
        <f>D578</f>
        <v>1</v>
      </c>
      <c r="E579" s="1070">
        <v>20</v>
      </c>
      <c r="F579" s="1110">
        <f t="shared" si="34"/>
        <v>20</v>
      </c>
    </row>
    <row r="580" spans="1:6" ht="12.75">
      <c r="A580" s="1163"/>
      <c r="B580" s="716"/>
      <c r="C580" s="1207"/>
      <c r="D580" s="1214"/>
      <c r="E580" s="1076"/>
      <c r="F580" s="1120"/>
    </row>
    <row r="581" spans="1:6" ht="344.25">
      <c r="A581" s="680" t="s">
        <v>3479</v>
      </c>
      <c r="B581" s="1172" t="s">
        <v>4087</v>
      </c>
      <c r="C581" s="717"/>
      <c r="D581" s="719"/>
      <c r="E581" s="1070"/>
      <c r="F581" s="1120"/>
    </row>
    <row r="582" spans="1:6" ht="12.75">
      <c r="A582" s="680" t="s">
        <v>3547</v>
      </c>
      <c r="B582" s="1172" t="s">
        <v>3564</v>
      </c>
      <c r="C582" s="717" t="s">
        <v>272</v>
      </c>
      <c r="D582" s="1209">
        <v>10</v>
      </c>
      <c r="E582" s="1077">
        <v>829</v>
      </c>
      <c r="F582" s="1110">
        <f t="shared" ref="F582:F583" si="35">D582*E582</f>
        <v>8290</v>
      </c>
    </row>
    <row r="583" spans="1:6" ht="12.75">
      <c r="A583" s="680" t="s">
        <v>3547</v>
      </c>
      <c r="B583" s="1172" t="s">
        <v>4080</v>
      </c>
      <c r="C583" s="717" t="s">
        <v>272</v>
      </c>
      <c r="D583" s="719">
        <f>D582</f>
        <v>10</v>
      </c>
      <c r="E583" s="1070">
        <v>35</v>
      </c>
      <c r="F583" s="1110">
        <f t="shared" si="35"/>
        <v>350</v>
      </c>
    </row>
    <row r="584" spans="1:6" ht="12.75">
      <c r="A584" s="1163"/>
      <c r="B584" s="716"/>
      <c r="C584" s="1207"/>
      <c r="D584" s="1214"/>
      <c r="E584" s="1076"/>
      <c r="F584" s="1120"/>
    </row>
    <row r="585" spans="1:6" ht="331.5">
      <c r="A585" s="680" t="s">
        <v>3481</v>
      </c>
      <c r="B585" s="1172" t="s">
        <v>4088</v>
      </c>
      <c r="C585" s="717"/>
      <c r="D585" s="719"/>
      <c r="E585" s="1070"/>
      <c r="F585" s="1120"/>
    </row>
    <row r="586" spans="1:6" ht="12.75">
      <c r="A586" s="680" t="s">
        <v>3547</v>
      </c>
      <c r="B586" s="1172" t="s">
        <v>3564</v>
      </c>
      <c r="C586" s="717" t="s">
        <v>272</v>
      </c>
      <c r="D586" s="1209">
        <v>3</v>
      </c>
      <c r="E586" s="1077">
        <v>225</v>
      </c>
      <c r="F586" s="1110">
        <f t="shared" ref="F586:F587" si="36">D586*E586</f>
        <v>675</v>
      </c>
    </row>
    <row r="587" spans="1:6" ht="12.75">
      <c r="A587" s="680" t="s">
        <v>3547</v>
      </c>
      <c r="B587" s="1172" t="s">
        <v>4080</v>
      </c>
      <c r="C587" s="717" t="s">
        <v>272</v>
      </c>
      <c r="D587" s="719">
        <f>D586</f>
        <v>3</v>
      </c>
      <c r="E587" s="1070">
        <v>20</v>
      </c>
      <c r="F587" s="1110">
        <f t="shared" si="36"/>
        <v>60</v>
      </c>
    </row>
    <row r="588" spans="1:6" ht="12.75">
      <c r="A588" s="1163"/>
      <c r="B588" s="716"/>
      <c r="C588" s="1207"/>
      <c r="D588" s="1214"/>
      <c r="E588" s="1076"/>
      <c r="F588" s="1120"/>
    </row>
    <row r="589" spans="1:6" ht="280.5">
      <c r="A589" s="680" t="s">
        <v>3483</v>
      </c>
      <c r="B589" s="1172" t="s">
        <v>4089</v>
      </c>
      <c r="C589" s="717"/>
      <c r="D589" s="719"/>
      <c r="E589" s="1070"/>
      <c r="F589" s="1120"/>
    </row>
    <row r="590" spans="1:6" ht="12.75">
      <c r="A590" s="680" t="s">
        <v>3547</v>
      </c>
      <c r="B590" s="1172" t="s">
        <v>3564</v>
      </c>
      <c r="C590" s="717" t="s">
        <v>272</v>
      </c>
      <c r="D590" s="1209">
        <v>28</v>
      </c>
      <c r="E590" s="1077">
        <v>85</v>
      </c>
      <c r="F590" s="1110">
        <f t="shared" ref="F590:F591" si="37">D590*E590</f>
        <v>2380</v>
      </c>
    </row>
    <row r="591" spans="1:6" ht="12.75">
      <c r="A591" s="680" t="s">
        <v>3547</v>
      </c>
      <c r="B591" s="1172" t="s">
        <v>4080</v>
      </c>
      <c r="C591" s="717" t="s">
        <v>272</v>
      </c>
      <c r="D591" s="719">
        <f>D590</f>
        <v>28</v>
      </c>
      <c r="E591" s="1070">
        <v>20</v>
      </c>
      <c r="F591" s="1110">
        <f t="shared" si="37"/>
        <v>560</v>
      </c>
    </row>
    <row r="592" spans="1:6" ht="12.75">
      <c r="A592" s="1163"/>
      <c r="B592" s="716"/>
      <c r="C592" s="1207"/>
      <c r="D592" s="1214"/>
      <c r="E592" s="1076"/>
      <c r="F592" s="1120"/>
    </row>
    <row r="593" spans="1:6" ht="267.75">
      <c r="A593" s="680" t="s">
        <v>3486</v>
      </c>
      <c r="B593" s="1172" t="s">
        <v>4090</v>
      </c>
      <c r="C593" s="717"/>
      <c r="D593" s="719"/>
      <c r="E593" s="1070"/>
      <c r="F593" s="1120"/>
    </row>
    <row r="594" spans="1:6" ht="12.75">
      <c r="A594" s="680" t="s">
        <v>3547</v>
      </c>
      <c r="B594" s="1172" t="s">
        <v>3564</v>
      </c>
      <c r="C594" s="717" t="s">
        <v>272</v>
      </c>
      <c r="D594" s="1209">
        <v>3</v>
      </c>
      <c r="E594" s="1077">
        <v>70</v>
      </c>
      <c r="F594" s="1110">
        <f t="shared" ref="F594:F595" si="38">D594*E594</f>
        <v>210</v>
      </c>
    </row>
    <row r="595" spans="1:6" ht="12.75">
      <c r="A595" s="680" t="s">
        <v>3547</v>
      </c>
      <c r="B595" s="1172" t="s">
        <v>4080</v>
      </c>
      <c r="C595" s="717" t="s">
        <v>272</v>
      </c>
      <c r="D595" s="719">
        <f>D594</f>
        <v>3</v>
      </c>
      <c r="E595" s="1070">
        <v>25</v>
      </c>
      <c r="F595" s="1110">
        <f t="shared" si="38"/>
        <v>75</v>
      </c>
    </row>
    <row r="596" spans="1:6" ht="12.75">
      <c r="A596" s="1163"/>
      <c r="B596" s="716"/>
      <c r="C596" s="1207"/>
      <c r="D596" s="1214"/>
      <c r="E596" s="1076"/>
      <c r="F596" s="1120"/>
    </row>
    <row r="597" spans="1:6" ht="267.75">
      <c r="A597" s="680" t="s">
        <v>3489</v>
      </c>
      <c r="B597" s="1172" t="s">
        <v>4091</v>
      </c>
      <c r="C597" s="717"/>
      <c r="D597" s="719"/>
      <c r="E597" s="1070"/>
      <c r="F597" s="1120"/>
    </row>
    <row r="598" spans="1:6" ht="12.75">
      <c r="A598" s="680" t="s">
        <v>3547</v>
      </c>
      <c r="B598" s="1172" t="s">
        <v>3564</v>
      </c>
      <c r="C598" s="717" t="s">
        <v>272</v>
      </c>
      <c r="D598" s="1209">
        <v>6</v>
      </c>
      <c r="E598" s="1077">
        <v>85</v>
      </c>
      <c r="F598" s="1110">
        <f t="shared" ref="F598:F599" si="39">D598*E598</f>
        <v>510</v>
      </c>
    </row>
    <row r="599" spans="1:6" ht="12.75">
      <c r="A599" s="680" t="s">
        <v>3547</v>
      </c>
      <c r="B599" s="1172" t="s">
        <v>4080</v>
      </c>
      <c r="C599" s="717" t="s">
        <v>272</v>
      </c>
      <c r="D599" s="719">
        <f>D598</f>
        <v>6</v>
      </c>
      <c r="E599" s="1070">
        <v>20</v>
      </c>
      <c r="F599" s="1110">
        <f t="shared" si="39"/>
        <v>120</v>
      </c>
    </row>
    <row r="600" spans="1:6" ht="12.75">
      <c r="A600" s="1163"/>
      <c r="B600" s="716"/>
      <c r="C600" s="1207"/>
      <c r="D600" s="1214"/>
      <c r="E600" s="1076"/>
      <c r="F600" s="1120"/>
    </row>
    <row r="601" spans="1:6" ht="280.5">
      <c r="A601" s="680" t="s">
        <v>3492</v>
      </c>
      <c r="B601" s="1172" t="s">
        <v>4092</v>
      </c>
      <c r="C601" s="717"/>
      <c r="D601" s="719"/>
      <c r="E601" s="1070"/>
      <c r="F601" s="1120"/>
    </row>
    <row r="602" spans="1:6" ht="12.75">
      <c r="A602" s="680" t="s">
        <v>3547</v>
      </c>
      <c r="B602" s="1172" t="s">
        <v>3564</v>
      </c>
      <c r="C602" s="717" t="s">
        <v>272</v>
      </c>
      <c r="D602" s="1209">
        <v>2</v>
      </c>
      <c r="E602" s="1077">
        <v>65</v>
      </c>
      <c r="F602" s="1110">
        <f t="shared" ref="F602:F603" si="40">D602*E602</f>
        <v>130</v>
      </c>
    </row>
    <row r="603" spans="1:6" ht="12.75">
      <c r="A603" s="680" t="s">
        <v>3547</v>
      </c>
      <c r="B603" s="1172" t="s">
        <v>4080</v>
      </c>
      <c r="C603" s="717" t="s">
        <v>272</v>
      </c>
      <c r="D603" s="719">
        <f>D602</f>
        <v>2</v>
      </c>
      <c r="E603" s="1070">
        <v>20</v>
      </c>
      <c r="F603" s="1110">
        <f t="shared" si="40"/>
        <v>40</v>
      </c>
    </row>
    <row r="604" spans="1:6" ht="12.75">
      <c r="A604" s="1163"/>
      <c r="B604" s="716"/>
      <c r="C604" s="1207"/>
      <c r="D604" s="1214"/>
      <c r="E604" s="1076"/>
      <c r="F604" s="1120"/>
    </row>
    <row r="605" spans="1:6" ht="280.5">
      <c r="A605" s="680" t="s">
        <v>3494</v>
      </c>
      <c r="B605" s="1172" t="s">
        <v>4093</v>
      </c>
      <c r="C605" s="717"/>
      <c r="D605" s="719"/>
      <c r="E605" s="1070"/>
      <c r="F605" s="1120"/>
    </row>
    <row r="606" spans="1:6" ht="12.75">
      <c r="A606" s="680" t="s">
        <v>3547</v>
      </c>
      <c r="B606" s="1172" t="s">
        <v>3564</v>
      </c>
      <c r="C606" s="717" t="s">
        <v>272</v>
      </c>
      <c r="D606" s="1209">
        <v>3</v>
      </c>
      <c r="E606" s="1077">
        <v>75</v>
      </c>
      <c r="F606" s="1110">
        <f t="shared" ref="F606:F607" si="41">D606*E606</f>
        <v>225</v>
      </c>
    </row>
    <row r="607" spans="1:6" ht="12.75">
      <c r="A607" s="680" t="s">
        <v>3547</v>
      </c>
      <c r="B607" s="1172" t="s">
        <v>4080</v>
      </c>
      <c r="C607" s="717" t="s">
        <v>272</v>
      </c>
      <c r="D607" s="719">
        <f>D606</f>
        <v>3</v>
      </c>
      <c r="E607" s="1070">
        <v>20</v>
      </c>
      <c r="F607" s="1110">
        <f t="shared" si="41"/>
        <v>60</v>
      </c>
    </row>
    <row r="608" spans="1:6" ht="12.75">
      <c r="A608" s="1163"/>
      <c r="B608" s="716"/>
      <c r="C608" s="1207"/>
      <c r="D608" s="1214"/>
      <c r="E608" s="1076"/>
      <c r="F608" s="1120"/>
    </row>
    <row r="609" spans="1:6" ht="280.5">
      <c r="A609" s="680" t="s">
        <v>3495</v>
      </c>
      <c r="B609" s="1172" t="s">
        <v>4094</v>
      </c>
      <c r="C609" s="717"/>
      <c r="D609" s="719"/>
      <c r="E609" s="1070"/>
      <c r="F609" s="1120"/>
    </row>
    <row r="610" spans="1:6" ht="12.75">
      <c r="A610" s="680" t="s">
        <v>3547</v>
      </c>
      <c r="B610" s="1172" t="s">
        <v>3564</v>
      </c>
      <c r="C610" s="717" t="s">
        <v>272</v>
      </c>
      <c r="D610" s="1209">
        <v>7</v>
      </c>
      <c r="E610" s="1077">
        <v>83</v>
      </c>
      <c r="F610" s="1110">
        <f t="shared" ref="F610:F611" si="42">D610*E610</f>
        <v>581</v>
      </c>
    </row>
    <row r="611" spans="1:6" ht="12.75">
      <c r="A611" s="680" t="s">
        <v>3547</v>
      </c>
      <c r="B611" s="1172" t="s">
        <v>4080</v>
      </c>
      <c r="C611" s="717" t="s">
        <v>272</v>
      </c>
      <c r="D611" s="719">
        <f>D610</f>
        <v>7</v>
      </c>
      <c r="E611" s="1070">
        <v>15</v>
      </c>
      <c r="F611" s="1110">
        <f t="shared" si="42"/>
        <v>105</v>
      </c>
    </row>
    <row r="612" spans="1:6" ht="12.75">
      <c r="A612" s="1163"/>
      <c r="B612" s="716"/>
      <c r="C612" s="1207"/>
      <c r="D612" s="1214"/>
      <c r="E612" s="1076"/>
      <c r="F612" s="1120"/>
    </row>
    <row r="613" spans="1:6" ht="306">
      <c r="A613" s="680" t="s">
        <v>3496</v>
      </c>
      <c r="B613" s="1172" t="s">
        <v>4095</v>
      </c>
      <c r="C613" s="717"/>
      <c r="D613" s="719"/>
      <c r="E613" s="1070"/>
      <c r="F613" s="1120"/>
    </row>
    <row r="614" spans="1:6" ht="12.75">
      <c r="A614" s="680" t="s">
        <v>3547</v>
      </c>
      <c r="B614" s="1172" t="s">
        <v>3564</v>
      </c>
      <c r="C614" s="717" t="s">
        <v>272</v>
      </c>
      <c r="D614" s="1209">
        <v>4</v>
      </c>
      <c r="E614" s="1077">
        <v>148</v>
      </c>
      <c r="F614" s="1110">
        <f t="shared" ref="F614:F615" si="43">D614*E614</f>
        <v>592</v>
      </c>
    </row>
    <row r="615" spans="1:6" ht="12.75">
      <c r="A615" s="680" t="s">
        <v>3547</v>
      </c>
      <c r="B615" s="1172" t="s">
        <v>4080</v>
      </c>
      <c r="C615" s="717" t="s">
        <v>272</v>
      </c>
      <c r="D615" s="719">
        <f>D614</f>
        <v>4</v>
      </c>
      <c r="E615" s="1070">
        <v>25</v>
      </c>
      <c r="F615" s="1110">
        <f t="shared" si="43"/>
        <v>100</v>
      </c>
    </row>
    <row r="616" spans="1:6" ht="12.75">
      <c r="A616" s="1163"/>
      <c r="B616" s="716"/>
      <c r="C616" s="1207"/>
      <c r="D616" s="1214"/>
      <c r="E616" s="1076"/>
      <c r="F616" s="1120"/>
    </row>
    <row r="617" spans="1:6" ht="306">
      <c r="A617" s="680" t="s">
        <v>3497</v>
      </c>
      <c r="B617" s="1172" t="s">
        <v>4096</v>
      </c>
      <c r="C617" s="717"/>
      <c r="D617" s="719"/>
      <c r="E617" s="1070"/>
      <c r="F617" s="1120"/>
    </row>
    <row r="618" spans="1:6" ht="12.75">
      <c r="A618" s="680" t="s">
        <v>3547</v>
      </c>
      <c r="B618" s="1172" t="s">
        <v>3564</v>
      </c>
      <c r="C618" s="717" t="s">
        <v>272</v>
      </c>
      <c r="D618" s="1209">
        <v>1</v>
      </c>
      <c r="E618" s="1077">
        <v>154</v>
      </c>
      <c r="F618" s="1110">
        <f t="shared" ref="F618:F619" si="44">D618*E618</f>
        <v>154</v>
      </c>
    </row>
    <row r="619" spans="1:6" ht="12.75">
      <c r="A619" s="680" t="s">
        <v>3547</v>
      </c>
      <c r="B619" s="1172" t="s">
        <v>4080</v>
      </c>
      <c r="C619" s="717" t="s">
        <v>272</v>
      </c>
      <c r="D619" s="719">
        <f>D618</f>
        <v>1</v>
      </c>
      <c r="E619" s="1070">
        <v>25</v>
      </c>
      <c r="F619" s="1110">
        <f t="shared" si="44"/>
        <v>25</v>
      </c>
    </row>
    <row r="620" spans="1:6" ht="12.75">
      <c r="A620" s="1163"/>
      <c r="B620" s="716"/>
      <c r="C620" s="1207"/>
      <c r="D620" s="1214"/>
      <c r="E620" s="1076"/>
      <c r="F620" s="1120"/>
    </row>
    <row r="621" spans="1:6" ht="311.25" customHeight="1">
      <c r="A621" s="680" t="s">
        <v>3501</v>
      </c>
      <c r="B621" s="1172" t="s">
        <v>4097</v>
      </c>
      <c r="C621" s="717"/>
      <c r="D621" s="719"/>
      <c r="E621" s="1070"/>
      <c r="F621" s="1120"/>
    </row>
    <row r="622" spans="1:6" ht="12.75">
      <c r="A622" s="680" t="s">
        <v>3547</v>
      </c>
      <c r="B622" s="1172" t="s">
        <v>3564</v>
      </c>
      <c r="C622" s="717" t="s">
        <v>272</v>
      </c>
      <c r="D622" s="1209">
        <v>1</v>
      </c>
      <c r="E622" s="1077">
        <v>151</v>
      </c>
      <c r="F622" s="1110">
        <f t="shared" ref="F622:F623" si="45">D622*E622</f>
        <v>151</v>
      </c>
    </row>
    <row r="623" spans="1:6" ht="12.75">
      <c r="A623" s="680" t="s">
        <v>3547</v>
      </c>
      <c r="B623" s="1172" t="s">
        <v>4080</v>
      </c>
      <c r="C623" s="717" t="s">
        <v>272</v>
      </c>
      <c r="D623" s="719">
        <f>D622</f>
        <v>1</v>
      </c>
      <c r="E623" s="1070">
        <v>25</v>
      </c>
      <c r="F623" s="1110">
        <f t="shared" si="45"/>
        <v>25</v>
      </c>
    </row>
    <row r="624" spans="1:6" ht="12.75">
      <c r="A624" s="1163"/>
      <c r="B624" s="716"/>
      <c r="C624" s="1207"/>
      <c r="D624" s="1214"/>
      <c r="E624" s="1076"/>
      <c r="F624" s="1120"/>
    </row>
    <row r="625" spans="1:6" ht="280.5">
      <c r="A625" s="680" t="s">
        <v>3504</v>
      </c>
      <c r="B625" s="1172" t="s">
        <v>4098</v>
      </c>
      <c r="C625" s="717"/>
      <c r="D625" s="719"/>
      <c r="E625" s="1070"/>
      <c r="F625" s="1120"/>
    </row>
    <row r="626" spans="1:6" ht="12.75">
      <c r="A626" s="680" t="s">
        <v>3547</v>
      </c>
      <c r="B626" s="1172" t="s">
        <v>3564</v>
      </c>
      <c r="C626" s="717" t="s">
        <v>272</v>
      </c>
      <c r="D626" s="1209">
        <v>2</v>
      </c>
      <c r="E626" s="1077">
        <v>114</v>
      </c>
      <c r="F626" s="1110">
        <f t="shared" ref="F626:F627" si="46">D626*E626</f>
        <v>228</v>
      </c>
    </row>
    <row r="627" spans="1:6" ht="12.75">
      <c r="A627" s="680" t="s">
        <v>3547</v>
      </c>
      <c r="B627" s="1172" t="s">
        <v>4080</v>
      </c>
      <c r="C627" s="717" t="s">
        <v>272</v>
      </c>
      <c r="D627" s="719">
        <f>D626</f>
        <v>2</v>
      </c>
      <c r="E627" s="1070">
        <v>20</v>
      </c>
      <c r="F627" s="1110">
        <f t="shared" si="46"/>
        <v>40</v>
      </c>
    </row>
    <row r="628" spans="1:6" ht="12.75">
      <c r="A628" s="1163"/>
      <c r="B628" s="716"/>
      <c r="C628" s="1207"/>
      <c r="D628" s="1214"/>
      <c r="E628" s="1076"/>
      <c r="F628" s="1120"/>
    </row>
    <row r="629" spans="1:6" ht="318.75">
      <c r="A629" s="680" t="s">
        <v>3506</v>
      </c>
      <c r="B629" s="1172" t="s">
        <v>4099</v>
      </c>
      <c r="C629" s="717"/>
      <c r="D629" s="719"/>
      <c r="E629" s="1070"/>
      <c r="F629" s="1120"/>
    </row>
    <row r="630" spans="1:6" ht="12.75">
      <c r="A630" s="680" t="s">
        <v>3547</v>
      </c>
      <c r="B630" s="1172" t="s">
        <v>3564</v>
      </c>
      <c r="C630" s="717" t="s">
        <v>272</v>
      </c>
      <c r="D630" s="1209">
        <v>11</v>
      </c>
      <c r="E630" s="1077">
        <v>110</v>
      </c>
      <c r="F630" s="1110">
        <f t="shared" ref="F630:F631" si="47">D630*E630</f>
        <v>1210</v>
      </c>
    </row>
    <row r="631" spans="1:6" ht="12.75">
      <c r="A631" s="680" t="s">
        <v>3547</v>
      </c>
      <c r="B631" s="1172" t="s">
        <v>4080</v>
      </c>
      <c r="C631" s="717" t="s">
        <v>272</v>
      </c>
      <c r="D631" s="719">
        <f>D630</f>
        <v>11</v>
      </c>
      <c r="E631" s="1070">
        <v>15</v>
      </c>
      <c r="F631" s="1110">
        <f t="shared" si="47"/>
        <v>165</v>
      </c>
    </row>
    <row r="632" spans="1:6" ht="12.75">
      <c r="A632" s="1163"/>
      <c r="B632" s="716"/>
      <c r="C632" s="1207"/>
      <c r="D632" s="1214"/>
      <c r="E632" s="1076"/>
      <c r="F632" s="1120"/>
    </row>
    <row r="633" spans="1:6" ht="280.5">
      <c r="A633" s="680" t="s">
        <v>3509</v>
      </c>
      <c r="B633" s="1172" t="s">
        <v>4100</v>
      </c>
      <c r="C633" s="717"/>
      <c r="D633" s="719"/>
      <c r="E633" s="1070"/>
      <c r="F633" s="1120"/>
    </row>
    <row r="634" spans="1:6" ht="12.75">
      <c r="A634" s="680" t="s">
        <v>3547</v>
      </c>
      <c r="B634" s="1172" t="s">
        <v>3564</v>
      </c>
      <c r="C634" s="717" t="s">
        <v>272</v>
      </c>
      <c r="D634" s="1209">
        <v>2</v>
      </c>
      <c r="E634" s="1077">
        <v>73</v>
      </c>
      <c r="F634" s="1110">
        <f t="shared" ref="F634:F635" si="48">D634*E634</f>
        <v>146</v>
      </c>
    </row>
    <row r="635" spans="1:6" ht="12.75">
      <c r="A635" s="680" t="s">
        <v>3547</v>
      </c>
      <c r="B635" s="1172" t="s">
        <v>4080</v>
      </c>
      <c r="C635" s="717" t="s">
        <v>272</v>
      </c>
      <c r="D635" s="719">
        <f>D634</f>
        <v>2</v>
      </c>
      <c r="E635" s="1070">
        <v>20</v>
      </c>
      <c r="F635" s="1110">
        <f t="shared" si="48"/>
        <v>40</v>
      </c>
    </row>
    <row r="636" spans="1:6" ht="12.75">
      <c r="A636" s="1163"/>
      <c r="B636" s="716"/>
      <c r="C636" s="1207"/>
      <c r="D636" s="1214"/>
      <c r="E636" s="1076"/>
      <c r="F636" s="1120"/>
    </row>
    <row r="637" spans="1:6" ht="306">
      <c r="A637" s="680" t="s">
        <v>3511</v>
      </c>
      <c r="B637" s="1172" t="s">
        <v>4101</v>
      </c>
      <c r="C637" s="717"/>
      <c r="D637" s="719"/>
      <c r="E637" s="1070"/>
      <c r="F637" s="1120"/>
    </row>
    <row r="638" spans="1:6" ht="12.75">
      <c r="A638" s="680" t="s">
        <v>3547</v>
      </c>
      <c r="B638" s="1172" t="s">
        <v>3564</v>
      </c>
      <c r="C638" s="717" t="s">
        <v>272</v>
      </c>
      <c r="D638" s="1209">
        <v>1</v>
      </c>
      <c r="E638" s="1075">
        <v>85</v>
      </c>
      <c r="F638" s="1110">
        <f t="shared" ref="F638:F639" si="49">D638*E638</f>
        <v>85</v>
      </c>
    </row>
    <row r="639" spans="1:6" ht="12.75">
      <c r="A639" s="680" t="s">
        <v>3547</v>
      </c>
      <c r="B639" s="1172" t="s">
        <v>4080</v>
      </c>
      <c r="C639" s="717" t="s">
        <v>272</v>
      </c>
      <c r="D639" s="719">
        <f>D638</f>
        <v>1</v>
      </c>
      <c r="E639" s="1070">
        <v>20</v>
      </c>
      <c r="F639" s="1110">
        <f t="shared" si="49"/>
        <v>20</v>
      </c>
    </row>
    <row r="640" spans="1:6" ht="12.75">
      <c r="A640" s="1163"/>
      <c r="B640" s="716"/>
      <c r="C640" s="1207"/>
      <c r="D640" s="1214"/>
      <c r="E640" s="1076"/>
      <c r="F640" s="1120"/>
    </row>
    <row r="641" spans="1:6" ht="306">
      <c r="A641" s="680" t="s">
        <v>3518</v>
      </c>
      <c r="B641" s="1172" t="s">
        <v>4102</v>
      </c>
      <c r="C641" s="717"/>
      <c r="D641" s="719"/>
      <c r="E641" s="1070"/>
      <c r="F641" s="1120"/>
    </row>
    <row r="642" spans="1:6" ht="12.75">
      <c r="A642" s="680" t="s">
        <v>3547</v>
      </c>
      <c r="B642" s="1172" t="s">
        <v>3564</v>
      </c>
      <c r="C642" s="717" t="s">
        <v>272</v>
      </c>
      <c r="D642" s="1209">
        <v>7</v>
      </c>
      <c r="E642" s="1078">
        <v>167</v>
      </c>
      <c r="F642" s="1110">
        <f t="shared" ref="F642:F643" si="50">D642*E642</f>
        <v>1169</v>
      </c>
    </row>
    <row r="643" spans="1:6" ht="12.75">
      <c r="A643" s="680" t="s">
        <v>3547</v>
      </c>
      <c r="B643" s="1172" t="s">
        <v>4080</v>
      </c>
      <c r="C643" s="717" t="s">
        <v>272</v>
      </c>
      <c r="D643" s="719">
        <f>D642</f>
        <v>7</v>
      </c>
      <c r="E643" s="1070">
        <v>20</v>
      </c>
      <c r="F643" s="1110">
        <f t="shared" si="50"/>
        <v>140</v>
      </c>
    </row>
    <row r="644" spans="1:6" ht="12.75">
      <c r="A644" s="1163"/>
      <c r="B644" s="716"/>
      <c r="C644" s="1207"/>
      <c r="D644" s="1214"/>
      <c r="E644" s="1076"/>
      <c r="F644" s="1120"/>
    </row>
    <row r="645" spans="1:6" ht="306">
      <c r="A645" s="680" t="s">
        <v>3522</v>
      </c>
      <c r="B645" s="1172" t="s">
        <v>4103</v>
      </c>
      <c r="C645" s="717"/>
      <c r="D645" s="719"/>
      <c r="E645" s="1070"/>
      <c r="F645" s="1120"/>
    </row>
    <row r="646" spans="1:6" ht="12.75">
      <c r="A646" s="680" t="s">
        <v>3547</v>
      </c>
      <c r="B646" s="1172" t="s">
        <v>3564</v>
      </c>
      <c r="C646" s="717" t="s">
        <v>272</v>
      </c>
      <c r="D646" s="1209">
        <v>8</v>
      </c>
      <c r="E646" s="1078">
        <v>154</v>
      </c>
      <c r="F646" s="1110">
        <f t="shared" ref="F646:F647" si="51">D646*E646</f>
        <v>1232</v>
      </c>
    </row>
    <row r="647" spans="1:6" ht="12.75">
      <c r="A647" s="680" t="s">
        <v>3547</v>
      </c>
      <c r="B647" s="1172" t="s">
        <v>4080</v>
      </c>
      <c r="C647" s="717" t="s">
        <v>272</v>
      </c>
      <c r="D647" s="719">
        <f>D646</f>
        <v>8</v>
      </c>
      <c r="E647" s="1070">
        <v>20</v>
      </c>
      <c r="F647" s="1110">
        <f t="shared" si="51"/>
        <v>160</v>
      </c>
    </row>
    <row r="648" spans="1:6" ht="12.75">
      <c r="A648" s="680"/>
      <c r="B648" s="1172"/>
      <c r="C648" s="717"/>
      <c r="D648" s="719"/>
      <c r="E648" s="1070"/>
      <c r="F648" s="1110"/>
    </row>
    <row r="649" spans="1:6" ht="306">
      <c r="A649" s="680" t="s">
        <v>3849</v>
      </c>
      <c r="B649" s="1172" t="s">
        <v>4104</v>
      </c>
      <c r="C649" s="717"/>
      <c r="D649" s="719"/>
      <c r="E649" s="1070"/>
      <c r="F649" s="1120"/>
    </row>
    <row r="650" spans="1:6" ht="12.75">
      <c r="A650" s="680" t="s">
        <v>3547</v>
      </c>
      <c r="B650" s="1172" t="s">
        <v>3564</v>
      </c>
      <c r="C650" s="717" t="s">
        <v>272</v>
      </c>
      <c r="D650" s="1209">
        <v>5</v>
      </c>
      <c r="E650" s="1078">
        <v>125</v>
      </c>
      <c r="F650" s="1110">
        <f t="shared" ref="F650:F651" si="52">D650*E650</f>
        <v>625</v>
      </c>
    </row>
    <row r="651" spans="1:6" ht="12.75">
      <c r="A651" s="680" t="s">
        <v>3547</v>
      </c>
      <c r="B651" s="1172" t="s">
        <v>4080</v>
      </c>
      <c r="C651" s="717" t="s">
        <v>272</v>
      </c>
      <c r="D651" s="719">
        <f>D650</f>
        <v>5</v>
      </c>
      <c r="E651" s="1070">
        <v>20</v>
      </c>
      <c r="F651" s="1110">
        <f t="shared" si="52"/>
        <v>100</v>
      </c>
    </row>
    <row r="652" spans="1:6" ht="12.75">
      <c r="A652" s="680"/>
      <c r="B652" s="1172"/>
      <c r="C652" s="717"/>
      <c r="D652" s="719"/>
      <c r="E652" s="1070"/>
      <c r="F652" s="1110"/>
    </row>
    <row r="653" spans="1:6" ht="306">
      <c r="A653" s="680" t="s">
        <v>4105</v>
      </c>
      <c r="B653" s="1172" t="s">
        <v>4106</v>
      </c>
      <c r="C653" s="717"/>
      <c r="D653" s="719"/>
      <c r="E653" s="1070"/>
      <c r="F653" s="1120"/>
    </row>
    <row r="654" spans="1:6" ht="12.75">
      <c r="A654" s="680" t="s">
        <v>3547</v>
      </c>
      <c r="B654" s="1172" t="s">
        <v>3564</v>
      </c>
      <c r="C654" s="717" t="s">
        <v>272</v>
      </c>
      <c r="D654" s="1209">
        <v>6</v>
      </c>
      <c r="E654" s="1078">
        <v>155</v>
      </c>
      <c r="F654" s="1110">
        <f t="shared" ref="F654:F655" si="53">D654*E654</f>
        <v>930</v>
      </c>
    </row>
    <row r="655" spans="1:6" ht="12.75">
      <c r="A655" s="680" t="s">
        <v>3547</v>
      </c>
      <c r="B655" s="1172" t="s">
        <v>4080</v>
      </c>
      <c r="C655" s="717" t="s">
        <v>272</v>
      </c>
      <c r="D655" s="719">
        <f>D654</f>
        <v>6</v>
      </c>
      <c r="E655" s="1070">
        <v>25</v>
      </c>
      <c r="F655" s="1110">
        <f t="shared" si="53"/>
        <v>150</v>
      </c>
    </row>
    <row r="656" spans="1:6" ht="12.75">
      <c r="A656" s="1163"/>
      <c r="B656" s="716"/>
      <c r="C656" s="1207"/>
      <c r="D656" s="1214"/>
      <c r="E656" s="1076"/>
      <c r="F656" s="1120"/>
    </row>
    <row r="657" spans="1:6" ht="12.75">
      <c r="A657" s="680"/>
      <c r="B657" s="1164" t="s">
        <v>4107</v>
      </c>
      <c r="C657" s="717"/>
      <c r="D657" s="1209"/>
      <c r="E657" s="1074"/>
      <c r="F657" s="1110"/>
    </row>
    <row r="658" spans="1:6" ht="12.75">
      <c r="A658" s="680"/>
      <c r="B658" s="1172"/>
      <c r="C658" s="717"/>
      <c r="D658" s="1209"/>
      <c r="E658" s="1074"/>
      <c r="F658" s="1110"/>
    </row>
    <row r="659" spans="1:6" ht="267.75">
      <c r="A659" s="680" t="s">
        <v>4108</v>
      </c>
      <c r="B659" s="1172" t="s">
        <v>4109</v>
      </c>
      <c r="C659" s="717"/>
      <c r="D659" s="719"/>
      <c r="E659" s="1070"/>
      <c r="F659" s="1120"/>
    </row>
    <row r="660" spans="1:6" ht="12.75">
      <c r="A660" s="680" t="s">
        <v>3547</v>
      </c>
      <c r="B660" s="1172" t="s">
        <v>3564</v>
      </c>
      <c r="C660" s="717" t="s">
        <v>272</v>
      </c>
      <c r="D660" s="1215">
        <v>7</v>
      </c>
      <c r="E660" s="2406">
        <v>97</v>
      </c>
      <c r="F660" s="1110">
        <f t="shared" ref="F660:F661" si="54">D660*E660</f>
        <v>679</v>
      </c>
    </row>
    <row r="661" spans="1:6" ht="12.75">
      <c r="A661" s="680" t="s">
        <v>3547</v>
      </c>
      <c r="B661" s="1172" t="s">
        <v>4080</v>
      </c>
      <c r="C661" s="717" t="s">
        <v>272</v>
      </c>
      <c r="D661" s="719">
        <f>D660</f>
        <v>7</v>
      </c>
      <c r="E661" s="1070">
        <v>20</v>
      </c>
      <c r="F661" s="1110">
        <f t="shared" si="54"/>
        <v>140</v>
      </c>
    </row>
    <row r="662" spans="1:6" ht="12.75">
      <c r="A662" s="680"/>
      <c r="B662" s="1172" t="s">
        <v>5207</v>
      </c>
      <c r="C662" s="717"/>
      <c r="D662" s="719"/>
      <c r="E662" s="1070"/>
      <c r="F662" s="1110"/>
    </row>
    <row r="663" spans="1:6" ht="255">
      <c r="A663" s="680" t="s">
        <v>4110</v>
      </c>
      <c r="B663" s="1172" t="s">
        <v>4111</v>
      </c>
      <c r="C663" s="717"/>
      <c r="D663" s="719"/>
      <c r="E663" s="1070"/>
      <c r="F663" s="1120"/>
    </row>
    <row r="664" spans="1:6" ht="12.75">
      <c r="A664" s="680" t="s">
        <v>3547</v>
      </c>
      <c r="B664" s="1172" t="s">
        <v>3564</v>
      </c>
      <c r="C664" s="717" t="s">
        <v>272</v>
      </c>
      <c r="D664" s="1215">
        <v>27</v>
      </c>
      <c r="E664" s="2406">
        <v>97</v>
      </c>
      <c r="F664" s="1110">
        <f t="shared" ref="F664:F665" si="55">D664*E664</f>
        <v>2619</v>
      </c>
    </row>
    <row r="665" spans="1:6" ht="12.75">
      <c r="A665" s="680" t="s">
        <v>3547</v>
      </c>
      <c r="B665" s="1172" t="s">
        <v>4080</v>
      </c>
      <c r="C665" s="717" t="s">
        <v>272</v>
      </c>
      <c r="D665" s="719">
        <f>D664</f>
        <v>27</v>
      </c>
      <c r="E665" s="1070">
        <v>20</v>
      </c>
      <c r="F665" s="1110">
        <f t="shared" si="55"/>
        <v>540</v>
      </c>
    </row>
    <row r="666" spans="1:6" ht="12.75">
      <c r="A666" s="680"/>
      <c r="B666" s="1172" t="s">
        <v>5207</v>
      </c>
      <c r="C666" s="717"/>
      <c r="D666" s="719"/>
      <c r="E666" s="1070"/>
      <c r="F666" s="1110"/>
    </row>
    <row r="667" spans="1:6" ht="255">
      <c r="A667" s="680" t="s">
        <v>4112</v>
      </c>
      <c r="B667" s="1172" t="s">
        <v>4113</v>
      </c>
      <c r="C667" s="717"/>
      <c r="D667" s="719"/>
      <c r="E667" s="1070"/>
      <c r="F667" s="1120"/>
    </row>
    <row r="668" spans="1:6" ht="12.75">
      <c r="A668" s="680" t="s">
        <v>3547</v>
      </c>
      <c r="B668" s="1172" t="s">
        <v>3564</v>
      </c>
      <c r="C668" s="717" t="s">
        <v>272</v>
      </c>
      <c r="D668" s="1215">
        <v>18</v>
      </c>
      <c r="E668" s="2406">
        <v>97</v>
      </c>
      <c r="F668" s="1110">
        <f t="shared" ref="F668:F669" si="56">D668*E668</f>
        <v>1746</v>
      </c>
    </row>
    <row r="669" spans="1:6" ht="12.75">
      <c r="A669" s="680" t="s">
        <v>3547</v>
      </c>
      <c r="B669" s="1172" t="s">
        <v>4080</v>
      </c>
      <c r="C669" s="717" t="s">
        <v>272</v>
      </c>
      <c r="D669" s="719">
        <f>D668</f>
        <v>18</v>
      </c>
      <c r="E669" s="1070">
        <v>20</v>
      </c>
      <c r="F669" s="1110">
        <f t="shared" si="56"/>
        <v>360</v>
      </c>
    </row>
    <row r="670" spans="1:6" ht="12.75">
      <c r="A670" s="680"/>
      <c r="B670" s="1172" t="s">
        <v>5207</v>
      </c>
      <c r="C670" s="717"/>
      <c r="D670" s="719"/>
      <c r="E670" s="1070"/>
      <c r="F670" s="1110"/>
    </row>
    <row r="671" spans="1:6" ht="280.5">
      <c r="A671" s="680" t="s">
        <v>4114</v>
      </c>
      <c r="B671" s="1172" t="s">
        <v>4115</v>
      </c>
      <c r="C671" s="717"/>
      <c r="D671" s="719"/>
      <c r="E671" s="1070"/>
      <c r="F671" s="1120"/>
    </row>
    <row r="672" spans="1:6" ht="12.75">
      <c r="A672" s="680" t="s">
        <v>3547</v>
      </c>
      <c r="B672" s="1172" t="s">
        <v>3564</v>
      </c>
      <c r="C672" s="717" t="s">
        <v>272</v>
      </c>
      <c r="D672" s="1215">
        <v>1</v>
      </c>
      <c r="E672" s="2406">
        <v>137</v>
      </c>
      <c r="F672" s="1110">
        <f t="shared" ref="F672:F673" si="57">D672*E672</f>
        <v>137</v>
      </c>
    </row>
    <row r="673" spans="1:6" ht="12.75">
      <c r="A673" s="680" t="s">
        <v>3547</v>
      </c>
      <c r="B673" s="1172" t="s">
        <v>4080</v>
      </c>
      <c r="C673" s="717" t="s">
        <v>272</v>
      </c>
      <c r="D673" s="719">
        <f>D672</f>
        <v>1</v>
      </c>
      <c r="E673" s="1070">
        <v>20</v>
      </c>
      <c r="F673" s="1110">
        <f t="shared" si="57"/>
        <v>20</v>
      </c>
    </row>
    <row r="674" spans="1:6" ht="12.75">
      <c r="A674" s="680"/>
      <c r="B674" s="1172" t="s">
        <v>5207</v>
      </c>
      <c r="C674" s="717"/>
      <c r="D674" s="719"/>
      <c r="E674" s="1070"/>
      <c r="F674" s="1110"/>
    </row>
    <row r="675" spans="1:6" ht="267.75">
      <c r="A675" s="680" t="s">
        <v>4116</v>
      </c>
      <c r="B675" s="1172" t="s">
        <v>4117</v>
      </c>
      <c r="C675" s="717"/>
      <c r="D675" s="719"/>
      <c r="E675" s="1070"/>
      <c r="F675" s="1120"/>
    </row>
    <row r="676" spans="1:6" ht="12.75">
      <c r="A676" s="680" t="s">
        <v>3547</v>
      </c>
      <c r="B676" s="1172" t="s">
        <v>3564</v>
      </c>
      <c r="C676" s="717" t="s">
        <v>272</v>
      </c>
      <c r="D676" s="1215">
        <v>9</v>
      </c>
      <c r="E676" s="2406">
        <v>105</v>
      </c>
      <c r="F676" s="1110">
        <f t="shared" ref="F676:F677" si="58">D676*E676</f>
        <v>945</v>
      </c>
    </row>
    <row r="677" spans="1:6" ht="12.75">
      <c r="A677" s="680" t="s">
        <v>3547</v>
      </c>
      <c r="B677" s="1172" t="s">
        <v>4080</v>
      </c>
      <c r="C677" s="717" t="s">
        <v>272</v>
      </c>
      <c r="D677" s="719">
        <f>D676</f>
        <v>9</v>
      </c>
      <c r="E677" s="1070">
        <v>20</v>
      </c>
      <c r="F677" s="1110">
        <f t="shared" si="58"/>
        <v>180</v>
      </c>
    </row>
    <row r="678" spans="1:6" ht="12.75">
      <c r="A678" s="680"/>
      <c r="B678" s="1172" t="s">
        <v>5207</v>
      </c>
      <c r="C678" s="717"/>
      <c r="D678" s="719"/>
      <c r="E678" s="1070"/>
      <c r="F678" s="1110"/>
    </row>
    <row r="679" spans="1:6" ht="242.25">
      <c r="A679" s="680" t="s">
        <v>4118</v>
      </c>
      <c r="B679" s="1172" t="s">
        <v>4119</v>
      </c>
      <c r="C679" s="717"/>
      <c r="D679" s="719"/>
      <c r="E679" s="1070"/>
      <c r="F679" s="1120"/>
    </row>
    <row r="680" spans="1:6" ht="12.75">
      <c r="A680" s="680" t="s">
        <v>3547</v>
      </c>
      <c r="B680" s="1172" t="s">
        <v>3564</v>
      </c>
      <c r="C680" s="717" t="s">
        <v>272</v>
      </c>
      <c r="D680" s="1215">
        <v>1</v>
      </c>
      <c r="E680" s="2406">
        <v>97</v>
      </c>
      <c r="F680" s="1110">
        <f t="shared" ref="F680:F681" si="59">D680*E680</f>
        <v>97</v>
      </c>
    </row>
    <row r="681" spans="1:6" ht="12.75">
      <c r="A681" s="680" t="s">
        <v>3547</v>
      </c>
      <c r="B681" s="1172" t="s">
        <v>4080</v>
      </c>
      <c r="C681" s="717" t="s">
        <v>272</v>
      </c>
      <c r="D681" s="719">
        <f>D680</f>
        <v>1</v>
      </c>
      <c r="E681" s="1070">
        <v>20</v>
      </c>
      <c r="F681" s="1110">
        <f t="shared" si="59"/>
        <v>20</v>
      </c>
    </row>
    <row r="682" spans="1:6" ht="12.75">
      <c r="A682" s="680"/>
      <c r="B682" s="1172" t="s">
        <v>5207</v>
      </c>
      <c r="C682" s="717"/>
      <c r="D682" s="719"/>
      <c r="E682" s="1070"/>
      <c r="F682" s="1110"/>
    </row>
    <row r="683" spans="1:6" ht="245.25" customHeight="1">
      <c r="A683" s="680" t="s">
        <v>4120</v>
      </c>
      <c r="B683" s="1172" t="s">
        <v>4121</v>
      </c>
      <c r="C683" s="717"/>
      <c r="D683" s="719"/>
      <c r="E683" s="1070"/>
      <c r="F683" s="1120"/>
    </row>
    <row r="684" spans="1:6" ht="12.75">
      <c r="A684" s="680" t="s">
        <v>3547</v>
      </c>
      <c r="B684" s="1172" t="s">
        <v>3564</v>
      </c>
      <c r="C684" s="717" t="s">
        <v>272</v>
      </c>
      <c r="D684" s="1215">
        <v>5</v>
      </c>
      <c r="E684" s="2406">
        <v>97</v>
      </c>
      <c r="F684" s="1110">
        <f t="shared" ref="F684:F685" si="60">D684*E684</f>
        <v>485</v>
      </c>
    </row>
    <row r="685" spans="1:6" ht="12.75">
      <c r="A685" s="680" t="s">
        <v>3547</v>
      </c>
      <c r="B685" s="1172" t="s">
        <v>4080</v>
      </c>
      <c r="C685" s="717" t="s">
        <v>272</v>
      </c>
      <c r="D685" s="719">
        <f>D684</f>
        <v>5</v>
      </c>
      <c r="E685" s="1070">
        <v>20</v>
      </c>
      <c r="F685" s="1110">
        <f t="shared" si="60"/>
        <v>100</v>
      </c>
    </row>
    <row r="686" spans="1:6" ht="12.75">
      <c r="A686" s="680"/>
      <c r="B686" s="1172" t="s">
        <v>5207</v>
      </c>
      <c r="C686" s="717"/>
      <c r="D686" s="719"/>
      <c r="E686" s="1070"/>
      <c r="F686" s="1110"/>
    </row>
    <row r="687" spans="1:6" ht="255">
      <c r="A687" s="680" t="s">
        <v>4122</v>
      </c>
      <c r="B687" s="1172" t="s">
        <v>4123</v>
      </c>
      <c r="C687" s="717"/>
      <c r="D687" s="719"/>
      <c r="E687" s="1070"/>
      <c r="F687" s="1120"/>
    </row>
    <row r="688" spans="1:6" ht="12.75">
      <c r="A688" s="680" t="s">
        <v>3547</v>
      </c>
      <c r="B688" s="1172" t="s">
        <v>3564</v>
      </c>
      <c r="C688" s="717" t="s">
        <v>272</v>
      </c>
      <c r="D688" s="1215">
        <v>1</v>
      </c>
      <c r="E688" s="2406">
        <v>250</v>
      </c>
      <c r="F688" s="1110">
        <f t="shared" ref="F688:F689" si="61">D688*E688</f>
        <v>250</v>
      </c>
    </row>
    <row r="689" spans="1:6" ht="12.75">
      <c r="A689" s="680" t="s">
        <v>3547</v>
      </c>
      <c r="B689" s="1172" t="s">
        <v>4080</v>
      </c>
      <c r="C689" s="717" t="s">
        <v>272</v>
      </c>
      <c r="D689" s="719">
        <f>D688</f>
        <v>1</v>
      </c>
      <c r="E689" s="1070">
        <v>20</v>
      </c>
      <c r="F689" s="1110">
        <f t="shared" si="61"/>
        <v>20</v>
      </c>
    </row>
    <row r="690" spans="1:6" ht="12.75">
      <c r="A690" s="680"/>
      <c r="B690" s="1172" t="s">
        <v>5207</v>
      </c>
      <c r="C690" s="717"/>
      <c r="D690" s="719"/>
      <c r="E690" s="1070"/>
      <c r="F690" s="1110"/>
    </row>
    <row r="691" spans="1:6" ht="242.25">
      <c r="A691" s="680" t="s">
        <v>4124</v>
      </c>
      <c r="B691" s="1172" t="s">
        <v>4125</v>
      </c>
      <c r="C691" s="717"/>
      <c r="D691" s="719"/>
      <c r="E691" s="1070"/>
      <c r="F691" s="1120"/>
    </row>
    <row r="692" spans="1:6" ht="12.75">
      <c r="A692" s="680" t="s">
        <v>3547</v>
      </c>
      <c r="B692" s="1172" t="s">
        <v>3564</v>
      </c>
      <c r="C692" s="717" t="s">
        <v>272</v>
      </c>
      <c r="D692" s="1215">
        <v>24</v>
      </c>
      <c r="E692" s="2406">
        <v>105</v>
      </c>
      <c r="F692" s="1110">
        <f t="shared" ref="F692:F693" si="62">D692*E692</f>
        <v>2520</v>
      </c>
    </row>
    <row r="693" spans="1:6" ht="12.75">
      <c r="A693" s="680" t="s">
        <v>3547</v>
      </c>
      <c r="B693" s="1172" t="s">
        <v>4080</v>
      </c>
      <c r="C693" s="717" t="s">
        <v>272</v>
      </c>
      <c r="D693" s="719">
        <f>D692</f>
        <v>24</v>
      </c>
      <c r="E693" s="1070">
        <v>20</v>
      </c>
      <c r="F693" s="1110">
        <f t="shared" si="62"/>
        <v>480</v>
      </c>
    </row>
    <row r="694" spans="1:6" ht="12.75">
      <c r="A694" s="680"/>
      <c r="B694" s="1172" t="s">
        <v>5207</v>
      </c>
      <c r="C694" s="717"/>
      <c r="D694" s="719"/>
      <c r="E694" s="1070"/>
      <c r="F694" s="1110"/>
    </row>
    <row r="695" spans="1:6" ht="267.75">
      <c r="A695" s="680" t="s">
        <v>4126</v>
      </c>
      <c r="B695" s="1172" t="s">
        <v>4127</v>
      </c>
      <c r="C695" s="717"/>
      <c r="D695" s="719"/>
      <c r="E695" s="1070"/>
      <c r="F695" s="1120"/>
    </row>
    <row r="696" spans="1:6" ht="12.75">
      <c r="A696" s="680" t="s">
        <v>3547</v>
      </c>
      <c r="B696" s="1172" t="s">
        <v>3564</v>
      </c>
      <c r="C696" s="717" t="s">
        <v>272</v>
      </c>
      <c r="D696" s="1215">
        <v>7</v>
      </c>
      <c r="E696" s="2406">
        <v>156</v>
      </c>
      <c r="F696" s="1110">
        <f t="shared" ref="F696:F697" si="63">D696*E696</f>
        <v>1092</v>
      </c>
    </row>
    <row r="697" spans="1:6" ht="12.75">
      <c r="A697" s="680" t="s">
        <v>3547</v>
      </c>
      <c r="B697" s="1172" t="s">
        <v>4080</v>
      </c>
      <c r="C697" s="717" t="s">
        <v>272</v>
      </c>
      <c r="D697" s="719">
        <f>D696</f>
        <v>7</v>
      </c>
      <c r="E697" s="1070">
        <v>20</v>
      </c>
      <c r="F697" s="1110">
        <f t="shared" si="63"/>
        <v>140</v>
      </c>
    </row>
    <row r="698" spans="1:6" ht="12.75">
      <c r="A698" s="680"/>
      <c r="B698" s="1172" t="s">
        <v>5207</v>
      </c>
      <c r="C698" s="717"/>
      <c r="D698" s="719"/>
      <c r="E698" s="1070"/>
      <c r="F698" s="1110"/>
    </row>
    <row r="699" spans="1:6" ht="280.5">
      <c r="A699" s="680" t="s">
        <v>4128</v>
      </c>
      <c r="B699" s="1172" t="s">
        <v>4129</v>
      </c>
      <c r="C699" s="717"/>
      <c r="D699" s="719"/>
      <c r="E699" s="1070"/>
      <c r="F699" s="1120"/>
    </row>
    <row r="700" spans="1:6" ht="12.75">
      <c r="A700" s="680" t="s">
        <v>3547</v>
      </c>
      <c r="B700" s="1172" t="s">
        <v>3564</v>
      </c>
      <c r="C700" s="717" t="s">
        <v>272</v>
      </c>
      <c r="D700" s="1215">
        <v>8</v>
      </c>
      <c r="E700" s="2406">
        <v>156</v>
      </c>
      <c r="F700" s="1110">
        <f t="shared" ref="F700:F701" si="64">D700*E700</f>
        <v>1248</v>
      </c>
    </row>
    <row r="701" spans="1:6" ht="12.75">
      <c r="A701" s="680" t="s">
        <v>3547</v>
      </c>
      <c r="B701" s="1172" t="s">
        <v>4080</v>
      </c>
      <c r="C701" s="717" t="s">
        <v>272</v>
      </c>
      <c r="D701" s="719">
        <f>D700</f>
        <v>8</v>
      </c>
      <c r="E701" s="1070">
        <v>20</v>
      </c>
      <c r="F701" s="1110">
        <f t="shared" si="64"/>
        <v>160</v>
      </c>
    </row>
    <row r="702" spans="1:6" ht="12.75">
      <c r="A702" s="680"/>
      <c r="B702" s="1172" t="s">
        <v>5207</v>
      </c>
      <c r="C702" s="717"/>
      <c r="D702" s="719"/>
      <c r="E702" s="1070"/>
      <c r="F702" s="1110"/>
    </row>
    <row r="703" spans="1:6" ht="255">
      <c r="A703" s="680" t="s">
        <v>4130</v>
      </c>
      <c r="B703" s="1172" t="s">
        <v>4131</v>
      </c>
      <c r="C703" s="717"/>
      <c r="D703" s="719"/>
      <c r="E703" s="1070"/>
      <c r="F703" s="1120"/>
    </row>
    <row r="704" spans="1:6" ht="12.75">
      <c r="A704" s="680" t="s">
        <v>3547</v>
      </c>
      <c r="B704" s="1172" t="s">
        <v>3564</v>
      </c>
      <c r="C704" s="717" t="s">
        <v>272</v>
      </c>
      <c r="D704" s="1215">
        <v>34</v>
      </c>
      <c r="E704" s="2406">
        <v>124</v>
      </c>
      <c r="F704" s="1110">
        <f t="shared" ref="F704:F705" si="65">D704*E704</f>
        <v>4216</v>
      </c>
    </row>
    <row r="705" spans="1:6" ht="12.75">
      <c r="A705" s="680" t="s">
        <v>3547</v>
      </c>
      <c r="B705" s="1172" t="s">
        <v>4080</v>
      </c>
      <c r="C705" s="717" t="s">
        <v>272</v>
      </c>
      <c r="D705" s="719">
        <f>D704</f>
        <v>34</v>
      </c>
      <c r="E705" s="1070">
        <v>20</v>
      </c>
      <c r="F705" s="1110">
        <f t="shared" si="65"/>
        <v>680</v>
      </c>
    </row>
    <row r="706" spans="1:6" ht="12.75">
      <c r="A706" s="680"/>
      <c r="B706" s="1172" t="s">
        <v>5207</v>
      </c>
      <c r="C706" s="717"/>
      <c r="D706" s="719"/>
      <c r="E706" s="1070"/>
      <c r="F706" s="1110"/>
    </row>
    <row r="707" spans="1:6" ht="242.25">
      <c r="A707" s="680" t="s">
        <v>4132</v>
      </c>
      <c r="B707" s="1172" t="s">
        <v>4133</v>
      </c>
      <c r="C707" s="717"/>
      <c r="D707" s="719"/>
      <c r="E707" s="1070"/>
      <c r="F707" s="1120"/>
    </row>
    <row r="708" spans="1:6" ht="12.75">
      <c r="A708" s="680" t="s">
        <v>3547</v>
      </c>
      <c r="B708" s="1172" t="s">
        <v>3564</v>
      </c>
      <c r="C708" s="717" t="s">
        <v>272</v>
      </c>
      <c r="D708" s="1215">
        <v>9</v>
      </c>
      <c r="E708" s="2406">
        <v>124.6</v>
      </c>
      <c r="F708" s="1110">
        <f t="shared" ref="F708:F709" si="66">D708*E708</f>
        <v>1121.3999999999999</v>
      </c>
    </row>
    <row r="709" spans="1:6" ht="12.75">
      <c r="A709" s="680" t="s">
        <v>3547</v>
      </c>
      <c r="B709" s="1172" t="s">
        <v>4080</v>
      </c>
      <c r="C709" s="717" t="s">
        <v>272</v>
      </c>
      <c r="D709" s="719">
        <f>D708</f>
        <v>9</v>
      </c>
      <c r="E709" s="1070">
        <v>20</v>
      </c>
      <c r="F709" s="1110">
        <f t="shared" si="66"/>
        <v>180</v>
      </c>
    </row>
    <row r="710" spans="1:6" ht="12.75">
      <c r="A710" s="680"/>
      <c r="B710" s="1172" t="s">
        <v>5207</v>
      </c>
      <c r="C710" s="717"/>
      <c r="D710" s="719"/>
      <c r="E710" s="1070"/>
      <c r="F710" s="1110"/>
    </row>
    <row r="711" spans="1:6" ht="229.5">
      <c r="A711" s="680" t="s">
        <v>4134</v>
      </c>
      <c r="B711" s="1172" t="s">
        <v>4135</v>
      </c>
      <c r="C711" s="717"/>
      <c r="D711" s="719"/>
      <c r="E711" s="1070"/>
      <c r="F711" s="1120"/>
    </row>
    <row r="712" spans="1:6" ht="12.75">
      <c r="A712" s="680" t="s">
        <v>3547</v>
      </c>
      <c r="B712" s="1172" t="s">
        <v>3564</v>
      </c>
      <c r="C712" s="717" t="s">
        <v>272</v>
      </c>
      <c r="D712" s="1215">
        <v>1</v>
      </c>
      <c r="E712" s="2406">
        <v>164</v>
      </c>
      <c r="F712" s="1110">
        <f t="shared" ref="F712:F713" si="67">D712*E712</f>
        <v>164</v>
      </c>
    </row>
    <row r="713" spans="1:6" ht="12.75">
      <c r="A713" s="680" t="s">
        <v>3547</v>
      </c>
      <c r="B713" s="1172" t="s">
        <v>4080</v>
      </c>
      <c r="C713" s="717" t="s">
        <v>272</v>
      </c>
      <c r="D713" s="719">
        <f>D712</f>
        <v>1</v>
      </c>
      <c r="E713" s="1070">
        <v>20</v>
      </c>
      <c r="F713" s="1110">
        <f t="shared" si="67"/>
        <v>20</v>
      </c>
    </row>
    <row r="714" spans="1:6" ht="12.75">
      <c r="A714" s="680"/>
      <c r="B714" s="1172" t="s">
        <v>5207</v>
      </c>
      <c r="C714" s="717"/>
      <c r="D714" s="719"/>
      <c r="E714" s="1070"/>
      <c r="F714" s="1110"/>
    </row>
    <row r="715" spans="1:6" ht="382.5">
      <c r="A715" s="680" t="s">
        <v>4136</v>
      </c>
      <c r="B715" s="1172" t="s">
        <v>4137</v>
      </c>
      <c r="C715" s="717"/>
      <c r="D715" s="719"/>
      <c r="E715" s="1070"/>
      <c r="F715" s="1120"/>
    </row>
    <row r="716" spans="1:6" ht="12.75">
      <c r="A716" s="680" t="s">
        <v>3547</v>
      </c>
      <c r="B716" s="1172" t="s">
        <v>3564</v>
      </c>
      <c r="C716" s="717" t="s">
        <v>272</v>
      </c>
      <c r="D716" s="1215">
        <v>1</v>
      </c>
      <c r="E716" s="2407">
        <v>8500</v>
      </c>
      <c r="F716" s="1110">
        <f t="shared" ref="F716:F717" si="68">D716*E716</f>
        <v>8500</v>
      </c>
    </row>
    <row r="717" spans="1:6" ht="12.75">
      <c r="A717" s="680" t="s">
        <v>3547</v>
      </c>
      <c r="B717" s="1172" t="s">
        <v>4080</v>
      </c>
      <c r="C717" s="717" t="s">
        <v>272</v>
      </c>
      <c r="D717" s="719">
        <f>D716</f>
        <v>1</v>
      </c>
      <c r="E717" s="1070">
        <v>1255</v>
      </c>
      <c r="F717" s="1110">
        <f t="shared" si="68"/>
        <v>1255</v>
      </c>
    </row>
    <row r="718" spans="1:6" ht="12.75">
      <c r="A718" s="680"/>
      <c r="B718" s="1172" t="s">
        <v>5207</v>
      </c>
      <c r="C718" s="717"/>
      <c r="D718" s="719"/>
      <c r="E718" s="1070"/>
      <c r="F718" s="1110"/>
    </row>
    <row r="719" spans="1:6" ht="76.5">
      <c r="A719" s="680" t="s">
        <v>4138</v>
      </c>
      <c r="B719" s="1172" t="s">
        <v>4139</v>
      </c>
      <c r="C719" s="717"/>
      <c r="D719" s="719"/>
      <c r="E719" s="1070"/>
      <c r="F719" s="1120"/>
    </row>
    <row r="720" spans="1:6" ht="12.75">
      <c r="A720" s="680" t="s">
        <v>3547</v>
      </c>
      <c r="B720" s="1172" t="s">
        <v>3564</v>
      </c>
      <c r="C720" s="717" t="s">
        <v>272</v>
      </c>
      <c r="D720" s="1215">
        <v>5</v>
      </c>
      <c r="E720" s="2406">
        <v>124</v>
      </c>
      <c r="F720" s="1110">
        <f t="shared" ref="F720:F721" si="69">D720*E720</f>
        <v>620</v>
      </c>
    </row>
    <row r="721" spans="1:6" ht="12.75">
      <c r="A721" s="680" t="s">
        <v>3547</v>
      </c>
      <c r="B721" s="1172" t="s">
        <v>4080</v>
      </c>
      <c r="C721" s="717" t="s">
        <v>272</v>
      </c>
      <c r="D721" s="719">
        <f>D720</f>
        <v>5</v>
      </c>
      <c r="E721" s="1070">
        <v>20</v>
      </c>
      <c r="F721" s="1110">
        <f t="shared" si="69"/>
        <v>100</v>
      </c>
    </row>
    <row r="722" spans="1:6" ht="12.75">
      <c r="A722" s="680"/>
      <c r="B722" s="1172"/>
      <c r="C722" s="717"/>
      <c r="D722" s="719"/>
      <c r="E722" s="1070"/>
      <c r="F722" s="1110"/>
    </row>
    <row r="723" spans="1:6" ht="114.75">
      <c r="A723" s="680" t="s">
        <v>4140</v>
      </c>
      <c r="B723" s="1172" t="s">
        <v>4141</v>
      </c>
      <c r="C723" s="717"/>
      <c r="D723" s="719"/>
      <c r="E723" s="1070"/>
      <c r="F723" s="1120"/>
    </row>
    <row r="724" spans="1:6" ht="12.75">
      <c r="A724" s="680" t="s">
        <v>3547</v>
      </c>
      <c r="B724" s="1172" t="s">
        <v>3564</v>
      </c>
      <c r="C724" s="717" t="s">
        <v>272</v>
      </c>
      <c r="D724" s="1215">
        <v>1</v>
      </c>
      <c r="E724" s="2406">
        <v>177</v>
      </c>
      <c r="F724" s="1110">
        <f t="shared" ref="F724:F725" si="70">D724*E724</f>
        <v>177</v>
      </c>
    </row>
    <row r="725" spans="1:6" ht="12.75">
      <c r="A725" s="680" t="s">
        <v>3547</v>
      </c>
      <c r="B725" s="1172" t="s">
        <v>4080</v>
      </c>
      <c r="C725" s="717" t="s">
        <v>272</v>
      </c>
      <c r="D725" s="719">
        <f>D724</f>
        <v>1</v>
      </c>
      <c r="E725" s="1070">
        <v>25</v>
      </c>
      <c r="F725" s="1110">
        <f t="shared" si="70"/>
        <v>25</v>
      </c>
    </row>
    <row r="726" spans="1:6" ht="12.75">
      <c r="A726" s="680"/>
      <c r="B726" s="1172" t="s">
        <v>5207</v>
      </c>
      <c r="C726" s="717"/>
      <c r="D726" s="719"/>
      <c r="E726" s="1070"/>
      <c r="F726" s="1120"/>
    </row>
    <row r="727" spans="1:6" ht="76.5">
      <c r="A727" s="680" t="s">
        <v>4142</v>
      </c>
      <c r="B727" s="1172" t="s">
        <v>4143</v>
      </c>
      <c r="C727" s="717"/>
      <c r="D727" s="719"/>
      <c r="E727" s="1070"/>
      <c r="F727" s="1120"/>
    </row>
    <row r="728" spans="1:6" ht="12.75">
      <c r="A728" s="680" t="s">
        <v>3547</v>
      </c>
      <c r="B728" s="1172" t="s">
        <v>3564</v>
      </c>
      <c r="C728" s="717" t="s">
        <v>272</v>
      </c>
      <c r="D728" s="1215">
        <v>1</v>
      </c>
      <c r="E728" s="2406">
        <v>333</v>
      </c>
      <c r="F728" s="1110">
        <f t="shared" ref="F728:F729" si="71">D728*E728</f>
        <v>333</v>
      </c>
    </row>
    <row r="729" spans="1:6" ht="12.75">
      <c r="A729" s="680" t="s">
        <v>3547</v>
      </c>
      <c r="B729" s="1172" t="s">
        <v>4080</v>
      </c>
      <c r="C729" s="717" t="s">
        <v>272</v>
      </c>
      <c r="D729" s="719">
        <f>D728</f>
        <v>1</v>
      </c>
      <c r="E729" s="1070">
        <v>35</v>
      </c>
      <c r="F729" s="1110">
        <f t="shared" si="71"/>
        <v>35</v>
      </c>
    </row>
    <row r="730" spans="1:6" ht="12.75">
      <c r="A730" s="680"/>
      <c r="B730" s="1172"/>
      <c r="C730" s="717"/>
      <c r="D730" s="719"/>
      <c r="E730" s="1070"/>
      <c r="F730" s="1110"/>
    </row>
    <row r="731" spans="1:6" ht="12.75">
      <c r="A731" s="680"/>
      <c r="B731" s="1164" t="s">
        <v>4144</v>
      </c>
      <c r="C731" s="717"/>
      <c r="D731" s="719"/>
      <c r="E731" s="1070"/>
      <c r="F731" s="1120"/>
    </row>
    <row r="732" spans="1:6" ht="12.75">
      <c r="A732" s="680"/>
      <c r="B732" s="1172"/>
      <c r="C732" s="717"/>
      <c r="D732" s="1209"/>
      <c r="E732" s="1079"/>
      <c r="F732" s="1110"/>
    </row>
    <row r="733" spans="1:6" ht="12.75">
      <c r="A733" s="680" t="s">
        <v>4145</v>
      </c>
      <c r="B733" s="1172" t="s">
        <v>4146</v>
      </c>
      <c r="C733" s="717" t="s">
        <v>3598</v>
      </c>
      <c r="D733" s="1216">
        <v>1</v>
      </c>
      <c r="E733" s="2408">
        <v>742</v>
      </c>
      <c r="F733" s="1110">
        <f t="shared" ref="F733" si="72">D733*E733</f>
        <v>742</v>
      </c>
    </row>
    <row r="734" spans="1:6" ht="12.75">
      <c r="A734" s="680"/>
      <c r="B734" s="1172"/>
      <c r="C734" s="717"/>
      <c r="D734" s="1217"/>
      <c r="E734" s="1080"/>
      <c r="F734" s="1110"/>
    </row>
    <row r="735" spans="1:6" ht="102">
      <c r="A735" s="680" t="s">
        <v>4147</v>
      </c>
      <c r="B735" s="1172" t="s">
        <v>4148</v>
      </c>
      <c r="C735" s="717" t="s">
        <v>3598</v>
      </c>
      <c r="D735" s="1216">
        <v>1</v>
      </c>
      <c r="E735" s="2409">
        <v>1000</v>
      </c>
      <c r="F735" s="1110">
        <f t="shared" ref="F735" si="73">D735*E735</f>
        <v>1000</v>
      </c>
    </row>
    <row r="736" spans="1:6" ht="12.75">
      <c r="A736" s="680"/>
      <c r="B736" s="1172"/>
      <c r="C736" s="717"/>
      <c r="D736" s="1217"/>
      <c r="E736" s="1080"/>
      <c r="F736" s="1110"/>
    </row>
    <row r="737" spans="1:6" ht="63.75">
      <c r="A737" s="680" t="s">
        <v>4149</v>
      </c>
      <c r="B737" s="1172" t="s">
        <v>4150</v>
      </c>
      <c r="C737" s="717" t="s">
        <v>3598</v>
      </c>
      <c r="D737" s="1216">
        <v>1</v>
      </c>
      <c r="E737" s="2408">
        <v>1700</v>
      </c>
      <c r="F737" s="1110">
        <f t="shared" ref="F737" si="74">D737*E737</f>
        <v>1700</v>
      </c>
    </row>
    <row r="738" spans="1:6" ht="12.75">
      <c r="A738" s="670"/>
      <c r="B738" s="1172"/>
      <c r="C738" s="671"/>
      <c r="D738" s="693"/>
      <c r="E738" s="1063"/>
      <c r="F738" s="1111"/>
    </row>
    <row r="739" spans="1:6" ht="12.75">
      <c r="A739" s="670"/>
      <c r="B739" s="1164" t="s">
        <v>4151</v>
      </c>
      <c r="C739" s="671"/>
      <c r="D739" s="693"/>
      <c r="E739" s="1063"/>
      <c r="F739" s="1111"/>
    </row>
    <row r="740" spans="1:6" ht="12.75">
      <c r="A740" s="670"/>
      <c r="B740" s="1164"/>
      <c r="C740" s="671"/>
      <c r="D740" s="693"/>
      <c r="E740" s="1063"/>
      <c r="F740" s="1111"/>
    </row>
    <row r="741" spans="1:6" ht="38.25">
      <c r="A741" s="670" t="s">
        <v>4152</v>
      </c>
      <c r="B741" s="667" t="s">
        <v>4153</v>
      </c>
      <c r="C741" s="744"/>
      <c r="D741" s="1218"/>
      <c r="E741" s="1064"/>
      <c r="F741" s="1113"/>
    </row>
    <row r="742" spans="1:6" ht="25.5">
      <c r="A742" s="723" t="s">
        <v>3448</v>
      </c>
      <c r="B742" s="667" t="s">
        <v>4154</v>
      </c>
      <c r="C742" s="683" t="s">
        <v>272</v>
      </c>
      <c r="D742" s="1218">
        <v>100</v>
      </c>
      <c r="E742" s="1064">
        <v>5</v>
      </c>
      <c r="F742" s="1113">
        <f t="shared" ref="F742:F743" si="75">D742*E742</f>
        <v>500</v>
      </c>
    </row>
    <row r="743" spans="1:6" ht="25.5">
      <c r="A743" s="723" t="s">
        <v>3448</v>
      </c>
      <c r="B743" s="667" t="s">
        <v>4155</v>
      </c>
      <c r="C743" s="683" t="s">
        <v>272</v>
      </c>
      <c r="D743" s="1218">
        <v>50</v>
      </c>
      <c r="E743" s="1064">
        <v>5</v>
      </c>
      <c r="F743" s="1113">
        <f t="shared" si="75"/>
        <v>250</v>
      </c>
    </row>
    <row r="744" spans="1:6" ht="12.75">
      <c r="A744" s="670"/>
      <c r="B744" s="1172"/>
      <c r="C744" s="671"/>
      <c r="D744" s="693"/>
      <c r="E744" s="1063"/>
      <c r="F744" s="1104"/>
    </row>
    <row r="745" spans="1:6" ht="51">
      <c r="A745" s="670" t="s">
        <v>4156</v>
      </c>
      <c r="B745" s="667" t="s">
        <v>4157</v>
      </c>
      <c r="C745" s="743"/>
      <c r="D745" s="693"/>
      <c r="E745" s="1063"/>
      <c r="F745" s="1111"/>
    </row>
    <row r="746" spans="1:6" ht="12.75">
      <c r="A746" s="670" t="s">
        <v>3448</v>
      </c>
      <c r="B746" s="667" t="s">
        <v>4158</v>
      </c>
      <c r="C746" s="665" t="s">
        <v>272</v>
      </c>
      <c r="D746" s="693">
        <v>52</v>
      </c>
      <c r="E746" s="1063">
        <v>12</v>
      </c>
      <c r="F746" s="1111">
        <f>D746*E746</f>
        <v>624</v>
      </c>
    </row>
    <row r="747" spans="1:6" ht="12.75">
      <c r="A747" s="670" t="s">
        <v>3448</v>
      </c>
      <c r="B747" s="667" t="s">
        <v>4159</v>
      </c>
      <c r="C747" s="665" t="s">
        <v>272</v>
      </c>
      <c r="D747" s="693">
        <v>41</v>
      </c>
      <c r="E747" s="1063">
        <v>13</v>
      </c>
      <c r="F747" s="1111">
        <f>D747*E747</f>
        <v>533</v>
      </c>
    </row>
    <row r="748" spans="1:6" ht="12.75">
      <c r="A748" s="670" t="s">
        <v>3448</v>
      </c>
      <c r="B748" s="667" t="s">
        <v>4160</v>
      </c>
      <c r="C748" s="665" t="s">
        <v>272</v>
      </c>
      <c r="D748" s="693">
        <v>5</v>
      </c>
      <c r="E748" s="1063">
        <v>15</v>
      </c>
      <c r="F748" s="1111">
        <f>D748*E748</f>
        <v>75</v>
      </c>
    </row>
    <row r="749" spans="1:6" ht="12.75">
      <c r="A749" s="670" t="s">
        <v>3448</v>
      </c>
      <c r="B749" s="667" t="s">
        <v>4161</v>
      </c>
      <c r="C749" s="665" t="s">
        <v>272</v>
      </c>
      <c r="D749" s="693">
        <v>12</v>
      </c>
      <c r="E749" s="1063">
        <v>13</v>
      </c>
      <c r="F749" s="1111">
        <f>D749*E749</f>
        <v>156</v>
      </c>
    </row>
    <row r="750" spans="1:6" ht="12.75">
      <c r="A750" s="670"/>
      <c r="B750" s="667"/>
      <c r="C750" s="671"/>
      <c r="D750" s="693"/>
      <c r="E750" s="1063"/>
      <c r="F750" s="1111"/>
    </row>
    <row r="751" spans="1:6" ht="51">
      <c r="A751" s="670" t="s">
        <v>4162</v>
      </c>
      <c r="B751" s="667" t="s">
        <v>4163</v>
      </c>
      <c r="C751" s="743"/>
      <c r="D751" s="693"/>
      <c r="E751" s="1063"/>
      <c r="F751" s="1111"/>
    </row>
    <row r="752" spans="1:6" ht="12.75">
      <c r="A752" s="670" t="s">
        <v>3448</v>
      </c>
      <c r="B752" s="667" t="s">
        <v>4164</v>
      </c>
      <c r="C752" s="665" t="s">
        <v>272</v>
      </c>
      <c r="D752" s="693">
        <v>2</v>
      </c>
      <c r="E752" s="1063">
        <v>110</v>
      </c>
      <c r="F752" s="1111">
        <f>D752*E752</f>
        <v>220</v>
      </c>
    </row>
    <row r="753" spans="1:6" ht="12.75">
      <c r="A753" s="721"/>
      <c r="B753" s="667"/>
      <c r="C753" s="744"/>
      <c r="D753" s="684"/>
      <c r="E753" s="1064"/>
      <c r="F753" s="1111"/>
    </row>
    <row r="754" spans="1:6" ht="12.75">
      <c r="A754" s="1199"/>
      <c r="B754" s="1200" t="s">
        <v>4165</v>
      </c>
      <c r="C754" s="1194"/>
      <c r="D754" s="1201"/>
      <c r="E754" s="2405"/>
      <c r="F754" s="1107">
        <f>SUM(F553:F752)</f>
        <v>107454.39999999999</v>
      </c>
    </row>
    <row r="755" spans="1:6" ht="12.75">
      <c r="A755" s="670"/>
      <c r="B755" s="1172"/>
      <c r="C755" s="671"/>
      <c r="D755" s="693"/>
      <c r="E755" s="1063"/>
      <c r="F755" s="1111"/>
    </row>
    <row r="756" spans="1:6" ht="12.75">
      <c r="A756" s="670"/>
      <c r="B756" s="1172"/>
      <c r="C756" s="671"/>
      <c r="D756" s="693"/>
      <c r="E756" s="1063"/>
      <c r="F756" s="1111"/>
    </row>
    <row r="757" spans="1:6" ht="12.75">
      <c r="A757" s="1219" t="s">
        <v>3483</v>
      </c>
      <c r="B757" s="1196" t="s">
        <v>3842</v>
      </c>
      <c r="C757" s="665"/>
      <c r="D757" s="720"/>
      <c r="E757" s="814"/>
      <c r="F757" s="1123"/>
    </row>
    <row r="758" spans="1:6" ht="12.75">
      <c r="A758" s="1219"/>
      <c r="B758" s="1196"/>
      <c r="C758" s="665"/>
      <c r="D758" s="720"/>
      <c r="E758" s="814"/>
      <c r="F758" s="1123"/>
    </row>
    <row r="759" spans="1:6" ht="51">
      <c r="A759" s="670" t="s">
        <v>3445</v>
      </c>
      <c r="B759" s="1162" t="s">
        <v>4166</v>
      </c>
      <c r="C759" s="1220"/>
      <c r="D759" s="693"/>
      <c r="E759" s="814"/>
      <c r="F759" s="1109"/>
    </row>
    <row r="760" spans="1:6" ht="12.75">
      <c r="A760" s="670" t="s">
        <v>3547</v>
      </c>
      <c r="B760" s="1162" t="s">
        <v>4167</v>
      </c>
      <c r="C760" s="1221" t="s">
        <v>3450</v>
      </c>
      <c r="D760" s="1178">
        <v>1</v>
      </c>
      <c r="E760" s="801">
        <v>250</v>
      </c>
      <c r="F760" s="1111">
        <f>D760*E760</f>
        <v>250</v>
      </c>
    </row>
    <row r="761" spans="1:6" ht="12.75">
      <c r="A761" s="670"/>
      <c r="B761" s="1162"/>
      <c r="C761" s="671"/>
      <c r="D761" s="1178"/>
      <c r="E761" s="1063"/>
      <c r="F761" s="1124"/>
    </row>
    <row r="762" spans="1:6" ht="51">
      <c r="A762" s="670" t="s">
        <v>3452</v>
      </c>
      <c r="B762" s="728" t="s">
        <v>4168</v>
      </c>
      <c r="C762" s="1222" t="s">
        <v>272</v>
      </c>
      <c r="D762" s="1178">
        <v>1</v>
      </c>
      <c r="E762" s="801">
        <v>55</v>
      </c>
      <c r="F762" s="1111">
        <f>D762*E762</f>
        <v>55</v>
      </c>
    </row>
    <row r="763" spans="1:6" ht="12.75">
      <c r="A763" s="670"/>
      <c r="B763" s="728"/>
      <c r="C763" s="1222"/>
      <c r="D763" s="1178"/>
      <c r="E763" s="801"/>
      <c r="F763" s="1111"/>
    </row>
    <row r="764" spans="1:6" ht="38.25">
      <c r="A764" s="691" t="s">
        <v>3454</v>
      </c>
      <c r="B764" s="1162" t="s">
        <v>4169</v>
      </c>
      <c r="C764" s="683"/>
      <c r="D764" s="1180"/>
      <c r="E764" s="1064"/>
      <c r="F764" s="1113"/>
    </row>
    <row r="765" spans="1:6" ht="51">
      <c r="A765" s="691" t="s">
        <v>3547</v>
      </c>
      <c r="B765" s="1162" t="s">
        <v>4170</v>
      </c>
      <c r="C765" s="683" t="s">
        <v>272</v>
      </c>
      <c r="D765" s="1180">
        <v>5</v>
      </c>
      <c r="E765" s="801">
        <v>25</v>
      </c>
      <c r="F765" s="1111">
        <f>D765*E765</f>
        <v>125</v>
      </c>
    </row>
    <row r="766" spans="1:6" ht="51">
      <c r="A766" s="691" t="s">
        <v>3547</v>
      </c>
      <c r="B766" s="1162" t="s">
        <v>4171</v>
      </c>
      <c r="C766" s="683" t="s">
        <v>272</v>
      </c>
      <c r="D766" s="1180">
        <v>5</v>
      </c>
      <c r="E766" s="801">
        <v>35</v>
      </c>
      <c r="F766" s="1111">
        <f>D766*E766</f>
        <v>175</v>
      </c>
    </row>
    <row r="767" spans="1:6" ht="51">
      <c r="A767" s="691" t="s">
        <v>3547</v>
      </c>
      <c r="B767" s="1162" t="s">
        <v>4172</v>
      </c>
      <c r="C767" s="683" t="s">
        <v>329</v>
      </c>
      <c r="D767" s="1180">
        <v>200</v>
      </c>
      <c r="E767" s="801">
        <v>7.3</v>
      </c>
      <c r="F767" s="1111">
        <f>D767*E767</f>
        <v>1460</v>
      </c>
    </row>
    <row r="768" spans="1:6" ht="63.75">
      <c r="A768" s="691" t="s">
        <v>3547</v>
      </c>
      <c r="B768" s="1162" t="s">
        <v>4173</v>
      </c>
      <c r="C768" s="683" t="s">
        <v>329</v>
      </c>
      <c r="D768" s="1180">
        <v>100</v>
      </c>
      <c r="E768" s="801">
        <v>5.3</v>
      </c>
      <c r="F768" s="1111">
        <f>D768*E768</f>
        <v>530</v>
      </c>
    </row>
    <row r="769" spans="1:6" ht="25.5">
      <c r="A769" s="691" t="s">
        <v>3547</v>
      </c>
      <c r="B769" s="1162" t="s">
        <v>4174</v>
      </c>
      <c r="C769" s="683" t="s">
        <v>3450</v>
      </c>
      <c r="D769" s="1180">
        <v>10</v>
      </c>
      <c r="E769" s="801">
        <v>20</v>
      </c>
      <c r="F769" s="1111">
        <f>D769*E769</f>
        <v>200</v>
      </c>
    </row>
    <row r="770" spans="1:6" ht="12.75">
      <c r="A770" s="670"/>
      <c r="B770" s="728"/>
      <c r="C770" s="1222"/>
      <c r="D770" s="1178"/>
      <c r="E770" s="801"/>
      <c r="F770" s="1111"/>
    </row>
    <row r="771" spans="1:6" ht="102">
      <c r="A771" s="670" t="s">
        <v>3456</v>
      </c>
      <c r="B771" s="728" t="s">
        <v>4175</v>
      </c>
      <c r="C771" s="1222"/>
      <c r="D771" s="693"/>
      <c r="E771" s="801"/>
      <c r="F771" s="1124"/>
    </row>
    <row r="772" spans="1:6" ht="12.75">
      <c r="A772" s="670" t="s">
        <v>3448</v>
      </c>
      <c r="B772" s="728" t="s">
        <v>4176</v>
      </c>
      <c r="C772" s="671" t="s">
        <v>329</v>
      </c>
      <c r="D772" s="1178">
        <v>20</v>
      </c>
      <c r="E772" s="801">
        <v>7.3</v>
      </c>
      <c r="F772" s="1111">
        <f t="shared" ref="F772:F777" si="76">D772*E772</f>
        <v>146</v>
      </c>
    </row>
    <row r="773" spans="1:6" ht="12.75">
      <c r="A773" s="670" t="s">
        <v>3547</v>
      </c>
      <c r="B773" s="728" t="s">
        <v>4177</v>
      </c>
      <c r="C773" s="671" t="s">
        <v>329</v>
      </c>
      <c r="D773" s="1178">
        <v>100</v>
      </c>
      <c r="E773" s="801">
        <v>4.13</v>
      </c>
      <c r="F773" s="1111">
        <f t="shared" si="76"/>
        <v>413</v>
      </c>
    </row>
    <row r="774" spans="1:6" ht="12.75">
      <c r="A774" s="670" t="s">
        <v>3547</v>
      </c>
      <c r="B774" s="728" t="s">
        <v>4178</v>
      </c>
      <c r="C774" s="671" t="s">
        <v>329</v>
      </c>
      <c r="D774" s="1178">
        <v>500</v>
      </c>
      <c r="E774" s="801">
        <v>3.27</v>
      </c>
      <c r="F774" s="1111">
        <f t="shared" si="76"/>
        <v>1635</v>
      </c>
    </row>
    <row r="775" spans="1:6" ht="12.75">
      <c r="A775" s="670" t="s">
        <v>3547</v>
      </c>
      <c r="B775" s="1162" t="s">
        <v>4179</v>
      </c>
      <c r="C775" s="671" t="s">
        <v>329</v>
      </c>
      <c r="D775" s="1178">
        <v>40</v>
      </c>
      <c r="E775" s="801">
        <v>9</v>
      </c>
      <c r="F775" s="1111">
        <f t="shared" si="76"/>
        <v>360</v>
      </c>
    </row>
    <row r="776" spans="1:6" ht="12.75">
      <c r="A776" s="670" t="s">
        <v>3547</v>
      </c>
      <c r="B776" s="1162" t="s">
        <v>4180</v>
      </c>
      <c r="C776" s="671" t="s">
        <v>329</v>
      </c>
      <c r="D776" s="1178">
        <v>300</v>
      </c>
      <c r="E776" s="801">
        <v>2.5</v>
      </c>
      <c r="F776" s="1111">
        <f t="shared" si="76"/>
        <v>750</v>
      </c>
    </row>
    <row r="777" spans="1:6" ht="25.5">
      <c r="A777" s="670" t="s">
        <v>3547</v>
      </c>
      <c r="B777" s="728" t="s">
        <v>4181</v>
      </c>
      <c r="C777" s="1222" t="s">
        <v>3450</v>
      </c>
      <c r="D777" s="1178">
        <v>1</v>
      </c>
      <c r="E777" s="801">
        <v>150</v>
      </c>
      <c r="F777" s="1111">
        <f t="shared" si="76"/>
        <v>150</v>
      </c>
    </row>
    <row r="778" spans="1:6" ht="12.75">
      <c r="A778" s="670"/>
      <c r="B778" s="728"/>
      <c r="C778" s="1222"/>
      <c r="D778" s="1223"/>
      <c r="E778" s="801"/>
      <c r="F778" s="1111"/>
    </row>
    <row r="779" spans="1:6" ht="12.75">
      <c r="A779" s="1192"/>
      <c r="B779" s="1193" t="s">
        <v>4182</v>
      </c>
      <c r="C779" s="1194"/>
      <c r="D779" s="1195"/>
      <c r="E779" s="2400"/>
      <c r="F779" s="1107">
        <f>SUM(F759:F778)</f>
        <v>6249</v>
      </c>
    </row>
    <row r="780" spans="1:6" ht="12.75">
      <c r="A780" s="1155"/>
      <c r="B780" s="1159"/>
      <c r="C780" s="1157"/>
      <c r="D780" s="1158"/>
      <c r="E780" s="1059"/>
      <c r="F780" s="1125"/>
    </row>
    <row r="781" spans="1:6" ht="12.75">
      <c r="A781" s="1155"/>
      <c r="B781" s="1159"/>
      <c r="C781" s="1157"/>
      <c r="D781" s="1158"/>
      <c r="E781" s="1059"/>
      <c r="F781" s="1125"/>
    </row>
    <row r="782" spans="1:6" ht="25.5">
      <c r="A782" s="663" t="s">
        <v>3486</v>
      </c>
      <c r="B782" s="1196" t="s">
        <v>4183</v>
      </c>
      <c r="C782" s="665"/>
      <c r="D782" s="720"/>
      <c r="E782" s="814"/>
      <c r="F782" s="1123"/>
    </row>
    <row r="783" spans="1:6" ht="12.75">
      <c r="A783" s="670"/>
      <c r="B783" s="1162"/>
      <c r="C783" s="1224"/>
      <c r="D783" s="1225"/>
      <c r="E783" s="1081"/>
      <c r="F783" s="1111"/>
    </row>
    <row r="784" spans="1:6" ht="38.25">
      <c r="A784" s="1226" t="s">
        <v>3445</v>
      </c>
      <c r="B784" s="1172" t="s">
        <v>4184</v>
      </c>
      <c r="C784" s="744"/>
      <c r="D784" s="688"/>
      <c r="E784" s="1072"/>
      <c r="F784" s="1122"/>
    </row>
    <row r="785" spans="1:6" ht="12.75">
      <c r="A785" s="1226" t="s">
        <v>3448</v>
      </c>
      <c r="B785" s="1172" t="s">
        <v>4185</v>
      </c>
      <c r="C785" s="1227" t="s">
        <v>272</v>
      </c>
      <c r="D785" s="1228">
        <v>1</v>
      </c>
      <c r="E785" s="1078">
        <v>20</v>
      </c>
      <c r="F785" s="1126"/>
    </row>
    <row r="786" spans="1:6" ht="12.75">
      <c r="A786" s="1226" t="s">
        <v>3448</v>
      </c>
      <c r="B786" s="1172" t="s">
        <v>4186</v>
      </c>
      <c r="C786" s="1227" t="s">
        <v>272</v>
      </c>
      <c r="D786" s="1228">
        <v>1</v>
      </c>
      <c r="E786" s="1078">
        <v>13</v>
      </c>
      <c r="F786" s="1126"/>
    </row>
    <row r="787" spans="1:6" ht="12.75">
      <c r="A787" s="1226" t="s">
        <v>3448</v>
      </c>
      <c r="B787" s="1172" t="s">
        <v>4187</v>
      </c>
      <c r="C787" s="1227" t="s">
        <v>272</v>
      </c>
      <c r="D787" s="1228">
        <v>1</v>
      </c>
      <c r="E787" s="1078">
        <v>13</v>
      </c>
      <c r="F787" s="1126"/>
    </row>
    <row r="788" spans="1:6" ht="25.5">
      <c r="A788" s="1226" t="s">
        <v>3448</v>
      </c>
      <c r="B788" s="1172" t="s">
        <v>4188</v>
      </c>
      <c r="C788" s="1227" t="s">
        <v>272</v>
      </c>
      <c r="D788" s="1228">
        <v>3</v>
      </c>
      <c r="E788" s="1078">
        <v>13</v>
      </c>
      <c r="F788" s="1126"/>
    </row>
    <row r="789" spans="1:6" ht="12.75">
      <c r="A789" s="1226" t="s">
        <v>3448</v>
      </c>
      <c r="B789" s="1172" t="s">
        <v>4189</v>
      </c>
      <c r="C789" s="1227" t="s">
        <v>272</v>
      </c>
      <c r="D789" s="1228">
        <v>1</v>
      </c>
      <c r="E789" s="1078">
        <v>13</v>
      </c>
      <c r="F789" s="1126"/>
    </row>
    <row r="790" spans="1:6" ht="25.5">
      <c r="A790" s="1229" t="s">
        <v>3448</v>
      </c>
      <c r="B790" s="1172" t="s">
        <v>4190</v>
      </c>
      <c r="C790" s="1227" t="s">
        <v>272</v>
      </c>
      <c r="D790" s="1228">
        <v>2</v>
      </c>
      <c r="E790" s="1078">
        <v>13</v>
      </c>
      <c r="F790" s="1126"/>
    </row>
    <row r="791" spans="1:6" ht="25.5">
      <c r="A791" s="1226" t="s">
        <v>3448</v>
      </c>
      <c r="B791" s="1172" t="s">
        <v>4191</v>
      </c>
      <c r="C791" s="1227" t="s">
        <v>272</v>
      </c>
      <c r="D791" s="1228">
        <v>6</v>
      </c>
      <c r="E791" s="1078">
        <v>13</v>
      </c>
      <c r="F791" s="1126"/>
    </row>
    <row r="792" spans="1:6" ht="12.75">
      <c r="A792" s="1226" t="s">
        <v>3448</v>
      </c>
      <c r="B792" s="1172" t="s">
        <v>4192</v>
      </c>
      <c r="C792" s="1227" t="s">
        <v>272</v>
      </c>
      <c r="D792" s="1228">
        <v>144</v>
      </c>
      <c r="E792" s="1078">
        <v>13</v>
      </c>
      <c r="F792" s="1126"/>
    </row>
    <row r="793" spans="1:6" ht="12.75">
      <c r="A793" s="1226" t="s">
        <v>3448</v>
      </c>
      <c r="B793" s="1172" t="s">
        <v>4193</v>
      </c>
      <c r="C793" s="1227" t="s">
        <v>272</v>
      </c>
      <c r="D793" s="1228">
        <v>6</v>
      </c>
      <c r="E793" s="1078">
        <v>13</v>
      </c>
      <c r="F793" s="1126"/>
    </row>
    <row r="794" spans="1:6" ht="12.75">
      <c r="A794" s="1226" t="s">
        <v>3448</v>
      </c>
      <c r="B794" s="1172" t="s">
        <v>4194</v>
      </c>
      <c r="C794" s="1227" t="s">
        <v>272</v>
      </c>
      <c r="D794" s="1228">
        <v>1</v>
      </c>
      <c r="E794" s="1078">
        <v>13</v>
      </c>
      <c r="F794" s="1126"/>
    </row>
    <row r="795" spans="1:6" ht="12.75">
      <c r="A795" s="1226" t="s">
        <v>3448</v>
      </c>
      <c r="B795" s="1172" t="s">
        <v>4195</v>
      </c>
      <c r="C795" s="1227" t="s">
        <v>272</v>
      </c>
      <c r="D795" s="1228">
        <v>8</v>
      </c>
      <c r="E795" s="1078">
        <v>13</v>
      </c>
      <c r="F795" s="1126"/>
    </row>
    <row r="796" spans="1:6" ht="51">
      <c r="A796" s="1226" t="s">
        <v>3448</v>
      </c>
      <c r="B796" s="1172" t="s">
        <v>4196</v>
      </c>
      <c r="C796" s="1227" t="s">
        <v>272</v>
      </c>
      <c r="D796" s="1228">
        <v>1</v>
      </c>
      <c r="E796" s="1078">
        <v>13</v>
      </c>
      <c r="F796" s="1126"/>
    </row>
    <row r="797" spans="1:6" ht="25.5">
      <c r="A797" s="1226" t="s">
        <v>3448</v>
      </c>
      <c r="B797" s="1172" t="s">
        <v>4197</v>
      </c>
      <c r="C797" s="1227" t="s">
        <v>272</v>
      </c>
      <c r="D797" s="1228">
        <v>1</v>
      </c>
      <c r="E797" s="1078">
        <v>13</v>
      </c>
      <c r="F797" s="1126"/>
    </row>
    <row r="798" spans="1:6" ht="51">
      <c r="A798" s="1226" t="s">
        <v>3448</v>
      </c>
      <c r="B798" s="1172" t="s">
        <v>4198</v>
      </c>
      <c r="C798" s="1227" t="s">
        <v>3450</v>
      </c>
      <c r="D798" s="1228">
        <v>1</v>
      </c>
      <c r="E798" s="1078">
        <v>13</v>
      </c>
      <c r="F798" s="1126"/>
    </row>
    <row r="799" spans="1:6" ht="25.5">
      <c r="A799" s="1226" t="s">
        <v>3448</v>
      </c>
      <c r="B799" s="1172" t="s">
        <v>4199</v>
      </c>
      <c r="C799" s="1227" t="s">
        <v>272</v>
      </c>
      <c r="D799" s="1228">
        <v>12</v>
      </c>
      <c r="E799" s="1078">
        <v>13</v>
      </c>
      <c r="F799" s="1126"/>
    </row>
    <row r="800" spans="1:6" ht="63.75">
      <c r="A800" s="1226" t="s">
        <v>3448</v>
      </c>
      <c r="B800" s="1172" t="s">
        <v>4200</v>
      </c>
      <c r="C800" s="1227" t="s">
        <v>3450</v>
      </c>
      <c r="D800" s="1228">
        <v>2</v>
      </c>
      <c r="E800" s="1078">
        <v>13</v>
      </c>
      <c r="F800" s="1126"/>
    </row>
    <row r="801" spans="1:6" ht="12.75">
      <c r="A801" s="1226" t="s">
        <v>3448</v>
      </c>
      <c r="B801" s="1172" t="s">
        <v>4201</v>
      </c>
      <c r="C801" s="1227" t="s">
        <v>272</v>
      </c>
      <c r="D801" s="1228">
        <v>1</v>
      </c>
      <c r="E801" s="1078">
        <v>13</v>
      </c>
      <c r="F801" s="1126"/>
    </row>
    <row r="802" spans="1:6" ht="12.75">
      <c r="A802" s="1226" t="s">
        <v>3448</v>
      </c>
      <c r="B802" s="1172" t="s">
        <v>4202</v>
      </c>
      <c r="C802" s="1227" t="s">
        <v>272</v>
      </c>
      <c r="D802" s="1228">
        <v>145</v>
      </c>
      <c r="E802" s="1078">
        <v>13</v>
      </c>
      <c r="F802" s="1126"/>
    </row>
    <row r="803" spans="1:6" ht="12.75">
      <c r="A803" s="1226" t="s">
        <v>3448</v>
      </c>
      <c r="B803" s="1172" t="s">
        <v>4203</v>
      </c>
      <c r="C803" s="1227" t="s">
        <v>272</v>
      </c>
      <c r="D803" s="1228">
        <v>50</v>
      </c>
      <c r="E803" s="1078">
        <v>13</v>
      </c>
      <c r="F803" s="1126"/>
    </row>
    <row r="804" spans="1:6" ht="12.75">
      <c r="A804" s="1226" t="s">
        <v>3448</v>
      </c>
      <c r="B804" s="1172" t="s">
        <v>4204</v>
      </c>
      <c r="C804" s="1227" t="s">
        <v>272</v>
      </c>
      <c r="D804" s="1228">
        <v>2</v>
      </c>
      <c r="E804" s="1078">
        <v>13</v>
      </c>
      <c r="F804" s="1126"/>
    </row>
    <row r="805" spans="1:6" ht="12.75">
      <c r="A805" s="1226" t="s">
        <v>3448</v>
      </c>
      <c r="B805" s="1172" t="s">
        <v>4205</v>
      </c>
      <c r="C805" s="1227" t="s">
        <v>272</v>
      </c>
      <c r="D805" s="1228">
        <v>20</v>
      </c>
      <c r="E805" s="1078">
        <v>13</v>
      </c>
      <c r="F805" s="1126"/>
    </row>
    <row r="806" spans="1:6" ht="12.75">
      <c r="A806" s="1226" t="s">
        <v>3448</v>
      </c>
      <c r="B806" s="1172" t="s">
        <v>4206</v>
      </c>
      <c r="C806" s="1227" t="s">
        <v>272</v>
      </c>
      <c r="D806" s="1228">
        <v>20</v>
      </c>
      <c r="E806" s="1078">
        <v>13</v>
      </c>
      <c r="F806" s="1126"/>
    </row>
    <row r="807" spans="1:6" ht="12.75">
      <c r="A807" s="1226" t="s">
        <v>3448</v>
      </c>
      <c r="B807" s="1172" t="s">
        <v>4207</v>
      </c>
      <c r="C807" s="1227" t="s">
        <v>272</v>
      </c>
      <c r="D807" s="1228">
        <v>1</v>
      </c>
      <c r="E807" s="1078">
        <v>13</v>
      </c>
      <c r="F807" s="1126"/>
    </row>
    <row r="808" spans="1:6" ht="38.25">
      <c r="A808" s="670" t="s">
        <v>3448</v>
      </c>
      <c r="B808" s="667" t="s">
        <v>3645</v>
      </c>
      <c r="C808" s="671" t="s">
        <v>3598</v>
      </c>
      <c r="D808" s="1182">
        <v>1</v>
      </c>
      <c r="E808" s="1078">
        <v>13</v>
      </c>
      <c r="F808" s="1111"/>
    </row>
    <row r="809" spans="1:6" ht="12.75">
      <c r="A809" s="670"/>
      <c r="B809" s="1184"/>
      <c r="C809" s="1230" t="s">
        <v>3450</v>
      </c>
      <c r="D809" s="1231">
        <v>1</v>
      </c>
      <c r="E809" s="2410">
        <v>5610</v>
      </c>
      <c r="F809" s="1127">
        <f>D809*E809</f>
        <v>5610</v>
      </c>
    </row>
    <row r="810" spans="1:6" ht="12.75">
      <c r="A810" s="670"/>
      <c r="B810" s="1162"/>
      <c r="C810" s="1224"/>
      <c r="D810" s="1225"/>
      <c r="E810" s="1081"/>
      <c r="F810" s="1111"/>
    </row>
    <row r="811" spans="1:6" ht="25.5">
      <c r="A811" s="670" t="s">
        <v>3454</v>
      </c>
      <c r="B811" s="728" t="s">
        <v>4208</v>
      </c>
      <c r="C811" s="1222" t="s">
        <v>272</v>
      </c>
      <c r="D811" s="1225">
        <v>2</v>
      </c>
      <c r="E811" s="801">
        <v>25</v>
      </c>
      <c r="F811" s="1111">
        <f>D811*E811</f>
        <v>50</v>
      </c>
    </row>
    <row r="812" spans="1:6" ht="12.75">
      <c r="A812" s="670"/>
      <c r="B812" s="667"/>
      <c r="C812" s="665"/>
      <c r="D812" s="693"/>
      <c r="E812" s="814"/>
      <c r="F812" s="1109"/>
    </row>
    <row r="813" spans="1:6" ht="12.75">
      <c r="A813" s="670" t="s">
        <v>3456</v>
      </c>
      <c r="B813" s="1162" t="s">
        <v>4209</v>
      </c>
      <c r="C813" s="1168"/>
      <c r="D813" s="1225"/>
      <c r="E813" s="1063"/>
      <c r="F813" s="1109"/>
    </row>
    <row r="814" spans="1:6" ht="12.75">
      <c r="A814" s="670" t="s">
        <v>3448</v>
      </c>
      <c r="B814" s="1162" t="s">
        <v>4210</v>
      </c>
      <c r="C814" s="1168" t="s">
        <v>329</v>
      </c>
      <c r="D814" s="693">
        <v>6400</v>
      </c>
      <c r="E814" s="801">
        <v>2.4</v>
      </c>
      <c r="F814" s="1111">
        <f>D814*E814</f>
        <v>15360</v>
      </c>
    </row>
    <row r="815" spans="1:6" ht="12.75">
      <c r="A815" s="670" t="s">
        <v>3547</v>
      </c>
      <c r="B815" s="667" t="s">
        <v>3976</v>
      </c>
      <c r="C815" s="665" t="s">
        <v>329</v>
      </c>
      <c r="D815" s="693">
        <v>1500</v>
      </c>
      <c r="E815" s="1063">
        <v>2.8</v>
      </c>
      <c r="F815" s="1111">
        <f t="shared" ref="F815:F816" si="77">D815*E815</f>
        <v>4200</v>
      </c>
    </row>
    <row r="816" spans="1:6" ht="12.75">
      <c r="A816" s="670" t="s">
        <v>3547</v>
      </c>
      <c r="B816" s="667" t="s">
        <v>3548</v>
      </c>
      <c r="C816" s="665" t="s">
        <v>329</v>
      </c>
      <c r="D816" s="693">
        <v>1000</v>
      </c>
      <c r="E816" s="1063">
        <v>2.9</v>
      </c>
      <c r="F816" s="1111">
        <f t="shared" si="77"/>
        <v>2900</v>
      </c>
    </row>
    <row r="817" spans="1:6" ht="12.75">
      <c r="A817" s="670" t="s">
        <v>3448</v>
      </c>
      <c r="B817" s="1162" t="s">
        <v>3974</v>
      </c>
      <c r="C817" s="1168" t="s">
        <v>329</v>
      </c>
      <c r="D817" s="693">
        <v>100</v>
      </c>
      <c r="E817" s="801">
        <v>3.5</v>
      </c>
      <c r="F817" s="1111">
        <f>D817*E817</f>
        <v>350</v>
      </c>
    </row>
    <row r="818" spans="1:6" ht="12.75">
      <c r="A818" s="670" t="s">
        <v>3448</v>
      </c>
      <c r="B818" s="1162" t="s">
        <v>3973</v>
      </c>
      <c r="C818" s="1168" t="s">
        <v>329</v>
      </c>
      <c r="D818" s="693">
        <v>20</v>
      </c>
      <c r="E818" s="801">
        <v>4</v>
      </c>
      <c r="F818" s="1111">
        <f>D818*E818</f>
        <v>80</v>
      </c>
    </row>
    <row r="819" spans="1:6" ht="12.75">
      <c r="A819" s="670"/>
      <c r="B819" s="667"/>
      <c r="C819" s="665"/>
      <c r="D819" s="693"/>
      <c r="E819" s="814"/>
      <c r="F819" s="1109"/>
    </row>
    <row r="820" spans="1:6" ht="25.5">
      <c r="A820" s="721" t="s">
        <v>3461</v>
      </c>
      <c r="B820" s="1162" t="s">
        <v>4211</v>
      </c>
      <c r="C820" s="682"/>
      <c r="D820" s="1198"/>
      <c r="E820" s="1063"/>
      <c r="F820" s="1128"/>
    </row>
    <row r="821" spans="1:6" ht="12.75">
      <c r="A821" s="721" t="s">
        <v>3448</v>
      </c>
      <c r="B821" s="667" t="s">
        <v>4027</v>
      </c>
      <c r="C821" s="744" t="s">
        <v>272</v>
      </c>
      <c r="D821" s="688">
        <v>22</v>
      </c>
      <c r="E821" s="799">
        <v>25</v>
      </c>
      <c r="F821" s="1111">
        <f>D821*E821</f>
        <v>550</v>
      </c>
    </row>
    <row r="822" spans="1:6" ht="12.75">
      <c r="A822" s="721" t="s">
        <v>3448</v>
      </c>
      <c r="B822" s="667" t="s">
        <v>4212</v>
      </c>
      <c r="C822" s="744" t="s">
        <v>272</v>
      </c>
      <c r="D822" s="688">
        <v>1</v>
      </c>
      <c r="E822" s="799">
        <v>25</v>
      </c>
      <c r="F822" s="1111">
        <f>D822*E822</f>
        <v>25</v>
      </c>
    </row>
    <row r="823" spans="1:6" ht="12.75">
      <c r="A823" s="721" t="s">
        <v>3448</v>
      </c>
      <c r="B823" s="667" t="s">
        <v>4030</v>
      </c>
      <c r="C823" s="744" t="s">
        <v>272</v>
      </c>
      <c r="D823" s="688">
        <v>1</v>
      </c>
      <c r="E823" s="799">
        <v>25</v>
      </c>
      <c r="F823" s="1111">
        <f>D823*E823</f>
        <v>25</v>
      </c>
    </row>
    <row r="824" spans="1:6" ht="12.75">
      <c r="A824" s="721" t="s">
        <v>3448</v>
      </c>
      <c r="B824" s="667" t="s">
        <v>4213</v>
      </c>
      <c r="C824" s="744" t="s">
        <v>272</v>
      </c>
      <c r="D824" s="688">
        <v>1</v>
      </c>
      <c r="E824" s="799">
        <v>25</v>
      </c>
      <c r="F824" s="1111">
        <f>D824*E824</f>
        <v>25</v>
      </c>
    </row>
    <row r="825" spans="1:6" ht="12.75">
      <c r="A825" s="721" t="s">
        <v>3448</v>
      </c>
      <c r="B825" s="667" t="s">
        <v>4214</v>
      </c>
      <c r="C825" s="744" t="s">
        <v>272</v>
      </c>
      <c r="D825" s="688">
        <v>1</v>
      </c>
      <c r="E825" s="799">
        <v>25</v>
      </c>
      <c r="F825" s="1111">
        <f>D825*E825</f>
        <v>25</v>
      </c>
    </row>
    <row r="826" spans="1:6" ht="12.75">
      <c r="A826" s="670"/>
      <c r="B826" s="667"/>
      <c r="C826" s="665"/>
      <c r="D826" s="693"/>
      <c r="E826" s="814"/>
      <c r="F826" s="1109"/>
    </row>
    <row r="827" spans="1:6" ht="51">
      <c r="A827" s="670" t="s">
        <v>3572</v>
      </c>
      <c r="B827" s="1162" t="s">
        <v>4215</v>
      </c>
      <c r="C827" s="1168"/>
      <c r="D827" s="1225"/>
      <c r="E827" s="1063"/>
      <c r="F827" s="1109"/>
    </row>
    <row r="828" spans="1:6" ht="12.75">
      <c r="A828" s="670" t="s">
        <v>3448</v>
      </c>
      <c r="B828" s="667" t="s">
        <v>4216</v>
      </c>
      <c r="C828" s="665" t="s">
        <v>272</v>
      </c>
      <c r="D828" s="693">
        <v>103</v>
      </c>
      <c r="E828" s="801">
        <v>18</v>
      </c>
      <c r="F828" s="1111">
        <f>D828*E828</f>
        <v>1854</v>
      </c>
    </row>
    <row r="829" spans="1:6" ht="12.75">
      <c r="A829" s="670"/>
      <c r="B829" s="667"/>
      <c r="C829" s="665"/>
      <c r="D829" s="693"/>
      <c r="E829" s="801"/>
      <c r="F829" s="1111"/>
    </row>
    <row r="830" spans="1:6" ht="63.75">
      <c r="A830" s="1190" t="s">
        <v>3572</v>
      </c>
      <c r="B830" s="2332" t="s">
        <v>5658</v>
      </c>
      <c r="C830" s="1202"/>
      <c r="D830" s="705"/>
      <c r="E830" s="1073"/>
      <c r="F830" s="1118"/>
    </row>
    <row r="831" spans="1:6" ht="38.25">
      <c r="A831" s="1190" t="s">
        <v>3448</v>
      </c>
      <c r="B831" s="681" t="s">
        <v>4217</v>
      </c>
      <c r="C831" s="704"/>
      <c r="D831" s="705"/>
      <c r="E831" s="1073"/>
      <c r="F831" s="1110"/>
    </row>
    <row r="832" spans="1:6" ht="25.5">
      <c r="A832" s="1190" t="s">
        <v>3448</v>
      </c>
      <c r="B832" s="681" t="s">
        <v>4218</v>
      </c>
      <c r="C832" s="704"/>
      <c r="D832" s="705"/>
      <c r="E832" s="1073"/>
      <c r="F832" s="1110"/>
    </row>
    <row r="833" spans="1:6" ht="12.75">
      <c r="A833" s="703" t="s">
        <v>3547</v>
      </c>
      <c r="B833" s="1203" t="s">
        <v>4054</v>
      </c>
      <c r="C833" s="704"/>
      <c r="D833" s="705"/>
      <c r="E833" s="1073"/>
      <c r="F833" s="1110"/>
    </row>
    <row r="834" spans="1:6" ht="12.75">
      <c r="A834" s="703" t="s">
        <v>3547</v>
      </c>
      <c r="B834" s="1203" t="s">
        <v>4219</v>
      </c>
      <c r="C834" s="704"/>
      <c r="D834" s="705"/>
      <c r="E834" s="1073"/>
      <c r="F834" s="1110"/>
    </row>
    <row r="835" spans="1:6" ht="12.75">
      <c r="A835" s="1190"/>
      <c r="B835" s="1204"/>
      <c r="C835" s="1205" t="s">
        <v>95</v>
      </c>
      <c r="D835" s="1206">
        <v>2</v>
      </c>
      <c r="E835" s="2404">
        <v>36</v>
      </c>
      <c r="F835" s="1119">
        <f>E835*D835</f>
        <v>72</v>
      </c>
    </row>
    <row r="836" spans="1:6" ht="12.75">
      <c r="A836" s="1232"/>
      <c r="B836" s="1233"/>
      <c r="C836" s="1234"/>
      <c r="D836" s="705"/>
      <c r="E836" s="1073"/>
      <c r="F836" s="1129"/>
    </row>
    <row r="837" spans="1:6" ht="51">
      <c r="A837" s="1190" t="s">
        <v>3572</v>
      </c>
      <c r="B837" s="2332" t="s">
        <v>5659</v>
      </c>
      <c r="C837" s="1202"/>
      <c r="D837" s="705"/>
      <c r="E837" s="1073"/>
      <c r="F837" s="1118"/>
    </row>
    <row r="838" spans="1:6" ht="38.25">
      <c r="A838" s="1190" t="s">
        <v>3448</v>
      </c>
      <c r="B838" s="681" t="s">
        <v>4217</v>
      </c>
      <c r="C838" s="704"/>
      <c r="D838" s="705"/>
      <c r="E838" s="1073"/>
      <c r="F838" s="1110"/>
    </row>
    <row r="839" spans="1:6" ht="38.25">
      <c r="A839" s="1190" t="s">
        <v>3448</v>
      </c>
      <c r="B839" s="681" t="s">
        <v>5660</v>
      </c>
      <c r="C839" s="704"/>
      <c r="D839" s="705"/>
      <c r="E839" s="1073"/>
      <c r="F839" s="1110"/>
    </row>
    <row r="840" spans="1:6" ht="12.75">
      <c r="A840" s="703" t="s">
        <v>3547</v>
      </c>
      <c r="B840" s="1203" t="s">
        <v>4220</v>
      </c>
      <c r="C840" s="704"/>
      <c r="D840" s="705"/>
      <c r="E840" s="1073"/>
      <c r="F840" s="1110"/>
    </row>
    <row r="841" spans="1:6" ht="25.5">
      <c r="A841" s="703" t="s">
        <v>3547</v>
      </c>
      <c r="B841" s="1203" t="s">
        <v>4221</v>
      </c>
      <c r="C841" s="704"/>
      <c r="D841" s="705"/>
      <c r="E841" s="1073"/>
      <c r="F841" s="1110"/>
    </row>
    <row r="842" spans="1:6" ht="12.75">
      <c r="A842" s="1190"/>
      <c r="B842" s="1204"/>
      <c r="C842" s="1205" t="s">
        <v>95</v>
      </c>
      <c r="D842" s="2333">
        <v>2</v>
      </c>
      <c r="E842" s="2404">
        <v>46</v>
      </c>
      <c r="F842" s="1119">
        <f>E842*D842</f>
        <v>92</v>
      </c>
    </row>
    <row r="843" spans="1:6" ht="12.75">
      <c r="A843" s="1190"/>
      <c r="B843" s="681"/>
      <c r="C843" s="1202"/>
      <c r="D843" s="705"/>
      <c r="E843" s="1073"/>
      <c r="F843" s="1110"/>
    </row>
    <row r="844" spans="1:6" ht="51">
      <c r="A844" s="1190" t="s">
        <v>3572</v>
      </c>
      <c r="B844" s="2332" t="s">
        <v>5661</v>
      </c>
      <c r="C844" s="1202"/>
      <c r="D844" s="705"/>
      <c r="E844" s="1073"/>
      <c r="F844" s="1118"/>
    </row>
    <row r="845" spans="1:6" ht="38.25">
      <c r="A845" s="1190" t="s">
        <v>3448</v>
      </c>
      <c r="B845" s="681" t="s">
        <v>5662</v>
      </c>
      <c r="C845" s="704"/>
      <c r="D845" s="705"/>
      <c r="E845" s="1073"/>
      <c r="F845" s="1110"/>
    </row>
    <row r="846" spans="1:6" ht="38.25">
      <c r="A846" s="1190" t="s">
        <v>3448</v>
      </c>
      <c r="B846" s="681" t="s">
        <v>5660</v>
      </c>
      <c r="C846" s="704"/>
      <c r="D846" s="705"/>
      <c r="E846" s="1073"/>
      <c r="F846" s="1110"/>
    </row>
    <row r="847" spans="1:6" ht="12.75">
      <c r="A847" s="703" t="s">
        <v>3547</v>
      </c>
      <c r="B847" s="1203" t="s">
        <v>4220</v>
      </c>
      <c r="C847" s="704"/>
      <c r="D847" s="705"/>
      <c r="E847" s="1073"/>
      <c r="F847" s="1110"/>
    </row>
    <row r="848" spans="1:6" ht="25.5">
      <c r="A848" s="703" t="s">
        <v>3547</v>
      </c>
      <c r="B848" s="1203" t="s">
        <v>4221</v>
      </c>
      <c r="C848" s="704"/>
      <c r="D848" s="705"/>
      <c r="E848" s="1073"/>
      <c r="F848" s="1110"/>
    </row>
    <row r="849" spans="1:6" ht="12.75">
      <c r="A849" s="1190"/>
      <c r="B849" s="1204"/>
      <c r="C849" s="1205" t="s">
        <v>95</v>
      </c>
      <c r="D849" s="2333">
        <v>6</v>
      </c>
      <c r="E849" s="2404">
        <v>46</v>
      </c>
      <c r="F849" s="1119">
        <f>E849*D849</f>
        <v>276</v>
      </c>
    </row>
    <row r="850" spans="1:6" ht="12.75">
      <c r="A850" s="1190"/>
      <c r="B850" s="681"/>
      <c r="C850" s="1202"/>
      <c r="D850" s="705"/>
      <c r="E850" s="1073"/>
      <c r="F850" s="1110"/>
    </row>
    <row r="851" spans="1:6" ht="51">
      <c r="A851" s="1190" t="s">
        <v>3572</v>
      </c>
      <c r="B851" s="2332" t="s">
        <v>5663</v>
      </c>
      <c r="C851" s="1202"/>
      <c r="D851" s="705"/>
      <c r="E851" s="1073"/>
      <c r="F851" s="1118"/>
    </row>
    <row r="852" spans="1:6" ht="38.25">
      <c r="A852" s="1190" t="s">
        <v>3448</v>
      </c>
      <c r="B852" s="681" t="s">
        <v>4222</v>
      </c>
      <c r="C852" s="704"/>
      <c r="D852" s="705"/>
      <c r="E852" s="1073"/>
      <c r="F852" s="1110"/>
    </row>
    <row r="853" spans="1:6" ht="38.25">
      <c r="A853" s="1190" t="s">
        <v>3448</v>
      </c>
      <c r="B853" s="681" t="s">
        <v>4223</v>
      </c>
      <c r="C853" s="704"/>
      <c r="D853" s="705"/>
      <c r="E853" s="1073"/>
      <c r="F853" s="1110"/>
    </row>
    <row r="854" spans="1:6" ht="12.75">
      <c r="A854" s="703" t="s">
        <v>3547</v>
      </c>
      <c r="B854" s="1203" t="s">
        <v>4054</v>
      </c>
      <c r="C854" s="704"/>
      <c r="D854" s="705"/>
      <c r="E854" s="1073"/>
      <c r="F854" s="1110"/>
    </row>
    <row r="855" spans="1:6" ht="25.5">
      <c r="A855" s="703" t="s">
        <v>3547</v>
      </c>
      <c r="B855" s="1203" t="s">
        <v>4224</v>
      </c>
      <c r="C855" s="704"/>
      <c r="D855" s="705"/>
      <c r="E855" s="1073"/>
      <c r="F855" s="1110"/>
    </row>
    <row r="856" spans="1:6" ht="12.75">
      <c r="A856" s="1190"/>
      <c r="B856" s="1204"/>
      <c r="C856" s="1205" t="s">
        <v>95</v>
      </c>
      <c r="D856" s="1206">
        <v>1</v>
      </c>
      <c r="E856" s="2404">
        <v>16</v>
      </c>
      <c r="F856" s="1119">
        <f>E856*D856</f>
        <v>16</v>
      </c>
    </row>
    <row r="857" spans="1:6" ht="12.75">
      <c r="A857" s="721"/>
      <c r="B857" s="1235"/>
      <c r="C857" s="744"/>
      <c r="D857" s="688"/>
      <c r="E857" s="799"/>
      <c r="F857" s="1113"/>
    </row>
    <row r="858" spans="1:6" ht="25.5">
      <c r="A858" s="721" t="s">
        <v>3479</v>
      </c>
      <c r="B858" s="1183" t="s">
        <v>4225</v>
      </c>
      <c r="C858" s="1224"/>
      <c r="D858" s="1178"/>
      <c r="E858" s="1071"/>
      <c r="F858" s="1112"/>
    </row>
    <row r="859" spans="1:6" ht="25.5">
      <c r="A859" s="1236" t="s">
        <v>3448</v>
      </c>
      <c r="B859" s="1237" t="s">
        <v>4226</v>
      </c>
      <c r="C859" s="1238" t="s">
        <v>272</v>
      </c>
      <c r="D859" s="1178">
        <v>150</v>
      </c>
      <c r="E859" s="799">
        <v>2</v>
      </c>
      <c r="F859" s="1130">
        <f t="shared" ref="F859" si="78">D859*E859</f>
        <v>300</v>
      </c>
    </row>
    <row r="860" spans="1:6" ht="12.75">
      <c r="A860" s="670"/>
      <c r="B860" s="667"/>
      <c r="C860" s="665"/>
      <c r="D860" s="693"/>
      <c r="E860" s="801"/>
      <c r="F860" s="1111"/>
    </row>
    <row r="861" spans="1:6" ht="12.75">
      <c r="A861" s="1239"/>
      <c r="B861" s="1200" t="s">
        <v>4227</v>
      </c>
      <c r="C861" s="1194"/>
      <c r="D861" s="1201"/>
      <c r="E861" s="2400"/>
      <c r="F861" s="1115">
        <f>SUM(F784:F860)</f>
        <v>31810</v>
      </c>
    </row>
    <row r="862" spans="1:6" ht="12.75">
      <c r="A862" s="670"/>
      <c r="B862" s="667"/>
      <c r="C862" s="665"/>
      <c r="D862" s="693"/>
      <c r="E862" s="814"/>
      <c r="F862" s="1109"/>
    </row>
    <row r="863" spans="1:6" ht="12.75">
      <c r="A863" s="670"/>
      <c r="B863" s="667"/>
      <c r="C863" s="665"/>
      <c r="D863" s="693"/>
      <c r="E863" s="814"/>
      <c r="F863" s="1109"/>
    </row>
    <row r="864" spans="1:6" ht="12.75">
      <c r="A864" s="663" t="s">
        <v>3489</v>
      </c>
      <c r="B864" s="1196" t="s">
        <v>4228</v>
      </c>
      <c r="C864" s="665"/>
      <c r="D864" s="720"/>
      <c r="E864" s="814"/>
      <c r="F864" s="1123"/>
    </row>
    <row r="865" spans="1:6" ht="12.75">
      <c r="A865" s="670"/>
      <c r="B865" s="1196"/>
      <c r="C865" s="665"/>
      <c r="D865" s="693"/>
      <c r="E865" s="814"/>
      <c r="F865" s="1131"/>
    </row>
    <row r="866" spans="1:6" ht="25.5">
      <c r="A866" s="670" t="s">
        <v>3445</v>
      </c>
      <c r="B866" s="1162" t="s">
        <v>4229</v>
      </c>
      <c r="C866" s="665"/>
      <c r="D866" s="693"/>
      <c r="E866" s="783"/>
      <c r="F866" s="1109"/>
    </row>
    <row r="867" spans="1:6" ht="12.75">
      <c r="A867" s="670" t="s">
        <v>3448</v>
      </c>
      <c r="B867" s="1240" t="s">
        <v>4230</v>
      </c>
      <c r="C867" s="1168" t="s">
        <v>272</v>
      </c>
      <c r="D867" s="672">
        <v>1</v>
      </c>
      <c r="E867" s="801">
        <v>6</v>
      </c>
      <c r="F867" s="1132"/>
    </row>
    <row r="868" spans="1:6" ht="12.75">
      <c r="A868" s="670" t="s">
        <v>3448</v>
      </c>
      <c r="B868" s="1240" t="s">
        <v>4231</v>
      </c>
      <c r="C868" s="1168" t="s">
        <v>272</v>
      </c>
      <c r="D868" s="672">
        <v>1</v>
      </c>
      <c r="E868" s="801">
        <v>6</v>
      </c>
      <c r="F868" s="1132"/>
    </row>
    <row r="869" spans="1:6" ht="12.75">
      <c r="A869" s="670" t="s">
        <v>3448</v>
      </c>
      <c r="B869" s="1240" t="s">
        <v>4232</v>
      </c>
      <c r="C869" s="1168" t="s">
        <v>272</v>
      </c>
      <c r="D869" s="672">
        <v>2</v>
      </c>
      <c r="E869" s="801">
        <v>2</v>
      </c>
      <c r="F869" s="1132"/>
    </row>
    <row r="870" spans="1:6" ht="12.75">
      <c r="A870" s="670" t="s">
        <v>3448</v>
      </c>
      <c r="B870" s="1240" t="s">
        <v>4233</v>
      </c>
      <c r="C870" s="1168" t="s">
        <v>272</v>
      </c>
      <c r="D870" s="672">
        <v>1</v>
      </c>
      <c r="E870" s="801">
        <v>6</v>
      </c>
      <c r="F870" s="1132"/>
    </row>
    <row r="871" spans="1:6" ht="12.75">
      <c r="A871" s="670" t="s">
        <v>3448</v>
      </c>
      <c r="B871" s="1240" t="s">
        <v>4234</v>
      </c>
      <c r="C871" s="1168" t="s">
        <v>272</v>
      </c>
      <c r="D871" s="672">
        <v>1</v>
      </c>
      <c r="E871" s="801">
        <v>6</v>
      </c>
      <c r="F871" s="1132"/>
    </row>
    <row r="872" spans="1:6" ht="12.75">
      <c r="A872" s="670" t="s">
        <v>3448</v>
      </c>
      <c r="B872" s="1241" t="s">
        <v>4235</v>
      </c>
      <c r="C872" s="1168" t="s">
        <v>272</v>
      </c>
      <c r="D872" s="672">
        <v>1</v>
      </c>
      <c r="E872" s="801">
        <v>6</v>
      </c>
      <c r="F872" s="1132"/>
    </row>
    <row r="873" spans="1:6" ht="12.75">
      <c r="A873" s="670" t="s">
        <v>3448</v>
      </c>
      <c r="B873" s="1241" t="s">
        <v>4236</v>
      </c>
      <c r="C873" s="1168" t="s">
        <v>272</v>
      </c>
      <c r="D873" s="672">
        <v>2</v>
      </c>
      <c r="E873" s="801">
        <v>6</v>
      </c>
      <c r="F873" s="1132"/>
    </row>
    <row r="874" spans="1:6" ht="12.75">
      <c r="A874" s="670" t="s">
        <v>3448</v>
      </c>
      <c r="B874" s="1240" t="s">
        <v>4237</v>
      </c>
      <c r="C874" s="1168" t="s">
        <v>272</v>
      </c>
      <c r="D874" s="672">
        <v>1</v>
      </c>
      <c r="E874" s="801">
        <v>6</v>
      </c>
      <c r="F874" s="1132"/>
    </row>
    <row r="875" spans="1:6" ht="12.75">
      <c r="A875" s="670" t="s">
        <v>3448</v>
      </c>
      <c r="B875" s="1240" t="s">
        <v>4238</v>
      </c>
      <c r="C875" s="1168" t="s">
        <v>272</v>
      </c>
      <c r="D875" s="672">
        <v>2</v>
      </c>
      <c r="E875" s="801">
        <v>6</v>
      </c>
      <c r="F875" s="1132"/>
    </row>
    <row r="876" spans="1:6" ht="12.75">
      <c r="A876" s="670" t="s">
        <v>3448</v>
      </c>
      <c r="B876" s="1240" t="s">
        <v>4239</v>
      </c>
      <c r="C876" s="1168" t="s">
        <v>272</v>
      </c>
      <c r="D876" s="672">
        <v>2</v>
      </c>
      <c r="E876" s="801">
        <v>6</v>
      </c>
      <c r="F876" s="1132"/>
    </row>
    <row r="877" spans="1:6" ht="12.75">
      <c r="A877" s="670" t="s">
        <v>3448</v>
      </c>
      <c r="B877" s="1241" t="s">
        <v>4240</v>
      </c>
      <c r="C877" s="1168" t="s">
        <v>329</v>
      </c>
      <c r="D877" s="672">
        <v>200</v>
      </c>
      <c r="E877" s="801">
        <v>6</v>
      </c>
      <c r="F877" s="1132"/>
    </row>
    <row r="878" spans="1:6" ht="12.75">
      <c r="A878" s="670" t="s">
        <v>3448</v>
      </c>
      <c r="B878" s="1242" t="s">
        <v>4241</v>
      </c>
      <c r="C878" s="1243" t="s">
        <v>3450</v>
      </c>
      <c r="D878" s="1244">
        <v>1</v>
      </c>
      <c r="E878" s="1062">
        <v>6</v>
      </c>
      <c r="F878" s="2074"/>
    </row>
    <row r="879" spans="1:6" ht="12.75">
      <c r="A879" s="670"/>
      <c r="B879" s="1162"/>
      <c r="C879" s="1222" t="s">
        <v>3450</v>
      </c>
      <c r="D879" s="672">
        <v>1</v>
      </c>
      <c r="E879" s="801">
        <v>1282</v>
      </c>
      <c r="F879" s="1132">
        <f t="shared" ref="F879:F900" si="79">D879*E879</f>
        <v>1282</v>
      </c>
    </row>
    <row r="880" spans="1:6" ht="12.75">
      <c r="A880" s="670"/>
      <c r="B880" s="1162"/>
      <c r="C880" s="1168"/>
      <c r="D880" s="1245"/>
      <c r="E880" s="1063"/>
      <c r="F880" s="1132"/>
    </row>
    <row r="881" spans="1:6" ht="38.25">
      <c r="A881" s="670" t="s">
        <v>3452</v>
      </c>
      <c r="B881" s="1162" t="s">
        <v>4242</v>
      </c>
      <c r="C881" s="1168"/>
      <c r="D881" s="1245"/>
      <c r="E881" s="1063"/>
      <c r="F881" s="1132"/>
    </row>
    <row r="882" spans="1:6" ht="12.75">
      <c r="A882" s="670" t="s">
        <v>3448</v>
      </c>
      <c r="B882" s="1240" t="s">
        <v>4243</v>
      </c>
      <c r="C882" s="1168" t="s">
        <v>272</v>
      </c>
      <c r="D882" s="1245">
        <v>1</v>
      </c>
      <c r="E882" s="801">
        <v>20</v>
      </c>
      <c r="F882" s="1132"/>
    </row>
    <row r="883" spans="1:6" ht="12.75">
      <c r="A883" s="670" t="s">
        <v>3448</v>
      </c>
      <c r="B883" s="1240" t="s">
        <v>4244</v>
      </c>
      <c r="C883" s="1168" t="s">
        <v>272</v>
      </c>
      <c r="D883" s="1245">
        <v>1</v>
      </c>
      <c r="E883" s="801">
        <v>12</v>
      </c>
      <c r="F883" s="1132"/>
    </row>
    <row r="884" spans="1:6" ht="12.75">
      <c r="A884" s="670" t="s">
        <v>3448</v>
      </c>
      <c r="B884" s="1240" t="s">
        <v>4245</v>
      </c>
      <c r="C884" s="1168" t="s">
        <v>272</v>
      </c>
      <c r="D884" s="1245">
        <v>1</v>
      </c>
      <c r="E884" s="801">
        <v>12</v>
      </c>
      <c r="F884" s="1132"/>
    </row>
    <row r="885" spans="1:6" ht="12.75">
      <c r="A885" s="670" t="s">
        <v>3448</v>
      </c>
      <c r="B885" s="1240" t="s">
        <v>4246</v>
      </c>
      <c r="C885" s="1168" t="s">
        <v>272</v>
      </c>
      <c r="D885" s="1245">
        <v>2</v>
      </c>
      <c r="E885" s="801">
        <v>12</v>
      </c>
      <c r="F885" s="1132"/>
    </row>
    <row r="886" spans="1:6" ht="12.75">
      <c r="A886" s="670" t="s">
        <v>3448</v>
      </c>
      <c r="B886" s="1240" t="s">
        <v>4247</v>
      </c>
      <c r="C886" s="1222" t="s">
        <v>272</v>
      </c>
      <c r="D886" s="1245">
        <v>2</v>
      </c>
      <c r="E886" s="801">
        <v>12</v>
      </c>
      <c r="F886" s="1132"/>
    </row>
    <row r="887" spans="1:6" ht="12.75">
      <c r="A887" s="670" t="s">
        <v>3448</v>
      </c>
      <c r="B887" s="1240" t="s">
        <v>4248</v>
      </c>
      <c r="C887" s="1168" t="s">
        <v>272</v>
      </c>
      <c r="D887" s="1245">
        <v>100</v>
      </c>
      <c r="E887" s="801">
        <v>12</v>
      </c>
      <c r="F887" s="1132"/>
    </row>
    <row r="888" spans="1:6" ht="12.75">
      <c r="A888" s="670" t="s">
        <v>3448</v>
      </c>
      <c r="B888" s="1242" t="s">
        <v>4241</v>
      </c>
      <c r="C888" s="1243" t="s">
        <v>3450</v>
      </c>
      <c r="D888" s="1246">
        <v>1</v>
      </c>
      <c r="E888" s="1062">
        <v>12</v>
      </c>
      <c r="F888" s="2074"/>
    </row>
    <row r="889" spans="1:6" ht="12.75">
      <c r="A889" s="670"/>
      <c r="B889" s="1224"/>
      <c r="C889" s="1222" t="s">
        <v>3450</v>
      </c>
      <c r="D889" s="672">
        <v>1</v>
      </c>
      <c r="E889" s="801">
        <v>1334</v>
      </c>
      <c r="F889" s="1132">
        <f t="shared" si="79"/>
        <v>1334</v>
      </c>
    </row>
    <row r="890" spans="1:6" ht="12.75">
      <c r="A890" s="670"/>
      <c r="B890" s="1224"/>
      <c r="C890" s="1168"/>
      <c r="D890" s="1245"/>
      <c r="E890" s="1063"/>
      <c r="F890" s="1132"/>
    </row>
    <row r="891" spans="1:6" ht="25.5">
      <c r="A891" s="670" t="s">
        <v>3454</v>
      </c>
      <c r="B891" s="1235" t="s">
        <v>4249</v>
      </c>
      <c r="C891" s="667"/>
      <c r="D891" s="667"/>
      <c r="E891" s="814"/>
      <c r="F891" s="1132"/>
    </row>
    <row r="892" spans="1:6" ht="12.75">
      <c r="A892" s="670" t="s">
        <v>3448</v>
      </c>
      <c r="B892" s="1235" t="s">
        <v>4250</v>
      </c>
      <c r="C892" s="671" t="s">
        <v>329</v>
      </c>
      <c r="D892" s="672">
        <v>1200</v>
      </c>
      <c r="E892" s="801">
        <v>2.1</v>
      </c>
      <c r="F892" s="1132">
        <f t="shared" si="79"/>
        <v>2520</v>
      </c>
    </row>
    <row r="893" spans="1:6" ht="12.75">
      <c r="A893" s="670" t="s">
        <v>3547</v>
      </c>
      <c r="B893" s="667" t="s">
        <v>3976</v>
      </c>
      <c r="C893" s="665" t="s">
        <v>329</v>
      </c>
      <c r="D893" s="693">
        <v>400</v>
      </c>
      <c r="E893" s="1063">
        <v>2.8</v>
      </c>
      <c r="F893" s="1132">
        <f t="shared" si="79"/>
        <v>1120</v>
      </c>
    </row>
    <row r="894" spans="1:6" ht="12.75">
      <c r="A894" s="670" t="s">
        <v>3448</v>
      </c>
      <c r="B894" s="1224" t="s">
        <v>3974</v>
      </c>
      <c r="C894" s="1168" t="s">
        <v>329</v>
      </c>
      <c r="D894" s="693">
        <v>40</v>
      </c>
      <c r="E894" s="801">
        <v>3.5</v>
      </c>
      <c r="F894" s="1132">
        <f t="shared" si="79"/>
        <v>140</v>
      </c>
    </row>
    <row r="895" spans="1:6" ht="12.75">
      <c r="A895" s="670" t="s">
        <v>3448</v>
      </c>
      <c r="B895" s="1224" t="s">
        <v>3973</v>
      </c>
      <c r="C895" s="1168" t="s">
        <v>329</v>
      </c>
      <c r="D895" s="693">
        <v>20</v>
      </c>
      <c r="E895" s="801">
        <v>6</v>
      </c>
      <c r="F895" s="1132">
        <f t="shared" si="79"/>
        <v>120</v>
      </c>
    </row>
    <row r="896" spans="1:6" ht="12.75">
      <c r="A896" s="670"/>
      <c r="B896" s="667"/>
      <c r="C896" s="665"/>
      <c r="D896" s="693"/>
      <c r="E896" s="1063"/>
      <c r="F896" s="1132"/>
    </row>
    <row r="897" spans="1:6" ht="51">
      <c r="A897" s="670" t="s">
        <v>3456</v>
      </c>
      <c r="B897" s="1162" t="s">
        <v>4215</v>
      </c>
      <c r="C897" s="1168"/>
      <c r="D897" s="1225"/>
      <c r="E897" s="1063"/>
      <c r="F897" s="1132"/>
    </row>
    <row r="898" spans="1:6" ht="12.75">
      <c r="A898" s="670" t="s">
        <v>3448</v>
      </c>
      <c r="B898" s="667" t="s">
        <v>4251</v>
      </c>
      <c r="C898" s="665" t="s">
        <v>272</v>
      </c>
      <c r="D898" s="693">
        <v>20</v>
      </c>
      <c r="E898" s="801">
        <v>45</v>
      </c>
      <c r="F898" s="1132">
        <f t="shared" si="79"/>
        <v>900</v>
      </c>
    </row>
    <row r="899" spans="1:6" ht="12.75">
      <c r="A899" s="1247"/>
      <c r="B899" s="1248"/>
      <c r="C899" s="1249"/>
      <c r="D899" s="1250"/>
      <c r="E899" s="1070"/>
      <c r="F899" s="1132"/>
    </row>
    <row r="900" spans="1:6" ht="25.5">
      <c r="A900" s="670" t="s">
        <v>3461</v>
      </c>
      <c r="B900" s="667" t="s">
        <v>4252</v>
      </c>
      <c r="C900" s="671" t="s">
        <v>3450</v>
      </c>
      <c r="D900" s="672">
        <v>1</v>
      </c>
      <c r="E900" s="801">
        <v>1500</v>
      </c>
      <c r="F900" s="1132">
        <f t="shared" si="79"/>
        <v>1500</v>
      </c>
    </row>
    <row r="901" spans="1:6" ht="12.75">
      <c r="A901" s="670"/>
      <c r="B901" s="1235"/>
      <c r="C901" s="665"/>
      <c r="D901" s="693"/>
      <c r="E901" s="1082"/>
      <c r="F901" s="1109"/>
    </row>
    <row r="902" spans="1:6" ht="12.75">
      <c r="A902" s="1239"/>
      <c r="B902" s="1251" t="s">
        <v>4253</v>
      </c>
      <c r="C902" s="1194"/>
      <c r="D902" s="1201"/>
      <c r="E902" s="2411"/>
      <c r="F902" s="1115">
        <f>SUM(F864:F900)</f>
        <v>8916</v>
      </c>
    </row>
    <row r="903" spans="1:6" ht="12.75">
      <c r="A903" s="670"/>
      <c r="B903" s="667"/>
      <c r="C903" s="665"/>
      <c r="D903" s="693"/>
      <c r="E903" s="814"/>
      <c r="F903" s="1109"/>
    </row>
    <row r="904" spans="1:6" ht="12.75">
      <c r="A904" s="1252" t="s">
        <v>3492</v>
      </c>
      <c r="B904" s="1253" t="s">
        <v>4254</v>
      </c>
      <c r="C904" s="665"/>
      <c r="D904" s="1198"/>
      <c r="E904" s="1083"/>
      <c r="F904" s="1123"/>
    </row>
    <row r="905" spans="1:6" ht="12.75">
      <c r="A905" s="670"/>
      <c r="B905" s="667"/>
      <c r="C905" s="665"/>
      <c r="D905" s="666"/>
      <c r="E905" s="814"/>
      <c r="F905" s="1133"/>
    </row>
    <row r="906" spans="1:6" ht="357">
      <c r="A906" s="670" t="s">
        <v>3445</v>
      </c>
      <c r="B906" s="667" t="s">
        <v>4255</v>
      </c>
      <c r="C906" s="1254"/>
      <c r="D906" s="1255"/>
      <c r="E906" s="1084"/>
      <c r="F906" s="1134"/>
    </row>
    <row r="907" spans="1:6" ht="12.75">
      <c r="A907" s="703" t="s">
        <v>3448</v>
      </c>
      <c r="B907" s="1172" t="s">
        <v>4256</v>
      </c>
      <c r="C907" s="1168" t="s">
        <v>272</v>
      </c>
      <c r="D907" s="1160">
        <v>2</v>
      </c>
      <c r="E907" s="1060">
        <v>702</v>
      </c>
      <c r="F907" s="1135">
        <f>SUM(D907*E907)</f>
        <v>1404</v>
      </c>
    </row>
    <row r="908" spans="1:6" ht="12.75">
      <c r="A908" s="1256"/>
      <c r="B908" s="1257"/>
      <c r="C908" s="1258"/>
      <c r="D908" s="1259"/>
      <c r="E908" s="1085"/>
      <c r="F908" s="1136"/>
    </row>
    <row r="909" spans="1:6" ht="114.75">
      <c r="A909" s="670" t="s">
        <v>3452</v>
      </c>
      <c r="B909" s="667" t="s">
        <v>4257</v>
      </c>
      <c r="C909"/>
      <c r="D909" s="1182"/>
      <c r="E909" s="1066"/>
      <c r="F909" s="1137"/>
    </row>
    <row r="910" spans="1:6" ht="12.75">
      <c r="A910" s="703" t="s">
        <v>3448</v>
      </c>
      <c r="B910" s="1172" t="s">
        <v>4256</v>
      </c>
      <c r="C910" s="1222" t="s">
        <v>3450</v>
      </c>
      <c r="D910" s="1260">
        <v>2</v>
      </c>
      <c r="E910" s="1063">
        <v>699</v>
      </c>
      <c r="F910" s="1111">
        <f t="shared" ref="F910" si="80">+D910*E910</f>
        <v>1398</v>
      </c>
    </row>
    <row r="911" spans="1:6" ht="12.75">
      <c r="A911" s="1256"/>
      <c r="B911" s="1257"/>
      <c r="C911" s="1168"/>
      <c r="D911" s="1160"/>
      <c r="E911" s="1060"/>
      <c r="F911" s="1135"/>
    </row>
    <row r="912" spans="1:6" ht="191.25">
      <c r="A912" s="670" t="s">
        <v>3454</v>
      </c>
      <c r="B912" s="1261" t="s">
        <v>4258</v>
      </c>
      <c r="C912" s="1254"/>
      <c r="D912" s="1255"/>
      <c r="E912" s="1084"/>
      <c r="F912" s="1134"/>
    </row>
    <row r="913" spans="1:6" ht="12.75">
      <c r="A913" s="703" t="s">
        <v>3448</v>
      </c>
      <c r="B913" s="1172" t="s">
        <v>4256</v>
      </c>
      <c r="C913" s="1262" t="s">
        <v>272</v>
      </c>
      <c r="D913" s="1263">
        <v>4</v>
      </c>
      <c r="E913" s="1086">
        <v>155</v>
      </c>
      <c r="F913" s="1135">
        <f t="shared" ref="F913" si="81">SUM(D913*E913)</f>
        <v>620</v>
      </c>
    </row>
    <row r="914" spans="1:6" ht="15">
      <c r="A914" s="1256"/>
      <c r="B914" s="1257"/>
      <c r="C914" s="1262"/>
      <c r="D914" s="1263"/>
      <c r="E914" s="1086"/>
      <c r="F914" s="1138"/>
    </row>
    <row r="915" spans="1:6" ht="127.5">
      <c r="A915" s="670" t="s">
        <v>3456</v>
      </c>
      <c r="B915" s="1183" t="s">
        <v>4259</v>
      </c>
      <c r="C915" s="1254"/>
      <c r="D915" s="1255"/>
      <c r="E915" s="1084"/>
      <c r="F915" s="1134"/>
    </row>
    <row r="916" spans="1:6" ht="12.75">
      <c r="A916" s="703" t="s">
        <v>3448</v>
      </c>
      <c r="B916" s="1172" t="s">
        <v>4256</v>
      </c>
      <c r="C916" s="1264" t="s">
        <v>272</v>
      </c>
      <c r="D916" s="1265">
        <v>2</v>
      </c>
      <c r="E916" s="1087">
        <v>15.4</v>
      </c>
      <c r="F916" s="1135">
        <f t="shared" ref="F916" si="82">SUM(D916*E916)</f>
        <v>30.8</v>
      </c>
    </row>
    <row r="917" spans="1:6" ht="15">
      <c r="A917" s="1266"/>
      <c r="B917" s="1267"/>
      <c r="C917" s="1268"/>
      <c r="D917" s="1269"/>
      <c r="E917" s="1088"/>
      <c r="F917" s="1139"/>
    </row>
    <row r="918" spans="1:6" ht="27">
      <c r="A918" s="1270" t="s">
        <v>3461</v>
      </c>
      <c r="B918" s="1271" t="s">
        <v>4260</v>
      </c>
      <c r="C918" s="1268" t="s">
        <v>329</v>
      </c>
      <c r="D918" s="1269">
        <v>20</v>
      </c>
      <c r="E918" s="1089">
        <v>6.26</v>
      </c>
      <c r="F918" s="1139">
        <f>SUM(D918*E918)</f>
        <v>125.19999999999999</v>
      </c>
    </row>
    <row r="919" spans="1:6" ht="15">
      <c r="A919" s="1266"/>
      <c r="B919" s="1267"/>
      <c r="C919" s="1268"/>
      <c r="D919" s="1269"/>
      <c r="E919" s="1088"/>
      <c r="F919" s="1139"/>
    </row>
    <row r="920" spans="1:6" ht="25.5">
      <c r="A920" s="1270" t="s">
        <v>3572</v>
      </c>
      <c r="B920" s="1272" t="s">
        <v>4261</v>
      </c>
      <c r="C920" s="1273" t="s">
        <v>329</v>
      </c>
      <c r="D920" s="1274">
        <v>20</v>
      </c>
      <c r="E920" s="1089">
        <v>5</v>
      </c>
      <c r="F920" s="1139">
        <f t="shared" ref="F920:F922" si="83">SUM(D920*E920)</f>
        <v>100</v>
      </c>
    </row>
    <row r="921" spans="1:6" ht="12.75">
      <c r="A921" s="1270"/>
      <c r="B921" s="1272"/>
      <c r="C921" s="1273"/>
      <c r="D921" s="1274"/>
      <c r="E921" s="1089"/>
      <c r="F921" s="1139"/>
    </row>
    <row r="922" spans="1:6" ht="38.25">
      <c r="A922" s="1270" t="s">
        <v>3474</v>
      </c>
      <c r="B922" s="1272" t="s">
        <v>4262</v>
      </c>
      <c r="C922" s="1273" t="s">
        <v>329</v>
      </c>
      <c r="D922" s="1274">
        <v>40</v>
      </c>
      <c r="E922" s="1089">
        <v>5</v>
      </c>
      <c r="F922" s="1139">
        <f t="shared" si="83"/>
        <v>200</v>
      </c>
    </row>
    <row r="923" spans="1:6" ht="15">
      <c r="A923" s="1266"/>
      <c r="B923" s="1271"/>
      <c r="C923" s="1268"/>
      <c r="D923" s="1269"/>
      <c r="E923" s="1090"/>
      <c r="F923" s="1139"/>
    </row>
    <row r="924" spans="1:6" ht="25.5">
      <c r="A924" s="1270" t="s">
        <v>3479</v>
      </c>
      <c r="B924" s="1272" t="s">
        <v>4263</v>
      </c>
      <c r="C924" s="1273" t="s">
        <v>329</v>
      </c>
      <c r="D924" s="1274">
        <v>80</v>
      </c>
      <c r="E924" s="1089">
        <v>9</v>
      </c>
      <c r="F924" s="1139">
        <f t="shared" ref="F924" si="84">SUM(D924*E924)</f>
        <v>720</v>
      </c>
    </row>
    <row r="925" spans="1:6" ht="15">
      <c r="A925" s="1266"/>
      <c r="B925" s="1271"/>
      <c r="C925" s="1268"/>
      <c r="D925" s="1269"/>
      <c r="E925" s="1090"/>
      <c r="F925" s="1139"/>
    </row>
    <row r="926" spans="1:6" ht="12.75">
      <c r="A926" s="1270" t="s">
        <v>3481</v>
      </c>
      <c r="B926" s="1271" t="s">
        <v>4264</v>
      </c>
      <c r="C926" s="1268" t="s">
        <v>272</v>
      </c>
      <c r="D926" s="1269">
        <v>2</v>
      </c>
      <c r="E926" s="1089">
        <v>55</v>
      </c>
      <c r="F926" s="1139">
        <f>SUM(D926*E926)</f>
        <v>110</v>
      </c>
    </row>
    <row r="927" spans="1:6" ht="15">
      <c r="A927" s="1266"/>
      <c r="B927" s="1275"/>
      <c r="C927" s="1275"/>
      <c r="D927" s="1276"/>
      <c r="E927" s="1091"/>
      <c r="F927" s="1140"/>
    </row>
    <row r="928" spans="1:6" ht="12.75">
      <c r="A928" s="1270" t="s">
        <v>3483</v>
      </c>
      <c r="B928" s="1271" t="s">
        <v>4265</v>
      </c>
      <c r="C928" s="1268" t="s">
        <v>272</v>
      </c>
      <c r="D928" s="1269">
        <f>D916</f>
        <v>2</v>
      </c>
      <c r="E928" s="1089">
        <v>25</v>
      </c>
      <c r="F928" s="1139">
        <f>SUM(D928*E928)</f>
        <v>50</v>
      </c>
    </row>
    <row r="929" spans="1:6" ht="15">
      <c r="A929" s="1266"/>
      <c r="B929" s="1275"/>
      <c r="C929" s="1275"/>
      <c r="D929" s="1276"/>
      <c r="E929" s="1091"/>
      <c r="F929" s="1140"/>
    </row>
    <row r="930" spans="1:6" ht="12.75">
      <c r="A930" s="1270" t="s">
        <v>3486</v>
      </c>
      <c r="B930" s="1271" t="s">
        <v>4266</v>
      </c>
      <c r="C930" s="1268" t="s">
        <v>272</v>
      </c>
      <c r="D930" s="1269">
        <v>4</v>
      </c>
      <c r="E930" s="1090">
        <v>25</v>
      </c>
      <c r="F930" s="1139">
        <f>SUM(D930*E930)</f>
        <v>100</v>
      </c>
    </row>
    <row r="931" spans="1:6" ht="15">
      <c r="A931" s="1266"/>
      <c r="B931" s="1275"/>
      <c r="C931" s="1275"/>
      <c r="D931" s="1276"/>
      <c r="E931" s="1091"/>
      <c r="F931" s="1140"/>
    </row>
    <row r="932" spans="1:6" ht="12.75">
      <c r="A932" s="1270" t="s">
        <v>3489</v>
      </c>
      <c r="B932" s="1271" t="s">
        <v>4267</v>
      </c>
      <c r="C932" s="1268" t="s">
        <v>272</v>
      </c>
      <c r="D932" s="1269">
        <v>2</v>
      </c>
      <c r="E932" s="1089">
        <v>25</v>
      </c>
      <c r="F932" s="1139">
        <f>SUM(D932*E932)</f>
        <v>50</v>
      </c>
    </row>
    <row r="933" spans="1:6" ht="15">
      <c r="A933" s="1266"/>
      <c r="B933" s="1275"/>
      <c r="C933" s="1275"/>
      <c r="D933" s="1276"/>
      <c r="E933" s="1091"/>
      <c r="F933" s="1140"/>
    </row>
    <row r="934" spans="1:6" ht="12.75">
      <c r="A934" s="1270" t="s">
        <v>3492</v>
      </c>
      <c r="B934" s="1271" t="s">
        <v>4268</v>
      </c>
      <c r="C934" s="1268" t="s">
        <v>272</v>
      </c>
      <c r="D934" s="1269">
        <v>1</v>
      </c>
      <c r="E934" s="1089">
        <v>500</v>
      </c>
      <c r="F934" s="1139">
        <f>SUM(D934*E934)</f>
        <v>500</v>
      </c>
    </row>
    <row r="935" spans="1:6" ht="15">
      <c r="A935" s="1266"/>
      <c r="B935" s="1275"/>
      <c r="C935" s="1275"/>
      <c r="D935" s="1276"/>
      <c r="E935" s="1091"/>
      <c r="F935" s="1140"/>
    </row>
    <row r="936" spans="1:6" ht="12.75">
      <c r="A936" s="1270" t="s">
        <v>3494</v>
      </c>
      <c r="B936" s="1271" t="s">
        <v>4269</v>
      </c>
      <c r="C936" s="1268" t="s">
        <v>272</v>
      </c>
      <c r="D936" s="1269">
        <v>1</v>
      </c>
      <c r="E936" s="1089">
        <v>500</v>
      </c>
      <c r="F936" s="1139">
        <f>SUM(D936*E936)</f>
        <v>500</v>
      </c>
    </row>
    <row r="937" spans="1:6" ht="15">
      <c r="A937" s="1266"/>
      <c r="B937" s="1275"/>
      <c r="C937" s="1275"/>
      <c r="D937" s="1276"/>
      <c r="E937" s="1091"/>
      <c r="F937" s="1140"/>
    </row>
    <row r="938" spans="1:6" ht="38.25">
      <c r="A938" s="1270" t="s">
        <v>3495</v>
      </c>
      <c r="B938" s="1271" t="s">
        <v>4270</v>
      </c>
      <c r="C938" s="1268" t="s">
        <v>3450</v>
      </c>
      <c r="D938" s="1269">
        <v>1</v>
      </c>
      <c r="E938" s="1089">
        <v>250</v>
      </c>
      <c r="F938" s="1139">
        <f>SUM(D938*E938)</f>
        <v>250</v>
      </c>
    </row>
    <row r="939" spans="1:6" ht="15">
      <c r="A939" s="1266"/>
      <c r="B939" s="1275"/>
      <c r="C939" s="1275"/>
      <c r="D939" s="1276"/>
      <c r="E939" s="1091"/>
      <c r="F939" s="1140"/>
    </row>
    <row r="940" spans="1:6" ht="25.5">
      <c r="A940" s="1270" t="s">
        <v>3496</v>
      </c>
      <c r="B940" s="1271" t="s">
        <v>4271</v>
      </c>
      <c r="C940" s="1268" t="s">
        <v>3450</v>
      </c>
      <c r="D940" s="1269">
        <v>1</v>
      </c>
      <c r="E940" s="1089">
        <v>500</v>
      </c>
      <c r="F940" s="1139">
        <f>SUM(D940*E940)</f>
        <v>500</v>
      </c>
    </row>
    <row r="941" spans="1:6" ht="15">
      <c r="A941" s="1266"/>
      <c r="B941" s="1271" t="s">
        <v>4272</v>
      </c>
      <c r="C941" s="1277"/>
      <c r="D941" s="1278"/>
      <c r="E941" s="1092"/>
      <c r="F941" s="1141"/>
    </row>
    <row r="942" spans="1:6" ht="12.75">
      <c r="A942" s="1270" t="s">
        <v>3497</v>
      </c>
      <c r="B942" s="1271" t="s">
        <v>4273</v>
      </c>
      <c r="C942" s="1268" t="s">
        <v>3450</v>
      </c>
      <c r="D942" s="1269">
        <v>1</v>
      </c>
      <c r="E942" s="1089">
        <v>150</v>
      </c>
      <c r="F942" s="1139">
        <f>SUM(D942*E942)</f>
        <v>150</v>
      </c>
    </row>
    <row r="943" spans="1:6" ht="12.75">
      <c r="A943" s="670"/>
      <c r="B943" s="667"/>
      <c r="C943" s="665"/>
      <c r="D943" s="693"/>
      <c r="E943" s="801"/>
      <c r="F943" s="1109"/>
    </row>
    <row r="944" spans="1:6" ht="12.75">
      <c r="A944" s="1279"/>
      <c r="B944" s="1200" t="s">
        <v>4274</v>
      </c>
      <c r="C944" s="1194"/>
      <c r="D944" s="1201"/>
      <c r="E944" s="817"/>
      <c r="F944" s="1115">
        <f>SUM(F904:F943)</f>
        <v>6808</v>
      </c>
    </row>
    <row r="945" spans="1:6" ht="12.75">
      <c r="A945" s="670"/>
      <c r="B945" s="667"/>
      <c r="C945" s="665"/>
      <c r="D945" s="693"/>
      <c r="E945" s="801"/>
      <c r="F945" s="1109"/>
    </row>
    <row r="946" spans="1:6" ht="12.75">
      <c r="A946" s="663" t="s">
        <v>3494</v>
      </c>
      <c r="B946" s="1253" t="s">
        <v>4275</v>
      </c>
      <c r="C946" s="665"/>
      <c r="D946" s="688"/>
      <c r="E946" s="801"/>
      <c r="F946" s="1142"/>
    </row>
    <row r="947" spans="1:6" ht="12.75">
      <c r="A947" s="1280"/>
      <c r="B947" s="1253"/>
      <c r="C947" s="665"/>
      <c r="D947" s="688"/>
      <c r="E947" s="801"/>
      <c r="F947" s="1142"/>
    </row>
    <row r="948" spans="1:6" ht="25.5">
      <c r="A948" s="1170" t="s">
        <v>3445</v>
      </c>
      <c r="B948" s="1224" t="s">
        <v>4276</v>
      </c>
      <c r="C948" s="1168"/>
      <c r="D948" s="693"/>
      <c r="E948" s="801"/>
      <c r="F948" s="1111"/>
    </row>
    <row r="949" spans="1:6" ht="51">
      <c r="A949" s="670"/>
      <c r="B949" s="1183" t="s">
        <v>4277</v>
      </c>
      <c r="C949" s="1222" t="s">
        <v>272</v>
      </c>
      <c r="D949" s="693">
        <v>1</v>
      </c>
      <c r="E949" s="801">
        <v>554</v>
      </c>
      <c r="F949" s="1111">
        <f t="shared" ref="F949" si="85">D949*E949</f>
        <v>554</v>
      </c>
    </row>
    <row r="950" spans="1:6" ht="12.75">
      <c r="A950" s="1170"/>
      <c r="B950" s="1183"/>
      <c r="C950" s="1222"/>
      <c r="D950" s="693"/>
      <c r="E950" s="801"/>
      <c r="F950" s="1111"/>
    </row>
    <row r="951" spans="1:6" ht="38.25">
      <c r="A951" s="670" t="s">
        <v>3452</v>
      </c>
      <c r="B951" s="1224" t="s">
        <v>4278</v>
      </c>
      <c r="C951" s="1168"/>
      <c r="D951" s="693"/>
      <c r="E951" s="801"/>
      <c r="F951" s="1111"/>
    </row>
    <row r="952" spans="1:6" ht="76.5">
      <c r="A952" s="670"/>
      <c r="B952" s="1224" t="s">
        <v>4279</v>
      </c>
      <c r="C952" s="1222" t="s">
        <v>272</v>
      </c>
      <c r="D952" s="693">
        <v>1</v>
      </c>
      <c r="E952" s="801">
        <v>55</v>
      </c>
      <c r="F952" s="1111">
        <f t="shared" ref="F952" si="86">D952*E952</f>
        <v>55</v>
      </c>
    </row>
    <row r="953" spans="1:6" ht="12.75">
      <c r="A953" s="1170"/>
      <c r="B953" s="1224"/>
      <c r="C953" s="1168"/>
      <c r="D953" s="693"/>
      <c r="E953" s="801"/>
      <c r="F953" s="1111"/>
    </row>
    <row r="954" spans="1:6" ht="38.25">
      <c r="A954" s="670" t="s">
        <v>3454</v>
      </c>
      <c r="B954" s="1224" t="s">
        <v>4280</v>
      </c>
      <c r="C954" s="1168"/>
      <c r="D954" s="693"/>
      <c r="E954" s="801"/>
      <c r="F954" s="1111"/>
    </row>
    <row r="955" spans="1:6" ht="63.75">
      <c r="A955" s="670"/>
      <c r="B955" s="1224" t="s">
        <v>4281</v>
      </c>
      <c r="C955" s="1222" t="s">
        <v>272</v>
      </c>
      <c r="D955" s="693">
        <v>1</v>
      </c>
      <c r="E955" s="801">
        <v>55</v>
      </c>
      <c r="F955" s="1111">
        <f t="shared" ref="F955" si="87">D955*E955</f>
        <v>55</v>
      </c>
    </row>
    <row r="956" spans="1:6" ht="12.75">
      <c r="A956" s="1170"/>
      <c r="B956" s="1224"/>
      <c r="C956" s="1168"/>
      <c r="D956" s="693"/>
      <c r="E956" s="801"/>
      <c r="F956" s="1111"/>
    </row>
    <row r="957" spans="1:6" ht="38.25">
      <c r="A957" s="670" t="s">
        <v>3456</v>
      </c>
      <c r="B957" s="1224" t="s">
        <v>4282</v>
      </c>
      <c r="C957" s="1168"/>
      <c r="D957" s="693"/>
      <c r="E957" s="801"/>
      <c r="F957" s="1111"/>
    </row>
    <row r="958" spans="1:6" ht="51">
      <c r="A958" s="670"/>
      <c r="B958" s="1183" t="s">
        <v>4283</v>
      </c>
      <c r="C958" s="1222" t="s">
        <v>272</v>
      </c>
      <c r="D958" s="693">
        <v>1</v>
      </c>
      <c r="E958" s="801">
        <v>55</v>
      </c>
      <c r="F958" s="1111">
        <f t="shared" ref="F958" si="88">D958*E958</f>
        <v>55</v>
      </c>
    </row>
    <row r="959" spans="1:6" ht="12.75">
      <c r="A959" s="1170"/>
      <c r="B959" s="1224"/>
      <c r="C959" s="1222"/>
      <c r="D959" s="693"/>
      <c r="E959" s="801"/>
      <c r="F959" s="1111"/>
    </row>
    <row r="960" spans="1:6" ht="89.25">
      <c r="A960" s="721" t="s">
        <v>3461</v>
      </c>
      <c r="B960" s="667" t="s">
        <v>4284</v>
      </c>
      <c r="C960" s="682"/>
      <c r="D960" s="688"/>
      <c r="E960" s="799"/>
      <c r="F960" s="1106"/>
    </row>
    <row r="961" spans="1:6" ht="12.75">
      <c r="A961" s="732" t="s">
        <v>3448</v>
      </c>
      <c r="B961" s="682" t="s">
        <v>4285</v>
      </c>
      <c r="C961" s="744" t="s">
        <v>329</v>
      </c>
      <c r="D961" s="688">
        <v>60</v>
      </c>
      <c r="E961" s="1064">
        <v>3</v>
      </c>
      <c r="F961" s="1111">
        <f t="shared" ref="F961" si="89">D961*E961</f>
        <v>180</v>
      </c>
    </row>
    <row r="962" spans="1:6" ht="12.75">
      <c r="A962" s="1170"/>
      <c r="B962" s="1224"/>
      <c r="C962" s="1222"/>
      <c r="D962" s="693"/>
      <c r="E962" s="801"/>
      <c r="F962" s="1111"/>
    </row>
    <row r="963" spans="1:6" ht="38.25">
      <c r="A963" s="721" t="s">
        <v>3572</v>
      </c>
      <c r="B963" s="667" t="s">
        <v>3546</v>
      </c>
      <c r="C963" s="682"/>
      <c r="D963" s="688"/>
      <c r="E963" s="799"/>
      <c r="F963" s="1106"/>
    </row>
    <row r="964" spans="1:6" ht="12.75">
      <c r="A964" s="721" t="s">
        <v>3547</v>
      </c>
      <c r="B964" s="667" t="s">
        <v>4286</v>
      </c>
      <c r="C964" s="744" t="s">
        <v>329</v>
      </c>
      <c r="D964" s="688">
        <v>60</v>
      </c>
      <c r="E964" s="1064">
        <v>2.5</v>
      </c>
      <c r="F964" s="1111">
        <f t="shared" ref="F964" si="90">D964*E964</f>
        <v>150</v>
      </c>
    </row>
    <row r="965" spans="1:6" ht="12.75">
      <c r="A965" s="1280"/>
      <c r="B965" s="1253"/>
      <c r="C965" s="665"/>
      <c r="D965" s="688"/>
      <c r="E965" s="801"/>
      <c r="F965" s="1142"/>
    </row>
    <row r="966" spans="1:6" ht="12.75">
      <c r="A966" s="1281"/>
      <c r="B966" s="1282" t="s">
        <v>4287</v>
      </c>
      <c r="C966" s="1283"/>
      <c r="D966" s="1284"/>
      <c r="E966" s="2412"/>
      <c r="F966" s="1143">
        <f>SUM(F948:F964)</f>
        <v>1049</v>
      </c>
    </row>
    <row r="967" spans="1:6" ht="12.75">
      <c r="A967" s="682"/>
      <c r="B967" s="682"/>
      <c r="C967" s="682"/>
      <c r="D967" s="682"/>
      <c r="E967" s="794"/>
      <c r="F967" s="1106"/>
    </row>
    <row r="968" spans="1:6" ht="12.75">
      <c r="A968" s="1280" t="s">
        <v>3495</v>
      </c>
      <c r="B968" s="1253" t="s">
        <v>4288</v>
      </c>
      <c r="C968" s="1285"/>
      <c r="D968" s="1286"/>
      <c r="E968" s="1093"/>
      <c r="F968" s="1144"/>
    </row>
    <row r="969" spans="1:6" ht="12.75">
      <c r="A969" s="1280"/>
      <c r="B969" s="1287"/>
      <c r="C969" s="1285"/>
      <c r="D969" s="1286"/>
      <c r="E969" s="1093"/>
      <c r="F969" s="1144"/>
    </row>
    <row r="970" spans="1:6" ht="63.75">
      <c r="A970" s="1170" t="s">
        <v>3445</v>
      </c>
      <c r="B970" s="1288" t="s">
        <v>4289</v>
      </c>
      <c r="C970" s="1222"/>
      <c r="D970" s="693"/>
      <c r="E970" s="1068"/>
      <c r="F970" s="1111"/>
    </row>
    <row r="971" spans="1:6" ht="12.75">
      <c r="A971" s="1289"/>
      <c r="B971" s="1290" t="s">
        <v>4290</v>
      </c>
      <c r="C971" s="1222" t="s">
        <v>272</v>
      </c>
      <c r="D971" s="693">
        <v>1</v>
      </c>
      <c r="E971" s="1068">
        <v>420</v>
      </c>
      <c r="F971" s="1111"/>
    </row>
    <row r="972" spans="1:6" ht="25.5">
      <c r="A972" s="1289"/>
      <c r="B972" s="1290" t="s">
        <v>4291</v>
      </c>
      <c r="C972" s="1222" t="s">
        <v>272</v>
      </c>
      <c r="D972" s="693">
        <v>1</v>
      </c>
      <c r="E972" s="1068">
        <v>420</v>
      </c>
      <c r="F972" s="1111"/>
    </row>
    <row r="973" spans="1:6" ht="12.75">
      <c r="A973" s="1289"/>
      <c r="B973" s="1290" t="s">
        <v>4292</v>
      </c>
      <c r="C973" s="1222" t="s">
        <v>272</v>
      </c>
      <c r="D973" s="693">
        <v>1</v>
      </c>
      <c r="E973" s="1068">
        <v>420</v>
      </c>
      <c r="F973" s="1111"/>
    </row>
    <row r="974" spans="1:6" ht="12.75">
      <c r="A974" s="1289"/>
      <c r="B974" s="1290" t="s">
        <v>4293</v>
      </c>
      <c r="C974" s="1222" t="s">
        <v>272</v>
      </c>
      <c r="D974" s="693">
        <v>2</v>
      </c>
      <c r="E974" s="1068">
        <v>420</v>
      </c>
      <c r="F974" s="2075"/>
    </row>
    <row r="975" spans="1:6" ht="12.75">
      <c r="A975" s="721"/>
      <c r="B975" s="1291"/>
      <c r="C975" s="1292" t="s">
        <v>95</v>
      </c>
      <c r="D975" s="1293">
        <v>1</v>
      </c>
      <c r="E975" s="2404">
        <v>2100</v>
      </c>
      <c r="F975" s="1111">
        <f t="shared" ref="F975:F986" si="91">D975*E975</f>
        <v>2100</v>
      </c>
    </row>
    <row r="976" spans="1:6" ht="12.75">
      <c r="A976" s="721"/>
      <c r="B976" s="667"/>
      <c r="C976" s="683"/>
      <c r="D976" s="1222"/>
      <c r="E976" s="1064"/>
      <c r="F976" s="1111"/>
    </row>
    <row r="977" spans="1:6" ht="25.5">
      <c r="A977" s="1170" t="s">
        <v>3452</v>
      </c>
      <c r="B977" s="1294" t="s">
        <v>4294</v>
      </c>
      <c r="C977" s="1295"/>
      <c r="D977" s="1296"/>
      <c r="E977" s="1094"/>
      <c r="F977" s="1111"/>
    </row>
    <row r="978" spans="1:6" ht="12.75">
      <c r="A978" s="732" t="s">
        <v>3448</v>
      </c>
      <c r="B978" s="1294" t="s">
        <v>4295</v>
      </c>
      <c r="C978" s="1295" t="s">
        <v>329</v>
      </c>
      <c r="D978" s="1296">
        <v>30</v>
      </c>
      <c r="E978" s="1094">
        <v>5.23</v>
      </c>
      <c r="F978" s="1111">
        <f t="shared" si="91"/>
        <v>156.9</v>
      </c>
    </row>
    <row r="979" spans="1:6" ht="12.75">
      <c r="A979" s="732" t="s">
        <v>3448</v>
      </c>
      <c r="B979" s="1294" t="s">
        <v>4296</v>
      </c>
      <c r="C979" s="1295" t="s">
        <v>329</v>
      </c>
      <c r="D979" s="1296">
        <v>120</v>
      </c>
      <c r="E979" s="1094">
        <v>4.49</v>
      </c>
      <c r="F979" s="1111">
        <f t="shared" si="91"/>
        <v>538.80000000000007</v>
      </c>
    </row>
    <row r="980" spans="1:6" ht="12.75">
      <c r="A980" s="1297"/>
      <c r="B980" s="1298"/>
      <c r="C980" s="1299"/>
      <c r="D980" s="1300"/>
      <c r="E980" s="131"/>
      <c r="F980" s="1111"/>
    </row>
    <row r="981" spans="1:6" ht="51">
      <c r="A981" s="1297" t="s">
        <v>3454</v>
      </c>
      <c r="B981" s="1294" t="s">
        <v>4297</v>
      </c>
      <c r="C981" s="1295"/>
      <c r="D981" s="1296"/>
      <c r="E981" s="1094"/>
      <c r="F981" s="1111"/>
    </row>
    <row r="982" spans="1:6" ht="12.75">
      <c r="A982" s="732" t="s">
        <v>3448</v>
      </c>
      <c r="B982" s="1294" t="s">
        <v>4298</v>
      </c>
      <c r="C982" s="1295" t="s">
        <v>329</v>
      </c>
      <c r="D982" s="1296">
        <v>60</v>
      </c>
      <c r="E982" s="1094">
        <v>3</v>
      </c>
      <c r="F982" s="1111">
        <f t="shared" si="91"/>
        <v>180</v>
      </c>
    </row>
    <row r="983" spans="1:6" ht="12.75">
      <c r="A983" s="1301"/>
      <c r="B983" s="1298"/>
      <c r="C983" s="1302"/>
      <c r="D983" s="1301"/>
      <c r="E983" s="131"/>
      <c r="F983" s="1111"/>
    </row>
    <row r="984" spans="1:6" ht="25.5">
      <c r="A984" s="1297" t="s">
        <v>3456</v>
      </c>
      <c r="B984" s="1294" t="s">
        <v>4299</v>
      </c>
      <c r="C984" s="1295" t="s">
        <v>95</v>
      </c>
      <c r="D984" s="1296">
        <v>1</v>
      </c>
      <c r="E984" s="1094">
        <v>250</v>
      </c>
      <c r="F984" s="1111">
        <f t="shared" si="91"/>
        <v>250</v>
      </c>
    </row>
    <row r="985" spans="1:6" ht="12.75">
      <c r="A985" s="1303"/>
      <c r="B985" s="1294"/>
      <c r="C985" s="1295"/>
      <c r="D985" s="1296"/>
      <c r="E985" s="1094"/>
      <c r="F985" s="1111"/>
    </row>
    <row r="986" spans="1:6" ht="12.75">
      <c r="A986" s="1297" t="s">
        <v>3461</v>
      </c>
      <c r="B986" s="1294" t="s">
        <v>4300</v>
      </c>
      <c r="C986" s="1295" t="s">
        <v>95</v>
      </c>
      <c r="D986" s="1296">
        <v>1</v>
      </c>
      <c r="E986" s="1094">
        <v>450</v>
      </c>
      <c r="F986" s="1111">
        <f t="shared" si="91"/>
        <v>450</v>
      </c>
    </row>
    <row r="987" spans="1:6" ht="12.75">
      <c r="A987" s="1190"/>
      <c r="B987" s="681"/>
      <c r="C987" s="704"/>
      <c r="D987" s="1227"/>
      <c r="E987" s="1073"/>
      <c r="F987" s="1110"/>
    </row>
    <row r="988" spans="1:6" ht="12.75">
      <c r="A988" s="1281"/>
      <c r="B988" s="1251" t="s">
        <v>4301</v>
      </c>
      <c r="C988" s="1304"/>
      <c r="D988" s="1305"/>
      <c r="E988" s="2413"/>
      <c r="F988" s="1145">
        <f>SUM(F970:F987)</f>
        <v>3675.7000000000003</v>
      </c>
    </row>
    <row r="989" spans="1:6" ht="12.75">
      <c r="A989" s="682"/>
      <c r="B989" s="682"/>
      <c r="C989" s="682"/>
      <c r="D989" s="682"/>
      <c r="E989" s="794"/>
      <c r="F989" s="1106"/>
    </row>
    <row r="990" spans="1:6" ht="12.75">
      <c r="A990" s="682"/>
      <c r="B990" s="682"/>
      <c r="C990" s="682"/>
      <c r="D990" s="682"/>
      <c r="E990" s="794"/>
      <c r="F990" s="1106"/>
    </row>
    <row r="991" spans="1:6" ht="12.75">
      <c r="A991" s="1280" t="s">
        <v>3496</v>
      </c>
      <c r="B991" s="1253" t="s">
        <v>4302</v>
      </c>
      <c r="C991" s="1285"/>
      <c r="D991" s="1286"/>
      <c r="E991" s="1093"/>
      <c r="F991" s="1144"/>
    </row>
    <row r="992" spans="1:6" ht="12.75">
      <c r="A992" s="682"/>
      <c r="B992" s="682"/>
      <c r="C992" s="682"/>
      <c r="D992" s="682"/>
      <c r="E992" s="794"/>
      <c r="F992" s="1106"/>
    </row>
    <row r="993" spans="1:6" ht="25.5">
      <c r="A993" s="1306">
        <v>1</v>
      </c>
      <c r="B993" s="1307" t="s">
        <v>4303</v>
      </c>
      <c r="C993" s="1308" t="s">
        <v>272</v>
      </c>
      <c r="D993" s="1309">
        <v>2</v>
      </c>
      <c r="E993" s="1095">
        <v>250</v>
      </c>
      <c r="F993" s="1146">
        <f t="shared" ref="F993:F1011" si="92">D993*E993</f>
        <v>500</v>
      </c>
    </row>
    <row r="994" spans="1:6" ht="12.75">
      <c r="A994" s="1306"/>
      <c r="B994" s="1307"/>
      <c r="C994" s="1308"/>
      <c r="D994" s="1309"/>
      <c r="E994" s="1095"/>
      <c r="F994" s="1146"/>
    </row>
    <row r="995" spans="1:6" ht="25.5">
      <c r="A995" s="1306">
        <v>2</v>
      </c>
      <c r="B995" s="1307" t="s">
        <v>4304</v>
      </c>
      <c r="C995" s="1308" t="s">
        <v>272</v>
      </c>
      <c r="D995" s="1309">
        <v>2</v>
      </c>
      <c r="E995" s="1095">
        <v>100</v>
      </c>
      <c r="F995" s="1146">
        <f t="shared" si="92"/>
        <v>200</v>
      </c>
    </row>
    <row r="996" spans="1:6" ht="12.75">
      <c r="A996" s="1306"/>
      <c r="B996" s="1307"/>
      <c r="C996" s="1308"/>
      <c r="D996" s="1309"/>
      <c r="E996" s="1095"/>
      <c r="F996" s="1146"/>
    </row>
    <row r="997" spans="1:6" ht="25.5">
      <c r="A997" s="1306">
        <v>3</v>
      </c>
      <c r="B997" s="1307" t="s">
        <v>4305</v>
      </c>
      <c r="C997" s="1308" t="s">
        <v>272</v>
      </c>
      <c r="D997" s="1309">
        <v>2</v>
      </c>
      <c r="E997" s="1095">
        <v>100</v>
      </c>
      <c r="F997" s="1146">
        <f t="shared" si="92"/>
        <v>200</v>
      </c>
    </row>
    <row r="998" spans="1:6" ht="12.75">
      <c r="A998" s="1306"/>
      <c r="B998" s="1307"/>
      <c r="C998" s="1308"/>
      <c r="D998" s="1309"/>
      <c r="E998" s="1095"/>
      <c r="F998" s="1146"/>
    </row>
    <row r="999" spans="1:6" ht="140.25">
      <c r="A999" s="1306">
        <v>4</v>
      </c>
      <c r="B999" s="1307" t="s">
        <v>4306</v>
      </c>
      <c r="C999" s="1308" t="s">
        <v>272</v>
      </c>
      <c r="D999" s="1309">
        <v>2</v>
      </c>
      <c r="E999" s="1095">
        <v>155</v>
      </c>
      <c r="F999" s="1146">
        <f t="shared" si="92"/>
        <v>310</v>
      </c>
    </row>
    <row r="1000" spans="1:6" ht="12.75">
      <c r="A1000" s="1306"/>
      <c r="B1000" s="1307"/>
      <c r="C1000" s="1308"/>
      <c r="D1000" s="1309"/>
      <c r="E1000" s="1095"/>
      <c r="F1000" s="1146"/>
    </row>
    <row r="1001" spans="1:6" ht="191.25">
      <c r="A1001" s="1306">
        <v>5</v>
      </c>
      <c r="B1001" s="1307" t="s">
        <v>4307</v>
      </c>
      <c r="C1001" s="1308" t="s">
        <v>272</v>
      </c>
      <c r="D1001" s="1309">
        <v>1</v>
      </c>
      <c r="E1001" s="1095">
        <v>95</v>
      </c>
      <c r="F1001" s="1146">
        <f t="shared" si="92"/>
        <v>95</v>
      </c>
    </row>
    <row r="1002" spans="1:6" ht="12.75">
      <c r="A1002" s="1306"/>
      <c r="B1002" s="1307"/>
      <c r="C1002" s="1308"/>
      <c r="D1002" s="1309"/>
      <c r="E1002" s="1095"/>
      <c r="F1002" s="1146"/>
    </row>
    <row r="1003" spans="1:6" ht="63.75">
      <c r="A1003" s="1306">
        <v>6</v>
      </c>
      <c r="B1003" s="1307" t="s">
        <v>4308</v>
      </c>
      <c r="C1003" s="1308" t="s">
        <v>272</v>
      </c>
      <c r="D1003" s="1309">
        <v>1</v>
      </c>
      <c r="E1003" s="1095">
        <v>73</v>
      </c>
      <c r="F1003" s="1146">
        <f t="shared" si="92"/>
        <v>73</v>
      </c>
    </row>
    <row r="1004" spans="1:6" ht="12.75">
      <c r="A1004" s="1306"/>
      <c r="B1004" s="1307"/>
      <c r="C1004" s="1308"/>
      <c r="D1004" s="1309"/>
      <c r="E1004" s="1095"/>
      <c r="F1004" s="1146"/>
    </row>
    <row r="1005" spans="1:6" ht="76.5">
      <c r="A1005" s="1306">
        <v>7</v>
      </c>
      <c r="B1005" s="1307" t="s">
        <v>4309</v>
      </c>
      <c r="C1005" s="1308" t="s">
        <v>272</v>
      </c>
      <c r="D1005" s="1309">
        <v>2</v>
      </c>
      <c r="E1005" s="1095">
        <v>99</v>
      </c>
      <c r="F1005" s="1146">
        <f t="shared" si="92"/>
        <v>198</v>
      </c>
    </row>
    <row r="1006" spans="1:6" ht="12.75">
      <c r="A1006" s="1306"/>
      <c r="B1006" s="1307"/>
      <c r="C1006" s="1308"/>
      <c r="D1006" s="1309"/>
      <c r="E1006" s="1095"/>
      <c r="F1006" s="1146"/>
    </row>
    <row r="1007" spans="1:6" ht="63.75">
      <c r="A1007" s="1306">
        <v>8</v>
      </c>
      <c r="B1007" s="1307" t="s">
        <v>4310</v>
      </c>
      <c r="C1007" s="1308" t="s">
        <v>272</v>
      </c>
      <c r="D1007" s="1309">
        <v>1</v>
      </c>
      <c r="E1007" s="1095">
        <v>155</v>
      </c>
      <c r="F1007" s="1146">
        <f t="shared" si="92"/>
        <v>155</v>
      </c>
    </row>
    <row r="1008" spans="1:6" ht="12.75">
      <c r="A1008" s="1306"/>
      <c r="B1008" s="1307"/>
      <c r="C1008" s="1308"/>
      <c r="D1008" s="1309"/>
      <c r="E1008" s="1095"/>
      <c r="F1008" s="1146"/>
    </row>
    <row r="1009" spans="1:6" ht="12.75">
      <c r="A1009" s="1306">
        <v>9</v>
      </c>
      <c r="B1009" s="1307" t="s">
        <v>4311</v>
      </c>
      <c r="C1009" s="1308" t="s">
        <v>272</v>
      </c>
      <c r="D1009" s="1309">
        <v>2</v>
      </c>
      <c r="E1009" s="1095">
        <v>155</v>
      </c>
      <c r="F1009" s="1146">
        <f t="shared" si="92"/>
        <v>310</v>
      </c>
    </row>
    <row r="1010" spans="1:6" ht="12.75">
      <c r="A1010" s="1306"/>
      <c r="B1010" s="1307"/>
      <c r="C1010" s="1308"/>
      <c r="D1010" s="1309"/>
      <c r="E1010" s="1095"/>
      <c r="F1010" s="1146"/>
    </row>
    <row r="1011" spans="1:6" ht="25.5">
      <c r="A1011" s="1306">
        <v>10</v>
      </c>
      <c r="B1011" s="1307" t="s">
        <v>4312</v>
      </c>
      <c r="C1011" s="1308" t="s">
        <v>272</v>
      </c>
      <c r="D1011" s="1309">
        <v>1</v>
      </c>
      <c r="E1011" s="1095">
        <v>150</v>
      </c>
      <c r="F1011" s="1146">
        <f t="shared" si="92"/>
        <v>150</v>
      </c>
    </row>
    <row r="1012" spans="1:6" ht="12.75">
      <c r="A1012" s="1306"/>
      <c r="B1012" s="1307"/>
      <c r="C1012" s="1308"/>
      <c r="D1012" s="1309"/>
      <c r="E1012" s="1095"/>
      <c r="F1012" s="1146"/>
    </row>
    <row r="1013" spans="1:6" ht="25.5">
      <c r="A1013" s="1306">
        <v>11</v>
      </c>
      <c r="B1013" s="1310" t="s">
        <v>4313</v>
      </c>
      <c r="C1013" s="1222" t="s">
        <v>329</v>
      </c>
      <c r="D1013" s="693">
        <v>100</v>
      </c>
      <c r="E1013" s="801">
        <v>4.5</v>
      </c>
      <c r="F1013" s="1147">
        <f>D1013*E1013</f>
        <v>450</v>
      </c>
    </row>
    <row r="1014" spans="1:6" ht="12.75">
      <c r="A1014" s="1306"/>
      <c r="B1014" s="1310"/>
      <c r="C1014" s="671"/>
      <c r="D1014" s="693"/>
      <c r="E1014" s="1063"/>
      <c r="F1014" s="1147"/>
    </row>
    <row r="1015" spans="1:6" ht="12.75">
      <c r="A1015" s="1306">
        <v>12</v>
      </c>
      <c r="B1015" s="1311" t="s">
        <v>4314</v>
      </c>
      <c r="C1015" s="1285" t="s">
        <v>329</v>
      </c>
      <c r="D1015" s="1309">
        <v>100</v>
      </c>
      <c r="E1015" s="1063">
        <v>3</v>
      </c>
      <c r="F1015" s="1147">
        <f t="shared" ref="F1015" si="93">D1015*E1015</f>
        <v>300</v>
      </c>
    </row>
    <row r="1016" spans="1:6" ht="12.75">
      <c r="A1016" s="682"/>
      <c r="B1016" s="682"/>
      <c r="C1016" s="682"/>
      <c r="D1016" s="682"/>
      <c r="E1016" s="794"/>
      <c r="F1016" s="1106"/>
    </row>
    <row r="1017" spans="1:6" ht="12.75">
      <c r="A1017" s="682"/>
      <c r="B1017" s="682"/>
      <c r="C1017" s="682"/>
      <c r="D1017" s="682"/>
      <c r="E1017" s="794"/>
      <c r="F1017" s="1106"/>
    </row>
    <row r="1018" spans="1:6" ht="12.75">
      <c r="A1018" s="1281"/>
      <c r="B1018" s="1251" t="s">
        <v>4315</v>
      </c>
      <c r="C1018" s="1304"/>
      <c r="D1018" s="1305"/>
      <c r="E1018" s="2413"/>
      <c r="F1018" s="1145">
        <f>SUM(F993:F1017)</f>
        <v>2941</v>
      </c>
    </row>
    <row r="1019" spans="1:6" ht="12.75">
      <c r="A1019" s="682"/>
      <c r="B1019" s="682"/>
      <c r="C1019" s="682"/>
      <c r="D1019" s="682"/>
      <c r="E1019" s="794"/>
      <c r="F1019" s="1106"/>
    </row>
    <row r="1020" spans="1:6" ht="12.75">
      <c r="A1020" s="682"/>
      <c r="B1020" s="682"/>
      <c r="C1020" s="682"/>
      <c r="D1020" s="682"/>
      <c r="E1020" s="794"/>
      <c r="F1020" s="1106"/>
    </row>
    <row r="1021" spans="1:6" ht="12.75">
      <c r="A1021" s="1280" t="s">
        <v>3497</v>
      </c>
      <c r="B1021" s="1253" t="s">
        <v>4316</v>
      </c>
      <c r="C1021" s="665"/>
      <c r="D1021" s="1312"/>
      <c r="E1021" s="814"/>
      <c r="F1021" s="1123"/>
    </row>
    <row r="1022" spans="1:6" ht="12.75">
      <c r="A1022" s="1313"/>
      <c r="B1022" s="667"/>
      <c r="C1022" s="744"/>
      <c r="D1022" s="1314"/>
      <c r="E1022" s="1072"/>
      <c r="F1022" s="1122"/>
    </row>
    <row r="1023" spans="1:6" ht="51">
      <c r="A1023" s="721" t="s">
        <v>3445</v>
      </c>
      <c r="B1023" s="1315" t="s">
        <v>4317</v>
      </c>
      <c r="C1023" s="1316" t="s">
        <v>272</v>
      </c>
      <c r="D1023" s="1209">
        <v>1</v>
      </c>
      <c r="E1023" s="1074">
        <v>225</v>
      </c>
      <c r="F1023" s="1148">
        <f>SUM(D1023*E1023)</f>
        <v>225</v>
      </c>
    </row>
    <row r="1024" spans="1:6" ht="25.5">
      <c r="A1024" s="1317"/>
      <c r="B1024" s="1318" t="s">
        <v>4318</v>
      </c>
      <c r="C1024" s="1316"/>
      <c r="D1024" s="1209"/>
      <c r="E1024" s="1074"/>
      <c r="F1024" s="1148"/>
    </row>
    <row r="1025" spans="1:6" ht="178.5">
      <c r="A1025" s="1317"/>
      <c r="B1025" s="1315" t="s">
        <v>4319</v>
      </c>
      <c r="C1025" s="1316"/>
      <c r="D1025" s="1209"/>
      <c r="E1025" s="1074"/>
      <c r="F1025" s="1148"/>
    </row>
    <row r="1026" spans="1:6" ht="12.75">
      <c r="A1026" s="1317"/>
      <c r="B1026" s="1315"/>
      <c r="C1026" s="1316"/>
      <c r="D1026" s="1209"/>
      <c r="E1026" s="1074"/>
      <c r="F1026" s="1148"/>
    </row>
    <row r="1027" spans="1:6" ht="25.5">
      <c r="A1027" s="721" t="s">
        <v>3452</v>
      </c>
      <c r="B1027" s="1315" t="s">
        <v>4320</v>
      </c>
      <c r="C1027" s="1316" t="s">
        <v>272</v>
      </c>
      <c r="D1027" s="1209">
        <v>1</v>
      </c>
      <c r="E1027" s="1074">
        <v>172</v>
      </c>
      <c r="F1027" s="1148">
        <f>SUM(D1027*E1027)</f>
        <v>172</v>
      </c>
    </row>
    <row r="1028" spans="1:6" ht="25.5">
      <c r="A1028" s="1317"/>
      <c r="B1028" s="1318" t="s">
        <v>4318</v>
      </c>
      <c r="C1028" s="1316"/>
      <c r="D1028" s="1209"/>
      <c r="E1028" s="1074"/>
      <c r="F1028" s="1148"/>
    </row>
    <row r="1029" spans="1:6" ht="51">
      <c r="A1029" s="1317"/>
      <c r="B1029" s="1315" t="s">
        <v>4321</v>
      </c>
      <c r="C1029" s="1316"/>
      <c r="D1029" s="1209"/>
      <c r="E1029" s="1074"/>
      <c r="F1029" s="1148"/>
    </row>
    <row r="1030" spans="1:6" ht="12.75">
      <c r="A1030" s="1319"/>
      <c r="B1030" s="1319"/>
      <c r="C1030" s="1319"/>
      <c r="D1030" s="1209"/>
      <c r="E1030" s="1074"/>
      <c r="F1030" s="1148"/>
    </row>
    <row r="1031" spans="1:6" ht="51">
      <c r="A1031" s="721" t="s">
        <v>3454</v>
      </c>
      <c r="B1031" s="1315" t="s">
        <v>4322</v>
      </c>
      <c r="C1031" s="1316" t="s">
        <v>272</v>
      </c>
      <c r="D1031" s="1209">
        <v>1</v>
      </c>
      <c r="E1031" s="1074">
        <v>7803</v>
      </c>
      <c r="F1031" s="1148">
        <f>SUM(D1031*E1031)</f>
        <v>7803</v>
      </c>
    </row>
    <row r="1032" spans="1:6" ht="25.5">
      <c r="A1032" s="1317"/>
      <c r="B1032" s="1318" t="s">
        <v>4318</v>
      </c>
      <c r="C1032" s="1316"/>
      <c r="D1032" s="1209"/>
      <c r="E1032" s="1074"/>
      <c r="F1032" s="1148"/>
    </row>
    <row r="1033" spans="1:6" ht="89.25">
      <c r="A1033" s="1317"/>
      <c r="B1033" s="1315" t="s">
        <v>4323</v>
      </c>
      <c r="C1033" s="1316"/>
      <c r="D1033" s="1209"/>
      <c r="E1033" s="1074"/>
      <c r="F1033" s="1148"/>
    </row>
    <row r="1034" spans="1:6" ht="12.75">
      <c r="A1034" s="1319"/>
      <c r="B1034" s="1319"/>
      <c r="C1034" s="1319"/>
      <c r="D1034" s="1209"/>
      <c r="E1034" s="1074"/>
      <c r="F1034" s="1148"/>
    </row>
    <row r="1035" spans="1:6" ht="25.5">
      <c r="A1035" s="721" t="s">
        <v>3456</v>
      </c>
      <c r="B1035" s="1315" t="s">
        <v>4324</v>
      </c>
      <c r="C1035" s="1316" t="s">
        <v>272</v>
      </c>
      <c r="D1035" s="1209">
        <v>1</v>
      </c>
      <c r="E1035" s="1074">
        <v>1640</v>
      </c>
      <c r="F1035" s="1148">
        <f>SUM(D1035*E1035)</f>
        <v>1640</v>
      </c>
    </row>
    <row r="1036" spans="1:6" ht="25.5">
      <c r="A1036" s="1317"/>
      <c r="B1036" s="1318" t="s">
        <v>4318</v>
      </c>
      <c r="C1036" s="1316"/>
      <c r="D1036" s="1209"/>
      <c r="E1036" s="1074"/>
      <c r="F1036" s="1148"/>
    </row>
    <row r="1037" spans="1:6" ht="63.75">
      <c r="A1037" s="1317"/>
      <c r="B1037" s="1315" t="s">
        <v>4325</v>
      </c>
      <c r="C1037" s="1316"/>
      <c r="D1037" s="1209"/>
      <c r="E1037" s="1074"/>
      <c r="F1037" s="1148"/>
    </row>
    <row r="1038" spans="1:6" ht="12.75">
      <c r="A1038" s="1319"/>
      <c r="B1038" s="1319"/>
      <c r="C1038" s="1319"/>
      <c r="D1038" s="1209"/>
      <c r="E1038" s="1074"/>
      <c r="F1038" s="1148"/>
    </row>
    <row r="1039" spans="1:6" ht="25.5">
      <c r="A1039" s="721" t="s">
        <v>3461</v>
      </c>
      <c r="B1039" s="1315" t="s">
        <v>4326</v>
      </c>
      <c r="C1039" s="1316" t="s">
        <v>272</v>
      </c>
      <c r="D1039" s="1209">
        <v>1</v>
      </c>
      <c r="E1039" s="1074">
        <v>55</v>
      </c>
      <c r="F1039" s="1148">
        <f>SUM(D1039*E1039)</f>
        <v>55</v>
      </c>
    </row>
    <row r="1040" spans="1:6" ht="25.5">
      <c r="A1040" s="1317"/>
      <c r="B1040" s="1318" t="s">
        <v>4318</v>
      </c>
      <c r="C1040" s="1316"/>
      <c r="D1040" s="1209"/>
      <c r="E1040" s="1074"/>
      <c r="F1040" s="1148"/>
    </row>
    <row r="1041" spans="1:6" ht="63.75">
      <c r="A1041" s="1317"/>
      <c r="B1041" s="1315" t="s">
        <v>4327</v>
      </c>
      <c r="C1041" s="1316"/>
      <c r="D1041" s="1209"/>
      <c r="E1041" s="1074"/>
      <c r="F1041" s="1148"/>
    </row>
    <row r="1042" spans="1:6" ht="12.75">
      <c r="A1042" s="1319"/>
      <c r="B1042" s="1319"/>
      <c r="C1042" s="1319"/>
      <c r="D1042" s="1209"/>
      <c r="E1042" s="1074"/>
      <c r="F1042" s="1148"/>
    </row>
    <row r="1043" spans="1:6" ht="12.75">
      <c r="A1043" s="721" t="s">
        <v>3572</v>
      </c>
      <c r="B1043" s="1315" t="s">
        <v>4328</v>
      </c>
      <c r="C1043" s="1316" t="s">
        <v>272</v>
      </c>
      <c r="D1043" s="1209">
        <v>1</v>
      </c>
      <c r="E1043" s="1074">
        <v>447</v>
      </c>
      <c r="F1043" s="1148">
        <f>SUM(D1043*E1043)</f>
        <v>447</v>
      </c>
    </row>
    <row r="1044" spans="1:6" ht="25.5">
      <c r="A1044" s="1317"/>
      <c r="B1044" s="1318" t="s">
        <v>4318</v>
      </c>
      <c r="C1044" s="1316"/>
      <c r="D1044" s="1209"/>
      <c r="E1044" s="1074"/>
      <c r="F1044" s="1148"/>
    </row>
    <row r="1045" spans="1:6" ht="25.5">
      <c r="A1045" s="1317"/>
      <c r="B1045" s="1315" t="s">
        <v>4329</v>
      </c>
      <c r="C1045" s="1316"/>
      <c r="D1045" s="1209"/>
      <c r="E1045" s="1074"/>
      <c r="F1045" s="1148"/>
    </row>
    <row r="1046" spans="1:6" ht="12.75">
      <c r="A1046" s="1319"/>
      <c r="B1046" s="1319"/>
      <c r="C1046" s="1319"/>
      <c r="D1046" s="1209"/>
      <c r="E1046" s="1074"/>
      <c r="F1046" s="1148"/>
    </row>
    <row r="1047" spans="1:6" ht="12.75">
      <c r="A1047" s="721" t="s">
        <v>3474</v>
      </c>
      <c r="B1047" s="1315" t="s">
        <v>4330</v>
      </c>
      <c r="C1047" s="1316" t="s">
        <v>272</v>
      </c>
      <c r="D1047" s="1209">
        <v>1</v>
      </c>
      <c r="E1047" s="1074">
        <v>247</v>
      </c>
      <c r="F1047" s="1148">
        <f>SUM(D1047*E1047)</f>
        <v>247</v>
      </c>
    </row>
    <row r="1048" spans="1:6" ht="25.5">
      <c r="A1048" s="1317"/>
      <c r="B1048" s="1318" t="s">
        <v>4318</v>
      </c>
      <c r="C1048" s="1316"/>
      <c r="D1048" s="1209"/>
      <c r="E1048" s="1074"/>
      <c r="F1048" s="1148"/>
    </row>
    <row r="1049" spans="1:6" ht="25.5">
      <c r="A1049" s="1317"/>
      <c r="B1049" s="1315" t="s">
        <v>4331</v>
      </c>
      <c r="C1049" s="1316"/>
      <c r="D1049" s="1209"/>
      <c r="E1049" s="1074"/>
      <c r="F1049" s="1148"/>
    </row>
    <row r="1050" spans="1:6" ht="12.75">
      <c r="A1050" s="1319"/>
      <c r="B1050" s="1319"/>
      <c r="C1050" s="1319"/>
      <c r="D1050" s="1209"/>
      <c r="E1050" s="1074"/>
      <c r="F1050" s="1148"/>
    </row>
    <row r="1051" spans="1:6" ht="25.5">
      <c r="A1051" s="721" t="s">
        <v>3479</v>
      </c>
      <c r="B1051" s="1320" t="s">
        <v>4332</v>
      </c>
      <c r="C1051" s="1321" t="s">
        <v>329</v>
      </c>
      <c r="D1051" s="1322">
        <v>150</v>
      </c>
      <c r="E1051" s="1097">
        <v>3</v>
      </c>
      <c r="F1051" s="1149">
        <f>SUM(D1051*E1051)</f>
        <v>450</v>
      </c>
    </row>
    <row r="1052" spans="1:6" ht="25.5">
      <c r="A1052" s="1323"/>
      <c r="B1052" s="1324" t="s">
        <v>4318</v>
      </c>
      <c r="C1052" s="1321"/>
      <c r="D1052" s="1322"/>
      <c r="E1052" s="1097"/>
      <c r="F1052" s="1149"/>
    </row>
    <row r="1053" spans="1:6" ht="38.25">
      <c r="A1053" s="1319"/>
      <c r="B1053" s="1315" t="s">
        <v>4333</v>
      </c>
      <c r="C1053" s="1319"/>
      <c r="D1053" s="1209"/>
      <c r="E1053" s="1074"/>
      <c r="F1053" s="1148"/>
    </row>
    <row r="1054" spans="1:6" ht="12.75">
      <c r="A1054" s="1319"/>
      <c r="B1054" s="1319"/>
      <c r="C1054" s="1319"/>
      <c r="D1054" s="1209"/>
      <c r="E1054" s="1074"/>
      <c r="F1054" s="1148"/>
    </row>
    <row r="1055" spans="1:6" ht="25.5">
      <c r="A1055" s="721" t="s">
        <v>3481</v>
      </c>
      <c r="B1055" s="1320" t="s">
        <v>4334</v>
      </c>
      <c r="C1055" s="1321" t="s">
        <v>272</v>
      </c>
      <c r="D1055" s="1322">
        <v>1</v>
      </c>
      <c r="E1055" s="1097">
        <v>110</v>
      </c>
      <c r="F1055" s="1149">
        <f>SUM(D1055*E1055)</f>
        <v>110</v>
      </c>
    </row>
    <row r="1056" spans="1:6" ht="25.5">
      <c r="A1056" s="1323"/>
      <c r="B1056" s="1324" t="s">
        <v>4318</v>
      </c>
      <c r="C1056" s="1321"/>
      <c r="D1056" s="1322"/>
      <c r="E1056" s="1097"/>
      <c r="F1056" s="1149"/>
    </row>
    <row r="1057" spans="1:6" ht="51">
      <c r="A1057" s="1319"/>
      <c r="B1057" s="1315" t="s">
        <v>4335</v>
      </c>
      <c r="C1057" s="1319"/>
      <c r="D1057" s="1209"/>
      <c r="E1057" s="1074"/>
      <c r="F1057" s="1148"/>
    </row>
    <row r="1058" spans="1:6" ht="12.75">
      <c r="A1058" s="1319"/>
      <c r="B1058" s="1319"/>
      <c r="C1058" s="1319"/>
      <c r="D1058" s="1209"/>
      <c r="E1058" s="1074"/>
      <c r="F1058" s="1148"/>
    </row>
    <row r="1059" spans="1:6" ht="25.5">
      <c r="A1059" s="721" t="s">
        <v>3483</v>
      </c>
      <c r="B1059" s="1320" t="s">
        <v>4334</v>
      </c>
      <c r="C1059" s="1321" t="s">
        <v>272</v>
      </c>
      <c r="D1059" s="1322">
        <v>1</v>
      </c>
      <c r="E1059" s="1097">
        <v>125</v>
      </c>
      <c r="F1059" s="1149">
        <f>SUM(D1059*E1059)</f>
        <v>125</v>
      </c>
    </row>
    <row r="1060" spans="1:6" ht="25.5">
      <c r="A1060" s="1323"/>
      <c r="B1060" s="1324" t="s">
        <v>4318</v>
      </c>
      <c r="C1060" s="1321"/>
      <c r="D1060" s="1322"/>
      <c r="E1060" s="1097"/>
      <c r="F1060" s="1149"/>
    </row>
    <row r="1061" spans="1:6" ht="63.75">
      <c r="A1061" s="1319"/>
      <c r="B1061" s="1315" t="s">
        <v>4336</v>
      </c>
      <c r="C1061" s="1319"/>
      <c r="D1061" s="1209"/>
      <c r="E1061" s="1074"/>
      <c r="F1061" s="1148"/>
    </row>
    <row r="1062" spans="1:6" ht="12.75">
      <c r="A1062" s="1319"/>
      <c r="B1062" s="1319"/>
      <c r="C1062" s="1319"/>
      <c r="D1062" s="1209"/>
      <c r="E1062" s="1074"/>
      <c r="F1062" s="1148"/>
    </row>
    <row r="1063" spans="1:6" ht="25.5">
      <c r="A1063" s="721" t="s">
        <v>3486</v>
      </c>
      <c r="B1063" s="1320" t="s">
        <v>4334</v>
      </c>
      <c r="C1063" s="1321" t="s">
        <v>272</v>
      </c>
      <c r="D1063" s="1322">
        <v>1</v>
      </c>
      <c r="E1063" s="1097">
        <v>110</v>
      </c>
      <c r="F1063" s="1149">
        <f>SUM(D1063*E1063)</f>
        <v>110</v>
      </c>
    </row>
    <row r="1064" spans="1:6" ht="25.5">
      <c r="A1064" s="1323"/>
      <c r="B1064" s="1324" t="s">
        <v>4318</v>
      </c>
      <c r="C1064" s="1321"/>
      <c r="D1064" s="1322"/>
      <c r="E1064" s="1097"/>
      <c r="F1064" s="1149"/>
    </row>
    <row r="1065" spans="1:6" ht="38.25">
      <c r="A1065" s="1319"/>
      <c r="B1065" s="1315" t="s">
        <v>4337</v>
      </c>
      <c r="C1065" s="1319"/>
      <c r="D1065" s="1209"/>
      <c r="E1065" s="1074"/>
      <c r="F1065" s="1148"/>
    </row>
    <row r="1066" spans="1:6" ht="12.75">
      <c r="A1066" s="1319"/>
      <c r="B1066" s="1315"/>
      <c r="C1066" s="1319"/>
      <c r="D1066" s="1209"/>
      <c r="E1066" s="1074"/>
      <c r="F1066" s="1148"/>
    </row>
    <row r="1067" spans="1:6" ht="25.5">
      <c r="A1067" s="721" t="s">
        <v>3489</v>
      </c>
      <c r="B1067" s="1320" t="s">
        <v>4334</v>
      </c>
      <c r="C1067" s="1321" t="s">
        <v>272</v>
      </c>
      <c r="D1067" s="1322">
        <v>2</v>
      </c>
      <c r="E1067" s="1097">
        <v>75</v>
      </c>
      <c r="F1067" s="1149">
        <f>SUM(D1067*E1067)</f>
        <v>150</v>
      </c>
    </row>
    <row r="1068" spans="1:6" ht="25.5">
      <c r="A1068" s="1323"/>
      <c r="B1068" s="1324" t="s">
        <v>4318</v>
      </c>
      <c r="C1068" s="1321"/>
      <c r="D1068" s="1322"/>
      <c r="E1068" s="1097"/>
      <c r="F1068" s="1149"/>
    </row>
    <row r="1069" spans="1:6" ht="51">
      <c r="A1069" s="1319"/>
      <c r="B1069" s="1315" t="s">
        <v>4338</v>
      </c>
      <c r="C1069" s="1319"/>
      <c r="D1069" s="1209"/>
      <c r="E1069" s="1074"/>
      <c r="F1069" s="1148"/>
    </row>
    <row r="1070" spans="1:6" ht="12.75">
      <c r="A1070" s="1319"/>
      <c r="B1070" s="1319"/>
      <c r="C1070" s="1319"/>
      <c r="D1070" s="1209"/>
      <c r="E1070" s="1074"/>
      <c r="F1070" s="1148"/>
    </row>
    <row r="1071" spans="1:6" ht="38.25">
      <c r="A1071" s="721" t="s">
        <v>3492</v>
      </c>
      <c r="B1071" s="1320" t="s">
        <v>4339</v>
      </c>
      <c r="C1071" s="1321" t="s">
        <v>329</v>
      </c>
      <c r="D1071" s="1322">
        <v>3</v>
      </c>
      <c r="E1071" s="1097">
        <v>5</v>
      </c>
      <c r="F1071" s="1149">
        <f>SUM(D1071*E1071)</f>
        <v>15</v>
      </c>
    </row>
    <row r="1072" spans="1:6" ht="25.5">
      <c r="A1072" s="1323"/>
      <c r="B1072" s="1324" t="s">
        <v>4318</v>
      </c>
      <c r="C1072" s="1321"/>
      <c r="D1072" s="1322"/>
      <c r="E1072" s="1097"/>
      <c r="F1072" s="1149"/>
    </row>
    <row r="1073" spans="1:6" ht="51">
      <c r="A1073" s="1319"/>
      <c r="B1073" s="1315" t="s">
        <v>4340</v>
      </c>
      <c r="C1073" s="1319"/>
      <c r="D1073" s="1209"/>
      <c r="E1073" s="1074"/>
      <c r="F1073" s="1148"/>
    </row>
    <row r="1074" spans="1:6" ht="12.75">
      <c r="A1074" s="1319"/>
      <c r="B1074" s="1315"/>
      <c r="C1074" s="1319"/>
      <c r="D1074" s="1209"/>
      <c r="E1074" s="1074"/>
      <c r="F1074" s="1148"/>
    </row>
    <row r="1075" spans="1:6" ht="38.25">
      <c r="A1075" s="721" t="s">
        <v>3494</v>
      </c>
      <c r="B1075" s="1320" t="s">
        <v>4341</v>
      </c>
      <c r="C1075" s="1321" t="s">
        <v>329</v>
      </c>
      <c r="D1075" s="1322">
        <v>20</v>
      </c>
      <c r="E1075" s="1097">
        <v>5</v>
      </c>
      <c r="F1075" s="1149">
        <f>SUM(D1075*E1075)</f>
        <v>100</v>
      </c>
    </row>
    <row r="1076" spans="1:6" ht="25.5">
      <c r="A1076" s="1323"/>
      <c r="B1076" s="1324" t="s">
        <v>4318</v>
      </c>
      <c r="C1076" s="1321"/>
      <c r="D1076" s="1322"/>
      <c r="E1076" s="1097"/>
      <c r="F1076" s="1149"/>
    </row>
    <row r="1077" spans="1:6" ht="89.25">
      <c r="A1077" s="1319"/>
      <c r="B1077" s="1315" t="s">
        <v>4342</v>
      </c>
      <c r="C1077" s="1319"/>
      <c r="D1077" s="1209"/>
      <c r="E1077" s="1074"/>
      <c r="F1077" s="1148"/>
    </row>
    <row r="1078" spans="1:6" ht="12.75">
      <c r="A1078" s="1319"/>
      <c r="B1078" s="1315"/>
      <c r="C1078" s="1319"/>
      <c r="D1078" s="1209"/>
      <c r="E1078" s="1074"/>
      <c r="F1078" s="1148"/>
    </row>
    <row r="1079" spans="1:6" ht="25.5">
      <c r="A1079" s="721" t="s">
        <v>3495</v>
      </c>
      <c r="B1079" s="1320" t="s">
        <v>4343</v>
      </c>
      <c r="C1079" s="1321" t="s">
        <v>329</v>
      </c>
      <c r="D1079" s="1322">
        <v>150</v>
      </c>
      <c r="E1079" s="1097">
        <v>3</v>
      </c>
      <c r="F1079" s="1149">
        <f>SUM(D1079*E1079)</f>
        <v>450</v>
      </c>
    </row>
    <row r="1080" spans="1:6" ht="25.5">
      <c r="A1080" s="1323"/>
      <c r="B1080" s="1324" t="s">
        <v>4318</v>
      </c>
      <c r="C1080" s="1321"/>
      <c r="D1080" s="1322"/>
      <c r="E1080" s="1097"/>
      <c r="F1080" s="1149"/>
    </row>
    <row r="1081" spans="1:6" ht="38.25">
      <c r="A1081" s="1319"/>
      <c r="B1081" s="1315" t="s">
        <v>4344</v>
      </c>
      <c r="C1081" s="1319"/>
      <c r="D1081" s="1209"/>
      <c r="E1081" s="1074"/>
      <c r="F1081" s="1148"/>
    </row>
    <row r="1082" spans="1:6" ht="12.75">
      <c r="A1082" s="1319"/>
      <c r="B1082" s="1319"/>
      <c r="C1082" s="1319"/>
      <c r="D1082" s="1209"/>
      <c r="E1082" s="1074"/>
      <c r="F1082" s="1148"/>
    </row>
    <row r="1083" spans="1:6" ht="38.25">
      <c r="A1083" s="721" t="s">
        <v>3496</v>
      </c>
      <c r="B1083" s="1320" t="s">
        <v>4345</v>
      </c>
      <c r="C1083" s="1321" t="s">
        <v>95</v>
      </c>
      <c r="D1083" s="1322">
        <v>1</v>
      </c>
      <c r="E1083" s="1097">
        <v>900</v>
      </c>
      <c r="F1083" s="1149">
        <f>SUM(D1083*E1083)</f>
        <v>900</v>
      </c>
    </row>
    <row r="1084" spans="1:6" ht="12.75">
      <c r="A1084" s="1325"/>
      <c r="B1084" s="1326"/>
      <c r="C1084" s="1326"/>
      <c r="D1084" s="1327"/>
      <c r="E1084" s="1098"/>
      <c r="F1084" s="1150"/>
    </row>
    <row r="1085" spans="1:6" ht="12.75">
      <c r="A1085" s="1281"/>
      <c r="B1085" s="1251" t="s">
        <v>4346</v>
      </c>
      <c r="C1085" s="1328"/>
      <c r="D1085" s="1305"/>
      <c r="E1085" s="2413"/>
      <c r="F1085" s="1151">
        <f>SUM(F1023:F1084)</f>
        <v>12999</v>
      </c>
    </row>
    <row r="1086" spans="1:6" ht="12.75">
      <c r="A1086" s="670"/>
      <c r="B1086" s="667"/>
      <c r="C1086" s="665"/>
      <c r="D1086" s="693"/>
      <c r="E1086" s="801"/>
      <c r="F1086" s="1109"/>
    </row>
    <row r="1087" spans="1:6" ht="12.75">
      <c r="A1087" s="670"/>
      <c r="B1087" s="667"/>
      <c r="C1087" s="665"/>
      <c r="D1087" s="693"/>
      <c r="E1087" s="801"/>
      <c r="F1087" s="1109"/>
    </row>
    <row r="1088" spans="1:6" ht="25.5">
      <c r="A1088" s="1329" t="s">
        <v>3501</v>
      </c>
      <c r="B1088" s="716" t="s">
        <v>4347</v>
      </c>
      <c r="C1088" s="665"/>
      <c r="D1088" s="693"/>
      <c r="E1088" s="801"/>
      <c r="F1088" s="1123"/>
    </row>
    <row r="1089" spans="1:6" ht="12.75">
      <c r="A1089" s="1329"/>
      <c r="B1089" s="716"/>
      <c r="C1089" s="665"/>
      <c r="D1089" s="693"/>
      <c r="E1089" s="801"/>
      <c r="F1089" s="1123"/>
    </row>
    <row r="1090" spans="1:6" ht="38.25">
      <c r="A1090" s="1161" t="s">
        <v>3445</v>
      </c>
      <c r="B1090" s="667" t="s">
        <v>4348</v>
      </c>
      <c r="C1090" s="665"/>
      <c r="D1090" s="693"/>
      <c r="E1090" s="801"/>
      <c r="F1090" s="1111"/>
    </row>
    <row r="1091" spans="1:6" ht="12.75">
      <c r="A1091" s="732" t="s">
        <v>3448</v>
      </c>
      <c r="B1091" s="667" t="s">
        <v>4349</v>
      </c>
      <c r="C1091" s="665" t="s">
        <v>329</v>
      </c>
      <c r="D1091" s="693">
        <v>400</v>
      </c>
      <c r="E1091" s="801">
        <v>9.5</v>
      </c>
      <c r="F1091" s="1111">
        <f>D1091*E1091</f>
        <v>3800</v>
      </c>
    </row>
    <row r="1092" spans="1:6" ht="12.75">
      <c r="A1092" s="670"/>
      <c r="B1092" s="667"/>
      <c r="C1092" s="665"/>
      <c r="D1092" s="693"/>
      <c r="E1092" s="801"/>
      <c r="F1092" s="1111"/>
    </row>
    <row r="1093" spans="1:6" ht="76.5">
      <c r="A1093" s="670" t="s">
        <v>3452</v>
      </c>
      <c r="B1093" s="667" t="s">
        <v>4350</v>
      </c>
      <c r="C1093" s="665"/>
      <c r="D1093" s="693"/>
      <c r="E1093" s="801"/>
      <c r="F1093" s="1111"/>
    </row>
    <row r="1094" spans="1:6" ht="12.75">
      <c r="A1094" s="732" t="s">
        <v>3448</v>
      </c>
      <c r="B1094" s="667" t="s">
        <v>4349</v>
      </c>
      <c r="C1094" s="671" t="s">
        <v>329</v>
      </c>
      <c r="D1094" s="693">
        <v>100</v>
      </c>
      <c r="E1094" s="801">
        <v>9.5</v>
      </c>
      <c r="F1094" s="1111">
        <f>D1094*E1094</f>
        <v>950</v>
      </c>
    </row>
    <row r="1095" spans="1:6" ht="12.75">
      <c r="A1095" s="670"/>
      <c r="B1095" s="667"/>
      <c r="C1095" s="671"/>
      <c r="D1095" s="693"/>
      <c r="E1095" s="801"/>
      <c r="F1095" s="1111"/>
    </row>
    <row r="1096" spans="1:6" ht="38.25">
      <c r="A1096" s="670" t="s">
        <v>3456</v>
      </c>
      <c r="B1096" s="667" t="s">
        <v>4351</v>
      </c>
      <c r="C1096" s="671"/>
      <c r="D1096" s="693"/>
      <c r="E1096" s="801"/>
      <c r="F1096" s="1111"/>
    </row>
    <row r="1097" spans="1:6" ht="12.75">
      <c r="A1097" s="732" t="s">
        <v>3448</v>
      </c>
      <c r="B1097" s="667" t="s">
        <v>4349</v>
      </c>
      <c r="C1097" s="665" t="s">
        <v>329</v>
      </c>
      <c r="D1097" s="693">
        <v>110</v>
      </c>
      <c r="E1097" s="801">
        <v>9.5</v>
      </c>
      <c r="F1097" s="1111">
        <f>D1097*E1097</f>
        <v>1045</v>
      </c>
    </row>
    <row r="1098" spans="1:6" ht="12.75">
      <c r="A1098" s="670"/>
      <c r="B1098" s="667"/>
      <c r="C1098" s="665"/>
      <c r="D1098" s="693"/>
      <c r="E1098" s="801"/>
      <c r="F1098" s="1111"/>
    </row>
    <row r="1099" spans="1:6" ht="25.5">
      <c r="A1099" s="670" t="s">
        <v>3461</v>
      </c>
      <c r="B1099" s="667" t="s">
        <v>4352</v>
      </c>
      <c r="C1099" s="665"/>
      <c r="D1099" s="693"/>
      <c r="E1099" s="801"/>
      <c r="F1099" s="1111"/>
    </row>
    <row r="1100" spans="1:6" ht="25.5">
      <c r="A1100" s="732" t="s">
        <v>3448</v>
      </c>
      <c r="B1100" s="667" t="s">
        <v>4353</v>
      </c>
      <c r="C1100" s="665" t="s">
        <v>272</v>
      </c>
      <c r="D1100" s="693">
        <v>13</v>
      </c>
      <c r="E1100" s="801">
        <v>55</v>
      </c>
      <c r="F1100" s="1111">
        <f>D1100*E1100</f>
        <v>715</v>
      </c>
    </row>
    <row r="1101" spans="1:6" ht="12.75">
      <c r="A1101" s="732"/>
      <c r="B1101" s="667"/>
      <c r="C1101" s="665"/>
      <c r="D1101" s="693"/>
      <c r="E1101" s="801"/>
      <c r="F1101" s="1111"/>
    </row>
    <row r="1102" spans="1:6" ht="38.25">
      <c r="A1102" s="670" t="s">
        <v>3474</v>
      </c>
      <c r="B1102" s="667" t="s">
        <v>4354</v>
      </c>
      <c r="C1102" s="665"/>
      <c r="D1102" s="693"/>
      <c r="E1102" s="801"/>
      <c r="F1102" s="1111"/>
    </row>
    <row r="1103" spans="1:6" ht="12.75">
      <c r="A1103" s="732" t="s">
        <v>3448</v>
      </c>
      <c r="B1103" s="667" t="s">
        <v>4355</v>
      </c>
      <c r="C1103" s="665" t="s">
        <v>329</v>
      </c>
      <c r="D1103" s="693">
        <v>370</v>
      </c>
      <c r="E1103" s="801">
        <v>9</v>
      </c>
      <c r="F1103" s="1111">
        <f>D1103*E1103</f>
        <v>3330</v>
      </c>
    </row>
    <row r="1104" spans="1:6" ht="12.75">
      <c r="A1104" s="670"/>
      <c r="B1104" s="667"/>
      <c r="C1104" s="665"/>
      <c r="D1104" s="693"/>
      <c r="E1104" s="801"/>
      <c r="F1104" s="1111"/>
    </row>
    <row r="1105" spans="1:6" ht="63.75">
      <c r="A1105" s="670" t="s">
        <v>3479</v>
      </c>
      <c r="B1105" s="667" t="s">
        <v>4356</v>
      </c>
      <c r="C1105" s="665"/>
      <c r="D1105" s="693"/>
      <c r="E1105" s="801"/>
      <c r="F1105" s="1152"/>
    </row>
    <row r="1106" spans="1:6" ht="12.75">
      <c r="A1106" s="670" t="s">
        <v>3448</v>
      </c>
      <c r="B1106" s="667" t="s">
        <v>4357</v>
      </c>
      <c r="C1106" s="665" t="s">
        <v>272</v>
      </c>
      <c r="D1106" s="693">
        <v>1</v>
      </c>
      <c r="E1106" s="801">
        <v>90</v>
      </c>
      <c r="F1106" s="1111">
        <f>D1106*E1106</f>
        <v>90</v>
      </c>
    </row>
    <row r="1107" spans="1:6" ht="12.75">
      <c r="A1107" s="670" t="s">
        <v>3448</v>
      </c>
      <c r="B1107" s="667" t="s">
        <v>4358</v>
      </c>
      <c r="C1107" s="665" t="s">
        <v>272</v>
      </c>
      <c r="D1107" s="693">
        <v>10</v>
      </c>
      <c r="E1107" s="801">
        <v>85</v>
      </c>
      <c r="F1107" s="1111">
        <f>D1107*E1107</f>
        <v>850</v>
      </c>
    </row>
    <row r="1108" spans="1:6" ht="12.75">
      <c r="A1108" s="670"/>
      <c r="B1108" s="667"/>
      <c r="C1108" s="665"/>
      <c r="D1108" s="693"/>
      <c r="E1108" s="801"/>
      <c r="F1108" s="1153"/>
    </row>
    <row r="1109" spans="1:6" ht="12.75">
      <c r="A1109" s="1330"/>
      <c r="B1109" s="1193" t="s">
        <v>4359</v>
      </c>
      <c r="C1109" s="1194"/>
      <c r="D1109" s="1331"/>
      <c r="E1109" s="2400"/>
      <c r="F1109" s="1154">
        <f>SUM(F1088:F1108)</f>
        <v>10780</v>
      </c>
    </row>
    <row r="1110" spans="1:6" ht="12.75">
      <c r="A1110" s="802"/>
      <c r="B1110" s="803"/>
      <c r="C1110" s="804"/>
      <c r="D1110" s="805"/>
      <c r="E1110" s="781"/>
      <c r="F1110" s="789"/>
    </row>
    <row r="1111" spans="1:6" ht="12.75">
      <c r="A1111" s="802"/>
      <c r="B1111" s="803"/>
      <c r="C1111" s="804"/>
      <c r="D1111" s="805"/>
      <c r="E1111" s="781"/>
      <c r="F1111" s="789"/>
    </row>
    <row r="1112" spans="1:6" ht="12.75">
      <c r="A1112" s="802"/>
      <c r="B1112" s="803"/>
      <c r="C1112" s="804"/>
      <c r="D1112" s="805"/>
      <c r="E1112" s="781"/>
      <c r="F1112" s="789"/>
    </row>
    <row r="1113" spans="1:6" ht="12.75">
      <c r="A1113" s="802"/>
      <c r="B1113" s="803"/>
      <c r="C1113" s="804"/>
      <c r="D1113" s="805"/>
      <c r="E1113" s="781"/>
      <c r="F1113" s="789"/>
    </row>
    <row r="1114" spans="1:6" ht="12.75">
      <c r="A1114" s="802"/>
      <c r="B1114" s="803"/>
      <c r="C1114" s="804"/>
      <c r="D1114" s="805"/>
      <c r="E1114" s="781"/>
      <c r="F1114" s="789"/>
    </row>
    <row r="1115" spans="1:6" ht="12.75">
      <c r="A1115" s="802"/>
      <c r="B1115" s="803"/>
      <c r="C1115" s="804"/>
      <c r="D1115" s="805"/>
      <c r="E1115" s="781"/>
      <c r="F1115" s="789"/>
    </row>
    <row r="1116" spans="1:6" ht="12.75">
      <c r="A1116" s="802"/>
      <c r="B1116" s="803"/>
      <c r="C1116" s="804"/>
      <c r="D1116" s="805"/>
      <c r="E1116" s="781"/>
      <c r="F1116" s="789"/>
    </row>
    <row r="1117" spans="1:6" ht="12.75">
      <c r="A1117" s="802"/>
      <c r="B1117" s="803"/>
      <c r="C1117" s="804"/>
      <c r="D1117" s="805"/>
      <c r="E1117" s="781"/>
      <c r="F1117" s="789"/>
    </row>
    <row r="1118" spans="1:6" ht="12.75">
      <c r="A1118" s="802"/>
      <c r="B1118" s="803"/>
      <c r="C1118" s="804"/>
      <c r="D1118" s="805"/>
      <c r="E1118" s="781"/>
      <c r="F1118" s="789"/>
    </row>
    <row r="1119" spans="1:6" ht="12.75">
      <c r="A1119" s="802"/>
      <c r="B1119" s="803"/>
      <c r="C1119" s="804"/>
      <c r="D1119" s="805"/>
      <c r="E1119" s="781"/>
      <c r="F1119" s="789"/>
    </row>
    <row r="1120" spans="1:6" ht="12.75">
      <c r="A1120" s="802"/>
      <c r="B1120" s="803"/>
      <c r="C1120" s="804"/>
      <c r="D1120" s="805"/>
      <c r="E1120" s="781"/>
      <c r="F1120" s="789"/>
    </row>
    <row r="1121" spans="1:6" ht="12.75">
      <c r="A1121" s="802"/>
      <c r="B1121" s="803"/>
      <c r="C1121" s="804"/>
      <c r="D1121" s="805"/>
      <c r="E1121" s="781"/>
      <c r="F1121" s="789"/>
    </row>
    <row r="1122" spans="1:6" ht="12.75">
      <c r="A1122" s="802"/>
      <c r="B1122" s="803"/>
      <c r="C1122" s="804"/>
      <c r="D1122" s="805"/>
      <c r="E1122" s="781"/>
      <c r="F1122" s="789"/>
    </row>
    <row r="1123" spans="1:6" ht="12.75">
      <c r="A1123" s="802"/>
      <c r="B1123" s="803"/>
      <c r="C1123" s="804"/>
      <c r="D1123" s="805"/>
      <c r="E1123" s="781"/>
      <c r="F1123" s="789"/>
    </row>
    <row r="1124" spans="1:6" ht="12.75">
      <c r="A1124" s="802"/>
      <c r="B1124" s="803"/>
      <c r="C1124" s="804"/>
      <c r="D1124" s="805"/>
      <c r="E1124" s="781"/>
      <c r="F1124" s="789"/>
    </row>
    <row r="1125" spans="1:6" ht="12.75">
      <c r="A1125" s="802"/>
      <c r="B1125" s="803"/>
      <c r="C1125" s="804"/>
      <c r="D1125" s="805"/>
      <c r="E1125" s="781"/>
      <c r="F1125" s="789"/>
    </row>
    <row r="1126" spans="1:6" ht="12.75">
      <c r="A1126" s="802"/>
      <c r="B1126" s="803"/>
      <c r="C1126" s="804"/>
      <c r="D1126" s="805"/>
      <c r="E1126" s="781"/>
      <c r="F1126" s="789"/>
    </row>
    <row r="1127" spans="1:6" ht="12.75">
      <c r="A1127" s="802"/>
      <c r="B1127" s="803"/>
      <c r="C1127" s="804"/>
      <c r="D1127" s="805"/>
      <c r="E1127" s="781"/>
      <c r="F1127" s="789"/>
    </row>
    <row r="1128" spans="1:6" ht="12.75">
      <c r="A1128" s="802"/>
      <c r="B1128" s="803"/>
      <c r="C1128" s="804"/>
      <c r="D1128" s="805"/>
      <c r="E1128" s="781"/>
      <c r="F1128" s="789"/>
    </row>
    <row r="1129" spans="1:6" ht="12.75">
      <c r="A1129" s="802"/>
      <c r="B1129" s="803"/>
      <c r="C1129" s="804"/>
      <c r="D1129" s="805"/>
      <c r="E1129" s="781"/>
      <c r="F1129" s="789"/>
    </row>
    <row r="1130" spans="1:6" ht="12.75">
      <c r="A1130" s="802"/>
      <c r="B1130" s="803"/>
      <c r="C1130" s="804"/>
      <c r="D1130" s="805"/>
      <c r="E1130" s="781"/>
      <c r="F1130" s="789"/>
    </row>
    <row r="1131" spans="1:6" ht="12.75">
      <c r="A1131" s="802"/>
      <c r="B1131" s="803"/>
      <c r="C1131" s="804"/>
      <c r="D1131" s="805"/>
      <c r="E1131" s="781"/>
      <c r="F1131" s="789"/>
    </row>
    <row r="1132" spans="1:6" ht="12.75">
      <c r="A1132" s="802"/>
      <c r="B1132" s="803"/>
      <c r="C1132" s="804"/>
      <c r="D1132" s="805"/>
      <c r="E1132" s="781"/>
      <c r="F1132" s="789"/>
    </row>
    <row r="1133" spans="1:6" ht="12.75">
      <c r="A1133" s="802"/>
      <c r="B1133" s="803"/>
      <c r="C1133" s="804"/>
      <c r="D1133" s="805"/>
      <c r="E1133" s="781"/>
      <c r="F1133" s="789"/>
    </row>
    <row r="1134" spans="1:6" ht="12.75">
      <c r="A1134" s="802"/>
      <c r="B1134" s="803"/>
      <c r="C1134" s="804"/>
      <c r="D1134" s="805"/>
      <c r="E1134" s="781"/>
      <c r="F1134" s="789"/>
    </row>
    <row r="1135" spans="1:6" ht="12.75">
      <c r="A1135" s="802"/>
      <c r="B1135" s="803"/>
      <c r="C1135" s="804"/>
      <c r="D1135" s="805"/>
      <c r="E1135" s="781"/>
      <c r="F1135" s="789"/>
    </row>
    <row r="1136" spans="1:6" ht="12.75">
      <c r="A1136" s="802"/>
      <c r="B1136" s="803"/>
      <c r="C1136" s="804"/>
      <c r="D1136" s="805"/>
      <c r="E1136" s="781"/>
      <c r="F1136" s="789"/>
    </row>
    <row r="1137" spans="1:6" ht="12.75">
      <c r="A1137" s="802"/>
      <c r="B1137" s="803"/>
      <c r="C1137" s="804"/>
      <c r="D1137" s="805"/>
      <c r="E1137" s="781"/>
      <c r="F1137" s="789"/>
    </row>
    <row r="1138" spans="1:6" ht="12.75">
      <c r="A1138" s="802"/>
      <c r="B1138" s="803"/>
      <c r="C1138" s="804"/>
      <c r="D1138" s="805"/>
      <c r="E1138" s="781"/>
      <c r="F1138" s="789"/>
    </row>
    <row r="1139" spans="1:6" ht="12.75">
      <c r="A1139" s="802"/>
      <c r="B1139" s="803"/>
      <c r="C1139" s="804"/>
      <c r="D1139" s="805"/>
      <c r="E1139" s="781"/>
      <c r="F1139" s="789"/>
    </row>
    <row r="1140" spans="1:6" ht="12.75">
      <c r="A1140" s="802"/>
      <c r="B1140" s="803"/>
      <c r="C1140" s="804"/>
      <c r="D1140" s="805"/>
      <c r="E1140" s="781"/>
      <c r="F1140" s="789"/>
    </row>
    <row r="1141" spans="1:6" ht="12.75">
      <c r="A1141" s="802"/>
      <c r="B1141" s="803"/>
      <c r="C1141" s="804"/>
      <c r="D1141" s="805"/>
      <c r="E1141" s="781"/>
      <c r="F1141" s="789"/>
    </row>
    <row r="1142" spans="1:6" ht="12.75">
      <c r="A1142" s="802"/>
      <c r="B1142" s="803"/>
      <c r="C1142" s="804"/>
      <c r="D1142" s="805"/>
      <c r="E1142" s="781"/>
      <c r="F1142" s="789"/>
    </row>
    <row r="1143" spans="1:6" ht="12.75">
      <c r="A1143" s="802"/>
      <c r="B1143" s="803"/>
      <c r="C1143" s="804"/>
      <c r="D1143" s="805"/>
      <c r="E1143" s="781"/>
      <c r="F1143" s="789"/>
    </row>
    <row r="1144" spans="1:6" ht="12.75">
      <c r="A1144" s="802"/>
      <c r="B1144" s="803"/>
      <c r="C1144" s="804"/>
      <c r="D1144" s="805"/>
      <c r="E1144" s="781"/>
      <c r="F1144" s="789"/>
    </row>
    <row r="1145" spans="1:6" ht="12.75">
      <c r="A1145" s="802"/>
      <c r="B1145" s="803"/>
      <c r="C1145" s="804"/>
      <c r="D1145" s="805"/>
      <c r="E1145" s="781"/>
      <c r="F1145" s="789"/>
    </row>
    <row r="1146" spans="1:6" ht="12.75">
      <c r="A1146" s="802"/>
      <c r="B1146" s="803"/>
      <c r="C1146" s="804"/>
      <c r="D1146" s="805"/>
      <c r="E1146" s="781"/>
      <c r="F1146" s="789"/>
    </row>
    <row r="1147" spans="1:6" ht="12.75">
      <c r="A1147" s="802"/>
      <c r="B1147" s="803"/>
      <c r="C1147" s="804"/>
      <c r="D1147" s="805"/>
      <c r="E1147" s="781"/>
      <c r="F1147" s="789"/>
    </row>
    <row r="1148" spans="1:6" ht="12.75">
      <c r="A1148" s="802"/>
      <c r="B1148" s="803"/>
      <c r="C1148" s="804"/>
      <c r="D1148" s="805"/>
      <c r="E1148" s="781"/>
      <c r="F1148" s="789"/>
    </row>
    <row r="1149" spans="1:6" ht="12.75">
      <c r="A1149" s="802"/>
      <c r="B1149" s="803"/>
      <c r="C1149" s="804"/>
      <c r="D1149" s="805"/>
      <c r="E1149" s="781"/>
      <c r="F1149" s="789"/>
    </row>
    <row r="1150" spans="1:6" ht="12.75">
      <c r="A1150" s="802"/>
      <c r="B1150" s="803"/>
      <c r="C1150" s="804"/>
      <c r="D1150" s="805"/>
      <c r="E1150" s="781"/>
      <c r="F1150" s="789"/>
    </row>
    <row r="1151" spans="1:6" ht="12.75">
      <c r="A1151" s="802"/>
      <c r="B1151" s="803"/>
      <c r="C1151" s="804"/>
      <c r="D1151" s="805"/>
      <c r="E1151" s="781"/>
      <c r="F1151" s="789"/>
    </row>
    <row r="1152" spans="1:6" ht="12.75">
      <c r="A1152" s="802"/>
      <c r="B1152" s="803"/>
      <c r="C1152" s="804"/>
      <c r="D1152" s="805"/>
      <c r="E1152" s="781"/>
      <c r="F1152" s="789"/>
    </row>
    <row r="1153" spans="1:6" ht="12.75">
      <c r="A1153" s="802"/>
      <c r="B1153" s="803"/>
      <c r="C1153" s="804"/>
      <c r="D1153" s="805"/>
      <c r="E1153" s="781"/>
      <c r="F1153" s="789"/>
    </row>
    <row r="1154" spans="1:6" ht="12.75">
      <c r="A1154" s="802"/>
      <c r="B1154" s="803"/>
      <c r="C1154" s="804"/>
      <c r="D1154" s="805"/>
      <c r="E1154" s="781"/>
      <c r="F1154" s="789"/>
    </row>
    <row r="1155" spans="1:6" ht="12.75">
      <c r="A1155" s="802"/>
      <c r="B1155" s="803"/>
      <c r="C1155" s="804"/>
      <c r="D1155" s="805"/>
      <c r="E1155" s="781"/>
      <c r="F1155" s="789"/>
    </row>
    <row r="1156" spans="1:6" ht="12.75">
      <c r="A1156" s="802"/>
      <c r="B1156" s="803"/>
      <c r="C1156" s="804"/>
      <c r="D1156" s="805"/>
      <c r="E1156" s="781"/>
      <c r="F1156" s="789"/>
    </row>
    <row r="1157" spans="1:6" ht="12.75">
      <c r="A1157" s="802"/>
      <c r="B1157" s="803"/>
      <c r="C1157" s="804"/>
      <c r="D1157" s="805"/>
      <c r="E1157" s="781"/>
      <c r="F1157" s="789"/>
    </row>
    <row r="1158" spans="1:6" ht="12.75">
      <c r="A1158" s="802"/>
      <c r="B1158" s="803"/>
      <c r="C1158" s="804"/>
      <c r="D1158" s="805"/>
      <c r="E1158" s="781"/>
      <c r="F1158" s="789"/>
    </row>
    <row r="1159" spans="1:6" ht="12.75">
      <c r="A1159" s="802"/>
      <c r="B1159" s="803"/>
      <c r="C1159" s="804"/>
      <c r="D1159" s="805"/>
      <c r="E1159" s="781"/>
      <c r="F1159" s="789"/>
    </row>
    <row r="1160" spans="1:6" ht="12.75">
      <c r="A1160" s="802"/>
      <c r="B1160" s="803"/>
      <c r="C1160" s="804"/>
      <c r="D1160" s="805"/>
      <c r="E1160" s="781"/>
      <c r="F1160" s="789"/>
    </row>
    <row r="1161" spans="1:6" ht="12.75">
      <c r="A1161" s="802"/>
      <c r="B1161" s="803"/>
      <c r="C1161" s="804"/>
      <c r="D1161" s="805"/>
      <c r="E1161" s="781"/>
      <c r="F1161" s="789"/>
    </row>
    <row r="1162" spans="1:6" ht="12.75">
      <c r="A1162" s="802"/>
      <c r="B1162" s="803"/>
      <c r="C1162" s="804"/>
      <c r="D1162" s="805"/>
      <c r="E1162" s="781"/>
      <c r="F1162" s="789"/>
    </row>
    <row r="1163" spans="1:6" ht="12.75">
      <c r="A1163" s="802"/>
      <c r="B1163" s="803"/>
      <c r="C1163" s="804"/>
      <c r="D1163" s="805"/>
      <c r="E1163" s="781"/>
      <c r="F1163" s="789"/>
    </row>
    <row r="1164" spans="1:6" ht="12.75">
      <c r="A1164" s="802"/>
      <c r="B1164" s="803"/>
      <c r="C1164" s="804"/>
      <c r="D1164" s="805"/>
      <c r="E1164" s="781"/>
      <c r="F1164" s="789"/>
    </row>
    <row r="1165" spans="1:6" ht="12.75">
      <c r="A1165" s="802"/>
      <c r="B1165" s="803"/>
      <c r="C1165" s="804"/>
      <c r="D1165" s="805"/>
      <c r="E1165" s="781"/>
      <c r="F1165" s="789"/>
    </row>
    <row r="1166" spans="1:6" ht="12.75">
      <c r="A1166" s="802"/>
      <c r="B1166" s="803"/>
      <c r="C1166" s="804"/>
      <c r="D1166" s="805"/>
      <c r="E1166" s="781"/>
      <c r="F1166" s="789"/>
    </row>
    <row r="1167" spans="1:6" ht="12.75">
      <c r="A1167" s="802"/>
      <c r="B1167" s="803"/>
      <c r="C1167" s="804"/>
      <c r="D1167" s="805"/>
      <c r="E1167" s="781"/>
      <c r="F1167" s="789"/>
    </row>
    <row r="1168" spans="1:6" ht="12.75">
      <c r="A1168" s="802"/>
      <c r="B1168" s="803"/>
      <c r="C1168" s="804"/>
      <c r="D1168" s="805"/>
      <c r="E1168" s="781"/>
      <c r="F1168" s="789"/>
    </row>
    <row r="1169" spans="1:6" ht="12.75">
      <c r="A1169" s="802"/>
      <c r="B1169" s="803"/>
      <c r="C1169" s="804"/>
      <c r="D1169" s="805"/>
      <c r="E1169" s="781"/>
      <c r="F1169" s="789"/>
    </row>
    <row r="1170" spans="1:6" ht="12.75">
      <c r="A1170" s="802"/>
      <c r="B1170" s="803"/>
      <c r="C1170" s="804"/>
      <c r="D1170" s="805"/>
      <c r="E1170" s="781"/>
      <c r="F1170" s="789"/>
    </row>
    <row r="1171" spans="1:6" ht="12.75">
      <c r="A1171" s="802"/>
      <c r="B1171" s="803"/>
      <c r="C1171" s="804"/>
      <c r="D1171" s="805"/>
      <c r="E1171" s="781"/>
      <c r="F1171" s="789"/>
    </row>
    <row r="1172" spans="1:6" ht="12.75">
      <c r="A1172" s="802"/>
      <c r="B1172" s="803"/>
      <c r="C1172" s="804"/>
      <c r="D1172" s="805"/>
      <c r="E1172" s="781"/>
      <c r="F1172" s="789"/>
    </row>
    <row r="1173" spans="1:6" ht="12.75">
      <c r="A1173" s="802"/>
      <c r="B1173" s="803"/>
      <c r="C1173" s="804"/>
      <c r="D1173" s="805"/>
      <c r="E1173" s="781"/>
      <c r="F1173" s="789"/>
    </row>
    <row r="1174" spans="1:6" ht="12.75">
      <c r="A1174" s="802"/>
      <c r="B1174" s="803"/>
      <c r="C1174" s="804"/>
      <c r="D1174" s="805"/>
      <c r="E1174" s="781"/>
      <c r="F1174" s="789"/>
    </row>
    <row r="1175" spans="1:6" ht="12.75">
      <c r="A1175" s="802"/>
      <c r="B1175" s="803"/>
      <c r="C1175" s="804"/>
      <c r="D1175" s="805"/>
      <c r="E1175" s="781"/>
      <c r="F1175" s="789"/>
    </row>
    <row r="1176" spans="1:6" ht="12.75">
      <c r="A1176" s="802"/>
      <c r="B1176" s="803"/>
      <c r="C1176" s="804"/>
      <c r="D1176" s="805"/>
      <c r="E1176" s="781"/>
      <c r="F1176" s="789"/>
    </row>
    <row r="1177" spans="1:6" ht="12.75">
      <c r="A1177" s="802"/>
      <c r="B1177" s="803"/>
      <c r="C1177" s="804"/>
      <c r="D1177" s="805"/>
      <c r="E1177" s="781"/>
      <c r="F1177" s="789"/>
    </row>
    <row r="1178" spans="1:6" ht="12.75">
      <c r="A1178" s="802"/>
      <c r="B1178" s="803"/>
      <c r="C1178" s="804"/>
      <c r="D1178" s="805"/>
      <c r="E1178" s="781"/>
      <c r="F1178" s="789"/>
    </row>
    <row r="1179" spans="1:6" ht="12.75">
      <c r="A1179" s="802"/>
      <c r="B1179" s="803"/>
      <c r="C1179" s="804"/>
      <c r="D1179" s="805"/>
      <c r="E1179" s="781"/>
      <c r="F1179" s="789"/>
    </row>
    <row r="1180" spans="1:6" ht="12.75">
      <c r="A1180" s="802"/>
      <c r="B1180" s="803"/>
      <c r="C1180" s="804"/>
      <c r="D1180" s="805"/>
      <c r="E1180" s="781"/>
      <c r="F1180" s="789"/>
    </row>
    <row r="1181" spans="1:6" ht="12.75">
      <c r="A1181" s="802"/>
      <c r="B1181" s="803"/>
      <c r="C1181" s="804"/>
      <c r="D1181" s="805"/>
      <c r="E1181" s="781"/>
      <c r="F1181" s="789"/>
    </row>
    <row r="1182" spans="1:6" ht="12.75">
      <c r="A1182" s="802"/>
      <c r="B1182" s="803"/>
      <c r="C1182" s="804"/>
      <c r="D1182" s="805"/>
      <c r="E1182" s="781"/>
      <c r="F1182" s="789"/>
    </row>
    <row r="1183" spans="1:6" ht="12.75">
      <c r="A1183" s="802"/>
      <c r="B1183" s="803"/>
      <c r="C1183" s="804"/>
      <c r="D1183" s="805"/>
      <c r="E1183" s="781"/>
      <c r="F1183" s="789"/>
    </row>
    <row r="1184" spans="1:6" ht="12.75">
      <c r="A1184" s="802"/>
      <c r="B1184" s="803"/>
      <c r="C1184" s="804"/>
      <c r="D1184" s="805"/>
      <c r="E1184" s="781"/>
      <c r="F1184" s="789"/>
    </row>
    <row r="1185" spans="1:6" ht="12.75">
      <c r="A1185" s="802"/>
      <c r="B1185" s="803"/>
      <c r="C1185" s="804"/>
      <c r="D1185" s="805"/>
      <c r="E1185" s="781"/>
      <c r="F1185" s="789"/>
    </row>
    <row r="1186" spans="1:6" ht="12.75">
      <c r="A1186" s="802"/>
      <c r="B1186" s="803"/>
      <c r="C1186" s="804"/>
      <c r="D1186" s="805"/>
      <c r="E1186" s="781"/>
      <c r="F1186" s="789"/>
    </row>
    <row r="1187" spans="1:6" ht="12.75">
      <c r="A1187" s="802"/>
      <c r="B1187" s="803"/>
      <c r="C1187" s="804"/>
      <c r="D1187" s="805"/>
      <c r="E1187" s="781"/>
      <c r="F1187" s="789"/>
    </row>
    <row r="1188" spans="1:6" ht="12.75">
      <c r="A1188" s="802"/>
      <c r="B1188" s="803"/>
      <c r="C1188" s="804"/>
      <c r="D1188" s="805"/>
      <c r="E1188" s="781"/>
      <c r="F1188" s="789"/>
    </row>
    <row r="1189" spans="1:6" ht="12.75">
      <c r="A1189" s="802"/>
      <c r="B1189" s="803"/>
      <c r="C1189" s="804"/>
      <c r="D1189" s="805"/>
      <c r="E1189" s="781"/>
      <c r="F1189" s="789"/>
    </row>
    <row r="1190" spans="1:6" ht="12.75">
      <c r="A1190" s="802"/>
      <c r="B1190" s="803"/>
      <c r="C1190" s="804"/>
      <c r="D1190" s="805"/>
      <c r="E1190" s="781"/>
      <c r="F1190" s="789"/>
    </row>
    <row r="1191" spans="1:6" ht="12.75">
      <c r="A1191" s="802"/>
      <c r="B1191" s="803"/>
      <c r="C1191" s="804"/>
      <c r="D1191" s="805"/>
      <c r="E1191" s="781"/>
      <c r="F1191" s="789"/>
    </row>
    <row r="1192" spans="1:6" ht="12.75">
      <c r="A1192" s="802"/>
      <c r="B1192" s="803"/>
      <c r="C1192" s="804"/>
      <c r="D1192" s="805"/>
      <c r="E1192" s="781"/>
      <c r="F1192" s="789"/>
    </row>
    <row r="1193" spans="1:6" ht="12.75">
      <c r="A1193" s="802"/>
      <c r="B1193" s="803"/>
      <c r="C1193" s="804"/>
      <c r="D1193" s="805"/>
      <c r="E1193" s="781"/>
      <c r="F1193" s="789"/>
    </row>
    <row r="1194" spans="1:6" ht="12.75">
      <c r="A1194" s="802"/>
      <c r="B1194" s="803"/>
      <c r="C1194" s="804"/>
      <c r="D1194" s="805"/>
      <c r="E1194" s="781"/>
      <c r="F1194" s="789"/>
    </row>
    <row r="1195" spans="1:6" ht="12.75">
      <c r="A1195" s="802"/>
      <c r="B1195" s="803"/>
      <c r="C1195" s="804"/>
      <c r="D1195" s="805"/>
      <c r="E1195" s="781"/>
      <c r="F1195" s="789"/>
    </row>
    <row r="1196" spans="1:6" ht="12.75">
      <c r="A1196" s="802"/>
      <c r="B1196" s="803"/>
      <c r="C1196" s="804"/>
      <c r="D1196" s="805"/>
      <c r="E1196" s="781"/>
      <c r="F1196" s="789"/>
    </row>
    <row r="1197" spans="1:6" ht="12.75">
      <c r="A1197" s="802"/>
      <c r="B1197" s="803"/>
      <c r="C1197" s="804"/>
      <c r="D1197" s="805"/>
      <c r="E1197" s="781"/>
      <c r="F1197" s="789"/>
    </row>
    <row r="1198" spans="1:6" ht="12.75">
      <c r="A1198" s="802"/>
      <c r="B1198" s="803"/>
      <c r="C1198" s="804"/>
      <c r="D1198" s="805"/>
      <c r="E1198" s="781"/>
      <c r="F1198" s="789"/>
    </row>
    <row r="1199" spans="1:6" ht="12.75">
      <c r="A1199" s="802"/>
      <c r="B1199" s="803"/>
      <c r="C1199" s="804"/>
      <c r="D1199" s="805"/>
      <c r="E1199" s="781"/>
      <c r="F1199" s="789"/>
    </row>
    <row r="1200" spans="1:6" ht="12.75">
      <c r="A1200" s="802"/>
      <c r="B1200" s="803"/>
      <c r="C1200" s="804"/>
      <c r="D1200" s="805"/>
      <c r="E1200" s="781"/>
      <c r="F1200" s="789"/>
    </row>
    <row r="1201" spans="1:6" ht="12.75">
      <c r="A1201" s="802"/>
      <c r="B1201" s="803"/>
      <c r="C1201" s="804"/>
      <c r="D1201" s="805"/>
      <c r="E1201" s="781"/>
      <c r="F1201" s="789"/>
    </row>
    <row r="1202" spans="1:6" ht="12.75">
      <c r="A1202" s="802"/>
      <c r="B1202" s="803"/>
      <c r="C1202" s="804"/>
      <c r="D1202" s="805"/>
      <c r="E1202" s="781"/>
      <c r="F1202" s="789"/>
    </row>
    <row r="1203" spans="1:6" ht="12.75">
      <c r="A1203" s="802"/>
      <c r="B1203" s="803"/>
      <c r="C1203" s="804"/>
      <c r="D1203" s="805"/>
      <c r="E1203" s="781"/>
      <c r="F1203" s="789"/>
    </row>
    <row r="1204" spans="1:6" ht="12.75">
      <c r="A1204" s="802"/>
      <c r="B1204" s="803"/>
      <c r="C1204" s="804"/>
      <c r="D1204" s="805"/>
      <c r="E1204" s="781"/>
      <c r="F1204" s="789"/>
    </row>
    <row r="1205" spans="1:6" ht="12.75">
      <c r="A1205" s="802"/>
      <c r="B1205" s="803"/>
      <c r="C1205" s="804"/>
      <c r="D1205" s="805"/>
      <c r="E1205" s="781"/>
      <c r="F1205" s="789"/>
    </row>
    <row r="1206" spans="1:6" ht="12.75">
      <c r="A1206" s="802"/>
      <c r="B1206" s="803"/>
      <c r="C1206" s="804"/>
      <c r="D1206" s="805"/>
      <c r="E1206" s="781"/>
      <c r="F1206" s="789"/>
    </row>
    <row r="1207" spans="1:6" ht="12.75">
      <c r="A1207" s="802"/>
      <c r="B1207" s="803"/>
      <c r="C1207" s="804"/>
      <c r="D1207" s="805"/>
      <c r="E1207" s="781"/>
      <c r="F1207" s="789"/>
    </row>
    <row r="1208" spans="1:6" ht="12.75">
      <c r="A1208" s="802"/>
      <c r="B1208" s="803"/>
      <c r="C1208" s="804"/>
      <c r="D1208" s="805"/>
      <c r="E1208" s="781"/>
      <c r="F1208" s="789"/>
    </row>
    <row r="1209" spans="1:6" ht="12.75">
      <c r="A1209" s="802"/>
      <c r="B1209" s="803"/>
      <c r="C1209" s="804"/>
      <c r="D1209" s="805"/>
      <c r="E1209" s="781"/>
      <c r="F1209" s="789"/>
    </row>
    <row r="1210" spans="1:6" ht="12.75">
      <c r="A1210" s="802"/>
      <c r="B1210" s="803"/>
      <c r="C1210" s="804"/>
      <c r="D1210" s="805"/>
      <c r="E1210" s="781"/>
      <c r="F1210" s="789"/>
    </row>
    <row r="1211" spans="1:6" ht="12.75">
      <c r="A1211" s="802"/>
      <c r="B1211" s="803"/>
      <c r="C1211" s="804"/>
      <c r="D1211" s="805"/>
      <c r="E1211" s="781"/>
      <c r="F1211" s="789"/>
    </row>
    <row r="1212" spans="1:6" ht="12.75">
      <c r="A1212" s="802"/>
      <c r="B1212" s="803"/>
      <c r="C1212" s="804"/>
      <c r="D1212" s="805"/>
      <c r="E1212" s="781"/>
      <c r="F1212" s="789"/>
    </row>
    <row r="1213" spans="1:6" ht="12.75">
      <c r="A1213" s="802"/>
      <c r="B1213" s="803"/>
      <c r="C1213" s="804"/>
      <c r="D1213" s="805"/>
      <c r="E1213" s="781"/>
      <c r="F1213" s="789"/>
    </row>
    <row r="1214" spans="1:6" ht="12.75">
      <c r="A1214" s="802"/>
      <c r="B1214" s="803"/>
      <c r="C1214" s="804"/>
      <c r="D1214" s="805"/>
      <c r="E1214" s="781"/>
      <c r="F1214" s="789"/>
    </row>
    <row r="1215" spans="1:6" ht="12.75">
      <c r="A1215" s="802"/>
      <c r="B1215" s="803"/>
      <c r="C1215" s="804"/>
      <c r="D1215" s="805"/>
      <c r="E1215" s="781"/>
      <c r="F1215" s="789"/>
    </row>
    <row r="1216" spans="1:6" ht="12.75">
      <c r="A1216" s="802"/>
      <c r="B1216" s="803"/>
      <c r="C1216" s="804"/>
      <c r="D1216" s="805"/>
      <c r="E1216" s="781"/>
      <c r="F1216" s="789"/>
    </row>
    <row r="1217" spans="1:6" ht="12.75">
      <c r="A1217" s="802"/>
      <c r="B1217" s="803"/>
      <c r="C1217" s="804"/>
      <c r="D1217" s="805"/>
      <c r="E1217" s="781"/>
      <c r="F1217" s="789"/>
    </row>
    <row r="1218" spans="1:6" ht="12.75">
      <c r="A1218" s="802"/>
      <c r="B1218" s="803"/>
      <c r="C1218" s="804"/>
      <c r="D1218" s="805"/>
      <c r="E1218" s="781"/>
      <c r="F1218" s="789"/>
    </row>
    <row r="1219" spans="1:6" ht="12.75">
      <c r="A1219" s="802"/>
      <c r="B1219" s="803"/>
      <c r="C1219" s="804"/>
      <c r="D1219" s="805"/>
      <c r="E1219" s="781"/>
      <c r="F1219" s="789"/>
    </row>
    <row r="1220" spans="1:6" ht="12.75">
      <c r="A1220" s="802"/>
      <c r="B1220" s="803"/>
      <c r="C1220" s="804"/>
      <c r="D1220" s="805"/>
      <c r="E1220" s="781"/>
      <c r="F1220" s="789"/>
    </row>
    <row r="1221" spans="1:6" ht="12.75">
      <c r="A1221" s="802"/>
      <c r="B1221" s="803"/>
      <c r="C1221" s="804"/>
      <c r="D1221" s="805"/>
      <c r="E1221" s="781"/>
      <c r="F1221" s="789"/>
    </row>
    <row r="1222" spans="1:6" ht="12.75">
      <c r="A1222" s="802"/>
      <c r="B1222" s="803"/>
      <c r="C1222" s="804"/>
      <c r="D1222" s="805"/>
      <c r="E1222" s="781"/>
      <c r="F1222" s="789"/>
    </row>
    <row r="1223" spans="1:6" ht="12.75">
      <c r="A1223" s="802"/>
      <c r="B1223" s="803"/>
      <c r="C1223" s="804"/>
      <c r="D1223" s="805"/>
      <c r="E1223" s="781"/>
      <c r="F1223" s="789"/>
    </row>
    <row r="1224" spans="1:6" ht="12.75">
      <c r="A1224" s="802"/>
      <c r="B1224" s="803"/>
      <c r="C1224" s="804"/>
      <c r="D1224" s="805"/>
      <c r="E1224" s="781"/>
      <c r="F1224" s="789"/>
    </row>
    <row r="1225" spans="1:6" ht="12.75">
      <c r="A1225" s="802"/>
      <c r="B1225" s="803"/>
      <c r="C1225" s="804"/>
      <c r="D1225" s="805"/>
      <c r="E1225" s="781"/>
      <c r="F1225" s="789"/>
    </row>
    <row r="1226" spans="1:6" ht="12.75">
      <c r="A1226" s="802"/>
      <c r="B1226" s="803"/>
      <c r="C1226" s="804"/>
      <c r="D1226" s="805"/>
      <c r="E1226" s="781"/>
      <c r="F1226" s="789"/>
    </row>
    <row r="1227" spans="1:6" ht="12.75">
      <c r="A1227" s="802"/>
      <c r="B1227" s="803"/>
      <c r="C1227" s="804"/>
      <c r="D1227" s="805"/>
      <c r="E1227" s="781"/>
      <c r="F1227" s="789"/>
    </row>
    <row r="1228" spans="1:6" ht="12.75">
      <c r="A1228" s="802"/>
      <c r="B1228" s="803"/>
      <c r="C1228" s="804"/>
      <c r="D1228" s="805"/>
      <c r="E1228" s="781"/>
      <c r="F1228" s="789"/>
    </row>
    <row r="1229" spans="1:6" ht="12.75">
      <c r="A1229" s="802"/>
      <c r="B1229" s="803"/>
      <c r="C1229" s="804"/>
      <c r="D1229" s="805"/>
      <c r="E1229" s="781"/>
      <c r="F1229" s="789"/>
    </row>
    <row r="1230" spans="1:6" ht="12.75">
      <c r="A1230" s="802"/>
      <c r="B1230" s="803"/>
      <c r="C1230" s="804"/>
      <c r="D1230" s="805"/>
      <c r="E1230" s="781"/>
      <c r="F1230" s="789"/>
    </row>
    <row r="1231" spans="1:6" ht="12.75">
      <c r="A1231" s="802"/>
      <c r="B1231" s="803"/>
      <c r="C1231" s="804"/>
      <c r="D1231" s="805"/>
      <c r="E1231" s="781"/>
      <c r="F1231" s="789"/>
    </row>
    <row r="1232" spans="1:6" ht="12.75">
      <c r="A1232" s="802"/>
      <c r="B1232" s="803"/>
      <c r="C1232" s="804"/>
      <c r="D1232" s="805"/>
      <c r="E1232" s="781"/>
      <c r="F1232" s="789"/>
    </row>
    <row r="1233" spans="1:6" ht="12.75">
      <c r="A1233" s="802"/>
      <c r="B1233" s="803"/>
      <c r="C1233" s="804"/>
      <c r="D1233" s="805"/>
      <c r="E1233" s="781"/>
      <c r="F1233" s="789"/>
    </row>
    <row r="1234" spans="1:6" ht="12.75">
      <c r="A1234" s="802"/>
      <c r="B1234" s="803"/>
      <c r="C1234" s="804"/>
      <c r="D1234" s="805"/>
      <c r="E1234" s="781"/>
      <c r="F1234" s="789"/>
    </row>
    <row r="1235" spans="1:6" ht="12.75">
      <c r="A1235" s="802"/>
      <c r="B1235" s="803"/>
      <c r="C1235" s="804"/>
      <c r="D1235" s="805"/>
      <c r="E1235" s="781"/>
      <c r="F1235" s="789"/>
    </row>
    <row r="1236" spans="1:6" ht="12.75">
      <c r="A1236" s="802"/>
      <c r="B1236" s="803"/>
      <c r="C1236" s="804"/>
      <c r="D1236" s="805"/>
      <c r="E1236" s="781"/>
      <c r="F1236" s="789"/>
    </row>
    <row r="1237" spans="1:6" ht="12.75">
      <c r="A1237" s="802"/>
      <c r="B1237" s="803"/>
      <c r="C1237" s="804"/>
      <c r="D1237" s="805"/>
      <c r="E1237" s="781"/>
      <c r="F1237" s="789"/>
    </row>
    <row r="1238" spans="1:6" ht="12.75">
      <c r="A1238" s="802"/>
      <c r="B1238" s="803"/>
      <c r="C1238" s="804"/>
      <c r="D1238" s="805"/>
      <c r="E1238" s="781"/>
      <c r="F1238" s="789"/>
    </row>
    <row r="1239" spans="1:6" ht="12.75">
      <c r="A1239" s="802"/>
      <c r="B1239" s="803"/>
      <c r="C1239" s="804"/>
      <c r="D1239" s="805"/>
      <c r="E1239" s="781"/>
      <c r="F1239" s="789"/>
    </row>
    <row r="1240" spans="1:6" ht="12.75">
      <c r="A1240" s="802"/>
      <c r="B1240" s="803"/>
      <c r="C1240" s="804"/>
      <c r="D1240" s="805"/>
      <c r="E1240" s="781"/>
      <c r="F1240" s="789"/>
    </row>
    <row r="1241" spans="1:6" ht="12.75">
      <c r="A1241" s="802"/>
      <c r="B1241" s="803"/>
      <c r="C1241" s="804"/>
      <c r="D1241" s="805"/>
      <c r="E1241" s="781"/>
      <c r="F1241" s="789"/>
    </row>
    <row r="1242" spans="1:6" ht="12.75">
      <c r="A1242" s="802"/>
      <c r="B1242" s="803"/>
      <c r="C1242" s="804"/>
      <c r="D1242" s="805"/>
      <c r="E1242" s="781"/>
      <c r="F1242" s="789"/>
    </row>
    <row r="1243" spans="1:6" ht="12.75">
      <c r="A1243" s="802"/>
      <c r="B1243" s="803"/>
      <c r="C1243" s="804"/>
      <c r="D1243" s="805"/>
      <c r="E1243" s="781"/>
      <c r="F1243" s="789"/>
    </row>
    <row r="1244" spans="1:6" ht="12.75">
      <c r="A1244" s="802"/>
      <c r="B1244" s="803"/>
      <c r="C1244" s="804"/>
      <c r="D1244" s="805"/>
      <c r="E1244" s="781"/>
      <c r="F1244" s="789"/>
    </row>
    <row r="1245" spans="1:6" ht="12.75">
      <c r="A1245" s="802"/>
      <c r="B1245" s="803"/>
      <c r="C1245" s="804"/>
      <c r="D1245" s="805"/>
      <c r="E1245" s="781"/>
      <c r="F1245" s="789"/>
    </row>
    <row r="1246" spans="1:6" ht="12.75">
      <c r="A1246" s="802"/>
      <c r="B1246" s="803"/>
      <c r="C1246" s="804"/>
      <c r="D1246" s="805"/>
      <c r="E1246" s="781"/>
      <c r="F1246" s="789"/>
    </row>
    <row r="1247" spans="1:6" ht="12.75">
      <c r="A1247" s="802"/>
      <c r="B1247" s="803"/>
      <c r="C1247" s="804"/>
      <c r="D1247" s="805"/>
      <c r="E1247" s="781"/>
      <c r="F1247" s="789"/>
    </row>
    <row r="1248" spans="1:6" ht="12.75">
      <c r="A1248" s="802"/>
      <c r="B1248" s="803"/>
      <c r="C1248" s="804"/>
      <c r="D1248" s="805"/>
      <c r="E1248" s="781"/>
      <c r="F1248" s="789"/>
    </row>
    <row r="1249" spans="1:6" ht="12.75">
      <c r="A1249" s="802"/>
      <c r="B1249" s="803"/>
      <c r="C1249" s="804"/>
      <c r="D1249" s="805"/>
      <c r="E1249" s="781"/>
      <c r="F1249" s="789"/>
    </row>
    <row r="1250" spans="1:6" ht="12.75">
      <c r="A1250" s="802"/>
      <c r="B1250" s="803"/>
      <c r="C1250" s="804"/>
      <c r="D1250" s="805"/>
      <c r="E1250" s="781"/>
      <c r="F1250" s="789"/>
    </row>
    <row r="1251" spans="1:6" ht="12.75">
      <c r="A1251" s="802"/>
      <c r="B1251" s="803"/>
      <c r="C1251" s="804"/>
      <c r="D1251" s="805"/>
      <c r="E1251" s="781"/>
      <c r="F1251" s="789"/>
    </row>
    <row r="1252" spans="1:6" ht="12.75">
      <c r="A1252" s="802"/>
      <c r="B1252" s="803"/>
      <c r="C1252" s="804"/>
      <c r="D1252" s="805"/>
      <c r="E1252" s="781"/>
      <c r="F1252" s="789"/>
    </row>
    <row r="1253" spans="1:6" ht="12.75">
      <c r="A1253" s="802"/>
      <c r="B1253" s="803"/>
      <c r="C1253" s="804"/>
      <c r="D1253" s="805"/>
      <c r="E1253" s="781"/>
      <c r="F1253" s="789"/>
    </row>
    <row r="1254" spans="1:6" ht="12.75">
      <c r="A1254" s="802"/>
      <c r="B1254" s="803"/>
      <c r="C1254" s="804"/>
      <c r="D1254" s="805"/>
      <c r="E1254" s="781"/>
      <c r="F1254" s="789"/>
    </row>
    <row r="1255" spans="1:6" ht="12.75">
      <c r="A1255" s="802"/>
      <c r="B1255" s="803"/>
      <c r="C1255" s="804"/>
      <c r="D1255" s="805"/>
      <c r="E1255" s="781"/>
      <c r="F1255" s="789"/>
    </row>
    <row r="1256" spans="1:6" ht="12.75">
      <c r="A1256" s="802"/>
      <c r="B1256" s="803"/>
      <c r="C1256" s="804"/>
      <c r="D1256" s="805"/>
      <c r="E1256" s="781"/>
      <c r="F1256" s="789"/>
    </row>
    <row r="1257" spans="1:6" ht="12.75">
      <c r="A1257" s="802"/>
      <c r="B1257" s="803"/>
      <c r="C1257" s="804"/>
      <c r="D1257" s="805"/>
      <c r="E1257" s="781"/>
      <c r="F1257" s="789"/>
    </row>
    <row r="1258" spans="1:6" ht="12.75">
      <c r="A1258" s="802"/>
      <c r="B1258" s="803"/>
      <c r="C1258" s="804"/>
      <c r="D1258" s="805"/>
      <c r="E1258" s="781"/>
      <c r="F1258" s="789"/>
    </row>
    <row r="1259" spans="1:6" ht="12.75">
      <c r="A1259" s="802"/>
      <c r="B1259" s="803"/>
      <c r="C1259" s="804"/>
      <c r="D1259" s="805"/>
      <c r="E1259" s="781"/>
      <c r="F1259" s="789"/>
    </row>
    <row r="1260" spans="1:6" ht="12.75">
      <c r="A1260" s="802"/>
      <c r="B1260" s="803"/>
      <c r="C1260" s="804"/>
      <c r="D1260" s="805"/>
      <c r="E1260" s="781"/>
      <c r="F1260" s="789"/>
    </row>
    <row r="1261" spans="1:6" ht="12.75">
      <c r="A1261" s="802"/>
      <c r="B1261" s="803"/>
      <c r="C1261" s="804"/>
      <c r="D1261" s="805"/>
      <c r="E1261" s="781"/>
      <c r="F1261" s="789"/>
    </row>
    <row r="1262" spans="1:6" ht="12.75">
      <c r="A1262" s="802"/>
      <c r="B1262" s="803"/>
      <c r="C1262" s="804"/>
      <c r="D1262" s="805"/>
      <c r="E1262" s="781"/>
      <c r="F1262" s="789"/>
    </row>
    <row r="1263" spans="1:6" ht="12.75">
      <c r="A1263" s="802"/>
      <c r="B1263" s="803"/>
      <c r="C1263" s="804"/>
      <c r="D1263" s="805"/>
      <c r="E1263" s="781"/>
      <c r="F1263" s="789"/>
    </row>
    <row r="1264" spans="1:6" ht="12.75">
      <c r="A1264" s="802"/>
      <c r="B1264" s="803"/>
      <c r="C1264" s="804"/>
      <c r="D1264" s="805"/>
      <c r="E1264" s="781"/>
      <c r="F1264" s="789"/>
    </row>
    <row r="1265" spans="1:6" ht="12.75">
      <c r="A1265" s="802"/>
      <c r="B1265" s="803"/>
      <c r="C1265" s="804"/>
      <c r="D1265" s="805"/>
      <c r="E1265" s="781"/>
      <c r="F1265" s="789"/>
    </row>
    <row r="1266" spans="1:6" ht="12.75">
      <c r="A1266" s="802"/>
      <c r="B1266" s="803"/>
      <c r="C1266" s="804"/>
      <c r="D1266" s="805"/>
      <c r="E1266" s="781"/>
      <c r="F1266" s="789"/>
    </row>
    <row r="1267" spans="1:6" ht="12.75">
      <c r="A1267" s="802"/>
      <c r="B1267" s="803"/>
      <c r="C1267" s="804"/>
      <c r="D1267" s="805"/>
      <c r="E1267" s="781"/>
      <c r="F1267" s="789"/>
    </row>
    <row r="1268" spans="1:6" ht="12.75">
      <c r="A1268" s="802"/>
      <c r="B1268" s="803"/>
      <c r="C1268" s="804"/>
      <c r="D1268" s="805"/>
      <c r="E1268" s="781"/>
      <c r="F1268" s="789"/>
    </row>
    <row r="1269" spans="1:6" ht="12.75">
      <c r="A1269" s="802"/>
      <c r="B1269" s="803"/>
      <c r="C1269" s="804"/>
      <c r="D1269" s="805"/>
      <c r="E1269" s="781"/>
      <c r="F1269" s="789"/>
    </row>
    <row r="1270" spans="1:6" ht="12.75">
      <c r="A1270" s="802"/>
      <c r="B1270" s="803"/>
      <c r="C1270" s="804"/>
      <c r="D1270" s="805"/>
      <c r="E1270" s="781"/>
      <c r="F1270" s="789"/>
    </row>
    <row r="1271" spans="1:6" ht="12.75">
      <c r="A1271" s="802"/>
      <c r="B1271" s="803"/>
      <c r="C1271" s="804"/>
      <c r="D1271" s="805"/>
      <c r="E1271" s="781"/>
      <c r="F1271" s="789"/>
    </row>
    <row r="1272" spans="1:6" ht="12.75">
      <c r="A1272" s="802"/>
      <c r="B1272" s="803"/>
      <c r="C1272" s="804"/>
      <c r="D1272" s="805"/>
      <c r="E1272" s="781"/>
      <c r="F1272" s="789"/>
    </row>
    <row r="1273" spans="1:6" ht="12.75">
      <c r="A1273" s="802"/>
      <c r="B1273" s="803"/>
      <c r="C1273" s="804"/>
      <c r="D1273" s="805"/>
      <c r="E1273" s="781"/>
      <c r="F1273" s="789"/>
    </row>
    <row r="1274" spans="1:6" ht="12.75">
      <c r="A1274" s="802"/>
      <c r="B1274" s="803"/>
      <c r="C1274" s="804"/>
      <c r="D1274" s="805"/>
      <c r="E1274" s="781"/>
      <c r="F1274" s="789"/>
    </row>
    <row r="1275" spans="1:6" ht="12.75">
      <c r="A1275" s="802"/>
      <c r="B1275" s="803"/>
      <c r="C1275" s="804"/>
      <c r="D1275" s="805"/>
      <c r="E1275" s="781"/>
      <c r="F1275" s="789"/>
    </row>
    <row r="1276" spans="1:6" ht="12.75">
      <c r="A1276" s="802"/>
      <c r="B1276" s="803"/>
      <c r="C1276" s="804"/>
      <c r="D1276" s="805"/>
      <c r="E1276" s="781"/>
      <c r="F1276" s="789"/>
    </row>
    <row r="1277" spans="1:6" ht="12.75">
      <c r="A1277" s="802"/>
      <c r="B1277" s="803"/>
      <c r="C1277" s="804"/>
      <c r="D1277" s="805"/>
      <c r="E1277" s="781"/>
      <c r="F1277" s="789"/>
    </row>
    <row r="1278" spans="1:6" ht="12.75">
      <c r="A1278" s="802"/>
      <c r="B1278" s="803"/>
      <c r="C1278" s="804"/>
      <c r="D1278" s="805"/>
      <c r="E1278" s="781"/>
      <c r="F1278" s="789"/>
    </row>
    <row r="1279" spans="1:6" ht="12.75">
      <c r="A1279" s="802"/>
      <c r="B1279" s="803"/>
      <c r="C1279" s="804"/>
      <c r="D1279" s="805"/>
      <c r="E1279" s="781"/>
      <c r="F1279" s="789"/>
    </row>
    <row r="1280" spans="1:6" ht="12.75">
      <c r="A1280" s="802"/>
      <c r="B1280" s="803"/>
      <c r="C1280" s="804"/>
      <c r="D1280" s="805"/>
      <c r="E1280" s="781"/>
      <c r="F1280" s="789"/>
    </row>
    <row r="1281" spans="1:6" ht="12.75">
      <c r="A1281" s="802"/>
      <c r="B1281" s="803"/>
      <c r="C1281" s="804"/>
      <c r="D1281" s="805"/>
      <c r="E1281" s="781"/>
      <c r="F1281" s="789"/>
    </row>
    <row r="1282" spans="1:6" ht="12.75">
      <c r="A1282" s="802"/>
      <c r="B1282" s="803"/>
      <c r="C1282" s="804"/>
      <c r="D1282" s="805"/>
      <c r="E1282" s="781"/>
      <c r="F1282" s="789"/>
    </row>
    <row r="1283" spans="1:6" ht="12.75">
      <c r="A1283" s="802"/>
      <c r="B1283" s="803"/>
      <c r="C1283" s="804"/>
      <c r="D1283" s="805"/>
      <c r="E1283" s="781"/>
      <c r="F1283" s="789"/>
    </row>
    <row r="1284" spans="1:6" ht="12.75">
      <c r="A1284" s="802"/>
      <c r="B1284" s="803"/>
      <c r="C1284" s="804"/>
      <c r="D1284" s="805"/>
      <c r="E1284" s="781"/>
      <c r="F1284" s="789"/>
    </row>
    <row r="1285" spans="1:6" ht="12.75">
      <c r="A1285" s="802"/>
      <c r="B1285" s="803"/>
      <c r="C1285" s="804"/>
      <c r="D1285" s="805"/>
      <c r="E1285" s="781"/>
      <c r="F1285" s="789"/>
    </row>
    <row r="1286" spans="1:6" ht="12.75">
      <c r="A1286" s="802"/>
      <c r="B1286" s="803"/>
      <c r="C1286" s="804"/>
      <c r="D1286" s="805"/>
      <c r="E1286" s="781"/>
      <c r="F1286" s="789"/>
    </row>
    <row r="1287" spans="1:6" ht="12.75">
      <c r="A1287" s="802"/>
      <c r="B1287" s="803"/>
      <c r="C1287" s="804"/>
      <c r="D1287" s="805"/>
      <c r="E1287" s="781"/>
      <c r="F1287" s="789"/>
    </row>
    <row r="1288" spans="1:6" ht="12.75">
      <c r="A1288" s="802"/>
      <c r="B1288" s="803"/>
      <c r="C1288" s="804"/>
      <c r="D1288" s="805"/>
      <c r="E1288" s="781"/>
      <c r="F1288" s="789"/>
    </row>
    <row r="1289" spans="1:6" ht="12.75">
      <c r="A1289" s="802"/>
      <c r="B1289" s="803"/>
      <c r="C1289" s="804"/>
      <c r="D1289" s="805"/>
      <c r="E1289" s="781"/>
      <c r="F1289" s="789"/>
    </row>
    <row r="1290" spans="1:6" ht="12.75">
      <c r="A1290" s="802"/>
      <c r="B1290" s="803"/>
      <c r="C1290" s="804"/>
      <c r="D1290" s="805"/>
      <c r="E1290" s="781"/>
      <c r="F1290" s="789"/>
    </row>
    <row r="1291" spans="1:6" ht="12.75">
      <c r="A1291" s="802"/>
      <c r="B1291" s="803"/>
      <c r="C1291" s="804"/>
      <c r="D1291" s="805"/>
      <c r="E1291" s="781"/>
      <c r="F1291" s="789"/>
    </row>
    <row r="1292" spans="1:6" ht="12.75">
      <c r="A1292" s="802"/>
      <c r="B1292" s="803"/>
      <c r="C1292" s="804"/>
      <c r="D1292" s="805"/>
      <c r="E1292" s="781"/>
      <c r="F1292" s="789"/>
    </row>
    <row r="1293" spans="1:6" ht="12.75">
      <c r="A1293" s="802"/>
      <c r="B1293" s="803"/>
      <c r="C1293" s="804"/>
      <c r="D1293" s="805"/>
      <c r="E1293" s="781"/>
      <c r="F1293" s="789"/>
    </row>
    <row r="1294" spans="1:6" ht="12.75">
      <c r="A1294" s="802"/>
      <c r="B1294" s="803"/>
      <c r="C1294" s="804"/>
      <c r="D1294" s="805"/>
      <c r="E1294" s="781"/>
      <c r="F1294" s="789"/>
    </row>
    <row r="1295" spans="1:6" ht="12.75">
      <c r="A1295" s="802"/>
      <c r="B1295" s="803"/>
      <c r="C1295" s="804"/>
      <c r="D1295" s="805"/>
      <c r="E1295" s="781"/>
      <c r="F1295" s="789"/>
    </row>
    <row r="1296" spans="1:6" ht="12.75">
      <c r="A1296" s="802"/>
      <c r="B1296" s="803"/>
      <c r="C1296" s="804"/>
      <c r="D1296" s="805"/>
      <c r="E1296" s="781"/>
      <c r="F1296" s="789"/>
    </row>
    <row r="1297" spans="1:6" ht="12.75">
      <c r="A1297" s="802"/>
      <c r="B1297" s="803"/>
      <c r="C1297" s="804"/>
      <c r="D1297" s="805"/>
      <c r="E1297" s="781"/>
      <c r="F1297" s="789"/>
    </row>
    <row r="1298" spans="1:6" ht="12.75">
      <c r="A1298" s="802"/>
      <c r="B1298" s="803"/>
      <c r="C1298" s="804"/>
      <c r="D1298" s="805"/>
      <c r="E1298" s="781"/>
      <c r="F1298" s="789"/>
    </row>
    <row r="1299" spans="1:6" ht="12.75">
      <c r="A1299" s="802"/>
      <c r="B1299" s="803"/>
      <c r="C1299" s="804"/>
      <c r="D1299" s="805"/>
      <c r="E1299" s="781"/>
      <c r="F1299" s="789"/>
    </row>
    <row r="1300" spans="1:6" ht="12.75">
      <c r="A1300" s="802"/>
      <c r="B1300" s="803"/>
      <c r="C1300" s="804"/>
      <c r="D1300" s="805"/>
      <c r="E1300" s="781"/>
      <c r="F1300" s="789"/>
    </row>
    <row r="1301" spans="1:6" ht="12.75">
      <c r="A1301" s="802"/>
      <c r="B1301" s="803"/>
      <c r="C1301" s="804"/>
      <c r="D1301" s="805"/>
      <c r="E1301" s="781"/>
      <c r="F1301" s="789"/>
    </row>
    <row r="1302" spans="1:6" ht="12.75">
      <c r="A1302" s="802"/>
      <c r="B1302" s="803"/>
      <c r="C1302" s="804"/>
      <c r="D1302" s="805"/>
      <c r="E1302" s="781"/>
      <c r="F1302" s="789"/>
    </row>
    <row r="1303" spans="1:6" ht="12.75">
      <c r="A1303" s="802"/>
      <c r="B1303" s="803"/>
      <c r="C1303" s="804"/>
      <c r="D1303" s="805"/>
      <c r="E1303" s="781"/>
      <c r="F1303" s="789"/>
    </row>
    <row r="1304" spans="1:6" ht="12.75">
      <c r="A1304" s="802"/>
      <c r="B1304" s="803"/>
      <c r="C1304" s="804"/>
      <c r="D1304" s="805"/>
      <c r="E1304" s="781"/>
      <c r="F1304" s="789"/>
    </row>
    <row r="1305" spans="1:6" ht="12.75">
      <c r="A1305" s="802"/>
      <c r="B1305" s="803"/>
      <c r="C1305" s="804"/>
      <c r="D1305" s="805"/>
      <c r="E1305" s="781"/>
      <c r="F1305" s="789"/>
    </row>
    <row r="1306" spans="1:6" ht="12.75">
      <c r="A1306" s="802"/>
      <c r="B1306" s="803"/>
      <c r="C1306" s="804"/>
      <c r="D1306" s="805"/>
      <c r="E1306" s="781"/>
      <c r="F1306" s="789"/>
    </row>
    <row r="1307" spans="1:6" ht="12.75">
      <c r="A1307" s="802"/>
      <c r="B1307" s="803"/>
      <c r="C1307" s="804"/>
      <c r="D1307" s="805"/>
      <c r="E1307" s="781"/>
      <c r="F1307" s="789"/>
    </row>
    <row r="1308" spans="1:6" ht="12.75">
      <c r="A1308" s="802"/>
      <c r="B1308" s="803"/>
      <c r="C1308" s="804"/>
      <c r="D1308" s="805"/>
      <c r="E1308" s="781"/>
      <c r="F1308" s="789"/>
    </row>
    <row r="1309" spans="1:6" ht="12.75">
      <c r="A1309" s="802"/>
      <c r="B1309" s="803"/>
      <c r="C1309" s="804"/>
      <c r="D1309" s="805"/>
      <c r="E1309" s="781"/>
      <c r="F1309" s="789"/>
    </row>
    <row r="1310" spans="1:6" ht="12.75">
      <c r="A1310" s="802"/>
      <c r="B1310" s="803"/>
      <c r="C1310" s="804"/>
      <c r="D1310" s="805"/>
      <c r="E1310" s="781"/>
      <c r="F1310" s="789"/>
    </row>
    <row r="1311" spans="1:6" ht="12.75">
      <c r="A1311" s="802"/>
      <c r="B1311" s="803"/>
      <c r="C1311" s="804"/>
      <c r="D1311" s="805"/>
      <c r="E1311" s="781"/>
      <c r="F1311" s="789"/>
    </row>
    <row r="1312" spans="1:6" ht="12.75">
      <c r="A1312" s="802"/>
      <c r="B1312" s="803"/>
      <c r="C1312" s="804"/>
      <c r="D1312" s="805"/>
      <c r="E1312" s="781"/>
      <c r="F1312" s="789"/>
    </row>
    <row r="1313" spans="1:6" ht="12.75">
      <c r="A1313" s="802"/>
      <c r="B1313" s="803"/>
      <c r="C1313" s="804"/>
      <c r="D1313" s="805"/>
      <c r="E1313" s="781"/>
      <c r="F1313" s="789"/>
    </row>
    <row r="1314" spans="1:6" ht="12.75">
      <c r="A1314" s="802"/>
      <c r="B1314" s="803"/>
      <c r="C1314" s="804"/>
      <c r="D1314" s="805"/>
      <c r="E1314" s="781"/>
      <c r="F1314" s="789"/>
    </row>
    <row r="1315" spans="1:6" ht="12.75">
      <c r="A1315" s="802"/>
      <c r="B1315" s="803"/>
      <c r="C1315" s="804"/>
      <c r="D1315" s="805"/>
      <c r="E1315" s="781"/>
      <c r="F1315" s="789"/>
    </row>
    <row r="1316" spans="1:6" ht="12.75">
      <c r="A1316" s="802"/>
      <c r="B1316" s="803"/>
      <c r="C1316" s="804"/>
      <c r="D1316" s="805"/>
      <c r="E1316" s="781"/>
      <c r="F1316" s="789"/>
    </row>
    <row r="1317" spans="1:6" ht="12.75">
      <c r="A1317" s="802"/>
      <c r="B1317" s="803"/>
      <c r="C1317" s="804"/>
      <c r="D1317" s="805"/>
      <c r="E1317" s="781"/>
      <c r="F1317" s="789"/>
    </row>
    <row r="1318" spans="1:6" ht="12.75">
      <c r="A1318" s="802"/>
      <c r="B1318" s="803"/>
      <c r="C1318" s="804"/>
      <c r="D1318" s="805"/>
      <c r="E1318" s="781"/>
      <c r="F1318" s="789"/>
    </row>
    <row r="1319" spans="1:6" ht="12.75">
      <c r="A1319" s="802"/>
      <c r="B1319" s="803"/>
      <c r="C1319" s="804"/>
      <c r="D1319" s="805"/>
      <c r="E1319" s="781"/>
      <c r="F1319" s="789"/>
    </row>
    <row r="1320" spans="1:6" ht="12.75">
      <c r="A1320" s="802"/>
      <c r="B1320" s="803"/>
      <c r="C1320" s="804"/>
      <c r="D1320" s="805"/>
      <c r="E1320" s="781"/>
      <c r="F1320" s="789"/>
    </row>
    <row r="1321" spans="1:6" ht="12.75">
      <c r="A1321" s="802"/>
      <c r="B1321" s="803"/>
      <c r="C1321" s="804"/>
      <c r="D1321" s="805"/>
      <c r="E1321" s="781"/>
      <c r="F1321" s="789"/>
    </row>
    <row r="1322" spans="1:6" ht="12.75">
      <c r="A1322" s="802"/>
      <c r="B1322" s="803"/>
      <c r="C1322" s="804"/>
      <c r="D1322" s="805"/>
      <c r="E1322" s="781"/>
      <c r="F1322" s="789"/>
    </row>
    <row r="1323" spans="1:6" ht="12.75">
      <c r="A1323" s="802"/>
      <c r="B1323" s="803"/>
      <c r="C1323" s="804"/>
      <c r="D1323" s="805"/>
      <c r="E1323" s="781"/>
      <c r="F1323" s="789"/>
    </row>
    <row r="1324" spans="1:6" ht="12.75">
      <c r="A1324" s="802"/>
      <c r="B1324" s="803"/>
      <c r="C1324" s="804"/>
      <c r="D1324" s="805"/>
      <c r="E1324" s="781"/>
      <c r="F1324" s="789"/>
    </row>
    <row r="1325" spans="1:6" ht="12.75">
      <c r="A1325" s="802"/>
      <c r="B1325" s="803"/>
      <c r="C1325" s="804"/>
      <c r="D1325" s="805"/>
      <c r="E1325" s="781"/>
      <c r="F1325" s="789"/>
    </row>
    <row r="1326" spans="1:6" ht="12.75">
      <c r="A1326" s="802"/>
      <c r="B1326" s="803"/>
      <c r="C1326" s="804"/>
      <c r="D1326" s="805"/>
      <c r="E1326" s="781"/>
      <c r="F1326" s="789"/>
    </row>
    <row r="1327" spans="1:6" ht="12.75">
      <c r="A1327" s="802"/>
      <c r="B1327" s="803"/>
      <c r="C1327" s="804"/>
      <c r="D1327" s="805"/>
      <c r="E1327" s="781"/>
      <c r="F1327" s="789"/>
    </row>
    <row r="1328" spans="1:6" ht="12.75">
      <c r="A1328" s="802"/>
      <c r="B1328" s="803"/>
      <c r="C1328" s="804"/>
      <c r="D1328" s="805"/>
      <c r="E1328" s="781"/>
      <c r="F1328" s="789"/>
    </row>
    <row r="1329" spans="1:6" ht="12.75">
      <c r="A1329" s="802"/>
      <c r="B1329" s="803"/>
      <c r="C1329" s="804"/>
      <c r="D1329" s="805"/>
      <c r="E1329" s="781"/>
      <c r="F1329" s="789"/>
    </row>
    <row r="1330" spans="1:6" ht="12.75">
      <c r="A1330" s="802"/>
      <c r="B1330" s="803"/>
      <c r="C1330" s="804"/>
      <c r="D1330" s="805"/>
      <c r="E1330" s="781"/>
      <c r="F1330" s="789"/>
    </row>
    <row r="1331" spans="1:6" ht="12.75">
      <c r="A1331" s="802"/>
      <c r="B1331" s="803"/>
      <c r="C1331" s="804"/>
      <c r="D1331" s="805"/>
      <c r="E1331" s="781"/>
      <c r="F1331" s="789"/>
    </row>
    <row r="1332" spans="1:6" ht="12.75">
      <c r="A1332" s="802"/>
      <c r="B1332" s="803"/>
      <c r="C1332" s="804"/>
      <c r="D1332" s="805"/>
      <c r="E1332" s="781"/>
      <c r="F1332" s="789"/>
    </row>
    <row r="1333" spans="1:6" ht="12.75">
      <c r="A1333" s="802"/>
      <c r="B1333" s="803"/>
      <c r="C1333" s="804"/>
      <c r="D1333" s="805"/>
      <c r="E1333" s="781"/>
      <c r="F1333" s="789"/>
    </row>
    <row r="1334" spans="1:6" ht="12.75">
      <c r="A1334" s="802"/>
      <c r="B1334" s="803"/>
      <c r="C1334" s="804"/>
      <c r="D1334" s="805"/>
      <c r="E1334" s="781"/>
      <c r="F1334" s="789"/>
    </row>
    <row r="1335" spans="1:6" ht="12.75">
      <c r="A1335" s="802"/>
      <c r="B1335" s="803"/>
      <c r="C1335" s="804"/>
      <c r="D1335" s="805"/>
      <c r="E1335" s="781"/>
      <c r="F1335" s="789"/>
    </row>
    <row r="1336" spans="1:6" ht="12.75">
      <c r="A1336" s="802"/>
      <c r="B1336" s="803"/>
      <c r="C1336" s="804"/>
      <c r="D1336" s="805"/>
      <c r="E1336" s="781"/>
      <c r="F1336" s="789"/>
    </row>
    <row r="1337" spans="1:6" ht="12.75">
      <c r="A1337" s="802"/>
      <c r="B1337" s="803"/>
      <c r="C1337" s="804"/>
      <c r="D1337" s="805"/>
      <c r="E1337" s="781"/>
      <c r="F1337" s="789"/>
    </row>
    <row r="1338" spans="1:6" ht="12.75">
      <c r="A1338" s="802"/>
      <c r="B1338" s="803"/>
      <c r="C1338" s="804"/>
      <c r="D1338" s="805"/>
      <c r="E1338" s="781"/>
      <c r="F1338" s="789"/>
    </row>
    <row r="1339" spans="1:6" ht="12.75">
      <c r="A1339" s="802"/>
      <c r="B1339" s="803"/>
      <c r="C1339" s="804"/>
      <c r="D1339" s="805"/>
      <c r="E1339" s="781"/>
      <c r="F1339" s="789"/>
    </row>
    <row r="1340" spans="1:6" ht="12.75">
      <c r="A1340" s="802"/>
      <c r="B1340" s="803"/>
      <c r="C1340" s="804"/>
      <c r="D1340" s="805"/>
      <c r="E1340" s="781"/>
      <c r="F1340" s="789"/>
    </row>
    <row r="1341" spans="1:6" ht="12.75">
      <c r="A1341" s="802"/>
      <c r="B1341" s="803"/>
      <c r="C1341" s="804"/>
      <c r="D1341" s="805"/>
      <c r="E1341" s="781"/>
      <c r="F1341" s="789"/>
    </row>
    <row r="1342" spans="1:6" ht="12.75">
      <c r="A1342" s="802"/>
      <c r="B1342" s="803"/>
      <c r="C1342" s="804"/>
      <c r="D1342" s="805"/>
      <c r="E1342" s="781"/>
      <c r="F1342" s="789"/>
    </row>
    <row r="1343" spans="1:6" ht="12.75">
      <c r="A1343" s="802"/>
      <c r="B1343" s="803"/>
      <c r="C1343" s="804"/>
      <c r="D1343" s="805"/>
      <c r="E1343" s="781"/>
      <c r="F1343" s="789"/>
    </row>
    <row r="1344" spans="1:6" ht="12.75">
      <c r="A1344" s="802"/>
      <c r="B1344" s="803"/>
      <c r="C1344" s="804"/>
      <c r="D1344" s="805"/>
      <c r="E1344" s="781"/>
      <c r="F1344" s="789"/>
    </row>
    <row r="1345" spans="1:6" ht="12.75">
      <c r="A1345" s="802"/>
      <c r="B1345" s="803"/>
      <c r="C1345" s="804"/>
      <c r="D1345" s="805"/>
      <c r="E1345" s="781"/>
      <c r="F1345" s="789"/>
    </row>
    <row r="1346" spans="1:6" ht="12.75">
      <c r="A1346" s="802"/>
      <c r="B1346" s="803"/>
      <c r="C1346" s="804"/>
      <c r="D1346" s="805"/>
      <c r="E1346" s="781"/>
      <c r="F1346" s="789"/>
    </row>
    <row r="1347" spans="1:6" ht="12.75">
      <c r="A1347" s="802"/>
      <c r="B1347" s="803"/>
      <c r="C1347" s="804"/>
      <c r="D1347" s="805"/>
      <c r="E1347" s="781"/>
      <c r="F1347" s="789"/>
    </row>
    <row r="1348" spans="1:6" ht="12.75">
      <c r="A1348" s="802"/>
      <c r="B1348" s="803"/>
      <c r="C1348" s="804"/>
      <c r="D1348" s="805"/>
      <c r="E1348" s="781"/>
      <c r="F1348" s="789"/>
    </row>
    <row r="1349" spans="1:6" ht="12.75">
      <c r="A1349" s="802"/>
      <c r="B1349" s="803"/>
      <c r="C1349" s="804"/>
      <c r="D1349" s="805"/>
      <c r="E1349" s="781"/>
      <c r="F1349" s="789"/>
    </row>
    <row r="1350" spans="1:6" ht="12.75">
      <c r="A1350" s="802"/>
      <c r="B1350" s="803"/>
      <c r="C1350" s="804"/>
      <c r="D1350" s="805"/>
      <c r="E1350" s="781"/>
      <c r="F1350" s="789"/>
    </row>
    <row r="1351" spans="1:6" ht="12.75">
      <c r="A1351" s="802"/>
      <c r="B1351" s="803"/>
      <c r="C1351" s="804"/>
      <c r="D1351" s="805"/>
      <c r="E1351" s="781"/>
      <c r="F1351" s="789"/>
    </row>
    <row r="1352" spans="1:6" ht="12.75">
      <c r="A1352" s="802"/>
      <c r="B1352" s="803"/>
      <c r="C1352" s="804"/>
      <c r="D1352" s="805"/>
      <c r="E1352" s="781"/>
      <c r="F1352" s="789"/>
    </row>
    <row r="1353" spans="1:6" ht="12.75">
      <c r="A1353" s="802"/>
      <c r="B1353" s="803"/>
      <c r="C1353" s="804"/>
      <c r="D1353" s="805"/>
      <c r="E1353" s="781"/>
      <c r="F1353" s="789"/>
    </row>
    <row r="1354" spans="1:6" ht="12.75">
      <c r="A1354" s="802"/>
      <c r="B1354" s="803"/>
      <c r="C1354" s="804"/>
      <c r="D1354" s="805"/>
      <c r="E1354" s="781"/>
      <c r="F1354" s="789"/>
    </row>
    <row r="1355" spans="1:6" ht="12.75">
      <c r="A1355" s="802"/>
      <c r="B1355" s="803"/>
      <c r="C1355" s="804"/>
      <c r="D1355" s="805"/>
      <c r="E1355" s="781"/>
      <c r="F1355" s="789"/>
    </row>
    <row r="1356" spans="1:6" ht="12.75">
      <c r="A1356" s="802"/>
      <c r="B1356" s="803"/>
      <c r="C1356" s="804"/>
      <c r="D1356" s="805"/>
      <c r="E1356" s="781"/>
      <c r="F1356" s="789"/>
    </row>
    <row r="1357" spans="1:6" ht="12.75">
      <c r="A1357" s="802"/>
      <c r="B1357" s="803"/>
      <c r="C1357" s="804"/>
      <c r="D1357" s="805"/>
      <c r="E1357" s="781"/>
      <c r="F1357" s="789"/>
    </row>
    <row r="1358" spans="1:6" ht="12.75">
      <c r="A1358" s="802"/>
      <c r="B1358" s="803"/>
      <c r="C1358" s="804"/>
      <c r="D1358" s="805"/>
      <c r="E1358" s="781"/>
      <c r="F1358" s="789"/>
    </row>
    <row r="1359" spans="1:6" ht="12.75">
      <c r="A1359" s="802"/>
      <c r="B1359" s="803"/>
      <c r="C1359" s="804"/>
      <c r="D1359" s="805"/>
      <c r="E1359" s="781"/>
      <c r="F1359" s="789"/>
    </row>
    <row r="1360" spans="1:6" ht="12.75">
      <c r="A1360" s="802"/>
      <c r="B1360" s="803"/>
      <c r="C1360" s="804"/>
      <c r="D1360" s="805"/>
      <c r="E1360" s="781"/>
      <c r="F1360" s="789"/>
    </row>
    <row r="1361" spans="1:6" ht="12.75">
      <c r="A1361" s="802"/>
      <c r="B1361" s="803"/>
      <c r="C1361" s="804"/>
      <c r="D1361" s="805"/>
      <c r="E1361" s="781"/>
      <c r="F1361" s="789"/>
    </row>
    <row r="1362" spans="1:6" ht="12.75">
      <c r="A1362" s="802"/>
      <c r="B1362" s="803"/>
      <c r="C1362" s="804"/>
      <c r="D1362" s="805"/>
      <c r="E1362" s="781"/>
      <c r="F1362" s="789"/>
    </row>
    <row r="1363" spans="1:6" ht="12.75">
      <c r="A1363" s="802"/>
      <c r="B1363" s="803"/>
      <c r="C1363" s="804"/>
      <c r="D1363" s="805"/>
      <c r="E1363" s="781"/>
      <c r="F1363" s="789"/>
    </row>
    <row r="1364" spans="1:6" ht="12.75">
      <c r="A1364" s="802"/>
      <c r="B1364" s="803"/>
      <c r="C1364" s="804"/>
      <c r="D1364" s="805"/>
      <c r="E1364" s="781"/>
      <c r="F1364" s="789"/>
    </row>
    <row r="1365" spans="1:6" ht="12.75">
      <c r="A1365" s="802"/>
      <c r="B1365" s="803"/>
      <c r="C1365" s="804"/>
      <c r="D1365" s="805"/>
      <c r="E1365" s="781"/>
      <c r="F1365" s="789"/>
    </row>
    <row r="1366" spans="1:6" ht="12.75">
      <c r="A1366" s="802"/>
      <c r="B1366" s="803"/>
      <c r="C1366" s="804"/>
      <c r="D1366" s="805"/>
      <c r="E1366" s="781"/>
      <c r="F1366" s="789"/>
    </row>
    <row r="1367" spans="1:6" ht="12.75">
      <c r="A1367" s="802"/>
      <c r="B1367" s="803"/>
      <c r="C1367" s="804"/>
      <c r="D1367" s="805"/>
      <c r="E1367" s="781"/>
      <c r="F1367" s="789"/>
    </row>
    <row r="1368" spans="1:6" ht="12.75">
      <c r="A1368" s="802"/>
      <c r="B1368" s="803"/>
      <c r="C1368" s="804"/>
      <c r="D1368" s="805"/>
      <c r="E1368" s="781"/>
      <c r="F1368" s="789"/>
    </row>
    <row r="1369" spans="1:6" ht="12.75">
      <c r="A1369" s="802"/>
      <c r="B1369" s="803"/>
      <c r="C1369" s="804"/>
      <c r="D1369" s="805"/>
      <c r="E1369" s="781"/>
      <c r="F1369" s="789"/>
    </row>
    <row r="1370" spans="1:6" ht="12.75">
      <c r="A1370" s="802"/>
      <c r="B1370" s="803"/>
      <c r="C1370" s="804"/>
      <c r="D1370" s="805"/>
      <c r="E1370" s="781"/>
      <c r="F1370" s="789"/>
    </row>
    <row r="1371" spans="1:6" ht="12.75">
      <c r="A1371" s="802"/>
      <c r="B1371" s="803"/>
      <c r="C1371" s="804"/>
      <c r="D1371" s="805"/>
      <c r="E1371" s="781"/>
      <c r="F1371" s="789"/>
    </row>
    <row r="1372" spans="1:6" ht="12.75">
      <c r="A1372" s="802"/>
      <c r="B1372" s="803"/>
      <c r="C1372" s="804"/>
      <c r="D1372" s="805"/>
      <c r="E1372" s="781"/>
      <c r="F1372" s="789"/>
    </row>
    <row r="1373" spans="1:6" ht="12.75">
      <c r="A1373" s="802"/>
      <c r="B1373" s="803"/>
      <c r="C1373" s="804"/>
      <c r="D1373" s="805"/>
      <c r="E1373" s="781"/>
      <c r="F1373" s="789"/>
    </row>
    <row r="1374" spans="1:6" ht="12.75">
      <c r="A1374" s="802"/>
      <c r="B1374" s="803"/>
      <c r="C1374" s="804"/>
      <c r="D1374" s="805"/>
      <c r="E1374" s="781"/>
      <c r="F1374" s="789"/>
    </row>
    <row r="1375" spans="1:6" ht="12.75">
      <c r="A1375" s="802"/>
      <c r="B1375" s="803"/>
      <c r="C1375" s="804"/>
      <c r="D1375" s="805"/>
      <c r="E1375" s="781"/>
      <c r="F1375" s="789"/>
    </row>
    <row r="1376" spans="1:6" ht="12.75">
      <c r="A1376" s="802"/>
      <c r="B1376" s="803"/>
      <c r="C1376" s="804"/>
      <c r="D1376" s="805"/>
      <c r="E1376" s="781"/>
      <c r="F1376" s="789"/>
    </row>
    <row r="1377" spans="1:6" ht="12.75">
      <c r="A1377" s="802"/>
      <c r="B1377" s="803"/>
      <c r="C1377" s="804"/>
      <c r="D1377" s="805"/>
      <c r="E1377" s="781"/>
      <c r="F1377" s="789"/>
    </row>
    <row r="1378" spans="1:6" ht="12.75">
      <c r="A1378" s="802"/>
      <c r="B1378" s="803"/>
      <c r="C1378" s="804"/>
      <c r="D1378" s="805"/>
      <c r="E1378" s="781"/>
      <c r="F1378" s="789"/>
    </row>
    <row r="1379" spans="1:6" ht="12.75">
      <c r="A1379" s="802"/>
      <c r="B1379" s="803"/>
      <c r="C1379" s="804"/>
      <c r="D1379" s="805"/>
      <c r="E1379" s="781"/>
      <c r="F1379" s="789"/>
    </row>
    <row r="1380" spans="1:6" ht="12.75">
      <c r="A1380" s="802"/>
      <c r="B1380" s="803"/>
      <c r="C1380" s="804"/>
      <c r="D1380" s="805"/>
      <c r="E1380" s="781"/>
      <c r="F1380" s="789"/>
    </row>
    <row r="1381" spans="1:6" ht="12.75">
      <c r="A1381" s="802"/>
      <c r="B1381" s="803"/>
      <c r="C1381" s="804"/>
      <c r="D1381" s="805"/>
      <c r="E1381" s="781"/>
      <c r="F1381" s="789"/>
    </row>
    <row r="1382" spans="1:6" ht="12.75">
      <c r="A1382" s="802"/>
      <c r="B1382" s="803"/>
      <c r="C1382" s="804"/>
      <c r="D1382" s="805"/>
      <c r="E1382" s="781"/>
      <c r="F1382" s="789"/>
    </row>
    <row r="1383" spans="1:6" ht="12.75">
      <c r="A1383" s="802"/>
      <c r="B1383" s="803"/>
      <c r="C1383" s="804"/>
      <c r="D1383" s="805"/>
      <c r="E1383" s="781"/>
      <c r="F1383" s="789"/>
    </row>
    <row r="1384" spans="1:6" ht="12.75">
      <c r="A1384" s="802"/>
      <c r="B1384" s="803"/>
      <c r="C1384" s="804"/>
      <c r="D1384" s="805"/>
      <c r="E1384" s="781"/>
      <c r="F1384" s="789"/>
    </row>
    <row r="1385" spans="1:6" ht="12.75">
      <c r="A1385" s="802"/>
      <c r="B1385" s="803"/>
      <c r="C1385" s="804"/>
      <c r="D1385" s="805"/>
      <c r="E1385" s="781"/>
      <c r="F1385" s="789"/>
    </row>
    <row r="1386" spans="1:6" ht="12.75">
      <c r="A1386" s="802"/>
      <c r="B1386" s="803"/>
      <c r="C1386" s="804"/>
      <c r="D1386" s="805"/>
      <c r="E1386" s="781"/>
      <c r="F1386" s="789"/>
    </row>
    <row r="1387" spans="1:6" ht="12.75">
      <c r="A1387" s="802"/>
      <c r="B1387" s="803"/>
      <c r="C1387" s="804"/>
      <c r="D1387" s="805"/>
      <c r="E1387" s="781"/>
      <c r="F1387" s="789"/>
    </row>
    <row r="1388" spans="1:6" ht="12.75">
      <c r="A1388" s="802"/>
      <c r="B1388" s="803"/>
      <c r="C1388" s="804"/>
      <c r="D1388" s="805"/>
      <c r="E1388" s="781"/>
      <c r="F1388" s="789"/>
    </row>
    <row r="1389" spans="1:6" ht="12.75">
      <c r="A1389" s="802"/>
      <c r="B1389" s="803"/>
      <c r="C1389" s="804"/>
      <c r="D1389" s="805"/>
      <c r="E1389" s="781"/>
      <c r="F1389" s="789"/>
    </row>
    <row r="1390" spans="1:6" ht="12.75">
      <c r="A1390" s="802"/>
      <c r="B1390" s="803"/>
      <c r="C1390" s="804"/>
      <c r="D1390" s="805"/>
      <c r="E1390" s="781"/>
      <c r="F1390" s="789"/>
    </row>
    <row r="1391" spans="1:6" ht="12.75">
      <c r="A1391" s="802"/>
      <c r="B1391" s="803"/>
      <c r="C1391" s="804"/>
      <c r="D1391" s="805"/>
      <c r="E1391" s="781"/>
      <c r="F1391" s="789"/>
    </row>
    <row r="1392" spans="1:6" ht="12.75">
      <c r="A1392" s="802"/>
      <c r="B1392" s="803"/>
      <c r="C1392" s="804"/>
      <c r="D1392" s="805"/>
      <c r="E1392" s="781"/>
      <c r="F1392" s="789"/>
    </row>
    <row r="1393" spans="1:6" ht="12.75">
      <c r="A1393" s="802"/>
      <c r="B1393" s="803"/>
      <c r="C1393" s="804"/>
      <c r="D1393" s="805"/>
      <c r="E1393" s="781"/>
      <c r="F1393" s="789"/>
    </row>
    <row r="1394" spans="1:6" ht="12.75">
      <c r="A1394" s="802"/>
      <c r="B1394" s="803"/>
      <c r="C1394" s="804"/>
      <c r="D1394" s="805"/>
      <c r="E1394" s="781"/>
      <c r="F1394" s="789"/>
    </row>
    <row r="1395" spans="1:6" ht="12.75">
      <c r="A1395" s="802"/>
      <c r="B1395" s="803"/>
      <c r="C1395" s="804"/>
      <c r="D1395" s="805"/>
      <c r="E1395" s="781"/>
      <c r="F1395" s="789"/>
    </row>
    <row r="1396" spans="1:6" ht="12.75">
      <c r="A1396" s="802"/>
      <c r="B1396" s="803"/>
      <c r="C1396" s="804"/>
      <c r="D1396" s="805"/>
      <c r="E1396" s="781"/>
      <c r="F1396" s="789"/>
    </row>
    <row r="1397" spans="1:6" ht="12.75">
      <c r="A1397" s="802"/>
      <c r="B1397" s="803"/>
      <c r="C1397" s="804"/>
      <c r="D1397" s="805"/>
      <c r="E1397" s="781"/>
      <c r="F1397" s="789"/>
    </row>
    <row r="1398" spans="1:6" ht="12.75">
      <c r="A1398" s="802"/>
      <c r="B1398" s="803"/>
      <c r="C1398" s="804"/>
      <c r="D1398" s="805"/>
      <c r="E1398" s="781"/>
      <c r="F1398" s="789"/>
    </row>
    <row r="1399" spans="1:6" ht="12.75">
      <c r="A1399" s="802"/>
      <c r="B1399" s="803"/>
      <c r="C1399" s="804"/>
      <c r="D1399" s="805"/>
      <c r="E1399" s="781"/>
      <c r="F1399" s="789"/>
    </row>
    <row r="1400" spans="1:6" ht="12.75">
      <c r="A1400" s="802"/>
      <c r="B1400" s="803"/>
      <c r="C1400" s="804"/>
      <c r="D1400" s="805"/>
      <c r="E1400" s="781"/>
      <c r="F1400" s="789"/>
    </row>
    <row r="1401" spans="1:6" ht="12.75">
      <c r="A1401" s="802"/>
      <c r="B1401" s="803"/>
      <c r="C1401" s="804"/>
      <c r="D1401" s="805"/>
      <c r="E1401" s="781"/>
      <c r="F1401" s="789"/>
    </row>
    <row r="1402" spans="1:6" ht="12.75">
      <c r="A1402" s="802"/>
      <c r="B1402" s="803"/>
      <c r="C1402" s="804"/>
      <c r="D1402" s="805"/>
      <c r="E1402" s="781"/>
      <c r="F1402" s="789"/>
    </row>
    <row r="1403" spans="1:6" ht="12.75">
      <c r="A1403" s="802"/>
      <c r="B1403" s="803"/>
      <c r="C1403" s="804"/>
      <c r="D1403" s="805"/>
      <c r="E1403" s="781"/>
      <c r="F1403" s="789"/>
    </row>
    <row r="1404" spans="1:6" ht="12.75">
      <c r="A1404" s="802"/>
      <c r="B1404" s="803"/>
      <c r="C1404" s="804"/>
      <c r="D1404" s="805"/>
      <c r="E1404" s="781"/>
      <c r="F1404" s="789"/>
    </row>
    <row r="1405" spans="1:6" ht="12.75">
      <c r="A1405" s="802"/>
      <c r="B1405" s="803"/>
      <c r="C1405" s="804"/>
      <c r="D1405" s="805"/>
      <c r="E1405" s="781"/>
      <c r="F1405" s="789"/>
    </row>
    <row r="1406" spans="1:6" ht="12.75">
      <c r="A1406" s="802"/>
      <c r="B1406" s="803"/>
      <c r="C1406" s="804"/>
      <c r="D1406" s="805"/>
      <c r="E1406" s="781"/>
      <c r="F1406" s="789"/>
    </row>
    <row r="1407" spans="1:6" ht="12.75">
      <c r="A1407" s="802"/>
      <c r="B1407" s="803"/>
      <c r="C1407" s="804"/>
      <c r="D1407" s="805"/>
      <c r="E1407" s="781"/>
      <c r="F1407" s="789"/>
    </row>
    <row r="1408" spans="1:6" ht="12.75">
      <c r="A1408" s="802"/>
      <c r="B1408" s="803"/>
      <c r="C1408" s="804"/>
      <c r="D1408" s="805"/>
      <c r="E1408" s="781"/>
      <c r="F1408" s="789"/>
    </row>
    <row r="1409" spans="1:6" ht="12.75">
      <c r="A1409" s="802"/>
      <c r="B1409" s="803"/>
      <c r="C1409" s="804"/>
      <c r="D1409" s="805"/>
      <c r="E1409" s="781"/>
      <c r="F1409" s="789"/>
    </row>
    <row r="1410" spans="1:6" ht="12.75">
      <c r="A1410" s="802"/>
      <c r="B1410" s="803"/>
      <c r="C1410" s="804"/>
      <c r="D1410" s="805"/>
      <c r="E1410" s="781"/>
      <c r="F1410" s="789"/>
    </row>
    <row r="1411" spans="1:6" ht="12.75">
      <c r="A1411" s="802"/>
      <c r="B1411" s="803"/>
      <c r="C1411" s="804"/>
      <c r="D1411" s="805"/>
      <c r="E1411" s="781"/>
      <c r="F1411" s="789"/>
    </row>
    <row r="1412" spans="1:6" ht="12.75">
      <c r="A1412" s="802"/>
      <c r="B1412" s="803"/>
      <c r="C1412" s="804"/>
      <c r="D1412" s="805"/>
      <c r="E1412" s="781"/>
      <c r="F1412" s="789"/>
    </row>
    <row r="1413" spans="1:6" ht="12.75">
      <c r="A1413" s="802"/>
      <c r="B1413" s="803"/>
      <c r="C1413" s="804"/>
      <c r="D1413" s="805"/>
      <c r="E1413" s="781"/>
      <c r="F1413" s="789"/>
    </row>
    <row r="1414" spans="1:6" ht="12.75">
      <c r="A1414" s="802"/>
      <c r="B1414" s="803"/>
      <c r="C1414" s="804"/>
      <c r="D1414" s="805"/>
      <c r="E1414" s="781"/>
      <c r="F1414" s="789"/>
    </row>
    <row r="1415" spans="1:6" ht="12.75">
      <c r="A1415" s="802"/>
      <c r="B1415" s="803"/>
      <c r="C1415" s="804"/>
      <c r="D1415" s="805"/>
      <c r="E1415" s="781"/>
      <c r="F1415" s="789"/>
    </row>
    <row r="1416" spans="1:6" ht="12.75">
      <c r="A1416" s="802"/>
      <c r="B1416" s="803"/>
      <c r="C1416" s="804"/>
      <c r="D1416" s="805"/>
      <c r="E1416" s="781"/>
      <c r="F1416" s="789"/>
    </row>
    <row r="1417" spans="1:6" ht="12.75">
      <c r="A1417" s="802"/>
      <c r="B1417" s="803"/>
      <c r="C1417" s="804"/>
      <c r="D1417" s="805"/>
      <c r="E1417" s="781"/>
      <c r="F1417" s="789"/>
    </row>
    <row r="1418" spans="1:6" ht="12.75">
      <c r="A1418" s="802"/>
      <c r="B1418" s="803"/>
      <c r="C1418" s="804"/>
      <c r="D1418" s="805"/>
      <c r="E1418" s="781"/>
      <c r="F1418" s="789"/>
    </row>
    <row r="1419" spans="1:6" ht="12.75">
      <c r="A1419" s="802"/>
      <c r="B1419" s="803"/>
      <c r="C1419" s="804"/>
      <c r="D1419" s="805"/>
      <c r="E1419" s="781"/>
      <c r="F1419" s="789"/>
    </row>
    <row r="1420" spans="1:6" ht="12.75">
      <c r="A1420" s="802"/>
      <c r="B1420" s="803"/>
      <c r="C1420" s="804"/>
      <c r="D1420" s="805"/>
      <c r="E1420" s="781"/>
      <c r="F1420" s="789"/>
    </row>
    <row r="1421" spans="1:6" ht="12.75">
      <c r="A1421" s="802"/>
      <c r="B1421" s="803"/>
      <c r="C1421" s="804"/>
      <c r="D1421" s="805"/>
      <c r="E1421" s="781"/>
      <c r="F1421" s="789"/>
    </row>
    <row r="1422" spans="1:6" ht="12.75">
      <c r="A1422" s="802"/>
      <c r="B1422" s="803"/>
      <c r="C1422" s="804"/>
      <c r="D1422" s="805"/>
      <c r="E1422" s="781"/>
      <c r="F1422" s="789"/>
    </row>
    <row r="1423" spans="1:6" ht="12.75">
      <c r="A1423" s="802"/>
      <c r="B1423" s="803"/>
      <c r="C1423" s="804"/>
      <c r="D1423" s="805"/>
      <c r="E1423" s="781"/>
      <c r="F1423" s="789"/>
    </row>
    <row r="1424" spans="1:6" ht="12.75">
      <c r="A1424" s="802"/>
      <c r="B1424" s="803"/>
      <c r="C1424" s="804"/>
      <c r="D1424" s="805"/>
      <c r="E1424" s="781"/>
      <c r="F1424" s="789"/>
    </row>
    <row r="1425" spans="1:6" ht="12.75">
      <c r="A1425" s="802"/>
      <c r="B1425" s="803"/>
      <c r="C1425" s="804"/>
      <c r="D1425" s="805"/>
      <c r="E1425" s="781"/>
      <c r="F1425" s="789"/>
    </row>
    <row r="1426" spans="1:6" ht="12.75">
      <c r="A1426" s="802"/>
      <c r="B1426" s="803"/>
      <c r="C1426" s="804"/>
      <c r="D1426" s="805"/>
      <c r="E1426" s="781"/>
      <c r="F1426" s="789"/>
    </row>
    <row r="1427" spans="1:6" ht="12.75">
      <c r="A1427" s="802"/>
      <c r="B1427" s="803"/>
      <c r="C1427" s="804"/>
      <c r="D1427" s="805"/>
      <c r="E1427" s="781"/>
      <c r="F1427" s="789"/>
    </row>
    <row r="1428" spans="1:6" ht="12.75">
      <c r="A1428" s="802"/>
      <c r="B1428" s="803"/>
      <c r="C1428" s="804"/>
      <c r="D1428" s="805"/>
      <c r="E1428" s="781"/>
      <c r="F1428" s="789"/>
    </row>
    <row r="1429" spans="1:6" ht="12.75">
      <c r="A1429" s="802"/>
      <c r="B1429" s="803"/>
      <c r="C1429" s="804"/>
      <c r="D1429" s="805"/>
      <c r="E1429" s="781"/>
      <c r="F1429" s="789"/>
    </row>
    <row r="1430" spans="1:6" ht="12.75">
      <c r="A1430" s="802"/>
      <c r="B1430" s="803"/>
      <c r="C1430" s="804"/>
      <c r="D1430" s="805"/>
      <c r="E1430" s="781"/>
      <c r="F1430" s="789"/>
    </row>
    <row r="1431" spans="1:6" ht="12.75">
      <c r="A1431" s="802"/>
      <c r="B1431" s="803"/>
      <c r="C1431" s="804"/>
      <c r="D1431" s="805"/>
      <c r="E1431" s="781"/>
      <c r="F1431" s="789"/>
    </row>
    <row r="1432" spans="1:6" ht="12.75">
      <c r="A1432" s="802"/>
      <c r="B1432" s="803"/>
      <c r="C1432" s="804"/>
      <c r="D1432" s="805"/>
      <c r="E1432" s="781"/>
      <c r="F1432" s="789"/>
    </row>
    <row r="1433" spans="1:6" ht="12.75">
      <c r="A1433" s="802"/>
      <c r="B1433" s="803"/>
      <c r="C1433" s="804"/>
      <c r="D1433" s="805"/>
      <c r="E1433" s="781"/>
      <c r="F1433" s="789"/>
    </row>
    <row r="1434" spans="1:6" ht="12.75">
      <c r="A1434" s="802"/>
      <c r="B1434" s="803"/>
      <c r="C1434" s="804"/>
      <c r="D1434" s="805"/>
      <c r="E1434" s="781"/>
      <c r="F1434" s="789"/>
    </row>
    <row r="1435" spans="1:6" ht="12.75">
      <c r="A1435" s="802"/>
      <c r="B1435" s="803"/>
      <c r="C1435" s="804"/>
      <c r="D1435" s="805"/>
      <c r="E1435" s="781"/>
      <c r="F1435" s="789"/>
    </row>
    <row r="1436" spans="1:6" ht="12.75">
      <c r="A1436" s="802"/>
      <c r="B1436" s="803"/>
      <c r="C1436" s="804"/>
      <c r="D1436" s="805"/>
      <c r="E1436" s="781"/>
      <c r="F1436" s="789"/>
    </row>
    <row r="1437" spans="1:6" ht="12.75">
      <c r="A1437" s="802"/>
      <c r="B1437" s="803"/>
      <c r="C1437" s="804"/>
      <c r="D1437" s="805"/>
      <c r="E1437" s="781"/>
      <c r="F1437" s="789"/>
    </row>
    <row r="1438" spans="1:6" ht="12.75">
      <c r="A1438" s="802"/>
      <c r="B1438" s="803"/>
      <c r="C1438" s="804"/>
      <c r="D1438" s="805"/>
      <c r="E1438" s="781"/>
      <c r="F1438" s="789"/>
    </row>
    <row r="1439" spans="1:6" ht="12.75">
      <c r="A1439" s="802"/>
      <c r="B1439" s="803"/>
      <c r="C1439" s="804"/>
      <c r="D1439" s="805"/>
      <c r="E1439" s="781"/>
      <c r="F1439" s="789"/>
    </row>
    <row r="1440" spans="1:6" ht="12.75">
      <c r="A1440" s="802"/>
      <c r="B1440" s="803"/>
      <c r="C1440" s="804"/>
      <c r="D1440" s="805"/>
      <c r="E1440" s="781"/>
      <c r="F1440" s="789"/>
    </row>
    <row r="1441" spans="1:6" ht="12.75">
      <c r="A1441" s="802"/>
      <c r="B1441" s="803"/>
      <c r="C1441" s="804"/>
      <c r="D1441" s="805"/>
      <c r="E1441" s="781"/>
      <c r="F1441" s="789"/>
    </row>
    <row r="1442" spans="1:6" ht="12.75">
      <c r="A1442" s="802"/>
      <c r="B1442" s="803"/>
      <c r="C1442" s="804"/>
      <c r="D1442" s="805"/>
      <c r="E1442" s="781"/>
      <c r="F1442" s="789"/>
    </row>
    <row r="1443" spans="1:6" ht="12.75">
      <c r="A1443" s="802"/>
      <c r="B1443" s="803"/>
      <c r="C1443" s="804"/>
      <c r="D1443" s="805"/>
      <c r="E1443" s="781"/>
      <c r="F1443" s="789"/>
    </row>
    <row r="1444" spans="1:6" ht="12.75">
      <c r="A1444" s="802"/>
      <c r="B1444" s="803"/>
      <c r="C1444" s="804"/>
      <c r="D1444" s="805"/>
      <c r="E1444" s="781"/>
      <c r="F1444" s="789"/>
    </row>
    <row r="1445" spans="1:6" ht="12.75">
      <c r="A1445" s="802"/>
      <c r="B1445" s="803"/>
      <c r="C1445" s="804"/>
      <c r="D1445" s="805"/>
      <c r="E1445" s="781"/>
      <c r="F1445" s="789"/>
    </row>
    <row r="1446" spans="1:6" ht="12.75">
      <c r="A1446" s="802"/>
      <c r="B1446" s="803"/>
      <c r="C1446" s="804"/>
      <c r="D1446" s="805"/>
      <c r="E1446" s="781"/>
      <c r="F1446" s="789"/>
    </row>
    <row r="1447" spans="1:6" ht="12.75">
      <c r="A1447" s="802"/>
      <c r="B1447" s="803"/>
      <c r="C1447" s="804"/>
      <c r="D1447" s="805"/>
      <c r="E1447" s="781"/>
      <c r="F1447" s="789"/>
    </row>
    <row r="1448" spans="1:6" ht="12.75">
      <c r="A1448" s="802"/>
      <c r="B1448" s="803"/>
      <c r="C1448" s="804"/>
      <c r="D1448" s="805"/>
      <c r="E1448" s="781"/>
      <c r="F1448" s="789"/>
    </row>
    <row r="1449" spans="1:6" ht="12.75">
      <c r="A1449" s="802"/>
      <c r="B1449" s="803"/>
      <c r="C1449" s="804"/>
      <c r="D1449" s="805"/>
      <c r="E1449" s="781"/>
      <c r="F1449" s="789"/>
    </row>
    <row r="1450" spans="1:6" ht="12.75">
      <c r="A1450" s="802"/>
      <c r="B1450" s="803"/>
      <c r="C1450" s="804"/>
      <c r="D1450" s="805"/>
      <c r="E1450" s="781"/>
      <c r="F1450" s="789"/>
    </row>
    <row r="1451" spans="1:6" ht="12.75">
      <c r="A1451" s="802"/>
      <c r="B1451" s="803"/>
      <c r="C1451" s="804"/>
      <c r="D1451" s="805"/>
      <c r="E1451" s="781"/>
      <c r="F1451" s="789"/>
    </row>
    <row r="1452" spans="1:6" ht="12.75">
      <c r="A1452" s="802"/>
      <c r="B1452" s="803"/>
      <c r="C1452" s="804"/>
      <c r="D1452" s="805"/>
      <c r="E1452" s="781"/>
      <c r="F1452" s="789"/>
    </row>
    <row r="1453" spans="1:6" ht="12.75">
      <c r="A1453" s="802"/>
      <c r="B1453" s="803"/>
      <c r="C1453" s="804"/>
      <c r="D1453" s="805"/>
      <c r="E1453" s="781"/>
      <c r="F1453" s="789"/>
    </row>
    <row r="1454" spans="1:6" ht="12.75">
      <c r="A1454" s="802"/>
      <c r="B1454" s="803"/>
      <c r="C1454" s="804"/>
      <c r="D1454" s="805"/>
      <c r="E1454" s="781"/>
      <c r="F1454" s="789"/>
    </row>
    <row r="1455" spans="1:6" ht="12.75">
      <c r="A1455" s="802"/>
      <c r="B1455" s="803"/>
      <c r="C1455" s="804"/>
      <c r="D1455" s="805"/>
      <c r="E1455" s="781"/>
      <c r="F1455" s="789"/>
    </row>
    <row r="1456" spans="1:6" ht="12.75">
      <c r="A1456" s="802"/>
      <c r="B1456" s="803"/>
      <c r="C1456" s="804"/>
      <c r="D1456" s="805"/>
      <c r="E1456" s="781"/>
      <c r="F1456" s="789"/>
    </row>
    <row r="1457" spans="1:6" ht="12.75">
      <c r="A1457" s="802"/>
      <c r="B1457" s="803"/>
      <c r="C1457" s="804"/>
      <c r="D1457" s="805"/>
      <c r="E1457" s="781"/>
      <c r="F1457" s="789"/>
    </row>
    <row r="1458" spans="1:6" ht="12.75">
      <c r="A1458" s="802"/>
      <c r="B1458" s="803"/>
      <c r="C1458" s="804"/>
      <c r="D1458" s="805"/>
      <c r="E1458" s="781"/>
      <c r="F1458" s="789"/>
    </row>
    <row r="1459" spans="1:6" ht="12.75">
      <c r="A1459" s="802"/>
      <c r="B1459" s="803"/>
      <c r="C1459" s="804"/>
      <c r="D1459" s="805"/>
      <c r="E1459" s="781"/>
      <c r="F1459" s="789"/>
    </row>
    <row r="1460" spans="1:6" ht="12.75">
      <c r="A1460" s="802"/>
      <c r="B1460" s="803"/>
      <c r="C1460" s="804"/>
      <c r="D1460" s="805"/>
      <c r="E1460" s="781"/>
      <c r="F1460" s="789"/>
    </row>
    <row r="1461" spans="1:6" ht="12.75">
      <c r="A1461" s="802"/>
      <c r="B1461" s="803"/>
      <c r="C1461" s="804"/>
      <c r="D1461" s="805"/>
      <c r="E1461" s="781"/>
      <c r="F1461" s="789"/>
    </row>
    <row r="1462" spans="1:6" ht="12.75">
      <c r="A1462" s="802"/>
      <c r="B1462" s="803"/>
      <c r="C1462" s="804"/>
      <c r="D1462" s="805"/>
      <c r="E1462" s="781"/>
      <c r="F1462" s="789"/>
    </row>
    <row r="1463" spans="1:6" ht="12.75">
      <c r="A1463" s="802"/>
      <c r="B1463" s="803"/>
      <c r="C1463" s="804"/>
      <c r="D1463" s="805"/>
      <c r="E1463" s="781"/>
      <c r="F1463" s="789"/>
    </row>
    <row r="1464" spans="1:6" ht="12.75">
      <c r="A1464" s="802"/>
      <c r="B1464" s="803"/>
      <c r="C1464" s="804"/>
      <c r="D1464" s="805"/>
      <c r="E1464" s="781"/>
      <c r="F1464" s="789"/>
    </row>
    <row r="1465" spans="1:6" ht="12.75">
      <c r="A1465" s="802"/>
      <c r="B1465" s="803"/>
      <c r="C1465" s="804"/>
      <c r="D1465" s="805"/>
      <c r="E1465" s="781"/>
      <c r="F1465" s="789"/>
    </row>
    <row r="1466" spans="1:6" ht="12.75">
      <c r="A1466" s="802"/>
      <c r="B1466" s="803"/>
      <c r="C1466" s="804"/>
      <c r="D1466" s="805"/>
      <c r="E1466" s="781"/>
      <c r="F1466" s="789"/>
    </row>
    <row r="1467" spans="1:6" ht="12.75">
      <c r="A1467" s="802"/>
      <c r="B1467" s="803"/>
      <c r="C1467" s="804"/>
      <c r="D1467" s="805"/>
      <c r="E1467" s="781"/>
      <c r="F1467" s="789"/>
    </row>
    <row r="1468" spans="1:6" ht="12.75">
      <c r="A1468" s="802"/>
      <c r="B1468" s="803"/>
      <c r="C1468" s="804"/>
      <c r="D1468" s="805"/>
      <c r="E1468" s="781"/>
      <c r="F1468" s="789"/>
    </row>
    <row r="1469" spans="1:6" ht="12.75">
      <c r="A1469" s="802"/>
      <c r="B1469" s="803"/>
      <c r="C1469" s="804"/>
      <c r="D1469" s="805"/>
      <c r="E1469" s="781"/>
      <c r="F1469" s="789"/>
    </row>
    <row r="1470" spans="1:6" ht="12.75">
      <c r="A1470" s="802"/>
      <c r="B1470" s="803"/>
      <c r="C1470" s="804"/>
      <c r="D1470" s="805"/>
      <c r="E1470" s="781"/>
      <c r="F1470" s="789"/>
    </row>
    <row r="1471" spans="1:6" ht="12.75">
      <c r="A1471" s="802"/>
      <c r="B1471" s="803"/>
      <c r="C1471" s="804"/>
      <c r="D1471" s="805"/>
      <c r="E1471" s="781"/>
      <c r="F1471" s="789"/>
    </row>
    <row r="1472" spans="1:6" ht="12.75">
      <c r="A1472" s="802"/>
      <c r="B1472" s="803"/>
      <c r="C1472" s="804"/>
      <c r="D1472" s="805"/>
      <c r="E1472" s="781"/>
      <c r="F1472" s="789"/>
    </row>
    <row r="1473" spans="1:6" ht="12.75">
      <c r="A1473" s="802"/>
      <c r="B1473" s="803"/>
      <c r="C1473" s="804"/>
      <c r="D1473" s="805"/>
      <c r="E1473" s="781"/>
      <c r="F1473" s="789"/>
    </row>
    <row r="1474" spans="1:6" ht="12.75">
      <c r="A1474" s="802"/>
      <c r="B1474" s="803"/>
      <c r="C1474" s="804"/>
      <c r="D1474" s="805"/>
      <c r="E1474" s="781"/>
      <c r="F1474" s="789"/>
    </row>
    <row r="1475" spans="1:6" ht="12.75">
      <c r="A1475" s="802"/>
      <c r="B1475" s="803"/>
      <c r="C1475" s="804"/>
      <c r="D1475" s="805"/>
      <c r="E1475" s="781"/>
      <c r="F1475" s="789"/>
    </row>
    <row r="1476" spans="1:6" ht="12.75">
      <c r="A1476" s="802"/>
      <c r="B1476" s="803"/>
      <c r="C1476" s="804"/>
      <c r="D1476" s="805"/>
      <c r="E1476" s="781"/>
      <c r="F1476" s="789"/>
    </row>
    <row r="1477" spans="1:6" ht="12.75">
      <c r="A1477" s="802"/>
      <c r="B1477" s="803"/>
      <c r="C1477" s="804"/>
      <c r="D1477" s="805"/>
      <c r="E1477" s="781"/>
      <c r="F1477" s="789"/>
    </row>
    <row r="1478" spans="1:6" ht="12.75">
      <c r="A1478" s="802"/>
      <c r="B1478" s="803"/>
      <c r="C1478" s="804"/>
      <c r="D1478" s="805"/>
      <c r="E1478" s="781"/>
      <c r="F1478" s="789"/>
    </row>
    <row r="1479" spans="1:6" ht="12.75">
      <c r="A1479" s="802"/>
      <c r="B1479" s="803"/>
      <c r="C1479" s="804"/>
      <c r="D1479" s="805"/>
      <c r="E1479" s="781"/>
      <c r="F1479" s="789"/>
    </row>
    <row r="1480" spans="1:6" ht="12.75">
      <c r="A1480" s="802"/>
      <c r="B1480" s="803"/>
      <c r="C1480" s="804"/>
      <c r="D1480" s="805"/>
      <c r="E1480" s="781"/>
      <c r="F1480" s="789"/>
    </row>
    <row r="1481" spans="1:6" ht="12.75">
      <c r="A1481" s="802"/>
      <c r="B1481" s="803"/>
      <c r="C1481" s="804"/>
      <c r="D1481" s="805"/>
      <c r="E1481" s="781"/>
      <c r="F1481" s="789"/>
    </row>
    <row r="1482" spans="1:6" ht="12.75">
      <c r="A1482" s="802"/>
      <c r="B1482" s="803"/>
      <c r="C1482" s="804"/>
      <c r="D1482" s="805"/>
      <c r="E1482" s="781"/>
      <c r="F1482" s="789"/>
    </row>
    <row r="1483" spans="1:6" ht="12.75">
      <c r="A1483" s="802"/>
      <c r="B1483" s="803"/>
      <c r="C1483" s="804"/>
      <c r="D1483" s="805"/>
      <c r="E1483" s="781"/>
      <c r="F1483" s="789"/>
    </row>
    <row r="1484" spans="1:6" ht="12.75">
      <c r="A1484" s="802"/>
      <c r="B1484" s="803"/>
      <c r="C1484" s="804"/>
      <c r="D1484" s="805"/>
      <c r="E1484" s="781"/>
      <c r="F1484" s="789"/>
    </row>
    <row r="1485" spans="1:6" ht="12.75">
      <c r="A1485" s="802"/>
      <c r="B1485" s="803"/>
      <c r="C1485" s="804"/>
      <c r="D1485" s="805"/>
      <c r="E1485" s="781"/>
      <c r="F1485" s="789"/>
    </row>
    <row r="1486" spans="1:6" ht="12.75">
      <c r="A1486" s="802"/>
      <c r="B1486" s="803"/>
      <c r="C1486" s="804"/>
      <c r="D1486" s="805"/>
      <c r="E1486" s="781"/>
      <c r="F1486" s="789"/>
    </row>
    <row r="1487" spans="1:6" ht="12.75">
      <c r="A1487" s="802"/>
      <c r="B1487" s="803"/>
      <c r="C1487" s="804"/>
      <c r="D1487" s="805"/>
      <c r="E1487" s="781"/>
      <c r="F1487" s="789"/>
    </row>
    <row r="1488" spans="1:6" ht="12.75">
      <c r="A1488" s="802"/>
      <c r="B1488" s="803"/>
      <c r="C1488" s="804"/>
      <c r="D1488" s="805"/>
      <c r="E1488" s="781"/>
      <c r="F1488" s="789"/>
    </row>
    <row r="1489" spans="1:6" ht="12.75">
      <c r="A1489" s="802"/>
      <c r="B1489" s="803"/>
      <c r="C1489" s="804"/>
      <c r="D1489" s="805"/>
      <c r="E1489" s="781"/>
      <c r="F1489" s="789"/>
    </row>
    <row r="1490" spans="1:6" ht="12.75">
      <c r="A1490" s="802"/>
      <c r="B1490" s="803"/>
      <c r="C1490" s="804"/>
      <c r="D1490" s="805"/>
      <c r="E1490" s="781"/>
      <c r="F1490" s="789"/>
    </row>
    <row r="1491" spans="1:6" ht="12.75">
      <c r="A1491" s="802"/>
      <c r="B1491" s="803"/>
      <c r="C1491" s="804"/>
      <c r="D1491" s="805"/>
      <c r="E1491" s="781"/>
      <c r="F1491" s="789"/>
    </row>
    <row r="1492" spans="1:6" ht="12.75">
      <c r="A1492" s="802"/>
      <c r="B1492" s="803"/>
      <c r="C1492" s="804"/>
      <c r="D1492" s="805"/>
      <c r="E1492" s="781"/>
      <c r="F1492" s="789"/>
    </row>
    <row r="1493" spans="1:6" ht="12.75">
      <c r="A1493" s="802"/>
      <c r="B1493" s="803"/>
      <c r="C1493" s="804"/>
      <c r="D1493" s="805"/>
      <c r="E1493" s="781"/>
      <c r="F1493" s="789"/>
    </row>
    <row r="1494" spans="1:6" ht="12.75">
      <c r="A1494" s="802"/>
      <c r="B1494" s="803"/>
      <c r="C1494" s="804"/>
      <c r="D1494" s="805"/>
      <c r="E1494" s="781"/>
      <c r="F1494" s="789"/>
    </row>
    <row r="1495" spans="1:6" ht="12.75">
      <c r="A1495" s="802"/>
      <c r="B1495" s="803"/>
      <c r="C1495" s="804"/>
      <c r="D1495" s="805"/>
      <c r="E1495" s="781"/>
      <c r="F1495" s="789"/>
    </row>
    <row r="1496" spans="1:6" ht="12.75">
      <c r="A1496" s="802"/>
      <c r="B1496" s="803"/>
      <c r="C1496" s="804"/>
      <c r="D1496" s="805"/>
      <c r="E1496" s="781"/>
      <c r="F1496" s="789"/>
    </row>
    <row r="1497" spans="1:6" ht="12.75">
      <c r="A1497" s="802"/>
      <c r="B1497" s="803"/>
      <c r="C1497" s="804"/>
      <c r="D1497" s="805"/>
      <c r="E1497" s="781"/>
      <c r="F1497" s="789"/>
    </row>
    <row r="1498" spans="1:6" ht="12.75">
      <c r="A1498" s="802"/>
      <c r="B1498" s="803"/>
      <c r="C1498" s="804"/>
      <c r="D1498" s="805"/>
      <c r="E1498" s="781"/>
      <c r="F1498" s="789"/>
    </row>
    <row r="1499" spans="1:6" ht="12.75">
      <c r="A1499" s="802"/>
      <c r="B1499" s="803"/>
      <c r="C1499" s="804"/>
      <c r="D1499" s="805"/>
      <c r="E1499" s="781"/>
      <c r="F1499" s="789"/>
    </row>
    <row r="1500" spans="1:6" ht="12.75">
      <c r="A1500" s="802"/>
      <c r="B1500" s="803"/>
      <c r="C1500" s="804"/>
      <c r="D1500" s="805"/>
      <c r="E1500" s="781"/>
      <c r="F1500" s="789"/>
    </row>
    <row r="1501" spans="1:6" ht="12.75">
      <c r="A1501" s="802"/>
      <c r="B1501" s="803"/>
      <c r="C1501" s="804"/>
      <c r="D1501" s="805"/>
      <c r="E1501" s="781"/>
      <c r="F1501" s="789"/>
    </row>
    <row r="1502" spans="1:6" ht="12.75">
      <c r="A1502" s="802"/>
      <c r="B1502" s="803"/>
      <c r="C1502" s="804"/>
      <c r="D1502" s="805"/>
      <c r="E1502" s="781"/>
      <c r="F1502" s="789"/>
    </row>
    <row r="1503" spans="1:6" ht="12.75">
      <c r="A1503" s="802"/>
      <c r="B1503" s="803"/>
      <c r="C1503" s="804"/>
      <c r="D1503" s="805"/>
      <c r="E1503" s="781"/>
      <c r="F1503" s="789"/>
    </row>
    <row r="1504" spans="1:6" ht="12.75">
      <c r="A1504" s="802"/>
      <c r="B1504" s="803"/>
      <c r="C1504" s="804"/>
      <c r="D1504" s="805"/>
      <c r="E1504" s="781"/>
      <c r="F1504" s="789"/>
    </row>
    <row r="1505" spans="1:6" ht="12.75">
      <c r="A1505" s="802"/>
      <c r="B1505" s="803"/>
      <c r="C1505" s="804"/>
      <c r="D1505" s="805"/>
      <c r="E1505" s="781"/>
      <c r="F1505" s="789"/>
    </row>
    <row r="1506" spans="1:6" ht="12.75">
      <c r="A1506" s="802"/>
      <c r="B1506" s="803"/>
      <c r="C1506" s="804"/>
      <c r="D1506" s="805"/>
      <c r="E1506" s="781"/>
      <c r="F1506" s="789"/>
    </row>
    <row r="1507" spans="1:6" ht="12.75">
      <c r="A1507" s="802"/>
      <c r="B1507" s="803"/>
      <c r="C1507" s="804"/>
      <c r="D1507" s="805"/>
      <c r="E1507" s="781"/>
      <c r="F1507" s="789"/>
    </row>
    <row r="1508" spans="1:6" ht="12.75">
      <c r="A1508" s="802"/>
      <c r="B1508" s="803"/>
      <c r="C1508" s="804"/>
      <c r="D1508" s="805"/>
      <c r="E1508" s="781"/>
      <c r="F1508" s="789"/>
    </row>
    <row r="1509" spans="1:6" ht="12.75">
      <c r="A1509" s="802"/>
      <c r="B1509" s="803"/>
      <c r="C1509" s="804"/>
      <c r="D1509" s="805"/>
      <c r="E1509" s="781"/>
      <c r="F1509" s="789"/>
    </row>
    <row r="1510" spans="1:6" ht="12.75">
      <c r="A1510" s="802"/>
      <c r="B1510" s="803"/>
      <c r="C1510" s="804"/>
      <c r="D1510" s="805"/>
      <c r="E1510" s="781"/>
      <c r="F1510" s="789"/>
    </row>
    <row r="1511" spans="1:6" ht="12.75">
      <c r="A1511" s="802"/>
      <c r="B1511" s="803"/>
      <c r="C1511" s="804"/>
      <c r="D1511" s="805"/>
      <c r="E1511" s="781"/>
      <c r="F1511" s="789"/>
    </row>
    <row r="1512" spans="1:6" ht="12.75">
      <c r="A1512" s="802"/>
      <c r="B1512" s="803"/>
      <c r="C1512" s="804"/>
      <c r="D1512" s="805"/>
      <c r="E1512" s="781"/>
      <c r="F1512" s="789"/>
    </row>
    <row r="1513" spans="1:6" ht="12.75">
      <c r="A1513" s="802"/>
      <c r="B1513" s="803"/>
      <c r="C1513" s="804"/>
      <c r="D1513" s="805"/>
      <c r="E1513" s="781"/>
      <c r="F1513" s="789"/>
    </row>
    <row r="1514" spans="1:6" ht="12.75">
      <c r="A1514" s="802"/>
      <c r="B1514" s="803"/>
      <c r="C1514" s="804"/>
      <c r="D1514" s="805"/>
      <c r="E1514" s="781"/>
      <c r="F1514" s="789"/>
    </row>
    <row r="1515" spans="1:6" ht="12.75">
      <c r="A1515" s="802"/>
      <c r="B1515" s="803"/>
      <c r="C1515" s="804"/>
      <c r="D1515" s="805"/>
      <c r="E1515" s="781"/>
      <c r="F1515" s="789"/>
    </row>
    <row r="1516" spans="1:6" ht="12.75">
      <c r="A1516" s="802"/>
      <c r="B1516" s="803"/>
      <c r="C1516" s="804"/>
      <c r="D1516" s="805"/>
      <c r="E1516" s="781"/>
      <c r="F1516" s="789"/>
    </row>
    <row r="1517" spans="1:6" ht="12.75">
      <c r="A1517" s="802"/>
      <c r="B1517" s="803"/>
      <c r="C1517" s="804"/>
      <c r="D1517" s="805"/>
      <c r="E1517" s="781"/>
      <c r="F1517" s="789"/>
    </row>
    <row r="1518" spans="1:6" ht="12.75">
      <c r="A1518" s="802"/>
      <c r="B1518" s="803"/>
      <c r="C1518" s="804"/>
      <c r="D1518" s="805"/>
      <c r="E1518" s="781"/>
      <c r="F1518" s="789"/>
    </row>
    <row r="1519" spans="1:6" ht="12.75">
      <c r="A1519" s="802"/>
      <c r="B1519" s="803"/>
      <c r="C1519" s="804"/>
      <c r="D1519" s="805"/>
      <c r="E1519" s="781"/>
      <c r="F1519" s="789"/>
    </row>
    <row r="1520" spans="1:6" ht="12.75">
      <c r="A1520" s="802"/>
      <c r="B1520" s="803"/>
      <c r="C1520" s="804"/>
      <c r="D1520" s="805"/>
      <c r="E1520" s="781"/>
      <c r="F1520" s="789"/>
    </row>
    <row r="1521" spans="1:6" ht="12.75">
      <c r="A1521" s="802"/>
      <c r="B1521" s="803"/>
      <c r="C1521" s="804"/>
      <c r="D1521" s="805"/>
      <c r="E1521" s="781"/>
      <c r="F1521" s="789"/>
    </row>
    <row r="1522" spans="1:6" ht="12.75">
      <c r="A1522" s="802"/>
      <c r="B1522" s="803"/>
      <c r="C1522" s="804"/>
      <c r="D1522" s="805"/>
      <c r="E1522" s="781"/>
      <c r="F1522" s="789"/>
    </row>
    <row r="1523" spans="1:6" ht="12.75">
      <c r="A1523" s="802"/>
      <c r="B1523" s="803"/>
      <c r="C1523" s="804"/>
      <c r="D1523" s="805"/>
      <c r="E1523" s="781"/>
      <c r="F1523" s="789"/>
    </row>
    <row r="1524" spans="1:6" ht="12.75">
      <c r="A1524" s="802"/>
      <c r="B1524" s="803"/>
      <c r="C1524" s="804"/>
      <c r="D1524" s="805"/>
      <c r="E1524" s="781"/>
      <c r="F1524" s="789"/>
    </row>
    <row r="1525" spans="1:6" ht="12.75">
      <c r="A1525" s="802"/>
      <c r="B1525" s="803"/>
      <c r="C1525" s="804"/>
      <c r="D1525" s="805"/>
      <c r="E1525" s="781"/>
      <c r="F1525" s="789"/>
    </row>
    <row r="1526" spans="1:6" ht="12.75">
      <c r="A1526" s="802"/>
      <c r="B1526" s="803"/>
      <c r="C1526" s="804"/>
      <c r="D1526" s="805"/>
      <c r="E1526" s="781"/>
      <c r="F1526" s="789"/>
    </row>
    <row r="1527" spans="1:6" ht="12.75">
      <c r="A1527" s="802"/>
      <c r="B1527" s="803"/>
      <c r="C1527" s="804"/>
      <c r="D1527" s="805"/>
      <c r="E1527" s="781"/>
      <c r="F1527" s="789"/>
    </row>
    <row r="1528" spans="1:6" ht="12.75">
      <c r="A1528" s="802"/>
      <c r="B1528" s="803"/>
      <c r="C1528" s="804"/>
      <c r="D1528" s="805"/>
      <c r="E1528" s="781"/>
      <c r="F1528" s="789"/>
    </row>
    <row r="1529" spans="1:6" ht="12.75">
      <c r="A1529" s="802"/>
      <c r="B1529" s="803"/>
      <c r="C1529" s="804"/>
      <c r="D1529" s="805"/>
      <c r="E1529" s="781"/>
      <c r="F1529" s="789"/>
    </row>
    <row r="1530" spans="1:6" ht="12.75">
      <c r="A1530" s="802"/>
      <c r="B1530" s="803"/>
      <c r="C1530" s="804"/>
      <c r="D1530" s="805"/>
      <c r="E1530" s="781"/>
      <c r="F1530" s="789"/>
    </row>
    <row r="1531" spans="1:6" ht="12.75">
      <c r="A1531" s="802"/>
      <c r="B1531" s="803"/>
      <c r="C1531" s="804"/>
      <c r="D1531" s="805"/>
      <c r="E1531" s="781"/>
      <c r="F1531" s="789"/>
    </row>
    <row r="1532" spans="1:6" ht="12.75">
      <c r="A1532" s="802"/>
      <c r="B1532" s="803"/>
      <c r="C1532" s="804"/>
      <c r="D1532" s="805"/>
      <c r="E1532" s="781"/>
      <c r="F1532" s="789"/>
    </row>
    <row r="1533" spans="1:6" ht="12.75">
      <c r="A1533" s="802"/>
      <c r="B1533" s="803"/>
      <c r="C1533" s="804"/>
      <c r="D1533" s="805"/>
      <c r="E1533" s="781"/>
      <c r="F1533" s="789"/>
    </row>
    <row r="1534" spans="1:6" ht="12.75">
      <c r="A1534" s="802"/>
      <c r="B1534" s="803"/>
      <c r="C1534" s="804"/>
      <c r="D1534" s="805"/>
      <c r="E1534" s="781"/>
      <c r="F1534" s="789"/>
    </row>
    <row r="1535" spans="1:6" ht="12.75">
      <c r="A1535" s="802"/>
      <c r="B1535" s="803"/>
      <c r="C1535" s="804"/>
      <c r="D1535" s="805"/>
      <c r="E1535" s="781"/>
      <c r="F1535" s="789"/>
    </row>
    <row r="1536" spans="1:6" ht="12.75">
      <c r="A1536" s="802"/>
      <c r="B1536" s="803"/>
      <c r="C1536" s="804"/>
      <c r="D1536" s="805"/>
      <c r="E1536" s="781"/>
      <c r="F1536" s="789"/>
    </row>
    <row r="1537" spans="1:6" ht="12.75">
      <c r="A1537" s="802"/>
      <c r="B1537" s="803"/>
      <c r="C1537" s="804"/>
      <c r="D1537" s="805"/>
      <c r="E1537" s="781"/>
      <c r="F1537" s="789"/>
    </row>
    <row r="1538" spans="1:6" ht="12.75">
      <c r="A1538" s="802"/>
      <c r="B1538" s="803"/>
      <c r="C1538" s="804"/>
      <c r="D1538" s="805"/>
      <c r="E1538" s="781"/>
      <c r="F1538" s="789"/>
    </row>
    <row r="1539" spans="1:6" ht="12.75">
      <c r="A1539" s="802"/>
      <c r="B1539" s="803"/>
      <c r="C1539" s="804"/>
      <c r="D1539" s="805"/>
      <c r="E1539" s="781"/>
      <c r="F1539" s="789"/>
    </row>
    <row r="1540" spans="1:6" ht="12.75">
      <c r="A1540" s="802"/>
      <c r="B1540" s="803"/>
      <c r="C1540" s="804"/>
      <c r="D1540" s="805"/>
      <c r="E1540" s="781"/>
      <c r="F1540" s="789"/>
    </row>
    <row r="1541" spans="1:6" ht="12.75">
      <c r="A1541" s="802"/>
      <c r="B1541" s="803"/>
      <c r="C1541" s="804"/>
      <c r="D1541" s="805"/>
      <c r="E1541" s="781"/>
      <c r="F1541" s="789"/>
    </row>
    <row r="1542" spans="1:6" ht="12.75">
      <c r="A1542" s="802"/>
      <c r="B1542" s="803"/>
      <c r="C1542" s="804"/>
      <c r="D1542" s="805"/>
      <c r="E1542" s="781"/>
      <c r="F1542" s="789"/>
    </row>
    <row r="1543" spans="1:6" ht="12.75">
      <c r="A1543" s="802"/>
      <c r="B1543" s="803"/>
      <c r="C1543" s="804"/>
      <c r="D1543" s="805"/>
      <c r="E1543" s="781"/>
      <c r="F1543" s="789"/>
    </row>
    <row r="1544" spans="1:6" ht="12.75">
      <c r="A1544" s="802"/>
      <c r="B1544" s="803"/>
      <c r="C1544" s="804"/>
      <c r="D1544" s="805"/>
      <c r="E1544" s="781"/>
      <c r="F1544" s="789"/>
    </row>
    <row r="1545" spans="1:6" ht="12.75">
      <c r="A1545" s="802"/>
      <c r="B1545" s="803"/>
      <c r="C1545" s="804"/>
      <c r="D1545" s="805"/>
      <c r="E1545" s="781"/>
      <c r="F1545" s="789"/>
    </row>
    <row r="1546" spans="1:6" ht="12.75">
      <c r="A1546" s="802"/>
      <c r="B1546" s="803"/>
      <c r="C1546" s="804"/>
      <c r="D1546" s="805"/>
      <c r="E1546" s="781"/>
      <c r="F1546" s="789"/>
    </row>
    <row r="1547" spans="1:6" ht="12.75">
      <c r="A1547" s="802"/>
      <c r="B1547" s="803"/>
      <c r="C1547" s="804"/>
      <c r="D1547" s="805"/>
      <c r="E1547" s="781"/>
      <c r="F1547" s="789"/>
    </row>
    <row r="1548" spans="1:6" ht="12.75">
      <c r="A1548" s="802"/>
      <c r="B1548" s="803"/>
      <c r="C1548" s="804"/>
      <c r="D1548" s="805"/>
      <c r="E1548" s="781"/>
      <c r="F1548" s="789"/>
    </row>
    <row r="1549" spans="1:6" ht="12.75">
      <c r="A1549" s="802"/>
      <c r="B1549" s="803"/>
      <c r="C1549" s="804"/>
      <c r="D1549" s="805"/>
      <c r="E1549" s="781"/>
      <c r="F1549" s="789"/>
    </row>
    <row r="1550" spans="1:6" ht="12.75">
      <c r="A1550" s="802"/>
      <c r="B1550" s="803"/>
      <c r="C1550" s="804"/>
      <c r="D1550" s="805"/>
      <c r="E1550" s="781"/>
      <c r="F1550" s="789"/>
    </row>
    <row r="1551" spans="1:6" ht="12.75">
      <c r="A1551" s="802"/>
      <c r="B1551" s="803"/>
      <c r="C1551" s="804"/>
      <c r="D1551" s="805"/>
      <c r="E1551" s="781"/>
      <c r="F1551" s="789"/>
    </row>
    <row r="1552" spans="1:6" ht="12.75">
      <c r="A1552" s="802"/>
      <c r="B1552" s="803"/>
      <c r="C1552" s="804"/>
      <c r="D1552" s="805"/>
      <c r="E1552" s="781"/>
      <c r="F1552" s="789"/>
    </row>
    <row r="1553" spans="1:6" ht="12.75">
      <c r="A1553" s="802"/>
      <c r="B1553" s="803"/>
      <c r="C1553" s="804"/>
      <c r="D1553" s="805"/>
      <c r="E1553" s="781"/>
      <c r="F1553" s="789"/>
    </row>
    <row r="1554" spans="1:6" ht="12.75">
      <c r="A1554" s="802"/>
      <c r="B1554" s="803"/>
      <c r="C1554" s="804"/>
      <c r="D1554" s="805"/>
      <c r="E1554" s="781"/>
      <c r="F1554" s="789"/>
    </row>
    <row r="1555" spans="1:6" ht="12.75">
      <c r="A1555" s="802"/>
      <c r="B1555" s="803"/>
      <c r="C1555" s="804"/>
      <c r="D1555" s="805"/>
      <c r="E1555" s="781"/>
      <c r="F1555" s="789"/>
    </row>
    <row r="1556" spans="1:6" ht="12.75">
      <c r="A1556" s="802"/>
      <c r="B1556" s="803"/>
      <c r="C1556" s="804"/>
      <c r="D1556" s="805"/>
      <c r="E1556" s="781"/>
      <c r="F1556" s="789"/>
    </row>
    <row r="1557" spans="1:6" ht="12.75">
      <c r="A1557" s="802"/>
      <c r="B1557" s="803"/>
      <c r="C1557" s="804"/>
      <c r="D1557" s="805"/>
      <c r="E1557" s="781"/>
      <c r="F1557" s="789"/>
    </row>
    <row r="1558" spans="1:6" ht="12.75">
      <c r="A1558" s="802"/>
      <c r="B1558" s="803"/>
      <c r="C1558" s="804"/>
      <c r="D1558" s="805"/>
      <c r="E1558" s="781"/>
      <c r="F1558" s="789"/>
    </row>
    <row r="1559" spans="1:6" ht="12.75">
      <c r="A1559" s="802"/>
      <c r="B1559" s="803"/>
      <c r="C1559" s="804"/>
      <c r="D1559" s="805"/>
      <c r="E1559" s="781"/>
      <c r="F1559" s="789"/>
    </row>
    <row r="1560" spans="1:6" ht="12.75">
      <c r="A1560" s="802"/>
      <c r="B1560" s="803"/>
      <c r="C1560" s="804"/>
      <c r="D1560" s="805"/>
      <c r="E1560" s="781"/>
      <c r="F1560" s="789"/>
    </row>
    <row r="1561" spans="1:6" ht="12.75">
      <c r="A1561" s="802"/>
      <c r="B1561" s="803"/>
      <c r="C1561" s="804"/>
      <c r="D1561" s="805"/>
      <c r="E1561" s="781"/>
      <c r="F1561" s="789"/>
    </row>
    <row r="1562" spans="1:6" ht="12.75">
      <c r="A1562" s="802"/>
      <c r="B1562" s="803"/>
      <c r="C1562" s="804"/>
      <c r="D1562" s="805"/>
      <c r="E1562" s="781"/>
      <c r="F1562" s="789"/>
    </row>
    <row r="1563" spans="1:6" ht="12.75">
      <c r="A1563" s="802"/>
      <c r="B1563" s="803"/>
      <c r="C1563" s="804"/>
      <c r="D1563" s="805"/>
      <c r="E1563" s="781"/>
      <c r="F1563" s="789"/>
    </row>
    <row r="1564" spans="1:6" ht="12.75">
      <c r="A1564" s="802"/>
      <c r="B1564" s="803"/>
      <c r="C1564" s="804"/>
      <c r="D1564" s="805"/>
      <c r="E1564" s="781"/>
      <c r="F1564" s="789"/>
    </row>
    <row r="1565" spans="1:6" ht="12.75">
      <c r="A1565" s="802"/>
      <c r="B1565" s="803"/>
      <c r="C1565" s="804"/>
      <c r="D1565" s="805"/>
      <c r="E1565" s="781"/>
      <c r="F1565" s="789"/>
    </row>
    <row r="1566" spans="1:6" ht="12.75">
      <c r="A1566" s="802"/>
      <c r="B1566" s="803"/>
      <c r="C1566" s="804"/>
      <c r="D1566" s="805"/>
      <c r="E1566" s="781"/>
      <c r="F1566" s="789"/>
    </row>
    <row r="1567" spans="1:6" ht="12.75">
      <c r="A1567" s="802"/>
      <c r="B1567" s="803"/>
      <c r="C1567" s="804"/>
      <c r="D1567" s="805"/>
      <c r="E1567" s="781"/>
      <c r="F1567" s="789"/>
    </row>
    <row r="1568" spans="1:6" ht="12.75">
      <c r="A1568" s="802"/>
      <c r="B1568" s="803"/>
      <c r="C1568" s="804"/>
      <c r="D1568" s="805"/>
      <c r="E1568" s="781"/>
      <c r="F1568" s="789"/>
    </row>
    <row r="1569" spans="1:6" ht="12.75">
      <c r="A1569" s="802"/>
      <c r="B1569" s="803"/>
      <c r="C1569" s="804"/>
      <c r="D1569" s="805"/>
      <c r="E1569" s="781"/>
      <c r="F1569" s="789"/>
    </row>
    <row r="1570" spans="1:6" ht="12.75">
      <c r="A1570" s="802"/>
      <c r="B1570" s="803"/>
      <c r="C1570" s="804"/>
      <c r="D1570" s="805"/>
      <c r="E1570" s="781"/>
      <c r="F1570" s="789"/>
    </row>
    <row r="1571" spans="1:6" ht="12.75">
      <c r="A1571" s="802"/>
      <c r="B1571" s="803"/>
      <c r="C1571" s="804"/>
      <c r="D1571" s="805"/>
      <c r="E1571" s="781"/>
      <c r="F1571" s="789"/>
    </row>
    <row r="1572" spans="1:6" ht="12.75">
      <c r="A1572" s="802"/>
      <c r="B1572" s="803"/>
      <c r="C1572" s="804"/>
      <c r="D1572" s="805"/>
      <c r="E1572" s="781"/>
      <c r="F1572" s="789"/>
    </row>
    <row r="1573" spans="1:6" ht="12.75">
      <c r="A1573" s="802"/>
      <c r="B1573" s="803"/>
      <c r="C1573" s="804"/>
      <c r="D1573" s="805"/>
      <c r="E1573" s="781"/>
      <c r="F1573" s="789"/>
    </row>
    <row r="1574" spans="1:6" ht="12.75">
      <c r="A1574" s="802"/>
      <c r="B1574" s="803"/>
      <c r="C1574" s="804"/>
      <c r="D1574" s="805"/>
      <c r="E1574" s="781"/>
      <c r="F1574" s="789"/>
    </row>
    <row r="1575" spans="1:6" ht="12.75">
      <c r="A1575" s="802"/>
      <c r="B1575" s="803"/>
      <c r="C1575" s="804"/>
      <c r="D1575" s="805"/>
      <c r="E1575" s="781"/>
      <c r="F1575" s="789"/>
    </row>
    <row r="1576" spans="1:6" ht="12.75">
      <c r="A1576" s="802"/>
      <c r="B1576" s="803"/>
      <c r="C1576" s="804"/>
      <c r="D1576" s="805"/>
      <c r="E1576" s="781"/>
      <c r="F1576" s="789"/>
    </row>
    <row r="1577" spans="1:6" ht="12.75">
      <c r="A1577" s="802"/>
      <c r="B1577" s="803"/>
      <c r="C1577" s="804"/>
      <c r="D1577" s="805"/>
      <c r="E1577" s="781"/>
      <c r="F1577" s="789"/>
    </row>
    <row r="1578" spans="1:6" ht="12.75">
      <c r="A1578" s="802"/>
      <c r="B1578" s="803"/>
      <c r="C1578" s="804"/>
      <c r="D1578" s="805"/>
      <c r="E1578" s="781"/>
      <c r="F1578" s="789"/>
    </row>
    <row r="1579" spans="1:6" ht="12.75">
      <c r="A1579" s="802"/>
      <c r="B1579" s="803"/>
      <c r="C1579" s="804"/>
      <c r="D1579" s="805"/>
      <c r="E1579" s="781"/>
      <c r="F1579" s="789"/>
    </row>
    <row r="1580" spans="1:6" ht="12.75">
      <c r="A1580" s="802"/>
      <c r="B1580" s="803"/>
      <c r="C1580" s="804"/>
      <c r="D1580" s="805"/>
      <c r="E1580" s="781"/>
      <c r="F1580" s="789"/>
    </row>
    <row r="1581" spans="1:6" ht="12.75">
      <c r="A1581" s="802"/>
      <c r="B1581" s="803"/>
      <c r="C1581" s="804"/>
      <c r="D1581" s="805"/>
      <c r="E1581" s="781"/>
      <c r="F1581" s="789"/>
    </row>
    <row r="1582" spans="1:6" ht="12.75">
      <c r="A1582" s="802"/>
      <c r="B1582" s="803"/>
      <c r="C1582" s="804"/>
      <c r="D1582" s="805"/>
      <c r="E1582" s="781"/>
      <c r="F1582" s="789"/>
    </row>
    <row r="1583" spans="1:6" ht="12.75">
      <c r="A1583" s="802"/>
      <c r="B1583" s="803"/>
      <c r="C1583" s="804"/>
      <c r="D1583" s="805"/>
      <c r="E1583" s="781"/>
      <c r="F1583" s="789"/>
    </row>
    <row r="1584" spans="1:6" ht="12.75">
      <c r="A1584" s="802"/>
      <c r="B1584" s="803"/>
      <c r="C1584" s="804"/>
      <c r="D1584" s="805"/>
      <c r="E1584" s="781"/>
      <c r="F1584" s="789"/>
    </row>
    <row r="1585" spans="1:6" ht="12.75">
      <c r="A1585" s="802"/>
      <c r="B1585" s="803"/>
      <c r="C1585" s="804"/>
      <c r="D1585" s="805"/>
      <c r="E1585" s="781"/>
      <c r="F1585" s="789"/>
    </row>
    <row r="1586" spans="1:6" ht="12.75">
      <c r="A1586" s="802"/>
      <c r="B1586" s="803"/>
      <c r="C1586" s="804"/>
      <c r="D1586" s="805"/>
      <c r="E1586" s="781"/>
      <c r="F1586" s="789"/>
    </row>
    <row r="1587" spans="1:6" ht="12.75">
      <c r="A1587" s="802"/>
      <c r="B1587" s="803"/>
      <c r="C1587" s="804"/>
      <c r="D1587" s="805"/>
      <c r="E1587" s="781"/>
      <c r="F1587" s="789"/>
    </row>
    <row r="1588" spans="1:6" ht="12.75">
      <c r="A1588" s="802"/>
      <c r="B1588" s="803"/>
      <c r="C1588" s="804"/>
      <c r="D1588" s="805"/>
      <c r="E1588" s="781"/>
      <c r="F1588" s="789"/>
    </row>
    <row r="1589" spans="1:6" ht="12.75">
      <c r="A1589" s="802"/>
      <c r="B1589" s="803"/>
      <c r="C1589" s="804"/>
      <c r="D1589" s="805"/>
      <c r="E1589" s="781"/>
      <c r="F1589" s="789"/>
    </row>
    <row r="1590" spans="1:6" ht="12.75">
      <c r="A1590" s="802"/>
      <c r="B1590" s="803"/>
      <c r="C1590" s="804"/>
      <c r="D1590" s="805"/>
      <c r="E1590" s="781"/>
      <c r="F1590" s="789"/>
    </row>
    <row r="1591" spans="1:6" ht="12.75">
      <c r="A1591" s="802"/>
      <c r="B1591" s="803"/>
      <c r="C1591" s="804"/>
      <c r="D1591" s="805"/>
      <c r="E1591" s="781"/>
      <c r="F1591" s="789"/>
    </row>
    <row r="1592" spans="1:6" ht="12.75">
      <c r="A1592" s="802"/>
      <c r="B1592" s="803"/>
      <c r="C1592" s="804"/>
      <c r="D1592" s="805"/>
      <c r="E1592" s="781"/>
      <c r="F1592" s="789"/>
    </row>
    <row r="1593" spans="1:6" ht="12.75">
      <c r="A1593" s="802"/>
      <c r="B1593" s="803"/>
      <c r="C1593" s="804"/>
      <c r="D1593" s="805"/>
      <c r="E1593" s="781"/>
      <c r="F1593" s="789"/>
    </row>
    <row r="1594" spans="1:6" ht="12.75">
      <c r="A1594" s="802"/>
      <c r="B1594" s="803"/>
      <c r="C1594" s="804"/>
      <c r="D1594" s="805"/>
      <c r="E1594" s="781"/>
      <c r="F1594" s="789"/>
    </row>
    <row r="1595" spans="1:6" ht="12.75">
      <c r="A1595" s="802"/>
      <c r="B1595" s="803"/>
      <c r="C1595" s="804"/>
      <c r="D1595" s="805"/>
      <c r="E1595" s="781"/>
      <c r="F1595" s="789"/>
    </row>
    <row r="1596" spans="1:6" ht="12.75">
      <c r="A1596" s="802"/>
      <c r="B1596" s="803"/>
      <c r="C1596" s="804"/>
      <c r="D1596" s="805"/>
      <c r="E1596" s="781"/>
      <c r="F1596" s="789"/>
    </row>
    <row r="1597" spans="1:6" ht="12.75">
      <c r="A1597" s="802"/>
      <c r="B1597" s="803"/>
      <c r="C1597" s="804"/>
      <c r="D1597" s="805"/>
      <c r="E1597" s="781"/>
      <c r="F1597" s="789"/>
    </row>
    <row r="1598" spans="1:6" ht="12.75">
      <c r="A1598" s="802"/>
      <c r="B1598" s="803"/>
      <c r="C1598" s="804"/>
      <c r="D1598" s="805"/>
      <c r="E1598" s="781"/>
      <c r="F1598" s="789"/>
    </row>
    <row r="1599" spans="1:6" ht="12.75">
      <c r="A1599" s="802"/>
      <c r="B1599" s="803"/>
      <c r="C1599" s="804"/>
      <c r="D1599" s="805"/>
      <c r="E1599" s="781"/>
      <c r="F1599" s="789"/>
    </row>
    <row r="1600" spans="1:6" ht="12.75">
      <c r="A1600" s="802"/>
      <c r="B1600" s="803"/>
      <c r="C1600" s="804"/>
      <c r="D1600" s="805"/>
      <c r="E1600" s="781"/>
      <c r="F1600" s="789"/>
    </row>
    <row r="1601" spans="1:6" ht="12.75">
      <c r="A1601" s="802"/>
      <c r="B1601" s="803"/>
      <c r="C1601" s="804"/>
      <c r="D1601" s="805"/>
      <c r="E1601" s="781"/>
      <c r="F1601" s="789"/>
    </row>
    <row r="1602" spans="1:6" ht="12.75">
      <c r="A1602" s="802"/>
      <c r="B1602" s="803"/>
      <c r="C1602" s="804"/>
      <c r="D1602" s="805"/>
      <c r="E1602" s="781"/>
      <c r="F1602" s="789"/>
    </row>
    <row r="1603" spans="1:6" ht="12.75">
      <c r="A1603" s="802"/>
      <c r="B1603" s="803"/>
      <c r="C1603" s="804"/>
      <c r="D1603" s="805"/>
      <c r="E1603" s="781"/>
      <c r="F1603" s="789"/>
    </row>
    <row r="1604" spans="1:6" ht="12.75">
      <c r="A1604" s="802"/>
      <c r="B1604" s="803"/>
      <c r="C1604" s="804"/>
      <c r="D1604" s="805"/>
      <c r="E1604" s="781"/>
      <c r="F1604" s="789"/>
    </row>
    <row r="1605" spans="1:6" ht="12.75">
      <c r="A1605" s="802"/>
      <c r="B1605" s="803"/>
      <c r="C1605" s="804"/>
      <c r="D1605" s="805"/>
      <c r="E1605" s="781"/>
      <c r="F1605" s="789"/>
    </row>
    <row r="1606" spans="1:6" ht="12.75">
      <c r="A1606" s="802"/>
      <c r="B1606" s="803"/>
      <c r="C1606" s="804"/>
      <c r="D1606" s="805"/>
      <c r="E1606" s="781"/>
      <c r="F1606" s="789"/>
    </row>
    <row r="1607" spans="1:6" ht="12.75">
      <c r="A1607" s="802"/>
      <c r="B1607" s="803"/>
      <c r="C1607" s="804"/>
      <c r="D1607" s="805"/>
      <c r="E1607" s="781"/>
      <c r="F1607" s="789"/>
    </row>
    <row r="1608" spans="1:6" ht="12.75">
      <c r="A1608" s="802"/>
      <c r="B1608" s="803"/>
      <c r="C1608" s="804"/>
      <c r="D1608" s="805"/>
      <c r="E1608" s="781"/>
      <c r="F1608" s="789"/>
    </row>
    <row r="1609" spans="1:6" ht="12.75">
      <c r="A1609" s="802"/>
      <c r="B1609" s="803"/>
      <c r="C1609" s="804"/>
      <c r="D1609" s="805"/>
      <c r="E1609" s="781"/>
      <c r="F1609" s="789"/>
    </row>
    <row r="1610" spans="1:6" ht="12.75">
      <c r="A1610" s="802"/>
      <c r="B1610" s="803"/>
      <c r="C1610" s="804"/>
      <c r="D1610" s="805"/>
      <c r="E1610" s="781"/>
      <c r="F1610" s="789"/>
    </row>
    <row r="1611" spans="1:6" ht="12.75">
      <c r="A1611" s="802"/>
      <c r="B1611" s="803"/>
      <c r="C1611" s="804"/>
      <c r="D1611" s="805"/>
      <c r="E1611" s="781"/>
      <c r="F1611" s="789"/>
    </row>
    <row r="1612" spans="1:6" ht="12.75">
      <c r="A1612" s="802"/>
      <c r="B1612" s="803"/>
      <c r="C1612" s="804"/>
      <c r="D1612" s="805"/>
      <c r="E1612" s="781"/>
      <c r="F1612" s="789"/>
    </row>
    <row r="1613" spans="1:6" ht="12.75">
      <c r="A1613" s="802"/>
      <c r="B1613" s="803"/>
      <c r="C1613" s="804"/>
      <c r="D1613" s="805"/>
      <c r="E1613" s="781"/>
      <c r="F1613" s="789"/>
    </row>
    <row r="1614" spans="1:6" ht="12.75">
      <c r="A1614" s="802"/>
      <c r="B1614" s="803"/>
      <c r="C1614" s="804"/>
      <c r="D1614" s="805"/>
      <c r="E1614" s="781"/>
      <c r="F1614" s="789"/>
    </row>
    <row r="1615" spans="1:6" ht="12.75">
      <c r="A1615" s="802"/>
      <c r="B1615" s="803"/>
      <c r="C1615" s="804"/>
      <c r="D1615" s="805"/>
      <c r="E1615" s="781"/>
      <c r="F1615" s="789"/>
    </row>
    <row r="1616" spans="1:6" ht="12.75">
      <c r="A1616" s="802"/>
      <c r="B1616" s="803"/>
      <c r="C1616" s="804"/>
      <c r="D1616" s="805"/>
      <c r="E1616" s="781"/>
      <c r="F1616" s="789"/>
    </row>
    <row r="1617" spans="1:6" ht="12.75">
      <c r="A1617" s="802"/>
      <c r="B1617" s="803"/>
      <c r="C1617" s="804"/>
      <c r="D1617" s="805"/>
      <c r="E1617" s="781"/>
      <c r="F1617" s="789"/>
    </row>
    <row r="1618" spans="1:6" ht="12.75">
      <c r="A1618" s="802"/>
      <c r="B1618" s="803"/>
      <c r="C1618" s="804"/>
      <c r="D1618" s="805"/>
      <c r="E1618" s="781"/>
      <c r="F1618" s="789"/>
    </row>
    <row r="1619" spans="1:6" ht="12.75">
      <c r="A1619" s="802"/>
      <c r="B1619" s="803"/>
      <c r="C1619" s="804"/>
      <c r="D1619" s="805"/>
      <c r="E1619" s="781"/>
      <c r="F1619" s="789"/>
    </row>
    <row r="1620" spans="1:6" ht="12.75">
      <c r="A1620" s="802"/>
      <c r="B1620" s="803"/>
      <c r="C1620" s="804"/>
      <c r="D1620" s="805"/>
      <c r="E1620" s="781"/>
      <c r="F1620" s="789"/>
    </row>
    <row r="1621" spans="1:6" ht="12.75">
      <c r="A1621" s="802"/>
      <c r="B1621" s="803"/>
      <c r="C1621" s="804"/>
      <c r="D1621" s="805"/>
      <c r="E1621" s="781"/>
      <c r="F1621" s="789"/>
    </row>
    <row r="1622" spans="1:6" ht="12.75">
      <c r="A1622" s="802"/>
      <c r="B1622" s="803"/>
      <c r="C1622" s="804"/>
      <c r="D1622" s="805"/>
      <c r="E1622" s="781"/>
      <c r="F1622" s="789"/>
    </row>
    <row r="1623" spans="1:6" ht="12.75">
      <c r="A1623" s="802"/>
      <c r="B1623" s="803"/>
      <c r="C1623" s="804"/>
      <c r="D1623" s="805"/>
      <c r="E1623" s="781"/>
      <c r="F1623" s="789"/>
    </row>
    <row r="1624" spans="1:6" ht="12.75">
      <c r="A1624" s="802"/>
      <c r="B1624" s="803"/>
      <c r="C1624" s="804"/>
      <c r="D1624" s="805"/>
      <c r="E1624" s="781"/>
      <c r="F1624" s="789"/>
    </row>
    <row r="1625" spans="1:6" ht="12.75">
      <c r="A1625" s="802"/>
      <c r="B1625" s="803"/>
      <c r="C1625" s="804"/>
      <c r="D1625" s="805"/>
      <c r="E1625" s="781"/>
      <c r="F1625" s="789"/>
    </row>
    <row r="1626" spans="1:6" ht="12.75">
      <c r="A1626" s="802"/>
      <c r="B1626" s="803"/>
      <c r="C1626" s="804"/>
      <c r="D1626" s="805"/>
      <c r="E1626" s="781"/>
      <c r="F1626" s="789"/>
    </row>
    <row r="1627" spans="1:6" ht="12.75">
      <c r="A1627" s="802"/>
      <c r="B1627" s="803"/>
      <c r="C1627" s="804"/>
      <c r="D1627" s="805"/>
      <c r="E1627" s="781"/>
      <c r="F1627" s="789"/>
    </row>
    <row r="1628" spans="1:6" ht="12.75">
      <c r="A1628" s="802"/>
      <c r="B1628" s="803"/>
      <c r="C1628" s="804"/>
      <c r="D1628" s="805"/>
      <c r="E1628" s="781"/>
      <c r="F1628" s="789"/>
    </row>
    <row r="1629" spans="1:6" ht="12.75">
      <c r="A1629" s="802"/>
      <c r="B1629" s="803"/>
      <c r="C1629" s="804"/>
      <c r="D1629" s="805"/>
      <c r="E1629" s="781"/>
      <c r="F1629" s="789"/>
    </row>
    <row r="1630" spans="1:6" ht="12.75">
      <c r="A1630" s="802"/>
      <c r="B1630" s="803"/>
      <c r="C1630" s="804"/>
      <c r="D1630" s="805"/>
      <c r="E1630" s="781"/>
      <c r="F1630" s="789"/>
    </row>
    <row r="1631" spans="1:6" ht="12.75">
      <c r="A1631" s="802"/>
      <c r="B1631" s="803"/>
      <c r="C1631" s="804"/>
      <c r="D1631" s="805"/>
      <c r="E1631" s="781"/>
      <c r="F1631" s="789"/>
    </row>
    <row r="1632" spans="1:6" ht="12.75">
      <c r="A1632" s="802"/>
      <c r="B1632" s="803"/>
      <c r="C1632" s="804"/>
      <c r="D1632" s="805"/>
      <c r="E1632" s="781"/>
      <c r="F1632" s="789"/>
    </row>
    <row r="1633" spans="1:6" ht="12.75">
      <c r="A1633" s="802"/>
      <c r="B1633" s="803"/>
      <c r="C1633" s="804"/>
      <c r="D1633" s="805"/>
      <c r="E1633" s="781"/>
      <c r="F1633" s="789"/>
    </row>
    <row r="1634" spans="1:6" ht="12.75">
      <c r="A1634" s="802"/>
      <c r="B1634" s="803"/>
      <c r="C1634" s="804"/>
      <c r="D1634" s="805"/>
      <c r="E1634" s="781"/>
      <c r="F1634" s="789"/>
    </row>
    <row r="1635" spans="1:6" ht="12.75">
      <c r="A1635" s="802"/>
      <c r="B1635" s="803"/>
      <c r="C1635" s="804"/>
      <c r="D1635" s="805"/>
      <c r="E1635" s="781"/>
      <c r="F1635" s="789"/>
    </row>
    <row r="1636" spans="1:6" ht="12.75">
      <c r="A1636" s="802"/>
      <c r="B1636" s="803"/>
      <c r="C1636" s="804"/>
      <c r="D1636" s="805"/>
      <c r="E1636" s="781"/>
      <c r="F1636" s="789"/>
    </row>
    <row r="1637" spans="1:6" ht="12.75">
      <c r="A1637" s="802"/>
      <c r="B1637" s="803"/>
      <c r="C1637" s="804"/>
      <c r="D1637" s="805"/>
      <c r="E1637" s="781"/>
      <c r="F1637" s="789"/>
    </row>
    <row r="1638" spans="1:6" ht="12.75">
      <c r="A1638" s="802"/>
      <c r="B1638" s="803"/>
      <c r="C1638" s="804"/>
      <c r="D1638" s="805"/>
      <c r="E1638" s="781"/>
      <c r="F1638" s="789"/>
    </row>
    <row r="1639" spans="1:6" ht="12.75">
      <c r="A1639" s="802"/>
      <c r="B1639" s="803"/>
      <c r="C1639" s="804"/>
      <c r="D1639" s="805"/>
      <c r="E1639" s="781"/>
      <c r="F1639" s="789"/>
    </row>
    <row r="1640" spans="1:6" ht="12.75">
      <c r="A1640" s="802"/>
      <c r="B1640" s="803"/>
      <c r="C1640" s="804"/>
      <c r="D1640" s="805"/>
      <c r="E1640" s="781"/>
      <c r="F1640" s="789"/>
    </row>
    <row r="1641" spans="1:6" ht="12.75">
      <c r="A1641" s="802"/>
      <c r="B1641" s="803"/>
      <c r="C1641" s="804"/>
      <c r="D1641" s="805"/>
      <c r="E1641" s="781"/>
      <c r="F1641" s="789"/>
    </row>
    <row r="1642" spans="1:6" ht="12.75">
      <c r="A1642" s="802"/>
      <c r="B1642" s="803"/>
      <c r="C1642" s="804"/>
      <c r="D1642" s="805"/>
      <c r="E1642" s="781"/>
      <c r="F1642" s="789"/>
    </row>
    <row r="1643" spans="1:6" ht="12.75">
      <c r="A1643" s="802"/>
      <c r="B1643" s="803"/>
      <c r="C1643" s="804"/>
      <c r="D1643" s="805"/>
      <c r="E1643" s="781"/>
      <c r="F1643" s="789"/>
    </row>
    <row r="1644" spans="1:6" ht="12.75">
      <c r="A1644" s="802"/>
      <c r="B1644" s="803"/>
      <c r="C1644" s="804"/>
      <c r="D1644" s="805"/>
      <c r="E1644" s="781"/>
      <c r="F1644" s="789"/>
    </row>
    <row r="1645" spans="1:6" ht="12.75">
      <c r="A1645" s="802"/>
      <c r="B1645" s="803"/>
      <c r="C1645" s="804"/>
      <c r="D1645" s="805"/>
      <c r="E1645" s="781"/>
      <c r="F1645" s="789"/>
    </row>
    <row r="1646" spans="1:6" ht="12.75">
      <c r="A1646" s="802"/>
      <c r="B1646" s="803"/>
      <c r="C1646" s="804"/>
      <c r="D1646" s="805"/>
      <c r="E1646" s="781"/>
      <c r="F1646" s="789"/>
    </row>
    <row r="1647" spans="1:6" ht="12.75">
      <c r="A1647" s="802"/>
      <c r="B1647" s="803"/>
      <c r="C1647" s="804"/>
      <c r="D1647" s="805"/>
      <c r="E1647" s="781"/>
      <c r="F1647" s="789"/>
    </row>
    <row r="1648" spans="1:6" ht="12.75">
      <c r="A1648" s="802"/>
      <c r="B1648" s="803"/>
      <c r="C1648" s="804"/>
      <c r="D1648" s="805"/>
      <c r="E1648" s="781"/>
      <c r="F1648" s="789"/>
    </row>
    <row r="1649" spans="1:6" ht="12.75">
      <c r="A1649" s="802"/>
      <c r="B1649" s="803"/>
      <c r="C1649" s="804"/>
      <c r="D1649" s="805"/>
      <c r="E1649" s="781"/>
      <c r="F1649" s="789"/>
    </row>
    <row r="1650" spans="1:6" ht="12.75">
      <c r="A1650" s="802"/>
      <c r="B1650" s="803"/>
      <c r="C1650" s="804"/>
      <c r="D1650" s="805"/>
      <c r="E1650" s="781"/>
      <c r="F1650" s="789"/>
    </row>
    <row r="1651" spans="1:6" ht="12.75">
      <c r="A1651" s="802"/>
      <c r="B1651" s="803"/>
      <c r="C1651" s="804"/>
      <c r="D1651" s="805"/>
      <c r="E1651" s="781"/>
      <c r="F1651" s="789"/>
    </row>
    <row r="1652" spans="1:6" ht="12.75">
      <c r="A1652" s="802"/>
      <c r="B1652" s="803"/>
      <c r="C1652" s="804"/>
      <c r="D1652" s="805"/>
      <c r="E1652" s="781"/>
      <c r="F1652" s="789"/>
    </row>
    <row r="1653" spans="1:6" ht="12.75">
      <c r="A1653" s="802"/>
      <c r="B1653" s="803"/>
      <c r="C1653" s="804"/>
      <c r="D1653" s="805"/>
      <c r="E1653" s="781"/>
      <c r="F1653" s="789"/>
    </row>
    <row r="1654" spans="1:6" ht="12.75">
      <c r="A1654" s="802"/>
      <c r="B1654" s="803"/>
      <c r="C1654" s="804"/>
      <c r="D1654" s="805"/>
      <c r="E1654" s="781"/>
      <c r="F1654" s="789"/>
    </row>
    <row r="1655" spans="1:6" ht="12.75">
      <c r="A1655" s="802"/>
      <c r="B1655" s="803"/>
      <c r="C1655" s="804"/>
      <c r="D1655" s="805"/>
      <c r="E1655" s="781"/>
      <c r="F1655" s="789"/>
    </row>
    <row r="1656" spans="1:6" ht="12.75">
      <c r="A1656" s="802"/>
      <c r="B1656" s="803"/>
      <c r="C1656" s="804"/>
      <c r="D1656" s="805"/>
      <c r="E1656" s="781"/>
      <c r="F1656" s="789"/>
    </row>
    <row r="1657" spans="1:6" ht="12.75">
      <c r="A1657" s="802"/>
      <c r="B1657" s="803"/>
      <c r="C1657" s="804"/>
      <c r="D1657" s="805"/>
      <c r="E1657" s="781"/>
      <c r="F1657" s="789"/>
    </row>
    <row r="1658" spans="1:6" ht="12.75">
      <c r="A1658" s="802"/>
      <c r="B1658" s="803"/>
      <c r="C1658" s="804"/>
      <c r="D1658" s="805"/>
      <c r="E1658" s="781"/>
      <c r="F1658" s="789"/>
    </row>
    <row r="1659" spans="1:6" ht="12.75">
      <c r="A1659" s="802"/>
      <c r="B1659" s="803"/>
      <c r="C1659" s="804"/>
      <c r="D1659" s="805"/>
      <c r="E1659" s="781"/>
      <c r="F1659" s="789"/>
    </row>
    <row r="1660" spans="1:6" ht="12.75">
      <c r="A1660" s="802"/>
      <c r="B1660" s="803"/>
      <c r="C1660" s="804"/>
      <c r="D1660" s="805"/>
      <c r="E1660" s="781"/>
      <c r="F1660" s="789"/>
    </row>
    <row r="1661" spans="1:6" ht="12.75">
      <c r="A1661" s="802"/>
      <c r="B1661" s="803"/>
      <c r="C1661" s="804"/>
      <c r="D1661" s="805"/>
      <c r="E1661" s="781"/>
      <c r="F1661" s="789"/>
    </row>
    <row r="1662" spans="1:6" ht="12.75">
      <c r="A1662" s="802"/>
      <c r="B1662" s="803"/>
      <c r="C1662" s="804"/>
      <c r="D1662" s="805"/>
      <c r="E1662" s="781"/>
      <c r="F1662" s="789"/>
    </row>
    <row r="1663" spans="1:6" ht="12.75">
      <c r="A1663" s="802"/>
      <c r="B1663" s="803"/>
      <c r="C1663" s="804"/>
      <c r="D1663" s="805"/>
      <c r="E1663" s="781"/>
      <c r="F1663" s="789"/>
    </row>
    <row r="1664" spans="1:6" ht="12.75">
      <c r="A1664" s="802"/>
      <c r="B1664" s="803"/>
      <c r="C1664" s="804"/>
      <c r="D1664" s="805"/>
      <c r="E1664" s="781"/>
      <c r="F1664" s="789"/>
    </row>
    <row r="1665" spans="1:6" ht="12.75">
      <c r="A1665" s="802"/>
      <c r="B1665" s="803"/>
      <c r="C1665" s="804"/>
      <c r="D1665" s="805"/>
      <c r="E1665" s="781"/>
      <c r="F1665" s="789"/>
    </row>
    <row r="1666" spans="1:6" ht="12.75">
      <c r="A1666" s="802"/>
      <c r="B1666" s="803"/>
      <c r="C1666" s="804"/>
      <c r="D1666" s="805"/>
      <c r="E1666" s="781"/>
      <c r="F1666" s="789"/>
    </row>
    <row r="1667" spans="1:6" ht="12.75">
      <c r="A1667" s="802"/>
      <c r="B1667" s="803"/>
      <c r="C1667" s="804"/>
      <c r="D1667" s="805"/>
      <c r="E1667" s="781"/>
      <c r="F1667" s="789"/>
    </row>
    <row r="1668" spans="1:6" ht="12.75">
      <c r="A1668" s="802"/>
      <c r="B1668" s="803"/>
      <c r="C1668" s="804"/>
      <c r="D1668" s="805"/>
      <c r="E1668" s="781"/>
      <c r="F1668" s="789"/>
    </row>
    <row r="1669" spans="1:6" ht="12.75">
      <c r="A1669" s="802"/>
      <c r="B1669" s="803"/>
      <c r="C1669" s="804"/>
      <c r="D1669" s="805"/>
      <c r="E1669" s="781"/>
      <c r="F1669" s="789"/>
    </row>
    <row r="1670" spans="1:6" ht="12.75">
      <c r="A1670" s="802"/>
      <c r="B1670" s="803"/>
      <c r="C1670" s="804"/>
      <c r="D1670" s="805"/>
      <c r="E1670" s="781"/>
      <c r="F1670" s="789"/>
    </row>
    <row r="1671" spans="1:6" ht="12.75">
      <c r="A1671" s="802"/>
      <c r="B1671" s="803"/>
      <c r="C1671" s="804"/>
      <c r="D1671" s="805"/>
      <c r="E1671" s="781"/>
      <c r="F1671" s="789"/>
    </row>
    <row r="1672" spans="1:6" ht="12.75">
      <c r="A1672" s="802"/>
      <c r="B1672" s="803"/>
      <c r="C1672" s="804"/>
      <c r="D1672" s="805"/>
      <c r="E1672" s="781"/>
      <c r="F1672" s="789"/>
    </row>
    <row r="1673" spans="1:6" ht="12.75">
      <c r="A1673" s="802"/>
      <c r="B1673" s="803"/>
      <c r="C1673" s="804"/>
      <c r="D1673" s="805"/>
      <c r="E1673" s="781"/>
      <c r="F1673" s="789"/>
    </row>
    <row r="1674" spans="1:6" ht="12.75">
      <c r="A1674" s="802"/>
      <c r="B1674" s="803"/>
      <c r="C1674" s="804"/>
      <c r="D1674" s="805"/>
      <c r="E1674" s="781"/>
      <c r="F1674" s="789"/>
    </row>
    <row r="1675" spans="1:6" ht="12.75">
      <c r="A1675" s="802"/>
      <c r="B1675" s="803"/>
      <c r="C1675" s="804"/>
      <c r="D1675" s="805"/>
      <c r="E1675" s="781"/>
      <c r="F1675" s="789"/>
    </row>
    <row r="1676" spans="1:6" ht="12.75">
      <c r="A1676" s="802"/>
      <c r="B1676" s="803"/>
      <c r="C1676" s="804"/>
      <c r="D1676" s="805"/>
      <c r="E1676" s="781"/>
      <c r="F1676" s="789"/>
    </row>
    <row r="1677" spans="1:6" ht="12.75">
      <c r="A1677" s="802"/>
      <c r="B1677" s="803"/>
      <c r="C1677" s="804"/>
      <c r="D1677" s="805"/>
      <c r="E1677" s="781"/>
      <c r="F1677" s="789"/>
    </row>
    <row r="1678" spans="1:6" ht="12.75">
      <c r="A1678" s="802"/>
      <c r="B1678" s="803"/>
      <c r="C1678" s="804"/>
      <c r="D1678" s="805"/>
      <c r="E1678" s="781"/>
      <c r="F1678" s="789"/>
    </row>
    <row r="1679" spans="1:6" ht="12.75">
      <c r="A1679" s="802"/>
      <c r="B1679" s="803"/>
      <c r="C1679" s="804"/>
      <c r="D1679" s="805"/>
      <c r="E1679" s="781"/>
      <c r="F1679" s="789"/>
    </row>
    <row r="1680" spans="1:6" ht="12.75">
      <c r="A1680" s="802"/>
      <c r="B1680" s="803"/>
      <c r="C1680" s="804"/>
      <c r="D1680" s="805"/>
      <c r="E1680" s="781"/>
      <c r="F1680" s="789"/>
    </row>
    <row r="1681" spans="1:6" ht="12.75">
      <c r="A1681" s="802"/>
      <c r="B1681" s="803"/>
      <c r="C1681" s="804"/>
      <c r="D1681" s="805"/>
      <c r="E1681" s="781"/>
      <c r="F1681" s="789"/>
    </row>
    <row r="1682" spans="1:6" ht="12.75">
      <c r="A1682" s="802"/>
      <c r="B1682" s="803"/>
      <c r="C1682" s="804"/>
      <c r="D1682" s="805"/>
      <c r="E1682" s="781"/>
      <c r="F1682" s="789"/>
    </row>
    <row r="1683" spans="1:6" ht="12.75">
      <c r="A1683" s="802"/>
      <c r="B1683" s="803"/>
      <c r="C1683" s="804"/>
      <c r="D1683" s="805"/>
      <c r="E1683" s="781"/>
      <c r="F1683" s="789"/>
    </row>
    <row r="1684" spans="1:6" ht="12.75">
      <c r="A1684" s="802"/>
      <c r="B1684" s="803"/>
      <c r="C1684" s="804"/>
      <c r="D1684" s="805"/>
      <c r="E1684" s="781"/>
      <c r="F1684" s="789"/>
    </row>
    <row r="1685" spans="1:6" ht="12.75">
      <c r="A1685" s="802"/>
      <c r="B1685" s="803"/>
      <c r="C1685" s="804"/>
      <c r="D1685" s="805"/>
      <c r="E1685" s="781"/>
      <c r="F1685" s="789"/>
    </row>
    <row r="1686" spans="1:6" ht="12.75">
      <c r="A1686" s="802"/>
      <c r="B1686" s="803"/>
      <c r="C1686" s="804"/>
      <c r="D1686" s="805"/>
      <c r="E1686" s="781"/>
      <c r="F1686" s="789"/>
    </row>
    <row r="1687" spans="1:6" ht="12.75">
      <c r="A1687" s="802"/>
      <c r="B1687" s="803"/>
      <c r="C1687" s="804"/>
      <c r="D1687" s="805"/>
      <c r="E1687" s="781"/>
      <c r="F1687" s="789"/>
    </row>
    <row r="1688" spans="1:6" ht="12.75">
      <c r="A1688" s="802"/>
      <c r="B1688" s="803"/>
      <c r="C1688" s="804"/>
      <c r="D1688" s="805"/>
      <c r="E1688" s="781"/>
      <c r="F1688" s="789"/>
    </row>
    <row r="1689" spans="1:6" ht="12.75">
      <c r="A1689" s="802"/>
      <c r="B1689" s="803"/>
      <c r="C1689" s="804"/>
      <c r="D1689" s="805"/>
      <c r="E1689" s="781"/>
      <c r="F1689" s="789"/>
    </row>
    <row r="1690" spans="1:6" ht="12.75">
      <c r="A1690" s="802"/>
      <c r="B1690" s="803"/>
      <c r="C1690" s="804"/>
      <c r="D1690" s="805"/>
      <c r="E1690" s="781"/>
      <c r="F1690" s="789"/>
    </row>
    <row r="1691" spans="1:6" ht="12.75">
      <c r="A1691" s="802"/>
      <c r="B1691" s="803"/>
      <c r="C1691" s="804"/>
      <c r="D1691" s="805"/>
      <c r="E1691" s="781"/>
      <c r="F1691" s="789"/>
    </row>
    <row r="1692" spans="1:6" ht="12.75">
      <c r="A1692" s="802"/>
      <c r="B1692" s="803"/>
      <c r="C1692" s="804"/>
      <c r="D1692" s="805"/>
      <c r="E1692" s="781"/>
      <c r="F1692" s="789"/>
    </row>
    <row r="1693" spans="1:6" ht="12.75">
      <c r="A1693" s="802"/>
      <c r="B1693" s="803"/>
      <c r="C1693" s="804"/>
      <c r="D1693" s="805"/>
      <c r="E1693" s="781"/>
      <c r="F1693" s="789"/>
    </row>
    <row r="1694" spans="1:6" ht="12.75">
      <c r="A1694" s="802"/>
      <c r="B1694" s="803"/>
      <c r="C1694" s="804"/>
      <c r="D1694" s="805"/>
      <c r="E1694" s="781"/>
      <c r="F1694" s="789"/>
    </row>
    <row r="1695" spans="1:6" ht="12.75">
      <c r="A1695" s="802"/>
      <c r="B1695" s="803"/>
      <c r="C1695" s="804"/>
      <c r="D1695" s="805"/>
      <c r="E1695" s="781"/>
      <c r="F1695" s="789"/>
    </row>
    <row r="1696" spans="1:6" ht="12.75">
      <c r="A1696" s="802"/>
      <c r="B1696" s="803"/>
      <c r="C1696" s="804"/>
      <c r="D1696" s="805"/>
      <c r="E1696" s="781"/>
      <c r="F1696" s="789"/>
    </row>
    <row r="1697" spans="1:6" ht="12.75">
      <c r="A1697" s="802"/>
      <c r="B1697" s="803"/>
      <c r="C1697" s="804"/>
      <c r="D1697" s="805"/>
      <c r="E1697" s="781"/>
      <c r="F1697" s="789"/>
    </row>
    <row r="1698" spans="1:6" ht="12.75">
      <c r="A1698" s="802"/>
      <c r="B1698" s="803"/>
      <c r="C1698" s="804"/>
      <c r="D1698" s="805"/>
      <c r="E1698" s="781"/>
      <c r="F1698" s="789"/>
    </row>
    <row r="1699" spans="1:6" ht="12.75">
      <c r="A1699" s="802"/>
      <c r="B1699" s="803"/>
      <c r="C1699" s="804"/>
      <c r="D1699" s="805"/>
      <c r="E1699" s="781"/>
      <c r="F1699" s="789"/>
    </row>
    <row r="1700" spans="1:6" ht="12.75">
      <c r="A1700" s="802"/>
      <c r="B1700" s="803"/>
      <c r="C1700" s="804"/>
      <c r="D1700" s="805"/>
      <c r="E1700" s="781"/>
      <c r="F1700" s="789"/>
    </row>
    <row r="1701" spans="1:6" ht="12.75">
      <c r="A1701" s="802"/>
      <c r="B1701" s="803"/>
      <c r="C1701" s="804"/>
      <c r="D1701" s="805"/>
      <c r="E1701" s="781"/>
      <c r="F1701" s="789"/>
    </row>
    <row r="1702" spans="1:6" ht="12.75">
      <c r="A1702" s="802"/>
      <c r="B1702" s="803"/>
      <c r="C1702" s="804"/>
      <c r="D1702" s="805"/>
      <c r="E1702" s="781"/>
      <c r="F1702" s="789"/>
    </row>
    <row r="1703" spans="1:6" ht="12.75">
      <c r="A1703" s="802"/>
      <c r="B1703" s="803"/>
      <c r="C1703" s="804"/>
      <c r="D1703" s="805"/>
      <c r="E1703" s="781"/>
      <c r="F1703" s="789"/>
    </row>
    <row r="1704" spans="1:6" ht="12.75">
      <c r="A1704" s="802"/>
      <c r="B1704" s="803"/>
      <c r="C1704" s="804"/>
      <c r="D1704" s="805"/>
      <c r="E1704" s="781"/>
      <c r="F1704" s="789"/>
    </row>
    <row r="1705" spans="1:6" ht="12.75">
      <c r="A1705" s="802"/>
      <c r="B1705" s="803"/>
      <c r="C1705" s="804"/>
      <c r="D1705" s="805"/>
      <c r="E1705" s="781"/>
      <c r="F1705" s="789"/>
    </row>
    <row r="1706" spans="1:6">
      <c r="A1706" s="1020"/>
      <c r="B1706" s="905"/>
      <c r="F1706" s="934"/>
    </row>
    <row r="1707" spans="1:6">
      <c r="A1707" s="1020"/>
      <c r="B1707" s="905"/>
      <c r="F1707" s="934"/>
    </row>
    <row r="1708" spans="1:6">
      <c r="A1708" s="1020"/>
      <c r="B1708" s="905"/>
      <c r="F1708" s="934"/>
    </row>
    <row r="1709" spans="1:6">
      <c r="A1709" s="1020"/>
      <c r="B1709" s="905"/>
      <c r="F1709" s="934"/>
    </row>
    <row r="1710" spans="1:6">
      <c r="A1710" s="1020"/>
      <c r="B1710" s="905"/>
      <c r="F1710" s="934"/>
    </row>
    <row r="1711" spans="1:6">
      <c r="A1711" s="1020"/>
      <c r="B1711" s="905"/>
      <c r="F1711" s="934"/>
    </row>
    <row r="1712" spans="1:6">
      <c r="A1712" s="1020"/>
      <c r="B1712" s="905"/>
      <c r="F1712" s="934"/>
    </row>
    <row r="1713" spans="1:6">
      <c r="A1713" s="1020"/>
      <c r="B1713" s="905"/>
      <c r="F1713" s="934"/>
    </row>
    <row r="1714" spans="1:6">
      <c r="A1714" s="1020"/>
      <c r="B1714" s="905"/>
      <c r="F1714" s="934"/>
    </row>
    <row r="1715" spans="1:6">
      <c r="A1715" s="1020"/>
      <c r="B1715" s="905"/>
      <c r="F1715" s="934"/>
    </row>
    <row r="1716" spans="1:6">
      <c r="A1716" s="1020"/>
      <c r="B1716" s="905"/>
      <c r="F1716" s="934"/>
    </row>
    <row r="1717" spans="1:6">
      <c r="A1717" s="1020"/>
      <c r="B1717" s="905"/>
      <c r="F1717" s="934"/>
    </row>
    <row r="1718" spans="1:6">
      <c r="A1718" s="1020"/>
      <c r="B1718" s="905"/>
      <c r="F1718" s="934"/>
    </row>
    <row r="1719" spans="1:6">
      <c r="A1719" s="1020"/>
      <c r="B1719" s="905"/>
      <c r="F1719" s="934"/>
    </row>
    <row r="1720" spans="1:6">
      <c r="A1720" s="1020"/>
      <c r="B1720" s="905"/>
      <c r="F1720" s="934"/>
    </row>
    <row r="1721" spans="1:6">
      <c r="A1721" s="1020"/>
      <c r="B1721" s="905"/>
      <c r="F1721" s="934"/>
    </row>
    <row r="1722" spans="1:6">
      <c r="A1722" s="1020"/>
      <c r="B1722" s="905"/>
      <c r="F1722" s="934"/>
    </row>
    <row r="1723" spans="1:6">
      <c r="A1723" s="1020"/>
      <c r="B1723" s="905"/>
      <c r="F1723" s="934"/>
    </row>
    <row r="1724" spans="1:6">
      <c r="A1724" s="1020"/>
      <c r="B1724" s="905"/>
    </row>
    <row r="1725" spans="1:6">
      <c r="A1725" s="1020"/>
      <c r="B1725" s="905"/>
    </row>
    <row r="1726" spans="1:6">
      <c r="A1726" s="777"/>
      <c r="B1726" s="778"/>
      <c r="C1726" s="779"/>
      <c r="D1726" s="780"/>
      <c r="E1726" s="917"/>
    </row>
    <row r="1727" spans="1:6">
      <c r="A1727" s="853"/>
      <c r="B1727" s="853"/>
      <c r="C1727" s="853"/>
      <c r="D1727" s="853"/>
    </row>
    <row r="1728" spans="1:6">
      <c r="A1728" s="853"/>
      <c r="B1728" s="853"/>
      <c r="C1728" s="853"/>
      <c r="D1728" s="853"/>
      <c r="F1728" s="775"/>
    </row>
    <row r="1729" spans="1:6">
      <c r="A1729" s="853"/>
      <c r="B1729" s="853"/>
      <c r="C1729" s="853"/>
      <c r="D1729" s="853"/>
      <c r="F1729" s="775"/>
    </row>
    <row r="1730" spans="1:6">
      <c r="A1730" s="853"/>
      <c r="B1730" s="853"/>
      <c r="C1730" s="853"/>
      <c r="D1730" s="853"/>
      <c r="F1730" s="775"/>
    </row>
    <row r="1731" spans="1:6">
      <c r="A1731" s="853"/>
      <c r="B1731" s="853"/>
      <c r="C1731" s="853"/>
      <c r="D1731" s="853"/>
      <c r="F1731" s="775"/>
    </row>
    <row r="1732" spans="1:6">
      <c r="A1732" s="853"/>
      <c r="B1732" s="853"/>
      <c r="C1732" s="853"/>
      <c r="D1732" s="853"/>
      <c r="F1732" s="934"/>
    </row>
    <row r="1733" spans="1:6">
      <c r="A1733" s="853"/>
      <c r="B1733" s="853"/>
      <c r="C1733" s="853"/>
      <c r="D1733" s="853"/>
      <c r="F1733" s="934"/>
    </row>
    <row r="1734" spans="1:6">
      <c r="A1734" s="853"/>
      <c r="B1734" s="853"/>
      <c r="C1734" s="853"/>
      <c r="D1734" s="853"/>
    </row>
    <row r="1735" spans="1:6">
      <c r="A1735" s="853"/>
      <c r="B1735" s="853"/>
      <c r="C1735" s="853"/>
      <c r="D1735" s="853"/>
    </row>
    <row r="1736" spans="1:6">
      <c r="A1736" s="853"/>
      <c r="B1736" s="853"/>
      <c r="C1736" s="853"/>
      <c r="D1736" s="853"/>
    </row>
    <row r="1737" spans="1:6">
      <c r="A1737" s="853"/>
      <c r="B1737" s="853"/>
      <c r="C1737" s="853"/>
      <c r="D1737" s="853"/>
      <c r="F1737" s="934"/>
    </row>
    <row r="1738" spans="1:6">
      <c r="A1738" s="853"/>
      <c r="B1738" s="853"/>
      <c r="C1738" s="853"/>
      <c r="D1738" s="853"/>
    </row>
    <row r="1739" spans="1:6">
      <c r="A1739" s="853"/>
      <c r="B1739" s="853"/>
      <c r="C1739" s="853"/>
      <c r="D1739" s="853"/>
    </row>
    <row r="1740" spans="1:6">
      <c r="A1740" s="853"/>
      <c r="B1740" s="853"/>
      <c r="C1740" s="853"/>
      <c r="D1740" s="853"/>
    </row>
    <row r="1741" spans="1:6">
      <c r="A1741" s="853"/>
      <c r="B1741" s="853"/>
      <c r="C1741" s="853"/>
      <c r="D1741" s="853"/>
    </row>
    <row r="1742" spans="1:6">
      <c r="A1742" s="853"/>
      <c r="B1742" s="853"/>
      <c r="C1742" s="853"/>
      <c r="D1742" s="853"/>
    </row>
    <row r="1743" spans="1:6">
      <c r="A1743" s="853"/>
      <c r="B1743" s="853"/>
      <c r="C1743" s="853"/>
      <c r="D1743" s="853"/>
    </row>
    <row r="1744" spans="1:6">
      <c r="A1744" s="853"/>
      <c r="B1744" s="853"/>
      <c r="C1744" s="853"/>
      <c r="D1744" s="853"/>
    </row>
    <row r="1745" spans="1:6">
      <c r="A1745" s="853"/>
      <c r="B1745" s="853"/>
      <c r="C1745" s="853"/>
      <c r="D1745" s="853"/>
    </row>
    <row r="1746" spans="1:6">
      <c r="A1746" s="853"/>
      <c r="B1746" s="853"/>
      <c r="C1746" s="853"/>
      <c r="D1746" s="853"/>
    </row>
    <row r="1747" spans="1:6">
      <c r="A1747" s="853"/>
      <c r="B1747" s="853"/>
      <c r="C1747" s="853"/>
      <c r="D1747" s="853"/>
      <c r="F1747" s="934"/>
    </row>
    <row r="1748" spans="1:6">
      <c r="A1748" s="853"/>
      <c r="B1748" s="853"/>
      <c r="C1748" s="853"/>
      <c r="D1748" s="853"/>
    </row>
    <row r="1749" spans="1:6">
      <c r="A1749" s="853"/>
      <c r="B1749" s="853"/>
      <c r="C1749" s="853"/>
      <c r="D1749" s="853"/>
    </row>
    <row r="1750" spans="1:6">
      <c r="A1750" s="853"/>
      <c r="B1750" s="853"/>
      <c r="C1750" s="853"/>
      <c r="D1750" s="853"/>
    </row>
    <row r="1751" spans="1:6">
      <c r="A1751" s="853"/>
      <c r="B1751" s="853"/>
      <c r="C1751" s="853"/>
      <c r="D1751" s="853"/>
    </row>
    <row r="1752" spans="1:6">
      <c r="A1752" s="853"/>
      <c r="B1752" s="853"/>
      <c r="C1752" s="853"/>
      <c r="D1752" s="853"/>
    </row>
    <row r="1753" spans="1:6">
      <c r="A1753" s="853"/>
      <c r="B1753" s="853"/>
      <c r="C1753" s="853"/>
      <c r="D1753" s="853"/>
    </row>
    <row r="1754" spans="1:6">
      <c r="A1754" s="853"/>
      <c r="B1754" s="853"/>
      <c r="C1754" s="853"/>
      <c r="D1754" s="853"/>
    </row>
    <row r="1755" spans="1:6">
      <c r="A1755" s="853"/>
      <c r="B1755" s="853"/>
      <c r="C1755" s="853"/>
      <c r="D1755" s="853"/>
    </row>
    <row r="1756" spans="1:6">
      <c r="A1756" s="853"/>
      <c r="B1756" s="853"/>
      <c r="C1756" s="853"/>
      <c r="D1756" s="853"/>
    </row>
    <row r="1757" spans="1:6">
      <c r="A1757" s="853"/>
      <c r="B1757" s="853"/>
      <c r="C1757" s="853"/>
      <c r="D1757" s="853"/>
    </row>
    <row r="1758" spans="1:6">
      <c r="A1758" s="853"/>
      <c r="B1758" s="853"/>
      <c r="C1758" s="853"/>
      <c r="D1758" s="853"/>
    </row>
    <row r="1760" spans="1:6">
      <c r="F1760" s="934"/>
    </row>
    <row r="1761" spans="1:6">
      <c r="F1761" s="934"/>
    </row>
    <row r="1762" spans="1:6">
      <c r="F1762" s="934"/>
    </row>
    <row r="1763" spans="1:6">
      <c r="A1763" s="776"/>
      <c r="B1763" s="776"/>
      <c r="C1763" s="776"/>
      <c r="D1763" s="776"/>
      <c r="E1763" s="836"/>
      <c r="F1763" s="934"/>
    </row>
    <row r="1764" spans="1:6">
      <c r="A1764" s="776"/>
      <c r="B1764" s="776"/>
      <c r="C1764" s="776"/>
      <c r="D1764" s="776"/>
      <c r="E1764" s="836"/>
      <c r="F1764" s="934"/>
    </row>
    <row r="1765" spans="1:6">
      <c r="A1765" s="776"/>
      <c r="B1765" s="776"/>
      <c r="C1765" s="776"/>
      <c r="D1765" s="776"/>
      <c r="E1765" s="836"/>
      <c r="F1765" s="934"/>
    </row>
    <row r="1766" spans="1:6">
      <c r="A1766" s="776"/>
      <c r="B1766" s="776"/>
      <c r="C1766" s="776"/>
      <c r="D1766" s="776"/>
      <c r="E1766" s="836"/>
      <c r="F1766" s="934"/>
    </row>
    <row r="1767" spans="1:6">
      <c r="A1767" s="853"/>
      <c r="B1767" s="853"/>
      <c r="C1767" s="853"/>
      <c r="D1767" s="853"/>
      <c r="F1767" s="934"/>
    </row>
    <row r="1768" spans="1:6">
      <c r="A1768" s="853"/>
      <c r="B1768" s="853"/>
      <c r="C1768" s="853"/>
      <c r="D1768" s="853"/>
      <c r="F1768" s="934"/>
    </row>
    <row r="1769" spans="1:6">
      <c r="F1769" s="934"/>
    </row>
    <row r="1770" spans="1:6">
      <c r="F1770" s="934"/>
    </row>
    <row r="1771" spans="1:6">
      <c r="F1771" s="934"/>
    </row>
    <row r="1772" spans="1:6">
      <c r="A1772" s="853"/>
      <c r="B1772" s="853"/>
      <c r="C1772" s="853"/>
      <c r="D1772" s="853"/>
      <c r="F1772" s="934"/>
    </row>
    <row r="1773" spans="1:6">
      <c r="F1773" s="934"/>
    </row>
    <row r="1774" spans="1:6">
      <c r="F1774" s="934"/>
    </row>
    <row r="1775" spans="1:6">
      <c r="F1775" s="934"/>
    </row>
    <row r="1776" spans="1:6">
      <c r="F1776" s="934"/>
    </row>
    <row r="1777" spans="1:6">
      <c r="F1777" s="934"/>
    </row>
    <row r="1778" spans="1:6">
      <c r="F1778" s="934"/>
    </row>
    <row r="1779" spans="1:6">
      <c r="F1779" s="934"/>
    </row>
    <row r="1780" spans="1:6">
      <c r="F1780" s="934"/>
    </row>
    <row r="1781" spans="1:6">
      <c r="F1781" s="934"/>
    </row>
    <row r="1782" spans="1:6">
      <c r="A1782" s="853"/>
      <c r="B1782" s="853"/>
      <c r="C1782" s="853"/>
      <c r="D1782" s="853"/>
      <c r="F1782" s="934"/>
    </row>
    <row r="1783" spans="1:6">
      <c r="F1783" s="934"/>
    </row>
    <row r="1784" spans="1:6">
      <c r="F1784" s="934"/>
    </row>
    <row r="1785" spans="1:6">
      <c r="F1785" s="934"/>
    </row>
    <row r="1786" spans="1:6">
      <c r="F1786" s="934"/>
    </row>
    <row r="1787" spans="1:6">
      <c r="F1787" s="934"/>
    </row>
    <row r="1788" spans="1:6">
      <c r="F1788" s="934"/>
    </row>
    <row r="1789" spans="1:6">
      <c r="F1789" s="934"/>
    </row>
    <row r="1790" spans="1:6">
      <c r="F1790" s="934"/>
    </row>
    <row r="1791" spans="1:6">
      <c r="F1791" s="934"/>
    </row>
    <row r="1792" spans="1:6">
      <c r="F1792" s="934"/>
    </row>
    <row r="1793" spans="1:6">
      <c r="F1793" s="934"/>
    </row>
    <row r="1794" spans="1:6">
      <c r="F1794" s="934"/>
    </row>
    <row r="1795" spans="1:6">
      <c r="A1795" s="853"/>
      <c r="B1795" s="853"/>
      <c r="C1795" s="853"/>
      <c r="D1795" s="853"/>
      <c r="F1795" s="934"/>
    </row>
    <row r="1796" spans="1:6">
      <c r="A1796" s="853"/>
      <c r="B1796" s="853"/>
      <c r="C1796" s="853"/>
      <c r="D1796" s="853"/>
      <c r="F1796" s="934"/>
    </row>
    <row r="1797" spans="1:6">
      <c r="A1797" s="853"/>
      <c r="B1797" s="853"/>
      <c r="C1797" s="853"/>
      <c r="D1797" s="853"/>
      <c r="F1797" s="934"/>
    </row>
    <row r="1798" spans="1:6">
      <c r="A1798" s="853"/>
      <c r="B1798" s="853"/>
      <c r="C1798" s="853"/>
      <c r="D1798" s="853"/>
      <c r="F1798" s="934"/>
    </row>
    <row r="1799" spans="1:6">
      <c r="A1799" s="853"/>
      <c r="B1799" s="853"/>
      <c r="C1799" s="853"/>
      <c r="D1799" s="853"/>
      <c r="F1799" s="934"/>
    </row>
    <row r="1800" spans="1:6">
      <c r="A1800" s="853"/>
      <c r="B1800" s="853"/>
      <c r="C1800" s="853"/>
      <c r="D1800" s="853"/>
      <c r="F1800" s="934"/>
    </row>
    <row r="1801" spans="1:6">
      <c r="A1801" s="853"/>
      <c r="B1801" s="853"/>
      <c r="C1801" s="853"/>
      <c r="D1801" s="853"/>
      <c r="F1801" s="934"/>
    </row>
    <row r="1802" spans="1:6">
      <c r="A1802" s="853"/>
      <c r="B1802" s="853"/>
      <c r="C1802" s="853"/>
      <c r="D1802" s="853"/>
      <c r="F1802" s="934"/>
    </row>
    <row r="1803" spans="1:6">
      <c r="A1803" s="853"/>
      <c r="B1803" s="853"/>
      <c r="C1803" s="853"/>
      <c r="D1803" s="853"/>
      <c r="F1803" s="934"/>
    </row>
    <row r="1804" spans="1:6">
      <c r="A1804" s="853"/>
      <c r="B1804" s="853"/>
      <c r="C1804" s="853"/>
      <c r="D1804" s="853"/>
      <c r="F1804" s="934"/>
    </row>
    <row r="1805" spans="1:6">
      <c r="A1805" s="853"/>
      <c r="B1805" s="853"/>
      <c r="C1805" s="853"/>
      <c r="D1805" s="853"/>
      <c r="F1805" s="934"/>
    </row>
    <row r="1806" spans="1:6">
      <c r="A1806" s="853"/>
      <c r="B1806" s="853"/>
      <c r="C1806" s="853"/>
      <c r="D1806" s="853"/>
      <c r="F1806" s="934"/>
    </row>
    <row r="1807" spans="1:6">
      <c r="A1807" s="853"/>
      <c r="B1807" s="853"/>
      <c r="C1807" s="853"/>
      <c r="D1807" s="853"/>
      <c r="F1807" s="934"/>
    </row>
    <row r="1808" spans="1:6">
      <c r="A1808" s="853"/>
      <c r="B1808" s="853"/>
      <c r="C1808" s="853"/>
      <c r="D1808" s="853"/>
      <c r="F1808" s="934"/>
    </row>
    <row r="1809" spans="1:6">
      <c r="A1809" s="853"/>
      <c r="B1809" s="853"/>
      <c r="C1809" s="853"/>
      <c r="D1809" s="853"/>
      <c r="F1809" s="934"/>
    </row>
    <row r="1810" spans="1:6">
      <c r="A1810" s="853"/>
      <c r="B1810" s="853"/>
      <c r="C1810" s="853"/>
      <c r="D1810" s="853"/>
      <c r="F1810" s="934"/>
    </row>
    <row r="1811" spans="1:6">
      <c r="A1811" s="853"/>
      <c r="B1811" s="853"/>
      <c r="C1811" s="853"/>
      <c r="D1811" s="853"/>
      <c r="F1811" s="934"/>
    </row>
    <row r="1812" spans="1:6">
      <c r="A1812" s="853"/>
      <c r="B1812" s="853"/>
      <c r="C1812" s="853"/>
      <c r="D1812" s="853"/>
      <c r="F1812" s="934"/>
    </row>
    <row r="1813" spans="1:6">
      <c r="A1813" s="853"/>
      <c r="B1813" s="853"/>
      <c r="C1813" s="853"/>
      <c r="D1813" s="853"/>
      <c r="F1813" s="934"/>
    </row>
    <row r="1814" spans="1:6">
      <c r="A1814" s="853"/>
      <c r="B1814" s="853"/>
      <c r="C1814" s="853"/>
      <c r="D1814" s="853"/>
      <c r="F1814" s="934"/>
    </row>
    <row r="1815" spans="1:6">
      <c r="A1815" s="853"/>
      <c r="B1815" s="853"/>
      <c r="C1815" s="853"/>
      <c r="D1815" s="853"/>
      <c r="F1815" s="934"/>
    </row>
    <row r="1816" spans="1:6">
      <c r="A1816" s="853"/>
      <c r="B1816" s="853"/>
      <c r="C1816" s="853"/>
      <c r="D1816" s="853"/>
      <c r="F1816" s="934"/>
    </row>
    <row r="1817" spans="1:6">
      <c r="A1817" s="853"/>
      <c r="B1817" s="853"/>
      <c r="C1817" s="853"/>
      <c r="D1817" s="853"/>
      <c r="F1817" s="934"/>
    </row>
    <row r="1818" spans="1:6">
      <c r="A1818" s="853"/>
      <c r="B1818" s="853"/>
      <c r="C1818" s="853"/>
      <c r="D1818" s="853"/>
      <c r="F1818" s="934"/>
    </row>
    <row r="1819" spans="1:6">
      <c r="A1819" s="853"/>
      <c r="B1819" s="853"/>
      <c r="C1819" s="853"/>
      <c r="D1819" s="853"/>
      <c r="F1819" s="934"/>
    </row>
    <row r="1820" spans="1:6">
      <c r="A1820" s="853"/>
      <c r="B1820" s="853"/>
      <c r="C1820" s="853"/>
      <c r="D1820" s="853"/>
      <c r="F1820" s="934"/>
    </row>
    <row r="1821" spans="1:6">
      <c r="A1821" s="853"/>
      <c r="B1821" s="853"/>
      <c r="C1821" s="853"/>
      <c r="D1821" s="853"/>
      <c r="F1821" s="934"/>
    </row>
    <row r="1822" spans="1:6">
      <c r="A1822" s="853"/>
      <c r="B1822" s="853"/>
      <c r="C1822" s="853"/>
      <c r="D1822" s="853"/>
      <c r="F1822" s="934"/>
    </row>
    <row r="1823" spans="1:6">
      <c r="A1823" s="853"/>
      <c r="B1823" s="853"/>
      <c r="C1823" s="853"/>
      <c r="D1823" s="853"/>
      <c r="F1823" s="934"/>
    </row>
    <row r="1824" spans="1:6">
      <c r="A1824" s="853"/>
      <c r="B1824" s="853"/>
      <c r="C1824" s="853"/>
      <c r="D1824" s="853"/>
      <c r="F1824" s="934"/>
    </row>
    <row r="1825" spans="1:6">
      <c r="A1825" s="853"/>
      <c r="B1825" s="853"/>
      <c r="C1825" s="853"/>
      <c r="D1825" s="853"/>
      <c r="F1825" s="934"/>
    </row>
    <row r="1826" spans="1:6">
      <c r="A1826" s="853"/>
      <c r="B1826" s="853"/>
      <c r="C1826" s="853"/>
      <c r="D1826" s="853"/>
      <c r="F1826" s="934"/>
    </row>
    <row r="1827" spans="1:6">
      <c r="A1827" s="853"/>
      <c r="B1827" s="853"/>
      <c r="C1827" s="853"/>
      <c r="D1827" s="853"/>
      <c r="F1827" s="934"/>
    </row>
    <row r="1828" spans="1:6">
      <c r="A1828" s="853"/>
      <c r="B1828" s="853"/>
      <c r="C1828" s="853"/>
      <c r="D1828" s="853"/>
      <c r="F1828" s="934"/>
    </row>
    <row r="1829" spans="1:6">
      <c r="A1829" s="853"/>
      <c r="B1829" s="853"/>
      <c r="C1829" s="853"/>
      <c r="D1829" s="853"/>
      <c r="F1829" s="934"/>
    </row>
    <row r="1830" spans="1:6">
      <c r="A1830" s="853"/>
      <c r="B1830" s="853"/>
      <c r="C1830" s="853"/>
      <c r="D1830" s="853"/>
      <c r="F1830" s="934"/>
    </row>
    <row r="1831" spans="1:6">
      <c r="A1831" s="853"/>
      <c r="B1831" s="853"/>
      <c r="C1831" s="853"/>
      <c r="D1831" s="853"/>
      <c r="F1831" s="934"/>
    </row>
    <row r="1832" spans="1:6">
      <c r="A1832" s="853"/>
      <c r="B1832" s="853"/>
      <c r="C1832" s="853"/>
      <c r="D1832" s="853"/>
      <c r="F1832" s="934"/>
    </row>
    <row r="1833" spans="1:6">
      <c r="A1833" s="853"/>
      <c r="B1833" s="853"/>
      <c r="C1833" s="853"/>
      <c r="D1833" s="853"/>
      <c r="F1833" s="934"/>
    </row>
    <row r="1834" spans="1:6">
      <c r="A1834" s="853"/>
      <c r="B1834" s="853"/>
      <c r="C1834" s="853"/>
      <c r="D1834" s="853"/>
      <c r="F1834" s="934"/>
    </row>
    <row r="1835" spans="1:6">
      <c r="A1835" s="853"/>
      <c r="B1835" s="853"/>
      <c r="C1835" s="853"/>
      <c r="D1835" s="853"/>
      <c r="F1835" s="934"/>
    </row>
    <row r="1836" spans="1:6">
      <c r="A1836" s="853"/>
      <c r="B1836" s="853"/>
      <c r="C1836" s="853"/>
      <c r="D1836" s="853"/>
      <c r="F1836" s="934"/>
    </row>
    <row r="1837" spans="1:6">
      <c r="A1837" s="853"/>
      <c r="B1837" s="853"/>
      <c r="C1837" s="853"/>
      <c r="D1837" s="853"/>
      <c r="F1837" s="934"/>
    </row>
    <row r="1838" spans="1:6">
      <c r="A1838" s="853"/>
      <c r="B1838" s="853"/>
      <c r="C1838" s="853"/>
      <c r="D1838" s="853"/>
      <c r="F1838" s="934"/>
    </row>
    <row r="1839" spans="1:6">
      <c r="A1839" s="853"/>
      <c r="B1839" s="853"/>
      <c r="C1839" s="853"/>
      <c r="D1839" s="853"/>
    </row>
    <row r="1840" spans="1:6">
      <c r="A1840" s="853"/>
      <c r="B1840" s="853"/>
      <c r="C1840" s="853"/>
      <c r="D1840" s="853"/>
      <c r="F1840" s="934"/>
    </row>
    <row r="1841" spans="1:6">
      <c r="A1841" s="853"/>
      <c r="B1841" s="853"/>
      <c r="C1841" s="853"/>
      <c r="D1841" s="853"/>
      <c r="F1841" s="934"/>
    </row>
    <row r="1842" spans="1:6">
      <c r="A1842" s="853"/>
      <c r="B1842" s="853"/>
      <c r="C1842" s="853"/>
      <c r="D1842" s="853"/>
      <c r="F1842" s="934"/>
    </row>
    <row r="1843" spans="1:6">
      <c r="A1843" s="853"/>
      <c r="B1843" s="853"/>
      <c r="C1843" s="853"/>
      <c r="D1843" s="853"/>
      <c r="F1843" s="934"/>
    </row>
    <row r="1844" spans="1:6">
      <c r="A1844" s="853"/>
      <c r="B1844" s="853"/>
      <c r="C1844" s="853"/>
      <c r="D1844" s="853"/>
      <c r="F1844" s="934"/>
    </row>
    <row r="1845" spans="1:6">
      <c r="A1845" s="853"/>
      <c r="B1845" s="853"/>
      <c r="C1845" s="853"/>
      <c r="D1845" s="853"/>
      <c r="F1845" s="934"/>
    </row>
    <row r="1846" spans="1:6">
      <c r="A1846" s="853"/>
      <c r="B1846" s="853"/>
      <c r="C1846" s="853"/>
      <c r="D1846" s="853"/>
      <c r="F1846" s="934"/>
    </row>
    <row r="1847" spans="1:6">
      <c r="A1847" s="853"/>
      <c r="B1847" s="853"/>
      <c r="C1847" s="853"/>
      <c r="D1847" s="853"/>
      <c r="F1847" s="934"/>
    </row>
    <row r="1848" spans="1:6">
      <c r="A1848" s="853"/>
      <c r="B1848" s="853"/>
      <c r="C1848" s="853"/>
      <c r="D1848" s="853"/>
      <c r="F1848" s="934"/>
    </row>
    <row r="1849" spans="1:6">
      <c r="A1849" s="853"/>
      <c r="B1849" s="853"/>
      <c r="C1849" s="853"/>
      <c r="D1849" s="853"/>
      <c r="F1849" s="934"/>
    </row>
    <row r="1850" spans="1:6">
      <c r="A1850" s="853"/>
      <c r="B1850" s="853"/>
      <c r="C1850" s="853"/>
      <c r="D1850" s="853"/>
      <c r="F1850" s="934"/>
    </row>
    <row r="1851" spans="1:6">
      <c r="A1851" s="853"/>
      <c r="B1851" s="853"/>
      <c r="C1851" s="853"/>
      <c r="D1851" s="853"/>
      <c r="F1851" s="934"/>
    </row>
    <row r="1852" spans="1:6">
      <c r="A1852" s="853"/>
      <c r="B1852" s="853"/>
      <c r="C1852" s="853"/>
      <c r="D1852" s="853"/>
      <c r="F1852" s="934"/>
    </row>
    <row r="1853" spans="1:6">
      <c r="A1853" s="853"/>
      <c r="B1853" s="853"/>
      <c r="C1853" s="853"/>
      <c r="D1853" s="853"/>
      <c r="F1853" s="934"/>
    </row>
    <row r="1854" spans="1:6">
      <c r="A1854" s="853"/>
      <c r="B1854" s="853"/>
      <c r="C1854" s="853"/>
      <c r="D1854" s="853"/>
      <c r="F1854" s="934"/>
    </row>
    <row r="1855" spans="1:6">
      <c r="A1855" s="853"/>
      <c r="B1855" s="853"/>
      <c r="C1855" s="853"/>
      <c r="D1855" s="853"/>
      <c r="F1855" s="934"/>
    </row>
    <row r="1856" spans="1:6">
      <c r="A1856" s="853"/>
      <c r="B1856" s="853"/>
      <c r="C1856" s="853"/>
      <c r="D1856" s="853"/>
      <c r="F1856" s="934"/>
    </row>
    <row r="1857" spans="1:6">
      <c r="A1857" s="853"/>
      <c r="B1857" s="853"/>
      <c r="C1857" s="853"/>
      <c r="D1857" s="853"/>
      <c r="F1857" s="934"/>
    </row>
    <row r="1858" spans="1:6">
      <c r="A1858" s="853"/>
      <c r="B1858" s="853"/>
      <c r="C1858" s="853"/>
      <c r="D1858" s="853"/>
      <c r="F1858" s="934"/>
    </row>
    <row r="1859" spans="1:6">
      <c r="A1859" s="853"/>
      <c r="B1859" s="853"/>
      <c r="C1859" s="853"/>
      <c r="D1859" s="853"/>
      <c r="F1859" s="934"/>
    </row>
    <row r="1860" spans="1:6">
      <c r="A1860" s="853"/>
      <c r="B1860" s="853"/>
      <c r="C1860" s="853"/>
      <c r="D1860" s="853"/>
      <c r="F1860" s="934"/>
    </row>
    <row r="1861" spans="1:6">
      <c r="A1861" s="853"/>
      <c r="B1861" s="853"/>
      <c r="C1861" s="853"/>
      <c r="D1861" s="853"/>
      <c r="F1861" s="934"/>
    </row>
    <row r="1862" spans="1:6">
      <c r="A1862" s="853"/>
      <c r="B1862" s="853"/>
      <c r="C1862" s="853"/>
      <c r="D1862" s="853"/>
      <c r="F1862" s="934"/>
    </row>
    <row r="1863" spans="1:6">
      <c r="A1863" s="853"/>
      <c r="B1863" s="853"/>
      <c r="C1863" s="853"/>
      <c r="D1863" s="853"/>
      <c r="F1863" s="934"/>
    </row>
    <row r="1864" spans="1:6">
      <c r="A1864" s="853"/>
      <c r="B1864" s="853"/>
      <c r="C1864" s="853"/>
      <c r="D1864" s="853"/>
      <c r="F1864" s="934"/>
    </row>
    <row r="1865" spans="1:6">
      <c r="A1865" s="853"/>
      <c r="B1865" s="853"/>
      <c r="C1865" s="853"/>
      <c r="D1865" s="853"/>
      <c r="F1865" s="934"/>
    </row>
    <row r="1866" spans="1:6">
      <c r="A1866" s="853"/>
      <c r="B1866" s="853"/>
      <c r="C1866" s="853"/>
      <c r="D1866" s="853"/>
      <c r="F1866" s="934"/>
    </row>
    <row r="1867" spans="1:6">
      <c r="A1867" s="853"/>
      <c r="B1867" s="853"/>
      <c r="C1867" s="853"/>
      <c r="D1867" s="853"/>
      <c r="F1867" s="934"/>
    </row>
    <row r="1868" spans="1:6">
      <c r="A1868" s="853"/>
      <c r="B1868" s="853"/>
      <c r="C1868" s="853"/>
      <c r="D1868" s="853"/>
      <c r="F1868" s="934"/>
    </row>
    <row r="1869" spans="1:6">
      <c r="A1869" s="853"/>
      <c r="B1869" s="853"/>
      <c r="C1869" s="853"/>
      <c r="D1869" s="853"/>
      <c r="F1869" s="934"/>
    </row>
    <row r="1870" spans="1:6">
      <c r="A1870" s="853"/>
      <c r="B1870" s="853"/>
      <c r="C1870" s="853"/>
      <c r="D1870" s="853"/>
      <c r="F1870" s="934"/>
    </row>
    <row r="1871" spans="1:6">
      <c r="A1871" s="853"/>
      <c r="B1871" s="853"/>
      <c r="C1871" s="853"/>
      <c r="D1871" s="853"/>
      <c r="F1871" s="934"/>
    </row>
    <row r="1872" spans="1:6">
      <c r="A1872" s="853"/>
      <c r="B1872" s="853"/>
      <c r="C1872" s="853"/>
      <c r="D1872" s="853"/>
      <c r="F1872" s="934"/>
    </row>
    <row r="1873" spans="1:6">
      <c r="A1873" s="853"/>
      <c r="B1873" s="853"/>
      <c r="C1873" s="853"/>
      <c r="D1873" s="853"/>
      <c r="F1873" s="934"/>
    </row>
    <row r="1874" spans="1:6">
      <c r="F1874" s="934"/>
    </row>
    <row r="1875" spans="1:6">
      <c r="A1875" s="853"/>
      <c r="B1875" s="853"/>
      <c r="C1875" s="853"/>
      <c r="D1875" s="853"/>
      <c r="F1875" s="934"/>
    </row>
    <row r="1876" spans="1:6">
      <c r="A1876" s="853"/>
      <c r="B1876" s="853"/>
      <c r="C1876" s="853"/>
      <c r="D1876" s="853"/>
      <c r="F1876" s="934"/>
    </row>
    <row r="1877" spans="1:6">
      <c r="A1877" s="853"/>
      <c r="B1877" s="853"/>
      <c r="C1877" s="853"/>
      <c r="D1877" s="853"/>
      <c r="F1877" s="934"/>
    </row>
    <row r="1878" spans="1:6">
      <c r="A1878" s="853"/>
      <c r="B1878" s="853"/>
      <c r="C1878" s="853"/>
      <c r="D1878" s="853"/>
      <c r="F1878" s="934"/>
    </row>
    <row r="1879" spans="1:6">
      <c r="A1879" s="853"/>
      <c r="B1879" s="853"/>
      <c r="C1879" s="853"/>
      <c r="D1879" s="853"/>
      <c r="F1879" s="934"/>
    </row>
    <row r="1880" spans="1:6">
      <c r="A1880" s="853"/>
      <c r="B1880" s="853"/>
      <c r="C1880" s="853"/>
      <c r="D1880" s="853"/>
      <c r="F1880" s="934"/>
    </row>
    <row r="1881" spans="1:6">
      <c r="A1881" s="853"/>
      <c r="B1881" s="853"/>
      <c r="C1881" s="853"/>
      <c r="D1881" s="853"/>
      <c r="F1881" s="934"/>
    </row>
    <row r="1882" spans="1:6">
      <c r="A1882" s="853"/>
      <c r="B1882" s="853"/>
      <c r="C1882" s="853"/>
      <c r="D1882" s="853"/>
      <c r="F1882" s="934"/>
    </row>
    <row r="1883" spans="1:6">
      <c r="A1883" s="853"/>
      <c r="B1883" s="853"/>
      <c r="C1883" s="853"/>
      <c r="D1883" s="853"/>
      <c r="F1883" s="934"/>
    </row>
    <row r="1884" spans="1:6">
      <c r="A1884" s="853"/>
      <c r="B1884" s="853"/>
      <c r="C1884" s="853"/>
      <c r="D1884" s="853"/>
      <c r="F1884" s="934"/>
    </row>
    <row r="1885" spans="1:6">
      <c r="A1885" s="853"/>
      <c r="B1885" s="853"/>
      <c r="C1885" s="853"/>
      <c r="D1885" s="853"/>
      <c r="F1885" s="934"/>
    </row>
    <row r="1886" spans="1:6">
      <c r="A1886" s="853"/>
      <c r="B1886" s="853"/>
      <c r="C1886" s="853"/>
      <c r="D1886" s="853"/>
      <c r="F1886" s="934"/>
    </row>
    <row r="1887" spans="1:6">
      <c r="A1887" s="853"/>
      <c r="B1887" s="853"/>
      <c r="C1887" s="853"/>
      <c r="D1887" s="853"/>
      <c r="F1887" s="934"/>
    </row>
    <row r="1888" spans="1:6">
      <c r="A1888" s="853"/>
      <c r="B1888" s="853"/>
      <c r="C1888" s="853"/>
      <c r="D1888" s="853"/>
    </row>
    <row r="1889" spans="1:6">
      <c r="A1889" s="853"/>
      <c r="B1889" s="853"/>
      <c r="C1889" s="853"/>
      <c r="D1889" s="853"/>
      <c r="F1889" s="934"/>
    </row>
    <row r="1890" spans="1:6">
      <c r="A1890" s="853"/>
      <c r="B1890" s="853"/>
      <c r="C1890" s="853"/>
      <c r="D1890" s="853"/>
      <c r="F1890" s="934"/>
    </row>
    <row r="1891" spans="1:6">
      <c r="A1891" s="853"/>
      <c r="B1891" s="853"/>
      <c r="C1891" s="853"/>
      <c r="D1891" s="853"/>
      <c r="F1891" s="934"/>
    </row>
    <row r="1892" spans="1:6">
      <c r="A1892" s="853"/>
      <c r="B1892" s="853"/>
      <c r="C1892" s="853"/>
      <c r="D1892" s="853"/>
      <c r="F1892" s="934"/>
    </row>
    <row r="1893" spans="1:6">
      <c r="A1893" s="853"/>
      <c r="B1893" s="853"/>
      <c r="C1893" s="853"/>
      <c r="D1893" s="853"/>
      <c r="F1893" s="934"/>
    </row>
    <row r="1894" spans="1:6">
      <c r="A1894" s="853"/>
      <c r="B1894" s="853"/>
      <c r="C1894" s="853"/>
      <c r="D1894" s="853"/>
    </row>
    <row r="1895" spans="1:6">
      <c r="A1895" s="853"/>
      <c r="B1895" s="853"/>
      <c r="C1895" s="853"/>
      <c r="D1895" s="853"/>
      <c r="F1895" s="934"/>
    </row>
    <row r="1896" spans="1:6">
      <c r="A1896" s="853"/>
      <c r="B1896" s="853"/>
      <c r="C1896" s="853"/>
      <c r="D1896" s="853"/>
      <c r="F1896" s="934"/>
    </row>
    <row r="1897" spans="1:6">
      <c r="A1897" s="853"/>
      <c r="B1897" s="853"/>
      <c r="C1897" s="853"/>
      <c r="D1897" s="853"/>
      <c r="F1897" s="934"/>
    </row>
    <row r="1898" spans="1:6">
      <c r="A1898" s="853"/>
      <c r="B1898" s="853"/>
      <c r="C1898" s="853"/>
      <c r="D1898" s="853"/>
      <c r="F1898" s="934"/>
    </row>
    <row r="1899" spans="1:6">
      <c r="A1899" s="853"/>
      <c r="B1899" s="853"/>
      <c r="C1899" s="853"/>
      <c r="D1899" s="853"/>
      <c r="F1899" s="934"/>
    </row>
    <row r="1900" spans="1:6">
      <c r="A1900" s="853"/>
      <c r="B1900" s="853"/>
      <c r="C1900" s="853"/>
      <c r="D1900" s="853"/>
      <c r="F1900" s="934"/>
    </row>
    <row r="1901" spans="1:6">
      <c r="A1901" s="853"/>
      <c r="B1901" s="853"/>
      <c r="C1901" s="853"/>
      <c r="D1901" s="853"/>
      <c r="F1901" s="934"/>
    </row>
    <row r="1902" spans="1:6">
      <c r="A1902" s="853"/>
      <c r="B1902" s="853"/>
      <c r="C1902" s="853"/>
      <c r="D1902" s="853"/>
      <c r="F1902" s="934"/>
    </row>
    <row r="1903" spans="1:6">
      <c r="A1903" s="853"/>
      <c r="B1903" s="853"/>
      <c r="C1903" s="853"/>
      <c r="D1903" s="853"/>
      <c r="F1903" s="934"/>
    </row>
    <row r="1904" spans="1:6">
      <c r="A1904" s="853"/>
      <c r="B1904" s="853"/>
      <c r="C1904" s="853"/>
      <c r="D1904" s="853"/>
      <c r="F1904" s="934"/>
    </row>
    <row r="1905" spans="1:6">
      <c r="A1905" s="853"/>
      <c r="B1905" s="853"/>
      <c r="C1905" s="853"/>
      <c r="D1905" s="853"/>
      <c r="F1905" s="934"/>
    </row>
    <row r="1906" spans="1:6">
      <c r="A1906" s="853"/>
      <c r="B1906" s="853"/>
      <c r="C1906" s="853"/>
      <c r="D1906" s="853"/>
      <c r="F1906" s="934"/>
    </row>
    <row r="1907" spans="1:6">
      <c r="A1907" s="853"/>
      <c r="B1907" s="853"/>
      <c r="C1907" s="853"/>
      <c r="D1907" s="853"/>
      <c r="F1907" s="934"/>
    </row>
    <row r="1908" spans="1:6">
      <c r="A1908" s="853"/>
      <c r="B1908" s="853"/>
      <c r="C1908" s="853"/>
      <c r="D1908" s="853"/>
      <c r="F1908" s="934"/>
    </row>
    <row r="1909" spans="1:6">
      <c r="A1909" s="853"/>
      <c r="B1909" s="853"/>
      <c r="C1909" s="853"/>
      <c r="D1909" s="853"/>
      <c r="F1909" s="934"/>
    </row>
    <row r="1910" spans="1:6">
      <c r="A1910" s="853"/>
      <c r="B1910" s="853"/>
      <c r="C1910" s="853"/>
      <c r="D1910" s="853"/>
      <c r="F1910" s="934"/>
    </row>
    <row r="1911" spans="1:6">
      <c r="A1911" s="853"/>
      <c r="B1911" s="853"/>
      <c r="C1911" s="853"/>
      <c r="D1911" s="853"/>
      <c r="F1911" s="934"/>
    </row>
    <row r="1912" spans="1:6">
      <c r="A1912" s="853"/>
      <c r="B1912" s="853"/>
      <c r="C1912" s="853"/>
      <c r="D1912" s="853"/>
      <c r="F1912" s="934"/>
    </row>
    <row r="1913" spans="1:6">
      <c r="A1913" s="853"/>
      <c r="B1913" s="853"/>
      <c r="C1913" s="853"/>
      <c r="D1913" s="853"/>
      <c r="F1913" s="934"/>
    </row>
    <row r="1914" spans="1:6">
      <c r="A1914" s="853"/>
      <c r="B1914" s="853"/>
      <c r="C1914" s="853"/>
      <c r="D1914" s="853"/>
      <c r="F1914" s="934"/>
    </row>
    <row r="1915" spans="1:6">
      <c r="A1915" s="853"/>
      <c r="B1915" s="853"/>
      <c r="C1915" s="853"/>
      <c r="D1915" s="853"/>
      <c r="F1915" s="934"/>
    </row>
    <row r="1916" spans="1:6">
      <c r="A1916" s="853"/>
      <c r="B1916" s="853"/>
      <c r="C1916" s="853"/>
      <c r="D1916" s="853"/>
      <c r="F1916" s="934"/>
    </row>
    <row r="1917" spans="1:6">
      <c r="A1917" s="853"/>
      <c r="B1917" s="853"/>
      <c r="C1917" s="853"/>
      <c r="D1917" s="853"/>
      <c r="F1917" s="934"/>
    </row>
    <row r="1918" spans="1:6">
      <c r="A1918" s="853"/>
      <c r="B1918" s="853"/>
      <c r="C1918" s="853"/>
      <c r="D1918" s="853"/>
    </row>
    <row r="1919" spans="1:6">
      <c r="A1919" s="853"/>
      <c r="B1919" s="853"/>
      <c r="C1919" s="853"/>
      <c r="D1919" s="853"/>
      <c r="F1919" s="934"/>
    </row>
    <row r="1920" spans="1:6">
      <c r="A1920" s="853"/>
      <c r="B1920" s="853"/>
      <c r="C1920" s="853"/>
      <c r="D1920" s="853"/>
      <c r="F1920" s="934"/>
    </row>
    <row r="1921" spans="1:6">
      <c r="A1921" s="853"/>
      <c r="B1921" s="853"/>
      <c r="C1921" s="853"/>
      <c r="D1921" s="853"/>
      <c r="F1921" s="934"/>
    </row>
    <row r="1922" spans="1:6">
      <c r="A1922" s="853"/>
      <c r="B1922" s="853"/>
      <c r="C1922" s="853"/>
      <c r="D1922" s="853"/>
      <c r="F1922" s="934"/>
    </row>
    <row r="1923" spans="1:6">
      <c r="F1923" s="934"/>
    </row>
    <row r="1924" spans="1:6">
      <c r="A1924" s="853"/>
      <c r="B1924" s="853"/>
      <c r="C1924" s="853"/>
      <c r="D1924" s="853"/>
      <c r="F1924" s="934"/>
    </row>
    <row r="1925" spans="1:6">
      <c r="A1925" s="853"/>
      <c r="B1925" s="853"/>
      <c r="C1925" s="853"/>
      <c r="D1925" s="853"/>
      <c r="F1925" s="934"/>
    </row>
    <row r="1926" spans="1:6">
      <c r="A1926" s="853"/>
      <c r="B1926" s="853"/>
      <c r="C1926" s="853"/>
      <c r="D1926" s="853"/>
      <c r="F1926" s="934"/>
    </row>
    <row r="1927" spans="1:6">
      <c r="A1927" s="853"/>
      <c r="B1927" s="853"/>
      <c r="C1927" s="853"/>
      <c r="D1927" s="853"/>
      <c r="F1927" s="934"/>
    </row>
    <row r="1928" spans="1:6">
      <c r="A1928" s="853"/>
      <c r="B1928" s="853"/>
      <c r="C1928" s="853"/>
      <c r="D1928" s="853"/>
      <c r="F1928" s="934"/>
    </row>
    <row r="1929" spans="1:6">
      <c r="F1929" s="934"/>
    </row>
    <row r="1930" spans="1:6">
      <c r="A1930" s="853"/>
      <c r="B1930" s="853"/>
      <c r="C1930" s="853"/>
      <c r="D1930" s="853"/>
      <c r="F1930" s="934"/>
    </row>
    <row r="1931" spans="1:6">
      <c r="A1931" s="853"/>
      <c r="B1931" s="853"/>
      <c r="C1931" s="853"/>
      <c r="D1931" s="853"/>
      <c r="F1931" s="934"/>
    </row>
    <row r="1932" spans="1:6">
      <c r="A1932" s="853"/>
      <c r="B1932" s="853"/>
      <c r="C1932" s="853"/>
      <c r="D1932" s="853"/>
      <c r="F1932" s="934"/>
    </row>
    <row r="1933" spans="1:6">
      <c r="A1933" s="853"/>
      <c r="B1933" s="853"/>
      <c r="C1933" s="853"/>
      <c r="D1933" s="853"/>
      <c r="F1933" s="934"/>
    </row>
    <row r="1934" spans="1:6">
      <c r="A1934" s="853"/>
      <c r="B1934" s="853"/>
      <c r="C1934" s="853"/>
      <c r="D1934" s="853"/>
      <c r="F1934" s="934"/>
    </row>
    <row r="1935" spans="1:6">
      <c r="A1935" s="853"/>
      <c r="B1935" s="853"/>
      <c r="C1935" s="853"/>
      <c r="D1935" s="853"/>
      <c r="F1935" s="934"/>
    </row>
    <row r="1936" spans="1:6">
      <c r="A1936" s="853"/>
      <c r="B1936" s="853"/>
      <c r="C1936" s="853"/>
      <c r="D1936" s="853"/>
      <c r="F1936" s="934"/>
    </row>
    <row r="1937" spans="1:6">
      <c r="A1937" s="853"/>
      <c r="B1937" s="853"/>
      <c r="C1937" s="853"/>
      <c r="D1937" s="853"/>
      <c r="F1937" s="934"/>
    </row>
    <row r="1938" spans="1:6">
      <c r="A1938" s="853"/>
      <c r="B1938" s="853"/>
      <c r="C1938" s="853"/>
      <c r="D1938" s="853"/>
      <c r="F1938" s="934"/>
    </row>
    <row r="1939" spans="1:6">
      <c r="A1939" s="853"/>
      <c r="B1939" s="853"/>
      <c r="C1939" s="853"/>
      <c r="D1939" s="853"/>
      <c r="F1939" s="934"/>
    </row>
    <row r="1940" spans="1:6">
      <c r="A1940" s="853"/>
      <c r="B1940" s="853"/>
      <c r="C1940" s="853"/>
      <c r="D1940" s="853"/>
      <c r="F1940" s="934"/>
    </row>
    <row r="1941" spans="1:6">
      <c r="A1941" s="853"/>
      <c r="B1941" s="853"/>
      <c r="C1941" s="853"/>
      <c r="D1941" s="853"/>
      <c r="F1941" s="934"/>
    </row>
    <row r="1942" spans="1:6">
      <c r="A1942" s="853"/>
      <c r="B1942" s="853"/>
      <c r="C1942" s="853"/>
      <c r="D1942" s="853"/>
      <c r="F1942" s="934"/>
    </row>
    <row r="1943" spans="1:6">
      <c r="A1943" s="853"/>
      <c r="B1943" s="853"/>
      <c r="C1943" s="853"/>
      <c r="D1943" s="853"/>
      <c r="F1943" s="934"/>
    </row>
    <row r="1944" spans="1:6">
      <c r="A1944" s="853"/>
      <c r="B1944" s="853"/>
      <c r="C1944" s="853"/>
      <c r="D1944" s="853"/>
      <c r="F1944" s="934"/>
    </row>
    <row r="1945" spans="1:6">
      <c r="A1945" s="853"/>
      <c r="B1945" s="853"/>
      <c r="C1945" s="853"/>
      <c r="D1945" s="853"/>
      <c r="F1945" s="934"/>
    </row>
    <row r="1946" spans="1:6">
      <c r="A1946" s="853"/>
      <c r="B1946" s="853"/>
      <c r="C1946" s="853"/>
      <c r="D1946" s="853"/>
      <c r="F1946" s="934"/>
    </row>
    <row r="1947" spans="1:6">
      <c r="A1947" s="853"/>
      <c r="B1947" s="853"/>
      <c r="C1947" s="853"/>
      <c r="D1947" s="853"/>
      <c r="F1947" s="934"/>
    </row>
    <row r="1948" spans="1:6">
      <c r="A1948" s="853"/>
      <c r="B1948" s="853"/>
      <c r="C1948" s="853"/>
      <c r="D1948" s="853"/>
      <c r="F1948" s="934"/>
    </row>
    <row r="1949" spans="1:6">
      <c r="A1949" s="853"/>
      <c r="B1949" s="853"/>
      <c r="C1949" s="853"/>
      <c r="D1949" s="853"/>
      <c r="F1949" s="934"/>
    </row>
    <row r="1950" spans="1:6">
      <c r="A1950" s="853"/>
      <c r="B1950" s="853"/>
      <c r="C1950" s="853"/>
      <c r="D1950" s="853"/>
      <c r="F1950" s="934"/>
    </row>
    <row r="1951" spans="1:6">
      <c r="A1951" s="853"/>
      <c r="B1951" s="853"/>
      <c r="C1951" s="853"/>
      <c r="D1951" s="853"/>
      <c r="F1951" s="934"/>
    </row>
    <row r="1952" spans="1:6">
      <c r="A1952" s="853"/>
      <c r="B1952" s="853"/>
      <c r="C1952" s="853"/>
      <c r="D1952" s="853"/>
      <c r="F1952" s="934"/>
    </row>
    <row r="1953" spans="1:6">
      <c r="F1953" s="934"/>
    </row>
    <row r="1954" spans="1:6">
      <c r="A1954" s="853"/>
      <c r="B1954" s="853"/>
      <c r="C1954" s="853"/>
      <c r="D1954" s="853"/>
      <c r="F1954" s="934"/>
    </row>
    <row r="1955" spans="1:6">
      <c r="A1955" s="853"/>
      <c r="B1955" s="853"/>
      <c r="C1955" s="853"/>
      <c r="D1955" s="853"/>
      <c r="F1955" s="934"/>
    </row>
    <row r="1956" spans="1:6">
      <c r="A1956" s="853"/>
      <c r="B1956" s="853"/>
      <c r="C1956" s="853"/>
      <c r="D1956" s="853"/>
      <c r="F1956" s="934"/>
    </row>
    <row r="1957" spans="1:6">
      <c r="A1957" s="853"/>
      <c r="B1957" s="853"/>
      <c r="C1957" s="853"/>
      <c r="D1957" s="853"/>
      <c r="F1957" s="934"/>
    </row>
    <row r="1958" spans="1:6">
      <c r="A1958" s="853"/>
      <c r="B1958" s="853"/>
      <c r="C1958" s="853"/>
      <c r="D1958" s="853"/>
      <c r="F1958" s="934"/>
    </row>
    <row r="1959" spans="1:6">
      <c r="A1959" s="853"/>
      <c r="B1959" s="853"/>
      <c r="C1959" s="853"/>
      <c r="D1959" s="853"/>
      <c r="F1959" s="934"/>
    </row>
    <row r="1960" spans="1:6">
      <c r="A1960" s="853"/>
      <c r="B1960" s="853"/>
      <c r="C1960" s="853"/>
      <c r="D1960" s="853"/>
      <c r="F1960" s="934"/>
    </row>
    <row r="1961" spans="1:6">
      <c r="A1961" s="853"/>
      <c r="B1961" s="853"/>
      <c r="C1961" s="853"/>
      <c r="D1961" s="853"/>
      <c r="F1961" s="934"/>
    </row>
    <row r="1962" spans="1:6">
      <c r="A1962" s="853"/>
      <c r="B1962" s="853"/>
      <c r="C1962" s="853"/>
      <c r="D1962" s="853"/>
      <c r="F1962" s="934"/>
    </row>
    <row r="1963" spans="1:6">
      <c r="A1963" s="853"/>
      <c r="B1963" s="853"/>
      <c r="C1963" s="853"/>
      <c r="D1963" s="853"/>
      <c r="F1963" s="934"/>
    </row>
    <row r="1964" spans="1:6">
      <c r="A1964" s="853"/>
      <c r="B1964" s="853"/>
      <c r="C1964" s="853"/>
      <c r="D1964" s="853"/>
      <c r="F1964" s="934"/>
    </row>
    <row r="1965" spans="1:6">
      <c r="A1965" s="853"/>
      <c r="B1965" s="853"/>
      <c r="C1965" s="853"/>
      <c r="D1965" s="853"/>
    </row>
    <row r="1966" spans="1:6">
      <c r="A1966" s="853"/>
      <c r="B1966" s="853"/>
      <c r="C1966" s="853"/>
      <c r="D1966" s="853"/>
      <c r="F1966" s="934"/>
    </row>
    <row r="1967" spans="1:6">
      <c r="A1967" s="853"/>
      <c r="B1967" s="853"/>
      <c r="C1967" s="853"/>
      <c r="D1967" s="853"/>
    </row>
    <row r="1968" spans="1:6">
      <c r="A1968" s="853"/>
      <c r="B1968" s="853"/>
      <c r="C1968" s="853"/>
      <c r="D1968" s="853"/>
      <c r="F1968" s="934"/>
    </row>
    <row r="1969" spans="1:6">
      <c r="A1969" s="853"/>
      <c r="B1969" s="853"/>
      <c r="C1969" s="853"/>
      <c r="D1969" s="853"/>
      <c r="F1969" s="934"/>
    </row>
    <row r="1970" spans="1:6">
      <c r="A1970" s="853"/>
      <c r="B1970" s="853"/>
      <c r="C1970" s="853"/>
      <c r="D1970" s="853"/>
      <c r="F1970" s="934"/>
    </row>
    <row r="1971" spans="1:6">
      <c r="A1971" s="853"/>
      <c r="B1971" s="853"/>
      <c r="C1971" s="853"/>
      <c r="D1971" s="853"/>
      <c r="F1971" s="934"/>
    </row>
    <row r="1972" spans="1:6">
      <c r="A1972" s="853"/>
      <c r="B1972" s="853"/>
      <c r="C1972" s="853"/>
      <c r="D1972" s="853"/>
      <c r="F1972" s="934"/>
    </row>
    <row r="1973" spans="1:6">
      <c r="A1973" s="853"/>
      <c r="B1973" s="853"/>
      <c r="C1973" s="853"/>
      <c r="D1973" s="853"/>
      <c r="F1973" s="934"/>
    </row>
    <row r="1974" spans="1:6">
      <c r="A1974" s="853"/>
      <c r="B1974" s="853"/>
      <c r="C1974" s="853"/>
      <c r="D1974" s="853"/>
      <c r="F1974" s="934"/>
    </row>
    <row r="1975" spans="1:6">
      <c r="A1975" s="853"/>
      <c r="B1975" s="853"/>
      <c r="C1975" s="853"/>
      <c r="D1975" s="853"/>
      <c r="F1975" s="934"/>
    </row>
    <row r="1976" spans="1:6">
      <c r="A1976" s="853"/>
      <c r="B1976" s="853"/>
      <c r="C1976" s="853"/>
      <c r="D1976" s="853"/>
      <c r="F1976" s="934"/>
    </row>
    <row r="1977" spans="1:6">
      <c r="A1977" s="853"/>
      <c r="B1977" s="853"/>
      <c r="C1977" s="853"/>
      <c r="D1977" s="853"/>
      <c r="F1977" s="934"/>
    </row>
    <row r="1978" spans="1:6">
      <c r="A1978" s="853"/>
      <c r="B1978" s="853"/>
      <c r="C1978" s="853"/>
      <c r="D1978" s="853"/>
      <c r="F1978" s="934"/>
    </row>
    <row r="1979" spans="1:6">
      <c r="A1979" s="853"/>
      <c r="B1979" s="853"/>
      <c r="C1979" s="853"/>
      <c r="D1979" s="853"/>
      <c r="F1979" s="934"/>
    </row>
    <row r="1980" spans="1:6">
      <c r="A1980" s="853"/>
      <c r="B1980" s="853"/>
      <c r="C1980" s="853"/>
      <c r="D1980" s="853"/>
      <c r="F1980" s="934"/>
    </row>
    <row r="1981" spans="1:6">
      <c r="A1981" s="853"/>
      <c r="B1981" s="853"/>
      <c r="C1981" s="853"/>
      <c r="D1981" s="853"/>
      <c r="F1981" s="934"/>
    </row>
    <row r="1982" spans="1:6">
      <c r="A1982" s="853"/>
      <c r="B1982" s="853"/>
      <c r="C1982" s="853"/>
      <c r="D1982" s="853"/>
      <c r="F1982" s="934"/>
    </row>
    <row r="1983" spans="1:6">
      <c r="A1983" s="853"/>
      <c r="B1983" s="853"/>
      <c r="C1983" s="853"/>
      <c r="D1983" s="853"/>
      <c r="F1983" s="934"/>
    </row>
    <row r="1984" spans="1:6">
      <c r="A1984" s="853"/>
      <c r="B1984" s="853"/>
      <c r="C1984" s="853"/>
      <c r="D1984" s="853"/>
      <c r="F1984" s="934"/>
    </row>
    <row r="1985" spans="1:6">
      <c r="A1985" s="853"/>
      <c r="B1985" s="853"/>
      <c r="C1985" s="853"/>
      <c r="D1985" s="853"/>
      <c r="F1985" s="934"/>
    </row>
    <row r="1986" spans="1:6">
      <c r="A1986" s="853"/>
      <c r="B1986" s="853"/>
      <c r="C1986" s="853"/>
      <c r="D1986" s="853"/>
      <c r="F1986" s="934"/>
    </row>
    <row r="1987" spans="1:6">
      <c r="A1987" s="853"/>
      <c r="B1987" s="853"/>
      <c r="C1987" s="853"/>
      <c r="D1987" s="853"/>
      <c r="F1987" s="934"/>
    </row>
    <row r="1988" spans="1:6">
      <c r="A1988" s="853"/>
      <c r="B1988" s="853"/>
      <c r="C1988" s="853"/>
      <c r="D1988" s="853"/>
      <c r="F1988" s="934"/>
    </row>
    <row r="1989" spans="1:6">
      <c r="A1989" s="853"/>
      <c r="B1989" s="853"/>
      <c r="C1989" s="853"/>
      <c r="D1989" s="853"/>
      <c r="F1989" s="934"/>
    </row>
    <row r="1990" spans="1:6">
      <c r="A1990" s="853"/>
      <c r="B1990" s="853"/>
      <c r="C1990" s="853"/>
      <c r="D1990" s="853"/>
      <c r="F1990" s="934"/>
    </row>
    <row r="1991" spans="1:6">
      <c r="A1991" s="853"/>
      <c r="B1991" s="853"/>
      <c r="C1991" s="853"/>
      <c r="D1991" s="853"/>
      <c r="F1991" s="934"/>
    </row>
    <row r="1992" spans="1:6">
      <c r="A1992" s="853"/>
      <c r="B1992" s="853"/>
      <c r="C1992" s="853"/>
      <c r="D1992" s="853"/>
      <c r="F1992" s="934"/>
    </row>
    <row r="1993" spans="1:6">
      <c r="A1993" s="853"/>
      <c r="B1993" s="853"/>
      <c r="C1993" s="853"/>
      <c r="D1993" s="853"/>
      <c r="F1993" s="934"/>
    </row>
    <row r="1994" spans="1:6">
      <c r="A1994" s="853"/>
      <c r="B1994" s="853"/>
      <c r="C1994" s="853"/>
      <c r="D1994" s="853"/>
      <c r="F1994" s="934"/>
    </row>
    <row r="1995" spans="1:6">
      <c r="A1995" s="853"/>
      <c r="B1995" s="853"/>
      <c r="C1995" s="853"/>
      <c r="D1995" s="853"/>
      <c r="F1995" s="934"/>
    </row>
    <row r="1996" spans="1:6">
      <c r="A1996" s="853"/>
      <c r="B1996" s="853"/>
      <c r="C1996" s="853"/>
      <c r="D1996" s="853"/>
      <c r="F1996" s="934"/>
    </row>
    <row r="1997" spans="1:6">
      <c r="A1997" s="853"/>
      <c r="B1997" s="853"/>
      <c r="C1997" s="853"/>
      <c r="D1997" s="853"/>
      <c r="F1997" s="934"/>
    </row>
    <row r="1998" spans="1:6">
      <c r="A1998" s="853"/>
      <c r="B1998" s="853"/>
      <c r="C1998" s="853"/>
      <c r="D1998" s="853"/>
      <c r="F1998" s="934"/>
    </row>
    <row r="1999" spans="1:6">
      <c r="A1999" s="853"/>
      <c r="B1999" s="853"/>
      <c r="C1999" s="853"/>
      <c r="D1999" s="853"/>
      <c r="F1999" s="934"/>
    </row>
    <row r="2000" spans="1:6">
      <c r="F2000" s="934"/>
    </row>
    <row r="2001" spans="1:6">
      <c r="A2001" s="853"/>
      <c r="B2001" s="853"/>
      <c r="C2001" s="853"/>
      <c r="D2001" s="853"/>
      <c r="F2001" s="934"/>
    </row>
    <row r="2002" spans="1:6">
      <c r="F2002" s="934"/>
    </row>
    <row r="2003" spans="1:6">
      <c r="A2003" s="853"/>
      <c r="B2003" s="853"/>
      <c r="C2003" s="853"/>
      <c r="D2003" s="853"/>
      <c r="F2003" s="934"/>
    </row>
    <row r="2004" spans="1:6">
      <c r="A2004" s="853"/>
      <c r="B2004" s="853"/>
      <c r="C2004" s="853"/>
      <c r="D2004" s="853"/>
      <c r="F2004" s="934"/>
    </row>
    <row r="2005" spans="1:6">
      <c r="A2005" s="853"/>
      <c r="B2005" s="853"/>
      <c r="C2005" s="853"/>
      <c r="D2005" s="853"/>
      <c r="F2005" s="934"/>
    </row>
    <row r="2006" spans="1:6">
      <c r="A2006" s="853"/>
      <c r="B2006" s="853"/>
      <c r="C2006" s="853"/>
      <c r="D2006" s="853"/>
      <c r="F2006" s="934"/>
    </row>
    <row r="2007" spans="1:6">
      <c r="A2007" s="853"/>
      <c r="B2007" s="853"/>
      <c r="C2007" s="853"/>
      <c r="D2007" s="853"/>
      <c r="F2007" s="934"/>
    </row>
    <row r="2008" spans="1:6">
      <c r="A2008" s="853"/>
      <c r="B2008" s="853"/>
      <c r="C2008" s="853"/>
      <c r="D2008" s="853"/>
      <c r="F2008" s="934"/>
    </row>
    <row r="2009" spans="1:6">
      <c r="A2009" s="853"/>
      <c r="B2009" s="853"/>
      <c r="C2009" s="853"/>
      <c r="D2009" s="853"/>
      <c r="F2009" s="934"/>
    </row>
    <row r="2010" spans="1:6">
      <c r="A2010" s="853"/>
      <c r="B2010" s="853"/>
      <c r="C2010" s="853"/>
      <c r="D2010" s="853"/>
      <c r="F2010" s="934"/>
    </row>
    <row r="2011" spans="1:6">
      <c r="A2011" s="853"/>
      <c r="B2011" s="853"/>
      <c r="C2011" s="853"/>
      <c r="D2011" s="853"/>
      <c r="F2011" s="934"/>
    </row>
    <row r="2012" spans="1:6">
      <c r="A2012" s="853"/>
      <c r="B2012" s="853"/>
      <c r="C2012" s="853"/>
      <c r="D2012" s="853"/>
      <c r="F2012" s="934"/>
    </row>
    <row r="2013" spans="1:6">
      <c r="A2013" s="853"/>
      <c r="B2013" s="853"/>
      <c r="C2013" s="853"/>
      <c r="D2013" s="853"/>
      <c r="F2013" s="934"/>
    </row>
    <row r="2014" spans="1:6">
      <c r="A2014" s="853"/>
      <c r="B2014" s="853"/>
      <c r="C2014" s="853"/>
      <c r="D2014" s="853"/>
      <c r="F2014" s="934"/>
    </row>
    <row r="2015" spans="1:6">
      <c r="A2015" s="853"/>
      <c r="B2015" s="853"/>
      <c r="C2015" s="853"/>
      <c r="D2015" s="853"/>
      <c r="F2015" s="934"/>
    </row>
    <row r="2016" spans="1:6">
      <c r="A2016" s="853"/>
      <c r="B2016" s="853"/>
      <c r="C2016" s="853"/>
      <c r="D2016" s="853"/>
      <c r="F2016" s="934"/>
    </row>
    <row r="2017" spans="1:6">
      <c r="A2017" s="853"/>
      <c r="B2017" s="853"/>
      <c r="C2017" s="853"/>
      <c r="D2017" s="853"/>
      <c r="F2017" s="934"/>
    </row>
    <row r="2018" spans="1:6">
      <c r="A2018" s="853"/>
      <c r="B2018" s="853"/>
      <c r="C2018" s="853"/>
      <c r="D2018" s="853"/>
      <c r="F2018" s="934"/>
    </row>
    <row r="2019" spans="1:6">
      <c r="A2019" s="853"/>
      <c r="B2019" s="853"/>
      <c r="C2019" s="853"/>
      <c r="D2019" s="853"/>
      <c r="F2019" s="934"/>
    </row>
    <row r="2020" spans="1:6">
      <c r="A2020" s="853"/>
      <c r="B2020" s="853"/>
      <c r="C2020" s="853"/>
      <c r="D2020" s="853"/>
      <c r="F2020" s="934"/>
    </row>
    <row r="2021" spans="1:6">
      <c r="A2021" s="853"/>
      <c r="B2021" s="853"/>
      <c r="C2021" s="853"/>
      <c r="D2021" s="853"/>
      <c r="F2021" s="934"/>
    </row>
    <row r="2022" spans="1:6">
      <c r="A2022" s="853"/>
      <c r="B2022" s="853"/>
      <c r="C2022" s="853"/>
      <c r="D2022" s="853"/>
      <c r="F2022" s="934"/>
    </row>
    <row r="2023" spans="1:6">
      <c r="A2023" s="853"/>
      <c r="B2023" s="853"/>
      <c r="C2023" s="853"/>
      <c r="D2023" s="853"/>
      <c r="F2023" s="934"/>
    </row>
    <row r="2024" spans="1:6">
      <c r="A2024" s="853"/>
      <c r="B2024" s="853"/>
      <c r="C2024" s="853"/>
      <c r="D2024" s="853"/>
      <c r="F2024" s="934"/>
    </row>
    <row r="2025" spans="1:6">
      <c r="A2025" s="853"/>
      <c r="B2025" s="853"/>
      <c r="C2025" s="853"/>
      <c r="D2025" s="853"/>
      <c r="F2025" s="934"/>
    </row>
    <row r="2026" spans="1:6">
      <c r="A2026" s="853"/>
      <c r="B2026" s="853"/>
      <c r="C2026" s="853"/>
      <c r="D2026" s="853"/>
      <c r="F2026" s="934"/>
    </row>
    <row r="2027" spans="1:6">
      <c r="A2027" s="853"/>
      <c r="B2027" s="853"/>
      <c r="C2027" s="853"/>
      <c r="D2027" s="853"/>
      <c r="F2027" s="934"/>
    </row>
    <row r="2028" spans="1:6">
      <c r="A2028" s="853"/>
      <c r="B2028" s="853"/>
      <c r="C2028" s="853"/>
      <c r="D2028" s="853"/>
      <c r="F2028" s="934"/>
    </row>
    <row r="2029" spans="1:6">
      <c r="A2029" s="853"/>
      <c r="B2029" s="853"/>
      <c r="C2029" s="853"/>
      <c r="D2029" s="853"/>
    </row>
    <row r="2030" spans="1:6">
      <c r="A2030" s="853"/>
      <c r="B2030" s="853"/>
      <c r="C2030" s="853"/>
      <c r="D2030" s="853"/>
      <c r="F2030" s="934"/>
    </row>
    <row r="2031" spans="1:6">
      <c r="A2031" s="853"/>
      <c r="B2031" s="853"/>
      <c r="C2031" s="853"/>
      <c r="D2031" s="853"/>
      <c r="F2031" s="934"/>
    </row>
    <row r="2032" spans="1:6">
      <c r="A2032" s="853"/>
      <c r="B2032" s="853"/>
      <c r="C2032" s="853"/>
      <c r="D2032" s="853"/>
      <c r="F2032" s="934"/>
    </row>
    <row r="2033" spans="1:6">
      <c r="A2033" s="853"/>
      <c r="B2033" s="853"/>
      <c r="C2033" s="853"/>
      <c r="D2033" s="853"/>
      <c r="F2033" s="934"/>
    </row>
    <row r="2034" spans="1:6">
      <c r="A2034" s="853"/>
      <c r="B2034" s="853"/>
      <c r="C2034" s="853"/>
      <c r="D2034" s="853"/>
      <c r="F2034" s="934"/>
    </row>
    <row r="2035" spans="1:6">
      <c r="A2035" s="853"/>
      <c r="B2035" s="853"/>
      <c r="C2035" s="853"/>
      <c r="D2035" s="853"/>
      <c r="F2035" s="934"/>
    </row>
    <row r="2036" spans="1:6">
      <c r="A2036" s="853"/>
      <c r="B2036" s="853"/>
      <c r="C2036" s="853"/>
      <c r="D2036" s="853"/>
      <c r="F2036" s="934"/>
    </row>
    <row r="2037" spans="1:6">
      <c r="A2037" s="853"/>
      <c r="B2037" s="853"/>
      <c r="C2037" s="853"/>
      <c r="D2037" s="853"/>
      <c r="F2037" s="934"/>
    </row>
    <row r="2038" spans="1:6">
      <c r="A2038" s="853"/>
      <c r="B2038" s="853"/>
      <c r="C2038" s="853"/>
      <c r="D2038" s="853"/>
      <c r="F2038" s="934"/>
    </row>
    <row r="2039" spans="1:6">
      <c r="A2039" s="853"/>
      <c r="B2039" s="853"/>
      <c r="C2039" s="853"/>
      <c r="D2039" s="853"/>
      <c r="F2039" s="934"/>
    </row>
    <row r="2040" spans="1:6">
      <c r="A2040" s="853"/>
      <c r="B2040" s="853"/>
      <c r="C2040" s="853"/>
      <c r="D2040" s="853"/>
      <c r="F2040" s="934"/>
    </row>
    <row r="2041" spans="1:6">
      <c r="A2041" s="853"/>
      <c r="B2041" s="853"/>
      <c r="C2041" s="853"/>
      <c r="D2041" s="853"/>
      <c r="F2041" s="934"/>
    </row>
    <row r="2042" spans="1:6">
      <c r="A2042" s="853"/>
      <c r="B2042" s="853"/>
      <c r="C2042" s="853"/>
      <c r="D2042" s="853"/>
      <c r="F2042" s="934"/>
    </row>
    <row r="2043" spans="1:6">
      <c r="A2043" s="853"/>
      <c r="B2043" s="853"/>
      <c r="C2043" s="853"/>
      <c r="D2043" s="853"/>
      <c r="F2043" s="934"/>
    </row>
    <row r="2044" spans="1:6">
      <c r="A2044" s="853"/>
      <c r="B2044" s="853"/>
      <c r="C2044" s="853"/>
      <c r="D2044" s="853"/>
      <c r="F2044" s="934"/>
    </row>
    <row r="2045" spans="1:6">
      <c r="A2045" s="853"/>
      <c r="B2045" s="853"/>
      <c r="C2045" s="853"/>
      <c r="D2045" s="853"/>
      <c r="F2045" s="934"/>
    </row>
    <row r="2046" spans="1:6">
      <c r="A2046" s="853"/>
      <c r="B2046" s="853"/>
      <c r="C2046" s="853"/>
      <c r="D2046" s="853"/>
      <c r="F2046" s="934"/>
    </row>
    <row r="2047" spans="1:6">
      <c r="A2047" s="853"/>
      <c r="B2047" s="853"/>
      <c r="C2047" s="853"/>
      <c r="D2047" s="853"/>
      <c r="F2047" s="934"/>
    </row>
    <row r="2048" spans="1:6">
      <c r="A2048" s="853"/>
      <c r="B2048" s="853"/>
      <c r="C2048" s="853"/>
      <c r="D2048" s="853"/>
      <c r="F2048" s="934"/>
    </row>
    <row r="2049" spans="1:6">
      <c r="A2049" s="853"/>
      <c r="B2049" s="853"/>
      <c r="C2049" s="853"/>
      <c r="D2049" s="853"/>
      <c r="F2049" s="934"/>
    </row>
    <row r="2050" spans="1:6">
      <c r="A2050" s="853"/>
      <c r="B2050" s="853"/>
      <c r="C2050" s="853"/>
      <c r="D2050" s="853"/>
      <c r="F2050" s="934"/>
    </row>
    <row r="2051" spans="1:6">
      <c r="A2051" s="853"/>
      <c r="B2051" s="853"/>
      <c r="C2051" s="853"/>
      <c r="D2051" s="853"/>
      <c r="F2051" s="934"/>
    </row>
    <row r="2052" spans="1:6">
      <c r="A2052" s="853"/>
      <c r="B2052" s="853"/>
      <c r="C2052" s="853"/>
      <c r="D2052" s="853"/>
      <c r="F2052" s="934"/>
    </row>
    <row r="2053" spans="1:6">
      <c r="A2053" s="853"/>
      <c r="B2053" s="853"/>
      <c r="C2053" s="853"/>
      <c r="D2053" s="853"/>
      <c r="F2053" s="934"/>
    </row>
    <row r="2054" spans="1:6">
      <c r="A2054" s="853"/>
      <c r="B2054" s="853"/>
      <c r="C2054" s="853"/>
      <c r="D2054" s="853"/>
      <c r="F2054" s="934"/>
    </row>
    <row r="2055" spans="1:6">
      <c r="A2055" s="853"/>
      <c r="B2055" s="853"/>
      <c r="C2055" s="853"/>
      <c r="D2055" s="853"/>
      <c r="F2055" s="934"/>
    </row>
    <row r="2056" spans="1:6">
      <c r="A2056" s="853"/>
      <c r="B2056" s="853"/>
      <c r="C2056" s="853"/>
      <c r="D2056" s="853"/>
      <c r="F2056" s="934"/>
    </row>
    <row r="2057" spans="1:6">
      <c r="A2057" s="853"/>
      <c r="B2057" s="853"/>
      <c r="C2057" s="853"/>
      <c r="D2057" s="853"/>
      <c r="F2057" s="934"/>
    </row>
    <row r="2058" spans="1:6">
      <c r="A2058" s="853"/>
      <c r="B2058" s="853"/>
      <c r="C2058" s="853"/>
      <c r="D2058" s="853"/>
      <c r="F2058" s="934"/>
    </row>
    <row r="2059" spans="1:6">
      <c r="A2059" s="853"/>
      <c r="B2059" s="853"/>
      <c r="C2059" s="853"/>
      <c r="D2059" s="853"/>
      <c r="F2059" s="934"/>
    </row>
    <row r="2060" spans="1:6">
      <c r="A2060" s="853"/>
      <c r="B2060" s="853"/>
      <c r="C2060" s="853"/>
      <c r="D2060" s="853"/>
      <c r="F2060" s="934"/>
    </row>
    <row r="2061" spans="1:6">
      <c r="A2061" s="853"/>
      <c r="B2061" s="853"/>
      <c r="C2061" s="853"/>
      <c r="D2061" s="853"/>
      <c r="F2061" s="934"/>
    </row>
    <row r="2062" spans="1:6">
      <c r="A2062" s="853"/>
      <c r="B2062" s="853"/>
      <c r="C2062" s="853"/>
      <c r="D2062" s="853"/>
      <c r="F2062" s="934"/>
    </row>
    <row r="2063" spans="1:6">
      <c r="A2063" s="853"/>
      <c r="B2063" s="853"/>
      <c r="C2063" s="853"/>
      <c r="D2063" s="853"/>
      <c r="F2063" s="934"/>
    </row>
    <row r="2064" spans="1:6">
      <c r="F2064" s="934"/>
    </row>
    <row r="2065" spans="1:6">
      <c r="A2065" s="853"/>
      <c r="B2065" s="853"/>
      <c r="C2065" s="853"/>
      <c r="D2065" s="853"/>
      <c r="F2065" s="934"/>
    </row>
    <row r="2066" spans="1:6">
      <c r="A2066" s="853"/>
      <c r="B2066" s="853"/>
      <c r="C2066" s="853"/>
      <c r="D2066" s="853"/>
      <c r="F2066" s="934"/>
    </row>
    <row r="2067" spans="1:6">
      <c r="A2067" s="853"/>
      <c r="B2067" s="853"/>
      <c r="C2067" s="853"/>
      <c r="D2067" s="853"/>
      <c r="F2067" s="934"/>
    </row>
    <row r="2068" spans="1:6">
      <c r="A2068" s="853"/>
      <c r="B2068" s="853"/>
      <c r="C2068" s="853"/>
      <c r="D2068" s="853"/>
      <c r="F2068" s="934"/>
    </row>
    <row r="2069" spans="1:6">
      <c r="A2069" s="853"/>
      <c r="B2069" s="853"/>
      <c r="C2069" s="853"/>
      <c r="D2069" s="853"/>
      <c r="F2069" s="934"/>
    </row>
    <row r="2070" spans="1:6">
      <c r="A2070" s="853"/>
      <c r="B2070" s="853"/>
      <c r="C2070" s="853"/>
      <c r="D2070" s="853"/>
      <c r="F2070" s="934"/>
    </row>
    <row r="2071" spans="1:6">
      <c r="A2071" s="853"/>
      <c r="B2071" s="853"/>
      <c r="C2071" s="853"/>
      <c r="D2071" s="853"/>
      <c r="F2071" s="934"/>
    </row>
    <row r="2072" spans="1:6">
      <c r="A2072" s="853"/>
      <c r="B2072" s="853"/>
      <c r="C2072" s="853"/>
      <c r="D2072" s="853"/>
      <c r="F2072" s="934"/>
    </row>
    <row r="2073" spans="1:6">
      <c r="A2073" s="853"/>
      <c r="B2073" s="853"/>
      <c r="C2073" s="853"/>
      <c r="D2073" s="853"/>
      <c r="F2073" s="934"/>
    </row>
    <row r="2074" spans="1:6">
      <c r="A2074" s="853"/>
      <c r="B2074" s="853"/>
      <c r="C2074" s="853"/>
      <c r="D2074" s="853"/>
      <c r="F2074" s="934"/>
    </row>
    <row r="2075" spans="1:6">
      <c r="A2075" s="853"/>
      <c r="B2075" s="853"/>
      <c r="C2075" s="853"/>
      <c r="D2075" s="853"/>
      <c r="F2075" s="934"/>
    </row>
    <row r="2076" spans="1:6">
      <c r="A2076" s="853"/>
      <c r="B2076" s="853"/>
      <c r="C2076" s="853"/>
      <c r="D2076" s="853"/>
      <c r="F2076" s="934"/>
    </row>
    <row r="2077" spans="1:6">
      <c r="A2077" s="853"/>
      <c r="B2077" s="853"/>
      <c r="C2077" s="853"/>
      <c r="D2077" s="853"/>
      <c r="F2077" s="934"/>
    </row>
    <row r="2078" spans="1:6">
      <c r="A2078" s="853"/>
      <c r="B2078" s="853"/>
      <c r="C2078" s="853"/>
      <c r="D2078" s="853"/>
      <c r="F2078" s="934"/>
    </row>
    <row r="2079" spans="1:6">
      <c r="A2079" s="853"/>
      <c r="B2079" s="853"/>
      <c r="C2079" s="853"/>
      <c r="D2079" s="853"/>
      <c r="F2079" s="934"/>
    </row>
    <row r="2080" spans="1:6">
      <c r="A2080" s="853"/>
      <c r="B2080" s="853"/>
      <c r="C2080" s="853"/>
      <c r="D2080" s="853"/>
      <c r="F2080" s="934"/>
    </row>
    <row r="2081" spans="1:6">
      <c r="A2081" s="853"/>
      <c r="B2081" s="853"/>
      <c r="C2081" s="853"/>
      <c r="D2081" s="853"/>
      <c r="F2081" s="934"/>
    </row>
    <row r="2082" spans="1:6">
      <c r="A2082" s="853"/>
      <c r="B2082" s="853"/>
      <c r="C2082" s="853"/>
      <c r="D2082" s="853"/>
      <c r="F2082" s="934"/>
    </row>
    <row r="2083" spans="1:6">
      <c r="A2083" s="853"/>
      <c r="B2083" s="853"/>
      <c r="C2083" s="853"/>
      <c r="D2083" s="853"/>
      <c r="F2083" s="934"/>
    </row>
    <row r="2084" spans="1:6">
      <c r="A2084" s="853"/>
      <c r="B2084" s="853"/>
      <c r="C2084" s="853"/>
      <c r="D2084" s="853"/>
      <c r="F2084" s="934"/>
    </row>
    <row r="2085" spans="1:6">
      <c r="A2085" s="853"/>
      <c r="B2085" s="853"/>
      <c r="C2085" s="853"/>
      <c r="D2085" s="853"/>
      <c r="F2085" s="934"/>
    </row>
    <row r="2086" spans="1:6">
      <c r="A2086" s="853"/>
      <c r="B2086" s="853"/>
      <c r="C2086" s="853"/>
      <c r="D2086" s="853"/>
      <c r="F2086" s="934"/>
    </row>
    <row r="2087" spans="1:6">
      <c r="A2087" s="853"/>
      <c r="B2087" s="853"/>
      <c r="C2087" s="853"/>
      <c r="D2087" s="853"/>
    </row>
    <row r="2088" spans="1:6">
      <c r="A2088" s="853"/>
      <c r="B2088" s="853"/>
      <c r="C2088" s="853"/>
      <c r="D2088" s="853"/>
    </row>
    <row r="2089" spans="1:6">
      <c r="A2089" s="853"/>
      <c r="B2089" s="853"/>
      <c r="C2089" s="853"/>
      <c r="D2089" s="853"/>
    </row>
    <row r="2090" spans="1:6">
      <c r="A2090" s="853"/>
      <c r="B2090" s="853"/>
      <c r="C2090" s="853"/>
      <c r="D2090" s="853"/>
    </row>
    <row r="2091" spans="1:6">
      <c r="A2091" s="853"/>
      <c r="B2091" s="853"/>
      <c r="C2091" s="853"/>
      <c r="D2091" s="853"/>
    </row>
    <row r="2092" spans="1:6">
      <c r="A2092" s="853"/>
      <c r="B2092" s="853"/>
      <c r="C2092" s="853"/>
      <c r="D2092" s="853"/>
    </row>
    <row r="2093" spans="1:6">
      <c r="A2093" s="853"/>
      <c r="B2093" s="853"/>
      <c r="C2093" s="853"/>
      <c r="D2093" s="853"/>
    </row>
    <row r="2094" spans="1:6">
      <c r="A2094" s="853"/>
      <c r="B2094" s="853"/>
      <c r="C2094" s="853"/>
      <c r="D2094" s="853"/>
    </row>
    <row r="2095" spans="1:6">
      <c r="A2095" s="853"/>
      <c r="B2095" s="853"/>
      <c r="C2095" s="853"/>
      <c r="D2095" s="853"/>
    </row>
    <row r="2096" spans="1:6">
      <c r="A2096" s="853"/>
      <c r="B2096" s="853"/>
      <c r="C2096" s="853"/>
      <c r="D2096" s="853"/>
    </row>
    <row r="2097" spans="1:4">
      <c r="A2097" s="853"/>
      <c r="B2097" s="853"/>
      <c r="C2097" s="853"/>
      <c r="D2097" s="853"/>
    </row>
    <row r="2098" spans="1:4">
      <c r="A2098" s="853"/>
      <c r="B2098" s="853"/>
      <c r="C2098" s="853"/>
      <c r="D2098" s="853"/>
    </row>
    <row r="2099" spans="1:4">
      <c r="A2099" s="853"/>
      <c r="B2099" s="853"/>
      <c r="C2099" s="853"/>
      <c r="D2099" s="853"/>
    </row>
    <row r="2100" spans="1:4">
      <c r="A2100" s="853"/>
      <c r="B2100" s="853"/>
      <c r="C2100" s="853"/>
      <c r="D2100" s="853"/>
    </row>
    <row r="2101" spans="1:4">
      <c r="A2101" s="853"/>
      <c r="B2101" s="853"/>
      <c r="C2101" s="853"/>
      <c r="D2101" s="853"/>
    </row>
    <row r="2102" spans="1:4">
      <c r="A2102" s="853"/>
      <c r="B2102" s="853"/>
      <c r="C2102" s="853"/>
      <c r="D2102" s="853"/>
    </row>
    <row r="2103" spans="1:4">
      <c r="A2103" s="853"/>
      <c r="B2103" s="853"/>
      <c r="C2103" s="853"/>
      <c r="D2103" s="853"/>
    </row>
    <row r="2104" spans="1:4">
      <c r="A2104" s="853"/>
      <c r="B2104" s="853"/>
      <c r="C2104" s="853"/>
      <c r="D2104" s="853"/>
    </row>
    <row r="2105" spans="1:4">
      <c r="A2105" s="853"/>
      <c r="B2105" s="853"/>
      <c r="C2105" s="853"/>
      <c r="D2105" s="853"/>
    </row>
    <row r="2106" spans="1:4">
      <c r="A2106" s="853"/>
      <c r="B2106" s="853"/>
      <c r="C2106" s="853"/>
      <c r="D2106" s="853"/>
    </row>
    <row r="2107" spans="1:4">
      <c r="A2107" s="853"/>
      <c r="B2107" s="853"/>
      <c r="C2107" s="853"/>
      <c r="D2107" s="853"/>
    </row>
    <row r="2108" spans="1:4">
      <c r="A2108" s="853"/>
      <c r="B2108" s="853"/>
      <c r="C2108" s="853"/>
      <c r="D2108" s="853"/>
    </row>
    <row r="2109" spans="1:4">
      <c r="A2109" s="853"/>
      <c r="B2109" s="853"/>
      <c r="C2109" s="853"/>
      <c r="D2109" s="853"/>
    </row>
    <row r="2110" spans="1:4">
      <c r="A2110" s="853"/>
      <c r="B2110" s="853"/>
      <c r="C2110" s="853"/>
      <c r="D2110" s="853"/>
    </row>
    <row r="2111" spans="1:4">
      <c r="A2111" s="853"/>
      <c r="B2111" s="853"/>
      <c r="C2111" s="853"/>
      <c r="D2111" s="853"/>
    </row>
    <row r="2112" spans="1:4">
      <c r="A2112" s="853"/>
      <c r="B2112" s="853"/>
      <c r="C2112" s="853"/>
      <c r="D2112" s="853"/>
    </row>
    <row r="2113" spans="1:4">
      <c r="A2113" s="853"/>
      <c r="B2113" s="853"/>
      <c r="C2113" s="853"/>
      <c r="D2113" s="853"/>
    </row>
    <row r="2114" spans="1:4">
      <c r="A2114" s="853"/>
      <c r="B2114" s="853"/>
      <c r="C2114" s="853"/>
      <c r="D2114" s="853"/>
    </row>
    <row r="2115" spans="1:4">
      <c r="A2115" s="853"/>
      <c r="B2115" s="853"/>
      <c r="C2115" s="853"/>
      <c r="D2115" s="853"/>
    </row>
    <row r="2116" spans="1:4">
      <c r="A2116" s="853"/>
      <c r="B2116" s="853"/>
      <c r="C2116" s="853"/>
      <c r="D2116" s="853"/>
    </row>
    <row r="2117" spans="1:4">
      <c r="A2117" s="853"/>
      <c r="B2117" s="853"/>
      <c r="C2117" s="853"/>
      <c r="D2117" s="853"/>
    </row>
    <row r="2118" spans="1:4">
      <c r="A2118" s="853"/>
      <c r="B2118" s="853"/>
      <c r="C2118" s="853"/>
      <c r="D2118" s="853"/>
    </row>
    <row r="2119" spans="1:4">
      <c r="A2119" s="853"/>
      <c r="B2119" s="853"/>
      <c r="C2119" s="853"/>
      <c r="D2119" s="853"/>
    </row>
    <row r="2120" spans="1:4">
      <c r="A2120" s="853"/>
      <c r="B2120" s="853"/>
      <c r="C2120" s="853"/>
      <c r="D2120" s="853"/>
    </row>
    <row r="2121" spans="1:4">
      <c r="A2121" s="853"/>
      <c r="B2121" s="853"/>
      <c r="C2121" s="853"/>
      <c r="D2121" s="853"/>
    </row>
  </sheetData>
  <sheetProtection selectLockedCells="1"/>
  <mergeCells count="1">
    <mergeCell ref="A1:A2"/>
  </mergeCells>
  <conditionalFormatting sqref="E857">
    <cfRule type="cellIs" dxfId="51" priority="2" stopIfTrue="1" operator="equal">
      <formula>0</formula>
    </cfRule>
  </conditionalFormatting>
  <conditionalFormatting sqref="E899">
    <cfRule type="cellIs" dxfId="50" priority="1" stopIfTrue="1" operator="equal">
      <formula>0</formula>
    </cfRule>
  </conditionalFormatting>
  <pageMargins left="0.70866141732283472" right="0.70866141732283472" top="0.74803149606299213" bottom="0.74803149606299213" header="0.31496062992125984" footer="0.31496062992125984"/>
  <pageSetup paperSize="9" scale="10" orientation="portrait" r:id="rId1"/>
  <rowBreaks count="25" manualBreakCount="25">
    <brk id="51" max="5" man="1"/>
    <brk id="76" max="5" man="1"/>
    <brk id="105" max="5" man="1"/>
    <brk id="142" max="5" man="1"/>
    <brk id="196" max="5" man="1"/>
    <brk id="245" max="5" man="1"/>
    <brk id="303" max="5" man="1"/>
    <brk id="344" max="5" man="1"/>
    <brk id="425" max="5" man="1"/>
    <brk id="485" max="5" man="1"/>
    <brk id="544" max="5" man="1"/>
    <brk id="560" max="5" man="1"/>
    <brk id="575" max="5" man="1"/>
    <brk id="666" max="5" man="1"/>
    <brk id="726" max="5" man="1"/>
    <brk id="755" max="5" man="1"/>
    <brk id="862" max="5" man="1"/>
    <brk id="903" max="5" man="1"/>
    <brk id="944" max="5" man="1"/>
    <brk id="966" max="5" man="1"/>
    <brk id="989" max="5" man="1"/>
    <brk id="1019" max="5" man="1"/>
    <brk id="1057" max="5" man="1"/>
    <brk id="1086" max="5" man="1"/>
    <brk id="1110"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9F86B-4BA8-4B2D-8E29-E1C99E8A02F4}">
  <dimension ref="A1:F629"/>
  <sheetViews>
    <sheetView view="pageBreakPreview" topLeftCell="A18" zoomScaleNormal="100" zoomScaleSheetLayoutView="100" workbookViewId="0">
      <selection activeCell="F22" sqref="F22"/>
    </sheetView>
  </sheetViews>
  <sheetFormatPr defaultColWidth="9.140625" defaultRowHeight="11.25"/>
  <cols>
    <col min="1" max="1" width="5.28515625" style="1047" customWidth="1"/>
    <col min="2" max="2" width="38.85546875" style="822" customWidth="1"/>
    <col min="3" max="3" width="11.140625" style="832" customWidth="1"/>
    <col min="4" max="4" width="8.7109375" style="851" customWidth="1"/>
    <col min="5" max="5" width="10.140625" style="960" customWidth="1"/>
    <col min="6" max="6" width="12.85546875" style="887" customWidth="1"/>
    <col min="7" max="16384" width="9.140625" style="776"/>
  </cols>
  <sheetData>
    <row r="1" spans="1:6" ht="22.5">
      <c r="A1" s="2471" t="s">
        <v>0</v>
      </c>
      <c r="B1" s="142" t="s">
        <v>1</v>
      </c>
      <c r="C1" s="143" t="s">
        <v>2</v>
      </c>
      <c r="D1" s="144" t="s">
        <v>3</v>
      </c>
      <c r="E1" s="514" t="s">
        <v>4</v>
      </c>
      <c r="F1" s="2473" t="s">
        <v>5</v>
      </c>
    </row>
    <row r="2" spans="1:6">
      <c r="A2" s="2472"/>
      <c r="B2" s="145"/>
      <c r="C2" s="146"/>
      <c r="D2" s="147"/>
      <c r="E2" s="516"/>
      <c r="F2" s="2474"/>
    </row>
    <row r="3" spans="1:6">
      <c r="A3" s="551"/>
      <c r="B3" s="552"/>
      <c r="C3" s="551"/>
      <c r="D3" s="553"/>
      <c r="E3" s="56"/>
      <c r="F3" s="553"/>
    </row>
    <row r="4" spans="1:6" ht="12.75">
      <c r="A4" s="468" t="s">
        <v>3668</v>
      </c>
      <c r="B4" s="469" t="s">
        <v>3669</v>
      </c>
      <c r="C4" s="470"/>
      <c r="D4" s="471"/>
      <c r="E4" s="2377"/>
      <c r="F4" s="639"/>
    </row>
    <row r="5" spans="1:6">
      <c r="A5" s="659"/>
      <c r="B5" s="660"/>
      <c r="C5" s="661"/>
      <c r="D5" s="662"/>
      <c r="E5" s="781"/>
      <c r="F5" s="747"/>
    </row>
    <row r="6" spans="1:6" ht="12.75">
      <c r="A6" s="1155" t="s">
        <v>3670</v>
      </c>
      <c r="B6" s="1156" t="s">
        <v>3669</v>
      </c>
      <c r="C6" s="1157"/>
      <c r="D6" s="1158"/>
      <c r="E6" s="781"/>
      <c r="F6" s="748"/>
    </row>
    <row r="7" spans="1:6" ht="12.75">
      <c r="A7" s="1155"/>
      <c r="B7" s="1159"/>
      <c r="C7" s="1157"/>
      <c r="D7" s="1158"/>
      <c r="E7" s="781"/>
      <c r="F7" s="748"/>
    </row>
    <row r="8" spans="1:6" ht="25.5">
      <c r="A8" s="1329" t="s">
        <v>3504</v>
      </c>
      <c r="B8" s="1196" t="s">
        <v>3671</v>
      </c>
      <c r="C8" s="665"/>
      <c r="D8" s="720"/>
      <c r="E8" s="781"/>
      <c r="F8" s="748"/>
    </row>
    <row r="9" spans="1:6" ht="12.75">
      <c r="A9" s="1161"/>
      <c r="B9" s="667"/>
      <c r="C9" s="1168"/>
      <c r="D9" s="1332"/>
      <c r="E9" s="781"/>
      <c r="F9" s="748"/>
    </row>
    <row r="10" spans="1:6" ht="25.5">
      <c r="A10" s="736" t="s">
        <v>3445</v>
      </c>
      <c r="B10" s="728" t="s">
        <v>3672</v>
      </c>
      <c r="C10" s="1168"/>
      <c r="D10" s="1332"/>
      <c r="E10" s="781"/>
      <c r="F10" s="748"/>
    </row>
    <row r="11" spans="1:6" ht="12.75">
      <c r="A11" s="1333" t="s">
        <v>3448</v>
      </c>
      <c r="B11" s="1162" t="s">
        <v>3673</v>
      </c>
      <c r="C11" s="1168"/>
      <c r="D11" s="1332"/>
      <c r="E11" s="781"/>
      <c r="F11" s="748"/>
    </row>
    <row r="12" spans="1:6" ht="12.75">
      <c r="A12" s="1333" t="s">
        <v>3448</v>
      </c>
      <c r="B12" s="1162" t="s">
        <v>3674</v>
      </c>
      <c r="C12" s="1168"/>
      <c r="D12" s="1332"/>
      <c r="E12" s="781"/>
      <c r="F12" s="750"/>
    </row>
    <row r="13" spans="1:6" ht="25.5">
      <c r="A13" s="1333" t="s">
        <v>3448</v>
      </c>
      <c r="B13" s="1162" t="s">
        <v>3675</v>
      </c>
      <c r="C13" s="1168"/>
      <c r="D13" s="1332"/>
      <c r="E13" s="781"/>
      <c r="F13" s="750"/>
    </row>
    <row r="14" spans="1:6" ht="25.5">
      <c r="A14" s="1333" t="s">
        <v>3448</v>
      </c>
      <c r="B14" s="1162" t="s">
        <v>3676</v>
      </c>
      <c r="C14" s="1168"/>
      <c r="D14" s="1332"/>
      <c r="E14" s="781"/>
      <c r="F14" s="750"/>
    </row>
    <row r="15" spans="1:6" ht="12.75">
      <c r="A15" s="1333" t="s">
        <v>3448</v>
      </c>
      <c r="B15" s="1162" t="s">
        <v>3677</v>
      </c>
      <c r="C15" s="1168"/>
      <c r="D15" s="1332"/>
      <c r="E15" s="781"/>
      <c r="F15" s="752"/>
    </row>
    <row r="16" spans="1:6" ht="12.75">
      <c r="A16" s="1333" t="s">
        <v>3448</v>
      </c>
      <c r="B16" s="1162" t="s">
        <v>3678</v>
      </c>
      <c r="C16" s="1168"/>
      <c r="D16" s="1332"/>
      <c r="E16" s="781"/>
      <c r="F16" s="751"/>
    </row>
    <row r="17" spans="1:6" ht="25.5">
      <c r="A17" s="1333" t="s">
        <v>3448</v>
      </c>
      <c r="B17" s="1162" t="s">
        <v>3679</v>
      </c>
      <c r="C17" s="1168"/>
      <c r="D17" s="1332"/>
      <c r="E17" s="781"/>
      <c r="F17" s="752"/>
    </row>
    <row r="18" spans="1:6" ht="25.5">
      <c r="A18" s="1333" t="s">
        <v>3448</v>
      </c>
      <c r="B18" s="1162" t="s">
        <v>3680</v>
      </c>
      <c r="C18" s="1168"/>
      <c r="D18" s="1332"/>
      <c r="E18" s="781"/>
      <c r="F18" s="752"/>
    </row>
    <row r="19" spans="1:6" ht="63.75">
      <c r="A19" s="1333" t="s">
        <v>3448</v>
      </c>
      <c r="B19" s="1162" t="s">
        <v>3681</v>
      </c>
      <c r="C19" s="1168"/>
      <c r="D19" s="1332"/>
      <c r="E19" s="781"/>
      <c r="F19" s="753"/>
    </row>
    <row r="20" spans="1:6" ht="12.75">
      <c r="A20" s="1333" t="s">
        <v>3448</v>
      </c>
      <c r="B20" s="728" t="s">
        <v>3682</v>
      </c>
      <c r="C20" s="1168"/>
      <c r="D20" s="1332"/>
      <c r="E20" s="781"/>
      <c r="F20" s="754"/>
    </row>
    <row r="21" spans="1:6" ht="25.5">
      <c r="A21" s="1333"/>
      <c r="B21" s="1162" t="s">
        <v>3683</v>
      </c>
      <c r="C21" s="1168"/>
      <c r="D21" s="1332"/>
      <c r="E21" s="781"/>
      <c r="F21" s="754"/>
    </row>
    <row r="22" spans="1:6" ht="25.5">
      <c r="A22" s="1333"/>
      <c r="B22" s="1162" t="s">
        <v>3684</v>
      </c>
      <c r="C22" s="1168"/>
      <c r="D22" s="1332"/>
      <c r="E22" s="781"/>
      <c r="F22" s="754"/>
    </row>
    <row r="23" spans="1:6" ht="25.5">
      <c r="A23" s="1333"/>
      <c r="B23" s="1162" t="s">
        <v>3685</v>
      </c>
      <c r="C23" s="1168"/>
      <c r="D23" s="1332"/>
      <c r="E23" s="781"/>
      <c r="F23" s="751"/>
    </row>
    <row r="24" spans="1:6" ht="12.75">
      <c r="A24" s="1333" t="s">
        <v>3448</v>
      </c>
      <c r="B24" s="1162" t="s">
        <v>3686</v>
      </c>
      <c r="C24" s="1168"/>
      <c r="D24" s="1332"/>
      <c r="E24" s="781"/>
      <c r="F24" s="754"/>
    </row>
    <row r="25" spans="1:6" ht="25.5">
      <c r="A25" s="1333"/>
      <c r="B25" s="1162" t="s">
        <v>3687</v>
      </c>
      <c r="C25" s="1168"/>
      <c r="D25" s="1332"/>
      <c r="E25" s="781"/>
      <c r="F25" s="754"/>
    </row>
    <row r="26" spans="1:6" ht="38.25">
      <c r="A26" s="1333" t="s">
        <v>3448</v>
      </c>
      <c r="B26" s="1334" t="s">
        <v>3688</v>
      </c>
      <c r="C26" s="1243"/>
      <c r="D26" s="1335"/>
      <c r="E26" s="2071"/>
      <c r="F26" s="2076"/>
    </row>
    <row r="27" spans="1:6" ht="12.75">
      <c r="A27" s="1333"/>
      <c r="B27" s="728"/>
      <c r="C27" s="665" t="s">
        <v>3450</v>
      </c>
      <c r="D27" s="693">
        <v>1</v>
      </c>
      <c r="E27" s="801">
        <v>2100</v>
      </c>
      <c r="F27" s="1111">
        <f>D27*E27</f>
        <v>2100</v>
      </c>
    </row>
    <row r="28" spans="1:6" ht="12.75">
      <c r="A28" s="1333"/>
      <c r="B28" s="1162"/>
      <c r="C28" s="1168"/>
      <c r="D28" s="1332"/>
      <c r="E28" s="814"/>
      <c r="F28" s="754"/>
    </row>
    <row r="29" spans="1:6" ht="51">
      <c r="A29" s="680" t="s">
        <v>3452</v>
      </c>
      <c r="B29" s="681" t="s">
        <v>3689</v>
      </c>
      <c r="C29" s="671" t="s">
        <v>3450</v>
      </c>
      <c r="D29" s="693">
        <v>1</v>
      </c>
      <c r="E29" s="801">
        <v>2500</v>
      </c>
      <c r="F29" s="1111">
        <f>D29*E29</f>
        <v>2500</v>
      </c>
    </row>
    <row r="30" spans="1:6" ht="12.75">
      <c r="A30" s="680"/>
      <c r="B30" s="681"/>
      <c r="C30" s="1207"/>
      <c r="D30" s="666"/>
      <c r="E30" s="2414"/>
      <c r="F30" s="753"/>
    </row>
    <row r="31" spans="1:6" ht="38.25">
      <c r="A31" s="680" t="s">
        <v>3454</v>
      </c>
      <c r="B31" s="681" t="s">
        <v>3690</v>
      </c>
      <c r="C31" s="717" t="s">
        <v>3450</v>
      </c>
      <c r="D31" s="693">
        <v>1</v>
      </c>
      <c r="E31" s="801">
        <v>1250</v>
      </c>
      <c r="F31" s="1111">
        <f>D31*E31</f>
        <v>1250</v>
      </c>
    </row>
    <row r="32" spans="1:6" ht="12.75">
      <c r="A32" s="670"/>
      <c r="B32" s="667"/>
      <c r="C32" s="665"/>
      <c r="D32" s="1336"/>
      <c r="E32" s="781"/>
      <c r="F32" s="752"/>
    </row>
    <row r="33" spans="1:6" ht="12.75">
      <c r="A33" s="1337"/>
      <c r="B33" s="1193" t="s">
        <v>3691</v>
      </c>
      <c r="C33" s="1194"/>
      <c r="D33" s="1338"/>
      <c r="E33" s="2415"/>
      <c r="F33" s="2077">
        <f>SUM(F27:F31)</f>
        <v>5850</v>
      </c>
    </row>
    <row r="34" spans="1:6" ht="12.75">
      <c r="A34" s="798"/>
      <c r="B34" s="792"/>
      <c r="C34" s="790"/>
      <c r="D34" s="797"/>
      <c r="E34" s="781"/>
      <c r="F34" s="796"/>
    </row>
    <row r="35" spans="1:6" ht="12.75">
      <c r="A35" s="802"/>
      <c r="B35" s="803"/>
      <c r="C35" s="804"/>
      <c r="D35" s="805"/>
      <c r="E35" s="781"/>
      <c r="F35" s="789"/>
    </row>
    <row r="36" spans="1:6" ht="12.75">
      <c r="A36" s="802"/>
      <c r="B36" s="803"/>
      <c r="C36" s="804"/>
      <c r="D36" s="805"/>
      <c r="E36" s="781"/>
      <c r="F36" s="789"/>
    </row>
    <row r="37" spans="1:6" ht="12.75">
      <c r="A37" s="802"/>
      <c r="B37" s="803"/>
      <c r="C37" s="804"/>
      <c r="D37" s="805"/>
      <c r="E37" s="781"/>
      <c r="F37" s="789"/>
    </row>
    <row r="38" spans="1:6" ht="12.75">
      <c r="A38" s="802"/>
      <c r="B38" s="803"/>
      <c r="C38" s="804"/>
      <c r="D38" s="805"/>
      <c r="E38" s="781"/>
      <c r="F38" s="789"/>
    </row>
    <row r="39" spans="1:6" ht="12.75">
      <c r="A39" s="802"/>
      <c r="B39" s="803"/>
      <c r="C39" s="804"/>
      <c r="D39" s="805"/>
      <c r="E39" s="781"/>
      <c r="F39" s="789"/>
    </row>
    <row r="40" spans="1:6" ht="12.75">
      <c r="A40" s="802"/>
      <c r="B40" s="803"/>
      <c r="C40" s="804"/>
      <c r="D40" s="805"/>
      <c r="E40" s="781"/>
      <c r="F40" s="789"/>
    </row>
    <row r="41" spans="1:6" ht="12.75">
      <c r="A41" s="802"/>
      <c r="B41" s="803"/>
      <c r="C41" s="804"/>
      <c r="D41" s="805"/>
      <c r="E41" s="781"/>
      <c r="F41" s="789"/>
    </row>
    <row r="42" spans="1:6" ht="12.75">
      <c r="A42" s="802"/>
      <c r="B42" s="803"/>
      <c r="C42" s="804"/>
      <c r="D42" s="805"/>
      <c r="E42" s="781"/>
      <c r="F42" s="789"/>
    </row>
    <row r="43" spans="1:6" ht="12.75">
      <c r="A43" s="802"/>
      <c r="B43" s="803"/>
      <c r="C43" s="804"/>
      <c r="D43" s="805"/>
      <c r="E43" s="781"/>
      <c r="F43" s="789"/>
    </row>
    <row r="44" spans="1:6" ht="12.75">
      <c r="A44" s="802"/>
      <c r="B44" s="803"/>
      <c r="C44" s="804"/>
      <c r="D44" s="805"/>
      <c r="E44" s="781"/>
      <c r="F44" s="789"/>
    </row>
    <row r="45" spans="1:6" ht="12.75">
      <c r="A45" s="802"/>
      <c r="B45" s="803"/>
      <c r="C45" s="804"/>
      <c r="D45" s="805"/>
      <c r="E45" s="781"/>
      <c r="F45" s="789"/>
    </row>
    <row r="46" spans="1:6" ht="12.75">
      <c r="A46" s="802"/>
      <c r="B46" s="803"/>
      <c r="C46" s="804"/>
      <c r="D46" s="805"/>
      <c r="E46" s="781"/>
      <c r="F46" s="789"/>
    </row>
    <row r="47" spans="1:6" ht="12.75">
      <c r="A47" s="802"/>
      <c r="B47" s="803"/>
      <c r="C47" s="804"/>
      <c r="D47" s="805"/>
      <c r="E47" s="781"/>
      <c r="F47" s="789"/>
    </row>
    <row r="48" spans="1:6" ht="12.75">
      <c r="A48" s="802"/>
      <c r="B48" s="803"/>
      <c r="C48" s="804"/>
      <c r="D48" s="805"/>
      <c r="E48" s="781"/>
      <c r="F48" s="789"/>
    </row>
    <row r="49" spans="1:6" ht="12.75">
      <c r="A49" s="802"/>
      <c r="B49" s="803"/>
      <c r="C49" s="804"/>
      <c r="D49" s="805"/>
      <c r="E49" s="781"/>
      <c r="F49" s="789"/>
    </row>
    <row r="50" spans="1:6" ht="12.75">
      <c r="A50" s="802"/>
      <c r="B50" s="803"/>
      <c r="C50" s="804"/>
      <c r="D50" s="805"/>
      <c r="E50" s="781"/>
      <c r="F50" s="789"/>
    </row>
    <row r="51" spans="1:6" ht="12.75">
      <c r="A51" s="802"/>
      <c r="B51" s="803"/>
      <c r="C51" s="804"/>
      <c r="D51" s="805"/>
      <c r="E51" s="781"/>
      <c r="F51" s="789"/>
    </row>
    <row r="52" spans="1:6" ht="12.75">
      <c r="A52" s="802"/>
      <c r="B52" s="803"/>
      <c r="C52" s="804"/>
      <c r="D52" s="805"/>
      <c r="E52" s="781"/>
      <c r="F52" s="789"/>
    </row>
    <row r="53" spans="1:6" ht="12.75">
      <c r="A53" s="802"/>
      <c r="B53" s="803"/>
      <c r="C53" s="804"/>
      <c r="D53" s="805"/>
      <c r="E53" s="781"/>
      <c r="F53" s="789"/>
    </row>
    <row r="54" spans="1:6" ht="12.75">
      <c r="A54" s="802"/>
      <c r="B54" s="803"/>
      <c r="C54" s="804"/>
      <c r="D54" s="805"/>
      <c r="E54" s="781"/>
      <c r="F54" s="789"/>
    </row>
    <row r="55" spans="1:6" ht="12.75">
      <c r="A55" s="802"/>
      <c r="B55" s="803"/>
      <c r="C55" s="804"/>
      <c r="D55" s="805"/>
      <c r="E55" s="781"/>
      <c r="F55" s="789"/>
    </row>
    <row r="56" spans="1:6" ht="12.75">
      <c r="A56" s="802"/>
      <c r="B56" s="803"/>
      <c r="C56" s="804"/>
      <c r="D56" s="805"/>
      <c r="E56" s="781"/>
      <c r="F56" s="789"/>
    </row>
    <row r="57" spans="1:6" ht="12.75">
      <c r="A57" s="802"/>
      <c r="B57" s="803"/>
      <c r="C57" s="804"/>
      <c r="D57" s="805"/>
      <c r="E57" s="781"/>
      <c r="F57" s="789"/>
    </row>
    <row r="58" spans="1:6" ht="12.75">
      <c r="A58" s="802"/>
      <c r="B58" s="803"/>
      <c r="C58" s="804"/>
      <c r="D58" s="805"/>
      <c r="E58" s="781"/>
      <c r="F58" s="789"/>
    </row>
    <row r="59" spans="1:6" ht="12.75">
      <c r="A59" s="802"/>
      <c r="B59" s="803"/>
      <c r="C59" s="804"/>
      <c r="D59" s="805"/>
      <c r="E59" s="781"/>
      <c r="F59" s="789"/>
    </row>
    <row r="60" spans="1:6" ht="12.75">
      <c r="A60" s="802"/>
      <c r="B60" s="803"/>
      <c r="C60" s="804"/>
      <c r="D60" s="805"/>
      <c r="E60" s="781"/>
      <c r="F60" s="789"/>
    </row>
    <row r="61" spans="1:6" ht="12.75">
      <c r="A61" s="802"/>
      <c r="B61" s="803"/>
      <c r="C61" s="804"/>
      <c r="D61" s="805"/>
      <c r="E61" s="781"/>
      <c r="F61" s="789"/>
    </row>
    <row r="62" spans="1:6" ht="12.75">
      <c r="A62" s="802"/>
      <c r="B62" s="803"/>
      <c r="C62" s="804"/>
      <c r="D62" s="805"/>
      <c r="E62" s="781"/>
      <c r="F62" s="789"/>
    </row>
    <row r="63" spans="1:6" ht="12.75">
      <c r="A63" s="802"/>
      <c r="B63" s="803"/>
      <c r="C63" s="804"/>
      <c r="D63" s="805"/>
      <c r="E63" s="781"/>
      <c r="F63" s="789"/>
    </row>
    <row r="64" spans="1:6" ht="12.75">
      <c r="A64" s="802"/>
      <c r="B64" s="803"/>
      <c r="C64" s="804"/>
      <c r="D64" s="805"/>
      <c r="E64" s="781"/>
      <c r="F64" s="789"/>
    </row>
    <row r="65" spans="1:6" ht="12.75">
      <c r="A65" s="802"/>
      <c r="B65" s="803"/>
      <c r="C65" s="804"/>
      <c r="D65" s="805"/>
      <c r="E65" s="781"/>
      <c r="F65" s="789"/>
    </row>
    <row r="66" spans="1:6" ht="12.75">
      <c r="A66" s="802"/>
      <c r="B66" s="803"/>
      <c r="C66" s="804"/>
      <c r="D66" s="805"/>
      <c r="E66" s="781"/>
      <c r="F66" s="789"/>
    </row>
    <row r="67" spans="1:6" ht="12.75">
      <c r="A67" s="802"/>
      <c r="B67" s="803"/>
      <c r="C67" s="804"/>
      <c r="D67" s="805"/>
      <c r="E67" s="781"/>
      <c r="F67" s="789"/>
    </row>
    <row r="68" spans="1:6" ht="12.75">
      <c r="A68" s="802"/>
      <c r="B68" s="803"/>
      <c r="C68" s="804"/>
      <c r="D68" s="805"/>
      <c r="E68" s="781"/>
      <c r="F68" s="789"/>
    </row>
    <row r="69" spans="1:6" ht="12.75">
      <c r="A69" s="802"/>
      <c r="B69" s="803"/>
      <c r="C69" s="804"/>
      <c r="D69" s="805"/>
      <c r="E69" s="781"/>
      <c r="F69" s="789"/>
    </row>
    <row r="70" spans="1:6" ht="12.75">
      <c r="A70" s="802"/>
      <c r="B70" s="803"/>
      <c r="C70" s="804"/>
      <c r="D70" s="805"/>
      <c r="E70" s="781"/>
      <c r="F70" s="789"/>
    </row>
    <row r="71" spans="1:6" ht="12.75">
      <c r="A71" s="802"/>
      <c r="B71" s="803"/>
      <c r="C71" s="804"/>
      <c r="D71" s="805"/>
      <c r="E71" s="781"/>
      <c r="F71" s="789"/>
    </row>
    <row r="72" spans="1:6" ht="12.75">
      <c r="A72" s="802"/>
      <c r="B72" s="803"/>
      <c r="C72" s="804"/>
      <c r="D72" s="805"/>
      <c r="E72" s="781"/>
      <c r="F72" s="789"/>
    </row>
    <row r="73" spans="1:6" ht="12.75">
      <c r="A73" s="802"/>
      <c r="B73" s="803"/>
      <c r="C73" s="804"/>
      <c r="D73" s="805"/>
      <c r="E73" s="781"/>
      <c r="F73" s="789"/>
    </row>
    <row r="74" spans="1:6" ht="12.75">
      <c r="A74" s="802"/>
      <c r="B74" s="803"/>
      <c r="C74" s="804"/>
      <c r="D74" s="805"/>
      <c r="E74" s="781"/>
      <c r="F74" s="789"/>
    </row>
    <row r="75" spans="1:6" ht="12.75">
      <c r="A75" s="802"/>
      <c r="B75" s="803"/>
      <c r="C75" s="804"/>
      <c r="D75" s="805"/>
      <c r="E75" s="781"/>
      <c r="F75" s="789"/>
    </row>
    <row r="76" spans="1:6" ht="12.75">
      <c r="A76" s="802"/>
      <c r="B76" s="803"/>
      <c r="C76" s="804"/>
      <c r="D76" s="805"/>
      <c r="E76" s="781"/>
      <c r="F76" s="789"/>
    </row>
    <row r="77" spans="1:6" ht="12.75">
      <c r="A77" s="802"/>
      <c r="B77" s="803"/>
      <c r="C77" s="804"/>
      <c r="D77" s="805"/>
      <c r="E77" s="781"/>
      <c r="F77" s="789"/>
    </row>
    <row r="78" spans="1:6" ht="12.75">
      <c r="A78" s="802"/>
      <c r="B78" s="803"/>
      <c r="C78" s="804"/>
      <c r="D78" s="805"/>
      <c r="E78" s="781"/>
      <c r="F78" s="789"/>
    </row>
    <row r="79" spans="1:6" ht="12.75">
      <c r="A79" s="802"/>
      <c r="B79" s="803"/>
      <c r="C79" s="804"/>
      <c r="D79" s="805"/>
      <c r="E79" s="781"/>
      <c r="F79" s="789"/>
    </row>
    <row r="80" spans="1:6" ht="12.75">
      <c r="A80" s="802"/>
      <c r="B80" s="803"/>
      <c r="C80" s="804"/>
      <c r="D80" s="805"/>
      <c r="E80" s="781"/>
      <c r="F80" s="789"/>
    </row>
    <row r="81" spans="1:6" ht="12.75">
      <c r="A81" s="802"/>
      <c r="B81" s="803"/>
      <c r="C81" s="804"/>
      <c r="D81" s="805"/>
      <c r="E81" s="781"/>
      <c r="F81" s="789"/>
    </row>
    <row r="82" spans="1:6" ht="12.75">
      <c r="A82" s="802"/>
      <c r="B82" s="803"/>
      <c r="C82" s="804"/>
      <c r="D82" s="805"/>
      <c r="E82" s="781"/>
      <c r="F82" s="789"/>
    </row>
    <row r="83" spans="1:6" ht="12.75">
      <c r="A83" s="802"/>
      <c r="B83" s="803"/>
      <c r="C83" s="804"/>
      <c r="D83" s="805"/>
      <c r="E83" s="781"/>
      <c r="F83" s="789"/>
    </row>
    <row r="84" spans="1:6" ht="12.75">
      <c r="A84" s="802"/>
      <c r="B84" s="803"/>
      <c r="C84" s="804"/>
      <c r="D84" s="805"/>
      <c r="E84" s="781"/>
      <c r="F84" s="789"/>
    </row>
    <row r="85" spans="1:6" ht="12.75">
      <c r="A85" s="802"/>
      <c r="B85" s="803"/>
      <c r="C85" s="804"/>
      <c r="D85" s="805"/>
      <c r="E85" s="781"/>
      <c r="F85" s="789"/>
    </row>
    <row r="86" spans="1:6" ht="12.75">
      <c r="A86" s="802"/>
      <c r="B86" s="803"/>
      <c r="C86" s="804"/>
      <c r="D86" s="805"/>
      <c r="E86" s="781"/>
      <c r="F86" s="789"/>
    </row>
    <row r="87" spans="1:6" ht="12.75">
      <c r="A87" s="802"/>
      <c r="B87" s="803"/>
      <c r="C87" s="804"/>
      <c r="D87" s="805"/>
      <c r="E87" s="781"/>
      <c r="F87" s="789"/>
    </row>
    <row r="88" spans="1:6" ht="12.75">
      <c r="A88" s="802"/>
      <c r="B88" s="803"/>
      <c r="C88" s="804"/>
      <c r="D88" s="805"/>
      <c r="E88" s="781"/>
      <c r="F88" s="789"/>
    </row>
    <row r="89" spans="1:6" ht="12.75">
      <c r="A89" s="802"/>
      <c r="B89" s="803"/>
      <c r="C89" s="804"/>
      <c r="D89" s="805"/>
      <c r="E89" s="781"/>
      <c r="F89" s="789"/>
    </row>
    <row r="90" spans="1:6" ht="12.75">
      <c r="A90" s="802"/>
      <c r="B90" s="803"/>
      <c r="C90" s="804"/>
      <c r="D90" s="805"/>
      <c r="E90" s="781"/>
      <c r="F90" s="789"/>
    </row>
    <row r="91" spans="1:6" ht="12.75">
      <c r="A91" s="802"/>
      <c r="B91" s="803"/>
      <c r="C91" s="804"/>
      <c r="D91" s="805"/>
      <c r="E91" s="781"/>
      <c r="F91" s="789"/>
    </row>
    <row r="92" spans="1:6" ht="12.75">
      <c r="A92" s="802"/>
      <c r="B92" s="803"/>
      <c r="C92" s="804"/>
      <c r="D92" s="805"/>
      <c r="E92" s="781"/>
      <c r="F92" s="789"/>
    </row>
    <row r="93" spans="1:6" ht="12.75">
      <c r="A93" s="802"/>
      <c r="B93" s="803"/>
      <c r="C93" s="804"/>
      <c r="D93" s="805"/>
      <c r="E93" s="781"/>
      <c r="F93" s="789"/>
    </row>
    <row r="94" spans="1:6" ht="12.75">
      <c r="A94" s="802"/>
      <c r="B94" s="803"/>
      <c r="C94" s="804"/>
      <c r="D94" s="805"/>
      <c r="E94" s="781"/>
      <c r="F94" s="789"/>
    </row>
    <row r="95" spans="1:6" ht="12.75">
      <c r="A95" s="802"/>
      <c r="B95" s="803"/>
      <c r="C95" s="804"/>
      <c r="D95" s="805"/>
      <c r="E95" s="781"/>
      <c r="F95" s="789"/>
    </row>
    <row r="96" spans="1:6" ht="12.75">
      <c r="A96" s="802"/>
      <c r="B96" s="803"/>
      <c r="C96" s="804"/>
      <c r="D96" s="805"/>
      <c r="E96" s="781"/>
      <c r="F96" s="789"/>
    </row>
    <row r="97" spans="1:6" ht="12.75">
      <c r="A97" s="802"/>
      <c r="B97" s="803"/>
      <c r="C97" s="804"/>
      <c r="D97" s="805"/>
      <c r="E97" s="781"/>
      <c r="F97" s="789"/>
    </row>
    <row r="98" spans="1:6" ht="12.75">
      <c r="A98" s="802"/>
      <c r="B98" s="803"/>
      <c r="C98" s="804"/>
      <c r="D98" s="805"/>
      <c r="E98" s="781"/>
      <c r="F98" s="789"/>
    </row>
    <row r="99" spans="1:6" ht="12.75">
      <c r="A99" s="802"/>
      <c r="B99" s="803"/>
      <c r="C99" s="804"/>
      <c r="D99" s="805"/>
      <c r="E99" s="781"/>
      <c r="F99" s="789"/>
    </row>
    <row r="100" spans="1:6" ht="12.75">
      <c r="A100" s="802"/>
      <c r="B100" s="803"/>
      <c r="C100" s="804"/>
      <c r="D100" s="805"/>
      <c r="E100" s="781"/>
      <c r="F100" s="789"/>
    </row>
    <row r="101" spans="1:6" ht="12.75">
      <c r="A101" s="802"/>
      <c r="B101" s="803"/>
      <c r="C101" s="804"/>
      <c r="D101" s="805"/>
      <c r="E101" s="781"/>
      <c r="F101" s="789"/>
    </row>
    <row r="102" spans="1:6" ht="12.75">
      <c r="A102" s="802"/>
      <c r="B102" s="803"/>
      <c r="C102" s="804"/>
      <c r="D102" s="805"/>
      <c r="E102" s="781"/>
      <c r="F102" s="789"/>
    </row>
    <row r="103" spans="1:6" ht="12.75">
      <c r="A103" s="802"/>
      <c r="B103" s="803"/>
      <c r="C103" s="804"/>
      <c r="D103" s="805"/>
      <c r="E103" s="781"/>
      <c r="F103" s="789"/>
    </row>
    <row r="104" spans="1:6" ht="12.75">
      <c r="A104" s="802"/>
      <c r="B104" s="803"/>
      <c r="C104" s="804"/>
      <c r="D104" s="805"/>
      <c r="E104" s="781"/>
      <c r="F104" s="789"/>
    </row>
    <row r="105" spans="1:6" ht="12.75">
      <c r="A105" s="802"/>
      <c r="B105" s="803"/>
      <c r="C105" s="804"/>
      <c r="D105" s="805"/>
      <c r="E105" s="781"/>
      <c r="F105" s="789"/>
    </row>
    <row r="106" spans="1:6" ht="12.75">
      <c r="A106" s="802"/>
      <c r="B106" s="803"/>
      <c r="C106" s="804"/>
      <c r="D106" s="805"/>
      <c r="E106" s="781"/>
      <c r="F106" s="789"/>
    </row>
    <row r="107" spans="1:6" ht="12.75">
      <c r="A107" s="802"/>
      <c r="B107" s="803"/>
      <c r="C107" s="804"/>
      <c r="D107" s="805"/>
      <c r="E107" s="781"/>
      <c r="F107" s="789"/>
    </row>
    <row r="108" spans="1:6" ht="12.75">
      <c r="A108" s="802"/>
      <c r="B108" s="803"/>
      <c r="C108" s="804"/>
      <c r="D108" s="805"/>
      <c r="E108" s="781"/>
      <c r="F108" s="789"/>
    </row>
    <row r="109" spans="1:6" ht="12.75">
      <c r="A109" s="802"/>
      <c r="B109" s="803"/>
      <c r="C109" s="804"/>
      <c r="D109" s="805"/>
      <c r="E109" s="781"/>
      <c r="F109" s="789"/>
    </row>
    <row r="110" spans="1:6" ht="12.75">
      <c r="A110" s="802"/>
      <c r="B110" s="803"/>
      <c r="C110" s="804"/>
      <c r="D110" s="805"/>
      <c r="E110" s="781"/>
      <c r="F110" s="789"/>
    </row>
    <row r="111" spans="1:6" ht="12.75">
      <c r="A111" s="802"/>
      <c r="B111" s="803"/>
      <c r="C111" s="804"/>
      <c r="D111" s="805"/>
      <c r="E111" s="781"/>
      <c r="F111" s="789"/>
    </row>
    <row r="112" spans="1:6" ht="12.75">
      <c r="A112" s="802"/>
      <c r="B112" s="803"/>
      <c r="C112" s="804"/>
      <c r="D112" s="805"/>
      <c r="E112" s="781"/>
      <c r="F112" s="789"/>
    </row>
    <row r="113" spans="1:6" ht="12.75">
      <c r="A113" s="802"/>
      <c r="B113" s="803"/>
      <c r="C113" s="804"/>
      <c r="D113" s="805"/>
      <c r="E113" s="781"/>
      <c r="F113" s="789"/>
    </row>
    <row r="114" spans="1:6" ht="12.75">
      <c r="A114" s="802"/>
      <c r="B114" s="803"/>
      <c r="C114" s="804"/>
      <c r="D114" s="805"/>
      <c r="E114" s="781"/>
      <c r="F114" s="789"/>
    </row>
    <row r="115" spans="1:6" ht="12.75">
      <c r="A115" s="802"/>
      <c r="B115" s="803"/>
      <c r="C115" s="804"/>
      <c r="D115" s="805"/>
      <c r="E115" s="781"/>
      <c r="F115" s="789"/>
    </row>
    <row r="116" spans="1:6" ht="12.75">
      <c r="A116" s="802"/>
      <c r="B116" s="803"/>
      <c r="C116" s="804"/>
      <c r="D116" s="805"/>
      <c r="E116" s="781"/>
      <c r="F116" s="789"/>
    </row>
    <row r="117" spans="1:6" ht="12.75">
      <c r="A117" s="802"/>
      <c r="B117" s="803"/>
      <c r="C117" s="804"/>
      <c r="D117" s="805"/>
      <c r="E117" s="781"/>
      <c r="F117" s="789"/>
    </row>
    <row r="118" spans="1:6" ht="12.75">
      <c r="A118" s="802"/>
      <c r="B118" s="803"/>
      <c r="C118" s="804"/>
      <c r="D118" s="805"/>
      <c r="E118" s="781"/>
      <c r="F118" s="789"/>
    </row>
    <row r="119" spans="1:6" ht="12.75">
      <c r="A119" s="802"/>
      <c r="B119" s="803"/>
      <c r="C119" s="804"/>
      <c r="D119" s="805"/>
      <c r="E119" s="781"/>
      <c r="F119" s="789"/>
    </row>
    <row r="120" spans="1:6" ht="12.75">
      <c r="A120" s="802"/>
      <c r="B120" s="803"/>
      <c r="C120" s="804"/>
      <c r="D120" s="805"/>
      <c r="E120" s="781"/>
      <c r="F120" s="789"/>
    </row>
    <row r="121" spans="1:6" ht="12.75">
      <c r="A121" s="802"/>
      <c r="B121" s="803"/>
      <c r="C121" s="804"/>
      <c r="D121" s="805"/>
      <c r="E121" s="781"/>
      <c r="F121" s="789"/>
    </row>
    <row r="122" spans="1:6" ht="12.75">
      <c r="A122" s="802"/>
      <c r="B122" s="803"/>
      <c r="C122" s="804"/>
      <c r="D122" s="805"/>
      <c r="E122" s="781"/>
      <c r="F122" s="789"/>
    </row>
    <row r="123" spans="1:6" ht="12.75">
      <c r="A123" s="802"/>
      <c r="B123" s="803"/>
      <c r="C123" s="804"/>
      <c r="D123" s="805"/>
      <c r="E123" s="781"/>
      <c r="F123" s="789"/>
    </row>
    <row r="124" spans="1:6" ht="12.75">
      <c r="A124" s="802"/>
      <c r="B124" s="803"/>
      <c r="C124" s="804"/>
      <c r="D124" s="805"/>
      <c r="E124" s="781"/>
      <c r="F124" s="789"/>
    </row>
    <row r="125" spans="1:6" ht="12.75">
      <c r="A125" s="802"/>
      <c r="B125" s="803"/>
      <c r="C125" s="804"/>
      <c r="D125" s="805"/>
      <c r="E125" s="781"/>
      <c r="F125" s="789"/>
    </row>
    <row r="126" spans="1:6" ht="12.75">
      <c r="A126" s="802"/>
      <c r="B126" s="803"/>
      <c r="C126" s="804"/>
      <c r="D126" s="805"/>
      <c r="E126" s="781"/>
      <c r="F126" s="789"/>
    </row>
    <row r="127" spans="1:6" ht="12.75">
      <c r="A127" s="802"/>
      <c r="B127" s="803"/>
      <c r="C127" s="804"/>
      <c r="D127" s="805"/>
      <c r="E127" s="781"/>
      <c r="F127" s="789"/>
    </row>
    <row r="128" spans="1:6" ht="12.75">
      <c r="A128" s="802"/>
      <c r="B128" s="803"/>
      <c r="C128" s="804"/>
      <c r="D128" s="805"/>
      <c r="E128" s="781"/>
      <c r="F128" s="789"/>
    </row>
    <row r="129" spans="1:6" ht="12.75">
      <c r="A129" s="802"/>
      <c r="B129" s="803"/>
      <c r="C129" s="804"/>
      <c r="D129" s="805"/>
      <c r="E129" s="781"/>
      <c r="F129" s="789"/>
    </row>
    <row r="130" spans="1:6" ht="12.75">
      <c r="A130" s="802"/>
      <c r="B130" s="803"/>
      <c r="C130" s="804"/>
      <c r="D130" s="805"/>
      <c r="E130" s="781"/>
      <c r="F130" s="789"/>
    </row>
    <row r="131" spans="1:6" ht="12.75">
      <c r="A131" s="802"/>
      <c r="B131" s="803"/>
      <c r="C131" s="804"/>
      <c r="D131" s="805"/>
      <c r="E131" s="781"/>
      <c r="F131" s="789"/>
    </row>
    <row r="132" spans="1:6" ht="12.75">
      <c r="A132" s="802"/>
      <c r="B132" s="803"/>
      <c r="C132" s="804"/>
      <c r="D132" s="805"/>
      <c r="E132" s="781"/>
      <c r="F132" s="789"/>
    </row>
    <row r="133" spans="1:6" ht="12.75">
      <c r="A133" s="802"/>
      <c r="B133" s="803"/>
      <c r="C133" s="804"/>
      <c r="D133" s="805"/>
      <c r="E133" s="781"/>
      <c r="F133" s="789"/>
    </row>
    <row r="134" spans="1:6" ht="12.75">
      <c r="A134" s="802"/>
      <c r="B134" s="803"/>
      <c r="C134" s="804"/>
      <c r="D134" s="805"/>
      <c r="E134" s="781"/>
      <c r="F134" s="789"/>
    </row>
    <row r="135" spans="1:6" ht="12.75">
      <c r="A135" s="802"/>
      <c r="B135" s="803"/>
      <c r="C135" s="804"/>
      <c r="D135" s="805"/>
      <c r="E135" s="781"/>
      <c r="F135" s="789"/>
    </row>
    <row r="136" spans="1:6" ht="12.75">
      <c r="A136" s="802"/>
      <c r="B136" s="803"/>
      <c r="C136" s="804"/>
      <c r="D136" s="805"/>
      <c r="E136" s="781"/>
      <c r="F136" s="789"/>
    </row>
    <row r="137" spans="1:6" ht="12.75">
      <c r="A137" s="802"/>
      <c r="B137" s="803"/>
      <c r="C137" s="804"/>
      <c r="D137" s="805"/>
      <c r="E137" s="781"/>
      <c r="F137" s="789"/>
    </row>
    <row r="138" spans="1:6" ht="12.75">
      <c r="A138" s="802"/>
      <c r="B138" s="803"/>
      <c r="C138" s="804"/>
      <c r="D138" s="805"/>
      <c r="E138" s="781"/>
      <c r="F138" s="789"/>
    </row>
    <row r="139" spans="1:6" ht="12.75">
      <c r="A139" s="802"/>
      <c r="B139" s="803"/>
      <c r="C139" s="804"/>
      <c r="D139" s="805"/>
      <c r="E139" s="781"/>
      <c r="F139" s="789"/>
    </row>
    <row r="140" spans="1:6" ht="12.75">
      <c r="A140" s="802"/>
      <c r="B140" s="803"/>
      <c r="C140" s="804"/>
      <c r="D140" s="805"/>
      <c r="E140" s="781"/>
      <c r="F140" s="789"/>
    </row>
    <row r="141" spans="1:6" ht="12.75">
      <c r="A141" s="802"/>
      <c r="B141" s="803"/>
      <c r="C141" s="804"/>
      <c r="D141" s="805"/>
      <c r="E141" s="781"/>
      <c r="F141" s="789"/>
    </row>
    <row r="142" spans="1:6" ht="12.75">
      <c r="A142" s="802"/>
      <c r="B142" s="803"/>
      <c r="C142" s="804"/>
      <c r="D142" s="805"/>
      <c r="E142" s="781"/>
      <c r="F142" s="789"/>
    </row>
    <row r="143" spans="1:6" ht="12.75">
      <c r="A143" s="802"/>
      <c r="B143" s="803"/>
      <c r="C143" s="804"/>
      <c r="D143" s="805"/>
      <c r="E143" s="781"/>
      <c r="F143" s="789"/>
    </row>
    <row r="144" spans="1:6" ht="12.75">
      <c r="A144" s="802"/>
      <c r="B144" s="803"/>
      <c r="C144" s="804"/>
      <c r="D144" s="805"/>
      <c r="E144" s="781"/>
      <c r="F144" s="789"/>
    </row>
    <row r="145" spans="1:6" ht="12.75">
      <c r="A145" s="802"/>
      <c r="B145" s="803"/>
      <c r="C145" s="804"/>
      <c r="D145" s="805"/>
      <c r="E145" s="781"/>
      <c r="F145" s="789"/>
    </row>
    <row r="146" spans="1:6" ht="12.75">
      <c r="A146" s="802"/>
      <c r="B146" s="803"/>
      <c r="C146" s="804"/>
      <c r="D146" s="805"/>
      <c r="E146" s="781"/>
      <c r="F146" s="789"/>
    </row>
    <row r="147" spans="1:6" ht="12.75">
      <c r="A147" s="802"/>
      <c r="B147" s="803"/>
      <c r="C147" s="804"/>
      <c r="D147" s="805"/>
      <c r="E147" s="781"/>
      <c r="F147" s="789"/>
    </row>
    <row r="148" spans="1:6" ht="12.75">
      <c r="A148" s="802"/>
      <c r="B148" s="803"/>
      <c r="C148" s="804"/>
      <c r="D148" s="805"/>
      <c r="E148" s="781"/>
      <c r="F148" s="789"/>
    </row>
    <row r="149" spans="1:6" ht="12.75">
      <c r="A149" s="802"/>
      <c r="B149" s="803"/>
      <c r="C149" s="804"/>
      <c r="D149" s="805"/>
      <c r="E149" s="781"/>
      <c r="F149" s="789"/>
    </row>
    <row r="150" spans="1:6" ht="12.75">
      <c r="A150" s="802"/>
      <c r="B150" s="803"/>
      <c r="C150" s="804"/>
      <c r="D150" s="805"/>
      <c r="E150" s="781"/>
      <c r="F150" s="789"/>
    </row>
    <row r="151" spans="1:6" ht="12.75">
      <c r="A151" s="802"/>
      <c r="B151" s="803"/>
      <c r="C151" s="804"/>
      <c r="D151" s="805"/>
      <c r="E151" s="781"/>
      <c r="F151" s="789"/>
    </row>
    <row r="152" spans="1:6" ht="12.75">
      <c r="A152" s="802"/>
      <c r="B152" s="803"/>
      <c r="C152" s="804"/>
      <c r="D152" s="805"/>
      <c r="E152" s="781"/>
      <c r="F152" s="789"/>
    </row>
    <row r="153" spans="1:6" ht="12.75">
      <c r="A153" s="802"/>
      <c r="B153" s="803"/>
      <c r="C153" s="804"/>
      <c r="D153" s="805"/>
      <c r="E153" s="781"/>
      <c r="F153" s="789"/>
    </row>
    <row r="154" spans="1:6" ht="12.75">
      <c r="A154" s="802"/>
      <c r="B154" s="803"/>
      <c r="C154" s="804"/>
      <c r="D154" s="805"/>
      <c r="E154" s="781"/>
      <c r="F154" s="789"/>
    </row>
    <row r="155" spans="1:6" ht="12.75">
      <c r="A155" s="802"/>
      <c r="B155" s="803"/>
      <c r="C155" s="804"/>
      <c r="D155" s="805"/>
      <c r="E155" s="781"/>
      <c r="F155" s="789"/>
    </row>
    <row r="156" spans="1:6" ht="12.75">
      <c r="A156" s="802"/>
      <c r="B156" s="803"/>
      <c r="C156" s="804"/>
      <c r="D156" s="805"/>
      <c r="E156" s="781"/>
      <c r="F156" s="789"/>
    </row>
    <row r="157" spans="1:6" ht="12.75">
      <c r="A157" s="802"/>
      <c r="B157" s="803"/>
      <c r="C157" s="804"/>
      <c r="D157" s="805"/>
      <c r="E157" s="781"/>
      <c r="F157" s="789"/>
    </row>
    <row r="158" spans="1:6" ht="12.75">
      <c r="A158" s="802"/>
      <c r="B158" s="803"/>
      <c r="C158" s="804"/>
      <c r="D158" s="805"/>
      <c r="E158" s="781"/>
      <c r="F158" s="789"/>
    </row>
    <row r="159" spans="1:6" ht="12.75">
      <c r="A159" s="802"/>
      <c r="B159" s="803"/>
      <c r="C159" s="804"/>
      <c r="D159" s="805"/>
      <c r="E159" s="781"/>
      <c r="F159" s="789"/>
    </row>
    <row r="160" spans="1:6" ht="12.75">
      <c r="A160" s="802"/>
      <c r="B160" s="803"/>
      <c r="C160" s="804"/>
      <c r="D160" s="805"/>
      <c r="E160" s="781"/>
      <c r="F160" s="789"/>
    </row>
    <row r="161" spans="1:6" ht="12.75">
      <c r="A161" s="802"/>
      <c r="B161" s="803"/>
      <c r="C161" s="804"/>
      <c r="D161" s="805"/>
      <c r="E161" s="781"/>
      <c r="F161" s="789"/>
    </row>
    <row r="162" spans="1:6" ht="12.75">
      <c r="A162" s="802"/>
      <c r="B162" s="803"/>
      <c r="C162" s="804"/>
      <c r="D162" s="805"/>
      <c r="E162" s="781"/>
      <c r="F162" s="789"/>
    </row>
    <row r="163" spans="1:6" ht="12.75">
      <c r="A163" s="802"/>
      <c r="B163" s="803"/>
      <c r="C163" s="804"/>
      <c r="D163" s="805"/>
      <c r="E163" s="781"/>
      <c r="F163" s="789"/>
    </row>
    <row r="164" spans="1:6" ht="12.75">
      <c r="A164" s="802"/>
      <c r="B164" s="803"/>
      <c r="C164" s="804"/>
      <c r="D164" s="805"/>
      <c r="E164" s="781"/>
      <c r="F164" s="789"/>
    </row>
    <row r="165" spans="1:6" ht="12.75">
      <c r="A165" s="802"/>
      <c r="B165" s="803"/>
      <c r="C165" s="804"/>
      <c r="D165" s="805"/>
      <c r="E165" s="781"/>
      <c r="F165" s="789"/>
    </row>
    <row r="166" spans="1:6" ht="12.75">
      <c r="A166" s="802"/>
      <c r="B166" s="803"/>
      <c r="C166" s="804"/>
      <c r="D166" s="805"/>
      <c r="E166" s="781"/>
      <c r="F166" s="789"/>
    </row>
    <row r="167" spans="1:6" ht="12.75">
      <c r="A167" s="802"/>
      <c r="B167" s="803"/>
      <c r="C167" s="804"/>
      <c r="D167" s="805"/>
      <c r="E167" s="781"/>
      <c r="F167" s="789"/>
    </row>
    <row r="168" spans="1:6" ht="12.75">
      <c r="A168" s="802"/>
      <c r="B168" s="803"/>
      <c r="C168" s="804"/>
      <c r="D168" s="805"/>
      <c r="E168" s="781"/>
      <c r="F168" s="789"/>
    </row>
    <row r="169" spans="1:6" ht="12.75">
      <c r="A169" s="802"/>
      <c r="B169" s="803"/>
      <c r="C169" s="804"/>
      <c r="D169" s="805"/>
      <c r="E169" s="781"/>
      <c r="F169" s="789"/>
    </row>
    <row r="170" spans="1:6" ht="12.75">
      <c r="A170" s="802"/>
      <c r="B170" s="803"/>
      <c r="C170" s="804"/>
      <c r="D170" s="805"/>
      <c r="E170" s="781"/>
      <c r="F170" s="789"/>
    </row>
    <row r="171" spans="1:6" ht="12.75">
      <c r="A171" s="802"/>
      <c r="B171" s="803"/>
      <c r="C171" s="804"/>
      <c r="D171" s="805"/>
      <c r="E171" s="781"/>
      <c r="F171" s="789"/>
    </row>
    <row r="172" spans="1:6" ht="12.75">
      <c r="A172" s="802"/>
      <c r="B172" s="803"/>
      <c r="C172" s="804"/>
      <c r="D172" s="805"/>
      <c r="E172" s="781"/>
      <c r="F172" s="789"/>
    </row>
    <row r="173" spans="1:6" ht="12.75">
      <c r="A173" s="802"/>
      <c r="B173" s="803"/>
      <c r="C173" s="804"/>
      <c r="D173" s="805"/>
      <c r="E173" s="781"/>
      <c r="F173" s="789"/>
    </row>
    <row r="174" spans="1:6" ht="12.75">
      <c r="A174" s="802"/>
      <c r="B174" s="803"/>
      <c r="C174" s="804"/>
      <c r="D174" s="805"/>
      <c r="E174" s="781"/>
      <c r="F174" s="789"/>
    </row>
    <row r="175" spans="1:6" ht="12.75">
      <c r="A175" s="802"/>
      <c r="B175" s="803"/>
      <c r="C175" s="804"/>
      <c r="D175" s="805"/>
      <c r="E175" s="781"/>
      <c r="F175" s="789"/>
    </row>
    <row r="176" spans="1:6" ht="12.75">
      <c r="A176" s="802"/>
      <c r="B176" s="803"/>
      <c r="C176" s="804"/>
      <c r="D176" s="805"/>
      <c r="E176" s="781"/>
      <c r="F176" s="789"/>
    </row>
    <row r="177" spans="1:6" ht="12.75">
      <c r="A177" s="802"/>
      <c r="B177" s="803"/>
      <c r="C177" s="804"/>
      <c r="D177" s="805"/>
      <c r="E177" s="781"/>
      <c r="F177" s="789"/>
    </row>
    <row r="178" spans="1:6" ht="12.75">
      <c r="A178" s="802"/>
      <c r="B178" s="803"/>
      <c r="C178" s="804"/>
      <c r="D178" s="805"/>
      <c r="E178" s="781"/>
      <c r="F178" s="789"/>
    </row>
    <row r="179" spans="1:6" ht="12.75">
      <c r="A179" s="802"/>
      <c r="B179" s="803"/>
      <c r="C179" s="804"/>
      <c r="D179" s="805"/>
      <c r="E179" s="781"/>
      <c r="F179" s="789"/>
    </row>
    <row r="180" spans="1:6" ht="12.75">
      <c r="A180" s="802"/>
      <c r="B180" s="803"/>
      <c r="C180" s="804"/>
      <c r="D180" s="805"/>
      <c r="E180" s="781"/>
      <c r="F180" s="789"/>
    </row>
    <row r="181" spans="1:6" ht="12.75">
      <c r="A181" s="802"/>
      <c r="B181" s="803"/>
      <c r="C181" s="804"/>
      <c r="D181" s="805"/>
      <c r="E181" s="781"/>
      <c r="F181" s="789"/>
    </row>
    <row r="182" spans="1:6" ht="12.75">
      <c r="A182" s="802"/>
      <c r="B182" s="803"/>
      <c r="C182" s="804"/>
      <c r="D182" s="805"/>
      <c r="E182" s="781"/>
      <c r="F182" s="789"/>
    </row>
    <row r="183" spans="1:6" ht="12.75">
      <c r="A183" s="802"/>
      <c r="B183" s="803"/>
      <c r="C183" s="804"/>
      <c r="D183" s="805"/>
      <c r="E183" s="781"/>
      <c r="F183" s="789"/>
    </row>
    <row r="184" spans="1:6" ht="12.75">
      <c r="A184" s="802"/>
      <c r="B184" s="803"/>
      <c r="C184" s="804"/>
      <c r="D184" s="805"/>
      <c r="E184" s="781"/>
      <c r="F184" s="789"/>
    </row>
    <row r="185" spans="1:6" ht="12.75">
      <c r="A185" s="802"/>
      <c r="B185" s="803"/>
      <c r="C185" s="804"/>
      <c r="D185" s="805"/>
      <c r="E185" s="781"/>
      <c r="F185" s="789"/>
    </row>
    <row r="186" spans="1:6" ht="12.75">
      <c r="A186" s="802"/>
      <c r="B186" s="803"/>
      <c r="C186" s="804"/>
      <c r="D186" s="805"/>
      <c r="E186" s="781"/>
      <c r="F186" s="789"/>
    </row>
    <row r="187" spans="1:6" ht="12.75">
      <c r="A187" s="802"/>
      <c r="B187" s="803"/>
      <c r="C187" s="804"/>
      <c r="D187" s="805"/>
      <c r="E187" s="781"/>
      <c r="F187" s="789"/>
    </row>
    <row r="188" spans="1:6" ht="12.75">
      <c r="A188" s="802"/>
      <c r="B188" s="803"/>
      <c r="C188" s="804"/>
      <c r="D188" s="805"/>
      <c r="E188" s="781"/>
      <c r="F188" s="789"/>
    </row>
    <row r="189" spans="1:6" ht="12.75">
      <c r="A189" s="802"/>
      <c r="B189" s="803"/>
      <c r="C189" s="804"/>
      <c r="D189" s="805"/>
      <c r="E189" s="781"/>
      <c r="F189" s="789"/>
    </row>
    <row r="190" spans="1:6" ht="12.75">
      <c r="A190" s="802"/>
      <c r="B190" s="803"/>
      <c r="C190" s="804"/>
      <c r="D190" s="805"/>
      <c r="E190" s="781"/>
      <c r="F190" s="789"/>
    </row>
    <row r="191" spans="1:6" ht="12.75">
      <c r="A191" s="802"/>
      <c r="B191" s="803"/>
      <c r="C191" s="804"/>
      <c r="D191" s="805"/>
      <c r="E191" s="781"/>
      <c r="F191" s="789"/>
    </row>
    <row r="192" spans="1:6" ht="12.75">
      <c r="A192" s="802"/>
      <c r="B192" s="803"/>
      <c r="C192" s="804"/>
      <c r="D192" s="805"/>
      <c r="E192" s="781"/>
      <c r="F192" s="789"/>
    </row>
    <row r="193" spans="1:6" ht="12.75">
      <c r="A193" s="802"/>
      <c r="B193" s="803"/>
      <c r="C193" s="804"/>
      <c r="D193" s="805"/>
      <c r="E193" s="781"/>
      <c r="F193" s="789"/>
    </row>
    <row r="194" spans="1:6" ht="12.75">
      <c r="A194" s="802"/>
      <c r="B194" s="803"/>
      <c r="C194" s="804"/>
      <c r="D194" s="805"/>
      <c r="E194" s="781"/>
      <c r="F194" s="789"/>
    </row>
    <row r="195" spans="1:6" ht="12.75">
      <c r="A195" s="802"/>
      <c r="B195" s="803"/>
      <c r="C195" s="804"/>
      <c r="D195" s="805"/>
      <c r="E195" s="781"/>
      <c r="F195" s="789"/>
    </row>
    <row r="196" spans="1:6" ht="12.75">
      <c r="A196" s="802"/>
      <c r="B196" s="803"/>
      <c r="C196" s="804"/>
      <c r="D196" s="805"/>
      <c r="E196" s="781"/>
      <c r="F196" s="789"/>
    </row>
    <row r="197" spans="1:6" ht="12.75">
      <c r="A197" s="802"/>
      <c r="B197" s="803"/>
      <c r="C197" s="804"/>
      <c r="D197" s="805"/>
      <c r="E197" s="781"/>
      <c r="F197" s="789"/>
    </row>
    <row r="198" spans="1:6" ht="12.75">
      <c r="A198" s="802"/>
      <c r="B198" s="803"/>
      <c r="C198" s="804"/>
      <c r="D198" s="805"/>
      <c r="E198" s="781"/>
      <c r="F198" s="789"/>
    </row>
    <row r="199" spans="1:6" ht="12.75">
      <c r="A199" s="802"/>
      <c r="B199" s="803"/>
      <c r="C199" s="804"/>
      <c r="D199" s="805"/>
      <c r="E199" s="781"/>
      <c r="F199" s="789"/>
    </row>
    <row r="200" spans="1:6" ht="12.75">
      <c r="A200" s="802"/>
      <c r="B200" s="803"/>
      <c r="C200" s="804"/>
      <c r="D200" s="805"/>
      <c r="E200" s="781"/>
      <c r="F200" s="789"/>
    </row>
    <row r="201" spans="1:6" ht="12.75">
      <c r="A201" s="802"/>
      <c r="B201" s="803"/>
      <c r="C201" s="804"/>
      <c r="D201" s="805"/>
      <c r="E201" s="781"/>
      <c r="F201" s="789"/>
    </row>
    <row r="202" spans="1:6" ht="12.75">
      <c r="A202" s="802"/>
      <c r="B202" s="803"/>
      <c r="C202" s="804"/>
      <c r="D202" s="805"/>
      <c r="E202" s="781"/>
      <c r="F202" s="789"/>
    </row>
    <row r="203" spans="1:6" ht="12.75">
      <c r="A203" s="802"/>
      <c r="B203" s="803"/>
      <c r="C203" s="804"/>
      <c r="D203" s="805"/>
      <c r="E203" s="781"/>
      <c r="F203" s="789"/>
    </row>
    <row r="204" spans="1:6" ht="12.75">
      <c r="A204" s="802"/>
      <c r="B204" s="803"/>
      <c r="C204" s="804"/>
      <c r="D204" s="805"/>
      <c r="E204" s="781"/>
      <c r="F204" s="789"/>
    </row>
    <row r="205" spans="1:6" ht="12.75">
      <c r="A205" s="802"/>
      <c r="B205" s="803"/>
      <c r="C205" s="804"/>
      <c r="D205" s="805"/>
      <c r="E205" s="781"/>
      <c r="F205" s="789"/>
    </row>
    <row r="206" spans="1:6" ht="12.75">
      <c r="A206" s="802"/>
      <c r="B206" s="803"/>
      <c r="C206" s="804"/>
      <c r="D206" s="805"/>
      <c r="E206" s="781"/>
      <c r="F206" s="789"/>
    </row>
    <row r="207" spans="1:6" ht="12.75">
      <c r="A207" s="802"/>
      <c r="B207" s="803"/>
      <c r="C207" s="804"/>
      <c r="D207" s="805"/>
      <c r="E207" s="781"/>
      <c r="F207" s="789"/>
    </row>
    <row r="208" spans="1:6" ht="12.75">
      <c r="A208" s="802"/>
      <c r="B208" s="803"/>
      <c r="C208" s="804"/>
      <c r="D208" s="805"/>
      <c r="E208" s="781"/>
      <c r="F208" s="789"/>
    </row>
    <row r="209" spans="1:6" ht="12.75">
      <c r="A209" s="802"/>
      <c r="B209" s="803"/>
      <c r="C209" s="804"/>
      <c r="D209" s="805"/>
      <c r="E209" s="781"/>
      <c r="F209" s="789"/>
    </row>
    <row r="210" spans="1:6" ht="12.75">
      <c r="A210" s="802"/>
      <c r="B210" s="803"/>
      <c r="C210" s="804"/>
      <c r="D210" s="805"/>
      <c r="E210" s="781"/>
      <c r="F210" s="789"/>
    </row>
    <row r="211" spans="1:6" ht="12.75">
      <c r="A211" s="802"/>
      <c r="B211" s="803"/>
      <c r="C211" s="804"/>
      <c r="D211" s="805"/>
      <c r="E211" s="781"/>
      <c r="F211" s="789"/>
    </row>
    <row r="212" spans="1:6" ht="12.75">
      <c r="A212" s="802"/>
      <c r="B212" s="803"/>
      <c r="C212" s="804"/>
      <c r="D212" s="805"/>
      <c r="E212" s="781"/>
      <c r="F212" s="789"/>
    </row>
    <row r="213" spans="1:6" ht="12.75">
      <c r="A213" s="802"/>
      <c r="B213" s="803"/>
      <c r="C213" s="804"/>
      <c r="D213" s="805"/>
      <c r="E213" s="781"/>
      <c r="F213" s="789"/>
    </row>
    <row r="214" spans="1:6">
      <c r="A214" s="1020"/>
      <c r="B214" s="905"/>
      <c r="F214" s="934"/>
    </row>
    <row r="215" spans="1:6">
      <c r="A215" s="1020"/>
      <c r="B215" s="905"/>
      <c r="F215" s="934"/>
    </row>
    <row r="216" spans="1:6">
      <c r="A216" s="1020"/>
      <c r="B216" s="905"/>
      <c r="F216" s="934"/>
    </row>
    <row r="217" spans="1:6">
      <c r="A217" s="1020"/>
      <c r="B217" s="905"/>
      <c r="F217" s="934"/>
    </row>
    <row r="218" spans="1:6">
      <c r="A218" s="1020"/>
      <c r="B218" s="905"/>
      <c r="F218" s="934"/>
    </row>
    <row r="219" spans="1:6">
      <c r="A219" s="1020"/>
      <c r="B219" s="905"/>
      <c r="F219" s="934"/>
    </row>
    <row r="220" spans="1:6">
      <c r="A220" s="1020"/>
      <c r="B220" s="905"/>
      <c r="F220" s="934"/>
    </row>
    <row r="221" spans="1:6">
      <c r="A221" s="1020"/>
      <c r="B221" s="905"/>
      <c r="F221" s="934"/>
    </row>
    <row r="222" spans="1:6">
      <c r="A222" s="1020"/>
      <c r="B222" s="905"/>
      <c r="F222" s="934"/>
    </row>
    <row r="223" spans="1:6">
      <c r="A223" s="1020"/>
      <c r="B223" s="905"/>
      <c r="F223" s="934"/>
    </row>
    <row r="224" spans="1:6">
      <c r="A224" s="1020"/>
      <c r="B224" s="905"/>
      <c r="F224" s="934"/>
    </row>
    <row r="225" spans="1:6">
      <c r="A225" s="1020"/>
      <c r="B225" s="905"/>
      <c r="F225" s="934"/>
    </row>
    <row r="226" spans="1:6">
      <c r="A226" s="1020"/>
      <c r="B226" s="905"/>
      <c r="F226" s="934"/>
    </row>
    <row r="227" spans="1:6">
      <c r="A227" s="1020"/>
      <c r="B227" s="905"/>
      <c r="F227" s="934"/>
    </row>
    <row r="228" spans="1:6">
      <c r="A228" s="1020"/>
      <c r="B228" s="905"/>
      <c r="F228" s="934"/>
    </row>
    <row r="229" spans="1:6">
      <c r="A229" s="1020"/>
      <c r="B229" s="905"/>
      <c r="F229" s="934"/>
    </row>
    <row r="230" spans="1:6">
      <c r="A230" s="1020"/>
      <c r="B230" s="905"/>
      <c r="F230" s="934"/>
    </row>
    <row r="231" spans="1:6">
      <c r="A231" s="1020"/>
      <c r="B231" s="905"/>
      <c r="F231" s="934"/>
    </row>
    <row r="232" spans="1:6">
      <c r="A232" s="1020"/>
      <c r="B232" s="905"/>
    </row>
    <row r="233" spans="1:6">
      <c r="A233" s="1020"/>
      <c r="B233" s="905"/>
    </row>
    <row r="234" spans="1:6">
      <c r="A234" s="777"/>
      <c r="B234" s="778"/>
      <c r="C234" s="779"/>
      <c r="D234" s="780"/>
      <c r="E234" s="917"/>
    </row>
    <row r="235" spans="1:6">
      <c r="A235" s="853"/>
      <c r="B235" s="853"/>
      <c r="C235" s="853"/>
      <c r="D235" s="853"/>
    </row>
    <row r="236" spans="1:6">
      <c r="A236" s="853"/>
      <c r="B236" s="853"/>
      <c r="C236" s="853"/>
      <c r="D236" s="853"/>
      <c r="F236" s="775"/>
    </row>
    <row r="237" spans="1:6">
      <c r="A237" s="853"/>
      <c r="B237" s="853"/>
      <c r="C237" s="853"/>
      <c r="D237" s="853"/>
      <c r="F237" s="775"/>
    </row>
    <row r="238" spans="1:6">
      <c r="A238" s="853"/>
      <c r="B238" s="853"/>
      <c r="C238" s="853"/>
      <c r="D238" s="853"/>
      <c r="F238" s="775"/>
    </row>
    <row r="239" spans="1:6">
      <c r="A239" s="853"/>
      <c r="B239" s="853"/>
      <c r="C239" s="853"/>
      <c r="D239" s="853"/>
      <c r="F239" s="775"/>
    </row>
    <row r="240" spans="1:6">
      <c r="A240" s="853"/>
      <c r="B240" s="853"/>
      <c r="C240" s="853"/>
      <c r="D240" s="853"/>
      <c r="F240" s="934"/>
    </row>
    <row r="241" spans="1:6">
      <c r="A241" s="853"/>
      <c r="B241" s="853"/>
      <c r="C241" s="853"/>
      <c r="D241" s="853"/>
      <c r="F241" s="934"/>
    </row>
    <row r="242" spans="1:6">
      <c r="A242" s="853"/>
      <c r="B242" s="853"/>
      <c r="C242" s="853"/>
      <c r="D242" s="853"/>
    </row>
    <row r="243" spans="1:6">
      <c r="A243" s="853"/>
      <c r="B243" s="853"/>
      <c r="C243" s="853"/>
      <c r="D243" s="853"/>
    </row>
    <row r="244" spans="1:6">
      <c r="A244" s="853"/>
      <c r="B244" s="853"/>
      <c r="C244" s="853"/>
      <c r="D244" s="853"/>
    </row>
    <row r="245" spans="1:6">
      <c r="A245" s="853"/>
      <c r="B245" s="853"/>
      <c r="C245" s="853"/>
      <c r="D245" s="853"/>
      <c r="F245" s="934"/>
    </row>
    <row r="246" spans="1:6">
      <c r="A246" s="853"/>
      <c r="B246" s="853"/>
      <c r="C246" s="853"/>
      <c r="D246" s="853"/>
    </row>
    <row r="247" spans="1:6">
      <c r="A247" s="853"/>
      <c r="B247" s="853"/>
      <c r="C247" s="853"/>
      <c r="D247" s="853"/>
    </row>
    <row r="248" spans="1:6">
      <c r="A248" s="853"/>
      <c r="B248" s="853"/>
      <c r="C248" s="853"/>
      <c r="D248" s="853"/>
    </row>
    <row r="249" spans="1:6">
      <c r="A249" s="853"/>
      <c r="B249" s="853"/>
      <c r="C249" s="853"/>
      <c r="D249" s="853"/>
    </row>
    <row r="250" spans="1:6">
      <c r="A250" s="853"/>
      <c r="B250" s="853"/>
      <c r="C250" s="853"/>
      <c r="D250" s="853"/>
    </row>
    <row r="251" spans="1:6">
      <c r="A251" s="853"/>
      <c r="B251" s="853"/>
      <c r="C251" s="853"/>
      <c r="D251" s="853"/>
    </row>
    <row r="252" spans="1:6">
      <c r="A252" s="853"/>
      <c r="B252" s="853"/>
      <c r="C252" s="853"/>
      <c r="D252" s="853"/>
    </row>
    <row r="253" spans="1:6">
      <c r="A253" s="853"/>
      <c r="B253" s="853"/>
      <c r="C253" s="853"/>
      <c r="D253" s="853"/>
    </row>
    <row r="254" spans="1:6">
      <c r="A254" s="853"/>
      <c r="B254" s="853"/>
      <c r="C254" s="853"/>
      <c r="D254" s="853"/>
    </row>
    <row r="255" spans="1:6">
      <c r="A255" s="853"/>
      <c r="B255" s="853"/>
      <c r="C255" s="853"/>
      <c r="D255" s="853"/>
      <c r="F255" s="934"/>
    </row>
    <row r="256" spans="1:6">
      <c r="A256" s="853"/>
      <c r="B256" s="853"/>
      <c r="C256" s="853"/>
      <c r="D256" s="853"/>
    </row>
    <row r="257" spans="1:6">
      <c r="A257" s="853"/>
      <c r="B257" s="853"/>
      <c r="C257" s="853"/>
      <c r="D257" s="853"/>
    </row>
    <row r="258" spans="1:6">
      <c r="A258" s="853"/>
      <c r="B258" s="853"/>
      <c r="C258" s="853"/>
      <c r="D258" s="853"/>
    </row>
    <row r="259" spans="1:6">
      <c r="A259" s="853"/>
      <c r="B259" s="853"/>
      <c r="C259" s="853"/>
      <c r="D259" s="853"/>
    </row>
    <row r="260" spans="1:6">
      <c r="A260" s="853"/>
      <c r="B260" s="853"/>
      <c r="C260" s="853"/>
      <c r="D260" s="853"/>
    </row>
    <row r="261" spans="1:6">
      <c r="A261" s="853"/>
      <c r="B261" s="853"/>
      <c r="C261" s="853"/>
      <c r="D261" s="853"/>
    </row>
    <row r="262" spans="1:6">
      <c r="A262" s="853"/>
      <c r="B262" s="853"/>
      <c r="C262" s="853"/>
      <c r="D262" s="853"/>
    </row>
    <row r="263" spans="1:6">
      <c r="A263" s="853"/>
      <c r="B263" s="853"/>
      <c r="C263" s="853"/>
      <c r="D263" s="853"/>
    </row>
    <row r="264" spans="1:6">
      <c r="A264" s="853"/>
      <c r="B264" s="853"/>
      <c r="C264" s="853"/>
      <c r="D264" s="853"/>
    </row>
    <row r="265" spans="1:6">
      <c r="A265" s="853"/>
      <c r="B265" s="853"/>
      <c r="C265" s="853"/>
      <c r="D265" s="853"/>
    </row>
    <row r="266" spans="1:6">
      <c r="A266" s="853"/>
      <c r="B266" s="853"/>
      <c r="C266" s="853"/>
      <c r="D266" s="853"/>
    </row>
    <row r="268" spans="1:6">
      <c r="F268" s="934"/>
    </row>
    <row r="269" spans="1:6">
      <c r="F269" s="934"/>
    </row>
    <row r="270" spans="1:6">
      <c r="F270" s="934"/>
    </row>
    <row r="271" spans="1:6">
      <c r="A271" s="776"/>
      <c r="B271" s="776"/>
      <c r="C271" s="776"/>
      <c r="D271" s="776"/>
      <c r="E271" s="836"/>
      <c r="F271" s="934"/>
    </row>
    <row r="272" spans="1:6">
      <c r="A272" s="776"/>
      <c r="B272" s="776"/>
      <c r="C272" s="776"/>
      <c r="D272" s="776"/>
      <c r="E272" s="836"/>
      <c r="F272" s="934"/>
    </row>
    <row r="273" spans="1:6">
      <c r="A273" s="776"/>
      <c r="B273" s="776"/>
      <c r="C273" s="776"/>
      <c r="D273" s="776"/>
      <c r="E273" s="836"/>
      <c r="F273" s="934"/>
    </row>
    <row r="274" spans="1:6">
      <c r="A274" s="776"/>
      <c r="B274" s="776"/>
      <c r="C274" s="776"/>
      <c r="D274" s="776"/>
      <c r="E274" s="836"/>
      <c r="F274" s="934"/>
    </row>
    <row r="275" spans="1:6">
      <c r="A275" s="853"/>
      <c r="B275" s="853"/>
      <c r="C275" s="853"/>
      <c r="D275" s="853"/>
      <c r="F275" s="934"/>
    </row>
    <row r="276" spans="1:6">
      <c r="A276" s="853"/>
      <c r="B276" s="853"/>
      <c r="C276" s="853"/>
      <c r="D276" s="853"/>
      <c r="F276" s="934"/>
    </row>
    <row r="277" spans="1:6">
      <c r="F277" s="934"/>
    </row>
    <row r="278" spans="1:6">
      <c r="F278" s="934"/>
    </row>
    <row r="279" spans="1:6">
      <c r="F279" s="934"/>
    </row>
    <row r="280" spans="1:6">
      <c r="A280" s="853"/>
      <c r="B280" s="853"/>
      <c r="C280" s="853"/>
      <c r="D280" s="853"/>
      <c r="F280" s="934"/>
    </row>
    <row r="281" spans="1:6">
      <c r="F281" s="934"/>
    </row>
    <row r="282" spans="1:6">
      <c r="F282" s="934"/>
    </row>
    <row r="283" spans="1:6">
      <c r="F283" s="934"/>
    </row>
    <row r="284" spans="1:6">
      <c r="F284" s="934"/>
    </row>
    <row r="285" spans="1:6">
      <c r="F285" s="934"/>
    </row>
    <row r="286" spans="1:6">
      <c r="F286" s="934"/>
    </row>
    <row r="287" spans="1:6">
      <c r="F287" s="934"/>
    </row>
    <row r="288" spans="1:6">
      <c r="F288" s="934"/>
    </row>
    <row r="289" spans="1:6">
      <c r="F289" s="934"/>
    </row>
    <row r="290" spans="1:6">
      <c r="A290" s="853"/>
      <c r="B290" s="853"/>
      <c r="C290" s="853"/>
      <c r="D290" s="853"/>
      <c r="F290" s="934"/>
    </row>
    <row r="291" spans="1:6">
      <c r="F291" s="934"/>
    </row>
    <row r="292" spans="1:6">
      <c r="F292" s="934"/>
    </row>
    <row r="293" spans="1:6">
      <c r="F293" s="934"/>
    </row>
    <row r="294" spans="1:6">
      <c r="F294" s="934"/>
    </row>
    <row r="295" spans="1:6">
      <c r="F295" s="934"/>
    </row>
    <row r="296" spans="1:6">
      <c r="F296" s="934"/>
    </row>
    <row r="297" spans="1:6">
      <c r="F297" s="934"/>
    </row>
    <row r="298" spans="1:6">
      <c r="F298" s="934"/>
    </row>
    <row r="299" spans="1:6">
      <c r="F299" s="934"/>
    </row>
    <row r="300" spans="1:6">
      <c r="F300" s="934"/>
    </row>
    <row r="301" spans="1:6">
      <c r="F301" s="934"/>
    </row>
    <row r="302" spans="1:6">
      <c r="F302" s="934"/>
    </row>
    <row r="303" spans="1:6">
      <c r="A303" s="853"/>
      <c r="B303" s="853"/>
      <c r="C303" s="853"/>
      <c r="D303" s="853"/>
      <c r="F303" s="934"/>
    </row>
    <row r="304" spans="1:6">
      <c r="A304" s="853"/>
      <c r="B304" s="853"/>
      <c r="C304" s="853"/>
      <c r="D304" s="853"/>
      <c r="F304" s="934"/>
    </row>
    <row r="305" spans="1:6">
      <c r="A305" s="853"/>
      <c r="B305" s="853"/>
      <c r="C305" s="853"/>
      <c r="D305" s="853"/>
      <c r="F305" s="934"/>
    </row>
    <row r="306" spans="1:6">
      <c r="A306" s="853"/>
      <c r="B306" s="853"/>
      <c r="C306" s="853"/>
      <c r="D306" s="853"/>
      <c r="F306" s="934"/>
    </row>
    <row r="307" spans="1:6">
      <c r="A307" s="853"/>
      <c r="B307" s="853"/>
      <c r="C307" s="853"/>
      <c r="D307" s="853"/>
      <c r="F307" s="934"/>
    </row>
    <row r="308" spans="1:6">
      <c r="A308" s="853"/>
      <c r="B308" s="853"/>
      <c r="C308" s="853"/>
      <c r="D308" s="853"/>
      <c r="F308" s="934"/>
    </row>
    <row r="309" spans="1:6">
      <c r="A309" s="853"/>
      <c r="B309" s="853"/>
      <c r="C309" s="853"/>
      <c r="D309" s="853"/>
      <c r="F309" s="934"/>
    </row>
    <row r="310" spans="1:6">
      <c r="A310" s="853"/>
      <c r="B310" s="853"/>
      <c r="C310" s="853"/>
      <c r="D310" s="853"/>
      <c r="F310" s="934"/>
    </row>
    <row r="311" spans="1:6">
      <c r="A311" s="853"/>
      <c r="B311" s="853"/>
      <c r="C311" s="853"/>
      <c r="D311" s="853"/>
      <c r="F311" s="934"/>
    </row>
    <row r="312" spans="1:6">
      <c r="A312" s="853"/>
      <c r="B312" s="853"/>
      <c r="C312" s="853"/>
      <c r="D312" s="853"/>
      <c r="F312" s="934"/>
    </row>
    <row r="313" spans="1:6">
      <c r="A313" s="853"/>
      <c r="B313" s="853"/>
      <c r="C313" s="853"/>
      <c r="D313" s="853"/>
      <c r="F313" s="934"/>
    </row>
    <row r="314" spans="1:6">
      <c r="A314" s="853"/>
      <c r="B314" s="853"/>
      <c r="C314" s="853"/>
      <c r="D314" s="853"/>
      <c r="F314" s="934"/>
    </row>
    <row r="315" spans="1:6">
      <c r="A315" s="853"/>
      <c r="B315" s="853"/>
      <c r="C315" s="853"/>
      <c r="D315" s="853"/>
      <c r="F315" s="934"/>
    </row>
    <row r="316" spans="1:6">
      <c r="A316" s="853"/>
      <c r="B316" s="853"/>
      <c r="C316" s="853"/>
      <c r="D316" s="853"/>
      <c r="F316" s="934"/>
    </row>
    <row r="317" spans="1:6">
      <c r="A317" s="853"/>
      <c r="B317" s="853"/>
      <c r="C317" s="853"/>
      <c r="D317" s="853"/>
      <c r="F317" s="934"/>
    </row>
    <row r="318" spans="1:6">
      <c r="A318" s="853"/>
      <c r="B318" s="853"/>
      <c r="C318" s="853"/>
      <c r="D318" s="853"/>
      <c r="F318" s="934"/>
    </row>
    <row r="319" spans="1:6">
      <c r="A319" s="853"/>
      <c r="B319" s="853"/>
      <c r="C319" s="853"/>
      <c r="D319" s="853"/>
      <c r="F319" s="934"/>
    </row>
    <row r="320" spans="1:6">
      <c r="A320" s="853"/>
      <c r="B320" s="853"/>
      <c r="C320" s="853"/>
      <c r="D320" s="853"/>
      <c r="F320" s="934"/>
    </row>
    <row r="321" spans="1:6">
      <c r="A321" s="853"/>
      <c r="B321" s="853"/>
      <c r="C321" s="853"/>
      <c r="D321" s="853"/>
      <c r="F321" s="934"/>
    </row>
    <row r="322" spans="1:6">
      <c r="A322" s="853"/>
      <c r="B322" s="853"/>
      <c r="C322" s="853"/>
      <c r="D322" s="853"/>
      <c r="F322" s="934"/>
    </row>
    <row r="323" spans="1:6">
      <c r="A323" s="853"/>
      <c r="B323" s="853"/>
      <c r="C323" s="853"/>
      <c r="D323" s="853"/>
      <c r="F323" s="934"/>
    </row>
    <row r="324" spans="1:6">
      <c r="A324" s="853"/>
      <c r="B324" s="853"/>
      <c r="C324" s="853"/>
      <c r="D324" s="853"/>
      <c r="F324" s="934"/>
    </row>
    <row r="325" spans="1:6">
      <c r="A325" s="853"/>
      <c r="B325" s="853"/>
      <c r="C325" s="853"/>
      <c r="D325" s="853"/>
      <c r="F325" s="934"/>
    </row>
    <row r="326" spans="1:6">
      <c r="A326" s="853"/>
      <c r="B326" s="853"/>
      <c r="C326" s="853"/>
      <c r="D326" s="853"/>
      <c r="F326" s="934"/>
    </row>
    <row r="327" spans="1:6">
      <c r="A327" s="853"/>
      <c r="B327" s="853"/>
      <c r="C327" s="853"/>
      <c r="D327" s="853"/>
      <c r="F327" s="934"/>
    </row>
    <row r="328" spans="1:6">
      <c r="A328" s="853"/>
      <c r="B328" s="853"/>
      <c r="C328" s="853"/>
      <c r="D328" s="853"/>
      <c r="F328" s="934"/>
    </row>
    <row r="329" spans="1:6">
      <c r="A329" s="853"/>
      <c r="B329" s="853"/>
      <c r="C329" s="853"/>
      <c r="D329" s="853"/>
      <c r="F329" s="934"/>
    </row>
    <row r="330" spans="1:6">
      <c r="A330" s="853"/>
      <c r="B330" s="853"/>
      <c r="C330" s="853"/>
      <c r="D330" s="853"/>
      <c r="F330" s="934"/>
    </row>
    <row r="331" spans="1:6">
      <c r="A331" s="853"/>
      <c r="B331" s="853"/>
      <c r="C331" s="853"/>
      <c r="D331" s="853"/>
      <c r="F331" s="934"/>
    </row>
    <row r="332" spans="1:6">
      <c r="A332" s="853"/>
      <c r="B332" s="853"/>
      <c r="C332" s="853"/>
      <c r="D332" s="853"/>
      <c r="F332" s="934"/>
    </row>
    <row r="333" spans="1:6">
      <c r="A333" s="853"/>
      <c r="B333" s="853"/>
      <c r="C333" s="853"/>
      <c r="D333" s="853"/>
      <c r="F333" s="934"/>
    </row>
    <row r="334" spans="1:6">
      <c r="A334" s="853"/>
      <c r="B334" s="853"/>
      <c r="C334" s="853"/>
      <c r="D334" s="853"/>
      <c r="F334" s="934"/>
    </row>
    <row r="335" spans="1:6">
      <c r="A335" s="853"/>
      <c r="B335" s="853"/>
      <c r="C335" s="853"/>
      <c r="D335" s="853"/>
      <c r="F335" s="934"/>
    </row>
    <row r="336" spans="1:6">
      <c r="A336" s="853"/>
      <c r="B336" s="853"/>
      <c r="C336" s="853"/>
      <c r="D336" s="853"/>
      <c r="F336" s="934"/>
    </row>
    <row r="337" spans="1:6">
      <c r="A337" s="853"/>
      <c r="B337" s="853"/>
      <c r="C337" s="853"/>
      <c r="D337" s="853"/>
      <c r="F337" s="934"/>
    </row>
    <row r="338" spans="1:6">
      <c r="A338" s="853"/>
      <c r="B338" s="853"/>
      <c r="C338" s="853"/>
      <c r="D338" s="853"/>
      <c r="F338" s="934"/>
    </row>
    <row r="339" spans="1:6">
      <c r="A339" s="853"/>
      <c r="B339" s="853"/>
      <c r="C339" s="853"/>
      <c r="D339" s="853"/>
      <c r="F339" s="934"/>
    </row>
    <row r="340" spans="1:6">
      <c r="A340" s="853"/>
      <c r="B340" s="853"/>
      <c r="C340" s="853"/>
      <c r="D340" s="853"/>
      <c r="F340" s="934"/>
    </row>
    <row r="341" spans="1:6">
      <c r="A341" s="853"/>
      <c r="B341" s="853"/>
      <c r="C341" s="853"/>
      <c r="D341" s="853"/>
      <c r="F341" s="934"/>
    </row>
    <row r="342" spans="1:6">
      <c r="A342" s="853"/>
      <c r="B342" s="853"/>
      <c r="C342" s="853"/>
      <c r="D342" s="853"/>
      <c r="F342" s="934"/>
    </row>
    <row r="343" spans="1:6">
      <c r="A343" s="853"/>
      <c r="B343" s="853"/>
      <c r="C343" s="853"/>
      <c r="D343" s="853"/>
      <c r="F343" s="934"/>
    </row>
    <row r="344" spans="1:6">
      <c r="A344" s="853"/>
      <c r="B344" s="853"/>
      <c r="C344" s="853"/>
      <c r="D344" s="853"/>
      <c r="F344" s="934"/>
    </row>
    <row r="345" spans="1:6">
      <c r="A345" s="853"/>
      <c r="B345" s="853"/>
      <c r="C345" s="853"/>
      <c r="D345" s="853"/>
      <c r="F345" s="934"/>
    </row>
    <row r="346" spans="1:6">
      <c r="A346" s="853"/>
      <c r="B346" s="853"/>
      <c r="C346" s="853"/>
      <c r="D346" s="853"/>
      <c r="F346" s="934"/>
    </row>
    <row r="347" spans="1:6">
      <c r="A347" s="853"/>
      <c r="B347" s="853"/>
      <c r="C347" s="853"/>
      <c r="D347" s="853"/>
    </row>
    <row r="348" spans="1:6">
      <c r="A348" s="853"/>
      <c r="B348" s="853"/>
      <c r="C348" s="853"/>
      <c r="D348" s="853"/>
      <c r="F348" s="934"/>
    </row>
    <row r="349" spans="1:6">
      <c r="A349" s="853"/>
      <c r="B349" s="853"/>
      <c r="C349" s="853"/>
      <c r="D349" s="853"/>
      <c r="F349" s="934"/>
    </row>
    <row r="350" spans="1:6">
      <c r="A350" s="853"/>
      <c r="B350" s="853"/>
      <c r="C350" s="853"/>
      <c r="D350" s="853"/>
      <c r="F350" s="934"/>
    </row>
    <row r="351" spans="1:6">
      <c r="A351" s="853"/>
      <c r="B351" s="853"/>
      <c r="C351" s="853"/>
      <c r="D351" s="853"/>
      <c r="F351" s="934"/>
    </row>
    <row r="352" spans="1:6">
      <c r="A352" s="853"/>
      <c r="B352" s="853"/>
      <c r="C352" s="853"/>
      <c r="D352" s="853"/>
      <c r="F352" s="934"/>
    </row>
    <row r="353" spans="1:6">
      <c r="A353" s="853"/>
      <c r="B353" s="853"/>
      <c r="C353" s="853"/>
      <c r="D353" s="853"/>
      <c r="F353" s="934"/>
    </row>
    <row r="354" spans="1:6">
      <c r="A354" s="853"/>
      <c r="B354" s="853"/>
      <c r="C354" s="853"/>
      <c r="D354" s="853"/>
      <c r="F354" s="934"/>
    </row>
    <row r="355" spans="1:6">
      <c r="A355" s="853"/>
      <c r="B355" s="853"/>
      <c r="C355" s="853"/>
      <c r="D355" s="853"/>
      <c r="F355" s="934"/>
    </row>
    <row r="356" spans="1:6">
      <c r="A356" s="853"/>
      <c r="B356" s="853"/>
      <c r="C356" s="853"/>
      <c r="D356" s="853"/>
      <c r="F356" s="934"/>
    </row>
    <row r="357" spans="1:6">
      <c r="A357" s="853"/>
      <c r="B357" s="853"/>
      <c r="C357" s="853"/>
      <c r="D357" s="853"/>
      <c r="F357" s="934"/>
    </row>
    <row r="358" spans="1:6">
      <c r="A358" s="853"/>
      <c r="B358" s="853"/>
      <c r="C358" s="853"/>
      <c r="D358" s="853"/>
      <c r="F358" s="934"/>
    </row>
    <row r="359" spans="1:6">
      <c r="A359" s="853"/>
      <c r="B359" s="853"/>
      <c r="C359" s="853"/>
      <c r="D359" s="853"/>
      <c r="F359" s="934"/>
    </row>
    <row r="360" spans="1:6">
      <c r="A360" s="853"/>
      <c r="B360" s="853"/>
      <c r="C360" s="853"/>
      <c r="D360" s="853"/>
      <c r="F360" s="934"/>
    </row>
    <row r="361" spans="1:6">
      <c r="A361" s="853"/>
      <c r="B361" s="853"/>
      <c r="C361" s="853"/>
      <c r="D361" s="853"/>
      <c r="F361" s="934"/>
    </row>
    <row r="362" spans="1:6">
      <c r="A362" s="853"/>
      <c r="B362" s="853"/>
      <c r="C362" s="853"/>
      <c r="D362" s="853"/>
      <c r="F362" s="934"/>
    </row>
    <row r="363" spans="1:6">
      <c r="A363" s="853"/>
      <c r="B363" s="853"/>
      <c r="C363" s="853"/>
      <c r="D363" s="853"/>
      <c r="F363" s="934"/>
    </row>
    <row r="364" spans="1:6">
      <c r="A364" s="853"/>
      <c r="B364" s="853"/>
      <c r="C364" s="853"/>
      <c r="D364" s="853"/>
      <c r="F364" s="934"/>
    </row>
    <row r="365" spans="1:6">
      <c r="A365" s="853"/>
      <c r="B365" s="853"/>
      <c r="C365" s="853"/>
      <c r="D365" s="853"/>
      <c r="F365" s="934"/>
    </row>
    <row r="366" spans="1:6">
      <c r="A366" s="853"/>
      <c r="B366" s="853"/>
      <c r="C366" s="853"/>
      <c r="D366" s="853"/>
      <c r="F366" s="934"/>
    </row>
    <row r="367" spans="1:6">
      <c r="A367" s="853"/>
      <c r="B367" s="853"/>
      <c r="C367" s="853"/>
      <c r="D367" s="853"/>
      <c r="F367" s="934"/>
    </row>
    <row r="368" spans="1:6">
      <c r="A368" s="853"/>
      <c r="B368" s="853"/>
      <c r="C368" s="853"/>
      <c r="D368" s="853"/>
      <c r="F368" s="934"/>
    </row>
    <row r="369" spans="1:6">
      <c r="A369" s="853"/>
      <c r="B369" s="853"/>
      <c r="C369" s="853"/>
      <c r="D369" s="853"/>
      <c r="F369" s="934"/>
    </row>
    <row r="370" spans="1:6">
      <c r="A370" s="853"/>
      <c r="B370" s="853"/>
      <c r="C370" s="853"/>
      <c r="D370" s="853"/>
      <c r="F370" s="934"/>
    </row>
    <row r="371" spans="1:6">
      <c r="A371" s="853"/>
      <c r="B371" s="853"/>
      <c r="C371" s="853"/>
      <c r="D371" s="853"/>
      <c r="F371" s="934"/>
    </row>
    <row r="372" spans="1:6">
      <c r="A372" s="853"/>
      <c r="B372" s="853"/>
      <c r="C372" s="853"/>
      <c r="D372" s="853"/>
      <c r="F372" s="934"/>
    </row>
    <row r="373" spans="1:6">
      <c r="A373" s="853"/>
      <c r="B373" s="853"/>
      <c r="C373" s="853"/>
      <c r="D373" s="853"/>
      <c r="F373" s="934"/>
    </row>
    <row r="374" spans="1:6">
      <c r="A374" s="853"/>
      <c r="B374" s="853"/>
      <c r="C374" s="853"/>
      <c r="D374" s="853"/>
      <c r="F374" s="934"/>
    </row>
    <row r="375" spans="1:6">
      <c r="A375" s="853"/>
      <c r="B375" s="853"/>
      <c r="C375" s="853"/>
      <c r="D375" s="853"/>
      <c r="F375" s="934"/>
    </row>
    <row r="376" spans="1:6">
      <c r="A376" s="853"/>
      <c r="B376" s="853"/>
      <c r="C376" s="853"/>
      <c r="D376" s="853"/>
      <c r="F376" s="934"/>
    </row>
    <row r="377" spans="1:6">
      <c r="A377" s="853"/>
      <c r="B377" s="853"/>
      <c r="C377" s="853"/>
      <c r="D377" s="853"/>
      <c r="F377" s="934"/>
    </row>
    <row r="378" spans="1:6">
      <c r="A378" s="853"/>
      <c r="B378" s="853"/>
      <c r="C378" s="853"/>
      <c r="D378" s="853"/>
      <c r="F378" s="934"/>
    </row>
    <row r="379" spans="1:6">
      <c r="A379" s="853"/>
      <c r="B379" s="853"/>
      <c r="C379" s="853"/>
      <c r="D379" s="853"/>
      <c r="F379" s="934"/>
    </row>
    <row r="380" spans="1:6">
      <c r="A380" s="853"/>
      <c r="B380" s="853"/>
      <c r="C380" s="853"/>
      <c r="D380" s="853"/>
      <c r="F380" s="934"/>
    </row>
    <row r="381" spans="1:6">
      <c r="A381" s="853"/>
      <c r="B381" s="853"/>
      <c r="C381" s="853"/>
      <c r="D381" s="853"/>
      <c r="F381" s="934"/>
    </row>
    <row r="382" spans="1:6">
      <c r="F382" s="934"/>
    </row>
    <row r="383" spans="1:6">
      <c r="A383" s="853"/>
      <c r="B383" s="853"/>
      <c r="C383" s="853"/>
      <c r="D383" s="853"/>
      <c r="F383" s="934"/>
    </row>
    <row r="384" spans="1:6">
      <c r="A384" s="853"/>
      <c r="B384" s="853"/>
      <c r="C384" s="853"/>
      <c r="D384" s="853"/>
      <c r="F384" s="934"/>
    </row>
    <row r="385" spans="1:6">
      <c r="A385" s="853"/>
      <c r="B385" s="853"/>
      <c r="C385" s="853"/>
      <c r="D385" s="853"/>
      <c r="F385" s="934"/>
    </row>
    <row r="386" spans="1:6">
      <c r="A386" s="853"/>
      <c r="B386" s="853"/>
      <c r="C386" s="853"/>
      <c r="D386" s="853"/>
      <c r="F386" s="934"/>
    </row>
    <row r="387" spans="1:6">
      <c r="A387" s="853"/>
      <c r="B387" s="853"/>
      <c r="C387" s="853"/>
      <c r="D387" s="853"/>
      <c r="F387" s="934"/>
    </row>
    <row r="388" spans="1:6">
      <c r="A388" s="853"/>
      <c r="B388" s="853"/>
      <c r="C388" s="853"/>
      <c r="D388" s="853"/>
      <c r="F388" s="934"/>
    </row>
    <row r="389" spans="1:6">
      <c r="A389" s="853"/>
      <c r="B389" s="853"/>
      <c r="C389" s="853"/>
      <c r="D389" s="853"/>
      <c r="F389" s="934"/>
    </row>
    <row r="390" spans="1:6">
      <c r="A390" s="853"/>
      <c r="B390" s="853"/>
      <c r="C390" s="853"/>
      <c r="D390" s="853"/>
      <c r="F390" s="934"/>
    </row>
    <row r="391" spans="1:6">
      <c r="A391" s="853"/>
      <c r="B391" s="853"/>
      <c r="C391" s="853"/>
      <c r="D391" s="853"/>
      <c r="F391" s="934"/>
    </row>
    <row r="392" spans="1:6">
      <c r="A392" s="853"/>
      <c r="B392" s="853"/>
      <c r="C392" s="853"/>
      <c r="D392" s="853"/>
      <c r="F392" s="934"/>
    </row>
    <row r="393" spans="1:6">
      <c r="A393" s="853"/>
      <c r="B393" s="853"/>
      <c r="C393" s="853"/>
      <c r="D393" s="853"/>
      <c r="F393" s="934"/>
    </row>
    <row r="394" spans="1:6">
      <c r="A394" s="853"/>
      <c r="B394" s="853"/>
      <c r="C394" s="853"/>
      <c r="D394" s="853"/>
      <c r="F394" s="934"/>
    </row>
    <row r="395" spans="1:6">
      <c r="A395" s="853"/>
      <c r="B395" s="853"/>
      <c r="C395" s="853"/>
      <c r="D395" s="853"/>
      <c r="F395" s="934"/>
    </row>
    <row r="396" spans="1:6">
      <c r="A396" s="853"/>
      <c r="B396" s="853"/>
      <c r="C396" s="853"/>
      <c r="D396" s="853"/>
    </row>
    <row r="397" spans="1:6">
      <c r="A397" s="853"/>
      <c r="B397" s="853"/>
      <c r="C397" s="853"/>
      <c r="D397" s="853"/>
      <c r="F397" s="934"/>
    </row>
    <row r="398" spans="1:6">
      <c r="A398" s="853"/>
      <c r="B398" s="853"/>
      <c r="C398" s="853"/>
      <c r="D398" s="853"/>
      <c r="F398" s="934"/>
    </row>
    <row r="399" spans="1:6">
      <c r="A399" s="853"/>
      <c r="B399" s="853"/>
      <c r="C399" s="853"/>
      <c r="D399" s="853"/>
      <c r="F399" s="934"/>
    </row>
    <row r="400" spans="1:6">
      <c r="A400" s="853"/>
      <c r="B400" s="853"/>
      <c r="C400" s="853"/>
      <c r="D400" s="853"/>
      <c r="F400" s="934"/>
    </row>
    <row r="401" spans="1:6">
      <c r="A401" s="853"/>
      <c r="B401" s="853"/>
      <c r="C401" s="853"/>
      <c r="D401" s="853"/>
      <c r="F401" s="934"/>
    </row>
    <row r="402" spans="1:6">
      <c r="A402" s="853"/>
      <c r="B402" s="853"/>
      <c r="C402" s="853"/>
      <c r="D402" s="853"/>
    </row>
    <row r="403" spans="1:6">
      <c r="A403" s="853"/>
      <c r="B403" s="853"/>
      <c r="C403" s="853"/>
      <c r="D403" s="853"/>
      <c r="F403" s="934"/>
    </row>
    <row r="404" spans="1:6">
      <c r="A404" s="853"/>
      <c r="B404" s="853"/>
      <c r="C404" s="853"/>
      <c r="D404" s="853"/>
      <c r="F404" s="934"/>
    </row>
    <row r="405" spans="1:6">
      <c r="A405" s="853"/>
      <c r="B405" s="853"/>
      <c r="C405" s="853"/>
      <c r="D405" s="853"/>
      <c r="F405" s="934"/>
    </row>
    <row r="406" spans="1:6">
      <c r="A406" s="853"/>
      <c r="B406" s="853"/>
      <c r="C406" s="853"/>
      <c r="D406" s="853"/>
      <c r="F406" s="934"/>
    </row>
    <row r="407" spans="1:6">
      <c r="A407" s="853"/>
      <c r="B407" s="853"/>
      <c r="C407" s="853"/>
      <c r="D407" s="853"/>
      <c r="F407" s="934"/>
    </row>
    <row r="408" spans="1:6">
      <c r="A408" s="853"/>
      <c r="B408" s="853"/>
      <c r="C408" s="853"/>
      <c r="D408" s="853"/>
      <c r="F408" s="934"/>
    </row>
    <row r="409" spans="1:6">
      <c r="A409" s="853"/>
      <c r="B409" s="853"/>
      <c r="C409" s="853"/>
      <c r="D409" s="853"/>
      <c r="F409" s="934"/>
    </row>
    <row r="410" spans="1:6">
      <c r="A410" s="853"/>
      <c r="B410" s="853"/>
      <c r="C410" s="853"/>
      <c r="D410" s="853"/>
      <c r="F410" s="934"/>
    </row>
    <row r="411" spans="1:6">
      <c r="A411" s="853"/>
      <c r="B411" s="853"/>
      <c r="C411" s="853"/>
      <c r="D411" s="853"/>
      <c r="F411" s="934"/>
    </row>
    <row r="412" spans="1:6">
      <c r="A412" s="853"/>
      <c r="B412" s="853"/>
      <c r="C412" s="853"/>
      <c r="D412" s="853"/>
      <c r="F412" s="934"/>
    </row>
    <row r="413" spans="1:6">
      <c r="A413" s="853"/>
      <c r="B413" s="853"/>
      <c r="C413" s="853"/>
      <c r="D413" s="853"/>
      <c r="F413" s="934"/>
    </row>
    <row r="414" spans="1:6">
      <c r="A414" s="853"/>
      <c r="B414" s="853"/>
      <c r="C414" s="853"/>
      <c r="D414" s="853"/>
      <c r="F414" s="934"/>
    </row>
    <row r="415" spans="1:6">
      <c r="A415" s="853"/>
      <c r="B415" s="853"/>
      <c r="C415" s="853"/>
      <c r="D415" s="853"/>
      <c r="F415" s="934"/>
    </row>
    <row r="416" spans="1:6">
      <c r="A416" s="853"/>
      <c r="B416" s="853"/>
      <c r="C416" s="853"/>
      <c r="D416" s="853"/>
      <c r="F416" s="934"/>
    </row>
    <row r="417" spans="1:6">
      <c r="A417" s="853"/>
      <c r="B417" s="853"/>
      <c r="C417" s="853"/>
      <c r="D417" s="853"/>
      <c r="F417" s="934"/>
    </row>
    <row r="418" spans="1:6">
      <c r="A418" s="853"/>
      <c r="B418" s="853"/>
      <c r="C418" s="853"/>
      <c r="D418" s="853"/>
      <c r="F418" s="934"/>
    </row>
    <row r="419" spans="1:6">
      <c r="A419" s="853"/>
      <c r="B419" s="853"/>
      <c r="C419" s="853"/>
      <c r="D419" s="853"/>
      <c r="F419" s="934"/>
    </row>
    <row r="420" spans="1:6">
      <c r="A420" s="853"/>
      <c r="B420" s="853"/>
      <c r="C420" s="853"/>
      <c r="D420" s="853"/>
      <c r="F420" s="934"/>
    </row>
    <row r="421" spans="1:6">
      <c r="A421" s="853"/>
      <c r="B421" s="853"/>
      <c r="C421" s="853"/>
      <c r="D421" s="853"/>
      <c r="F421" s="934"/>
    </row>
    <row r="422" spans="1:6">
      <c r="A422" s="853"/>
      <c r="B422" s="853"/>
      <c r="C422" s="853"/>
      <c r="D422" s="853"/>
      <c r="F422" s="934"/>
    </row>
    <row r="423" spans="1:6">
      <c r="A423" s="853"/>
      <c r="B423" s="853"/>
      <c r="C423" s="853"/>
      <c r="D423" s="853"/>
      <c r="F423" s="934"/>
    </row>
    <row r="424" spans="1:6">
      <c r="A424" s="853"/>
      <c r="B424" s="853"/>
      <c r="C424" s="853"/>
      <c r="D424" s="853"/>
      <c r="F424" s="934"/>
    </row>
    <row r="425" spans="1:6">
      <c r="A425" s="853"/>
      <c r="B425" s="853"/>
      <c r="C425" s="853"/>
      <c r="D425" s="853"/>
      <c r="F425" s="934"/>
    </row>
    <row r="426" spans="1:6">
      <c r="A426" s="853"/>
      <c r="B426" s="853"/>
      <c r="C426" s="853"/>
      <c r="D426" s="853"/>
    </row>
    <row r="427" spans="1:6">
      <c r="A427" s="853"/>
      <c r="B427" s="853"/>
      <c r="C427" s="853"/>
      <c r="D427" s="853"/>
      <c r="F427" s="934"/>
    </row>
    <row r="428" spans="1:6">
      <c r="A428" s="853"/>
      <c r="B428" s="853"/>
      <c r="C428" s="853"/>
      <c r="D428" s="853"/>
      <c r="F428" s="934"/>
    </row>
    <row r="429" spans="1:6">
      <c r="A429" s="853"/>
      <c r="B429" s="853"/>
      <c r="C429" s="853"/>
      <c r="D429" s="853"/>
      <c r="F429" s="934"/>
    </row>
    <row r="430" spans="1:6">
      <c r="A430" s="853"/>
      <c r="B430" s="853"/>
      <c r="C430" s="853"/>
      <c r="D430" s="853"/>
      <c r="F430" s="934"/>
    </row>
    <row r="431" spans="1:6">
      <c r="F431" s="934"/>
    </row>
    <row r="432" spans="1:6">
      <c r="A432" s="853"/>
      <c r="B432" s="853"/>
      <c r="C432" s="853"/>
      <c r="D432" s="853"/>
      <c r="F432" s="934"/>
    </row>
    <row r="433" spans="1:6">
      <c r="A433" s="853"/>
      <c r="B433" s="853"/>
      <c r="C433" s="853"/>
      <c r="D433" s="853"/>
      <c r="F433" s="934"/>
    </row>
    <row r="434" spans="1:6">
      <c r="A434" s="853"/>
      <c r="B434" s="853"/>
      <c r="C434" s="853"/>
      <c r="D434" s="853"/>
      <c r="F434" s="934"/>
    </row>
    <row r="435" spans="1:6">
      <c r="A435" s="853"/>
      <c r="B435" s="853"/>
      <c r="C435" s="853"/>
      <c r="D435" s="853"/>
      <c r="F435" s="934"/>
    </row>
    <row r="436" spans="1:6">
      <c r="A436" s="853"/>
      <c r="B436" s="853"/>
      <c r="C436" s="853"/>
      <c r="D436" s="853"/>
      <c r="F436" s="934"/>
    </row>
    <row r="437" spans="1:6">
      <c r="F437" s="934"/>
    </row>
    <row r="438" spans="1:6">
      <c r="A438" s="853"/>
      <c r="B438" s="853"/>
      <c r="C438" s="853"/>
      <c r="D438" s="853"/>
      <c r="F438" s="934"/>
    </row>
    <row r="439" spans="1:6">
      <c r="A439" s="853"/>
      <c r="B439" s="853"/>
      <c r="C439" s="853"/>
      <c r="D439" s="853"/>
      <c r="F439" s="934"/>
    </row>
    <row r="440" spans="1:6">
      <c r="A440" s="853"/>
      <c r="B440" s="853"/>
      <c r="C440" s="853"/>
      <c r="D440" s="853"/>
      <c r="F440" s="934"/>
    </row>
    <row r="441" spans="1:6">
      <c r="A441" s="853"/>
      <c r="B441" s="853"/>
      <c r="C441" s="853"/>
      <c r="D441" s="853"/>
      <c r="F441" s="934"/>
    </row>
    <row r="442" spans="1:6">
      <c r="A442" s="853"/>
      <c r="B442" s="853"/>
      <c r="C442" s="853"/>
      <c r="D442" s="853"/>
      <c r="F442" s="934"/>
    </row>
    <row r="443" spans="1:6">
      <c r="A443" s="853"/>
      <c r="B443" s="853"/>
      <c r="C443" s="853"/>
      <c r="D443" s="853"/>
      <c r="F443" s="934"/>
    </row>
    <row r="444" spans="1:6">
      <c r="A444" s="853"/>
      <c r="B444" s="853"/>
      <c r="C444" s="853"/>
      <c r="D444" s="853"/>
      <c r="F444" s="934"/>
    </row>
    <row r="445" spans="1:6">
      <c r="A445" s="853"/>
      <c r="B445" s="853"/>
      <c r="C445" s="853"/>
      <c r="D445" s="853"/>
      <c r="F445" s="934"/>
    </row>
    <row r="446" spans="1:6">
      <c r="A446" s="853"/>
      <c r="B446" s="853"/>
      <c r="C446" s="853"/>
      <c r="D446" s="853"/>
      <c r="F446" s="934"/>
    </row>
    <row r="447" spans="1:6">
      <c r="A447" s="853"/>
      <c r="B447" s="853"/>
      <c r="C447" s="853"/>
      <c r="D447" s="853"/>
      <c r="F447" s="934"/>
    </row>
    <row r="448" spans="1:6">
      <c r="A448" s="853"/>
      <c r="B448" s="853"/>
      <c r="C448" s="853"/>
      <c r="D448" s="853"/>
      <c r="F448" s="934"/>
    </row>
    <row r="449" spans="1:6">
      <c r="A449" s="853"/>
      <c r="B449" s="853"/>
      <c r="C449" s="853"/>
      <c r="D449" s="853"/>
      <c r="F449" s="934"/>
    </row>
    <row r="450" spans="1:6">
      <c r="A450" s="853"/>
      <c r="B450" s="853"/>
      <c r="C450" s="853"/>
      <c r="D450" s="853"/>
      <c r="F450" s="934"/>
    </row>
    <row r="451" spans="1:6">
      <c r="A451" s="853"/>
      <c r="B451" s="853"/>
      <c r="C451" s="853"/>
      <c r="D451" s="853"/>
      <c r="F451" s="934"/>
    </row>
    <row r="452" spans="1:6">
      <c r="A452" s="853"/>
      <c r="B452" s="853"/>
      <c r="C452" s="853"/>
      <c r="D452" s="853"/>
      <c r="F452" s="934"/>
    </row>
    <row r="453" spans="1:6">
      <c r="A453" s="853"/>
      <c r="B453" s="853"/>
      <c r="C453" s="853"/>
      <c r="D453" s="853"/>
      <c r="F453" s="934"/>
    </row>
    <row r="454" spans="1:6">
      <c r="A454" s="853"/>
      <c r="B454" s="853"/>
      <c r="C454" s="853"/>
      <c r="D454" s="853"/>
      <c r="F454" s="934"/>
    </row>
    <row r="455" spans="1:6">
      <c r="A455" s="853"/>
      <c r="B455" s="853"/>
      <c r="C455" s="853"/>
      <c r="D455" s="853"/>
      <c r="F455" s="934"/>
    </row>
    <row r="456" spans="1:6">
      <c r="A456" s="853"/>
      <c r="B456" s="853"/>
      <c r="C456" s="853"/>
      <c r="D456" s="853"/>
      <c r="F456" s="934"/>
    </row>
    <row r="457" spans="1:6">
      <c r="A457" s="853"/>
      <c r="B457" s="853"/>
      <c r="C457" s="853"/>
      <c r="D457" s="853"/>
      <c r="F457" s="934"/>
    </row>
    <row r="458" spans="1:6">
      <c r="A458" s="853"/>
      <c r="B458" s="853"/>
      <c r="C458" s="853"/>
      <c r="D458" s="853"/>
      <c r="F458" s="934"/>
    </row>
    <row r="459" spans="1:6">
      <c r="A459" s="853"/>
      <c r="B459" s="853"/>
      <c r="C459" s="853"/>
      <c r="D459" s="853"/>
      <c r="F459" s="934"/>
    </row>
    <row r="460" spans="1:6">
      <c r="A460" s="853"/>
      <c r="B460" s="853"/>
      <c r="C460" s="853"/>
      <c r="D460" s="853"/>
      <c r="F460" s="934"/>
    </row>
    <row r="461" spans="1:6">
      <c r="F461" s="934"/>
    </row>
    <row r="462" spans="1:6">
      <c r="A462" s="853"/>
      <c r="B462" s="853"/>
      <c r="C462" s="853"/>
      <c r="D462" s="853"/>
      <c r="F462" s="934"/>
    </row>
    <row r="463" spans="1:6">
      <c r="A463" s="853"/>
      <c r="B463" s="853"/>
      <c r="C463" s="853"/>
      <c r="D463" s="853"/>
      <c r="F463" s="934"/>
    </row>
    <row r="464" spans="1:6">
      <c r="A464" s="853"/>
      <c r="B464" s="853"/>
      <c r="C464" s="853"/>
      <c r="D464" s="853"/>
      <c r="F464" s="934"/>
    </row>
    <row r="465" spans="1:6">
      <c r="A465" s="853"/>
      <c r="B465" s="853"/>
      <c r="C465" s="853"/>
      <c r="D465" s="853"/>
      <c r="F465" s="934"/>
    </row>
    <row r="466" spans="1:6">
      <c r="A466" s="853"/>
      <c r="B466" s="853"/>
      <c r="C466" s="853"/>
      <c r="D466" s="853"/>
      <c r="F466" s="934"/>
    </row>
    <row r="467" spans="1:6">
      <c r="A467" s="853"/>
      <c r="B467" s="853"/>
      <c r="C467" s="853"/>
      <c r="D467" s="853"/>
      <c r="F467" s="934"/>
    </row>
    <row r="468" spans="1:6">
      <c r="A468" s="853"/>
      <c r="B468" s="853"/>
      <c r="C468" s="853"/>
      <c r="D468" s="853"/>
      <c r="F468" s="934"/>
    </row>
    <row r="469" spans="1:6">
      <c r="A469" s="853"/>
      <c r="B469" s="853"/>
      <c r="C469" s="853"/>
      <c r="D469" s="853"/>
      <c r="F469" s="934"/>
    </row>
    <row r="470" spans="1:6">
      <c r="A470" s="853"/>
      <c r="B470" s="853"/>
      <c r="C470" s="853"/>
      <c r="D470" s="853"/>
      <c r="F470" s="934"/>
    </row>
    <row r="471" spans="1:6">
      <c r="A471" s="853"/>
      <c r="B471" s="853"/>
      <c r="C471" s="853"/>
      <c r="D471" s="853"/>
      <c r="F471" s="934"/>
    </row>
    <row r="472" spans="1:6">
      <c r="A472" s="853"/>
      <c r="B472" s="853"/>
      <c r="C472" s="853"/>
      <c r="D472" s="853"/>
      <c r="F472" s="934"/>
    </row>
    <row r="473" spans="1:6">
      <c r="A473" s="853"/>
      <c r="B473" s="853"/>
      <c r="C473" s="853"/>
      <c r="D473" s="853"/>
    </row>
    <row r="474" spans="1:6">
      <c r="A474" s="853"/>
      <c r="B474" s="853"/>
      <c r="C474" s="853"/>
      <c r="D474" s="853"/>
      <c r="F474" s="934"/>
    </row>
    <row r="475" spans="1:6">
      <c r="A475" s="853"/>
      <c r="B475" s="853"/>
      <c r="C475" s="853"/>
      <c r="D475" s="853"/>
    </row>
    <row r="476" spans="1:6">
      <c r="A476" s="853"/>
      <c r="B476" s="853"/>
      <c r="C476" s="853"/>
      <c r="D476" s="853"/>
      <c r="F476" s="934"/>
    </row>
    <row r="477" spans="1:6">
      <c r="A477" s="853"/>
      <c r="B477" s="853"/>
      <c r="C477" s="853"/>
      <c r="D477" s="853"/>
      <c r="F477" s="934"/>
    </row>
    <row r="478" spans="1:6">
      <c r="A478" s="853"/>
      <c r="B478" s="853"/>
      <c r="C478" s="853"/>
      <c r="D478" s="853"/>
      <c r="F478" s="934"/>
    </row>
    <row r="479" spans="1:6">
      <c r="A479" s="853"/>
      <c r="B479" s="853"/>
      <c r="C479" s="853"/>
      <c r="D479" s="853"/>
      <c r="F479" s="934"/>
    </row>
    <row r="480" spans="1:6">
      <c r="A480" s="853"/>
      <c r="B480" s="853"/>
      <c r="C480" s="853"/>
      <c r="D480" s="853"/>
      <c r="F480" s="934"/>
    </row>
    <row r="481" spans="1:6">
      <c r="A481" s="853"/>
      <c r="B481" s="853"/>
      <c r="C481" s="853"/>
      <c r="D481" s="853"/>
      <c r="F481" s="934"/>
    </row>
    <row r="482" spans="1:6">
      <c r="A482" s="853"/>
      <c r="B482" s="853"/>
      <c r="C482" s="853"/>
      <c r="D482" s="853"/>
      <c r="F482" s="934"/>
    </row>
    <row r="483" spans="1:6">
      <c r="A483" s="853"/>
      <c r="B483" s="853"/>
      <c r="C483" s="853"/>
      <c r="D483" s="853"/>
      <c r="F483" s="934"/>
    </row>
    <row r="484" spans="1:6">
      <c r="A484" s="853"/>
      <c r="B484" s="853"/>
      <c r="C484" s="853"/>
      <c r="D484" s="853"/>
      <c r="F484" s="934"/>
    </row>
    <row r="485" spans="1:6">
      <c r="A485" s="853"/>
      <c r="B485" s="853"/>
      <c r="C485" s="853"/>
      <c r="D485" s="853"/>
      <c r="F485" s="934"/>
    </row>
    <row r="486" spans="1:6">
      <c r="A486" s="853"/>
      <c r="B486" s="853"/>
      <c r="C486" s="853"/>
      <c r="D486" s="853"/>
      <c r="F486" s="934"/>
    </row>
    <row r="487" spans="1:6">
      <c r="A487" s="853"/>
      <c r="B487" s="853"/>
      <c r="C487" s="853"/>
      <c r="D487" s="853"/>
      <c r="F487" s="934"/>
    </row>
    <row r="488" spans="1:6">
      <c r="A488" s="853"/>
      <c r="B488" s="853"/>
      <c r="C488" s="853"/>
      <c r="D488" s="853"/>
      <c r="F488" s="934"/>
    </row>
    <row r="489" spans="1:6">
      <c r="A489" s="853"/>
      <c r="B489" s="853"/>
      <c r="C489" s="853"/>
      <c r="D489" s="853"/>
      <c r="F489" s="934"/>
    </row>
    <row r="490" spans="1:6">
      <c r="A490" s="853"/>
      <c r="B490" s="853"/>
      <c r="C490" s="853"/>
      <c r="D490" s="853"/>
      <c r="F490" s="934"/>
    </row>
    <row r="491" spans="1:6">
      <c r="A491" s="853"/>
      <c r="B491" s="853"/>
      <c r="C491" s="853"/>
      <c r="D491" s="853"/>
      <c r="F491" s="934"/>
    </row>
    <row r="492" spans="1:6">
      <c r="A492" s="853"/>
      <c r="B492" s="853"/>
      <c r="C492" s="853"/>
      <c r="D492" s="853"/>
      <c r="F492" s="934"/>
    </row>
    <row r="493" spans="1:6">
      <c r="A493" s="853"/>
      <c r="B493" s="853"/>
      <c r="C493" s="853"/>
      <c r="D493" s="853"/>
      <c r="F493" s="934"/>
    </row>
    <row r="494" spans="1:6">
      <c r="A494" s="853"/>
      <c r="B494" s="853"/>
      <c r="C494" s="853"/>
      <c r="D494" s="853"/>
      <c r="F494" s="934"/>
    </row>
    <row r="495" spans="1:6">
      <c r="A495" s="853"/>
      <c r="B495" s="853"/>
      <c r="C495" s="853"/>
      <c r="D495" s="853"/>
      <c r="F495" s="934"/>
    </row>
    <row r="496" spans="1:6">
      <c r="A496" s="853"/>
      <c r="B496" s="853"/>
      <c r="C496" s="853"/>
      <c r="D496" s="853"/>
      <c r="F496" s="934"/>
    </row>
    <row r="497" spans="1:6">
      <c r="A497" s="853"/>
      <c r="B497" s="853"/>
      <c r="C497" s="853"/>
      <c r="D497" s="853"/>
      <c r="F497" s="934"/>
    </row>
    <row r="498" spans="1:6">
      <c r="A498" s="853"/>
      <c r="B498" s="853"/>
      <c r="C498" s="853"/>
      <c r="D498" s="853"/>
      <c r="F498" s="934"/>
    </row>
    <row r="499" spans="1:6">
      <c r="A499" s="853"/>
      <c r="B499" s="853"/>
      <c r="C499" s="853"/>
      <c r="D499" s="853"/>
      <c r="F499" s="934"/>
    </row>
    <row r="500" spans="1:6">
      <c r="A500" s="853"/>
      <c r="B500" s="853"/>
      <c r="C500" s="853"/>
      <c r="D500" s="853"/>
      <c r="F500" s="934"/>
    </row>
    <row r="501" spans="1:6">
      <c r="A501" s="853"/>
      <c r="B501" s="853"/>
      <c r="C501" s="853"/>
      <c r="D501" s="853"/>
      <c r="F501" s="934"/>
    </row>
    <row r="502" spans="1:6">
      <c r="A502" s="853"/>
      <c r="B502" s="853"/>
      <c r="C502" s="853"/>
      <c r="D502" s="853"/>
      <c r="F502" s="934"/>
    </row>
    <row r="503" spans="1:6">
      <c r="A503" s="853"/>
      <c r="B503" s="853"/>
      <c r="C503" s="853"/>
      <c r="D503" s="853"/>
      <c r="F503" s="934"/>
    </row>
    <row r="504" spans="1:6">
      <c r="A504" s="853"/>
      <c r="B504" s="853"/>
      <c r="C504" s="853"/>
      <c r="D504" s="853"/>
      <c r="F504" s="934"/>
    </row>
    <row r="505" spans="1:6">
      <c r="A505" s="853"/>
      <c r="B505" s="853"/>
      <c r="C505" s="853"/>
      <c r="D505" s="853"/>
      <c r="F505" s="934"/>
    </row>
    <row r="506" spans="1:6">
      <c r="A506" s="853"/>
      <c r="B506" s="853"/>
      <c r="C506" s="853"/>
      <c r="D506" s="853"/>
      <c r="F506" s="934"/>
    </row>
    <row r="507" spans="1:6">
      <c r="A507" s="853"/>
      <c r="B507" s="853"/>
      <c r="C507" s="853"/>
      <c r="D507" s="853"/>
      <c r="F507" s="934"/>
    </row>
    <row r="508" spans="1:6">
      <c r="F508" s="934"/>
    </row>
    <row r="509" spans="1:6">
      <c r="A509" s="853"/>
      <c r="B509" s="853"/>
      <c r="C509" s="853"/>
      <c r="D509" s="853"/>
      <c r="F509" s="934"/>
    </row>
    <row r="510" spans="1:6">
      <c r="F510" s="934"/>
    </row>
    <row r="511" spans="1:6">
      <c r="A511" s="853"/>
      <c r="B511" s="853"/>
      <c r="C511" s="853"/>
      <c r="D511" s="853"/>
      <c r="F511" s="934"/>
    </row>
    <row r="512" spans="1:6">
      <c r="A512" s="853"/>
      <c r="B512" s="853"/>
      <c r="C512" s="853"/>
      <c r="D512" s="853"/>
      <c r="F512" s="934"/>
    </row>
    <row r="513" spans="1:6">
      <c r="A513" s="853"/>
      <c r="B513" s="853"/>
      <c r="C513" s="853"/>
      <c r="D513" s="853"/>
      <c r="F513" s="934"/>
    </row>
    <row r="514" spans="1:6">
      <c r="A514" s="853"/>
      <c r="B514" s="853"/>
      <c r="C514" s="853"/>
      <c r="D514" s="853"/>
      <c r="F514" s="934"/>
    </row>
    <row r="515" spans="1:6">
      <c r="A515" s="853"/>
      <c r="B515" s="853"/>
      <c r="C515" s="853"/>
      <c r="D515" s="853"/>
      <c r="F515" s="934"/>
    </row>
    <row r="516" spans="1:6">
      <c r="A516" s="853"/>
      <c r="B516" s="853"/>
      <c r="C516" s="853"/>
      <c r="D516" s="853"/>
      <c r="F516" s="934"/>
    </row>
    <row r="517" spans="1:6">
      <c r="A517" s="853"/>
      <c r="B517" s="853"/>
      <c r="C517" s="853"/>
      <c r="D517" s="853"/>
      <c r="F517" s="934"/>
    </row>
    <row r="518" spans="1:6">
      <c r="A518" s="853"/>
      <c r="B518" s="853"/>
      <c r="C518" s="853"/>
      <c r="D518" s="853"/>
      <c r="F518" s="934"/>
    </row>
    <row r="519" spans="1:6">
      <c r="A519" s="853"/>
      <c r="B519" s="853"/>
      <c r="C519" s="853"/>
      <c r="D519" s="853"/>
      <c r="F519" s="934"/>
    </row>
    <row r="520" spans="1:6">
      <c r="A520" s="853"/>
      <c r="B520" s="853"/>
      <c r="C520" s="853"/>
      <c r="D520" s="853"/>
      <c r="F520" s="934"/>
    </row>
    <row r="521" spans="1:6">
      <c r="A521" s="853"/>
      <c r="B521" s="853"/>
      <c r="C521" s="853"/>
      <c r="D521" s="853"/>
      <c r="F521" s="934"/>
    </row>
    <row r="522" spans="1:6">
      <c r="A522" s="853"/>
      <c r="B522" s="853"/>
      <c r="C522" s="853"/>
      <c r="D522" s="853"/>
      <c r="F522" s="934"/>
    </row>
    <row r="523" spans="1:6">
      <c r="A523" s="853"/>
      <c r="B523" s="853"/>
      <c r="C523" s="853"/>
      <c r="D523" s="853"/>
      <c r="F523" s="934"/>
    </row>
    <row r="524" spans="1:6">
      <c r="A524" s="853"/>
      <c r="B524" s="853"/>
      <c r="C524" s="853"/>
      <c r="D524" s="853"/>
      <c r="F524" s="934"/>
    </row>
    <row r="525" spans="1:6">
      <c r="A525" s="853"/>
      <c r="B525" s="853"/>
      <c r="C525" s="853"/>
      <c r="D525" s="853"/>
      <c r="F525" s="934"/>
    </row>
    <row r="526" spans="1:6">
      <c r="A526" s="853"/>
      <c r="B526" s="853"/>
      <c r="C526" s="853"/>
      <c r="D526" s="853"/>
      <c r="F526" s="934"/>
    </row>
    <row r="527" spans="1:6">
      <c r="A527" s="853"/>
      <c r="B527" s="853"/>
      <c r="C527" s="853"/>
      <c r="D527" s="853"/>
      <c r="F527" s="934"/>
    </row>
    <row r="528" spans="1:6">
      <c r="A528" s="853"/>
      <c r="B528" s="853"/>
      <c r="C528" s="853"/>
      <c r="D528" s="853"/>
      <c r="F528" s="934"/>
    </row>
    <row r="529" spans="1:6">
      <c r="A529" s="853"/>
      <c r="B529" s="853"/>
      <c r="C529" s="853"/>
      <c r="D529" s="853"/>
      <c r="F529" s="934"/>
    </row>
    <row r="530" spans="1:6">
      <c r="A530" s="853"/>
      <c r="B530" s="853"/>
      <c r="C530" s="853"/>
      <c r="D530" s="853"/>
      <c r="F530" s="934"/>
    </row>
    <row r="531" spans="1:6">
      <c r="A531" s="853"/>
      <c r="B531" s="853"/>
      <c r="C531" s="853"/>
      <c r="D531" s="853"/>
      <c r="F531" s="934"/>
    </row>
    <row r="532" spans="1:6">
      <c r="A532" s="853"/>
      <c r="B532" s="853"/>
      <c r="C532" s="853"/>
      <c r="D532" s="853"/>
      <c r="F532" s="934"/>
    </row>
    <row r="533" spans="1:6">
      <c r="A533" s="853"/>
      <c r="B533" s="853"/>
      <c r="C533" s="853"/>
      <c r="D533" s="853"/>
      <c r="F533" s="934"/>
    </row>
    <row r="534" spans="1:6">
      <c r="A534" s="853"/>
      <c r="B534" s="853"/>
      <c r="C534" s="853"/>
      <c r="D534" s="853"/>
      <c r="F534" s="934"/>
    </row>
    <row r="535" spans="1:6">
      <c r="A535" s="853"/>
      <c r="B535" s="853"/>
      <c r="C535" s="853"/>
      <c r="D535" s="853"/>
      <c r="F535" s="934"/>
    </row>
    <row r="536" spans="1:6">
      <c r="A536" s="853"/>
      <c r="B536" s="853"/>
      <c r="C536" s="853"/>
      <c r="D536" s="853"/>
      <c r="F536" s="934"/>
    </row>
    <row r="537" spans="1:6">
      <c r="A537" s="853"/>
      <c r="B537" s="853"/>
      <c r="C537" s="853"/>
      <c r="D537" s="853"/>
    </row>
    <row r="538" spans="1:6">
      <c r="A538" s="853"/>
      <c r="B538" s="853"/>
      <c r="C538" s="853"/>
      <c r="D538" s="853"/>
      <c r="F538" s="934"/>
    </row>
    <row r="539" spans="1:6">
      <c r="A539" s="853"/>
      <c r="B539" s="853"/>
      <c r="C539" s="853"/>
      <c r="D539" s="853"/>
      <c r="F539" s="934"/>
    </row>
    <row r="540" spans="1:6">
      <c r="A540" s="853"/>
      <c r="B540" s="853"/>
      <c r="C540" s="853"/>
      <c r="D540" s="853"/>
      <c r="F540" s="934"/>
    </row>
    <row r="541" spans="1:6">
      <c r="A541" s="853"/>
      <c r="B541" s="853"/>
      <c r="C541" s="853"/>
      <c r="D541" s="853"/>
      <c r="F541" s="934"/>
    </row>
    <row r="542" spans="1:6">
      <c r="A542" s="853"/>
      <c r="B542" s="853"/>
      <c r="C542" s="853"/>
      <c r="D542" s="853"/>
      <c r="F542" s="934"/>
    </row>
    <row r="543" spans="1:6">
      <c r="A543" s="853"/>
      <c r="B543" s="853"/>
      <c r="C543" s="853"/>
      <c r="D543" s="853"/>
      <c r="F543" s="934"/>
    </row>
    <row r="544" spans="1:6">
      <c r="A544" s="853"/>
      <c r="B544" s="853"/>
      <c r="C544" s="853"/>
      <c r="D544" s="853"/>
      <c r="F544" s="934"/>
    </row>
    <row r="545" spans="1:6">
      <c r="A545" s="853"/>
      <c r="B545" s="853"/>
      <c r="C545" s="853"/>
      <c r="D545" s="853"/>
      <c r="F545" s="934"/>
    </row>
    <row r="546" spans="1:6">
      <c r="A546" s="853"/>
      <c r="B546" s="853"/>
      <c r="C546" s="853"/>
      <c r="D546" s="853"/>
      <c r="F546" s="934"/>
    </row>
    <row r="547" spans="1:6">
      <c r="A547" s="853"/>
      <c r="B547" s="853"/>
      <c r="C547" s="853"/>
      <c r="D547" s="853"/>
      <c r="F547" s="934"/>
    </row>
    <row r="548" spans="1:6">
      <c r="A548" s="853"/>
      <c r="B548" s="853"/>
      <c r="C548" s="853"/>
      <c r="D548" s="853"/>
      <c r="F548" s="934"/>
    </row>
    <row r="549" spans="1:6">
      <c r="A549" s="853"/>
      <c r="B549" s="853"/>
      <c r="C549" s="853"/>
      <c r="D549" s="853"/>
      <c r="F549" s="934"/>
    </row>
    <row r="550" spans="1:6">
      <c r="A550" s="853"/>
      <c r="B550" s="853"/>
      <c r="C550" s="853"/>
      <c r="D550" s="853"/>
      <c r="F550" s="934"/>
    </row>
    <row r="551" spans="1:6">
      <c r="A551" s="853"/>
      <c r="B551" s="853"/>
      <c r="C551" s="853"/>
      <c r="D551" s="853"/>
      <c r="F551" s="934"/>
    </row>
    <row r="552" spans="1:6">
      <c r="A552" s="853"/>
      <c r="B552" s="853"/>
      <c r="C552" s="853"/>
      <c r="D552" s="853"/>
      <c r="F552" s="934"/>
    </row>
    <row r="553" spans="1:6">
      <c r="A553" s="853"/>
      <c r="B553" s="853"/>
      <c r="C553" s="853"/>
      <c r="D553" s="853"/>
      <c r="F553" s="934"/>
    </row>
    <row r="554" spans="1:6">
      <c r="A554" s="853"/>
      <c r="B554" s="853"/>
      <c r="C554" s="853"/>
      <c r="D554" s="853"/>
      <c r="F554" s="934"/>
    </row>
    <row r="555" spans="1:6">
      <c r="A555" s="853"/>
      <c r="B555" s="853"/>
      <c r="C555" s="853"/>
      <c r="D555" s="853"/>
      <c r="F555" s="934"/>
    </row>
    <row r="556" spans="1:6">
      <c r="A556" s="853"/>
      <c r="B556" s="853"/>
      <c r="C556" s="853"/>
      <c r="D556" s="853"/>
      <c r="F556" s="934"/>
    </row>
    <row r="557" spans="1:6">
      <c r="A557" s="853"/>
      <c r="B557" s="853"/>
      <c r="C557" s="853"/>
      <c r="D557" s="853"/>
      <c r="F557" s="934"/>
    </row>
    <row r="558" spans="1:6">
      <c r="A558" s="853"/>
      <c r="B558" s="853"/>
      <c r="C558" s="853"/>
      <c r="D558" s="853"/>
      <c r="F558" s="934"/>
    </row>
    <row r="559" spans="1:6">
      <c r="A559" s="853"/>
      <c r="B559" s="853"/>
      <c r="C559" s="853"/>
      <c r="D559" s="853"/>
      <c r="F559" s="934"/>
    </row>
    <row r="560" spans="1:6">
      <c r="A560" s="853"/>
      <c r="B560" s="853"/>
      <c r="C560" s="853"/>
      <c r="D560" s="853"/>
      <c r="F560" s="934"/>
    </row>
    <row r="561" spans="1:6">
      <c r="A561" s="853"/>
      <c r="B561" s="853"/>
      <c r="C561" s="853"/>
      <c r="D561" s="853"/>
      <c r="F561" s="934"/>
    </row>
    <row r="562" spans="1:6">
      <c r="A562" s="853"/>
      <c r="B562" s="853"/>
      <c r="C562" s="853"/>
      <c r="D562" s="853"/>
      <c r="F562" s="934"/>
    </row>
    <row r="563" spans="1:6">
      <c r="A563" s="853"/>
      <c r="B563" s="853"/>
      <c r="C563" s="853"/>
      <c r="D563" s="853"/>
      <c r="F563" s="934"/>
    </row>
    <row r="564" spans="1:6">
      <c r="A564" s="853"/>
      <c r="B564" s="853"/>
      <c r="C564" s="853"/>
      <c r="D564" s="853"/>
      <c r="F564" s="934"/>
    </row>
    <row r="565" spans="1:6">
      <c r="A565" s="853"/>
      <c r="B565" s="853"/>
      <c r="C565" s="853"/>
      <c r="D565" s="853"/>
      <c r="F565" s="934"/>
    </row>
    <row r="566" spans="1:6">
      <c r="A566" s="853"/>
      <c r="B566" s="853"/>
      <c r="C566" s="853"/>
      <c r="D566" s="853"/>
      <c r="F566" s="934"/>
    </row>
    <row r="567" spans="1:6">
      <c r="A567" s="853"/>
      <c r="B567" s="853"/>
      <c r="C567" s="853"/>
      <c r="D567" s="853"/>
      <c r="F567" s="934"/>
    </row>
    <row r="568" spans="1:6">
      <c r="A568" s="853"/>
      <c r="B568" s="853"/>
      <c r="C568" s="853"/>
      <c r="D568" s="853"/>
      <c r="F568" s="934"/>
    </row>
    <row r="569" spans="1:6">
      <c r="A569" s="853"/>
      <c r="B569" s="853"/>
      <c r="C569" s="853"/>
      <c r="D569" s="853"/>
      <c r="F569" s="934"/>
    </row>
    <row r="570" spans="1:6">
      <c r="A570" s="853"/>
      <c r="B570" s="853"/>
      <c r="C570" s="853"/>
      <c r="D570" s="853"/>
      <c r="F570" s="934"/>
    </row>
    <row r="571" spans="1:6">
      <c r="A571" s="853"/>
      <c r="B571" s="853"/>
      <c r="C571" s="853"/>
      <c r="D571" s="853"/>
      <c r="F571" s="934"/>
    </row>
    <row r="572" spans="1:6">
      <c r="F572" s="934"/>
    </row>
    <row r="573" spans="1:6">
      <c r="A573" s="853"/>
      <c r="B573" s="853"/>
      <c r="C573" s="853"/>
      <c r="D573" s="853"/>
      <c r="F573" s="934"/>
    </row>
    <row r="574" spans="1:6">
      <c r="A574" s="853"/>
      <c r="B574" s="853"/>
      <c r="C574" s="853"/>
      <c r="D574" s="853"/>
      <c r="F574" s="934"/>
    </row>
    <row r="575" spans="1:6">
      <c r="A575" s="853"/>
      <c r="B575" s="853"/>
      <c r="C575" s="853"/>
      <c r="D575" s="853"/>
      <c r="F575" s="934"/>
    </row>
    <row r="576" spans="1:6">
      <c r="A576" s="853"/>
      <c r="B576" s="853"/>
      <c r="C576" s="853"/>
      <c r="D576" s="853"/>
      <c r="F576" s="934"/>
    </row>
    <row r="577" spans="1:6">
      <c r="A577" s="853"/>
      <c r="B577" s="853"/>
      <c r="C577" s="853"/>
      <c r="D577" s="853"/>
      <c r="F577" s="934"/>
    </row>
    <row r="578" spans="1:6">
      <c r="A578" s="853"/>
      <c r="B578" s="853"/>
      <c r="C578" s="853"/>
      <c r="D578" s="853"/>
      <c r="F578" s="934"/>
    </row>
    <row r="579" spans="1:6">
      <c r="A579" s="853"/>
      <c r="B579" s="853"/>
      <c r="C579" s="853"/>
      <c r="D579" s="853"/>
      <c r="F579" s="934"/>
    </row>
    <row r="580" spans="1:6">
      <c r="A580" s="853"/>
      <c r="B580" s="853"/>
      <c r="C580" s="853"/>
      <c r="D580" s="853"/>
      <c r="F580" s="934"/>
    </row>
    <row r="581" spans="1:6">
      <c r="A581" s="853"/>
      <c r="B581" s="853"/>
      <c r="C581" s="853"/>
      <c r="D581" s="853"/>
      <c r="F581" s="934"/>
    </row>
    <row r="582" spans="1:6">
      <c r="A582" s="853"/>
      <c r="B582" s="853"/>
      <c r="C582" s="853"/>
      <c r="D582" s="853"/>
      <c r="F582" s="934"/>
    </row>
    <row r="583" spans="1:6">
      <c r="A583" s="853"/>
      <c r="B583" s="853"/>
      <c r="C583" s="853"/>
      <c r="D583" s="853"/>
      <c r="F583" s="934"/>
    </row>
    <row r="584" spans="1:6">
      <c r="A584" s="853"/>
      <c r="B584" s="853"/>
      <c r="C584" s="853"/>
      <c r="D584" s="853"/>
      <c r="F584" s="934"/>
    </row>
    <row r="585" spans="1:6">
      <c r="A585" s="853"/>
      <c r="B585" s="853"/>
      <c r="C585" s="853"/>
      <c r="D585" s="853"/>
      <c r="F585" s="934"/>
    </row>
    <row r="586" spans="1:6">
      <c r="A586" s="853"/>
      <c r="B586" s="853"/>
      <c r="C586" s="853"/>
      <c r="D586" s="853"/>
      <c r="F586" s="934"/>
    </row>
    <row r="587" spans="1:6">
      <c r="A587" s="853"/>
      <c r="B587" s="853"/>
      <c r="C587" s="853"/>
      <c r="D587" s="853"/>
      <c r="F587" s="934"/>
    </row>
    <row r="588" spans="1:6">
      <c r="A588" s="853"/>
      <c r="B588" s="853"/>
      <c r="C588" s="853"/>
      <c r="D588" s="853"/>
      <c r="F588" s="934"/>
    </row>
    <row r="589" spans="1:6">
      <c r="A589" s="853"/>
      <c r="B589" s="853"/>
      <c r="C589" s="853"/>
      <c r="D589" s="853"/>
      <c r="F589" s="934"/>
    </row>
    <row r="590" spans="1:6">
      <c r="A590" s="853"/>
      <c r="B590" s="853"/>
      <c r="C590" s="853"/>
      <c r="D590" s="853"/>
      <c r="F590" s="934"/>
    </row>
    <row r="591" spans="1:6">
      <c r="A591" s="853"/>
      <c r="B591" s="853"/>
      <c r="C591" s="853"/>
      <c r="D591" s="853"/>
      <c r="F591" s="934"/>
    </row>
    <row r="592" spans="1:6">
      <c r="A592" s="853"/>
      <c r="B592" s="853"/>
      <c r="C592" s="853"/>
      <c r="D592" s="853"/>
      <c r="F592" s="934"/>
    </row>
    <row r="593" spans="1:6">
      <c r="A593" s="853"/>
      <c r="B593" s="853"/>
      <c r="C593" s="853"/>
      <c r="D593" s="853"/>
      <c r="F593" s="934"/>
    </row>
    <row r="594" spans="1:6">
      <c r="A594" s="853"/>
      <c r="B594" s="853"/>
      <c r="C594" s="853"/>
      <c r="D594" s="853"/>
      <c r="F594" s="934"/>
    </row>
    <row r="595" spans="1:6">
      <c r="A595" s="853"/>
      <c r="B595" s="853"/>
      <c r="C595" s="853"/>
      <c r="D595" s="853"/>
    </row>
    <row r="596" spans="1:6">
      <c r="A596" s="853"/>
      <c r="B596" s="853"/>
      <c r="C596" s="853"/>
      <c r="D596" s="853"/>
    </row>
    <row r="597" spans="1:6">
      <c r="A597" s="853"/>
      <c r="B597" s="853"/>
      <c r="C597" s="853"/>
      <c r="D597" s="853"/>
    </row>
    <row r="598" spans="1:6">
      <c r="A598" s="853"/>
      <c r="B598" s="853"/>
      <c r="C598" s="853"/>
      <c r="D598" s="853"/>
    </row>
    <row r="599" spans="1:6">
      <c r="A599" s="853"/>
      <c r="B599" s="853"/>
      <c r="C599" s="853"/>
      <c r="D599" s="853"/>
    </row>
    <row r="600" spans="1:6">
      <c r="A600" s="853"/>
      <c r="B600" s="853"/>
      <c r="C600" s="853"/>
      <c r="D600" s="853"/>
    </row>
    <row r="601" spans="1:6">
      <c r="A601" s="853"/>
      <c r="B601" s="853"/>
      <c r="C601" s="853"/>
      <c r="D601" s="853"/>
    </row>
    <row r="602" spans="1:6">
      <c r="A602" s="853"/>
      <c r="B602" s="853"/>
      <c r="C602" s="853"/>
      <c r="D602" s="853"/>
    </row>
    <row r="603" spans="1:6">
      <c r="A603" s="853"/>
      <c r="B603" s="853"/>
      <c r="C603" s="853"/>
      <c r="D603" s="853"/>
    </row>
    <row r="604" spans="1:6">
      <c r="A604" s="853"/>
      <c r="B604" s="853"/>
      <c r="C604" s="853"/>
      <c r="D604" s="853"/>
    </row>
    <row r="605" spans="1:6">
      <c r="A605" s="853"/>
      <c r="B605" s="853"/>
      <c r="C605" s="853"/>
      <c r="D605" s="853"/>
    </row>
    <row r="606" spans="1:6">
      <c r="A606" s="853"/>
      <c r="B606" s="853"/>
      <c r="C606" s="853"/>
      <c r="D606" s="853"/>
    </row>
    <row r="607" spans="1:6">
      <c r="A607" s="853"/>
      <c r="B607" s="853"/>
      <c r="C607" s="853"/>
      <c r="D607" s="853"/>
    </row>
    <row r="608" spans="1:6">
      <c r="A608" s="853"/>
      <c r="B608" s="853"/>
      <c r="C608" s="853"/>
      <c r="D608" s="853"/>
    </row>
    <row r="609" spans="1:4">
      <c r="A609" s="853"/>
      <c r="B609" s="853"/>
      <c r="C609" s="853"/>
      <c r="D609" s="853"/>
    </row>
    <row r="610" spans="1:4">
      <c r="A610" s="853"/>
      <c r="B610" s="853"/>
      <c r="C610" s="853"/>
      <c r="D610" s="853"/>
    </row>
    <row r="611" spans="1:4">
      <c r="A611" s="853"/>
      <c r="B611" s="853"/>
      <c r="C611" s="853"/>
      <c r="D611" s="853"/>
    </row>
    <row r="612" spans="1:4">
      <c r="A612" s="853"/>
      <c r="B612" s="853"/>
      <c r="C612" s="853"/>
      <c r="D612" s="853"/>
    </row>
    <row r="613" spans="1:4">
      <c r="A613" s="853"/>
      <c r="B613" s="853"/>
      <c r="C613" s="853"/>
      <c r="D613" s="853"/>
    </row>
    <row r="614" spans="1:4">
      <c r="A614" s="853"/>
      <c r="B614" s="853"/>
      <c r="C614" s="853"/>
      <c r="D614" s="853"/>
    </row>
    <row r="615" spans="1:4">
      <c r="A615" s="853"/>
      <c r="B615" s="853"/>
      <c r="C615" s="853"/>
      <c r="D615" s="853"/>
    </row>
    <row r="616" spans="1:4">
      <c r="A616" s="853"/>
      <c r="B616" s="853"/>
      <c r="C616" s="853"/>
      <c r="D616" s="853"/>
    </row>
    <row r="617" spans="1:4">
      <c r="A617" s="853"/>
      <c r="B617" s="853"/>
      <c r="C617" s="853"/>
      <c r="D617" s="853"/>
    </row>
    <row r="618" spans="1:4">
      <c r="A618" s="853"/>
      <c r="B618" s="853"/>
      <c r="C618" s="853"/>
      <c r="D618" s="853"/>
    </row>
    <row r="619" spans="1:4">
      <c r="A619" s="853"/>
      <c r="B619" s="853"/>
      <c r="C619" s="853"/>
      <c r="D619" s="853"/>
    </row>
    <row r="620" spans="1:4">
      <c r="A620" s="853"/>
      <c r="B620" s="853"/>
      <c r="C620" s="853"/>
      <c r="D620" s="853"/>
    </row>
    <row r="621" spans="1:4">
      <c r="A621" s="853"/>
      <c r="B621" s="853"/>
      <c r="C621" s="853"/>
      <c r="D621" s="853"/>
    </row>
    <row r="622" spans="1:4">
      <c r="A622" s="853"/>
      <c r="B622" s="853"/>
      <c r="C622" s="853"/>
      <c r="D622" s="853"/>
    </row>
    <row r="623" spans="1:4">
      <c r="A623" s="853"/>
      <c r="B623" s="853"/>
      <c r="C623" s="853"/>
      <c r="D623" s="853"/>
    </row>
    <row r="624" spans="1:4">
      <c r="A624" s="853"/>
      <c r="B624" s="853"/>
      <c r="C624" s="853"/>
      <c r="D624" s="853"/>
    </row>
    <row r="625" spans="1:4">
      <c r="A625" s="853"/>
      <c r="B625" s="853"/>
      <c r="C625" s="853"/>
      <c r="D625" s="853"/>
    </row>
    <row r="626" spans="1:4">
      <c r="A626" s="853"/>
      <c r="B626" s="853"/>
      <c r="C626" s="853"/>
      <c r="D626" s="853"/>
    </row>
    <row r="627" spans="1:4">
      <c r="A627" s="853"/>
      <c r="B627" s="853"/>
      <c r="C627" s="853"/>
      <c r="D627" s="853"/>
    </row>
    <row r="628" spans="1:4">
      <c r="A628" s="853"/>
      <c r="B628" s="853"/>
      <c r="C628" s="853"/>
      <c r="D628" s="853"/>
    </row>
    <row r="629" spans="1:4">
      <c r="A629" s="853"/>
      <c r="B629" s="853"/>
      <c r="C629" s="853"/>
      <c r="D629" s="853"/>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4CF8-0D52-4DB3-94F0-A1B2C2D79AA4}">
  <dimension ref="A1:F758"/>
  <sheetViews>
    <sheetView view="pageBreakPreview" topLeftCell="A157" zoomScaleNormal="100" zoomScaleSheetLayoutView="100" workbookViewId="0">
      <selection activeCell="E155" sqref="E155"/>
    </sheetView>
  </sheetViews>
  <sheetFormatPr defaultColWidth="9.140625" defaultRowHeight="11.25"/>
  <cols>
    <col min="1" max="1" width="5.28515625" style="1047" customWidth="1"/>
    <col min="2" max="2" width="39.28515625" style="822" customWidth="1"/>
    <col min="3" max="3" width="11.140625" style="832" customWidth="1"/>
    <col min="4" max="4" width="8.7109375" style="851" customWidth="1"/>
    <col min="5" max="5" width="10.140625" style="960" customWidth="1"/>
    <col min="6" max="6" width="12.85546875" style="887" customWidth="1"/>
    <col min="7" max="16384" width="9.140625" style="776"/>
  </cols>
  <sheetData>
    <row r="1" spans="1:6" ht="22.5">
      <c r="A1" s="2471" t="s">
        <v>0</v>
      </c>
      <c r="B1" s="142" t="s">
        <v>1</v>
      </c>
      <c r="C1" s="143" t="s">
        <v>2</v>
      </c>
      <c r="D1" s="144" t="s">
        <v>3</v>
      </c>
      <c r="E1" s="514" t="s">
        <v>4</v>
      </c>
      <c r="F1" s="2473" t="s">
        <v>5</v>
      </c>
    </row>
    <row r="2" spans="1:6">
      <c r="A2" s="2472"/>
      <c r="B2" s="145"/>
      <c r="C2" s="146"/>
      <c r="D2" s="147"/>
      <c r="E2" s="516"/>
      <c r="F2" s="2474"/>
    </row>
    <row r="3" spans="1:6">
      <c r="A3" s="551"/>
      <c r="B3" s="552"/>
      <c r="C3" s="551"/>
      <c r="D3" s="553"/>
      <c r="E3" s="56"/>
      <c r="F3" s="553"/>
    </row>
    <row r="4" spans="1:6" ht="12.75">
      <c r="A4" s="468" t="s">
        <v>3692</v>
      </c>
      <c r="B4" s="469" t="s">
        <v>3693</v>
      </c>
      <c r="C4" s="470"/>
      <c r="D4" s="471"/>
      <c r="E4" s="2377"/>
      <c r="F4" s="639"/>
    </row>
    <row r="5" spans="1:6">
      <c r="A5" s="659"/>
      <c r="B5" s="660"/>
      <c r="C5" s="661"/>
      <c r="D5" s="662"/>
      <c r="E5" s="781"/>
      <c r="F5" s="747"/>
    </row>
    <row r="6" spans="1:6" ht="12.75">
      <c r="A6" s="1155" t="s">
        <v>3694</v>
      </c>
      <c r="B6" s="1344" t="s">
        <v>3695</v>
      </c>
      <c r="C6" s="1157"/>
      <c r="D6" s="1158"/>
      <c r="E6" s="781"/>
      <c r="F6" s="748"/>
    </row>
    <row r="7" spans="1:6" ht="12.75">
      <c r="A7" s="1155"/>
      <c r="B7" s="1344"/>
      <c r="C7" s="1157"/>
      <c r="D7" s="1158"/>
      <c r="E7" s="781"/>
      <c r="F7" s="748"/>
    </row>
    <row r="8" spans="1:6" ht="25.5">
      <c r="A8" s="1187" t="s">
        <v>3506</v>
      </c>
      <c r="B8" s="716" t="s">
        <v>3696</v>
      </c>
      <c r="C8" s="717"/>
      <c r="D8" s="719"/>
      <c r="E8" s="781"/>
      <c r="F8" s="748"/>
    </row>
    <row r="9" spans="1:6" ht="12.75">
      <c r="A9" s="1163"/>
      <c r="B9" s="716"/>
      <c r="C9" s="717"/>
      <c r="D9" s="719"/>
      <c r="E9" s="781"/>
      <c r="F9" s="748"/>
    </row>
    <row r="10" spans="1:6" ht="409.5">
      <c r="A10" s="1345">
        <v>1</v>
      </c>
      <c r="B10" s="1346" t="s">
        <v>3697</v>
      </c>
      <c r="C10" s="1347" t="s">
        <v>272</v>
      </c>
      <c r="D10" s="1348">
        <v>1</v>
      </c>
      <c r="E10" s="781">
        <v>2850</v>
      </c>
      <c r="F10" s="1111">
        <f>D10*E10</f>
        <v>2850</v>
      </c>
    </row>
    <row r="11" spans="1:6" ht="12.75">
      <c r="A11" s="1345"/>
      <c r="B11" s="1349"/>
      <c r="C11" s="1347"/>
      <c r="D11" s="1348"/>
      <c r="E11" s="781"/>
      <c r="F11" s="748"/>
    </row>
    <row r="12" spans="1:6" ht="38.25">
      <c r="A12" s="1345" t="s">
        <v>2892</v>
      </c>
      <c r="B12" s="1346" t="s">
        <v>3698</v>
      </c>
      <c r="C12" s="1347" t="s">
        <v>272</v>
      </c>
      <c r="D12" s="1348">
        <v>1</v>
      </c>
      <c r="E12" s="781">
        <v>1100</v>
      </c>
      <c r="F12" s="1111">
        <f>D12*E12</f>
        <v>1100</v>
      </c>
    </row>
    <row r="13" spans="1:6" ht="12.75">
      <c r="A13" s="1345"/>
      <c r="B13" s="1349"/>
      <c r="C13" s="1347"/>
      <c r="D13" s="1348"/>
      <c r="E13" s="781"/>
      <c r="F13" s="1111"/>
    </row>
    <row r="14" spans="1:6" ht="25.5">
      <c r="A14" s="1345" t="s">
        <v>3699</v>
      </c>
      <c r="B14" s="1346" t="s">
        <v>3700</v>
      </c>
      <c r="C14" s="1347" t="s">
        <v>272</v>
      </c>
      <c r="D14" s="1348">
        <v>1</v>
      </c>
      <c r="E14" s="1073">
        <v>155</v>
      </c>
      <c r="F14" s="1111">
        <f t="shared" ref="F14:F16" si="0">D14*E14</f>
        <v>155</v>
      </c>
    </row>
    <row r="15" spans="1:6" ht="12.75">
      <c r="A15" s="1345"/>
      <c r="B15" s="1349"/>
      <c r="C15" s="1347"/>
      <c r="D15" s="1348"/>
      <c r="E15" s="1073"/>
      <c r="F15" s="1111"/>
    </row>
    <row r="16" spans="1:6" ht="114.75">
      <c r="A16" s="1345" t="s">
        <v>2888</v>
      </c>
      <c r="B16" s="1346" t="s">
        <v>3701</v>
      </c>
      <c r="C16" s="1347" t="s">
        <v>272</v>
      </c>
      <c r="D16" s="1348">
        <v>1</v>
      </c>
      <c r="E16" s="2416">
        <v>1699</v>
      </c>
      <c r="F16" s="1111">
        <f t="shared" si="0"/>
        <v>1699</v>
      </c>
    </row>
    <row r="17" spans="1:6" ht="12.75">
      <c r="A17" s="1345"/>
      <c r="B17" s="1349"/>
      <c r="C17" s="1347"/>
      <c r="D17" s="1348"/>
      <c r="E17" s="2416"/>
      <c r="F17" s="748"/>
    </row>
    <row r="18" spans="1:6" ht="114.75">
      <c r="A18" s="1345" t="s">
        <v>3702</v>
      </c>
      <c r="B18" s="1346" t="s">
        <v>3703</v>
      </c>
      <c r="C18" s="1347" t="s">
        <v>272</v>
      </c>
      <c r="D18" s="1348">
        <v>1</v>
      </c>
      <c r="E18" s="2416">
        <v>705</v>
      </c>
      <c r="F18" s="1111">
        <f t="shared" ref="F18" si="1">D18*E18</f>
        <v>705</v>
      </c>
    </row>
    <row r="19" spans="1:6" ht="12.75">
      <c r="A19" s="1345"/>
      <c r="B19" s="1349"/>
      <c r="C19" s="1347"/>
      <c r="D19" s="1348"/>
      <c r="E19" s="781"/>
      <c r="F19" s="1111"/>
    </row>
    <row r="20" spans="1:6" ht="38.25">
      <c r="A20" s="1350">
        <v>6</v>
      </c>
      <c r="B20" s="1346" t="s">
        <v>3704</v>
      </c>
      <c r="C20" s="1347" t="s">
        <v>272</v>
      </c>
      <c r="D20" s="1348">
        <v>2</v>
      </c>
      <c r="E20" s="1073">
        <v>85</v>
      </c>
      <c r="F20" s="1111">
        <f t="shared" ref="F20:F22" si="2">D20*E20</f>
        <v>170</v>
      </c>
    </row>
    <row r="21" spans="1:6" ht="12.75">
      <c r="A21" s="1345"/>
      <c r="B21" s="1349"/>
      <c r="C21" s="1347"/>
      <c r="D21" s="1348"/>
      <c r="E21" s="1073"/>
      <c r="F21" s="1111"/>
    </row>
    <row r="22" spans="1:6" ht="25.5">
      <c r="A22" s="1345" t="s">
        <v>3705</v>
      </c>
      <c r="B22" s="1346" t="s">
        <v>3706</v>
      </c>
      <c r="C22" s="1347" t="s">
        <v>272</v>
      </c>
      <c r="D22" s="1348">
        <v>1</v>
      </c>
      <c r="E22" s="1073">
        <v>55</v>
      </c>
      <c r="F22" s="1111">
        <f t="shared" si="2"/>
        <v>55</v>
      </c>
    </row>
    <row r="23" spans="1:6" ht="12.75">
      <c r="A23" s="1345"/>
      <c r="B23" s="1349"/>
      <c r="C23" s="1347"/>
      <c r="D23" s="1348"/>
      <c r="E23" s="1073"/>
      <c r="F23" s="748"/>
    </row>
    <row r="24" spans="1:6" ht="222" customHeight="1">
      <c r="A24" s="1350">
        <v>8</v>
      </c>
      <c r="B24" s="1346" t="s">
        <v>3707</v>
      </c>
      <c r="C24" s="1347" t="s">
        <v>272</v>
      </c>
      <c r="D24" s="1348">
        <v>124</v>
      </c>
      <c r="E24" s="2416">
        <v>52</v>
      </c>
      <c r="F24" s="1111">
        <f t="shared" ref="F24" si="3">D24*E24</f>
        <v>6448</v>
      </c>
    </row>
    <row r="25" spans="1:6" ht="43.5" customHeight="1">
      <c r="A25" s="1247"/>
      <c r="B25" s="1823" t="s">
        <v>5254</v>
      </c>
      <c r="C25" s="1347"/>
      <c r="D25" s="1348"/>
      <c r="E25" s="2416"/>
      <c r="F25" s="1111"/>
    </row>
    <row r="26" spans="1:6" ht="306">
      <c r="A26" s="1247">
        <v>9</v>
      </c>
      <c r="B26" s="1346" t="s">
        <v>3708</v>
      </c>
      <c r="C26" s="1347" t="s">
        <v>272</v>
      </c>
      <c r="D26" s="1348">
        <v>1</v>
      </c>
      <c r="E26" s="2416">
        <v>65</v>
      </c>
      <c r="F26" s="1111">
        <f t="shared" ref="F26:F28" si="4">D26*E26</f>
        <v>65</v>
      </c>
    </row>
    <row r="27" spans="1:6" ht="38.25">
      <c r="A27" s="1247"/>
      <c r="B27" s="1864" t="s">
        <v>5255</v>
      </c>
      <c r="C27" s="1347"/>
      <c r="D27" s="1348"/>
      <c r="E27" s="2416"/>
      <c r="F27" s="1111"/>
    </row>
    <row r="28" spans="1:6" ht="242.25">
      <c r="A28" s="1247">
        <v>10</v>
      </c>
      <c r="B28" s="1346" t="s">
        <v>3709</v>
      </c>
      <c r="C28" s="1347" t="s">
        <v>272</v>
      </c>
      <c r="D28" s="1348">
        <v>9</v>
      </c>
      <c r="E28" s="2416">
        <v>58</v>
      </c>
      <c r="F28" s="1111">
        <f t="shared" si="4"/>
        <v>522</v>
      </c>
    </row>
    <row r="29" spans="1:6" ht="48" customHeight="1">
      <c r="A29" s="1247"/>
      <c r="B29" s="1823" t="s">
        <v>5256</v>
      </c>
      <c r="C29" s="1347"/>
      <c r="D29" s="1348"/>
      <c r="E29" s="2416"/>
      <c r="F29" s="748"/>
    </row>
    <row r="30" spans="1:6" ht="51">
      <c r="A30" s="1350">
        <v>11</v>
      </c>
      <c r="B30" s="1346" t="s">
        <v>3710</v>
      </c>
      <c r="C30" s="1347" t="s">
        <v>272</v>
      </c>
      <c r="D30" s="1348">
        <f>D24+D26+D28-D33</f>
        <v>123</v>
      </c>
      <c r="E30" s="2416">
        <v>6</v>
      </c>
      <c r="F30" s="1111">
        <f t="shared" ref="F30" si="5">D30*E30</f>
        <v>738</v>
      </c>
    </row>
    <row r="31" spans="1:6" ht="12.75">
      <c r="A31" s="1247"/>
      <c r="B31" s="1349"/>
      <c r="C31" s="1347"/>
      <c r="D31" s="1348"/>
      <c r="E31" s="781"/>
      <c r="F31" s="1111"/>
    </row>
    <row r="32" spans="1:6" ht="12.75">
      <c r="A32" s="1247"/>
      <c r="B32" s="1346"/>
      <c r="C32" s="1347"/>
      <c r="D32" s="1348"/>
      <c r="E32" s="781"/>
      <c r="F32" s="748"/>
    </row>
    <row r="33" spans="1:6" ht="127.5">
      <c r="A33" s="1350">
        <v>12</v>
      </c>
      <c r="B33" s="1346" t="s">
        <v>3711</v>
      </c>
      <c r="C33" s="1347" t="s">
        <v>272</v>
      </c>
      <c r="D33" s="1348">
        <v>11</v>
      </c>
      <c r="E33" s="781">
        <v>6</v>
      </c>
      <c r="F33" s="1111">
        <f t="shared" ref="F33" si="6">D33*E33</f>
        <v>66</v>
      </c>
    </row>
    <row r="34" spans="1:6" ht="30.75" customHeight="1">
      <c r="A34" s="1247"/>
      <c r="B34" s="1823" t="s">
        <v>5344</v>
      </c>
      <c r="C34" s="1347"/>
      <c r="D34" s="1348"/>
      <c r="E34" s="781"/>
      <c r="F34" s="1111"/>
    </row>
    <row r="35" spans="1:6" ht="194.25">
      <c r="A35" s="1350">
        <v>13</v>
      </c>
      <c r="B35" s="1346" t="s">
        <v>3712</v>
      </c>
      <c r="C35" s="1347" t="s">
        <v>272</v>
      </c>
      <c r="D35" s="1348">
        <v>10</v>
      </c>
      <c r="E35" s="781">
        <v>79</v>
      </c>
      <c r="F35" s="1111">
        <f t="shared" ref="F35:F37" si="7">D35*E35</f>
        <v>790</v>
      </c>
    </row>
    <row r="36" spans="1:6" ht="51">
      <c r="A36" s="1247"/>
      <c r="B36" s="1823" t="s">
        <v>5257</v>
      </c>
      <c r="C36" s="1347"/>
      <c r="D36" s="1348"/>
      <c r="E36" s="781"/>
      <c r="F36" s="1111"/>
    </row>
    <row r="37" spans="1:6" ht="25.5">
      <c r="A37" s="1247">
        <v>14</v>
      </c>
      <c r="B37" s="1346" t="s">
        <v>3713</v>
      </c>
      <c r="C37" s="1347" t="s">
        <v>272</v>
      </c>
      <c r="D37" s="1348">
        <f>D35</f>
        <v>10</v>
      </c>
      <c r="E37" s="781">
        <v>15</v>
      </c>
      <c r="F37" s="1111">
        <f t="shared" si="7"/>
        <v>150</v>
      </c>
    </row>
    <row r="38" spans="1:6" ht="12.75">
      <c r="A38" s="1247"/>
      <c r="B38" s="1349"/>
      <c r="C38" s="1347"/>
      <c r="D38" s="1348"/>
      <c r="E38" s="781"/>
      <c r="F38" s="748"/>
    </row>
    <row r="39" spans="1:6" ht="194.25">
      <c r="A39" s="1247">
        <v>15</v>
      </c>
      <c r="B39" s="1346" t="s">
        <v>3714</v>
      </c>
      <c r="C39" s="1347" t="s">
        <v>272</v>
      </c>
      <c r="D39" s="1348">
        <v>10</v>
      </c>
      <c r="E39" s="781">
        <v>215</v>
      </c>
      <c r="F39" s="1111">
        <f t="shared" ref="F39" si="8">D39*E39</f>
        <v>2150</v>
      </c>
    </row>
    <row r="40" spans="1:6" ht="38.25">
      <c r="A40" s="1247"/>
      <c r="B40" s="1864" t="s">
        <v>5274</v>
      </c>
      <c r="C40" s="1347"/>
      <c r="D40" s="1348"/>
      <c r="E40" s="781"/>
      <c r="F40" s="1111"/>
    </row>
    <row r="41" spans="1:6" ht="25.5">
      <c r="A41" s="1247">
        <v>16</v>
      </c>
      <c r="B41" s="1346" t="s">
        <v>3715</v>
      </c>
      <c r="C41" s="1347" t="s">
        <v>272</v>
      </c>
      <c r="D41" s="1348">
        <f>D39</f>
        <v>10</v>
      </c>
      <c r="E41" s="781">
        <v>15</v>
      </c>
      <c r="F41" s="1111">
        <f t="shared" ref="F41:F43" si="9">D41*E41</f>
        <v>150</v>
      </c>
    </row>
    <row r="42" spans="1:6" ht="12.75">
      <c r="A42" s="1247"/>
      <c r="B42" s="1349"/>
      <c r="C42" s="1347"/>
      <c r="D42" s="1348"/>
      <c r="E42" s="781"/>
      <c r="F42" s="1111"/>
    </row>
    <row r="43" spans="1:6" ht="38.25">
      <c r="A43" s="1247">
        <v>17</v>
      </c>
      <c r="B43" s="1346" t="s">
        <v>3716</v>
      </c>
      <c r="C43" s="1347" t="s">
        <v>272</v>
      </c>
      <c r="D43" s="1348">
        <v>53</v>
      </c>
      <c r="E43" s="781">
        <v>17</v>
      </c>
      <c r="F43" s="1111">
        <f t="shared" si="9"/>
        <v>901</v>
      </c>
    </row>
    <row r="44" spans="1:6" ht="12.75">
      <c r="A44" s="1247"/>
      <c r="B44" s="1349"/>
      <c r="C44" s="1347"/>
      <c r="D44" s="1348"/>
      <c r="E44" s="781"/>
      <c r="F44" s="748"/>
    </row>
    <row r="45" spans="1:6" ht="25.5">
      <c r="A45" s="1247">
        <v>18</v>
      </c>
      <c r="B45" s="1346" t="s">
        <v>3717</v>
      </c>
      <c r="C45" s="1347" t="s">
        <v>272</v>
      </c>
      <c r="D45" s="1348">
        <v>1</v>
      </c>
      <c r="E45" s="781">
        <v>35</v>
      </c>
      <c r="F45" s="1111">
        <f t="shared" ref="F45" si="10">D45*E45</f>
        <v>35</v>
      </c>
    </row>
    <row r="46" spans="1:6" ht="12.75">
      <c r="A46" s="1247"/>
      <c r="B46" s="1349"/>
      <c r="C46" s="1347"/>
      <c r="D46" s="1348"/>
      <c r="E46" s="781"/>
      <c r="F46" s="1111"/>
    </row>
    <row r="47" spans="1:6" ht="216.75">
      <c r="A47" s="1350">
        <v>19</v>
      </c>
      <c r="B47" s="1346" t="s">
        <v>3718</v>
      </c>
      <c r="C47" s="1347" t="s">
        <v>272</v>
      </c>
      <c r="D47" s="1348">
        <v>11</v>
      </c>
      <c r="E47" s="781">
        <v>179</v>
      </c>
      <c r="F47" s="1111">
        <f t="shared" ref="F47:F49" si="11">D47*E47</f>
        <v>1969</v>
      </c>
    </row>
    <row r="48" spans="1:6" ht="31.5" customHeight="1">
      <c r="A48" s="1247"/>
      <c r="B48" s="1823" t="s">
        <v>5345</v>
      </c>
      <c r="C48" s="1347"/>
      <c r="D48" s="1348"/>
      <c r="E48" s="781"/>
      <c r="F48" s="1111"/>
    </row>
    <row r="49" spans="1:6" ht="165.75">
      <c r="A49" s="1247">
        <v>20</v>
      </c>
      <c r="B49" s="1346" t="s">
        <v>3719</v>
      </c>
      <c r="C49" s="1347" t="s">
        <v>272</v>
      </c>
      <c r="D49" s="1348">
        <v>1</v>
      </c>
      <c r="E49" s="781">
        <v>55</v>
      </c>
      <c r="F49" s="1111">
        <f t="shared" si="11"/>
        <v>55</v>
      </c>
    </row>
    <row r="50" spans="1:6" ht="38.25">
      <c r="A50" s="1247"/>
      <c r="B50" s="1823" t="s">
        <v>5258</v>
      </c>
      <c r="C50" s="1347"/>
      <c r="D50" s="1348"/>
      <c r="E50" s="781"/>
      <c r="F50" s="748"/>
    </row>
    <row r="51" spans="1:6" ht="191.25">
      <c r="A51" s="1247">
        <v>21</v>
      </c>
      <c r="B51" s="1346" t="s">
        <v>3720</v>
      </c>
      <c r="C51" s="1347" t="s">
        <v>272</v>
      </c>
      <c r="D51" s="1348">
        <v>3</v>
      </c>
      <c r="E51" s="781">
        <v>55</v>
      </c>
      <c r="F51" s="1111">
        <f t="shared" ref="F51" si="12">D51*E51</f>
        <v>165</v>
      </c>
    </row>
    <row r="52" spans="1:6" ht="42" customHeight="1">
      <c r="A52" s="1247"/>
      <c r="B52" s="1823" t="s">
        <v>5259</v>
      </c>
      <c r="C52" s="1347"/>
      <c r="D52" s="1348"/>
      <c r="E52" s="781"/>
      <c r="F52" s="1111"/>
    </row>
    <row r="53" spans="1:6" ht="51">
      <c r="A53" s="1247">
        <v>22</v>
      </c>
      <c r="B53" s="1346" t="s">
        <v>3721</v>
      </c>
      <c r="C53" s="1347" t="s">
        <v>272</v>
      </c>
      <c r="D53" s="1348">
        <f>D51</f>
        <v>3</v>
      </c>
      <c r="E53" s="781">
        <v>17</v>
      </c>
      <c r="F53" s="1111">
        <f t="shared" ref="F53:F55" si="13">D53*E53</f>
        <v>51</v>
      </c>
    </row>
    <row r="54" spans="1:6" ht="12.75">
      <c r="A54" s="1247"/>
      <c r="B54" s="1349"/>
      <c r="C54" s="1347"/>
      <c r="D54" s="1348"/>
      <c r="E54" s="781"/>
      <c r="F54" s="1111"/>
    </row>
    <row r="55" spans="1:6" ht="229.5">
      <c r="A55" s="1247">
        <v>23</v>
      </c>
      <c r="B55" s="1346" t="s">
        <v>3722</v>
      </c>
      <c r="C55" s="1347" t="s">
        <v>272</v>
      </c>
      <c r="D55" s="1348">
        <v>8</v>
      </c>
      <c r="E55" s="781">
        <v>130</v>
      </c>
      <c r="F55" s="1111">
        <f t="shared" si="13"/>
        <v>1040</v>
      </c>
    </row>
    <row r="56" spans="1:6" ht="44.25" customHeight="1">
      <c r="A56" s="1247"/>
      <c r="B56" s="1823" t="s">
        <v>5346</v>
      </c>
      <c r="C56" s="1347"/>
      <c r="D56" s="1348"/>
      <c r="E56" s="781"/>
      <c r="F56" s="748"/>
    </row>
    <row r="57" spans="1:6" ht="229.5">
      <c r="A57" s="1247">
        <v>24</v>
      </c>
      <c r="B57" s="1346" t="s">
        <v>3723</v>
      </c>
      <c r="C57" s="1347" t="s">
        <v>272</v>
      </c>
      <c r="D57" s="1348">
        <v>8</v>
      </c>
      <c r="E57" s="781">
        <v>158</v>
      </c>
      <c r="F57" s="1111">
        <f t="shared" ref="F57" si="14">D57*E57</f>
        <v>1264</v>
      </c>
    </row>
    <row r="58" spans="1:6" ht="44.25" customHeight="1">
      <c r="A58" s="1247"/>
      <c r="B58" s="1823" t="s">
        <v>5347</v>
      </c>
      <c r="C58" s="1347"/>
      <c r="D58" s="1348"/>
      <c r="E58" s="781"/>
      <c r="F58" s="1111"/>
    </row>
    <row r="59" spans="1:6" ht="63.75">
      <c r="A59" s="1247">
        <v>25</v>
      </c>
      <c r="B59" s="1346" t="s">
        <v>3724</v>
      </c>
      <c r="C59" s="1347" t="s">
        <v>272</v>
      </c>
      <c r="D59" s="1348">
        <v>1</v>
      </c>
      <c r="E59" s="781">
        <v>179</v>
      </c>
      <c r="F59" s="1111">
        <f t="shared" ref="F59:F61" si="15">D59*E59</f>
        <v>179</v>
      </c>
    </row>
    <row r="60" spans="1:6" ht="12.75">
      <c r="A60" s="1247"/>
      <c r="B60" s="1349"/>
      <c r="C60" s="1347"/>
      <c r="D60" s="1348"/>
      <c r="E60" s="781"/>
      <c r="F60" s="1111"/>
    </row>
    <row r="61" spans="1:6" ht="102">
      <c r="A61" s="1247">
        <v>26</v>
      </c>
      <c r="B61" s="1346" t="s">
        <v>3725</v>
      </c>
      <c r="C61" s="1347" t="s">
        <v>3450</v>
      </c>
      <c r="D61" s="1348">
        <v>1</v>
      </c>
      <c r="E61" s="781">
        <v>65</v>
      </c>
      <c r="F61" s="1111">
        <f t="shared" si="15"/>
        <v>65</v>
      </c>
    </row>
    <row r="62" spans="1:6" ht="12.75">
      <c r="A62" s="1247"/>
      <c r="B62" s="1349"/>
      <c r="C62" s="1347"/>
      <c r="D62" s="1348"/>
      <c r="E62" s="781"/>
      <c r="F62" s="748"/>
    </row>
    <row r="63" spans="1:6" ht="102">
      <c r="A63" s="1247">
        <v>27</v>
      </c>
      <c r="B63" s="1346" t="s">
        <v>3726</v>
      </c>
      <c r="C63" s="1347" t="s">
        <v>3450</v>
      </c>
      <c r="D63" s="1348">
        <v>1</v>
      </c>
      <c r="E63" s="781">
        <v>67</v>
      </c>
      <c r="F63" s="1111">
        <f t="shared" ref="F63" si="16">D63*E63</f>
        <v>67</v>
      </c>
    </row>
    <row r="64" spans="1:6" ht="12.75">
      <c r="A64" s="1247"/>
      <c r="B64" s="1349"/>
      <c r="C64" s="1347"/>
      <c r="D64" s="1348"/>
      <c r="E64" s="781"/>
      <c r="F64" s="1111"/>
    </row>
    <row r="65" spans="1:6" ht="38.25">
      <c r="A65" s="1247">
        <v>28</v>
      </c>
      <c r="B65" s="1346" t="s">
        <v>3727</v>
      </c>
      <c r="C65" s="1347" t="s">
        <v>3450</v>
      </c>
      <c r="D65" s="1348">
        <v>1</v>
      </c>
      <c r="E65" s="781">
        <v>180</v>
      </c>
      <c r="F65" s="1111">
        <f t="shared" ref="F65:F67" si="17">D65*E65</f>
        <v>180</v>
      </c>
    </row>
    <row r="66" spans="1:6" ht="12.75">
      <c r="A66" s="1247"/>
      <c r="B66" s="1349"/>
      <c r="C66" s="1347"/>
      <c r="D66" s="1348"/>
      <c r="E66" s="781"/>
      <c r="F66" s="1111"/>
    </row>
    <row r="67" spans="1:6" ht="204">
      <c r="A67" s="1247">
        <v>29</v>
      </c>
      <c r="B67" s="1351" t="s">
        <v>3728</v>
      </c>
      <c r="C67" s="1347" t="s">
        <v>272</v>
      </c>
      <c r="D67" s="1348">
        <v>4</v>
      </c>
      <c r="E67" s="781">
        <v>210</v>
      </c>
      <c r="F67" s="1111">
        <f t="shared" si="17"/>
        <v>840</v>
      </c>
    </row>
    <row r="68" spans="1:6" ht="12.75">
      <c r="A68" s="1247"/>
      <c r="B68" s="1352"/>
      <c r="C68" s="1347"/>
      <c r="D68" s="1348"/>
      <c r="E68" s="781"/>
      <c r="F68" s="748"/>
    </row>
    <row r="69" spans="1:6" ht="25.5">
      <c r="A69" s="1247">
        <v>30</v>
      </c>
      <c r="B69" s="1351" t="s">
        <v>3729</v>
      </c>
      <c r="C69" s="1347" t="s">
        <v>272</v>
      </c>
      <c r="D69" s="1348">
        <v>4</v>
      </c>
      <c r="E69" s="781">
        <v>99</v>
      </c>
      <c r="F69" s="1111">
        <f t="shared" ref="F69:F71" si="18">D69*E69</f>
        <v>396</v>
      </c>
    </row>
    <row r="70" spans="1:6" ht="12.75">
      <c r="A70" s="1247"/>
      <c r="B70" s="1352"/>
      <c r="C70" s="1347"/>
      <c r="D70" s="1348"/>
      <c r="E70" s="781"/>
      <c r="F70" s="1111"/>
    </row>
    <row r="71" spans="1:6" ht="76.5">
      <c r="A71" s="1247">
        <v>31</v>
      </c>
      <c r="B71" s="1346" t="s">
        <v>3730</v>
      </c>
      <c r="C71" s="1347" t="s">
        <v>272</v>
      </c>
      <c r="D71" s="1348">
        <v>4</v>
      </c>
      <c r="E71" s="781">
        <v>560</v>
      </c>
      <c r="F71" s="1111">
        <f t="shared" si="18"/>
        <v>2240</v>
      </c>
    </row>
    <row r="72" spans="1:6" ht="12.75">
      <c r="A72" s="1247"/>
      <c r="B72" s="1349"/>
      <c r="C72" s="1347"/>
      <c r="D72" s="1348"/>
      <c r="E72" s="781"/>
      <c r="F72" s="1111"/>
    </row>
    <row r="73" spans="1:6" ht="39.75">
      <c r="A73" s="1350">
        <v>32</v>
      </c>
      <c r="B73" s="1346" t="s">
        <v>3731</v>
      </c>
      <c r="C73" s="1347" t="s">
        <v>329</v>
      </c>
      <c r="D73" s="1348">
        <v>1600</v>
      </c>
      <c r="E73" s="1073">
        <v>3.89</v>
      </c>
      <c r="F73" s="1111">
        <f t="shared" ref="F73" si="19">D73*E73</f>
        <v>6224</v>
      </c>
    </row>
    <row r="74" spans="1:6" ht="12.75">
      <c r="A74" s="1345"/>
      <c r="B74" s="1346"/>
      <c r="C74" s="1353"/>
      <c r="D74" s="1217"/>
      <c r="E74" s="1073"/>
      <c r="F74" s="748"/>
    </row>
    <row r="75" spans="1:6" ht="39.75">
      <c r="A75" s="1350">
        <v>33</v>
      </c>
      <c r="B75" s="1346" t="s">
        <v>3732</v>
      </c>
      <c r="C75" s="1347" t="s">
        <v>329</v>
      </c>
      <c r="D75" s="1348">
        <f>D73</f>
        <v>1600</v>
      </c>
      <c r="E75" s="1073">
        <v>3.89</v>
      </c>
      <c r="F75" s="1111">
        <f t="shared" ref="F75" si="20">D75*E75</f>
        <v>6224</v>
      </c>
    </row>
    <row r="76" spans="1:6" ht="12.75">
      <c r="A76" s="1350"/>
      <c r="B76" s="1346"/>
      <c r="C76" s="1347"/>
      <c r="D76" s="1348"/>
      <c r="E76" s="1073"/>
      <c r="F76" s="1111"/>
    </row>
    <row r="77" spans="1:6" ht="38.25">
      <c r="A77" s="1350">
        <v>34</v>
      </c>
      <c r="B77" s="1346" t="s">
        <v>3733</v>
      </c>
      <c r="C77" s="1347" t="s">
        <v>329</v>
      </c>
      <c r="D77" s="1348">
        <v>200</v>
      </c>
      <c r="E77" s="1073">
        <v>3.89</v>
      </c>
      <c r="F77" s="1111">
        <f t="shared" ref="F77:F79" si="21">D77*E77</f>
        <v>778</v>
      </c>
    </row>
    <row r="78" spans="1:6" ht="12.75">
      <c r="A78" s="1350"/>
      <c r="B78" s="1346"/>
      <c r="C78" s="1347"/>
      <c r="D78" s="1348"/>
      <c r="E78" s="1073"/>
      <c r="F78" s="1111"/>
    </row>
    <row r="79" spans="1:6" ht="38.25">
      <c r="A79" s="1350">
        <v>35</v>
      </c>
      <c r="B79" s="1346" t="s">
        <v>3734</v>
      </c>
      <c r="C79" s="1347" t="s">
        <v>329</v>
      </c>
      <c r="D79" s="1348">
        <f>D77</f>
        <v>200</v>
      </c>
      <c r="E79" s="1073">
        <v>3.89</v>
      </c>
      <c r="F79" s="1111">
        <f t="shared" si="21"/>
        <v>778</v>
      </c>
    </row>
    <row r="80" spans="1:6" ht="12.75">
      <c r="A80" s="1350"/>
      <c r="B80" s="1346"/>
      <c r="C80" s="1347"/>
      <c r="D80" s="1348"/>
      <c r="E80" s="1073"/>
      <c r="F80" s="748"/>
    </row>
    <row r="81" spans="1:6" ht="39.75">
      <c r="A81" s="1350">
        <v>36</v>
      </c>
      <c r="B81" s="1346" t="s">
        <v>3735</v>
      </c>
      <c r="C81" s="1347" t="s">
        <v>329</v>
      </c>
      <c r="D81" s="1348">
        <v>20</v>
      </c>
      <c r="E81" s="1073">
        <v>4.0999999999999996</v>
      </c>
      <c r="F81" s="1111">
        <f t="shared" ref="F81" si="22">D81*E81</f>
        <v>82</v>
      </c>
    </row>
    <row r="82" spans="1:6" ht="12.75">
      <c r="A82" s="1350"/>
      <c r="B82" s="1346"/>
      <c r="C82" s="1347"/>
      <c r="D82" s="1348"/>
      <c r="E82" s="781"/>
      <c r="F82" s="1111"/>
    </row>
    <row r="83" spans="1:6" ht="39.75">
      <c r="A83" s="1350">
        <v>37</v>
      </c>
      <c r="B83" s="1346" t="s">
        <v>3736</v>
      </c>
      <c r="C83" s="1347" t="s">
        <v>329</v>
      </c>
      <c r="D83" s="1348">
        <f>D81</f>
        <v>20</v>
      </c>
      <c r="E83" s="1073">
        <v>4.0999999999999996</v>
      </c>
      <c r="F83" s="1111">
        <f t="shared" ref="F83:F85" si="23">D83*E83</f>
        <v>82</v>
      </c>
    </row>
    <row r="84" spans="1:6" ht="12.75">
      <c r="A84" s="1350"/>
      <c r="B84" s="1346"/>
      <c r="C84" s="1347"/>
      <c r="D84" s="1348"/>
      <c r="E84" s="1073"/>
      <c r="F84" s="1111"/>
    </row>
    <row r="85" spans="1:6" ht="27">
      <c r="A85" s="1350">
        <v>38</v>
      </c>
      <c r="B85" s="1346" t="s">
        <v>3737</v>
      </c>
      <c r="C85" s="1347" t="s">
        <v>329</v>
      </c>
      <c r="D85" s="1348">
        <v>40</v>
      </c>
      <c r="E85" s="2416">
        <v>5</v>
      </c>
      <c r="F85" s="1111">
        <f t="shared" si="23"/>
        <v>200</v>
      </c>
    </row>
    <row r="86" spans="1:6" ht="12.75">
      <c r="A86" s="1345"/>
      <c r="B86" s="1346"/>
      <c r="C86" s="1347"/>
      <c r="D86" s="1348"/>
      <c r="E86" s="2416"/>
      <c r="F86" s="748"/>
    </row>
    <row r="87" spans="1:6" ht="27">
      <c r="A87" s="1350">
        <v>39</v>
      </c>
      <c r="B87" s="1346" t="s">
        <v>3738</v>
      </c>
      <c r="C87" s="1347" t="s">
        <v>329</v>
      </c>
      <c r="D87" s="1348">
        <v>40</v>
      </c>
      <c r="E87" s="2416">
        <v>4.55</v>
      </c>
      <c r="F87" s="1111">
        <f t="shared" ref="F87" si="24">D87*E87</f>
        <v>182</v>
      </c>
    </row>
    <row r="88" spans="1:6" ht="12.75">
      <c r="A88" s="1345"/>
      <c r="B88" s="1346"/>
      <c r="C88" s="1347"/>
      <c r="D88" s="1348"/>
      <c r="E88" s="2416"/>
      <c r="F88" s="1111"/>
    </row>
    <row r="89" spans="1:6" ht="25.5">
      <c r="A89" s="1350">
        <v>40</v>
      </c>
      <c r="B89" s="1346" t="s">
        <v>3739</v>
      </c>
      <c r="C89" s="1347" t="s">
        <v>329</v>
      </c>
      <c r="D89" s="1348">
        <v>20</v>
      </c>
      <c r="E89" s="2416">
        <v>2.89</v>
      </c>
      <c r="F89" s="1111">
        <f t="shared" ref="F89:F91" si="25">D89*E89</f>
        <v>57.800000000000004</v>
      </c>
    </row>
    <row r="90" spans="1:6" ht="12.75">
      <c r="A90" s="1345"/>
      <c r="B90" s="1346"/>
      <c r="C90" s="1347"/>
      <c r="D90" s="1348"/>
      <c r="E90" s="2416"/>
      <c r="F90" s="1111"/>
    </row>
    <row r="91" spans="1:6" ht="25.5">
      <c r="A91" s="1350">
        <v>41</v>
      </c>
      <c r="B91" s="1346" t="s">
        <v>3740</v>
      </c>
      <c r="C91" s="1347" t="s">
        <v>329</v>
      </c>
      <c r="D91" s="1348">
        <f>D89</f>
        <v>20</v>
      </c>
      <c r="E91" s="2416">
        <v>2.89</v>
      </c>
      <c r="F91" s="1111">
        <f t="shared" si="25"/>
        <v>57.800000000000004</v>
      </c>
    </row>
    <row r="92" spans="1:6" ht="12.75">
      <c r="A92" s="1345"/>
      <c r="B92" s="1346"/>
      <c r="C92" s="1347"/>
      <c r="D92" s="1348"/>
      <c r="E92" s="2416"/>
      <c r="F92" s="748"/>
    </row>
    <row r="93" spans="1:6" ht="51">
      <c r="A93" s="1350">
        <v>42</v>
      </c>
      <c r="B93" s="1346" t="s">
        <v>3741</v>
      </c>
      <c r="C93" s="1347" t="s">
        <v>329</v>
      </c>
      <c r="D93" s="1348">
        <v>800</v>
      </c>
      <c r="E93" s="2416">
        <v>2.9</v>
      </c>
      <c r="F93" s="1111">
        <f t="shared" ref="F93:F95" si="26">D93*E93</f>
        <v>2320</v>
      </c>
    </row>
    <row r="94" spans="1:6" ht="12.75">
      <c r="A94" s="1345"/>
      <c r="B94" s="1346"/>
      <c r="C94" s="1347"/>
      <c r="D94" s="1348"/>
      <c r="E94" s="2416"/>
      <c r="F94" s="1111"/>
    </row>
    <row r="95" spans="1:6" ht="38.25">
      <c r="A95" s="1350">
        <v>43</v>
      </c>
      <c r="B95" s="1346" t="s">
        <v>3742</v>
      </c>
      <c r="C95" s="1347" t="s">
        <v>329</v>
      </c>
      <c r="D95" s="1348">
        <f>D93</f>
        <v>800</v>
      </c>
      <c r="E95" s="2416">
        <v>2.9</v>
      </c>
      <c r="F95" s="1111">
        <f t="shared" si="26"/>
        <v>2320</v>
      </c>
    </row>
    <row r="96" spans="1:6" ht="12.75">
      <c r="A96" s="1350"/>
      <c r="B96" s="1346"/>
      <c r="C96" s="1347"/>
      <c r="D96" s="1348"/>
      <c r="E96" s="2416"/>
      <c r="F96" s="1111"/>
    </row>
    <row r="97" spans="1:6" ht="38.25">
      <c r="A97" s="1350">
        <v>44</v>
      </c>
      <c r="B97" s="1346" t="s">
        <v>3743</v>
      </c>
      <c r="C97" s="1347" t="s">
        <v>329</v>
      </c>
      <c r="D97" s="1348">
        <v>300</v>
      </c>
      <c r="E97" s="2416">
        <v>6.9</v>
      </c>
      <c r="F97" s="1111">
        <f t="shared" ref="F97" si="27">D97*E97</f>
        <v>2070</v>
      </c>
    </row>
    <row r="98" spans="1:6" ht="12.75">
      <c r="A98" s="1350"/>
      <c r="B98" s="1346"/>
      <c r="C98" s="1347"/>
      <c r="D98" s="1348"/>
      <c r="E98" s="2416"/>
      <c r="F98" s="748"/>
    </row>
    <row r="99" spans="1:6" ht="38.25">
      <c r="A99" s="1350">
        <v>45</v>
      </c>
      <c r="B99" s="1346" t="s">
        <v>3744</v>
      </c>
      <c r="C99" s="1347" t="s">
        <v>329</v>
      </c>
      <c r="D99" s="1348">
        <f>D97</f>
        <v>300</v>
      </c>
      <c r="E99" s="2416">
        <v>6.9</v>
      </c>
      <c r="F99" s="1111">
        <f t="shared" ref="F99" si="28">D99*E99</f>
        <v>2070</v>
      </c>
    </row>
    <row r="100" spans="1:6" ht="12.75">
      <c r="A100" s="1350"/>
      <c r="B100" s="1346"/>
      <c r="C100" s="1347"/>
      <c r="D100" s="1348"/>
      <c r="E100" s="2416"/>
      <c r="F100" s="1111"/>
    </row>
    <row r="101" spans="1:6" ht="12.75">
      <c r="A101" s="1350">
        <v>46</v>
      </c>
      <c r="B101" s="1346" t="s">
        <v>3745</v>
      </c>
      <c r="C101" s="1347" t="s">
        <v>3450</v>
      </c>
      <c r="D101" s="1348">
        <v>1</v>
      </c>
      <c r="E101" s="2416">
        <v>280</v>
      </c>
      <c r="F101" s="1111">
        <f t="shared" ref="F101:F103" si="29">D101*E101</f>
        <v>280</v>
      </c>
    </row>
    <row r="102" spans="1:6" ht="12.75">
      <c r="A102" s="1350"/>
      <c r="B102" s="1346"/>
      <c r="C102" s="1347"/>
      <c r="D102" s="1348"/>
      <c r="E102" s="2416"/>
      <c r="F102" s="1111"/>
    </row>
    <row r="103" spans="1:6" ht="38.25">
      <c r="A103" s="1350">
        <v>47</v>
      </c>
      <c r="B103" s="1346" t="s">
        <v>3746</v>
      </c>
      <c r="C103" s="1347" t="s">
        <v>272</v>
      </c>
      <c r="D103" s="1348">
        <v>1</v>
      </c>
      <c r="E103" s="2416">
        <v>1100</v>
      </c>
      <c r="F103" s="1111">
        <f t="shared" si="29"/>
        <v>1100</v>
      </c>
    </row>
    <row r="104" spans="1:6" ht="12.75">
      <c r="A104" s="1350"/>
      <c r="B104" s="1346"/>
      <c r="C104" s="1347"/>
      <c r="D104" s="1348"/>
      <c r="E104" s="781"/>
      <c r="F104" s="748"/>
    </row>
    <row r="105" spans="1:6" ht="63.75">
      <c r="A105" s="1350">
        <v>48</v>
      </c>
      <c r="B105" s="1346" t="s">
        <v>3747</v>
      </c>
      <c r="C105" s="1347" t="s">
        <v>272</v>
      </c>
      <c r="D105" s="1348">
        <f>SUM(D24,D26,D28,D35,D43,D47,D55,D49)</f>
        <v>217</v>
      </c>
      <c r="E105" s="2416">
        <v>10</v>
      </c>
      <c r="F105" s="1111">
        <f t="shared" ref="F105" si="30">D105*E105</f>
        <v>2170</v>
      </c>
    </row>
    <row r="106" spans="1:6" ht="12.75">
      <c r="A106" s="1350"/>
      <c r="B106" s="1346"/>
      <c r="C106" s="1347"/>
      <c r="D106" s="1348"/>
      <c r="E106" s="2416"/>
      <c r="F106" s="1111"/>
    </row>
    <row r="107" spans="1:6" ht="12.75">
      <c r="A107" s="1350">
        <v>49</v>
      </c>
      <c r="B107" s="1346" t="s">
        <v>3748</v>
      </c>
      <c r="C107" s="1347" t="s">
        <v>272</v>
      </c>
      <c r="D107" s="1348">
        <f>SUM(D51,)</f>
        <v>3</v>
      </c>
      <c r="E107" s="2416">
        <v>55</v>
      </c>
      <c r="F107" s="1111">
        <f t="shared" ref="F107:F109" si="31">D107*E107</f>
        <v>165</v>
      </c>
    </row>
    <row r="108" spans="1:6" ht="12.75">
      <c r="A108" s="1345"/>
      <c r="B108" s="1346"/>
      <c r="C108" s="1347"/>
      <c r="D108" s="1348"/>
      <c r="E108" s="2416"/>
    </row>
    <row r="109" spans="1:6" ht="12.75">
      <c r="A109" s="1350">
        <v>50</v>
      </c>
      <c r="B109" s="1346" t="s">
        <v>3749</v>
      </c>
      <c r="C109" s="1347" t="s">
        <v>272</v>
      </c>
      <c r="D109" s="1348">
        <f>SUM(D57)</f>
        <v>8</v>
      </c>
      <c r="E109" s="2416">
        <v>25</v>
      </c>
      <c r="F109" s="1111">
        <f t="shared" si="31"/>
        <v>200</v>
      </c>
    </row>
    <row r="110" spans="1:6" ht="12.75">
      <c r="A110" s="1350"/>
      <c r="B110" s="1346"/>
      <c r="C110" s="1347"/>
      <c r="D110" s="1348"/>
      <c r="E110" s="2416"/>
      <c r="F110" s="748"/>
    </row>
    <row r="111" spans="1:6" ht="38.25">
      <c r="A111" s="1350">
        <v>51</v>
      </c>
      <c r="B111" s="1351" t="s">
        <v>3750</v>
      </c>
      <c r="C111" s="1347" t="s">
        <v>272</v>
      </c>
      <c r="D111" s="1348">
        <v>4</v>
      </c>
      <c r="E111" s="2416">
        <v>69</v>
      </c>
      <c r="F111" s="1111">
        <f t="shared" ref="F111" si="32">D111*E111</f>
        <v>276</v>
      </c>
    </row>
    <row r="112" spans="1:6" ht="12.75">
      <c r="A112" s="1350"/>
      <c r="B112" s="1351"/>
      <c r="C112" s="1347"/>
      <c r="D112" s="1348"/>
      <c r="E112" s="2416"/>
      <c r="F112" s="1111"/>
    </row>
    <row r="113" spans="1:6" ht="51">
      <c r="A113" s="1350">
        <v>52</v>
      </c>
      <c r="B113" s="1351" t="s">
        <v>3751</v>
      </c>
      <c r="C113" s="1347" t="s">
        <v>272</v>
      </c>
      <c r="D113" s="1348">
        <v>4</v>
      </c>
      <c r="E113" s="2416">
        <v>55</v>
      </c>
      <c r="F113" s="1111">
        <f t="shared" ref="F113:F115" si="33">D113*E113</f>
        <v>220</v>
      </c>
    </row>
    <row r="114" spans="1:6" ht="12.75">
      <c r="A114" s="1350"/>
      <c r="B114" s="1346"/>
      <c r="C114" s="1347"/>
      <c r="D114" s="1348"/>
      <c r="E114" s="781"/>
      <c r="F114" s="1111"/>
    </row>
    <row r="115" spans="1:6" ht="25.5">
      <c r="A115" s="1350">
        <v>53</v>
      </c>
      <c r="B115" s="1346" t="s">
        <v>3752</v>
      </c>
      <c r="C115" s="1347" t="s">
        <v>272</v>
      </c>
      <c r="D115" s="1348">
        <v>52</v>
      </c>
      <c r="E115" s="2417">
        <v>100</v>
      </c>
      <c r="F115" s="1111">
        <f t="shared" si="33"/>
        <v>5200</v>
      </c>
    </row>
    <row r="116" spans="1:6" ht="12.75">
      <c r="A116" s="1350"/>
      <c r="B116" s="1346"/>
      <c r="C116" s="1347"/>
      <c r="D116" s="1348"/>
      <c r="E116" s="2417"/>
      <c r="F116" s="748"/>
    </row>
    <row r="117" spans="1:6" ht="38.25">
      <c r="A117" s="1350">
        <v>54</v>
      </c>
      <c r="B117" s="1346" t="s">
        <v>3753</v>
      </c>
      <c r="C117" s="1347" t="s">
        <v>272</v>
      </c>
      <c r="D117" s="1348">
        <f>D115</f>
        <v>52</v>
      </c>
      <c r="E117" s="2417">
        <v>100</v>
      </c>
      <c r="F117" s="1111">
        <f t="shared" ref="F117" si="34">D117*E117</f>
        <v>5200</v>
      </c>
    </row>
    <row r="118" spans="1:6" ht="12.75">
      <c r="A118" s="1350"/>
      <c r="B118" s="1346"/>
      <c r="C118" s="1347"/>
      <c r="D118" s="1348"/>
      <c r="E118" s="781"/>
      <c r="F118" s="1111"/>
    </row>
    <row r="119" spans="1:6" ht="25.5">
      <c r="A119" s="1350">
        <v>55</v>
      </c>
      <c r="B119" s="1346" t="s">
        <v>3754</v>
      </c>
      <c r="C119" s="1347" t="s">
        <v>3450</v>
      </c>
      <c r="D119" s="1348">
        <v>1</v>
      </c>
      <c r="E119" s="2416">
        <v>250</v>
      </c>
      <c r="F119" s="1111">
        <f t="shared" ref="F119:F121" si="35">D119*E119</f>
        <v>250</v>
      </c>
    </row>
    <row r="120" spans="1:6" ht="12.75">
      <c r="A120" s="1350"/>
      <c r="B120" s="1346"/>
      <c r="C120" s="1347"/>
      <c r="D120" s="1348"/>
      <c r="E120" s="2416"/>
      <c r="F120" s="1111"/>
    </row>
    <row r="121" spans="1:6" ht="25.5">
      <c r="A121" s="1350">
        <v>56</v>
      </c>
      <c r="B121" s="1346" t="s">
        <v>3755</v>
      </c>
      <c r="C121" s="1347" t="s">
        <v>272</v>
      </c>
      <c r="D121" s="1348">
        <v>30</v>
      </c>
      <c r="E121" s="2416">
        <v>35</v>
      </c>
      <c r="F121" s="1111">
        <f t="shared" si="35"/>
        <v>1050</v>
      </c>
    </row>
    <row r="122" spans="1:6" ht="12.75">
      <c r="A122" s="1350"/>
      <c r="B122" s="1346"/>
      <c r="C122" s="1347"/>
      <c r="D122" s="1348"/>
      <c r="E122" s="781"/>
      <c r="F122" s="748"/>
    </row>
    <row r="123" spans="1:6" ht="25.5">
      <c r="A123" s="1350">
        <v>57</v>
      </c>
      <c r="B123" s="1346" t="s">
        <v>3756</v>
      </c>
      <c r="C123" s="1347" t="s">
        <v>3450</v>
      </c>
      <c r="D123" s="1348">
        <v>1</v>
      </c>
      <c r="E123" s="2417">
        <v>1000</v>
      </c>
      <c r="F123" s="1111">
        <f t="shared" ref="F123" si="36">D123*E123</f>
        <v>1000</v>
      </c>
    </row>
    <row r="124" spans="1:6" ht="12.75">
      <c r="A124" s="1345"/>
      <c r="B124" s="1346"/>
      <c r="C124" s="1347"/>
      <c r="D124" s="1348"/>
      <c r="E124" s="2417"/>
      <c r="F124" s="1111"/>
    </row>
    <row r="125" spans="1:6" ht="25.5">
      <c r="A125" s="1350">
        <v>58</v>
      </c>
      <c r="B125" s="1346" t="s">
        <v>3757</v>
      </c>
      <c r="C125" s="1347" t="s">
        <v>272</v>
      </c>
      <c r="D125" s="1348">
        <v>12</v>
      </c>
      <c r="E125" s="2417">
        <v>100</v>
      </c>
      <c r="F125" s="1111">
        <f t="shared" ref="F125:F127" si="37">D125*E125</f>
        <v>1200</v>
      </c>
    </row>
    <row r="126" spans="1:6" ht="12.75">
      <c r="A126" s="1350"/>
      <c r="B126" s="1346"/>
      <c r="C126" s="1347"/>
      <c r="D126" s="1348"/>
      <c r="E126" s="781"/>
      <c r="F126" s="1111"/>
    </row>
    <row r="127" spans="1:6" ht="12.75">
      <c r="A127" s="1350">
        <v>59</v>
      </c>
      <c r="B127" s="1346" t="s">
        <v>3758</v>
      </c>
      <c r="C127" s="1347" t="s">
        <v>329</v>
      </c>
      <c r="D127" s="1348">
        <v>10</v>
      </c>
      <c r="E127" s="781">
        <v>4</v>
      </c>
      <c r="F127" s="1111">
        <f t="shared" si="37"/>
        <v>40</v>
      </c>
    </row>
    <row r="128" spans="1:6" ht="12.75">
      <c r="A128" s="1350"/>
      <c r="B128" s="1346"/>
      <c r="C128" s="1347"/>
      <c r="D128" s="1348"/>
      <c r="E128" s="781"/>
      <c r="F128" s="748"/>
    </row>
    <row r="129" spans="1:6" ht="38.25">
      <c r="A129" s="1350">
        <v>60</v>
      </c>
      <c r="B129" s="1354" t="s">
        <v>3759</v>
      </c>
      <c r="C129" s="1347" t="s">
        <v>329</v>
      </c>
      <c r="D129" s="1348">
        <v>150</v>
      </c>
      <c r="E129" s="781">
        <v>5.5</v>
      </c>
      <c r="F129" s="1111">
        <f t="shared" ref="F129" si="38">D129*E129</f>
        <v>825</v>
      </c>
    </row>
    <row r="130" spans="1:6" ht="12.75">
      <c r="A130" s="1350"/>
      <c r="B130" s="1346"/>
      <c r="C130" s="1347"/>
      <c r="D130" s="1348"/>
      <c r="E130" s="781"/>
      <c r="F130" s="1111"/>
    </row>
    <row r="131" spans="1:6" ht="89.25">
      <c r="A131" s="1350">
        <v>61</v>
      </c>
      <c r="B131" s="1354" t="s">
        <v>3760</v>
      </c>
      <c r="C131" s="1347" t="s">
        <v>329</v>
      </c>
      <c r="D131" s="1348">
        <v>150</v>
      </c>
      <c r="E131" s="2417">
        <v>20</v>
      </c>
      <c r="F131" s="1111">
        <f t="shared" ref="F131:F133" si="39">D131*E131</f>
        <v>3000</v>
      </c>
    </row>
    <row r="132" spans="1:6" ht="12.75">
      <c r="A132" s="1350"/>
      <c r="B132" s="1354"/>
      <c r="C132" s="1347"/>
      <c r="D132" s="1348"/>
      <c r="E132" s="781"/>
      <c r="F132" s="1111"/>
    </row>
    <row r="133" spans="1:6" ht="89.25">
      <c r="A133" s="1350">
        <v>62</v>
      </c>
      <c r="B133" s="1355" t="s">
        <v>3761</v>
      </c>
      <c r="C133" s="1347" t="s">
        <v>3450</v>
      </c>
      <c r="D133" s="1348">
        <v>1</v>
      </c>
      <c r="E133" s="2416">
        <v>345</v>
      </c>
      <c r="F133" s="1111">
        <f t="shared" si="39"/>
        <v>345</v>
      </c>
    </row>
    <row r="134" spans="1:6" ht="12.75">
      <c r="A134" s="1350"/>
      <c r="B134" s="1355"/>
      <c r="C134" s="1347"/>
      <c r="D134" s="1348"/>
      <c r="E134" s="2416"/>
      <c r="F134" s="748"/>
    </row>
    <row r="135" spans="1:6" ht="63.75">
      <c r="A135" s="1350">
        <v>63</v>
      </c>
      <c r="B135" s="1355" t="s">
        <v>3762</v>
      </c>
      <c r="C135" s="1347" t="s">
        <v>272</v>
      </c>
      <c r="D135" s="1348">
        <v>3</v>
      </c>
      <c r="E135" s="2416">
        <v>35</v>
      </c>
      <c r="F135" s="1111">
        <f t="shared" ref="F135" si="40">D135*E135</f>
        <v>105</v>
      </c>
    </row>
    <row r="136" spans="1:6" ht="12.75">
      <c r="A136" s="1350"/>
      <c r="B136" s="1355"/>
      <c r="C136" s="1347"/>
      <c r="D136" s="1348"/>
      <c r="E136" s="781"/>
      <c r="F136" s="1111"/>
    </row>
    <row r="137" spans="1:6" ht="102">
      <c r="A137" s="1350">
        <v>64</v>
      </c>
      <c r="B137" s="1346" t="s">
        <v>3763</v>
      </c>
      <c r="C137" s="1347" t="s">
        <v>3450</v>
      </c>
      <c r="D137" s="1348">
        <v>1</v>
      </c>
      <c r="E137" s="1073">
        <v>1800</v>
      </c>
      <c r="F137" s="1111">
        <f t="shared" ref="F137:F139" si="41">D137*E137</f>
        <v>1800</v>
      </c>
    </row>
    <row r="138" spans="1:6" ht="98.25" customHeight="1">
      <c r="A138" s="1350"/>
      <c r="B138" s="1823" t="s">
        <v>5275</v>
      </c>
      <c r="C138" s="1347"/>
      <c r="D138" s="1348"/>
      <c r="E138" s="2416"/>
      <c r="F138" s="1111"/>
    </row>
    <row r="139" spans="1:6" ht="102">
      <c r="A139" s="1350">
        <v>65</v>
      </c>
      <c r="B139" s="1355" t="s">
        <v>3764</v>
      </c>
      <c r="C139" s="1347" t="s">
        <v>272</v>
      </c>
      <c r="D139" s="1348">
        <v>1</v>
      </c>
      <c r="E139" s="2416">
        <v>950</v>
      </c>
      <c r="F139" s="1111">
        <f t="shared" si="41"/>
        <v>950</v>
      </c>
    </row>
    <row r="140" spans="1:6" ht="12.75">
      <c r="A140" s="1350"/>
      <c r="B140" s="1356"/>
      <c r="C140" s="1347"/>
      <c r="D140" s="1348"/>
      <c r="E140" s="2416"/>
      <c r="F140" s="748"/>
    </row>
    <row r="141" spans="1:6" ht="25.5">
      <c r="A141" s="1350">
        <v>66</v>
      </c>
      <c r="B141" s="1346" t="s">
        <v>3765</v>
      </c>
      <c r="C141" s="1347" t="s">
        <v>272</v>
      </c>
      <c r="D141" s="1348">
        <v>1</v>
      </c>
      <c r="E141" s="2416">
        <v>550</v>
      </c>
      <c r="F141" s="1111">
        <f t="shared" ref="F141" si="42">D141*E141</f>
        <v>550</v>
      </c>
    </row>
    <row r="142" spans="1:6" ht="12.75">
      <c r="A142" s="1350"/>
      <c r="B142" s="1356"/>
      <c r="C142" s="1347"/>
      <c r="D142" s="1348"/>
      <c r="E142" s="2416"/>
      <c r="F142" s="1111"/>
    </row>
    <row r="143" spans="1:6" ht="25.5">
      <c r="A143" s="1350">
        <v>67</v>
      </c>
      <c r="B143" s="1346" t="s">
        <v>3766</v>
      </c>
      <c r="C143" s="1347" t="s">
        <v>272</v>
      </c>
      <c r="D143" s="1348">
        <v>1</v>
      </c>
      <c r="E143" s="2416">
        <v>600</v>
      </c>
      <c r="F143" s="1111">
        <f t="shared" ref="F143:F145" si="43">D143*E143</f>
        <v>600</v>
      </c>
    </row>
    <row r="144" spans="1:6" ht="12.75">
      <c r="A144" s="1350"/>
      <c r="B144" s="1355"/>
      <c r="C144" s="1347"/>
      <c r="D144" s="1348"/>
      <c r="E144" s="2416"/>
      <c r="F144" s="1111"/>
    </row>
    <row r="145" spans="1:6" ht="51">
      <c r="A145" s="1350">
        <v>68</v>
      </c>
      <c r="B145" s="1346" t="s">
        <v>3767</v>
      </c>
      <c r="C145" s="1347" t="s">
        <v>3450</v>
      </c>
      <c r="D145" s="1348">
        <v>1</v>
      </c>
      <c r="E145" s="2416">
        <v>1800</v>
      </c>
      <c r="F145" s="1111">
        <f t="shared" si="43"/>
        <v>1800</v>
      </c>
    </row>
    <row r="146" spans="1:6" ht="12.75">
      <c r="A146" s="1345"/>
      <c r="B146" s="1346"/>
      <c r="C146" s="1347"/>
      <c r="D146" s="1348"/>
      <c r="E146" s="2416"/>
      <c r="F146" s="748"/>
    </row>
    <row r="147" spans="1:6" ht="38.25">
      <c r="A147" s="1350">
        <v>69</v>
      </c>
      <c r="B147" s="1346" t="s">
        <v>3768</v>
      </c>
      <c r="C147" s="1347" t="s">
        <v>3450</v>
      </c>
      <c r="D147" s="1348">
        <v>1</v>
      </c>
      <c r="E147" s="2416">
        <v>890</v>
      </c>
      <c r="F147" s="1111">
        <f t="shared" ref="F147" si="44">D147*E147</f>
        <v>890</v>
      </c>
    </row>
    <row r="148" spans="1:6" ht="12.75">
      <c r="A148" s="1345"/>
      <c r="B148" s="1346"/>
      <c r="C148" s="1347"/>
      <c r="D148" s="1348"/>
      <c r="E148" s="2416"/>
      <c r="F148" s="1111"/>
    </row>
    <row r="149" spans="1:6" ht="38.25">
      <c r="A149" s="1350">
        <v>70</v>
      </c>
      <c r="B149" s="1346" t="s">
        <v>3769</v>
      </c>
      <c r="C149" s="1347" t="s">
        <v>3450</v>
      </c>
      <c r="D149" s="1348">
        <v>1</v>
      </c>
      <c r="E149" s="2416">
        <v>150</v>
      </c>
      <c r="F149" s="1111">
        <f t="shared" ref="F149:F151" si="45">D149*E149</f>
        <v>150</v>
      </c>
    </row>
    <row r="150" spans="1:6" ht="12.75">
      <c r="A150" s="1345"/>
      <c r="B150" s="1346"/>
      <c r="C150" s="1347"/>
      <c r="D150" s="1348"/>
      <c r="E150" s="2416"/>
      <c r="F150" s="1111"/>
    </row>
    <row r="151" spans="1:6" ht="25.5">
      <c r="A151" s="1350">
        <v>71</v>
      </c>
      <c r="B151" s="1346" t="s">
        <v>3770</v>
      </c>
      <c r="C151" s="1347" t="s">
        <v>3450</v>
      </c>
      <c r="D151" s="1348">
        <v>1</v>
      </c>
      <c r="E151" s="2416">
        <v>980</v>
      </c>
      <c r="F151" s="1111">
        <f t="shared" si="45"/>
        <v>980</v>
      </c>
    </row>
    <row r="152" spans="1:6" ht="12.75">
      <c r="A152" s="1345"/>
      <c r="B152" s="1346"/>
      <c r="C152" s="1353"/>
      <c r="D152" s="1217"/>
      <c r="E152" s="1073"/>
      <c r="F152" s="748"/>
    </row>
    <row r="153" spans="1:6" ht="51">
      <c r="A153" s="1350">
        <v>72</v>
      </c>
      <c r="B153" s="1346" t="s">
        <v>3771</v>
      </c>
      <c r="C153" s="1347" t="s">
        <v>3450</v>
      </c>
      <c r="D153" s="1348">
        <v>1</v>
      </c>
      <c r="E153" s="2416">
        <v>850</v>
      </c>
      <c r="F153" s="1111">
        <f t="shared" ref="F153" si="46">D153*E153</f>
        <v>850</v>
      </c>
    </row>
    <row r="154" spans="1:6" ht="12.75">
      <c r="A154" s="1345"/>
      <c r="B154" s="1346"/>
      <c r="C154" s="1347"/>
      <c r="D154" s="1348"/>
      <c r="E154" s="2416"/>
      <c r="F154" s="1111"/>
    </row>
    <row r="155" spans="1:6" ht="51">
      <c r="A155" s="1350">
        <v>73</v>
      </c>
      <c r="B155" s="1346" t="s">
        <v>3772</v>
      </c>
      <c r="C155" s="1347" t="s">
        <v>3450</v>
      </c>
      <c r="D155" s="1348">
        <v>1</v>
      </c>
      <c r="E155" s="2416">
        <v>650</v>
      </c>
      <c r="F155" s="1111">
        <f t="shared" ref="F155:F157" si="47">D155*E155</f>
        <v>650</v>
      </c>
    </row>
    <row r="156" spans="1:6" ht="12.75">
      <c r="A156" s="1345"/>
      <c r="B156" s="1346"/>
      <c r="C156" s="1347"/>
      <c r="D156" s="1348"/>
      <c r="E156" s="2416"/>
      <c r="F156" s="1111"/>
    </row>
    <row r="157" spans="1:6" ht="63.75">
      <c r="A157" s="1350">
        <v>74</v>
      </c>
      <c r="B157" s="1346" t="s">
        <v>5411</v>
      </c>
      <c r="C157" s="1347" t="s">
        <v>3450</v>
      </c>
      <c r="D157" s="1348">
        <v>1</v>
      </c>
      <c r="E157" s="2416">
        <v>350</v>
      </c>
      <c r="F157" s="1111">
        <f t="shared" si="47"/>
        <v>350</v>
      </c>
    </row>
    <row r="158" spans="1:6" ht="12.75">
      <c r="A158" s="1270"/>
      <c r="B158" s="682"/>
      <c r="C158" s="1316"/>
      <c r="D158" s="1357"/>
      <c r="E158" s="781"/>
      <c r="F158" s="750"/>
    </row>
    <row r="159" spans="1:6" ht="12.75">
      <c r="A159" s="1358"/>
      <c r="B159" s="1359" t="s">
        <v>3773</v>
      </c>
      <c r="C159" s="1360"/>
      <c r="D159" s="1195"/>
      <c r="E159" s="2418"/>
      <c r="F159" s="2078">
        <f>SUM(F10:F158)</f>
        <v>82901.600000000006</v>
      </c>
    </row>
    <row r="160" spans="1:6" ht="12.75">
      <c r="A160" s="802"/>
      <c r="B160" s="803"/>
      <c r="C160" s="804"/>
      <c r="D160" s="805"/>
      <c r="E160" s="781"/>
      <c r="F160" s="789"/>
    </row>
    <row r="161" spans="1:6" ht="12.75">
      <c r="A161" s="802"/>
      <c r="B161" s="803"/>
      <c r="C161" s="804"/>
      <c r="D161" s="805"/>
      <c r="E161" s="781"/>
      <c r="F161" s="789"/>
    </row>
    <row r="162" spans="1:6" ht="12.75">
      <c r="A162" s="802"/>
      <c r="B162" s="803"/>
      <c r="C162" s="804"/>
      <c r="D162" s="805"/>
      <c r="E162" s="781"/>
      <c r="F162" s="789"/>
    </row>
    <row r="163" spans="1:6" ht="12.75">
      <c r="A163" s="802"/>
      <c r="B163" s="803"/>
      <c r="C163" s="804"/>
      <c r="D163" s="805"/>
      <c r="E163" s="781"/>
      <c r="F163" s="789"/>
    </row>
    <row r="164" spans="1:6" ht="12.75">
      <c r="A164" s="802"/>
      <c r="B164" s="803"/>
      <c r="C164" s="804"/>
      <c r="D164" s="805"/>
      <c r="E164" s="781"/>
      <c r="F164" s="789"/>
    </row>
    <row r="165" spans="1:6" ht="12.75">
      <c r="A165" s="802"/>
      <c r="B165" s="803"/>
      <c r="C165" s="804"/>
      <c r="D165" s="805"/>
      <c r="E165" s="781"/>
      <c r="F165" s="789"/>
    </row>
    <row r="166" spans="1:6" ht="12.75">
      <c r="A166" s="802"/>
      <c r="B166" s="803"/>
      <c r="C166" s="804"/>
      <c r="D166" s="805"/>
      <c r="E166" s="781"/>
      <c r="F166" s="789"/>
    </row>
    <row r="167" spans="1:6" ht="12.75">
      <c r="A167" s="802"/>
      <c r="B167" s="803"/>
      <c r="C167" s="804"/>
      <c r="D167" s="805"/>
      <c r="E167" s="781"/>
      <c r="F167" s="789"/>
    </row>
    <row r="168" spans="1:6" ht="12.75">
      <c r="A168" s="802"/>
      <c r="B168" s="803"/>
      <c r="C168" s="804"/>
      <c r="D168" s="805"/>
      <c r="E168" s="781"/>
      <c r="F168" s="789"/>
    </row>
    <row r="169" spans="1:6" ht="12.75">
      <c r="A169" s="802"/>
      <c r="B169" s="803"/>
      <c r="C169" s="804"/>
      <c r="D169" s="805"/>
      <c r="E169" s="781"/>
      <c r="F169" s="789"/>
    </row>
    <row r="170" spans="1:6" ht="12.75">
      <c r="A170" s="802"/>
      <c r="B170" s="803"/>
      <c r="C170" s="804"/>
      <c r="D170" s="805"/>
      <c r="E170" s="781"/>
      <c r="F170" s="789"/>
    </row>
    <row r="171" spans="1:6" ht="12.75">
      <c r="A171" s="802"/>
      <c r="B171" s="803"/>
      <c r="C171" s="804"/>
      <c r="D171" s="805"/>
      <c r="E171" s="781"/>
      <c r="F171" s="789"/>
    </row>
    <row r="172" spans="1:6" ht="12.75">
      <c r="A172" s="802"/>
      <c r="B172" s="803"/>
      <c r="C172" s="804"/>
      <c r="D172" s="805"/>
      <c r="E172" s="781"/>
      <c r="F172" s="789"/>
    </row>
    <row r="173" spans="1:6" ht="12.75">
      <c r="A173" s="802"/>
      <c r="B173" s="803"/>
      <c r="C173" s="804"/>
      <c r="D173" s="805"/>
      <c r="E173" s="781"/>
      <c r="F173" s="789"/>
    </row>
    <row r="174" spans="1:6" ht="12.75">
      <c r="A174" s="802"/>
      <c r="B174" s="803"/>
      <c r="C174" s="804"/>
      <c r="D174" s="805"/>
      <c r="E174" s="781"/>
      <c r="F174" s="789"/>
    </row>
    <row r="175" spans="1:6" ht="12.75">
      <c r="A175" s="802"/>
      <c r="B175" s="803"/>
      <c r="C175" s="804"/>
      <c r="D175" s="805"/>
      <c r="E175" s="781"/>
      <c r="F175" s="789"/>
    </row>
    <row r="176" spans="1:6" ht="12.75">
      <c r="A176" s="802"/>
      <c r="B176" s="803"/>
      <c r="C176" s="804"/>
      <c r="D176" s="805"/>
      <c r="E176" s="781"/>
      <c r="F176" s="789"/>
    </row>
    <row r="177" spans="1:6" ht="12.75">
      <c r="A177" s="802"/>
      <c r="B177" s="803"/>
      <c r="C177" s="804"/>
      <c r="D177" s="805"/>
      <c r="E177" s="781"/>
      <c r="F177" s="789"/>
    </row>
    <row r="178" spans="1:6" ht="12.75">
      <c r="A178" s="802"/>
      <c r="B178" s="803"/>
      <c r="C178" s="804"/>
      <c r="D178" s="805"/>
      <c r="E178" s="781"/>
      <c r="F178" s="789"/>
    </row>
    <row r="179" spans="1:6" ht="12.75">
      <c r="A179" s="802"/>
      <c r="B179" s="803"/>
      <c r="C179" s="804"/>
      <c r="D179" s="805"/>
      <c r="E179" s="781"/>
      <c r="F179" s="789"/>
    </row>
    <row r="180" spans="1:6" ht="12.75">
      <c r="A180" s="802"/>
      <c r="B180" s="803"/>
      <c r="C180" s="804"/>
      <c r="D180" s="805"/>
      <c r="E180" s="781"/>
      <c r="F180" s="789"/>
    </row>
    <row r="181" spans="1:6" ht="12.75">
      <c r="A181" s="802"/>
      <c r="B181" s="803"/>
      <c r="C181" s="804"/>
      <c r="D181" s="805"/>
      <c r="E181" s="781"/>
      <c r="F181" s="789"/>
    </row>
    <row r="182" spans="1:6" ht="12.75">
      <c r="A182" s="802"/>
      <c r="B182" s="803"/>
      <c r="C182" s="804"/>
      <c r="D182" s="805"/>
      <c r="E182" s="781"/>
      <c r="F182" s="789"/>
    </row>
    <row r="183" spans="1:6" ht="12.75">
      <c r="A183" s="802"/>
      <c r="B183" s="803"/>
      <c r="C183" s="804"/>
      <c r="D183" s="805"/>
      <c r="E183" s="781"/>
      <c r="F183" s="789"/>
    </row>
    <row r="184" spans="1:6" ht="12.75">
      <c r="A184" s="802"/>
      <c r="B184" s="803"/>
      <c r="C184" s="804"/>
      <c r="D184" s="805"/>
      <c r="E184" s="781"/>
      <c r="F184" s="789"/>
    </row>
    <row r="185" spans="1:6" ht="12.75">
      <c r="A185" s="802"/>
      <c r="B185" s="803"/>
      <c r="C185" s="804"/>
      <c r="D185" s="805"/>
      <c r="E185" s="781"/>
      <c r="F185" s="789"/>
    </row>
    <row r="186" spans="1:6" ht="12.75">
      <c r="A186" s="802"/>
      <c r="B186" s="803"/>
      <c r="C186" s="804"/>
      <c r="D186" s="805"/>
      <c r="E186" s="781"/>
      <c r="F186" s="789"/>
    </row>
    <row r="187" spans="1:6" ht="12.75">
      <c r="A187" s="802"/>
      <c r="B187" s="803"/>
      <c r="C187" s="804"/>
      <c r="D187" s="805"/>
      <c r="E187" s="781"/>
      <c r="F187" s="789"/>
    </row>
    <row r="188" spans="1:6" ht="12.75">
      <c r="A188" s="802"/>
      <c r="B188" s="803"/>
      <c r="C188" s="804"/>
      <c r="D188" s="805"/>
      <c r="E188" s="781"/>
      <c r="F188" s="789"/>
    </row>
    <row r="189" spans="1:6" ht="12.75">
      <c r="A189" s="802"/>
      <c r="B189" s="803"/>
      <c r="C189" s="804"/>
      <c r="D189" s="805"/>
      <c r="E189" s="781"/>
      <c r="F189" s="789"/>
    </row>
    <row r="190" spans="1:6" ht="12.75">
      <c r="A190" s="802"/>
      <c r="B190" s="803"/>
      <c r="C190" s="804"/>
      <c r="D190" s="805"/>
      <c r="E190" s="781"/>
      <c r="F190" s="789"/>
    </row>
    <row r="191" spans="1:6" ht="12.75">
      <c r="A191" s="802"/>
      <c r="B191" s="803"/>
      <c r="C191" s="804"/>
      <c r="D191" s="805"/>
      <c r="E191" s="781"/>
      <c r="F191" s="789"/>
    </row>
    <row r="192" spans="1:6" ht="12.75">
      <c r="A192" s="802"/>
      <c r="B192" s="803"/>
      <c r="C192" s="804"/>
      <c r="D192" s="805"/>
      <c r="E192" s="781"/>
      <c r="F192" s="789"/>
    </row>
    <row r="193" spans="1:6" ht="12.75">
      <c r="A193" s="802"/>
      <c r="B193" s="803"/>
      <c r="C193" s="804"/>
      <c r="D193" s="805"/>
      <c r="E193" s="781"/>
      <c r="F193" s="789"/>
    </row>
    <row r="194" spans="1:6" ht="12.75">
      <c r="A194" s="802"/>
      <c r="B194" s="803"/>
      <c r="C194" s="804"/>
      <c r="D194" s="805"/>
      <c r="E194" s="781"/>
      <c r="F194" s="789"/>
    </row>
    <row r="195" spans="1:6" ht="12.75">
      <c r="A195" s="802"/>
      <c r="B195" s="803"/>
      <c r="C195" s="804"/>
      <c r="D195" s="805"/>
      <c r="E195" s="781"/>
      <c r="F195" s="789"/>
    </row>
    <row r="196" spans="1:6" ht="12.75">
      <c r="A196" s="802"/>
      <c r="B196" s="803"/>
      <c r="C196" s="804"/>
      <c r="D196" s="805"/>
      <c r="E196" s="781"/>
      <c r="F196" s="789"/>
    </row>
    <row r="197" spans="1:6" ht="12.75">
      <c r="A197" s="802"/>
      <c r="B197" s="803"/>
      <c r="C197" s="804"/>
      <c r="D197" s="805"/>
      <c r="E197" s="781"/>
      <c r="F197" s="789"/>
    </row>
    <row r="198" spans="1:6" ht="12.75">
      <c r="A198" s="802"/>
      <c r="B198" s="803"/>
      <c r="C198" s="804"/>
      <c r="D198" s="805"/>
      <c r="E198" s="781"/>
      <c r="F198" s="789"/>
    </row>
    <row r="199" spans="1:6" ht="12.75">
      <c r="A199" s="802"/>
      <c r="B199" s="803"/>
      <c r="C199" s="804"/>
      <c r="D199" s="805"/>
      <c r="E199" s="781"/>
      <c r="F199" s="789"/>
    </row>
    <row r="200" spans="1:6" ht="12.75">
      <c r="A200" s="802"/>
      <c r="B200" s="803"/>
      <c r="C200" s="804"/>
      <c r="D200" s="805"/>
      <c r="E200" s="781"/>
      <c r="F200" s="789"/>
    </row>
    <row r="201" spans="1:6" ht="12.75">
      <c r="A201" s="802"/>
      <c r="B201" s="803"/>
      <c r="C201" s="804"/>
      <c r="D201" s="805"/>
      <c r="E201" s="781"/>
      <c r="F201" s="789"/>
    </row>
    <row r="202" spans="1:6" ht="12.75">
      <c r="A202" s="802"/>
      <c r="B202" s="803"/>
      <c r="C202" s="804"/>
      <c r="D202" s="805"/>
      <c r="E202" s="781"/>
      <c r="F202" s="789"/>
    </row>
    <row r="203" spans="1:6" ht="12.75">
      <c r="A203" s="802"/>
      <c r="B203" s="803"/>
      <c r="C203" s="804"/>
      <c r="D203" s="805"/>
      <c r="E203" s="781"/>
      <c r="F203" s="789"/>
    </row>
    <row r="204" spans="1:6" ht="12.75">
      <c r="A204" s="802"/>
      <c r="B204" s="803"/>
      <c r="C204" s="804"/>
      <c r="D204" s="805"/>
      <c r="E204" s="781"/>
      <c r="F204" s="789"/>
    </row>
    <row r="205" spans="1:6" ht="12.75">
      <c r="A205" s="802"/>
      <c r="B205" s="803"/>
      <c r="C205" s="804"/>
      <c r="D205" s="805"/>
      <c r="E205" s="781"/>
      <c r="F205" s="789"/>
    </row>
    <row r="206" spans="1:6" ht="12.75">
      <c r="A206" s="802"/>
      <c r="B206" s="803"/>
      <c r="C206" s="804"/>
      <c r="D206" s="805"/>
      <c r="E206" s="781"/>
      <c r="F206" s="789"/>
    </row>
    <row r="207" spans="1:6" ht="12.75">
      <c r="A207" s="802"/>
      <c r="B207" s="803"/>
      <c r="C207" s="804"/>
      <c r="D207" s="805"/>
      <c r="E207" s="781"/>
      <c r="F207" s="789"/>
    </row>
    <row r="208" spans="1:6" ht="12.75">
      <c r="A208" s="802"/>
      <c r="B208" s="803"/>
      <c r="C208" s="804"/>
      <c r="D208" s="805"/>
      <c r="E208" s="781"/>
      <c r="F208" s="789"/>
    </row>
    <row r="209" spans="1:6" ht="12.75">
      <c r="A209" s="802"/>
      <c r="B209" s="803"/>
      <c r="C209" s="804"/>
      <c r="D209" s="805"/>
      <c r="E209" s="781"/>
      <c r="F209" s="789"/>
    </row>
    <row r="210" spans="1:6" ht="12.75">
      <c r="A210" s="802"/>
      <c r="B210" s="803"/>
      <c r="C210" s="804"/>
      <c r="D210" s="805"/>
      <c r="E210" s="781"/>
      <c r="F210" s="789"/>
    </row>
    <row r="211" spans="1:6" ht="12.75">
      <c r="A211" s="802"/>
      <c r="B211" s="803"/>
      <c r="C211" s="804"/>
      <c r="D211" s="805"/>
      <c r="E211" s="781"/>
      <c r="F211" s="789"/>
    </row>
    <row r="212" spans="1:6" ht="12.75">
      <c r="A212" s="802"/>
      <c r="B212" s="803"/>
      <c r="C212" s="804"/>
      <c r="D212" s="805"/>
      <c r="E212" s="781"/>
      <c r="F212" s="789"/>
    </row>
    <row r="213" spans="1:6" ht="12.75">
      <c r="A213" s="802"/>
      <c r="B213" s="803"/>
      <c r="C213" s="804"/>
      <c r="D213" s="805"/>
      <c r="E213" s="781"/>
      <c r="F213" s="789"/>
    </row>
    <row r="214" spans="1:6" ht="12.75">
      <c r="A214" s="802"/>
      <c r="B214" s="803"/>
      <c r="C214" s="804"/>
      <c r="D214" s="805"/>
      <c r="E214" s="781"/>
      <c r="F214" s="789"/>
    </row>
    <row r="215" spans="1:6" ht="12.75">
      <c r="A215" s="802"/>
      <c r="B215" s="803"/>
      <c r="C215" s="804"/>
      <c r="D215" s="805"/>
      <c r="E215" s="781"/>
      <c r="F215" s="789"/>
    </row>
    <row r="216" spans="1:6" ht="12.75">
      <c r="A216" s="802"/>
      <c r="B216" s="803"/>
      <c r="C216" s="804"/>
      <c r="D216" s="805"/>
      <c r="E216" s="781"/>
      <c r="F216" s="789"/>
    </row>
    <row r="217" spans="1:6" ht="12.75">
      <c r="A217" s="802"/>
      <c r="B217" s="803"/>
      <c r="C217" s="804"/>
      <c r="D217" s="805"/>
      <c r="E217" s="781"/>
      <c r="F217" s="789"/>
    </row>
    <row r="218" spans="1:6" ht="12.75">
      <c r="A218" s="802"/>
      <c r="B218" s="803"/>
      <c r="C218" s="804"/>
      <c r="D218" s="805"/>
      <c r="E218" s="781"/>
      <c r="F218" s="789"/>
    </row>
    <row r="219" spans="1:6" ht="12.75">
      <c r="A219" s="802"/>
      <c r="B219" s="803"/>
      <c r="C219" s="804"/>
      <c r="D219" s="805"/>
      <c r="E219" s="781"/>
      <c r="F219" s="789"/>
    </row>
    <row r="220" spans="1:6" ht="12.75">
      <c r="A220" s="802"/>
      <c r="B220" s="803"/>
      <c r="C220" s="804"/>
      <c r="D220" s="805"/>
      <c r="E220" s="781"/>
      <c r="F220" s="789"/>
    </row>
    <row r="221" spans="1:6" ht="12.75">
      <c r="A221" s="802"/>
      <c r="B221" s="803"/>
      <c r="C221" s="804"/>
      <c r="D221" s="805"/>
      <c r="E221" s="781"/>
      <c r="F221" s="789"/>
    </row>
    <row r="222" spans="1:6" ht="12.75">
      <c r="A222" s="802"/>
      <c r="B222" s="803"/>
      <c r="C222" s="804"/>
      <c r="D222" s="805"/>
      <c r="E222" s="781"/>
      <c r="F222" s="789"/>
    </row>
    <row r="223" spans="1:6" ht="12.75">
      <c r="A223" s="802"/>
      <c r="B223" s="803"/>
      <c r="C223" s="804"/>
      <c r="D223" s="805"/>
      <c r="E223" s="781"/>
      <c r="F223" s="789"/>
    </row>
    <row r="224" spans="1:6" ht="12.75">
      <c r="A224" s="802"/>
      <c r="B224" s="803"/>
      <c r="C224" s="804"/>
      <c r="D224" s="805"/>
      <c r="E224" s="781"/>
      <c r="F224" s="789"/>
    </row>
    <row r="225" spans="1:6" ht="12.75">
      <c r="A225" s="802"/>
      <c r="B225" s="803"/>
      <c r="C225" s="804"/>
      <c r="D225" s="805"/>
      <c r="E225" s="781"/>
      <c r="F225" s="789"/>
    </row>
    <row r="226" spans="1:6" ht="12.75">
      <c r="A226" s="802"/>
      <c r="B226" s="803"/>
      <c r="C226" s="804"/>
      <c r="D226" s="805"/>
      <c r="E226" s="781"/>
      <c r="F226" s="789"/>
    </row>
    <row r="227" spans="1:6" ht="12.75">
      <c r="A227" s="802"/>
      <c r="B227" s="803"/>
      <c r="C227" s="804"/>
      <c r="D227" s="805"/>
      <c r="E227" s="781"/>
      <c r="F227" s="789"/>
    </row>
    <row r="228" spans="1:6" ht="12.75">
      <c r="A228" s="802"/>
      <c r="B228" s="803"/>
      <c r="C228" s="804"/>
      <c r="D228" s="805"/>
      <c r="E228" s="781"/>
      <c r="F228" s="789"/>
    </row>
    <row r="229" spans="1:6" ht="12.75">
      <c r="A229" s="802"/>
      <c r="B229" s="803"/>
      <c r="C229" s="804"/>
      <c r="D229" s="805"/>
      <c r="E229" s="781"/>
      <c r="F229" s="789"/>
    </row>
    <row r="230" spans="1:6" ht="12.75">
      <c r="A230" s="802"/>
      <c r="B230" s="803"/>
      <c r="C230" s="804"/>
      <c r="D230" s="805"/>
      <c r="E230" s="781"/>
      <c r="F230" s="789"/>
    </row>
    <row r="231" spans="1:6" ht="12.75">
      <c r="A231" s="802"/>
      <c r="B231" s="803"/>
      <c r="C231" s="804"/>
      <c r="D231" s="805"/>
      <c r="E231" s="781"/>
      <c r="F231" s="789"/>
    </row>
    <row r="232" spans="1:6" ht="12.75">
      <c r="A232" s="802"/>
      <c r="B232" s="803"/>
      <c r="C232" s="804"/>
      <c r="D232" s="805"/>
      <c r="E232" s="781"/>
      <c r="F232" s="789"/>
    </row>
    <row r="233" spans="1:6" ht="12.75">
      <c r="A233" s="802"/>
      <c r="B233" s="803"/>
      <c r="C233" s="804"/>
      <c r="D233" s="805"/>
      <c r="E233" s="781"/>
      <c r="F233" s="789"/>
    </row>
    <row r="234" spans="1:6" ht="12.75">
      <c r="A234" s="802"/>
      <c r="B234" s="803"/>
      <c r="C234" s="804"/>
      <c r="D234" s="805"/>
      <c r="E234" s="781"/>
      <c r="F234" s="789"/>
    </row>
    <row r="235" spans="1:6" ht="12.75">
      <c r="A235" s="802"/>
      <c r="B235" s="803"/>
      <c r="C235" s="804"/>
      <c r="D235" s="805"/>
      <c r="E235" s="781"/>
      <c r="F235" s="789"/>
    </row>
    <row r="236" spans="1:6" ht="12.75">
      <c r="A236" s="802"/>
      <c r="B236" s="803"/>
      <c r="C236" s="804"/>
      <c r="D236" s="805"/>
      <c r="E236" s="781"/>
      <c r="F236" s="789"/>
    </row>
    <row r="237" spans="1:6" ht="12.75">
      <c r="A237" s="802"/>
      <c r="B237" s="803"/>
      <c r="C237" s="804"/>
      <c r="D237" s="805"/>
      <c r="E237" s="781"/>
      <c r="F237" s="789"/>
    </row>
    <row r="238" spans="1:6" ht="12.75">
      <c r="A238" s="802"/>
      <c r="B238" s="803"/>
      <c r="C238" s="804"/>
      <c r="D238" s="805"/>
      <c r="E238" s="781"/>
      <c r="F238" s="789"/>
    </row>
    <row r="239" spans="1:6" ht="12.75">
      <c r="A239" s="802"/>
      <c r="B239" s="803"/>
      <c r="C239" s="804"/>
      <c r="D239" s="805"/>
      <c r="E239" s="781"/>
      <c r="F239" s="789"/>
    </row>
    <row r="240" spans="1:6" ht="12.75">
      <c r="A240" s="802"/>
      <c r="B240" s="803"/>
      <c r="C240" s="804"/>
      <c r="D240" s="805"/>
      <c r="E240" s="781"/>
      <c r="F240" s="789"/>
    </row>
    <row r="241" spans="1:6" ht="12.75">
      <c r="A241" s="802"/>
      <c r="B241" s="803"/>
      <c r="C241" s="804"/>
      <c r="D241" s="805"/>
      <c r="E241" s="781"/>
      <c r="F241" s="789"/>
    </row>
    <row r="242" spans="1:6" ht="12.75">
      <c r="A242" s="802"/>
      <c r="B242" s="803"/>
      <c r="C242" s="804"/>
      <c r="D242" s="805"/>
      <c r="E242" s="781"/>
      <c r="F242" s="789"/>
    </row>
    <row r="243" spans="1:6" ht="12.75">
      <c r="A243" s="802"/>
      <c r="B243" s="803"/>
      <c r="C243" s="804"/>
      <c r="D243" s="805"/>
      <c r="E243" s="781"/>
      <c r="F243" s="789"/>
    </row>
    <row r="244" spans="1:6" ht="12.75">
      <c r="A244" s="802"/>
      <c r="B244" s="803"/>
      <c r="C244" s="804"/>
      <c r="D244" s="805"/>
      <c r="E244" s="781"/>
      <c r="F244" s="789"/>
    </row>
    <row r="245" spans="1:6" ht="12.75">
      <c r="A245" s="802"/>
      <c r="B245" s="803"/>
      <c r="C245" s="804"/>
      <c r="D245" s="805"/>
      <c r="E245" s="781"/>
      <c r="F245" s="789"/>
    </row>
    <row r="246" spans="1:6" ht="12.75">
      <c r="A246" s="802"/>
      <c r="B246" s="803"/>
      <c r="C246" s="804"/>
      <c r="D246" s="805"/>
      <c r="E246" s="781"/>
      <c r="F246" s="789"/>
    </row>
    <row r="247" spans="1:6" ht="12.75">
      <c r="A247" s="802"/>
      <c r="B247" s="803"/>
      <c r="C247" s="804"/>
      <c r="D247" s="805"/>
      <c r="E247" s="781"/>
      <c r="F247" s="789"/>
    </row>
    <row r="248" spans="1:6" ht="12.75">
      <c r="A248" s="802"/>
      <c r="B248" s="803"/>
      <c r="C248" s="804"/>
      <c r="D248" s="805"/>
      <c r="E248" s="781"/>
      <c r="F248" s="789"/>
    </row>
    <row r="249" spans="1:6" ht="12.75">
      <c r="A249" s="802"/>
      <c r="B249" s="803"/>
      <c r="C249" s="804"/>
      <c r="D249" s="805"/>
      <c r="E249" s="781"/>
      <c r="F249" s="789"/>
    </row>
    <row r="250" spans="1:6" ht="12.75">
      <c r="A250" s="802"/>
      <c r="B250" s="803"/>
      <c r="C250" s="804"/>
      <c r="D250" s="805"/>
      <c r="E250" s="781"/>
      <c r="F250" s="789"/>
    </row>
    <row r="251" spans="1:6" ht="12.75">
      <c r="A251" s="802"/>
      <c r="B251" s="803"/>
      <c r="C251" s="804"/>
      <c r="D251" s="805"/>
      <c r="E251" s="781"/>
      <c r="F251" s="789"/>
    </row>
    <row r="252" spans="1:6" ht="12.75">
      <c r="A252" s="802"/>
      <c r="B252" s="803"/>
      <c r="C252" s="804"/>
      <c r="D252" s="805"/>
      <c r="E252" s="781"/>
      <c r="F252" s="789"/>
    </row>
    <row r="253" spans="1:6" ht="12.75">
      <c r="A253" s="802"/>
      <c r="B253" s="803"/>
      <c r="C253" s="804"/>
      <c r="D253" s="805"/>
      <c r="E253" s="781"/>
      <c r="F253" s="789"/>
    </row>
    <row r="254" spans="1:6" ht="12.75">
      <c r="A254" s="802"/>
      <c r="B254" s="803"/>
      <c r="C254" s="804"/>
      <c r="D254" s="805"/>
      <c r="E254" s="781"/>
      <c r="F254" s="789"/>
    </row>
    <row r="255" spans="1:6" ht="12.75">
      <c r="A255" s="802"/>
      <c r="B255" s="803"/>
      <c r="C255" s="804"/>
      <c r="D255" s="805"/>
      <c r="E255" s="781"/>
      <c r="F255" s="789"/>
    </row>
    <row r="256" spans="1:6" ht="12.75">
      <c r="A256" s="802"/>
      <c r="B256" s="803"/>
      <c r="C256" s="804"/>
      <c r="D256" s="805"/>
      <c r="E256" s="781"/>
      <c r="F256" s="789"/>
    </row>
    <row r="257" spans="1:6" ht="12.75">
      <c r="A257" s="802"/>
      <c r="B257" s="803"/>
      <c r="C257" s="804"/>
      <c r="D257" s="805"/>
      <c r="E257" s="781"/>
      <c r="F257" s="789"/>
    </row>
    <row r="258" spans="1:6" ht="12.75">
      <c r="A258" s="802"/>
      <c r="B258" s="803"/>
      <c r="C258" s="804"/>
      <c r="D258" s="805"/>
      <c r="E258" s="781"/>
      <c r="F258" s="789"/>
    </row>
    <row r="259" spans="1:6" ht="12.75">
      <c r="A259" s="802"/>
      <c r="B259" s="803"/>
      <c r="C259" s="804"/>
      <c r="D259" s="805"/>
      <c r="E259" s="781"/>
      <c r="F259" s="789"/>
    </row>
    <row r="260" spans="1:6" ht="12.75">
      <c r="A260" s="802"/>
      <c r="B260" s="803"/>
      <c r="C260" s="804"/>
      <c r="D260" s="805"/>
      <c r="E260" s="781"/>
      <c r="F260" s="789"/>
    </row>
    <row r="261" spans="1:6" ht="12.75">
      <c r="A261" s="802"/>
      <c r="B261" s="803"/>
      <c r="C261" s="804"/>
      <c r="D261" s="805"/>
      <c r="E261" s="781"/>
      <c r="F261" s="789"/>
    </row>
    <row r="262" spans="1:6" ht="12.75">
      <c r="A262" s="802"/>
      <c r="B262" s="803"/>
      <c r="C262" s="804"/>
      <c r="D262" s="805"/>
      <c r="E262" s="781"/>
      <c r="F262" s="789"/>
    </row>
    <row r="263" spans="1:6" ht="12.75">
      <c r="A263" s="802"/>
      <c r="B263" s="803"/>
      <c r="C263" s="804"/>
      <c r="D263" s="805"/>
      <c r="E263" s="781"/>
      <c r="F263" s="789"/>
    </row>
    <row r="264" spans="1:6" ht="12.75">
      <c r="A264" s="802"/>
      <c r="B264" s="803"/>
      <c r="C264" s="804"/>
      <c r="D264" s="805"/>
      <c r="E264" s="781"/>
      <c r="F264" s="789"/>
    </row>
    <row r="265" spans="1:6" ht="12.75">
      <c r="A265" s="802"/>
      <c r="B265" s="803"/>
      <c r="C265" s="804"/>
      <c r="D265" s="805"/>
      <c r="E265" s="781"/>
      <c r="F265" s="789"/>
    </row>
    <row r="266" spans="1:6" ht="12.75">
      <c r="A266" s="802"/>
      <c r="B266" s="803"/>
      <c r="C266" s="804"/>
      <c r="D266" s="805"/>
      <c r="E266" s="781"/>
      <c r="F266" s="789"/>
    </row>
    <row r="267" spans="1:6" ht="12.75">
      <c r="A267" s="802"/>
      <c r="B267" s="803"/>
      <c r="C267" s="804"/>
      <c r="D267" s="805"/>
      <c r="E267" s="781"/>
      <c r="F267" s="789"/>
    </row>
    <row r="268" spans="1:6" ht="12.75">
      <c r="A268" s="802"/>
      <c r="B268" s="803"/>
      <c r="C268" s="804"/>
      <c r="D268" s="805"/>
      <c r="E268" s="781"/>
      <c r="F268" s="789"/>
    </row>
    <row r="269" spans="1:6" ht="12.75">
      <c r="A269" s="802"/>
      <c r="B269" s="803"/>
      <c r="C269" s="804"/>
      <c r="D269" s="805"/>
      <c r="E269" s="781"/>
      <c r="F269" s="789"/>
    </row>
    <row r="270" spans="1:6" ht="12.75">
      <c r="A270" s="802"/>
      <c r="B270" s="803"/>
      <c r="C270" s="804"/>
      <c r="D270" s="805"/>
      <c r="E270" s="781"/>
      <c r="F270" s="789"/>
    </row>
    <row r="271" spans="1:6" ht="12.75">
      <c r="A271" s="802"/>
      <c r="B271" s="803"/>
      <c r="C271" s="804"/>
      <c r="D271" s="805"/>
      <c r="E271" s="781"/>
      <c r="F271" s="789"/>
    </row>
    <row r="272" spans="1:6" ht="12.75">
      <c r="A272" s="802"/>
      <c r="B272" s="803"/>
      <c r="C272" s="804"/>
      <c r="D272" s="805"/>
      <c r="E272" s="781"/>
      <c r="F272" s="789"/>
    </row>
    <row r="273" spans="1:6" ht="12.75">
      <c r="A273" s="802"/>
      <c r="B273" s="803"/>
      <c r="C273" s="804"/>
      <c r="D273" s="805"/>
      <c r="E273" s="781"/>
      <c r="F273" s="789"/>
    </row>
    <row r="274" spans="1:6" ht="12.75">
      <c r="A274" s="802"/>
      <c r="B274" s="803"/>
      <c r="C274" s="804"/>
      <c r="D274" s="805"/>
      <c r="E274" s="781"/>
      <c r="F274" s="789"/>
    </row>
    <row r="275" spans="1:6" ht="12.75">
      <c r="A275" s="802"/>
      <c r="B275" s="803"/>
      <c r="C275" s="804"/>
      <c r="D275" s="805"/>
      <c r="E275" s="781"/>
      <c r="F275" s="789"/>
    </row>
    <row r="276" spans="1:6" ht="12.75">
      <c r="A276" s="802"/>
      <c r="B276" s="803"/>
      <c r="C276" s="804"/>
      <c r="D276" s="805"/>
      <c r="E276" s="781"/>
      <c r="F276" s="789"/>
    </row>
    <row r="277" spans="1:6" ht="12.75">
      <c r="A277" s="802"/>
      <c r="B277" s="803"/>
      <c r="C277" s="804"/>
      <c r="D277" s="805"/>
      <c r="E277" s="781"/>
      <c r="F277" s="789"/>
    </row>
    <row r="278" spans="1:6" ht="12.75">
      <c r="A278" s="802"/>
      <c r="B278" s="803"/>
      <c r="C278" s="804"/>
      <c r="D278" s="805"/>
      <c r="E278" s="781"/>
      <c r="F278" s="789"/>
    </row>
    <row r="279" spans="1:6" ht="12.75">
      <c r="A279" s="802"/>
      <c r="B279" s="803"/>
      <c r="C279" s="804"/>
      <c r="D279" s="805"/>
      <c r="E279" s="781"/>
      <c r="F279" s="789"/>
    </row>
    <row r="280" spans="1:6" ht="12.75">
      <c r="A280" s="802"/>
      <c r="B280" s="803"/>
      <c r="C280" s="804"/>
      <c r="D280" s="805"/>
      <c r="E280" s="781"/>
      <c r="F280" s="789"/>
    </row>
    <row r="281" spans="1:6" ht="12.75">
      <c r="A281" s="802"/>
      <c r="B281" s="803"/>
      <c r="C281" s="804"/>
      <c r="D281" s="805"/>
      <c r="E281" s="781"/>
      <c r="F281" s="789"/>
    </row>
    <row r="282" spans="1:6" ht="12.75">
      <c r="A282" s="802"/>
      <c r="B282" s="803"/>
      <c r="C282" s="804"/>
      <c r="D282" s="805"/>
      <c r="E282" s="781"/>
      <c r="F282" s="789"/>
    </row>
    <row r="283" spans="1:6" ht="12.75">
      <c r="A283" s="802"/>
      <c r="B283" s="803"/>
      <c r="C283" s="804"/>
      <c r="D283" s="805"/>
      <c r="E283" s="781"/>
      <c r="F283" s="789"/>
    </row>
    <row r="284" spans="1:6" ht="12.75">
      <c r="A284" s="802"/>
      <c r="B284" s="803"/>
      <c r="C284" s="804"/>
      <c r="D284" s="805"/>
      <c r="E284" s="781"/>
      <c r="F284" s="789"/>
    </row>
    <row r="285" spans="1:6" ht="12.75">
      <c r="A285" s="802"/>
      <c r="B285" s="803"/>
      <c r="C285" s="804"/>
      <c r="D285" s="805"/>
      <c r="E285" s="781"/>
      <c r="F285" s="789"/>
    </row>
    <row r="286" spans="1:6" ht="12.75">
      <c r="A286" s="802"/>
      <c r="B286" s="803"/>
      <c r="C286" s="804"/>
      <c r="D286" s="805"/>
      <c r="E286" s="781"/>
      <c r="F286" s="789"/>
    </row>
    <row r="287" spans="1:6" ht="12.75">
      <c r="A287" s="802"/>
      <c r="B287" s="803"/>
      <c r="C287" s="804"/>
      <c r="D287" s="805"/>
      <c r="E287" s="781"/>
      <c r="F287" s="789"/>
    </row>
    <row r="288" spans="1:6" ht="12.75">
      <c r="A288" s="802"/>
      <c r="B288" s="803"/>
      <c r="C288" s="804"/>
      <c r="D288" s="805"/>
      <c r="E288" s="781"/>
      <c r="F288" s="789"/>
    </row>
    <row r="289" spans="1:6" ht="12.75">
      <c r="A289" s="802"/>
      <c r="B289" s="803"/>
      <c r="C289" s="804"/>
      <c r="D289" s="805"/>
      <c r="E289" s="781"/>
      <c r="F289" s="789"/>
    </row>
    <row r="290" spans="1:6" ht="12.75">
      <c r="A290" s="802"/>
      <c r="B290" s="803"/>
      <c r="C290" s="804"/>
      <c r="D290" s="805"/>
      <c r="E290" s="781"/>
      <c r="F290" s="789"/>
    </row>
    <row r="291" spans="1:6" ht="12.75">
      <c r="A291" s="802"/>
      <c r="B291" s="803"/>
      <c r="C291" s="804"/>
      <c r="D291" s="805"/>
      <c r="E291" s="781"/>
      <c r="F291" s="789"/>
    </row>
    <row r="292" spans="1:6" ht="12.75">
      <c r="A292" s="802"/>
      <c r="B292" s="803"/>
      <c r="C292" s="804"/>
      <c r="D292" s="805"/>
      <c r="E292" s="781"/>
      <c r="F292" s="789"/>
    </row>
    <row r="293" spans="1:6" ht="12.75">
      <c r="A293" s="802"/>
      <c r="B293" s="803"/>
      <c r="C293" s="804"/>
      <c r="D293" s="805"/>
      <c r="E293" s="781"/>
      <c r="F293" s="789"/>
    </row>
    <row r="294" spans="1:6" ht="12.75">
      <c r="A294" s="802"/>
      <c r="B294" s="803"/>
      <c r="C294" s="804"/>
      <c r="D294" s="805"/>
      <c r="E294" s="781"/>
      <c r="F294" s="789"/>
    </row>
    <row r="295" spans="1:6" ht="12.75">
      <c r="A295" s="802"/>
      <c r="B295" s="803"/>
      <c r="C295" s="804"/>
      <c r="D295" s="805"/>
      <c r="E295" s="781"/>
      <c r="F295" s="789"/>
    </row>
    <row r="296" spans="1:6" ht="12.75">
      <c r="A296" s="802"/>
      <c r="B296" s="803"/>
      <c r="C296" s="804"/>
      <c r="D296" s="805"/>
      <c r="E296" s="781"/>
      <c r="F296" s="789"/>
    </row>
    <row r="297" spans="1:6" ht="12.75">
      <c r="A297" s="802"/>
      <c r="B297" s="803"/>
      <c r="C297" s="804"/>
      <c r="D297" s="805"/>
      <c r="E297" s="781"/>
      <c r="F297" s="789"/>
    </row>
    <row r="298" spans="1:6" ht="12.75">
      <c r="A298" s="802"/>
      <c r="B298" s="803"/>
      <c r="C298" s="804"/>
      <c r="D298" s="805"/>
      <c r="E298" s="781"/>
      <c r="F298" s="789"/>
    </row>
    <row r="299" spans="1:6" ht="12.75">
      <c r="A299" s="802"/>
      <c r="B299" s="803"/>
      <c r="C299" s="804"/>
      <c r="D299" s="805"/>
      <c r="E299" s="781"/>
      <c r="F299" s="789"/>
    </row>
    <row r="300" spans="1:6" ht="12.75">
      <c r="A300" s="802"/>
      <c r="B300" s="803"/>
      <c r="C300" s="804"/>
      <c r="D300" s="805"/>
      <c r="E300" s="781"/>
      <c r="F300" s="789"/>
    </row>
    <row r="301" spans="1:6" ht="12.75">
      <c r="A301" s="802"/>
      <c r="B301" s="803"/>
      <c r="C301" s="804"/>
      <c r="D301" s="805"/>
      <c r="E301" s="781"/>
      <c r="F301" s="789"/>
    </row>
    <row r="302" spans="1:6" ht="12.75">
      <c r="A302" s="802"/>
      <c r="B302" s="803"/>
      <c r="C302" s="804"/>
      <c r="D302" s="805"/>
      <c r="E302" s="781"/>
      <c r="F302" s="789"/>
    </row>
    <row r="303" spans="1:6" ht="12.75">
      <c r="A303" s="802"/>
      <c r="B303" s="803"/>
      <c r="C303" s="804"/>
      <c r="D303" s="805"/>
      <c r="E303" s="781"/>
      <c r="F303" s="789"/>
    </row>
    <row r="304" spans="1:6" ht="12.75">
      <c r="A304" s="802"/>
      <c r="B304" s="803"/>
      <c r="C304" s="804"/>
      <c r="D304" s="805"/>
      <c r="E304" s="781"/>
      <c r="F304" s="789"/>
    </row>
    <row r="305" spans="1:6" ht="12.75">
      <c r="A305" s="802"/>
      <c r="B305" s="803"/>
      <c r="C305" s="804"/>
      <c r="D305" s="805"/>
      <c r="E305" s="781"/>
      <c r="F305" s="789"/>
    </row>
    <row r="306" spans="1:6" ht="12.75">
      <c r="A306" s="802"/>
      <c r="B306" s="803"/>
      <c r="C306" s="804"/>
      <c r="D306" s="805"/>
      <c r="E306" s="781"/>
      <c r="F306" s="789"/>
    </row>
    <row r="307" spans="1:6" ht="12.75">
      <c r="A307" s="802"/>
      <c r="B307" s="803"/>
      <c r="C307" s="804"/>
      <c r="D307" s="805"/>
      <c r="E307" s="781"/>
      <c r="F307" s="789"/>
    </row>
    <row r="308" spans="1:6" ht="12.75">
      <c r="A308" s="802"/>
      <c r="B308" s="803"/>
      <c r="C308" s="804"/>
      <c r="D308" s="805"/>
      <c r="E308" s="781"/>
      <c r="F308" s="789"/>
    </row>
    <row r="309" spans="1:6" ht="12.75">
      <c r="A309" s="802"/>
      <c r="B309" s="803"/>
      <c r="C309" s="804"/>
      <c r="D309" s="805"/>
      <c r="E309" s="781"/>
      <c r="F309" s="789"/>
    </row>
    <row r="310" spans="1:6" ht="12.75">
      <c r="A310" s="802"/>
      <c r="B310" s="803"/>
      <c r="C310" s="804"/>
      <c r="D310" s="805"/>
      <c r="E310" s="781"/>
      <c r="F310" s="789"/>
    </row>
    <row r="311" spans="1:6" ht="12.75">
      <c r="A311" s="802"/>
      <c r="B311" s="803"/>
      <c r="C311" s="804"/>
      <c r="D311" s="805"/>
      <c r="E311" s="781"/>
      <c r="F311" s="789"/>
    </row>
    <row r="312" spans="1:6" ht="12.75">
      <c r="A312" s="802"/>
      <c r="B312" s="803"/>
      <c r="C312" s="804"/>
      <c r="D312" s="805"/>
      <c r="E312" s="781"/>
      <c r="F312" s="789"/>
    </row>
    <row r="313" spans="1:6" ht="12.75">
      <c r="A313" s="802"/>
      <c r="B313" s="803"/>
      <c r="C313" s="804"/>
      <c r="D313" s="805"/>
      <c r="E313" s="781"/>
      <c r="F313" s="789"/>
    </row>
    <row r="314" spans="1:6" ht="12.75">
      <c r="A314" s="802"/>
      <c r="B314" s="803"/>
      <c r="C314" s="804"/>
      <c r="D314" s="805"/>
      <c r="E314" s="781"/>
      <c r="F314" s="789"/>
    </row>
    <row r="315" spans="1:6" ht="12.75">
      <c r="A315" s="802"/>
      <c r="B315" s="803"/>
      <c r="C315" s="804"/>
      <c r="D315" s="805"/>
      <c r="E315" s="781"/>
      <c r="F315" s="789"/>
    </row>
    <row r="316" spans="1:6" ht="12.75">
      <c r="A316" s="802"/>
      <c r="B316" s="803"/>
      <c r="C316" s="804"/>
      <c r="D316" s="805"/>
      <c r="E316" s="781"/>
      <c r="F316" s="789"/>
    </row>
    <row r="317" spans="1:6" ht="12.75">
      <c r="A317" s="802"/>
      <c r="B317" s="803"/>
      <c r="C317" s="804"/>
      <c r="D317" s="805"/>
      <c r="E317" s="781"/>
      <c r="F317" s="789"/>
    </row>
    <row r="318" spans="1:6" ht="12.75">
      <c r="A318" s="802"/>
      <c r="B318" s="803"/>
      <c r="C318" s="804"/>
      <c r="D318" s="805"/>
      <c r="E318" s="781"/>
      <c r="F318" s="789"/>
    </row>
    <row r="319" spans="1:6" ht="12.75">
      <c r="A319" s="802"/>
      <c r="B319" s="803"/>
      <c r="C319" s="804"/>
      <c r="D319" s="805"/>
      <c r="E319" s="781"/>
      <c r="F319" s="789"/>
    </row>
    <row r="320" spans="1:6" ht="12.75">
      <c r="A320" s="802"/>
      <c r="B320" s="803"/>
      <c r="C320" s="804"/>
      <c r="D320" s="805"/>
      <c r="E320" s="781"/>
      <c r="F320" s="789"/>
    </row>
    <row r="321" spans="1:6" ht="12.75">
      <c r="A321" s="802"/>
      <c r="B321" s="803"/>
      <c r="C321" s="804"/>
      <c r="D321" s="805"/>
      <c r="E321" s="781"/>
      <c r="F321" s="789"/>
    </row>
    <row r="322" spans="1:6" ht="12.75">
      <c r="A322" s="802"/>
      <c r="B322" s="803"/>
      <c r="C322" s="804"/>
      <c r="D322" s="805"/>
      <c r="E322" s="781"/>
      <c r="F322" s="789"/>
    </row>
    <row r="323" spans="1:6" ht="12.75">
      <c r="A323" s="802"/>
      <c r="B323" s="803"/>
      <c r="C323" s="804"/>
      <c r="D323" s="805"/>
      <c r="E323" s="781"/>
      <c r="F323" s="789"/>
    </row>
    <row r="324" spans="1:6" ht="12.75">
      <c r="A324" s="802"/>
      <c r="B324" s="803"/>
      <c r="C324" s="804"/>
      <c r="D324" s="805"/>
      <c r="E324" s="781"/>
      <c r="F324" s="789"/>
    </row>
    <row r="325" spans="1:6" ht="12.75">
      <c r="A325" s="802"/>
      <c r="B325" s="803"/>
      <c r="C325" s="804"/>
      <c r="D325" s="805"/>
      <c r="E325" s="781"/>
      <c r="F325" s="789"/>
    </row>
    <row r="326" spans="1:6" ht="12.75">
      <c r="A326" s="802"/>
      <c r="B326" s="803"/>
      <c r="C326" s="804"/>
      <c r="D326" s="805"/>
      <c r="E326" s="781"/>
      <c r="F326" s="789"/>
    </row>
    <row r="327" spans="1:6" ht="12.75">
      <c r="A327" s="802"/>
      <c r="B327" s="803"/>
      <c r="C327" s="804"/>
      <c r="D327" s="805"/>
      <c r="E327" s="781"/>
      <c r="F327" s="789"/>
    </row>
    <row r="328" spans="1:6" ht="12.75">
      <c r="A328" s="802"/>
      <c r="B328" s="803"/>
      <c r="C328" s="804"/>
      <c r="D328" s="805"/>
      <c r="E328" s="781"/>
      <c r="F328" s="789"/>
    </row>
    <row r="329" spans="1:6" ht="12.75">
      <c r="A329" s="802"/>
      <c r="B329" s="803"/>
      <c r="C329" s="804"/>
      <c r="D329" s="805"/>
      <c r="E329" s="781"/>
      <c r="F329" s="789"/>
    </row>
    <row r="330" spans="1:6" ht="12.75">
      <c r="A330" s="802"/>
      <c r="B330" s="803"/>
      <c r="C330" s="804"/>
      <c r="D330" s="805"/>
      <c r="E330" s="781"/>
      <c r="F330" s="789"/>
    </row>
    <row r="331" spans="1:6" ht="12.75">
      <c r="A331" s="802"/>
      <c r="B331" s="803"/>
      <c r="C331" s="804"/>
      <c r="D331" s="805"/>
      <c r="E331" s="781"/>
      <c r="F331" s="789"/>
    </row>
    <row r="332" spans="1:6" ht="12.75">
      <c r="A332" s="802"/>
      <c r="B332" s="803"/>
      <c r="C332" s="804"/>
      <c r="D332" s="805"/>
      <c r="E332" s="781"/>
      <c r="F332" s="789"/>
    </row>
    <row r="333" spans="1:6" ht="12.75">
      <c r="A333" s="802"/>
      <c r="B333" s="803"/>
      <c r="C333" s="804"/>
      <c r="D333" s="805"/>
      <c r="E333" s="781"/>
      <c r="F333" s="789"/>
    </row>
    <row r="334" spans="1:6" ht="12.75">
      <c r="A334" s="802"/>
      <c r="B334" s="803"/>
      <c r="C334" s="804"/>
      <c r="D334" s="805"/>
      <c r="E334" s="781"/>
      <c r="F334" s="789"/>
    </row>
    <row r="335" spans="1:6" ht="12.75">
      <c r="A335" s="802"/>
      <c r="B335" s="803"/>
      <c r="C335" s="804"/>
      <c r="D335" s="805"/>
      <c r="E335" s="781"/>
      <c r="F335" s="789"/>
    </row>
    <row r="336" spans="1:6" ht="12.75">
      <c r="A336" s="802"/>
      <c r="B336" s="803"/>
      <c r="C336" s="804"/>
      <c r="D336" s="805"/>
      <c r="E336" s="781"/>
      <c r="F336" s="789"/>
    </row>
    <row r="337" spans="1:6" ht="12.75">
      <c r="A337" s="802"/>
      <c r="B337" s="803"/>
      <c r="C337" s="804"/>
      <c r="D337" s="805"/>
      <c r="E337" s="781"/>
      <c r="F337" s="789"/>
    </row>
    <row r="338" spans="1:6" ht="12.75">
      <c r="A338" s="802"/>
      <c r="B338" s="803"/>
      <c r="C338" s="804"/>
      <c r="D338" s="805"/>
      <c r="E338" s="781"/>
      <c r="F338" s="789"/>
    </row>
    <row r="339" spans="1:6" ht="12.75">
      <c r="A339" s="802"/>
      <c r="B339" s="803"/>
      <c r="C339" s="804"/>
      <c r="D339" s="805"/>
      <c r="E339" s="781"/>
      <c r="F339" s="789"/>
    </row>
    <row r="340" spans="1:6" ht="12.75">
      <c r="A340" s="802"/>
      <c r="B340" s="803"/>
      <c r="C340" s="804"/>
      <c r="D340" s="805"/>
      <c r="E340" s="781"/>
      <c r="F340" s="789"/>
    </row>
    <row r="341" spans="1:6" ht="12.75">
      <c r="A341" s="802"/>
      <c r="B341" s="803"/>
      <c r="C341" s="804"/>
      <c r="D341" s="805"/>
      <c r="E341" s="781"/>
      <c r="F341" s="789"/>
    </row>
    <row r="342" spans="1:6" ht="12.75">
      <c r="A342" s="802"/>
      <c r="B342" s="803"/>
      <c r="C342" s="804"/>
      <c r="D342" s="805"/>
      <c r="E342" s="781"/>
      <c r="F342" s="789"/>
    </row>
    <row r="343" spans="1:6">
      <c r="A343" s="1020"/>
      <c r="B343" s="905"/>
      <c r="F343" s="934"/>
    </row>
    <row r="344" spans="1:6">
      <c r="A344" s="1020"/>
      <c r="B344" s="905"/>
      <c r="F344" s="934"/>
    </row>
    <row r="345" spans="1:6">
      <c r="A345" s="1020"/>
      <c r="B345" s="905"/>
      <c r="F345" s="934"/>
    </row>
    <row r="346" spans="1:6">
      <c r="A346" s="1020"/>
      <c r="B346" s="905"/>
      <c r="F346" s="934"/>
    </row>
    <row r="347" spans="1:6">
      <c r="A347" s="1020"/>
      <c r="B347" s="905"/>
      <c r="F347" s="934"/>
    </row>
    <row r="348" spans="1:6">
      <c r="A348" s="1020"/>
      <c r="B348" s="905"/>
      <c r="F348" s="934"/>
    </row>
    <row r="349" spans="1:6">
      <c r="A349" s="1020"/>
      <c r="B349" s="905"/>
      <c r="F349" s="934"/>
    </row>
    <row r="350" spans="1:6">
      <c r="A350" s="1020"/>
      <c r="B350" s="905"/>
      <c r="F350" s="934"/>
    </row>
    <row r="351" spans="1:6">
      <c r="A351" s="1020"/>
      <c r="B351" s="905"/>
      <c r="F351" s="934"/>
    </row>
    <row r="352" spans="1:6">
      <c r="A352" s="1020"/>
      <c r="B352" s="905"/>
      <c r="F352" s="934"/>
    </row>
    <row r="353" spans="1:6">
      <c r="A353" s="1020"/>
      <c r="B353" s="905"/>
      <c r="F353" s="934"/>
    </row>
    <row r="354" spans="1:6">
      <c r="A354" s="1020"/>
      <c r="B354" s="905"/>
      <c r="F354" s="934"/>
    </row>
    <row r="355" spans="1:6">
      <c r="A355" s="1020"/>
      <c r="B355" s="905"/>
      <c r="F355" s="934"/>
    </row>
    <row r="356" spans="1:6">
      <c r="A356" s="1020"/>
      <c r="B356" s="905"/>
      <c r="F356" s="934"/>
    </row>
    <row r="357" spans="1:6">
      <c r="A357" s="1020"/>
      <c r="B357" s="905"/>
      <c r="F357" s="934"/>
    </row>
    <row r="358" spans="1:6">
      <c r="A358" s="1020"/>
      <c r="B358" s="905"/>
      <c r="F358" s="934"/>
    </row>
    <row r="359" spans="1:6">
      <c r="A359" s="1020"/>
      <c r="B359" s="905"/>
      <c r="F359" s="934"/>
    </row>
    <row r="360" spans="1:6">
      <c r="A360" s="1020"/>
      <c r="B360" s="905"/>
      <c r="F360" s="934"/>
    </row>
    <row r="361" spans="1:6">
      <c r="A361" s="1020"/>
      <c r="B361" s="905"/>
    </row>
    <row r="362" spans="1:6">
      <c r="A362" s="1020"/>
      <c r="B362" s="905"/>
    </row>
    <row r="363" spans="1:6">
      <c r="A363" s="777"/>
      <c r="B363" s="778"/>
      <c r="C363" s="779"/>
      <c r="D363" s="780"/>
      <c r="E363" s="917"/>
    </row>
    <row r="364" spans="1:6">
      <c r="A364" s="853"/>
      <c r="B364" s="853"/>
      <c r="C364" s="853"/>
      <c r="D364" s="853"/>
    </row>
    <row r="365" spans="1:6">
      <c r="A365" s="853"/>
      <c r="B365" s="853"/>
      <c r="C365" s="853"/>
      <c r="D365" s="853"/>
      <c r="F365" s="775"/>
    </row>
    <row r="366" spans="1:6">
      <c r="A366" s="853"/>
      <c r="B366" s="853"/>
      <c r="C366" s="853"/>
      <c r="D366" s="853"/>
      <c r="F366" s="775"/>
    </row>
    <row r="367" spans="1:6">
      <c r="A367" s="853"/>
      <c r="B367" s="853"/>
      <c r="C367" s="853"/>
      <c r="D367" s="853"/>
      <c r="F367" s="775"/>
    </row>
    <row r="368" spans="1:6">
      <c r="A368" s="853"/>
      <c r="B368" s="853"/>
      <c r="C368" s="853"/>
      <c r="D368" s="853"/>
      <c r="F368" s="775"/>
    </row>
    <row r="369" spans="1:6">
      <c r="A369" s="853"/>
      <c r="B369" s="853"/>
      <c r="C369" s="853"/>
      <c r="D369" s="853"/>
      <c r="F369" s="934"/>
    </row>
    <row r="370" spans="1:6">
      <c r="A370" s="853"/>
      <c r="B370" s="853"/>
      <c r="C370" s="853"/>
      <c r="D370" s="853"/>
      <c r="F370" s="934"/>
    </row>
    <row r="371" spans="1:6">
      <c r="A371" s="853"/>
      <c r="B371" s="853"/>
      <c r="C371" s="853"/>
      <c r="D371" s="853"/>
    </row>
    <row r="372" spans="1:6">
      <c r="A372" s="853"/>
      <c r="B372" s="853"/>
      <c r="C372" s="853"/>
      <c r="D372" s="853"/>
    </row>
    <row r="373" spans="1:6">
      <c r="A373" s="853"/>
      <c r="B373" s="853"/>
      <c r="C373" s="853"/>
      <c r="D373" s="853"/>
    </row>
    <row r="374" spans="1:6">
      <c r="A374" s="853"/>
      <c r="B374" s="853"/>
      <c r="C374" s="853"/>
      <c r="D374" s="853"/>
      <c r="F374" s="934"/>
    </row>
    <row r="375" spans="1:6">
      <c r="A375" s="853"/>
      <c r="B375" s="853"/>
      <c r="C375" s="853"/>
      <c r="D375" s="853"/>
    </row>
    <row r="376" spans="1:6">
      <c r="A376" s="853"/>
      <c r="B376" s="853"/>
      <c r="C376" s="853"/>
      <c r="D376" s="853"/>
    </row>
    <row r="377" spans="1:6">
      <c r="A377" s="853"/>
      <c r="B377" s="853"/>
      <c r="C377" s="853"/>
      <c r="D377" s="853"/>
    </row>
    <row r="378" spans="1:6">
      <c r="A378" s="853"/>
      <c r="B378" s="853"/>
      <c r="C378" s="853"/>
      <c r="D378" s="853"/>
    </row>
    <row r="379" spans="1:6">
      <c r="A379" s="853"/>
      <c r="B379" s="853"/>
      <c r="C379" s="853"/>
      <c r="D379" s="853"/>
    </row>
    <row r="380" spans="1:6">
      <c r="A380" s="853"/>
      <c r="B380" s="853"/>
      <c r="C380" s="853"/>
      <c r="D380" s="853"/>
    </row>
    <row r="381" spans="1:6">
      <c r="A381" s="853"/>
      <c r="B381" s="853"/>
      <c r="C381" s="853"/>
      <c r="D381" s="853"/>
    </row>
    <row r="382" spans="1:6">
      <c r="A382" s="853"/>
      <c r="B382" s="853"/>
      <c r="C382" s="853"/>
      <c r="D382" s="853"/>
    </row>
    <row r="383" spans="1:6">
      <c r="A383" s="853"/>
      <c r="B383" s="853"/>
      <c r="C383" s="853"/>
      <c r="D383" s="853"/>
    </row>
    <row r="384" spans="1:6">
      <c r="A384" s="853"/>
      <c r="B384" s="853"/>
      <c r="C384" s="853"/>
      <c r="D384" s="853"/>
      <c r="F384" s="934"/>
    </row>
    <row r="385" spans="1:6">
      <c r="A385" s="853"/>
      <c r="B385" s="853"/>
      <c r="C385" s="853"/>
      <c r="D385" s="853"/>
    </row>
    <row r="386" spans="1:6">
      <c r="A386" s="853"/>
      <c r="B386" s="853"/>
      <c r="C386" s="853"/>
      <c r="D386" s="853"/>
    </row>
    <row r="387" spans="1:6">
      <c r="A387" s="853"/>
      <c r="B387" s="853"/>
      <c r="C387" s="853"/>
      <c r="D387" s="853"/>
    </row>
    <row r="388" spans="1:6">
      <c r="A388" s="853"/>
      <c r="B388" s="853"/>
      <c r="C388" s="853"/>
      <c r="D388" s="853"/>
    </row>
    <row r="389" spans="1:6">
      <c r="A389" s="853"/>
      <c r="B389" s="853"/>
      <c r="C389" s="853"/>
      <c r="D389" s="853"/>
    </row>
    <row r="390" spans="1:6">
      <c r="A390" s="853"/>
      <c r="B390" s="853"/>
      <c r="C390" s="853"/>
      <c r="D390" s="853"/>
    </row>
    <row r="391" spans="1:6">
      <c r="A391" s="853"/>
      <c r="B391" s="853"/>
      <c r="C391" s="853"/>
      <c r="D391" s="853"/>
    </row>
    <row r="392" spans="1:6">
      <c r="A392" s="853"/>
      <c r="B392" s="853"/>
      <c r="C392" s="853"/>
      <c r="D392" s="853"/>
    </row>
    <row r="393" spans="1:6">
      <c r="A393" s="853"/>
      <c r="B393" s="853"/>
      <c r="C393" s="853"/>
      <c r="D393" s="853"/>
    </row>
    <row r="394" spans="1:6">
      <c r="A394" s="853"/>
      <c r="B394" s="853"/>
      <c r="C394" s="853"/>
      <c r="D394" s="853"/>
    </row>
    <row r="395" spans="1:6">
      <c r="A395" s="853"/>
      <c r="B395" s="853"/>
      <c r="C395" s="853"/>
      <c r="D395" s="853"/>
    </row>
    <row r="397" spans="1:6">
      <c r="F397" s="934"/>
    </row>
    <row r="398" spans="1:6">
      <c r="F398" s="934"/>
    </row>
    <row r="399" spans="1:6">
      <c r="F399" s="934"/>
    </row>
    <row r="400" spans="1:6">
      <c r="A400" s="776"/>
      <c r="B400" s="776"/>
      <c r="C400" s="776"/>
      <c r="D400" s="776"/>
      <c r="E400" s="836"/>
      <c r="F400" s="934"/>
    </row>
    <row r="401" spans="1:6">
      <c r="A401" s="776"/>
      <c r="B401" s="776"/>
      <c r="C401" s="776"/>
      <c r="D401" s="776"/>
      <c r="E401" s="836"/>
      <c r="F401" s="934"/>
    </row>
    <row r="402" spans="1:6">
      <c r="A402" s="776"/>
      <c r="B402" s="776"/>
      <c r="C402" s="776"/>
      <c r="D402" s="776"/>
      <c r="E402" s="836"/>
      <c r="F402" s="934"/>
    </row>
    <row r="403" spans="1:6">
      <c r="A403" s="776"/>
      <c r="B403" s="776"/>
      <c r="C403" s="776"/>
      <c r="D403" s="776"/>
      <c r="E403" s="836"/>
      <c r="F403" s="934"/>
    </row>
    <row r="404" spans="1:6">
      <c r="A404" s="853"/>
      <c r="B404" s="853"/>
      <c r="C404" s="853"/>
      <c r="D404" s="853"/>
      <c r="F404" s="934"/>
    </row>
    <row r="405" spans="1:6">
      <c r="A405" s="853"/>
      <c r="B405" s="853"/>
      <c r="C405" s="853"/>
      <c r="D405" s="853"/>
      <c r="F405" s="934"/>
    </row>
    <row r="406" spans="1:6">
      <c r="F406" s="934"/>
    </row>
    <row r="407" spans="1:6">
      <c r="F407" s="934"/>
    </row>
    <row r="408" spans="1:6">
      <c r="F408" s="934"/>
    </row>
    <row r="409" spans="1:6">
      <c r="A409" s="853"/>
      <c r="B409" s="853"/>
      <c r="C409" s="853"/>
      <c r="D409" s="853"/>
      <c r="F409" s="934"/>
    </row>
    <row r="410" spans="1:6">
      <c r="F410" s="934"/>
    </row>
    <row r="411" spans="1:6">
      <c r="F411" s="934"/>
    </row>
    <row r="412" spans="1:6">
      <c r="F412" s="934"/>
    </row>
    <row r="413" spans="1:6">
      <c r="F413" s="934"/>
    </row>
    <row r="414" spans="1:6">
      <c r="F414" s="934"/>
    </row>
    <row r="415" spans="1:6">
      <c r="F415" s="934"/>
    </row>
    <row r="416" spans="1:6">
      <c r="F416" s="934"/>
    </row>
    <row r="417" spans="1:6">
      <c r="F417" s="934"/>
    </row>
    <row r="418" spans="1:6">
      <c r="F418" s="934"/>
    </row>
    <row r="419" spans="1:6">
      <c r="A419" s="853"/>
      <c r="B419" s="853"/>
      <c r="C419" s="853"/>
      <c r="D419" s="853"/>
      <c r="F419" s="934"/>
    </row>
    <row r="420" spans="1:6">
      <c r="F420" s="934"/>
    </row>
    <row r="421" spans="1:6">
      <c r="F421" s="934"/>
    </row>
    <row r="422" spans="1:6">
      <c r="F422" s="934"/>
    </row>
    <row r="423" spans="1:6">
      <c r="F423" s="934"/>
    </row>
    <row r="424" spans="1:6">
      <c r="F424" s="934"/>
    </row>
    <row r="425" spans="1:6">
      <c r="F425" s="934"/>
    </row>
    <row r="426" spans="1:6">
      <c r="F426" s="934"/>
    </row>
    <row r="427" spans="1:6">
      <c r="F427" s="934"/>
    </row>
    <row r="428" spans="1:6">
      <c r="F428" s="934"/>
    </row>
    <row r="429" spans="1:6">
      <c r="F429" s="934"/>
    </row>
    <row r="430" spans="1:6">
      <c r="F430" s="934"/>
    </row>
    <row r="431" spans="1:6">
      <c r="F431" s="934"/>
    </row>
    <row r="432" spans="1:6">
      <c r="A432" s="853"/>
      <c r="B432" s="853"/>
      <c r="C432" s="853"/>
      <c r="D432" s="853"/>
      <c r="F432" s="934"/>
    </row>
    <row r="433" spans="1:6">
      <c r="A433" s="853"/>
      <c r="B433" s="853"/>
      <c r="C433" s="853"/>
      <c r="D433" s="853"/>
      <c r="F433" s="934"/>
    </row>
    <row r="434" spans="1:6">
      <c r="A434" s="853"/>
      <c r="B434" s="853"/>
      <c r="C434" s="853"/>
      <c r="D434" s="853"/>
      <c r="F434" s="934"/>
    </row>
    <row r="435" spans="1:6">
      <c r="A435" s="853"/>
      <c r="B435" s="853"/>
      <c r="C435" s="853"/>
      <c r="D435" s="853"/>
      <c r="F435" s="934"/>
    </row>
    <row r="436" spans="1:6">
      <c r="A436" s="853"/>
      <c r="B436" s="853"/>
      <c r="C436" s="853"/>
      <c r="D436" s="853"/>
      <c r="F436" s="934"/>
    </row>
    <row r="437" spans="1:6">
      <c r="A437" s="853"/>
      <c r="B437" s="853"/>
      <c r="C437" s="853"/>
      <c r="D437" s="853"/>
      <c r="F437" s="934"/>
    </row>
    <row r="438" spans="1:6">
      <c r="A438" s="853"/>
      <c r="B438" s="853"/>
      <c r="C438" s="853"/>
      <c r="D438" s="853"/>
      <c r="F438" s="934"/>
    </row>
    <row r="439" spans="1:6">
      <c r="A439" s="853"/>
      <c r="B439" s="853"/>
      <c r="C439" s="853"/>
      <c r="D439" s="853"/>
      <c r="F439" s="934"/>
    </row>
    <row r="440" spans="1:6">
      <c r="A440" s="853"/>
      <c r="B440" s="853"/>
      <c r="C440" s="853"/>
      <c r="D440" s="853"/>
      <c r="F440" s="934"/>
    </row>
    <row r="441" spans="1:6">
      <c r="A441" s="853"/>
      <c r="B441" s="853"/>
      <c r="C441" s="853"/>
      <c r="D441" s="853"/>
      <c r="F441" s="934"/>
    </row>
    <row r="442" spans="1:6">
      <c r="A442" s="853"/>
      <c r="B442" s="853"/>
      <c r="C442" s="853"/>
      <c r="D442" s="853"/>
      <c r="F442" s="934"/>
    </row>
    <row r="443" spans="1:6">
      <c r="A443" s="853"/>
      <c r="B443" s="853"/>
      <c r="C443" s="853"/>
      <c r="D443" s="853"/>
      <c r="F443" s="934"/>
    </row>
    <row r="444" spans="1:6">
      <c r="A444" s="853"/>
      <c r="B444" s="853"/>
      <c r="C444" s="853"/>
      <c r="D444" s="853"/>
      <c r="F444" s="934"/>
    </row>
    <row r="445" spans="1:6">
      <c r="A445" s="853"/>
      <c r="B445" s="853"/>
      <c r="C445" s="853"/>
      <c r="D445" s="853"/>
      <c r="F445" s="934"/>
    </row>
    <row r="446" spans="1:6">
      <c r="A446" s="853"/>
      <c r="B446" s="853"/>
      <c r="C446" s="853"/>
      <c r="D446" s="853"/>
      <c r="F446" s="934"/>
    </row>
    <row r="447" spans="1:6">
      <c r="A447" s="853"/>
      <c r="B447" s="853"/>
      <c r="C447" s="853"/>
      <c r="D447" s="853"/>
      <c r="F447" s="934"/>
    </row>
    <row r="448" spans="1:6">
      <c r="A448" s="853"/>
      <c r="B448" s="853"/>
      <c r="C448" s="853"/>
      <c r="D448" s="853"/>
      <c r="F448" s="934"/>
    </row>
    <row r="449" spans="1:6">
      <c r="A449" s="853"/>
      <c r="B449" s="853"/>
      <c r="C449" s="853"/>
      <c r="D449" s="853"/>
      <c r="F449" s="934"/>
    </row>
    <row r="450" spans="1:6">
      <c r="A450" s="853"/>
      <c r="B450" s="853"/>
      <c r="C450" s="853"/>
      <c r="D450" s="853"/>
      <c r="F450" s="934"/>
    </row>
    <row r="451" spans="1:6">
      <c r="A451" s="853"/>
      <c r="B451" s="853"/>
      <c r="C451" s="853"/>
      <c r="D451" s="853"/>
      <c r="F451" s="934"/>
    </row>
    <row r="452" spans="1:6">
      <c r="A452" s="853"/>
      <c r="B452" s="853"/>
      <c r="C452" s="853"/>
      <c r="D452" s="853"/>
      <c r="F452" s="934"/>
    </row>
    <row r="453" spans="1:6">
      <c r="A453" s="853"/>
      <c r="B453" s="853"/>
      <c r="C453" s="853"/>
      <c r="D453" s="853"/>
      <c r="F453" s="934"/>
    </row>
    <row r="454" spans="1:6">
      <c r="A454" s="853"/>
      <c r="B454" s="853"/>
      <c r="C454" s="853"/>
      <c r="D454" s="853"/>
      <c r="F454" s="934"/>
    </row>
    <row r="455" spans="1:6">
      <c r="A455" s="853"/>
      <c r="B455" s="853"/>
      <c r="C455" s="853"/>
      <c r="D455" s="853"/>
      <c r="F455" s="934"/>
    </row>
    <row r="456" spans="1:6">
      <c r="A456" s="853"/>
      <c r="B456" s="853"/>
      <c r="C456" s="853"/>
      <c r="D456" s="853"/>
      <c r="F456" s="934"/>
    </row>
    <row r="457" spans="1:6">
      <c r="A457" s="853"/>
      <c r="B457" s="853"/>
      <c r="C457" s="853"/>
      <c r="D457" s="853"/>
      <c r="F457" s="934"/>
    </row>
    <row r="458" spans="1:6">
      <c r="A458" s="853"/>
      <c r="B458" s="853"/>
      <c r="C458" s="853"/>
      <c r="D458" s="853"/>
      <c r="F458" s="934"/>
    </row>
    <row r="459" spans="1:6">
      <c r="A459" s="853"/>
      <c r="B459" s="853"/>
      <c r="C459" s="853"/>
      <c r="D459" s="853"/>
      <c r="F459" s="934"/>
    </row>
    <row r="460" spans="1:6">
      <c r="A460" s="853"/>
      <c r="B460" s="853"/>
      <c r="C460" s="853"/>
      <c r="D460" s="853"/>
      <c r="F460" s="934"/>
    </row>
    <row r="461" spans="1:6">
      <c r="A461" s="853"/>
      <c r="B461" s="853"/>
      <c r="C461" s="853"/>
      <c r="D461" s="853"/>
      <c r="F461" s="934"/>
    </row>
    <row r="462" spans="1:6">
      <c r="A462" s="853"/>
      <c r="B462" s="853"/>
      <c r="C462" s="853"/>
      <c r="D462" s="853"/>
      <c r="F462" s="934"/>
    </row>
    <row r="463" spans="1:6">
      <c r="A463" s="853"/>
      <c r="B463" s="853"/>
      <c r="C463" s="853"/>
      <c r="D463" s="853"/>
      <c r="F463" s="934"/>
    </row>
    <row r="464" spans="1:6">
      <c r="A464" s="853"/>
      <c r="B464" s="853"/>
      <c r="C464" s="853"/>
      <c r="D464" s="853"/>
      <c r="F464" s="934"/>
    </row>
    <row r="465" spans="1:6">
      <c r="A465" s="853"/>
      <c r="B465" s="853"/>
      <c r="C465" s="853"/>
      <c r="D465" s="853"/>
      <c r="F465" s="934"/>
    </row>
    <row r="466" spans="1:6">
      <c r="A466" s="853"/>
      <c r="B466" s="853"/>
      <c r="C466" s="853"/>
      <c r="D466" s="853"/>
      <c r="F466" s="934"/>
    </row>
    <row r="467" spans="1:6">
      <c r="A467" s="853"/>
      <c r="B467" s="853"/>
      <c r="C467" s="853"/>
      <c r="D467" s="853"/>
      <c r="F467" s="934"/>
    </row>
    <row r="468" spans="1:6">
      <c r="A468" s="853"/>
      <c r="B468" s="853"/>
      <c r="C468" s="853"/>
      <c r="D468" s="853"/>
      <c r="F468" s="934"/>
    </row>
    <row r="469" spans="1:6">
      <c r="A469" s="853"/>
      <c r="B469" s="853"/>
      <c r="C469" s="853"/>
      <c r="D469" s="853"/>
      <c r="F469" s="934"/>
    </row>
    <row r="470" spans="1:6">
      <c r="A470" s="853"/>
      <c r="B470" s="853"/>
      <c r="C470" s="853"/>
      <c r="D470" s="853"/>
      <c r="F470" s="934"/>
    </row>
    <row r="471" spans="1:6">
      <c r="A471" s="853"/>
      <c r="B471" s="853"/>
      <c r="C471" s="853"/>
      <c r="D471" s="853"/>
      <c r="F471" s="934"/>
    </row>
    <row r="472" spans="1:6">
      <c r="A472" s="853"/>
      <c r="B472" s="853"/>
      <c r="C472" s="853"/>
      <c r="D472" s="853"/>
      <c r="F472" s="934"/>
    </row>
    <row r="473" spans="1:6">
      <c r="A473" s="853"/>
      <c r="B473" s="853"/>
      <c r="C473" s="853"/>
      <c r="D473" s="853"/>
      <c r="F473" s="934"/>
    </row>
    <row r="474" spans="1:6">
      <c r="A474" s="853"/>
      <c r="B474" s="853"/>
      <c r="C474" s="853"/>
      <c r="D474" s="853"/>
      <c r="F474" s="934"/>
    </row>
    <row r="475" spans="1:6">
      <c r="A475" s="853"/>
      <c r="B475" s="853"/>
      <c r="C475" s="853"/>
      <c r="D475" s="853"/>
      <c r="F475" s="934"/>
    </row>
    <row r="476" spans="1:6">
      <c r="A476" s="853"/>
      <c r="B476" s="853"/>
      <c r="C476" s="853"/>
      <c r="D476" s="853"/>
    </row>
    <row r="477" spans="1:6">
      <c r="A477" s="853"/>
      <c r="B477" s="853"/>
      <c r="C477" s="853"/>
      <c r="D477" s="853"/>
      <c r="F477" s="934"/>
    </row>
    <row r="478" spans="1:6">
      <c r="A478" s="853"/>
      <c r="B478" s="853"/>
      <c r="C478" s="853"/>
      <c r="D478" s="853"/>
      <c r="F478" s="934"/>
    </row>
    <row r="479" spans="1:6">
      <c r="A479" s="853"/>
      <c r="B479" s="853"/>
      <c r="C479" s="853"/>
      <c r="D479" s="853"/>
      <c r="F479" s="934"/>
    </row>
    <row r="480" spans="1:6">
      <c r="A480" s="853"/>
      <c r="B480" s="853"/>
      <c r="C480" s="853"/>
      <c r="D480" s="853"/>
      <c r="F480" s="934"/>
    </row>
    <row r="481" spans="1:6">
      <c r="A481" s="853"/>
      <c r="B481" s="853"/>
      <c r="C481" s="853"/>
      <c r="D481" s="853"/>
      <c r="F481" s="934"/>
    </row>
    <row r="482" spans="1:6">
      <c r="A482" s="853"/>
      <c r="B482" s="853"/>
      <c r="C482" s="853"/>
      <c r="D482" s="853"/>
      <c r="F482" s="934"/>
    </row>
    <row r="483" spans="1:6">
      <c r="A483" s="853"/>
      <c r="B483" s="853"/>
      <c r="C483" s="853"/>
      <c r="D483" s="853"/>
      <c r="F483" s="934"/>
    </row>
    <row r="484" spans="1:6">
      <c r="A484" s="853"/>
      <c r="B484" s="853"/>
      <c r="C484" s="853"/>
      <c r="D484" s="853"/>
      <c r="F484" s="934"/>
    </row>
    <row r="485" spans="1:6">
      <c r="A485" s="853"/>
      <c r="B485" s="853"/>
      <c r="C485" s="853"/>
      <c r="D485" s="853"/>
      <c r="F485" s="934"/>
    </row>
    <row r="486" spans="1:6">
      <c r="A486" s="853"/>
      <c r="B486" s="853"/>
      <c r="C486" s="853"/>
      <c r="D486" s="853"/>
      <c r="F486" s="934"/>
    </row>
    <row r="487" spans="1:6">
      <c r="A487" s="853"/>
      <c r="B487" s="853"/>
      <c r="C487" s="853"/>
      <c r="D487" s="853"/>
      <c r="F487" s="934"/>
    </row>
    <row r="488" spans="1:6">
      <c r="A488" s="853"/>
      <c r="B488" s="853"/>
      <c r="C488" s="853"/>
      <c r="D488" s="853"/>
      <c r="F488" s="934"/>
    </row>
    <row r="489" spans="1:6">
      <c r="A489" s="853"/>
      <c r="B489" s="853"/>
      <c r="C489" s="853"/>
      <c r="D489" s="853"/>
      <c r="F489" s="934"/>
    </row>
    <row r="490" spans="1:6">
      <c r="A490" s="853"/>
      <c r="B490" s="853"/>
      <c r="C490" s="853"/>
      <c r="D490" s="853"/>
      <c r="F490" s="934"/>
    </row>
    <row r="491" spans="1:6">
      <c r="A491" s="853"/>
      <c r="B491" s="853"/>
      <c r="C491" s="853"/>
      <c r="D491" s="853"/>
      <c r="F491" s="934"/>
    </row>
    <row r="492" spans="1:6">
      <c r="A492" s="853"/>
      <c r="B492" s="853"/>
      <c r="C492" s="853"/>
      <c r="D492" s="853"/>
      <c r="F492" s="934"/>
    </row>
    <row r="493" spans="1:6">
      <c r="A493" s="853"/>
      <c r="B493" s="853"/>
      <c r="C493" s="853"/>
      <c r="D493" s="853"/>
      <c r="F493" s="934"/>
    </row>
    <row r="494" spans="1:6">
      <c r="A494" s="853"/>
      <c r="B494" s="853"/>
      <c r="C494" s="853"/>
      <c r="D494" s="853"/>
      <c r="F494" s="934"/>
    </row>
    <row r="495" spans="1:6">
      <c r="A495" s="853"/>
      <c r="B495" s="853"/>
      <c r="C495" s="853"/>
      <c r="D495" s="853"/>
      <c r="F495" s="934"/>
    </row>
    <row r="496" spans="1:6">
      <c r="A496" s="853"/>
      <c r="B496" s="853"/>
      <c r="C496" s="853"/>
      <c r="D496" s="853"/>
      <c r="F496" s="934"/>
    </row>
    <row r="497" spans="1:6">
      <c r="A497" s="853"/>
      <c r="B497" s="853"/>
      <c r="C497" s="853"/>
      <c r="D497" s="853"/>
      <c r="F497" s="934"/>
    </row>
    <row r="498" spans="1:6">
      <c r="A498" s="853"/>
      <c r="B498" s="853"/>
      <c r="C498" s="853"/>
      <c r="D498" s="853"/>
      <c r="F498" s="934"/>
    </row>
    <row r="499" spans="1:6">
      <c r="A499" s="853"/>
      <c r="B499" s="853"/>
      <c r="C499" s="853"/>
      <c r="D499" s="853"/>
      <c r="F499" s="934"/>
    </row>
    <row r="500" spans="1:6">
      <c r="A500" s="853"/>
      <c r="B500" s="853"/>
      <c r="C500" s="853"/>
      <c r="D500" s="853"/>
      <c r="F500" s="934"/>
    </row>
    <row r="501" spans="1:6">
      <c r="A501" s="853"/>
      <c r="B501" s="853"/>
      <c r="C501" s="853"/>
      <c r="D501" s="853"/>
      <c r="F501" s="934"/>
    </row>
    <row r="502" spans="1:6">
      <c r="A502" s="853"/>
      <c r="B502" s="853"/>
      <c r="C502" s="853"/>
      <c r="D502" s="853"/>
      <c r="F502" s="934"/>
    </row>
    <row r="503" spans="1:6">
      <c r="A503" s="853"/>
      <c r="B503" s="853"/>
      <c r="C503" s="853"/>
      <c r="D503" s="853"/>
      <c r="F503" s="934"/>
    </row>
    <row r="504" spans="1:6">
      <c r="A504" s="853"/>
      <c r="B504" s="853"/>
      <c r="C504" s="853"/>
      <c r="D504" s="853"/>
      <c r="F504" s="934"/>
    </row>
    <row r="505" spans="1:6">
      <c r="A505" s="853"/>
      <c r="B505" s="853"/>
      <c r="C505" s="853"/>
      <c r="D505" s="853"/>
      <c r="F505" s="934"/>
    </row>
    <row r="506" spans="1:6">
      <c r="A506" s="853"/>
      <c r="B506" s="853"/>
      <c r="C506" s="853"/>
      <c r="D506" s="853"/>
      <c r="F506" s="934"/>
    </row>
    <row r="507" spans="1:6">
      <c r="A507" s="853"/>
      <c r="B507" s="853"/>
      <c r="C507" s="853"/>
      <c r="D507" s="853"/>
      <c r="F507" s="934"/>
    </row>
    <row r="508" spans="1:6">
      <c r="A508" s="853"/>
      <c r="B508" s="853"/>
      <c r="C508" s="853"/>
      <c r="D508" s="853"/>
      <c r="F508" s="934"/>
    </row>
    <row r="509" spans="1:6">
      <c r="A509" s="853"/>
      <c r="B509" s="853"/>
      <c r="C509" s="853"/>
      <c r="D509" s="853"/>
      <c r="F509" s="934"/>
    </row>
    <row r="510" spans="1:6">
      <c r="A510" s="853"/>
      <c r="B510" s="853"/>
      <c r="C510" s="853"/>
      <c r="D510" s="853"/>
      <c r="F510" s="934"/>
    </row>
    <row r="511" spans="1:6">
      <c r="F511" s="934"/>
    </row>
    <row r="512" spans="1:6">
      <c r="A512" s="853"/>
      <c r="B512" s="853"/>
      <c r="C512" s="853"/>
      <c r="D512" s="853"/>
      <c r="F512" s="934"/>
    </row>
    <row r="513" spans="1:6">
      <c r="A513" s="853"/>
      <c r="B513" s="853"/>
      <c r="C513" s="853"/>
      <c r="D513" s="853"/>
      <c r="F513" s="934"/>
    </row>
    <row r="514" spans="1:6">
      <c r="A514" s="853"/>
      <c r="B514" s="853"/>
      <c r="C514" s="853"/>
      <c r="D514" s="853"/>
      <c r="F514" s="934"/>
    </row>
    <row r="515" spans="1:6">
      <c r="A515" s="853"/>
      <c r="B515" s="853"/>
      <c r="C515" s="853"/>
      <c r="D515" s="853"/>
      <c r="F515" s="934"/>
    </row>
    <row r="516" spans="1:6">
      <c r="A516" s="853"/>
      <c r="B516" s="853"/>
      <c r="C516" s="853"/>
      <c r="D516" s="853"/>
      <c r="F516" s="934"/>
    </row>
    <row r="517" spans="1:6">
      <c r="A517" s="853"/>
      <c r="B517" s="853"/>
      <c r="C517" s="853"/>
      <c r="D517" s="853"/>
      <c r="F517" s="934"/>
    </row>
    <row r="518" spans="1:6">
      <c r="A518" s="853"/>
      <c r="B518" s="853"/>
      <c r="C518" s="853"/>
      <c r="D518" s="853"/>
      <c r="F518" s="934"/>
    </row>
    <row r="519" spans="1:6">
      <c r="A519" s="853"/>
      <c r="B519" s="853"/>
      <c r="C519" s="853"/>
      <c r="D519" s="853"/>
      <c r="F519" s="934"/>
    </row>
    <row r="520" spans="1:6">
      <c r="A520" s="853"/>
      <c r="B520" s="853"/>
      <c r="C520" s="853"/>
      <c r="D520" s="853"/>
      <c r="F520" s="934"/>
    </row>
    <row r="521" spans="1:6">
      <c r="A521" s="853"/>
      <c r="B521" s="853"/>
      <c r="C521" s="853"/>
      <c r="D521" s="853"/>
      <c r="F521" s="934"/>
    </row>
    <row r="522" spans="1:6">
      <c r="A522" s="853"/>
      <c r="B522" s="853"/>
      <c r="C522" s="853"/>
      <c r="D522" s="853"/>
      <c r="F522" s="934"/>
    </row>
    <row r="523" spans="1:6">
      <c r="A523" s="853"/>
      <c r="B523" s="853"/>
      <c r="C523" s="853"/>
      <c r="D523" s="853"/>
      <c r="F523" s="934"/>
    </row>
    <row r="524" spans="1:6">
      <c r="A524" s="853"/>
      <c r="B524" s="853"/>
      <c r="C524" s="853"/>
      <c r="D524" s="853"/>
      <c r="F524" s="934"/>
    </row>
    <row r="525" spans="1:6">
      <c r="A525" s="853"/>
      <c r="B525" s="853"/>
      <c r="C525" s="853"/>
      <c r="D525" s="853"/>
    </row>
    <row r="526" spans="1:6">
      <c r="A526" s="853"/>
      <c r="B526" s="853"/>
      <c r="C526" s="853"/>
      <c r="D526" s="853"/>
      <c r="F526" s="934"/>
    </row>
    <row r="527" spans="1:6">
      <c r="A527" s="853"/>
      <c r="B527" s="853"/>
      <c r="C527" s="853"/>
      <c r="D527" s="853"/>
      <c r="F527" s="934"/>
    </row>
    <row r="528" spans="1:6">
      <c r="A528" s="853"/>
      <c r="B528" s="853"/>
      <c r="C528" s="853"/>
      <c r="D528" s="853"/>
      <c r="F528" s="934"/>
    </row>
    <row r="529" spans="1:6">
      <c r="A529" s="853"/>
      <c r="B529" s="853"/>
      <c r="C529" s="853"/>
      <c r="D529" s="853"/>
      <c r="F529" s="934"/>
    </row>
    <row r="530" spans="1:6">
      <c r="A530" s="853"/>
      <c r="B530" s="853"/>
      <c r="C530" s="853"/>
      <c r="D530" s="853"/>
      <c r="F530" s="934"/>
    </row>
    <row r="531" spans="1:6">
      <c r="A531" s="853"/>
      <c r="B531" s="853"/>
      <c r="C531" s="853"/>
      <c r="D531" s="853"/>
    </row>
    <row r="532" spans="1:6">
      <c r="A532" s="853"/>
      <c r="B532" s="853"/>
      <c r="C532" s="853"/>
      <c r="D532" s="853"/>
      <c r="F532" s="934"/>
    </row>
    <row r="533" spans="1:6">
      <c r="A533" s="853"/>
      <c r="B533" s="853"/>
      <c r="C533" s="853"/>
      <c r="D533" s="853"/>
      <c r="F533" s="934"/>
    </row>
    <row r="534" spans="1:6">
      <c r="A534" s="853"/>
      <c r="B534" s="853"/>
      <c r="C534" s="853"/>
      <c r="D534" s="853"/>
      <c r="F534" s="934"/>
    </row>
    <row r="535" spans="1:6">
      <c r="A535" s="853"/>
      <c r="B535" s="853"/>
      <c r="C535" s="853"/>
      <c r="D535" s="853"/>
      <c r="F535" s="934"/>
    </row>
    <row r="536" spans="1:6">
      <c r="A536" s="853"/>
      <c r="B536" s="853"/>
      <c r="C536" s="853"/>
      <c r="D536" s="853"/>
      <c r="F536" s="934"/>
    </row>
    <row r="537" spans="1:6">
      <c r="A537" s="853"/>
      <c r="B537" s="853"/>
      <c r="C537" s="853"/>
      <c r="D537" s="853"/>
      <c r="F537" s="934"/>
    </row>
    <row r="538" spans="1:6">
      <c r="A538" s="853"/>
      <c r="B538" s="853"/>
      <c r="C538" s="853"/>
      <c r="D538" s="853"/>
      <c r="F538" s="934"/>
    </row>
    <row r="539" spans="1:6">
      <c r="A539" s="853"/>
      <c r="B539" s="853"/>
      <c r="C539" s="853"/>
      <c r="D539" s="853"/>
      <c r="F539" s="934"/>
    </row>
    <row r="540" spans="1:6">
      <c r="A540" s="853"/>
      <c r="B540" s="853"/>
      <c r="C540" s="853"/>
      <c r="D540" s="853"/>
      <c r="F540" s="934"/>
    </row>
    <row r="541" spans="1:6">
      <c r="A541" s="853"/>
      <c r="B541" s="853"/>
      <c r="C541" s="853"/>
      <c r="D541" s="853"/>
      <c r="F541" s="934"/>
    </row>
    <row r="542" spans="1:6">
      <c r="A542" s="853"/>
      <c r="B542" s="853"/>
      <c r="C542" s="853"/>
      <c r="D542" s="853"/>
      <c r="F542" s="934"/>
    </row>
    <row r="543" spans="1:6">
      <c r="A543" s="853"/>
      <c r="B543" s="853"/>
      <c r="C543" s="853"/>
      <c r="D543" s="853"/>
      <c r="F543" s="934"/>
    </row>
    <row r="544" spans="1:6">
      <c r="A544" s="853"/>
      <c r="B544" s="853"/>
      <c r="C544" s="853"/>
      <c r="D544" s="853"/>
      <c r="F544" s="934"/>
    </row>
    <row r="545" spans="1:6">
      <c r="A545" s="853"/>
      <c r="B545" s="853"/>
      <c r="C545" s="853"/>
      <c r="D545" s="853"/>
      <c r="F545" s="934"/>
    </row>
    <row r="546" spans="1:6">
      <c r="A546" s="853"/>
      <c r="B546" s="853"/>
      <c r="C546" s="853"/>
      <c r="D546" s="853"/>
      <c r="F546" s="934"/>
    </row>
    <row r="547" spans="1:6">
      <c r="A547" s="853"/>
      <c r="B547" s="853"/>
      <c r="C547" s="853"/>
      <c r="D547" s="853"/>
      <c r="F547" s="934"/>
    </row>
    <row r="548" spans="1:6">
      <c r="A548" s="853"/>
      <c r="B548" s="853"/>
      <c r="C548" s="853"/>
      <c r="D548" s="853"/>
      <c r="F548" s="934"/>
    </row>
    <row r="549" spans="1:6">
      <c r="A549" s="853"/>
      <c r="B549" s="853"/>
      <c r="C549" s="853"/>
      <c r="D549" s="853"/>
      <c r="F549" s="934"/>
    </row>
    <row r="550" spans="1:6">
      <c r="A550" s="853"/>
      <c r="B550" s="853"/>
      <c r="C550" s="853"/>
      <c r="D550" s="853"/>
      <c r="F550" s="934"/>
    </row>
    <row r="551" spans="1:6">
      <c r="A551" s="853"/>
      <c r="B551" s="853"/>
      <c r="C551" s="853"/>
      <c r="D551" s="853"/>
      <c r="F551" s="934"/>
    </row>
    <row r="552" spans="1:6">
      <c r="A552" s="853"/>
      <c r="B552" s="853"/>
      <c r="C552" s="853"/>
      <c r="D552" s="853"/>
      <c r="F552" s="934"/>
    </row>
    <row r="553" spans="1:6">
      <c r="A553" s="853"/>
      <c r="B553" s="853"/>
      <c r="C553" s="853"/>
      <c r="D553" s="853"/>
      <c r="F553" s="934"/>
    </row>
    <row r="554" spans="1:6">
      <c r="A554" s="853"/>
      <c r="B554" s="853"/>
      <c r="C554" s="853"/>
      <c r="D554" s="853"/>
      <c r="F554" s="934"/>
    </row>
    <row r="555" spans="1:6">
      <c r="A555" s="853"/>
      <c r="B555" s="853"/>
      <c r="C555" s="853"/>
      <c r="D555" s="853"/>
    </row>
    <row r="556" spans="1:6">
      <c r="A556" s="853"/>
      <c r="B556" s="853"/>
      <c r="C556" s="853"/>
      <c r="D556" s="853"/>
      <c r="F556" s="934"/>
    </row>
    <row r="557" spans="1:6">
      <c r="A557" s="853"/>
      <c r="B557" s="853"/>
      <c r="C557" s="853"/>
      <c r="D557" s="853"/>
      <c r="F557" s="934"/>
    </row>
    <row r="558" spans="1:6">
      <c r="A558" s="853"/>
      <c r="B558" s="853"/>
      <c r="C558" s="853"/>
      <c r="D558" s="853"/>
      <c r="F558" s="934"/>
    </row>
    <row r="559" spans="1:6">
      <c r="A559" s="853"/>
      <c r="B559" s="853"/>
      <c r="C559" s="853"/>
      <c r="D559" s="853"/>
      <c r="F559" s="934"/>
    </row>
    <row r="560" spans="1:6">
      <c r="F560" s="934"/>
    </row>
    <row r="561" spans="1:6">
      <c r="A561" s="853"/>
      <c r="B561" s="853"/>
      <c r="C561" s="853"/>
      <c r="D561" s="853"/>
      <c r="F561" s="934"/>
    </row>
    <row r="562" spans="1:6">
      <c r="A562" s="853"/>
      <c r="B562" s="853"/>
      <c r="C562" s="853"/>
      <c r="D562" s="853"/>
      <c r="F562" s="934"/>
    </row>
    <row r="563" spans="1:6">
      <c r="A563" s="853"/>
      <c r="B563" s="853"/>
      <c r="C563" s="853"/>
      <c r="D563" s="853"/>
      <c r="F563" s="934"/>
    </row>
    <row r="564" spans="1:6">
      <c r="A564" s="853"/>
      <c r="B564" s="853"/>
      <c r="C564" s="853"/>
      <c r="D564" s="853"/>
      <c r="F564" s="934"/>
    </row>
    <row r="565" spans="1:6">
      <c r="A565" s="853"/>
      <c r="B565" s="853"/>
      <c r="C565" s="853"/>
      <c r="D565" s="853"/>
      <c r="F565" s="934"/>
    </row>
    <row r="566" spans="1:6">
      <c r="F566" s="934"/>
    </row>
    <row r="567" spans="1:6">
      <c r="A567" s="853"/>
      <c r="B567" s="853"/>
      <c r="C567" s="853"/>
      <c r="D567" s="853"/>
      <c r="F567" s="934"/>
    </row>
    <row r="568" spans="1:6">
      <c r="A568" s="853"/>
      <c r="B568" s="853"/>
      <c r="C568" s="853"/>
      <c r="D568" s="853"/>
      <c r="F568" s="934"/>
    </row>
    <row r="569" spans="1:6">
      <c r="A569" s="853"/>
      <c r="B569" s="853"/>
      <c r="C569" s="853"/>
      <c r="D569" s="853"/>
      <c r="F569" s="934"/>
    </row>
    <row r="570" spans="1:6">
      <c r="A570" s="853"/>
      <c r="B570" s="853"/>
      <c r="C570" s="853"/>
      <c r="D570" s="853"/>
      <c r="F570" s="934"/>
    </row>
    <row r="571" spans="1:6">
      <c r="A571" s="853"/>
      <c r="B571" s="853"/>
      <c r="C571" s="853"/>
      <c r="D571" s="853"/>
      <c r="F571" s="934"/>
    </row>
    <row r="572" spans="1:6">
      <c r="A572" s="853"/>
      <c r="B572" s="853"/>
      <c r="C572" s="853"/>
      <c r="D572" s="853"/>
      <c r="F572" s="934"/>
    </row>
    <row r="573" spans="1:6">
      <c r="A573" s="853"/>
      <c r="B573" s="853"/>
      <c r="C573" s="853"/>
      <c r="D573" s="853"/>
      <c r="F573" s="934"/>
    </row>
    <row r="574" spans="1:6">
      <c r="A574" s="853"/>
      <c r="B574" s="853"/>
      <c r="C574" s="853"/>
      <c r="D574" s="853"/>
      <c r="F574" s="934"/>
    </row>
    <row r="575" spans="1:6">
      <c r="A575" s="853"/>
      <c r="B575" s="853"/>
      <c r="C575" s="853"/>
      <c r="D575" s="853"/>
      <c r="F575" s="934"/>
    </row>
    <row r="576" spans="1:6">
      <c r="A576" s="853"/>
      <c r="B576" s="853"/>
      <c r="C576" s="853"/>
      <c r="D576" s="853"/>
      <c r="F576" s="934"/>
    </row>
    <row r="577" spans="1:6">
      <c r="A577" s="853"/>
      <c r="B577" s="853"/>
      <c r="C577" s="853"/>
      <c r="D577" s="853"/>
      <c r="F577" s="934"/>
    </row>
    <row r="578" spans="1:6">
      <c r="A578" s="853"/>
      <c r="B578" s="853"/>
      <c r="C578" s="853"/>
      <c r="D578" s="853"/>
      <c r="F578" s="934"/>
    </row>
    <row r="579" spans="1:6">
      <c r="A579" s="853"/>
      <c r="B579" s="853"/>
      <c r="C579" s="853"/>
      <c r="D579" s="853"/>
      <c r="F579" s="934"/>
    </row>
    <row r="580" spans="1:6">
      <c r="A580" s="853"/>
      <c r="B580" s="853"/>
      <c r="C580" s="853"/>
      <c r="D580" s="853"/>
      <c r="F580" s="934"/>
    </row>
    <row r="581" spans="1:6">
      <c r="A581" s="853"/>
      <c r="B581" s="853"/>
      <c r="C581" s="853"/>
      <c r="D581" s="853"/>
      <c r="F581" s="934"/>
    </row>
    <row r="582" spans="1:6">
      <c r="A582" s="853"/>
      <c r="B582" s="853"/>
      <c r="C582" s="853"/>
      <c r="D582" s="853"/>
      <c r="F582" s="934"/>
    </row>
    <row r="583" spans="1:6">
      <c r="A583" s="853"/>
      <c r="B583" s="853"/>
      <c r="C583" s="853"/>
      <c r="D583" s="853"/>
      <c r="F583" s="934"/>
    </row>
    <row r="584" spans="1:6">
      <c r="A584" s="853"/>
      <c r="B584" s="853"/>
      <c r="C584" s="853"/>
      <c r="D584" s="853"/>
      <c r="F584" s="934"/>
    </row>
    <row r="585" spans="1:6">
      <c r="A585" s="853"/>
      <c r="B585" s="853"/>
      <c r="C585" s="853"/>
      <c r="D585" s="853"/>
      <c r="F585" s="934"/>
    </row>
    <row r="586" spans="1:6">
      <c r="A586" s="853"/>
      <c r="B586" s="853"/>
      <c r="C586" s="853"/>
      <c r="D586" s="853"/>
      <c r="F586" s="934"/>
    </row>
    <row r="587" spans="1:6">
      <c r="A587" s="853"/>
      <c r="B587" s="853"/>
      <c r="C587" s="853"/>
      <c r="D587" s="853"/>
      <c r="F587" s="934"/>
    </row>
    <row r="588" spans="1:6">
      <c r="A588" s="853"/>
      <c r="B588" s="853"/>
      <c r="C588" s="853"/>
      <c r="D588" s="853"/>
      <c r="F588" s="934"/>
    </row>
    <row r="589" spans="1:6">
      <c r="A589" s="853"/>
      <c r="B589" s="853"/>
      <c r="C589" s="853"/>
      <c r="D589" s="853"/>
      <c r="F589" s="934"/>
    </row>
    <row r="590" spans="1:6">
      <c r="F590" s="934"/>
    </row>
    <row r="591" spans="1:6">
      <c r="A591" s="853"/>
      <c r="B591" s="853"/>
      <c r="C591" s="853"/>
      <c r="D591" s="853"/>
      <c r="F591" s="934"/>
    </row>
    <row r="592" spans="1:6">
      <c r="A592" s="853"/>
      <c r="B592" s="853"/>
      <c r="C592" s="853"/>
      <c r="D592" s="853"/>
      <c r="F592" s="934"/>
    </row>
    <row r="593" spans="1:6">
      <c r="A593" s="853"/>
      <c r="B593" s="853"/>
      <c r="C593" s="853"/>
      <c r="D593" s="853"/>
      <c r="F593" s="934"/>
    </row>
    <row r="594" spans="1:6">
      <c r="A594" s="853"/>
      <c r="B594" s="853"/>
      <c r="C594" s="853"/>
      <c r="D594" s="853"/>
      <c r="F594" s="934"/>
    </row>
    <row r="595" spans="1:6">
      <c r="A595" s="853"/>
      <c r="B595" s="853"/>
      <c r="C595" s="853"/>
      <c r="D595" s="853"/>
      <c r="F595" s="934"/>
    </row>
    <row r="596" spans="1:6">
      <c r="A596" s="853"/>
      <c r="B596" s="853"/>
      <c r="C596" s="853"/>
      <c r="D596" s="853"/>
      <c r="F596" s="934"/>
    </row>
    <row r="597" spans="1:6">
      <c r="A597" s="853"/>
      <c r="B597" s="853"/>
      <c r="C597" s="853"/>
      <c r="D597" s="853"/>
      <c r="F597" s="934"/>
    </row>
    <row r="598" spans="1:6">
      <c r="A598" s="853"/>
      <c r="B598" s="853"/>
      <c r="C598" s="853"/>
      <c r="D598" s="853"/>
      <c r="F598" s="934"/>
    </row>
    <row r="599" spans="1:6">
      <c r="A599" s="853"/>
      <c r="B599" s="853"/>
      <c r="C599" s="853"/>
      <c r="D599" s="853"/>
      <c r="F599" s="934"/>
    </row>
    <row r="600" spans="1:6">
      <c r="A600" s="853"/>
      <c r="B600" s="853"/>
      <c r="C600" s="853"/>
      <c r="D600" s="853"/>
      <c r="F600" s="934"/>
    </row>
    <row r="601" spans="1:6">
      <c r="A601" s="853"/>
      <c r="B601" s="853"/>
      <c r="C601" s="853"/>
      <c r="D601" s="853"/>
      <c r="F601" s="934"/>
    </row>
    <row r="602" spans="1:6">
      <c r="A602" s="853"/>
      <c r="B602" s="853"/>
      <c r="C602" s="853"/>
      <c r="D602" s="853"/>
    </row>
    <row r="603" spans="1:6">
      <c r="A603" s="853"/>
      <c r="B603" s="853"/>
      <c r="C603" s="853"/>
      <c r="D603" s="853"/>
      <c r="F603" s="934"/>
    </row>
    <row r="604" spans="1:6">
      <c r="A604" s="853"/>
      <c r="B604" s="853"/>
      <c r="C604" s="853"/>
      <c r="D604" s="853"/>
    </row>
    <row r="605" spans="1:6">
      <c r="A605" s="853"/>
      <c r="B605" s="853"/>
      <c r="C605" s="853"/>
      <c r="D605" s="853"/>
      <c r="F605" s="934"/>
    </row>
    <row r="606" spans="1:6">
      <c r="A606" s="853"/>
      <c r="B606" s="853"/>
      <c r="C606" s="853"/>
      <c r="D606" s="853"/>
      <c r="F606" s="934"/>
    </row>
    <row r="607" spans="1:6">
      <c r="A607" s="853"/>
      <c r="B607" s="853"/>
      <c r="C607" s="853"/>
      <c r="D607" s="853"/>
      <c r="F607" s="934"/>
    </row>
    <row r="608" spans="1:6">
      <c r="A608" s="853"/>
      <c r="B608" s="853"/>
      <c r="C608" s="853"/>
      <c r="D608" s="853"/>
      <c r="F608" s="934"/>
    </row>
    <row r="609" spans="1:6">
      <c r="A609" s="853"/>
      <c r="B609" s="853"/>
      <c r="C609" s="853"/>
      <c r="D609" s="853"/>
      <c r="F609" s="934"/>
    </row>
    <row r="610" spans="1:6">
      <c r="A610" s="853"/>
      <c r="B610" s="853"/>
      <c r="C610" s="853"/>
      <c r="D610" s="853"/>
      <c r="F610" s="934"/>
    </row>
    <row r="611" spans="1:6">
      <c r="A611" s="853"/>
      <c r="B611" s="853"/>
      <c r="C611" s="853"/>
      <c r="D611" s="853"/>
      <c r="F611" s="934"/>
    </row>
    <row r="612" spans="1:6">
      <c r="A612" s="853"/>
      <c r="B612" s="853"/>
      <c r="C612" s="853"/>
      <c r="D612" s="853"/>
      <c r="F612" s="934"/>
    </row>
    <row r="613" spans="1:6">
      <c r="A613" s="853"/>
      <c r="B613" s="853"/>
      <c r="C613" s="853"/>
      <c r="D613" s="853"/>
      <c r="F613" s="934"/>
    </row>
    <row r="614" spans="1:6">
      <c r="A614" s="853"/>
      <c r="B614" s="853"/>
      <c r="C614" s="853"/>
      <c r="D614" s="853"/>
      <c r="F614" s="934"/>
    </row>
    <row r="615" spans="1:6">
      <c r="A615" s="853"/>
      <c r="B615" s="853"/>
      <c r="C615" s="853"/>
      <c r="D615" s="853"/>
      <c r="F615" s="934"/>
    </row>
    <row r="616" spans="1:6">
      <c r="A616" s="853"/>
      <c r="B616" s="853"/>
      <c r="C616" s="853"/>
      <c r="D616" s="853"/>
      <c r="F616" s="934"/>
    </row>
    <row r="617" spans="1:6">
      <c r="A617" s="853"/>
      <c r="B617" s="853"/>
      <c r="C617" s="853"/>
      <c r="D617" s="853"/>
      <c r="F617" s="934"/>
    </row>
    <row r="618" spans="1:6">
      <c r="A618" s="853"/>
      <c r="B618" s="853"/>
      <c r="C618" s="853"/>
      <c r="D618" s="853"/>
      <c r="F618" s="934"/>
    </row>
    <row r="619" spans="1:6">
      <c r="A619" s="853"/>
      <c r="B619" s="853"/>
      <c r="C619" s="853"/>
      <c r="D619" s="853"/>
      <c r="F619" s="934"/>
    </row>
    <row r="620" spans="1:6">
      <c r="A620" s="853"/>
      <c r="B620" s="853"/>
      <c r="C620" s="853"/>
      <c r="D620" s="853"/>
      <c r="F620" s="934"/>
    </row>
    <row r="621" spans="1:6">
      <c r="A621" s="853"/>
      <c r="B621" s="853"/>
      <c r="C621" s="853"/>
      <c r="D621" s="853"/>
      <c r="F621" s="934"/>
    </row>
    <row r="622" spans="1:6">
      <c r="A622" s="853"/>
      <c r="B622" s="853"/>
      <c r="C622" s="853"/>
      <c r="D622" s="853"/>
      <c r="F622" s="934"/>
    </row>
    <row r="623" spans="1:6">
      <c r="A623" s="853"/>
      <c r="B623" s="853"/>
      <c r="C623" s="853"/>
      <c r="D623" s="853"/>
      <c r="F623" s="934"/>
    </row>
    <row r="624" spans="1:6">
      <c r="A624" s="853"/>
      <c r="B624" s="853"/>
      <c r="C624" s="853"/>
      <c r="D624" s="853"/>
      <c r="F624" s="934"/>
    </row>
    <row r="625" spans="1:6">
      <c r="A625" s="853"/>
      <c r="B625" s="853"/>
      <c r="C625" s="853"/>
      <c r="D625" s="853"/>
      <c r="F625" s="934"/>
    </row>
    <row r="626" spans="1:6">
      <c r="A626" s="853"/>
      <c r="B626" s="853"/>
      <c r="C626" s="853"/>
      <c r="D626" s="853"/>
      <c r="F626" s="934"/>
    </row>
    <row r="627" spans="1:6">
      <c r="A627" s="853"/>
      <c r="B627" s="853"/>
      <c r="C627" s="853"/>
      <c r="D627" s="853"/>
      <c r="F627" s="934"/>
    </row>
    <row r="628" spans="1:6">
      <c r="A628" s="853"/>
      <c r="B628" s="853"/>
      <c r="C628" s="853"/>
      <c r="D628" s="853"/>
      <c r="F628" s="934"/>
    </row>
    <row r="629" spans="1:6">
      <c r="A629" s="853"/>
      <c r="B629" s="853"/>
      <c r="C629" s="853"/>
      <c r="D629" s="853"/>
      <c r="F629" s="934"/>
    </row>
    <row r="630" spans="1:6">
      <c r="A630" s="853"/>
      <c r="B630" s="853"/>
      <c r="C630" s="853"/>
      <c r="D630" s="853"/>
      <c r="F630" s="934"/>
    </row>
    <row r="631" spans="1:6">
      <c r="A631" s="853"/>
      <c r="B631" s="853"/>
      <c r="C631" s="853"/>
      <c r="D631" s="853"/>
      <c r="F631" s="934"/>
    </row>
    <row r="632" spans="1:6">
      <c r="A632" s="853"/>
      <c r="B632" s="853"/>
      <c r="C632" s="853"/>
      <c r="D632" s="853"/>
      <c r="F632" s="934"/>
    </row>
    <row r="633" spans="1:6">
      <c r="A633" s="853"/>
      <c r="B633" s="853"/>
      <c r="C633" s="853"/>
      <c r="D633" s="853"/>
      <c r="F633" s="934"/>
    </row>
    <row r="634" spans="1:6">
      <c r="A634" s="853"/>
      <c r="B634" s="853"/>
      <c r="C634" s="853"/>
      <c r="D634" s="853"/>
      <c r="F634" s="934"/>
    </row>
    <row r="635" spans="1:6">
      <c r="A635" s="853"/>
      <c r="B635" s="853"/>
      <c r="C635" s="853"/>
      <c r="D635" s="853"/>
      <c r="F635" s="934"/>
    </row>
    <row r="636" spans="1:6">
      <c r="A636" s="853"/>
      <c r="B636" s="853"/>
      <c r="C636" s="853"/>
      <c r="D636" s="853"/>
      <c r="F636" s="934"/>
    </row>
    <row r="637" spans="1:6">
      <c r="F637" s="934"/>
    </row>
    <row r="638" spans="1:6">
      <c r="A638" s="853"/>
      <c r="B638" s="853"/>
      <c r="C638" s="853"/>
      <c r="D638" s="853"/>
      <c r="F638" s="934"/>
    </row>
    <row r="639" spans="1:6">
      <c r="F639" s="934"/>
    </row>
    <row r="640" spans="1:6">
      <c r="A640" s="853"/>
      <c r="B640" s="853"/>
      <c r="C640" s="853"/>
      <c r="D640" s="853"/>
      <c r="F640" s="934"/>
    </row>
    <row r="641" spans="1:6">
      <c r="A641" s="853"/>
      <c r="B641" s="853"/>
      <c r="C641" s="853"/>
      <c r="D641" s="853"/>
      <c r="F641" s="934"/>
    </row>
    <row r="642" spans="1:6">
      <c r="A642" s="853"/>
      <c r="B642" s="853"/>
      <c r="C642" s="853"/>
      <c r="D642" s="853"/>
      <c r="F642" s="934"/>
    </row>
    <row r="643" spans="1:6">
      <c r="A643" s="853"/>
      <c r="B643" s="853"/>
      <c r="C643" s="853"/>
      <c r="D643" s="853"/>
      <c r="F643" s="934"/>
    </row>
    <row r="644" spans="1:6">
      <c r="A644" s="853"/>
      <c r="B644" s="853"/>
      <c r="C644" s="853"/>
      <c r="D644" s="853"/>
      <c r="F644" s="934"/>
    </row>
    <row r="645" spans="1:6">
      <c r="A645" s="853"/>
      <c r="B645" s="853"/>
      <c r="C645" s="853"/>
      <c r="D645" s="853"/>
      <c r="F645" s="934"/>
    </row>
    <row r="646" spans="1:6">
      <c r="A646" s="853"/>
      <c r="B646" s="853"/>
      <c r="C646" s="853"/>
      <c r="D646" s="853"/>
      <c r="F646" s="934"/>
    </row>
    <row r="647" spans="1:6">
      <c r="A647" s="853"/>
      <c r="B647" s="853"/>
      <c r="C647" s="853"/>
      <c r="D647" s="853"/>
      <c r="F647" s="934"/>
    </row>
    <row r="648" spans="1:6">
      <c r="A648" s="853"/>
      <c r="B648" s="853"/>
      <c r="C648" s="853"/>
      <c r="D648" s="853"/>
      <c r="F648" s="934"/>
    </row>
    <row r="649" spans="1:6">
      <c r="A649" s="853"/>
      <c r="B649" s="853"/>
      <c r="C649" s="853"/>
      <c r="D649" s="853"/>
      <c r="F649" s="934"/>
    </row>
    <row r="650" spans="1:6">
      <c r="A650" s="853"/>
      <c r="B650" s="853"/>
      <c r="C650" s="853"/>
      <c r="D650" s="853"/>
      <c r="F650" s="934"/>
    </row>
    <row r="651" spans="1:6">
      <c r="A651" s="853"/>
      <c r="B651" s="853"/>
      <c r="C651" s="853"/>
      <c r="D651" s="853"/>
      <c r="F651" s="934"/>
    </row>
    <row r="652" spans="1:6">
      <c r="A652" s="853"/>
      <c r="B652" s="853"/>
      <c r="C652" s="853"/>
      <c r="D652" s="853"/>
      <c r="F652" s="934"/>
    </row>
    <row r="653" spans="1:6">
      <c r="A653" s="853"/>
      <c r="B653" s="853"/>
      <c r="C653" s="853"/>
      <c r="D653" s="853"/>
      <c r="F653" s="934"/>
    </row>
    <row r="654" spans="1:6">
      <c r="A654" s="853"/>
      <c r="B654" s="853"/>
      <c r="C654" s="853"/>
      <c r="D654" s="853"/>
      <c r="F654" s="934"/>
    </row>
    <row r="655" spans="1:6">
      <c r="A655" s="853"/>
      <c r="B655" s="853"/>
      <c r="C655" s="853"/>
      <c r="D655" s="853"/>
      <c r="F655" s="934"/>
    </row>
    <row r="656" spans="1:6">
      <c r="A656" s="853"/>
      <c r="B656" s="853"/>
      <c r="C656" s="853"/>
      <c r="D656" s="853"/>
      <c r="F656" s="934"/>
    </row>
    <row r="657" spans="1:6">
      <c r="A657" s="853"/>
      <c r="B657" s="853"/>
      <c r="C657" s="853"/>
      <c r="D657" s="853"/>
      <c r="F657" s="934"/>
    </row>
    <row r="658" spans="1:6">
      <c r="A658" s="853"/>
      <c r="B658" s="853"/>
      <c r="C658" s="853"/>
      <c r="D658" s="853"/>
      <c r="F658" s="934"/>
    </row>
    <row r="659" spans="1:6">
      <c r="A659" s="853"/>
      <c r="B659" s="853"/>
      <c r="C659" s="853"/>
      <c r="D659" s="853"/>
      <c r="F659" s="934"/>
    </row>
    <row r="660" spans="1:6">
      <c r="A660" s="853"/>
      <c r="B660" s="853"/>
      <c r="C660" s="853"/>
      <c r="D660" s="853"/>
      <c r="F660" s="934"/>
    </row>
    <row r="661" spans="1:6">
      <c r="A661" s="853"/>
      <c r="B661" s="853"/>
      <c r="C661" s="853"/>
      <c r="D661" s="853"/>
      <c r="F661" s="934"/>
    </row>
    <row r="662" spans="1:6">
      <c r="A662" s="853"/>
      <c r="B662" s="853"/>
      <c r="C662" s="853"/>
      <c r="D662" s="853"/>
      <c r="F662" s="934"/>
    </row>
    <row r="663" spans="1:6">
      <c r="A663" s="853"/>
      <c r="B663" s="853"/>
      <c r="C663" s="853"/>
      <c r="D663" s="853"/>
      <c r="F663" s="934"/>
    </row>
    <row r="664" spans="1:6">
      <c r="A664" s="853"/>
      <c r="B664" s="853"/>
      <c r="C664" s="853"/>
      <c r="D664" s="853"/>
      <c r="F664" s="934"/>
    </row>
    <row r="665" spans="1:6">
      <c r="A665" s="853"/>
      <c r="B665" s="853"/>
      <c r="C665" s="853"/>
      <c r="D665" s="853"/>
      <c r="F665" s="934"/>
    </row>
    <row r="666" spans="1:6">
      <c r="A666" s="853"/>
      <c r="B666" s="853"/>
      <c r="C666" s="853"/>
      <c r="D666" s="853"/>
    </row>
    <row r="667" spans="1:6">
      <c r="A667" s="853"/>
      <c r="B667" s="853"/>
      <c r="C667" s="853"/>
      <c r="D667" s="853"/>
      <c r="F667" s="934"/>
    </row>
    <row r="668" spans="1:6">
      <c r="A668" s="853"/>
      <c r="B668" s="853"/>
      <c r="C668" s="853"/>
      <c r="D668" s="853"/>
      <c r="F668" s="934"/>
    </row>
    <row r="669" spans="1:6">
      <c r="A669" s="853"/>
      <c r="B669" s="853"/>
      <c r="C669" s="853"/>
      <c r="D669" s="853"/>
      <c r="F669" s="934"/>
    </row>
    <row r="670" spans="1:6">
      <c r="A670" s="853"/>
      <c r="B670" s="853"/>
      <c r="C670" s="853"/>
      <c r="D670" s="853"/>
      <c r="F670" s="934"/>
    </row>
    <row r="671" spans="1:6">
      <c r="A671" s="853"/>
      <c r="B671" s="853"/>
      <c r="C671" s="853"/>
      <c r="D671" s="853"/>
      <c r="F671" s="934"/>
    </row>
    <row r="672" spans="1:6">
      <c r="A672" s="853"/>
      <c r="B672" s="853"/>
      <c r="C672" s="853"/>
      <c r="D672" s="853"/>
      <c r="F672" s="934"/>
    </row>
    <row r="673" spans="1:6">
      <c r="A673" s="853"/>
      <c r="B673" s="853"/>
      <c r="C673" s="853"/>
      <c r="D673" s="853"/>
      <c r="F673" s="934"/>
    </row>
    <row r="674" spans="1:6">
      <c r="A674" s="853"/>
      <c r="B674" s="853"/>
      <c r="C674" s="853"/>
      <c r="D674" s="853"/>
      <c r="F674" s="934"/>
    </row>
    <row r="675" spans="1:6">
      <c r="A675" s="853"/>
      <c r="B675" s="853"/>
      <c r="C675" s="853"/>
      <c r="D675" s="853"/>
      <c r="F675" s="934"/>
    </row>
    <row r="676" spans="1:6">
      <c r="A676" s="853"/>
      <c r="B676" s="853"/>
      <c r="C676" s="853"/>
      <c r="D676" s="853"/>
      <c r="F676" s="934"/>
    </row>
    <row r="677" spans="1:6">
      <c r="A677" s="853"/>
      <c r="B677" s="853"/>
      <c r="C677" s="853"/>
      <c r="D677" s="853"/>
      <c r="F677" s="934"/>
    </row>
    <row r="678" spans="1:6">
      <c r="A678" s="853"/>
      <c r="B678" s="853"/>
      <c r="C678" s="853"/>
      <c r="D678" s="853"/>
      <c r="F678" s="934"/>
    </row>
    <row r="679" spans="1:6">
      <c r="A679" s="853"/>
      <c r="B679" s="853"/>
      <c r="C679" s="853"/>
      <c r="D679" s="853"/>
      <c r="F679" s="934"/>
    </row>
    <row r="680" spans="1:6">
      <c r="A680" s="853"/>
      <c r="B680" s="853"/>
      <c r="C680" s="853"/>
      <c r="D680" s="853"/>
      <c r="F680" s="934"/>
    </row>
    <row r="681" spans="1:6">
      <c r="A681" s="853"/>
      <c r="B681" s="853"/>
      <c r="C681" s="853"/>
      <c r="D681" s="853"/>
      <c r="F681" s="934"/>
    </row>
    <row r="682" spans="1:6">
      <c r="A682" s="853"/>
      <c r="B682" s="853"/>
      <c r="C682" s="853"/>
      <c r="D682" s="853"/>
      <c r="F682" s="934"/>
    </row>
    <row r="683" spans="1:6">
      <c r="A683" s="853"/>
      <c r="B683" s="853"/>
      <c r="C683" s="853"/>
      <c r="D683" s="853"/>
      <c r="F683" s="934"/>
    </row>
    <row r="684" spans="1:6">
      <c r="A684" s="853"/>
      <c r="B684" s="853"/>
      <c r="C684" s="853"/>
      <c r="D684" s="853"/>
      <c r="F684" s="934"/>
    </row>
    <row r="685" spans="1:6">
      <c r="A685" s="853"/>
      <c r="B685" s="853"/>
      <c r="C685" s="853"/>
      <c r="D685" s="853"/>
      <c r="F685" s="934"/>
    </row>
    <row r="686" spans="1:6">
      <c r="A686" s="853"/>
      <c r="B686" s="853"/>
      <c r="C686" s="853"/>
      <c r="D686" s="853"/>
      <c r="F686" s="934"/>
    </row>
    <row r="687" spans="1:6">
      <c r="A687" s="853"/>
      <c r="B687" s="853"/>
      <c r="C687" s="853"/>
      <c r="D687" s="853"/>
      <c r="F687" s="934"/>
    </row>
    <row r="688" spans="1:6">
      <c r="A688" s="853"/>
      <c r="B688" s="853"/>
      <c r="C688" s="853"/>
      <c r="D688" s="853"/>
      <c r="F688" s="934"/>
    </row>
    <row r="689" spans="1:6">
      <c r="A689" s="853"/>
      <c r="B689" s="853"/>
      <c r="C689" s="853"/>
      <c r="D689" s="853"/>
      <c r="F689" s="934"/>
    </row>
    <row r="690" spans="1:6">
      <c r="A690" s="853"/>
      <c r="B690" s="853"/>
      <c r="C690" s="853"/>
      <c r="D690" s="853"/>
      <c r="F690" s="934"/>
    </row>
    <row r="691" spans="1:6">
      <c r="A691" s="853"/>
      <c r="B691" s="853"/>
      <c r="C691" s="853"/>
      <c r="D691" s="853"/>
      <c r="F691" s="934"/>
    </row>
    <row r="692" spans="1:6">
      <c r="A692" s="853"/>
      <c r="B692" s="853"/>
      <c r="C692" s="853"/>
      <c r="D692" s="853"/>
      <c r="F692" s="934"/>
    </row>
    <row r="693" spans="1:6">
      <c r="A693" s="853"/>
      <c r="B693" s="853"/>
      <c r="C693" s="853"/>
      <c r="D693" s="853"/>
      <c r="F693" s="934"/>
    </row>
    <row r="694" spans="1:6">
      <c r="A694" s="853"/>
      <c r="B694" s="853"/>
      <c r="C694" s="853"/>
      <c r="D694" s="853"/>
      <c r="F694" s="934"/>
    </row>
    <row r="695" spans="1:6">
      <c r="A695" s="853"/>
      <c r="B695" s="853"/>
      <c r="C695" s="853"/>
      <c r="D695" s="853"/>
      <c r="F695" s="934"/>
    </row>
    <row r="696" spans="1:6">
      <c r="A696" s="853"/>
      <c r="B696" s="853"/>
      <c r="C696" s="853"/>
      <c r="D696" s="853"/>
      <c r="F696" s="934"/>
    </row>
    <row r="697" spans="1:6">
      <c r="A697" s="853"/>
      <c r="B697" s="853"/>
      <c r="C697" s="853"/>
      <c r="D697" s="853"/>
      <c r="F697" s="934"/>
    </row>
    <row r="698" spans="1:6">
      <c r="A698" s="853"/>
      <c r="B698" s="853"/>
      <c r="C698" s="853"/>
      <c r="D698" s="853"/>
      <c r="F698" s="934"/>
    </row>
    <row r="699" spans="1:6">
      <c r="A699" s="853"/>
      <c r="B699" s="853"/>
      <c r="C699" s="853"/>
      <c r="D699" s="853"/>
      <c r="F699" s="934"/>
    </row>
    <row r="700" spans="1:6">
      <c r="A700" s="853"/>
      <c r="B700" s="853"/>
      <c r="C700" s="853"/>
      <c r="D700" s="853"/>
      <c r="F700" s="934"/>
    </row>
    <row r="701" spans="1:6">
      <c r="F701" s="934"/>
    </row>
    <row r="702" spans="1:6">
      <c r="A702" s="853"/>
      <c r="B702" s="853"/>
      <c r="C702" s="853"/>
      <c r="D702" s="853"/>
      <c r="F702" s="934"/>
    </row>
    <row r="703" spans="1:6">
      <c r="A703" s="853"/>
      <c r="B703" s="853"/>
      <c r="C703" s="853"/>
      <c r="D703" s="853"/>
      <c r="F703" s="934"/>
    </row>
    <row r="704" spans="1:6">
      <c r="A704" s="853"/>
      <c r="B704" s="853"/>
      <c r="C704" s="853"/>
      <c r="D704" s="853"/>
      <c r="F704" s="934"/>
    </row>
    <row r="705" spans="1:6">
      <c r="A705" s="853"/>
      <c r="B705" s="853"/>
      <c r="C705" s="853"/>
      <c r="D705" s="853"/>
      <c r="F705" s="934"/>
    </row>
    <row r="706" spans="1:6">
      <c r="A706" s="853"/>
      <c r="B706" s="853"/>
      <c r="C706" s="853"/>
      <c r="D706" s="853"/>
      <c r="F706" s="934"/>
    </row>
    <row r="707" spans="1:6">
      <c r="A707" s="853"/>
      <c r="B707" s="853"/>
      <c r="C707" s="853"/>
      <c r="D707" s="853"/>
      <c r="F707" s="934"/>
    </row>
    <row r="708" spans="1:6">
      <c r="A708" s="853"/>
      <c r="B708" s="853"/>
      <c r="C708" s="853"/>
      <c r="D708" s="853"/>
      <c r="F708" s="934"/>
    </row>
    <row r="709" spans="1:6">
      <c r="A709" s="853"/>
      <c r="B709" s="853"/>
      <c r="C709" s="853"/>
      <c r="D709" s="853"/>
      <c r="F709" s="934"/>
    </row>
    <row r="710" spans="1:6">
      <c r="A710" s="853"/>
      <c r="B710" s="853"/>
      <c r="C710" s="853"/>
      <c r="D710" s="853"/>
      <c r="F710" s="934"/>
    </row>
    <row r="711" spans="1:6">
      <c r="A711" s="853"/>
      <c r="B711" s="853"/>
      <c r="C711" s="853"/>
      <c r="D711" s="853"/>
      <c r="F711" s="934"/>
    </row>
    <row r="712" spans="1:6">
      <c r="A712" s="853"/>
      <c r="B712" s="853"/>
      <c r="C712" s="853"/>
      <c r="D712" s="853"/>
      <c r="F712" s="934"/>
    </row>
    <row r="713" spans="1:6">
      <c r="A713" s="853"/>
      <c r="B713" s="853"/>
      <c r="C713" s="853"/>
      <c r="D713" s="853"/>
      <c r="F713" s="934"/>
    </row>
    <row r="714" spans="1:6">
      <c r="A714" s="853"/>
      <c r="B714" s="853"/>
      <c r="C714" s="853"/>
      <c r="D714" s="853"/>
      <c r="F714" s="934"/>
    </row>
    <row r="715" spans="1:6">
      <c r="A715" s="853"/>
      <c r="B715" s="853"/>
      <c r="C715" s="853"/>
      <c r="D715" s="853"/>
      <c r="F715" s="934"/>
    </row>
    <row r="716" spans="1:6">
      <c r="A716" s="853"/>
      <c r="B716" s="853"/>
      <c r="C716" s="853"/>
      <c r="D716" s="853"/>
      <c r="F716" s="934"/>
    </row>
    <row r="717" spans="1:6">
      <c r="A717" s="853"/>
      <c r="B717" s="853"/>
      <c r="C717" s="853"/>
      <c r="D717" s="853"/>
      <c r="F717" s="934"/>
    </row>
    <row r="718" spans="1:6">
      <c r="A718" s="853"/>
      <c r="B718" s="853"/>
      <c r="C718" s="853"/>
      <c r="D718" s="853"/>
      <c r="F718" s="934"/>
    </row>
    <row r="719" spans="1:6">
      <c r="A719" s="853"/>
      <c r="B719" s="853"/>
      <c r="C719" s="853"/>
      <c r="D719" s="853"/>
      <c r="F719" s="934"/>
    </row>
    <row r="720" spans="1:6">
      <c r="A720" s="853"/>
      <c r="B720" s="853"/>
      <c r="C720" s="853"/>
      <c r="D720" s="853"/>
      <c r="F720" s="934"/>
    </row>
    <row r="721" spans="1:6">
      <c r="A721" s="853"/>
      <c r="B721" s="853"/>
      <c r="C721" s="853"/>
      <c r="D721" s="853"/>
      <c r="F721" s="934"/>
    </row>
    <row r="722" spans="1:6">
      <c r="A722" s="853"/>
      <c r="B722" s="853"/>
      <c r="C722" s="853"/>
      <c r="D722" s="853"/>
      <c r="F722" s="934"/>
    </row>
    <row r="723" spans="1:6">
      <c r="A723" s="853"/>
      <c r="B723" s="853"/>
      <c r="C723" s="853"/>
      <c r="D723" s="853"/>
      <c r="F723" s="934"/>
    </row>
    <row r="724" spans="1:6">
      <c r="A724" s="853"/>
      <c r="B724" s="853"/>
      <c r="C724" s="853"/>
      <c r="D724" s="853"/>
    </row>
    <row r="725" spans="1:6">
      <c r="A725" s="853"/>
      <c r="B725" s="853"/>
      <c r="C725" s="853"/>
      <c r="D725" s="853"/>
    </row>
    <row r="726" spans="1:6">
      <c r="A726" s="853"/>
      <c r="B726" s="853"/>
      <c r="C726" s="853"/>
      <c r="D726" s="853"/>
    </row>
    <row r="727" spans="1:6">
      <c r="A727" s="853"/>
      <c r="B727" s="853"/>
      <c r="C727" s="853"/>
      <c r="D727" s="853"/>
    </row>
    <row r="728" spans="1:6">
      <c r="A728" s="853"/>
      <c r="B728" s="853"/>
      <c r="C728" s="853"/>
      <c r="D728" s="853"/>
    </row>
    <row r="729" spans="1:6">
      <c r="A729" s="853"/>
      <c r="B729" s="853"/>
      <c r="C729" s="853"/>
      <c r="D729" s="853"/>
    </row>
    <row r="730" spans="1:6">
      <c r="A730" s="853"/>
      <c r="B730" s="853"/>
      <c r="C730" s="853"/>
      <c r="D730" s="853"/>
    </row>
    <row r="731" spans="1:6">
      <c r="A731" s="853"/>
      <c r="B731" s="853"/>
      <c r="C731" s="853"/>
      <c r="D731" s="853"/>
    </row>
    <row r="732" spans="1:6">
      <c r="A732" s="853"/>
      <c r="B732" s="853"/>
      <c r="C732" s="853"/>
      <c r="D732" s="853"/>
    </row>
    <row r="733" spans="1:6">
      <c r="A733" s="853"/>
      <c r="B733" s="853"/>
      <c r="C733" s="853"/>
      <c r="D733" s="853"/>
    </row>
    <row r="734" spans="1:6">
      <c r="A734" s="853"/>
      <c r="B734" s="853"/>
      <c r="C734" s="853"/>
      <c r="D734" s="853"/>
    </row>
    <row r="735" spans="1:6">
      <c r="A735" s="853"/>
      <c r="B735" s="853"/>
      <c r="C735" s="853"/>
      <c r="D735" s="853"/>
    </row>
    <row r="736" spans="1:6">
      <c r="A736" s="853"/>
      <c r="B736" s="853"/>
      <c r="C736" s="853"/>
      <c r="D736" s="853"/>
    </row>
    <row r="737" spans="1:4">
      <c r="A737" s="853"/>
      <c r="B737" s="853"/>
      <c r="C737" s="853"/>
      <c r="D737" s="853"/>
    </row>
    <row r="738" spans="1:4">
      <c r="A738" s="853"/>
      <c r="B738" s="853"/>
      <c r="C738" s="853"/>
      <c r="D738" s="853"/>
    </row>
    <row r="739" spans="1:4">
      <c r="A739" s="853"/>
      <c r="B739" s="853"/>
      <c r="C739" s="853"/>
      <c r="D739" s="853"/>
    </row>
    <row r="740" spans="1:4">
      <c r="A740" s="853"/>
      <c r="B740" s="853"/>
      <c r="C740" s="853"/>
      <c r="D740" s="853"/>
    </row>
    <row r="741" spans="1:4">
      <c r="A741" s="853"/>
      <c r="B741" s="853"/>
      <c r="C741" s="853"/>
      <c r="D741" s="853"/>
    </row>
    <row r="742" spans="1:4">
      <c r="A742" s="853"/>
      <c r="B742" s="853"/>
      <c r="C742" s="853"/>
      <c r="D742" s="853"/>
    </row>
    <row r="743" spans="1:4">
      <c r="A743" s="853"/>
      <c r="B743" s="853"/>
      <c r="C743" s="853"/>
      <c r="D743" s="853"/>
    </row>
    <row r="744" spans="1:4">
      <c r="A744" s="853"/>
      <c r="B744" s="853"/>
      <c r="C744" s="853"/>
      <c r="D744" s="853"/>
    </row>
    <row r="745" spans="1:4">
      <c r="A745" s="853"/>
      <c r="B745" s="853"/>
      <c r="C745" s="853"/>
      <c r="D745" s="853"/>
    </row>
    <row r="746" spans="1:4">
      <c r="A746" s="853"/>
      <c r="B746" s="853"/>
      <c r="C746" s="853"/>
      <c r="D746" s="853"/>
    </row>
    <row r="747" spans="1:4">
      <c r="A747" s="853"/>
      <c r="B747" s="853"/>
      <c r="C747" s="853"/>
      <c r="D747" s="853"/>
    </row>
    <row r="748" spans="1:4">
      <c r="A748" s="853"/>
      <c r="B748" s="853"/>
      <c r="C748" s="853"/>
      <c r="D748" s="853"/>
    </row>
    <row r="749" spans="1:4">
      <c r="A749" s="853"/>
      <c r="B749" s="853"/>
      <c r="C749" s="853"/>
      <c r="D749" s="853"/>
    </row>
    <row r="750" spans="1:4">
      <c r="A750" s="853"/>
      <c r="B750" s="853"/>
      <c r="C750" s="853"/>
      <c r="D750" s="853"/>
    </row>
    <row r="751" spans="1:4">
      <c r="A751" s="853"/>
      <c r="B751" s="853"/>
      <c r="C751" s="853"/>
      <c r="D751" s="853"/>
    </row>
    <row r="752" spans="1:4">
      <c r="A752" s="853"/>
      <c r="B752" s="853"/>
      <c r="C752" s="853"/>
      <c r="D752" s="853"/>
    </row>
    <row r="753" spans="1:4">
      <c r="A753" s="853"/>
      <c r="B753" s="853"/>
      <c r="C753" s="853"/>
      <c r="D753" s="853"/>
    </row>
    <row r="754" spans="1:4">
      <c r="A754" s="853"/>
      <c r="B754" s="853"/>
      <c r="C754" s="853"/>
      <c r="D754" s="853"/>
    </row>
    <row r="755" spans="1:4">
      <c r="A755" s="853"/>
      <c r="B755" s="853"/>
      <c r="C755" s="853"/>
      <c r="D755" s="853"/>
    </row>
    <row r="756" spans="1:4">
      <c r="A756" s="853"/>
      <c r="B756" s="853"/>
      <c r="C756" s="853"/>
      <c r="D756" s="853"/>
    </row>
    <row r="757" spans="1:4">
      <c r="A757" s="853"/>
      <c r="B757" s="853"/>
      <c r="C757" s="853"/>
      <c r="D757" s="853"/>
    </row>
    <row r="758" spans="1:4">
      <c r="A758" s="853"/>
      <c r="B758" s="853"/>
      <c r="C758" s="853"/>
      <c r="D758" s="853"/>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47" orientation="portrait" r:id="rId1"/>
  <rowBreaks count="4" manualBreakCount="4">
    <brk id="25" max="5" man="1"/>
    <brk id="47" max="5" man="1"/>
    <brk id="67" max="5" man="1"/>
    <brk id="131" max="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7BAEB-4A5B-4591-A1DA-3BB53BE437DB}">
  <dimension ref="A1:F738"/>
  <sheetViews>
    <sheetView view="pageBreakPreview" topLeftCell="A201" zoomScaleNormal="100" zoomScaleSheetLayoutView="100" workbookViewId="0">
      <selection activeCell="C211" sqref="C211"/>
    </sheetView>
  </sheetViews>
  <sheetFormatPr defaultColWidth="9.140625" defaultRowHeight="11.25"/>
  <cols>
    <col min="1" max="1" width="5.28515625" style="1047" customWidth="1"/>
    <col min="2" max="2" width="37.28515625" style="822" customWidth="1"/>
    <col min="3" max="3" width="11.140625" style="832" customWidth="1"/>
    <col min="4" max="4" width="8.7109375" style="851" customWidth="1"/>
    <col min="5" max="5" width="10.140625" style="960" customWidth="1"/>
    <col min="6" max="6" width="12.85546875" style="887" customWidth="1"/>
    <col min="7" max="16384" width="9.140625" style="776"/>
  </cols>
  <sheetData>
    <row r="1" spans="1:6" ht="22.5">
      <c r="A1" s="2471" t="s">
        <v>0</v>
      </c>
      <c r="B1" s="142" t="s">
        <v>1</v>
      </c>
      <c r="C1" s="143" t="s">
        <v>2</v>
      </c>
      <c r="D1" s="144" t="s">
        <v>3</v>
      </c>
      <c r="E1" s="514" t="s">
        <v>4</v>
      </c>
      <c r="F1" s="2473" t="s">
        <v>5</v>
      </c>
    </row>
    <row r="2" spans="1:6">
      <c r="A2" s="2472"/>
      <c r="B2" s="145"/>
      <c r="C2" s="146"/>
      <c r="D2" s="147"/>
      <c r="E2" s="516"/>
      <c r="F2" s="2474"/>
    </row>
    <row r="3" spans="1:6">
      <c r="A3" s="551"/>
      <c r="B3" s="552"/>
      <c r="C3" s="551"/>
      <c r="D3" s="553"/>
      <c r="E3" s="56"/>
      <c r="F3" s="553"/>
    </row>
    <row r="4" spans="1:6" ht="12.75">
      <c r="A4" s="468" t="s">
        <v>3869</v>
      </c>
      <c r="B4" s="469" t="s">
        <v>3775</v>
      </c>
      <c r="C4" s="470"/>
      <c r="D4" s="471"/>
      <c r="E4" s="2377"/>
      <c r="F4" s="639"/>
    </row>
    <row r="5" spans="1:6">
      <c r="A5" s="659"/>
      <c r="B5" s="660"/>
      <c r="C5" s="661"/>
      <c r="D5" s="662"/>
      <c r="E5" s="781"/>
      <c r="F5" s="747"/>
    </row>
    <row r="6" spans="1:6" ht="12.75">
      <c r="A6" s="1155" t="s">
        <v>3774</v>
      </c>
      <c r="B6" s="1344" t="s">
        <v>3775</v>
      </c>
      <c r="C6" s="1157"/>
      <c r="D6" s="1158"/>
      <c r="E6" s="781"/>
      <c r="F6" s="748"/>
    </row>
    <row r="7" spans="1:6" ht="12.75">
      <c r="A7" s="1361"/>
      <c r="B7" s="1344"/>
      <c r="C7" s="1157"/>
      <c r="D7" s="1158"/>
      <c r="E7" s="781"/>
      <c r="F7" s="748"/>
    </row>
    <row r="8" spans="1:6" ht="12.75">
      <c r="A8" s="670"/>
      <c r="B8" s="1235" t="s">
        <v>3776</v>
      </c>
      <c r="C8" s="665"/>
      <c r="D8" s="693"/>
      <c r="E8" s="781"/>
      <c r="F8" s="748"/>
    </row>
    <row r="9" spans="1:6" ht="25.5">
      <c r="A9" s="732" t="s">
        <v>3448</v>
      </c>
      <c r="B9" s="1235" t="s">
        <v>3777</v>
      </c>
      <c r="C9" s="665"/>
      <c r="D9" s="693"/>
      <c r="E9" s="781"/>
      <c r="F9" s="748"/>
    </row>
    <row r="10" spans="1:6" ht="63.75">
      <c r="A10" s="670" t="s">
        <v>3448</v>
      </c>
      <c r="B10" s="667" t="s">
        <v>3778</v>
      </c>
      <c r="C10" s="665"/>
      <c r="D10" s="693"/>
      <c r="E10" s="781"/>
      <c r="F10" s="748"/>
    </row>
    <row r="11" spans="1:6" ht="12.75">
      <c r="A11" s="670"/>
      <c r="B11" s="1235"/>
      <c r="C11" s="665"/>
      <c r="D11" s="693"/>
      <c r="E11" s="781"/>
      <c r="F11" s="748"/>
    </row>
    <row r="12" spans="1:6" ht="12.75">
      <c r="A12" s="1163" t="s">
        <v>3509</v>
      </c>
      <c r="B12" s="1362" t="s">
        <v>3779</v>
      </c>
      <c r="C12" s="665"/>
      <c r="D12" s="693"/>
      <c r="E12" s="781"/>
      <c r="F12" s="750"/>
    </row>
    <row r="13" spans="1:6" ht="12.75">
      <c r="A13" s="670"/>
      <c r="B13" s="1235"/>
      <c r="C13" s="665"/>
      <c r="D13" s="693"/>
      <c r="E13" s="781"/>
      <c r="F13" s="750"/>
    </row>
    <row r="14" spans="1:6" ht="12.75">
      <c r="A14" s="1187"/>
      <c r="B14" s="716" t="s">
        <v>3780</v>
      </c>
      <c r="C14" s="665"/>
      <c r="D14" s="693"/>
      <c r="E14" s="781"/>
      <c r="F14" s="750"/>
    </row>
    <row r="15" spans="1:6" ht="76.5">
      <c r="A15" s="670" t="s">
        <v>3445</v>
      </c>
      <c r="B15" s="667" t="s">
        <v>3781</v>
      </c>
      <c r="C15" s="671"/>
      <c r="D15" s="672"/>
      <c r="E15" s="781"/>
      <c r="F15" s="752"/>
    </row>
    <row r="16" spans="1:6" ht="12.75">
      <c r="A16" s="670" t="s">
        <v>3448</v>
      </c>
      <c r="B16" s="1235" t="s">
        <v>3782</v>
      </c>
      <c r="C16" s="671" t="s">
        <v>329</v>
      </c>
      <c r="D16" s="672">
        <v>360</v>
      </c>
      <c r="E16" s="2419">
        <v>7</v>
      </c>
      <c r="F16" s="1111">
        <f t="shared" ref="F16:F44" si="0">D16*E16</f>
        <v>2520</v>
      </c>
    </row>
    <row r="17" spans="1:6" ht="12.75">
      <c r="A17" s="670" t="s">
        <v>3448</v>
      </c>
      <c r="B17" s="1235" t="s">
        <v>3783</v>
      </c>
      <c r="C17" s="671" t="s">
        <v>329</v>
      </c>
      <c r="D17" s="672">
        <v>530</v>
      </c>
      <c r="E17" s="2419">
        <v>7</v>
      </c>
      <c r="F17" s="1111">
        <f t="shared" si="0"/>
        <v>3710</v>
      </c>
    </row>
    <row r="18" spans="1:6" ht="25.5">
      <c r="A18" s="670" t="s">
        <v>3448</v>
      </c>
      <c r="B18" s="1235" t="s">
        <v>3784</v>
      </c>
      <c r="C18" s="671" t="s">
        <v>95</v>
      </c>
      <c r="D18" s="672">
        <v>1</v>
      </c>
      <c r="E18" s="2419">
        <v>1500</v>
      </c>
      <c r="F18" s="1111">
        <f t="shared" si="0"/>
        <v>1500</v>
      </c>
    </row>
    <row r="19" spans="1:6" ht="25.5">
      <c r="A19" s="670" t="s">
        <v>3448</v>
      </c>
      <c r="B19" s="1235" t="s">
        <v>3785</v>
      </c>
      <c r="C19" s="671" t="s">
        <v>95</v>
      </c>
      <c r="D19" s="672">
        <v>1</v>
      </c>
      <c r="E19" s="2419">
        <v>1500</v>
      </c>
      <c r="F19" s="1111">
        <f t="shared" si="0"/>
        <v>1500</v>
      </c>
    </row>
    <row r="20" spans="1:6" ht="25.5">
      <c r="A20" s="670" t="s">
        <v>3448</v>
      </c>
      <c r="B20" s="1235" t="s">
        <v>3786</v>
      </c>
      <c r="C20" s="671" t="s">
        <v>95</v>
      </c>
      <c r="D20" s="672">
        <v>1</v>
      </c>
      <c r="E20" s="2419">
        <v>1500</v>
      </c>
      <c r="F20" s="1111">
        <f t="shared" si="0"/>
        <v>1500</v>
      </c>
    </row>
    <row r="21" spans="1:6" ht="38.25">
      <c r="A21" s="670" t="s">
        <v>3448</v>
      </c>
      <c r="B21" s="1235" t="s">
        <v>3787</v>
      </c>
      <c r="C21" s="671" t="s">
        <v>95</v>
      </c>
      <c r="D21" s="672">
        <v>1</v>
      </c>
      <c r="E21" s="2419">
        <v>500</v>
      </c>
      <c r="F21" s="1111">
        <f t="shared" si="0"/>
        <v>500</v>
      </c>
    </row>
    <row r="22" spans="1:6" ht="12.75">
      <c r="A22" s="670"/>
      <c r="B22" s="1235"/>
      <c r="C22" s="665"/>
      <c r="D22" s="672"/>
      <c r="E22" s="781"/>
      <c r="F22" s="1111"/>
    </row>
    <row r="23" spans="1:6" ht="12.75">
      <c r="A23" s="670"/>
      <c r="B23" s="1235"/>
      <c r="C23" s="665"/>
      <c r="D23" s="672"/>
      <c r="E23" s="781"/>
      <c r="F23" s="1111"/>
    </row>
    <row r="24" spans="1:6" ht="12.75">
      <c r="A24" s="1163"/>
      <c r="B24" s="716" t="s">
        <v>3788</v>
      </c>
      <c r="C24" s="665"/>
      <c r="D24" s="672"/>
      <c r="E24" s="781"/>
      <c r="F24" s="1111"/>
    </row>
    <row r="25" spans="1:6" ht="38.25">
      <c r="A25" s="680" t="s">
        <v>3452</v>
      </c>
      <c r="B25" s="667" t="s">
        <v>3789</v>
      </c>
      <c r="C25" s="665"/>
      <c r="D25" s="672"/>
      <c r="E25" s="781"/>
      <c r="F25" s="1111"/>
    </row>
    <row r="26" spans="1:6" ht="114.75">
      <c r="A26" s="670"/>
      <c r="B26" s="1363" t="s">
        <v>3790</v>
      </c>
      <c r="C26" s="671"/>
      <c r="D26" s="672"/>
      <c r="E26" s="781"/>
      <c r="F26" s="1111"/>
    </row>
    <row r="27" spans="1:6" ht="242.25">
      <c r="A27" s="670"/>
      <c r="B27" s="1363" t="s">
        <v>3791</v>
      </c>
      <c r="C27" s="671"/>
      <c r="D27" s="672"/>
      <c r="E27" s="781"/>
      <c r="F27" s="1111"/>
    </row>
    <row r="28" spans="1:6" ht="165.75">
      <c r="A28" s="670"/>
      <c r="B28" s="1364" t="s">
        <v>3792</v>
      </c>
      <c r="C28" s="671" t="s">
        <v>272</v>
      </c>
      <c r="D28" s="672">
        <v>278</v>
      </c>
      <c r="E28" s="2419">
        <v>128</v>
      </c>
      <c r="F28" s="1111">
        <f t="shared" si="0"/>
        <v>35584</v>
      </c>
    </row>
    <row r="29" spans="1:6" ht="12.75">
      <c r="A29" s="670"/>
      <c r="B29" s="1364"/>
      <c r="C29" s="671"/>
      <c r="D29" s="672"/>
      <c r="E29" s="2419"/>
      <c r="F29" s="1111">
        <f t="shared" si="0"/>
        <v>0</v>
      </c>
    </row>
    <row r="30" spans="1:6" ht="25.5">
      <c r="A30" s="670" t="s">
        <v>3448</v>
      </c>
      <c r="B30" s="667" t="s">
        <v>3793</v>
      </c>
      <c r="C30" s="671" t="s">
        <v>272</v>
      </c>
      <c r="D30" s="672">
        <v>278</v>
      </c>
      <c r="E30" s="2419">
        <v>4</v>
      </c>
      <c r="F30" s="1111">
        <f t="shared" si="0"/>
        <v>1112</v>
      </c>
    </row>
    <row r="31" spans="1:6" ht="25.5">
      <c r="A31" s="670" t="s">
        <v>3448</v>
      </c>
      <c r="B31" s="667" t="s">
        <v>3794</v>
      </c>
      <c r="C31" s="671" t="s">
        <v>272</v>
      </c>
      <c r="D31" s="672">
        <v>278</v>
      </c>
      <c r="E31" s="2419">
        <v>4</v>
      </c>
      <c r="F31" s="1111">
        <f t="shared" si="0"/>
        <v>1112</v>
      </c>
    </row>
    <row r="32" spans="1:6" ht="25.5">
      <c r="A32" s="732" t="s">
        <v>3448</v>
      </c>
      <c r="B32" s="667" t="s">
        <v>3795</v>
      </c>
      <c r="C32" s="671" t="s">
        <v>329</v>
      </c>
      <c r="D32" s="672">
        <v>1000</v>
      </c>
      <c r="E32" s="2419">
        <v>2</v>
      </c>
      <c r="F32" s="1111">
        <f t="shared" si="0"/>
        <v>2000</v>
      </c>
    </row>
    <row r="33" spans="1:6" ht="25.5">
      <c r="A33" s="670" t="s">
        <v>3448</v>
      </c>
      <c r="B33" s="667" t="s">
        <v>3796</v>
      </c>
      <c r="C33" s="671" t="s">
        <v>329</v>
      </c>
      <c r="D33" s="672">
        <v>1000</v>
      </c>
      <c r="E33" s="2419">
        <v>2</v>
      </c>
      <c r="F33" s="1111">
        <f t="shared" si="0"/>
        <v>2000</v>
      </c>
    </row>
    <row r="34" spans="1:6" ht="12.75">
      <c r="A34" s="670" t="s">
        <v>3448</v>
      </c>
      <c r="B34" s="667" t="s">
        <v>3797</v>
      </c>
      <c r="C34" s="671" t="s">
        <v>272</v>
      </c>
      <c r="D34" s="672">
        <v>600</v>
      </c>
      <c r="E34" s="2420">
        <v>0.3</v>
      </c>
      <c r="F34" s="1111">
        <f t="shared" si="0"/>
        <v>180</v>
      </c>
    </row>
    <row r="35" spans="1:6" ht="25.5">
      <c r="A35" s="670" t="s">
        <v>3448</v>
      </c>
      <c r="B35" s="667" t="s">
        <v>3798</v>
      </c>
      <c r="C35" s="671" t="s">
        <v>329</v>
      </c>
      <c r="D35" s="672">
        <v>115</v>
      </c>
      <c r="E35" s="2419">
        <v>30</v>
      </c>
      <c r="F35" s="1111">
        <f t="shared" si="0"/>
        <v>3450</v>
      </c>
    </row>
    <row r="36" spans="1:6" ht="25.5">
      <c r="A36" s="670" t="s">
        <v>3448</v>
      </c>
      <c r="B36" s="667" t="s">
        <v>3799</v>
      </c>
      <c r="C36" s="671" t="s">
        <v>329</v>
      </c>
      <c r="D36" s="672">
        <v>115</v>
      </c>
      <c r="E36" s="2419">
        <v>10</v>
      </c>
      <c r="F36" s="1111">
        <f t="shared" si="0"/>
        <v>1150</v>
      </c>
    </row>
    <row r="37" spans="1:6" ht="51">
      <c r="A37" s="670" t="s">
        <v>3448</v>
      </c>
      <c r="B37" s="1162" t="s">
        <v>3800</v>
      </c>
      <c r="C37" s="683" t="s">
        <v>95</v>
      </c>
      <c r="D37" s="684">
        <v>1</v>
      </c>
      <c r="E37" s="2419">
        <v>150</v>
      </c>
      <c r="F37" s="1111">
        <f t="shared" si="0"/>
        <v>150</v>
      </c>
    </row>
    <row r="38" spans="1:6" ht="12.75">
      <c r="A38" s="670"/>
      <c r="B38" s="1162"/>
      <c r="C38" s="683"/>
      <c r="D38" s="684"/>
      <c r="E38" s="781"/>
      <c r="F38" s="1111"/>
    </row>
    <row r="39" spans="1:6" ht="12.75">
      <c r="A39" s="670"/>
      <c r="B39" s="667"/>
      <c r="C39" s="665"/>
      <c r="D39" s="672"/>
      <c r="E39" s="781"/>
      <c r="F39" s="1111"/>
    </row>
    <row r="40" spans="1:6" ht="12.75">
      <c r="A40" s="1163"/>
      <c r="B40" s="716" t="s">
        <v>3801</v>
      </c>
      <c r="C40" s="665"/>
      <c r="D40" s="672"/>
      <c r="E40" s="781"/>
      <c r="F40" s="1111"/>
    </row>
    <row r="41" spans="1:6" ht="38.25">
      <c r="A41" s="680" t="s">
        <v>3454</v>
      </c>
      <c r="B41" s="667" t="s">
        <v>3802</v>
      </c>
      <c r="C41" s="665"/>
      <c r="D41" s="672"/>
      <c r="E41" s="781"/>
      <c r="F41" s="1111"/>
    </row>
    <row r="42" spans="1:6" ht="76.5">
      <c r="A42" s="670"/>
      <c r="B42" s="1363" t="s">
        <v>3803</v>
      </c>
      <c r="C42" s="682"/>
      <c r="D42" s="1365"/>
      <c r="E42" s="781"/>
      <c r="F42" s="1111"/>
    </row>
    <row r="43" spans="1:6" ht="140.25">
      <c r="A43" s="670"/>
      <c r="B43" s="1363" t="s">
        <v>3804</v>
      </c>
      <c r="C43" s="671"/>
      <c r="D43" s="672"/>
      <c r="E43" s="781"/>
      <c r="F43" s="1111"/>
    </row>
    <row r="44" spans="1:6" ht="165.75">
      <c r="A44" s="670"/>
      <c r="B44" s="1363" t="s">
        <v>3805</v>
      </c>
      <c r="C44" s="671" t="s">
        <v>272</v>
      </c>
      <c r="D44" s="672">
        <v>1</v>
      </c>
      <c r="E44" s="2419">
        <v>6000</v>
      </c>
      <c r="F44" s="1111">
        <f t="shared" si="0"/>
        <v>6000</v>
      </c>
    </row>
    <row r="45" spans="1:6" ht="12.75">
      <c r="A45" s="670"/>
      <c r="B45" s="1363"/>
      <c r="C45" s="671"/>
      <c r="D45" s="672"/>
      <c r="E45" s="781"/>
      <c r="F45" s="752"/>
    </row>
    <row r="46" spans="1:6" ht="12.75">
      <c r="A46" s="1366"/>
      <c r="B46" s="1359" t="s">
        <v>3806</v>
      </c>
      <c r="C46" s="1194"/>
      <c r="D46" s="1195"/>
      <c r="E46" s="2418"/>
      <c r="F46" s="2078">
        <f>SUM(F16:F45)</f>
        <v>63968</v>
      </c>
    </row>
    <row r="47" spans="1:6" ht="12.75">
      <c r="A47" s="670"/>
      <c r="B47" s="1363"/>
      <c r="C47" s="671"/>
      <c r="D47" s="693"/>
      <c r="E47" s="781"/>
      <c r="F47" s="751"/>
    </row>
    <row r="48" spans="1:6" ht="12.75">
      <c r="A48" s="682"/>
      <c r="B48" s="682"/>
      <c r="C48" s="671"/>
      <c r="D48" s="693"/>
      <c r="E48" s="781"/>
      <c r="F48" s="754"/>
    </row>
    <row r="49" spans="1:6" ht="25.5">
      <c r="A49" s="1163" t="s">
        <v>3511</v>
      </c>
      <c r="B49" s="716" t="s">
        <v>3535</v>
      </c>
      <c r="C49" s="671"/>
      <c r="D49" s="693"/>
      <c r="E49" s="781"/>
      <c r="F49" s="751"/>
    </row>
    <row r="50" spans="1:6" ht="12.75">
      <c r="A50" s="670"/>
      <c r="B50" s="1235"/>
      <c r="C50" s="671"/>
      <c r="D50" s="693"/>
      <c r="E50" s="781"/>
      <c r="F50" s="751"/>
    </row>
    <row r="51" spans="1:6" ht="12.75">
      <c r="A51" s="682"/>
      <c r="B51" s="682" t="s">
        <v>3776</v>
      </c>
      <c r="C51" s="671"/>
      <c r="D51" s="693"/>
      <c r="E51" s="781"/>
      <c r="F51" s="751"/>
    </row>
    <row r="52" spans="1:6" ht="38.25">
      <c r="A52" s="687" t="s">
        <v>3448</v>
      </c>
      <c r="B52" s="667" t="s">
        <v>3807</v>
      </c>
      <c r="C52" s="671"/>
      <c r="D52" s="693"/>
      <c r="E52" s="781"/>
      <c r="F52" s="750"/>
    </row>
    <row r="53" spans="1:6" ht="12.75">
      <c r="A53" s="691"/>
      <c r="B53" s="682"/>
      <c r="C53" s="671"/>
      <c r="D53" s="693"/>
      <c r="E53" s="781"/>
      <c r="F53" s="751"/>
    </row>
    <row r="54" spans="1:6" ht="89.25">
      <c r="A54" s="691" t="s">
        <v>3445</v>
      </c>
      <c r="B54" s="667" t="s">
        <v>3808</v>
      </c>
      <c r="C54" s="671"/>
      <c r="D54" s="672"/>
      <c r="E54" s="781"/>
      <c r="F54" s="754"/>
    </row>
    <row r="55" spans="1:6" ht="12.75">
      <c r="A55" s="691"/>
      <c r="B55" s="1367" t="s">
        <v>3809</v>
      </c>
      <c r="C55" s="671"/>
      <c r="D55" s="672"/>
      <c r="E55" s="781"/>
      <c r="F55" s="1382"/>
    </row>
    <row r="56" spans="1:6" ht="25.5">
      <c r="A56" s="680" t="s">
        <v>3448</v>
      </c>
      <c r="B56" s="681" t="s">
        <v>3810</v>
      </c>
      <c r="C56" s="717" t="s">
        <v>329</v>
      </c>
      <c r="D56" s="719">
        <v>35</v>
      </c>
      <c r="E56" s="813">
        <v>165</v>
      </c>
      <c r="F56" s="1111">
        <f t="shared" ref="F56" si="1">D56*E56</f>
        <v>5775</v>
      </c>
    </row>
    <row r="57" spans="1:6" ht="12.75">
      <c r="A57" s="691"/>
      <c r="B57" s="1367" t="s">
        <v>3643</v>
      </c>
      <c r="C57" s="671"/>
      <c r="D57" s="672"/>
      <c r="E57" s="2419"/>
      <c r="F57" s="752"/>
    </row>
    <row r="58" spans="1:6" ht="12.75">
      <c r="A58" s="687" t="s">
        <v>3448</v>
      </c>
      <c r="B58" s="682" t="s">
        <v>3811</v>
      </c>
      <c r="C58" s="671" t="s">
        <v>329</v>
      </c>
      <c r="D58" s="672">
        <v>200</v>
      </c>
      <c r="E58" s="2419">
        <v>4</v>
      </c>
      <c r="F58" s="1111">
        <f t="shared" ref="F58:F64" si="2">D58*E58</f>
        <v>800</v>
      </c>
    </row>
    <row r="59" spans="1:6" ht="12.75">
      <c r="A59" s="682"/>
      <c r="B59" s="682"/>
      <c r="C59" s="671"/>
      <c r="D59" s="672"/>
      <c r="E59" s="2419"/>
      <c r="F59" s="1111"/>
    </row>
    <row r="60" spans="1:6" ht="51">
      <c r="A60" s="691" t="s">
        <v>3452</v>
      </c>
      <c r="B60" s="667" t="s">
        <v>3546</v>
      </c>
      <c r="C60" s="671"/>
      <c r="D60" s="672"/>
      <c r="E60" s="2419"/>
      <c r="F60" s="752"/>
    </row>
    <row r="61" spans="1:6" ht="12.75">
      <c r="A61" s="670" t="s">
        <v>3547</v>
      </c>
      <c r="B61" s="667" t="s">
        <v>3812</v>
      </c>
      <c r="C61" s="671" t="s">
        <v>329</v>
      </c>
      <c r="D61" s="672">
        <v>20</v>
      </c>
      <c r="E61" s="2419">
        <v>4</v>
      </c>
      <c r="F61" s="1111">
        <f t="shared" si="2"/>
        <v>80</v>
      </c>
    </row>
    <row r="62" spans="1:6" ht="12.75">
      <c r="A62" s="670" t="s">
        <v>3547</v>
      </c>
      <c r="B62" s="667" t="s">
        <v>3813</v>
      </c>
      <c r="C62" s="671" t="s">
        <v>329</v>
      </c>
      <c r="D62" s="672">
        <v>20</v>
      </c>
      <c r="E62" s="2419">
        <v>4</v>
      </c>
      <c r="F62" s="1111">
        <f t="shared" si="2"/>
        <v>80</v>
      </c>
    </row>
    <row r="63" spans="1:6" ht="12.75">
      <c r="A63" s="682"/>
      <c r="B63" s="682"/>
      <c r="C63" s="671"/>
      <c r="D63" s="672"/>
      <c r="E63" s="2419"/>
      <c r="F63" s="752"/>
    </row>
    <row r="64" spans="1:6" ht="63.75">
      <c r="A64" s="670" t="s">
        <v>3454</v>
      </c>
      <c r="B64" s="667" t="s">
        <v>3814</v>
      </c>
      <c r="C64" s="671" t="s">
        <v>272</v>
      </c>
      <c r="D64" s="693">
        <v>5</v>
      </c>
      <c r="E64" s="1063">
        <v>120</v>
      </c>
      <c r="F64" s="1111">
        <f t="shared" si="2"/>
        <v>600</v>
      </c>
    </row>
    <row r="65" spans="1:6" ht="12.75">
      <c r="A65" s="682"/>
      <c r="B65" s="682"/>
      <c r="C65" s="671"/>
      <c r="D65" s="693"/>
      <c r="E65" s="781"/>
      <c r="F65" s="754"/>
    </row>
    <row r="66" spans="1:6" ht="12.75">
      <c r="A66" s="1366"/>
      <c r="B66" s="1359" t="s">
        <v>3815</v>
      </c>
      <c r="C66" s="1194"/>
      <c r="D66" s="1195"/>
      <c r="E66" s="2418"/>
      <c r="F66" s="2078">
        <f>SUM(F56:F64)</f>
        <v>7335</v>
      </c>
    </row>
    <row r="67" spans="1:6" ht="12.75">
      <c r="A67" s="682"/>
      <c r="B67" s="682"/>
      <c r="C67" s="671"/>
      <c r="D67" s="693"/>
      <c r="E67" s="781"/>
      <c r="F67" s="754"/>
    </row>
    <row r="68" spans="1:6" ht="12.75">
      <c r="A68" s="682"/>
      <c r="B68" s="682"/>
      <c r="C68" s="671"/>
      <c r="D68" s="693"/>
      <c r="E68" s="781"/>
      <c r="F68" s="754"/>
    </row>
    <row r="69" spans="1:6" ht="12.75">
      <c r="A69" s="1163" t="s">
        <v>3454</v>
      </c>
      <c r="B69" s="1368" t="s">
        <v>3816</v>
      </c>
      <c r="C69" s="671"/>
      <c r="D69" s="693"/>
      <c r="E69" s="781"/>
      <c r="F69" s="751"/>
    </row>
    <row r="70" spans="1:6" ht="12.75">
      <c r="A70" s="670"/>
      <c r="B70" s="1363"/>
      <c r="C70" s="671"/>
      <c r="D70" s="693"/>
      <c r="E70" s="781"/>
      <c r="F70" s="754"/>
    </row>
    <row r="71" spans="1:6" ht="12.75">
      <c r="A71" s="1187"/>
      <c r="B71" s="716" t="s">
        <v>3817</v>
      </c>
      <c r="C71" s="671"/>
      <c r="D71" s="693"/>
      <c r="E71" s="781"/>
      <c r="F71" s="751"/>
    </row>
    <row r="72" spans="1:6" ht="12.75">
      <c r="A72" s="1187"/>
      <c r="B72" s="716"/>
      <c r="C72" s="671"/>
      <c r="D72" s="693"/>
      <c r="E72" s="781"/>
      <c r="F72" s="751"/>
    </row>
    <row r="73" spans="1:6" ht="25.5">
      <c r="A73" s="680" t="s">
        <v>3445</v>
      </c>
      <c r="B73" s="667" t="s">
        <v>3818</v>
      </c>
      <c r="C73" s="671"/>
      <c r="D73" s="693"/>
      <c r="E73" s="781"/>
      <c r="F73" s="751"/>
    </row>
    <row r="74" spans="1:6" ht="76.5">
      <c r="A74" s="670" t="s">
        <v>3448</v>
      </c>
      <c r="B74" s="667" t="s">
        <v>3819</v>
      </c>
      <c r="C74" s="671"/>
      <c r="D74" s="693"/>
      <c r="E74" s="781"/>
      <c r="F74" s="750"/>
    </row>
    <row r="75" spans="1:6" ht="38.25">
      <c r="A75" s="670" t="s">
        <v>3448</v>
      </c>
      <c r="B75" s="667" t="s">
        <v>3820</v>
      </c>
      <c r="C75" s="671"/>
      <c r="D75" s="693"/>
      <c r="E75" s="781"/>
      <c r="F75" s="751"/>
    </row>
    <row r="76" spans="1:6" ht="25.5">
      <c r="A76" s="670" t="s">
        <v>3448</v>
      </c>
      <c r="B76" s="667" t="s">
        <v>3821</v>
      </c>
      <c r="C76" s="671"/>
      <c r="D76" s="693"/>
      <c r="E76" s="781"/>
      <c r="F76" s="754"/>
    </row>
    <row r="77" spans="1:6" ht="25.5">
      <c r="A77" s="670" t="s">
        <v>3448</v>
      </c>
      <c r="B77" s="667" t="s">
        <v>3822</v>
      </c>
      <c r="C77" s="671"/>
      <c r="D77" s="693"/>
      <c r="E77" s="781"/>
      <c r="F77" s="751"/>
    </row>
    <row r="78" spans="1:6" ht="25.5">
      <c r="A78" s="670" t="s">
        <v>3448</v>
      </c>
      <c r="B78" s="667" t="s">
        <v>3823</v>
      </c>
      <c r="C78" s="671"/>
      <c r="D78" s="693"/>
      <c r="E78" s="781"/>
      <c r="F78" s="754"/>
    </row>
    <row r="79" spans="1:6" ht="25.5">
      <c r="A79" s="670" t="s">
        <v>3448</v>
      </c>
      <c r="B79" s="667" t="s">
        <v>3824</v>
      </c>
      <c r="C79" s="671"/>
      <c r="D79" s="693"/>
      <c r="E79" s="781"/>
      <c r="F79" s="751"/>
    </row>
    <row r="80" spans="1:6" ht="25.5">
      <c r="A80" s="670" t="s">
        <v>3448</v>
      </c>
      <c r="B80" s="667" t="s">
        <v>3825</v>
      </c>
      <c r="C80" s="671"/>
      <c r="D80" s="693"/>
      <c r="E80" s="781"/>
      <c r="F80" s="751"/>
    </row>
    <row r="81" spans="1:6" ht="25.5">
      <c r="A81" s="670" t="s">
        <v>3448</v>
      </c>
      <c r="B81" s="1175" t="s">
        <v>3826</v>
      </c>
      <c r="C81" s="1176"/>
      <c r="D81" s="693"/>
      <c r="E81" s="2071"/>
      <c r="F81" s="2079"/>
    </row>
    <row r="82" spans="1:6" ht="12.75">
      <c r="A82" s="670"/>
      <c r="B82" s="667"/>
      <c r="C82" s="671" t="s">
        <v>3450</v>
      </c>
      <c r="D82" s="1369">
        <v>1</v>
      </c>
      <c r="E82" s="2421">
        <v>5700</v>
      </c>
      <c r="F82" s="1111">
        <f t="shared" ref="F82" si="3">D82*E82</f>
        <v>5700</v>
      </c>
    </row>
    <row r="83" spans="1:6" ht="12.75">
      <c r="A83" s="670"/>
      <c r="B83" s="667"/>
      <c r="C83" s="671"/>
      <c r="D83" s="693"/>
      <c r="E83" s="781"/>
      <c r="F83" s="751"/>
    </row>
    <row r="84" spans="1:6" ht="12.75">
      <c r="A84" s="670"/>
      <c r="B84" s="667"/>
      <c r="C84" s="671"/>
      <c r="D84" s="693"/>
      <c r="E84" s="781"/>
      <c r="F84" s="754"/>
    </row>
    <row r="85" spans="1:6" ht="12.75">
      <c r="A85" s="1187"/>
      <c r="B85" s="716" t="s">
        <v>3827</v>
      </c>
      <c r="C85" s="665"/>
      <c r="D85" s="693"/>
      <c r="E85" s="781"/>
      <c r="F85" s="751"/>
    </row>
    <row r="86" spans="1:6" ht="12.75">
      <c r="A86" s="1187"/>
      <c r="B86" s="716"/>
      <c r="C86" s="665"/>
      <c r="D86" s="693"/>
      <c r="E86" s="781"/>
      <c r="F86" s="751"/>
    </row>
    <row r="87" spans="1:6" ht="25.5">
      <c r="A87" s="680" t="s">
        <v>3518</v>
      </c>
      <c r="B87" s="667" t="s">
        <v>3828</v>
      </c>
      <c r="C87" s="665"/>
      <c r="D87" s="693"/>
      <c r="E87" s="781"/>
      <c r="F87" s="751"/>
    </row>
    <row r="88" spans="1:6" ht="63.75">
      <c r="A88" s="670" t="s">
        <v>3448</v>
      </c>
      <c r="B88" s="667" t="s">
        <v>3829</v>
      </c>
      <c r="C88" s="671"/>
      <c r="D88" s="693"/>
      <c r="E88" s="781"/>
      <c r="F88" s="751"/>
    </row>
    <row r="89" spans="1:6" ht="25.5">
      <c r="A89" s="1170" t="s">
        <v>3448</v>
      </c>
      <c r="B89" s="667" t="s">
        <v>3830</v>
      </c>
      <c r="C89" s="671"/>
      <c r="D89" s="693"/>
      <c r="E89" s="781"/>
      <c r="F89" s="752"/>
    </row>
    <row r="90" spans="1:6" ht="25.5">
      <c r="A90" s="1170" t="s">
        <v>3448</v>
      </c>
      <c r="B90" s="667" t="s">
        <v>3831</v>
      </c>
      <c r="C90" s="671"/>
      <c r="D90" s="693"/>
      <c r="E90" s="781"/>
      <c r="F90" s="751"/>
    </row>
    <row r="91" spans="1:6" ht="25.5">
      <c r="A91" s="670" t="s">
        <v>3448</v>
      </c>
      <c r="B91" s="667" t="s">
        <v>3832</v>
      </c>
      <c r="C91" s="671"/>
      <c r="D91" s="693"/>
      <c r="E91" s="781"/>
      <c r="F91" s="754"/>
    </row>
    <row r="92" spans="1:6" ht="25.5">
      <c r="A92" s="670" t="s">
        <v>3448</v>
      </c>
      <c r="B92" s="667" t="s">
        <v>3833</v>
      </c>
      <c r="C92" s="671"/>
      <c r="D92" s="693"/>
      <c r="E92" s="781"/>
      <c r="F92" s="754"/>
    </row>
    <row r="93" spans="1:6" ht="38.25">
      <c r="A93" s="670" t="s">
        <v>3448</v>
      </c>
      <c r="B93" s="1235" t="s">
        <v>3834</v>
      </c>
      <c r="C93" s="671"/>
      <c r="D93" s="693"/>
      <c r="E93" s="781"/>
      <c r="F93" s="754"/>
    </row>
    <row r="94" spans="1:6" ht="38.25">
      <c r="A94" s="670" t="s">
        <v>3448</v>
      </c>
      <c r="B94" s="1171" t="s">
        <v>3835</v>
      </c>
      <c r="C94" s="671"/>
      <c r="D94" s="693"/>
      <c r="E94" s="781"/>
      <c r="F94" s="754"/>
    </row>
    <row r="95" spans="1:6" ht="25.5">
      <c r="A95" s="670" t="s">
        <v>3448</v>
      </c>
      <c r="B95" s="1171" t="s">
        <v>3836</v>
      </c>
      <c r="C95" s="671"/>
      <c r="D95" s="693"/>
      <c r="E95" s="781"/>
      <c r="F95" s="754"/>
    </row>
    <row r="96" spans="1:6" ht="38.25">
      <c r="A96" s="1170" t="s">
        <v>3448</v>
      </c>
      <c r="B96" s="667" t="s">
        <v>3837</v>
      </c>
      <c r="C96" s="671"/>
      <c r="D96" s="693"/>
      <c r="E96" s="781"/>
      <c r="F96" s="754"/>
    </row>
    <row r="97" spans="1:6" ht="63.75">
      <c r="A97" s="670" t="s">
        <v>3448</v>
      </c>
      <c r="B97" s="667" t="s">
        <v>3838</v>
      </c>
      <c r="C97" s="671"/>
      <c r="D97" s="693"/>
      <c r="E97" s="781"/>
      <c r="F97" s="754"/>
    </row>
    <row r="98" spans="1:6" ht="51">
      <c r="A98" s="670" t="s">
        <v>3448</v>
      </c>
      <c r="B98" s="667" t="s">
        <v>3839</v>
      </c>
      <c r="C98" s="671"/>
      <c r="D98" s="693"/>
      <c r="E98" s="781"/>
      <c r="F98" s="754"/>
    </row>
    <row r="99" spans="1:6" ht="25.5">
      <c r="A99" s="670" t="s">
        <v>3448</v>
      </c>
      <c r="B99" s="667" t="s">
        <v>3824</v>
      </c>
      <c r="C99" s="671"/>
      <c r="D99" s="693"/>
      <c r="E99" s="781"/>
      <c r="F99" s="754"/>
    </row>
    <row r="100" spans="1:6" ht="51">
      <c r="A100" s="670" t="s">
        <v>3448</v>
      </c>
      <c r="B100" s="1175" t="s">
        <v>3840</v>
      </c>
      <c r="C100" s="1176"/>
      <c r="D100" s="693"/>
      <c r="E100" s="2071"/>
      <c r="F100" s="2076"/>
    </row>
    <row r="101" spans="1:6" ht="12.75">
      <c r="A101" s="670"/>
      <c r="B101" s="667"/>
      <c r="C101" s="671" t="s">
        <v>3450</v>
      </c>
      <c r="D101" s="1369">
        <v>1</v>
      </c>
      <c r="E101" s="2421">
        <v>6900</v>
      </c>
      <c r="F101" s="1111">
        <f t="shared" ref="F101" si="4">D101*E101</f>
        <v>6900</v>
      </c>
    </row>
    <row r="102" spans="1:6" ht="12.75">
      <c r="A102" s="670"/>
      <c r="B102" s="667"/>
      <c r="C102" s="671"/>
      <c r="D102" s="672"/>
      <c r="E102" s="781"/>
      <c r="F102" s="754"/>
    </row>
    <row r="103" spans="1:6" ht="12.75">
      <c r="A103" s="1366"/>
      <c r="B103" s="1359" t="s">
        <v>3841</v>
      </c>
      <c r="C103" s="1194"/>
      <c r="D103" s="1195"/>
      <c r="E103" s="2418"/>
      <c r="F103" s="2078">
        <f>SUM(F82:F102)</f>
        <v>12600</v>
      </c>
    </row>
    <row r="104" spans="1:6" ht="12.75">
      <c r="A104" s="670"/>
      <c r="B104" s="1235"/>
      <c r="C104" s="665"/>
      <c r="D104" s="693"/>
      <c r="E104" s="781"/>
      <c r="F104" s="754"/>
    </row>
    <row r="105" spans="1:6" ht="12.75">
      <c r="A105" s="670"/>
      <c r="B105" s="1235"/>
      <c r="C105" s="665"/>
      <c r="D105" s="693"/>
      <c r="E105" s="781"/>
      <c r="F105" s="754"/>
    </row>
    <row r="106" spans="1:6" ht="12.75">
      <c r="A106" s="1370" t="s">
        <v>3522</v>
      </c>
      <c r="B106" s="1367" t="s">
        <v>3842</v>
      </c>
      <c r="C106" s="682"/>
      <c r="D106" s="682"/>
      <c r="E106" s="781"/>
      <c r="F106" s="754"/>
    </row>
    <row r="107" spans="1:6" ht="12.75">
      <c r="A107" s="682"/>
      <c r="B107" s="682"/>
      <c r="C107" s="682"/>
      <c r="D107" s="682"/>
      <c r="E107" s="781"/>
      <c r="F107" s="754"/>
    </row>
    <row r="108" spans="1:6" ht="102">
      <c r="A108" s="691" t="s">
        <v>3445</v>
      </c>
      <c r="B108" s="667" t="s">
        <v>3843</v>
      </c>
      <c r="C108" s="671" t="s">
        <v>3450</v>
      </c>
      <c r="D108" s="672">
        <v>1</v>
      </c>
      <c r="E108" s="2419">
        <v>250</v>
      </c>
      <c r="F108" s="1111">
        <f t="shared" ref="F108" si="5">D108*E108</f>
        <v>250</v>
      </c>
    </row>
    <row r="109" spans="1:6" ht="12.75">
      <c r="A109" s="682"/>
      <c r="B109" s="682"/>
      <c r="C109" s="682"/>
      <c r="D109" s="1365"/>
      <c r="E109" s="2419"/>
      <c r="F109" s="754"/>
    </row>
    <row r="110" spans="1:6" ht="25.5">
      <c r="A110" s="670" t="s">
        <v>3452</v>
      </c>
      <c r="B110" s="667" t="s">
        <v>3844</v>
      </c>
      <c r="C110" s="671"/>
      <c r="D110" s="672"/>
      <c r="E110" s="2419"/>
      <c r="F110" s="754"/>
    </row>
    <row r="111" spans="1:6" ht="51">
      <c r="A111" s="732" t="s">
        <v>3448</v>
      </c>
      <c r="B111" s="667" t="s">
        <v>3845</v>
      </c>
      <c r="C111" s="671" t="s">
        <v>329</v>
      </c>
      <c r="D111" s="672">
        <v>40</v>
      </c>
      <c r="E111" s="2419">
        <v>4.5</v>
      </c>
      <c r="F111" s="1111">
        <f t="shared" ref="F111:F113" si="6">D111*E111</f>
        <v>180</v>
      </c>
    </row>
    <row r="112" spans="1:6" ht="38.25">
      <c r="A112" s="670" t="s">
        <v>3448</v>
      </c>
      <c r="B112" s="667" t="s">
        <v>3846</v>
      </c>
      <c r="C112" s="671" t="s">
        <v>329</v>
      </c>
      <c r="D112" s="672">
        <v>100</v>
      </c>
      <c r="E112" s="2419">
        <v>3</v>
      </c>
      <c r="F112" s="1111">
        <f t="shared" si="6"/>
        <v>300</v>
      </c>
    </row>
    <row r="113" spans="1:6" ht="12.75">
      <c r="A113" s="670" t="s">
        <v>3448</v>
      </c>
      <c r="B113" s="1235" t="s">
        <v>3847</v>
      </c>
      <c r="C113" s="671" t="s">
        <v>95</v>
      </c>
      <c r="D113" s="672">
        <v>1</v>
      </c>
      <c r="E113" s="2419">
        <v>50</v>
      </c>
      <c r="F113" s="1111">
        <f t="shared" si="6"/>
        <v>50</v>
      </c>
    </row>
    <row r="114" spans="1:6" ht="12.75">
      <c r="A114" s="682"/>
      <c r="B114" s="682"/>
      <c r="C114" s="682"/>
      <c r="D114" s="682"/>
      <c r="E114" s="781"/>
      <c r="F114" s="754"/>
    </row>
    <row r="115" spans="1:6" ht="12.75">
      <c r="A115" s="1366"/>
      <c r="B115" s="1359" t="s">
        <v>3848</v>
      </c>
      <c r="C115" s="1194"/>
      <c r="D115" s="1195"/>
      <c r="E115" s="2418"/>
      <c r="F115" s="2078">
        <f>SUM(F108:F114)</f>
        <v>780</v>
      </c>
    </row>
    <row r="116" spans="1:6" ht="12.75">
      <c r="A116" s="682"/>
      <c r="B116" s="682"/>
      <c r="C116" s="682"/>
      <c r="D116" s="682"/>
      <c r="E116" s="781"/>
      <c r="F116" s="754"/>
    </row>
    <row r="117" spans="1:6" ht="12.75">
      <c r="A117" s="682"/>
      <c r="B117" s="682"/>
      <c r="C117" s="682"/>
      <c r="D117" s="682"/>
      <c r="E117" s="781"/>
      <c r="F117" s="754"/>
    </row>
    <row r="118" spans="1:6" ht="25.5">
      <c r="A118" s="1371" t="s">
        <v>3849</v>
      </c>
      <c r="B118" s="1372" t="s">
        <v>3850</v>
      </c>
      <c r="C118" s="1373"/>
      <c r="D118" s="1374"/>
      <c r="E118" s="781"/>
      <c r="F118" s="753"/>
    </row>
    <row r="119" spans="1:6" ht="12.75">
      <c r="A119" s="1371"/>
      <c r="B119" s="1372"/>
      <c r="C119" s="1373"/>
      <c r="D119" s="1374"/>
      <c r="E119" s="781"/>
      <c r="F119" s="750"/>
    </row>
    <row r="120" spans="1:6" ht="25.5">
      <c r="A120" s="736" t="s">
        <v>3851</v>
      </c>
      <c r="B120" s="1375" t="s">
        <v>3672</v>
      </c>
      <c r="C120" s="1376"/>
      <c r="D120" s="1374"/>
      <c r="E120" s="781"/>
      <c r="F120" s="750"/>
    </row>
    <row r="121" spans="1:6" ht="12.75">
      <c r="A121" s="670" t="s">
        <v>3448</v>
      </c>
      <c r="B121" s="1183" t="s">
        <v>3673</v>
      </c>
      <c r="C121" s="1376"/>
      <c r="D121" s="1374"/>
      <c r="E121" s="781"/>
      <c r="F121" s="751"/>
    </row>
    <row r="122" spans="1:6" ht="12.75">
      <c r="A122" s="670" t="s">
        <v>3448</v>
      </c>
      <c r="B122" s="1183" t="s">
        <v>3674</v>
      </c>
      <c r="C122" s="1376"/>
      <c r="D122" s="1374"/>
      <c r="E122" s="781"/>
      <c r="F122" s="750"/>
    </row>
    <row r="123" spans="1:6" ht="25.5">
      <c r="A123" s="670" t="s">
        <v>3448</v>
      </c>
      <c r="B123" s="1183" t="s">
        <v>3675</v>
      </c>
      <c r="C123" s="1376"/>
      <c r="D123" s="1374"/>
      <c r="E123" s="781"/>
      <c r="F123" s="753"/>
    </row>
    <row r="124" spans="1:6" ht="25.5">
      <c r="A124" s="670" t="s">
        <v>3448</v>
      </c>
      <c r="B124" s="1183" t="s">
        <v>3676</v>
      </c>
      <c r="C124" s="1376"/>
      <c r="D124" s="1374"/>
      <c r="E124" s="781"/>
      <c r="F124" s="754"/>
    </row>
    <row r="125" spans="1:6" ht="25.5">
      <c r="A125" s="670" t="s">
        <v>3448</v>
      </c>
      <c r="B125" s="1183" t="s">
        <v>3852</v>
      </c>
      <c r="C125" s="1376"/>
      <c r="D125" s="1374"/>
      <c r="E125" s="781"/>
      <c r="F125" s="754"/>
    </row>
    <row r="126" spans="1:6" ht="38.25">
      <c r="A126" s="670" t="s">
        <v>3448</v>
      </c>
      <c r="B126" s="1183" t="s">
        <v>3853</v>
      </c>
      <c r="C126" s="1376"/>
      <c r="D126" s="1374"/>
      <c r="E126" s="781"/>
      <c r="F126" s="754"/>
    </row>
    <row r="127" spans="1:6" ht="38.25">
      <c r="A127" s="670" t="s">
        <v>3448</v>
      </c>
      <c r="B127" s="1375" t="s">
        <v>3688</v>
      </c>
      <c r="C127" s="1168"/>
      <c r="D127" s="1335"/>
      <c r="E127" s="2071"/>
      <c r="F127" s="2076"/>
    </row>
    <row r="128" spans="1:6" ht="12.75">
      <c r="A128" s="1333"/>
      <c r="B128" s="1377"/>
      <c r="C128" s="1378" t="s">
        <v>3450</v>
      </c>
      <c r="D128" s="672">
        <v>1</v>
      </c>
      <c r="E128" s="2421">
        <v>2000</v>
      </c>
      <c r="F128" s="1111">
        <f t="shared" ref="F128" si="7">D128*E128</f>
        <v>2000</v>
      </c>
    </row>
    <row r="129" spans="1:6" ht="12.75">
      <c r="A129" s="1163"/>
      <c r="B129" s="1372"/>
      <c r="C129" s="1376"/>
      <c r="D129" s="1374"/>
      <c r="E129" s="2419"/>
      <c r="F129" s="754"/>
    </row>
    <row r="130" spans="1:6" ht="51">
      <c r="A130" s="670" t="s">
        <v>3854</v>
      </c>
      <c r="B130" s="1379" t="s">
        <v>3855</v>
      </c>
      <c r="C130" s="683"/>
      <c r="D130" s="672"/>
      <c r="E130" s="2419"/>
      <c r="F130" s="754"/>
    </row>
    <row r="131" spans="1:6" ht="38.25">
      <c r="A131" s="670" t="s">
        <v>3856</v>
      </c>
      <c r="B131" s="1183" t="s">
        <v>3857</v>
      </c>
      <c r="C131" s="683"/>
      <c r="D131" s="672"/>
      <c r="E131" s="2419"/>
      <c r="F131" s="754"/>
    </row>
    <row r="132" spans="1:6" ht="25.5">
      <c r="A132" s="670" t="s">
        <v>3858</v>
      </c>
      <c r="B132" s="1380" t="s">
        <v>3859</v>
      </c>
      <c r="C132" s="1381"/>
      <c r="D132" s="1244"/>
      <c r="E132" s="2422"/>
      <c r="F132" s="2080"/>
    </row>
    <row r="133" spans="1:6" ht="12.75">
      <c r="A133" s="670"/>
      <c r="B133" s="1183"/>
      <c r="C133" s="683" t="s">
        <v>3450</v>
      </c>
      <c r="D133" s="672">
        <v>1</v>
      </c>
      <c r="E133" s="2419">
        <v>2500</v>
      </c>
      <c r="F133" s="1111">
        <f t="shared" ref="F133" si="8">D133*E133</f>
        <v>2500</v>
      </c>
    </row>
    <row r="134" spans="1:6" ht="12.75">
      <c r="A134" s="670"/>
      <c r="B134" s="1183"/>
      <c r="C134" s="683"/>
      <c r="D134" s="672"/>
      <c r="E134" s="2419"/>
      <c r="F134" s="750"/>
    </row>
    <row r="135" spans="1:6" ht="38.25">
      <c r="A135" s="670" t="s">
        <v>3860</v>
      </c>
      <c r="B135" s="1183" t="s">
        <v>3861</v>
      </c>
      <c r="C135" s="683" t="s">
        <v>3450</v>
      </c>
      <c r="D135" s="672">
        <v>1</v>
      </c>
      <c r="E135" s="2419">
        <v>1200</v>
      </c>
      <c r="F135" s="1111">
        <f t="shared" ref="F135:F141" si="9">D135*E135</f>
        <v>1200</v>
      </c>
    </row>
    <row r="136" spans="1:6" ht="12.75">
      <c r="A136" s="680"/>
      <c r="B136" s="1183"/>
      <c r="C136" s="1376"/>
      <c r="D136" s="1374"/>
      <c r="E136" s="2419"/>
      <c r="F136" s="750"/>
    </row>
    <row r="137" spans="1:6" ht="38.25">
      <c r="A137" s="670" t="s">
        <v>3862</v>
      </c>
      <c r="B137" s="1183" t="s">
        <v>3863</v>
      </c>
      <c r="C137" s="683" t="s">
        <v>3450</v>
      </c>
      <c r="D137" s="672">
        <v>1</v>
      </c>
      <c r="E137" s="2419">
        <v>1500</v>
      </c>
      <c r="F137" s="1111">
        <f t="shared" si="9"/>
        <v>1500</v>
      </c>
    </row>
    <row r="138" spans="1:6" ht="12.75">
      <c r="A138" s="670"/>
      <c r="B138" s="1183"/>
      <c r="C138" s="683"/>
      <c r="D138" s="672"/>
      <c r="E138" s="2419"/>
      <c r="F138" s="750"/>
    </row>
    <row r="139" spans="1:6" ht="89.25">
      <c r="A139" s="670" t="s">
        <v>3864</v>
      </c>
      <c r="B139" s="1379" t="s">
        <v>3865</v>
      </c>
      <c r="C139" s="683" t="s">
        <v>3450</v>
      </c>
      <c r="D139" s="672">
        <v>1</v>
      </c>
      <c r="E139" s="2419">
        <v>1500</v>
      </c>
      <c r="F139" s="1111">
        <f t="shared" si="9"/>
        <v>1500</v>
      </c>
    </row>
    <row r="140" spans="1:6" ht="12.75">
      <c r="A140" s="1163"/>
      <c r="B140" s="1372"/>
      <c r="C140" s="1376"/>
      <c r="D140" s="1374"/>
      <c r="E140" s="781"/>
      <c r="F140" s="750"/>
    </row>
    <row r="141" spans="1:6" ht="38.25">
      <c r="A141" s="680" t="s">
        <v>3866</v>
      </c>
      <c r="B141" s="681" t="s">
        <v>3867</v>
      </c>
      <c r="C141" s="683" t="s">
        <v>3450</v>
      </c>
      <c r="D141" s="672">
        <v>1</v>
      </c>
      <c r="E141" s="781">
        <v>100</v>
      </c>
      <c r="F141" s="1111">
        <f t="shared" si="9"/>
        <v>100</v>
      </c>
    </row>
    <row r="142" spans="1:6" ht="12.75">
      <c r="A142" s="680"/>
      <c r="B142" s="681"/>
      <c r="C142" s="683"/>
      <c r="D142" s="672"/>
      <c r="E142" s="781"/>
      <c r="F142" s="750"/>
    </row>
    <row r="143" spans="1:6" ht="12.75">
      <c r="A143" s="1366"/>
      <c r="B143" s="1359" t="s">
        <v>3868</v>
      </c>
      <c r="C143" s="1194"/>
      <c r="D143" s="1195"/>
      <c r="E143" s="2418"/>
      <c r="F143" s="1195">
        <f>SUM(F120:F142)</f>
        <v>8800</v>
      </c>
    </row>
    <row r="144" spans="1:6" ht="12.75">
      <c r="A144" s="1339"/>
      <c r="B144" s="1340"/>
      <c r="C144" s="1341"/>
      <c r="D144" s="1342"/>
      <c r="E144" s="781"/>
      <c r="F144" s="789"/>
    </row>
    <row r="145" spans="1:6" ht="12.75">
      <c r="A145" s="1343"/>
      <c r="B145" s="1340"/>
      <c r="C145" s="1341"/>
      <c r="D145" s="1342"/>
      <c r="E145" s="781"/>
      <c r="F145" s="789"/>
    </row>
    <row r="146" spans="1:6" ht="12.75">
      <c r="A146" s="802"/>
      <c r="B146" s="803"/>
      <c r="C146" s="804"/>
      <c r="D146" s="805"/>
      <c r="E146" s="781"/>
      <c r="F146" s="789"/>
    </row>
    <row r="147" spans="1:6" ht="12.75">
      <c r="A147" s="802"/>
      <c r="B147" s="803"/>
      <c r="C147" s="804"/>
      <c r="D147" s="805"/>
      <c r="E147" s="781"/>
      <c r="F147" s="789"/>
    </row>
    <row r="148" spans="1:6" ht="12.75">
      <c r="A148" s="802"/>
      <c r="B148" s="803"/>
      <c r="C148" s="804"/>
      <c r="D148" s="805"/>
      <c r="E148" s="781"/>
      <c r="F148" s="789"/>
    </row>
    <row r="149" spans="1:6" ht="12.75">
      <c r="A149" s="802"/>
      <c r="B149" s="803"/>
      <c r="C149" s="804"/>
      <c r="D149" s="805"/>
      <c r="E149" s="781"/>
      <c r="F149" s="789"/>
    </row>
    <row r="150" spans="1:6" ht="12.75">
      <c r="A150" s="802"/>
      <c r="B150" s="803"/>
      <c r="C150" s="804"/>
      <c r="D150" s="805"/>
      <c r="E150" s="781"/>
      <c r="F150" s="789"/>
    </row>
    <row r="151" spans="1:6" ht="12.75">
      <c r="A151" s="802"/>
      <c r="B151" s="803"/>
      <c r="C151" s="804"/>
      <c r="D151" s="805"/>
      <c r="E151" s="781"/>
      <c r="F151" s="789"/>
    </row>
    <row r="152" spans="1:6" ht="12.75">
      <c r="A152" s="802"/>
      <c r="B152" s="803"/>
      <c r="C152" s="804"/>
      <c r="D152" s="805"/>
      <c r="E152" s="781"/>
      <c r="F152" s="789"/>
    </row>
    <row r="153" spans="1:6" ht="12.75">
      <c r="A153" s="802"/>
      <c r="B153" s="803"/>
      <c r="C153" s="804"/>
      <c r="D153" s="805"/>
      <c r="E153" s="781"/>
      <c r="F153" s="789"/>
    </row>
    <row r="154" spans="1:6" ht="12.75">
      <c r="A154" s="802"/>
      <c r="B154" s="803"/>
      <c r="C154" s="804"/>
      <c r="D154" s="805"/>
      <c r="E154" s="781"/>
      <c r="F154" s="789"/>
    </row>
    <row r="155" spans="1:6" ht="12.75">
      <c r="A155" s="802"/>
      <c r="B155" s="803"/>
      <c r="C155" s="804"/>
      <c r="D155" s="805"/>
      <c r="E155" s="781"/>
      <c r="F155" s="789"/>
    </row>
    <row r="156" spans="1:6" ht="12.75">
      <c r="A156" s="802"/>
      <c r="B156" s="803"/>
      <c r="C156" s="804"/>
      <c r="D156" s="805"/>
      <c r="E156" s="781"/>
      <c r="F156" s="789"/>
    </row>
    <row r="157" spans="1:6" ht="12.75">
      <c r="A157" s="802"/>
      <c r="B157" s="803"/>
      <c r="C157" s="804"/>
      <c r="D157" s="805"/>
      <c r="E157" s="781"/>
      <c r="F157" s="789"/>
    </row>
    <row r="158" spans="1:6" ht="12.75">
      <c r="A158" s="802"/>
      <c r="B158" s="803"/>
      <c r="C158" s="804"/>
      <c r="D158" s="805"/>
      <c r="E158" s="781"/>
      <c r="F158" s="789"/>
    </row>
    <row r="159" spans="1:6" ht="12.75">
      <c r="A159" s="802"/>
      <c r="B159" s="803"/>
      <c r="C159" s="804"/>
      <c r="D159" s="805"/>
      <c r="E159" s="781"/>
      <c r="F159" s="789"/>
    </row>
    <row r="160" spans="1:6" ht="12.75">
      <c r="A160" s="802"/>
      <c r="B160" s="803"/>
      <c r="C160" s="804"/>
      <c r="D160" s="805"/>
      <c r="E160" s="781"/>
      <c r="F160" s="789"/>
    </row>
    <row r="161" spans="1:6" ht="12.75">
      <c r="A161" s="802"/>
      <c r="B161" s="803"/>
      <c r="C161" s="804"/>
      <c r="D161" s="805"/>
      <c r="E161" s="781"/>
      <c r="F161" s="789"/>
    </row>
    <row r="162" spans="1:6" ht="12.75">
      <c r="A162" s="802"/>
      <c r="B162" s="803"/>
      <c r="C162" s="804"/>
      <c r="D162" s="805"/>
      <c r="E162" s="781"/>
      <c r="F162" s="789"/>
    </row>
    <row r="163" spans="1:6" ht="12.75">
      <c r="A163" s="802"/>
      <c r="B163" s="803"/>
      <c r="C163" s="804"/>
      <c r="D163" s="805"/>
      <c r="E163" s="781"/>
      <c r="F163" s="789"/>
    </row>
    <row r="164" spans="1:6" ht="12.75">
      <c r="A164" s="802"/>
      <c r="B164" s="803"/>
      <c r="C164" s="804"/>
      <c r="D164" s="805"/>
      <c r="E164" s="781"/>
      <c r="F164" s="789"/>
    </row>
    <row r="165" spans="1:6" ht="12.75">
      <c r="A165" s="802"/>
      <c r="B165" s="803"/>
      <c r="C165" s="804"/>
      <c r="D165" s="805"/>
      <c r="E165" s="781"/>
      <c r="F165" s="789"/>
    </row>
    <row r="166" spans="1:6" ht="12.75">
      <c r="A166" s="802"/>
      <c r="B166" s="803"/>
      <c r="C166" s="804"/>
      <c r="D166" s="805"/>
      <c r="E166" s="781"/>
      <c r="F166" s="789"/>
    </row>
    <row r="167" spans="1:6" ht="12.75">
      <c r="A167" s="802"/>
      <c r="B167" s="803"/>
      <c r="C167" s="804"/>
      <c r="D167" s="805"/>
      <c r="E167" s="781"/>
      <c r="F167" s="789"/>
    </row>
    <row r="168" spans="1:6" ht="12.75">
      <c r="A168" s="802"/>
      <c r="B168" s="803"/>
      <c r="C168" s="804"/>
      <c r="D168" s="805"/>
      <c r="E168" s="781"/>
      <c r="F168" s="789"/>
    </row>
    <row r="169" spans="1:6" ht="12.75">
      <c r="A169" s="802"/>
      <c r="B169" s="803"/>
      <c r="C169" s="804"/>
      <c r="D169" s="805"/>
      <c r="E169" s="781"/>
      <c r="F169" s="789"/>
    </row>
    <row r="170" spans="1:6" ht="12.75">
      <c r="A170" s="802"/>
      <c r="B170" s="803"/>
      <c r="C170" s="804"/>
      <c r="D170" s="805"/>
      <c r="E170" s="781"/>
      <c r="F170" s="789"/>
    </row>
    <row r="171" spans="1:6" ht="12.75">
      <c r="A171" s="802"/>
      <c r="B171" s="803"/>
      <c r="C171" s="804"/>
      <c r="D171" s="805"/>
      <c r="E171" s="781"/>
      <c r="F171" s="789"/>
    </row>
    <row r="172" spans="1:6" ht="12.75">
      <c r="A172" s="802"/>
      <c r="B172" s="803"/>
      <c r="C172" s="804"/>
      <c r="D172" s="805"/>
      <c r="E172" s="781"/>
      <c r="F172" s="789"/>
    </row>
    <row r="173" spans="1:6" ht="12.75">
      <c r="A173" s="802"/>
      <c r="B173" s="803"/>
      <c r="C173" s="804"/>
      <c r="D173" s="805"/>
      <c r="E173" s="781"/>
      <c r="F173" s="789"/>
    </row>
    <row r="174" spans="1:6" ht="12.75">
      <c r="A174" s="802"/>
      <c r="B174" s="803"/>
      <c r="C174" s="804"/>
      <c r="D174" s="805"/>
      <c r="E174" s="781"/>
      <c r="F174" s="789"/>
    </row>
    <row r="175" spans="1:6" ht="12.75">
      <c r="A175" s="802"/>
      <c r="B175" s="803"/>
      <c r="C175" s="804"/>
      <c r="D175" s="805"/>
      <c r="E175" s="781"/>
      <c r="F175" s="789"/>
    </row>
    <row r="176" spans="1:6" ht="12.75">
      <c r="A176" s="802"/>
      <c r="B176" s="803"/>
      <c r="C176" s="804"/>
      <c r="D176" s="805"/>
      <c r="E176" s="781"/>
      <c r="F176" s="789"/>
    </row>
    <row r="177" spans="1:6" ht="12.75">
      <c r="A177" s="802"/>
      <c r="B177" s="803"/>
      <c r="C177" s="804"/>
      <c r="D177" s="805"/>
      <c r="E177" s="781"/>
      <c r="F177" s="789"/>
    </row>
    <row r="178" spans="1:6" ht="12.75">
      <c r="A178" s="802"/>
      <c r="B178" s="803"/>
      <c r="C178" s="804"/>
      <c r="D178" s="805"/>
      <c r="E178" s="781"/>
      <c r="F178" s="789"/>
    </row>
    <row r="179" spans="1:6" ht="12.75">
      <c r="A179" s="802"/>
      <c r="B179" s="803"/>
      <c r="C179" s="804"/>
      <c r="D179" s="805"/>
      <c r="E179" s="781"/>
      <c r="F179" s="789"/>
    </row>
    <row r="180" spans="1:6" ht="12.75">
      <c r="A180" s="802"/>
      <c r="B180" s="803"/>
      <c r="C180" s="804"/>
      <c r="D180" s="805"/>
      <c r="E180" s="781"/>
      <c r="F180" s="789"/>
    </row>
    <row r="181" spans="1:6" ht="12.75">
      <c r="A181" s="802"/>
      <c r="B181" s="803"/>
      <c r="C181" s="804"/>
      <c r="D181" s="805"/>
      <c r="E181" s="781"/>
      <c r="F181" s="789"/>
    </row>
    <row r="182" spans="1:6" ht="12.75">
      <c r="A182" s="802"/>
      <c r="B182" s="803"/>
      <c r="C182" s="804"/>
      <c r="D182" s="805"/>
      <c r="E182" s="781"/>
      <c r="F182" s="789"/>
    </row>
    <row r="183" spans="1:6" ht="12.75">
      <c r="A183" s="802"/>
      <c r="B183" s="803"/>
      <c r="C183" s="804"/>
      <c r="D183" s="805"/>
      <c r="E183" s="781"/>
      <c r="F183" s="789"/>
    </row>
    <row r="184" spans="1:6" ht="12.75">
      <c r="A184" s="802"/>
      <c r="B184" s="803"/>
      <c r="C184" s="804"/>
      <c r="D184" s="805"/>
      <c r="E184" s="781"/>
      <c r="F184" s="789"/>
    </row>
    <row r="185" spans="1:6" ht="12.75">
      <c r="A185" s="802"/>
      <c r="B185" s="803"/>
      <c r="C185" s="804"/>
      <c r="D185" s="805"/>
      <c r="E185" s="781"/>
      <c r="F185" s="789"/>
    </row>
    <row r="186" spans="1:6" ht="12.75">
      <c r="A186" s="802"/>
      <c r="B186" s="803"/>
      <c r="C186" s="804"/>
      <c r="D186" s="805"/>
      <c r="E186" s="781"/>
      <c r="F186" s="789"/>
    </row>
    <row r="187" spans="1:6" ht="12.75">
      <c r="A187" s="802"/>
      <c r="B187" s="803"/>
      <c r="C187" s="804"/>
      <c r="D187" s="805"/>
      <c r="E187" s="781"/>
      <c r="F187" s="789"/>
    </row>
    <row r="188" spans="1:6" ht="12.75">
      <c r="A188" s="802"/>
      <c r="B188" s="803"/>
      <c r="C188" s="804"/>
      <c r="D188" s="805"/>
      <c r="E188" s="781"/>
      <c r="F188" s="789"/>
    </row>
    <row r="189" spans="1:6" ht="12.75">
      <c r="A189" s="802"/>
      <c r="B189" s="803"/>
      <c r="C189" s="804"/>
      <c r="D189" s="805"/>
      <c r="E189" s="781"/>
      <c r="F189" s="789"/>
    </row>
    <row r="190" spans="1:6" ht="12.75">
      <c r="A190" s="802"/>
      <c r="B190" s="803"/>
      <c r="C190" s="804"/>
      <c r="D190" s="805"/>
      <c r="E190" s="781"/>
      <c r="F190" s="789"/>
    </row>
    <row r="191" spans="1:6" ht="12.75">
      <c r="A191" s="802"/>
      <c r="B191" s="803"/>
      <c r="C191" s="804"/>
      <c r="D191" s="805"/>
      <c r="E191" s="781"/>
      <c r="F191" s="789"/>
    </row>
    <row r="192" spans="1:6" ht="12.75">
      <c r="A192" s="802"/>
      <c r="B192" s="803"/>
      <c r="C192" s="804"/>
      <c r="D192" s="805"/>
      <c r="E192" s="781"/>
      <c r="F192" s="789"/>
    </row>
    <row r="193" spans="1:6" ht="12.75">
      <c r="A193" s="802"/>
      <c r="B193" s="803"/>
      <c r="C193" s="804"/>
      <c r="D193" s="805"/>
      <c r="E193" s="781"/>
      <c r="F193" s="789"/>
    </row>
    <row r="194" spans="1:6" ht="12.75">
      <c r="A194" s="802"/>
      <c r="B194" s="803"/>
      <c r="C194" s="804"/>
      <c r="D194" s="805"/>
      <c r="E194" s="781"/>
      <c r="F194" s="789"/>
    </row>
    <row r="195" spans="1:6" ht="12.75">
      <c r="A195" s="802"/>
      <c r="B195" s="803"/>
      <c r="C195" s="804"/>
      <c r="D195" s="805"/>
      <c r="E195" s="781"/>
      <c r="F195" s="789"/>
    </row>
    <row r="196" spans="1:6" ht="12.75">
      <c r="A196" s="802"/>
      <c r="B196" s="803"/>
      <c r="C196" s="804"/>
      <c r="D196" s="805"/>
      <c r="E196" s="781"/>
      <c r="F196" s="789"/>
    </row>
    <row r="197" spans="1:6" ht="12.75">
      <c r="A197" s="802"/>
      <c r="B197" s="803"/>
      <c r="C197" s="804"/>
      <c r="D197" s="805"/>
      <c r="E197" s="781"/>
      <c r="F197" s="789"/>
    </row>
    <row r="198" spans="1:6" ht="12.75">
      <c r="A198" s="802"/>
      <c r="B198" s="803"/>
      <c r="C198" s="804"/>
      <c r="D198" s="805"/>
      <c r="E198" s="781"/>
      <c r="F198" s="789"/>
    </row>
    <row r="199" spans="1:6" ht="12.75">
      <c r="A199" s="802"/>
      <c r="B199" s="803"/>
      <c r="C199" s="804"/>
      <c r="D199" s="805"/>
      <c r="E199" s="781"/>
      <c r="F199" s="789"/>
    </row>
    <row r="200" spans="1:6" ht="12.75">
      <c r="A200" s="802"/>
      <c r="B200" s="803"/>
      <c r="C200" s="804"/>
      <c r="D200" s="805"/>
      <c r="E200" s="781"/>
      <c r="F200" s="789"/>
    </row>
    <row r="201" spans="1:6" ht="12.75">
      <c r="A201" s="802"/>
      <c r="B201" s="803"/>
      <c r="C201" s="804"/>
      <c r="D201" s="805"/>
      <c r="E201" s="781"/>
      <c r="F201" s="789"/>
    </row>
    <row r="202" spans="1:6" ht="12.75">
      <c r="A202" s="802"/>
      <c r="B202" s="803"/>
      <c r="C202" s="804"/>
      <c r="D202" s="805"/>
      <c r="E202" s="781"/>
      <c r="F202" s="789"/>
    </row>
    <row r="203" spans="1:6" ht="12.75">
      <c r="A203" s="802"/>
      <c r="B203" s="803"/>
      <c r="C203" s="804"/>
      <c r="D203" s="805"/>
      <c r="E203" s="781"/>
      <c r="F203" s="789"/>
    </row>
    <row r="204" spans="1:6" ht="12.75">
      <c r="A204" s="802"/>
      <c r="B204" s="803"/>
      <c r="C204" s="804"/>
      <c r="D204" s="805"/>
      <c r="E204" s="781"/>
      <c r="F204" s="789"/>
    </row>
    <row r="205" spans="1:6" ht="12.75">
      <c r="A205" s="802"/>
      <c r="B205" s="803"/>
      <c r="C205" s="804"/>
      <c r="D205" s="805"/>
      <c r="E205" s="781"/>
      <c r="F205" s="789"/>
    </row>
    <row r="206" spans="1:6" ht="12.75">
      <c r="A206" s="802"/>
      <c r="B206" s="803"/>
      <c r="C206" s="804"/>
      <c r="D206" s="805"/>
      <c r="E206" s="781"/>
      <c r="F206" s="789"/>
    </row>
    <row r="207" spans="1:6" ht="12.75">
      <c r="A207" s="802"/>
      <c r="B207" s="803"/>
      <c r="C207" s="804"/>
      <c r="D207" s="805"/>
      <c r="E207" s="781"/>
      <c r="F207" s="789"/>
    </row>
    <row r="208" spans="1:6" ht="12.75">
      <c r="A208" s="802"/>
      <c r="B208" s="803"/>
      <c r="C208" s="804"/>
      <c r="D208" s="805"/>
      <c r="E208" s="781"/>
      <c r="F208" s="789"/>
    </row>
    <row r="209" spans="1:6" ht="12.75">
      <c r="A209" s="802"/>
      <c r="B209" s="803"/>
      <c r="C209" s="804"/>
      <c r="D209" s="805"/>
      <c r="E209" s="781"/>
      <c r="F209" s="789"/>
    </row>
    <row r="210" spans="1:6" ht="12.75">
      <c r="A210" s="802"/>
      <c r="B210" s="803"/>
      <c r="C210" s="804"/>
      <c r="D210" s="805"/>
      <c r="E210" s="781"/>
      <c r="F210" s="789"/>
    </row>
    <row r="211" spans="1:6" ht="12.75">
      <c r="A211" s="802"/>
      <c r="B211" s="803"/>
      <c r="C211" s="804"/>
      <c r="D211" s="805"/>
      <c r="E211" s="781"/>
      <c r="F211" s="789"/>
    </row>
    <row r="212" spans="1:6" ht="12.75">
      <c r="A212" s="802"/>
      <c r="B212" s="803"/>
      <c r="C212" s="804"/>
      <c r="D212" s="805"/>
      <c r="E212" s="781"/>
      <c r="F212" s="789"/>
    </row>
    <row r="213" spans="1:6" ht="12.75">
      <c r="A213" s="802"/>
      <c r="B213" s="803"/>
      <c r="C213" s="804"/>
      <c r="D213" s="805"/>
      <c r="E213" s="781"/>
      <c r="F213" s="789"/>
    </row>
    <row r="214" spans="1:6" ht="12.75">
      <c r="A214" s="802"/>
      <c r="B214" s="803"/>
      <c r="C214" s="804"/>
      <c r="D214" s="805"/>
      <c r="E214" s="781"/>
      <c r="F214" s="789"/>
    </row>
    <row r="215" spans="1:6" ht="12.75">
      <c r="A215" s="802"/>
      <c r="B215" s="803"/>
      <c r="C215" s="804"/>
      <c r="D215" s="805"/>
      <c r="E215" s="781"/>
      <c r="F215" s="789"/>
    </row>
    <row r="216" spans="1:6" ht="12.75">
      <c r="A216" s="802"/>
      <c r="B216" s="803"/>
      <c r="C216" s="804"/>
      <c r="D216" s="805"/>
      <c r="E216" s="781"/>
      <c r="F216" s="789"/>
    </row>
    <row r="217" spans="1:6" ht="12.75">
      <c r="A217" s="802"/>
      <c r="B217" s="803"/>
      <c r="C217" s="804"/>
      <c r="D217" s="805"/>
      <c r="E217" s="781"/>
      <c r="F217" s="789"/>
    </row>
    <row r="218" spans="1:6" ht="12.75">
      <c r="A218" s="802"/>
      <c r="B218" s="803"/>
      <c r="C218" s="804"/>
      <c r="D218" s="805"/>
      <c r="E218" s="781"/>
      <c r="F218" s="789"/>
    </row>
    <row r="219" spans="1:6" ht="12.75">
      <c r="A219" s="802"/>
      <c r="B219" s="803"/>
      <c r="C219" s="804"/>
      <c r="D219" s="805"/>
      <c r="E219" s="781"/>
      <c r="F219" s="789"/>
    </row>
    <row r="220" spans="1:6" ht="12.75">
      <c r="A220" s="802"/>
      <c r="B220" s="803"/>
      <c r="C220" s="804"/>
      <c r="D220" s="805"/>
      <c r="E220" s="781"/>
      <c r="F220" s="789"/>
    </row>
    <row r="221" spans="1:6" ht="12.75">
      <c r="A221" s="802"/>
      <c r="B221" s="803"/>
      <c r="C221" s="804"/>
      <c r="D221" s="805"/>
      <c r="E221" s="781"/>
      <c r="F221" s="789"/>
    </row>
    <row r="222" spans="1:6" ht="12.75">
      <c r="A222" s="802"/>
      <c r="B222" s="803"/>
      <c r="C222" s="804"/>
      <c r="D222" s="805"/>
      <c r="E222" s="781"/>
      <c r="F222" s="789"/>
    </row>
    <row r="223" spans="1:6" ht="12.75">
      <c r="A223" s="802"/>
      <c r="B223" s="803"/>
      <c r="C223" s="804"/>
      <c r="D223" s="805"/>
      <c r="E223" s="781"/>
      <c r="F223" s="789"/>
    </row>
    <row r="224" spans="1:6" ht="12.75">
      <c r="A224" s="802"/>
      <c r="B224" s="803"/>
      <c r="C224" s="804"/>
      <c r="D224" s="805"/>
      <c r="E224" s="781"/>
      <c r="F224" s="789"/>
    </row>
    <row r="225" spans="1:6" ht="12.75">
      <c r="A225" s="802"/>
      <c r="B225" s="803"/>
      <c r="C225" s="804"/>
      <c r="D225" s="805"/>
      <c r="E225" s="781"/>
      <c r="F225" s="789"/>
    </row>
    <row r="226" spans="1:6" ht="12.75">
      <c r="A226" s="802"/>
      <c r="B226" s="803"/>
      <c r="C226" s="804"/>
      <c r="D226" s="805"/>
      <c r="E226" s="781"/>
      <c r="F226" s="789"/>
    </row>
    <row r="227" spans="1:6" ht="12.75">
      <c r="A227" s="802"/>
      <c r="B227" s="803"/>
      <c r="C227" s="804"/>
      <c r="D227" s="805"/>
      <c r="E227" s="781"/>
      <c r="F227" s="789"/>
    </row>
    <row r="228" spans="1:6" ht="12.75">
      <c r="A228" s="802"/>
      <c r="B228" s="803"/>
      <c r="C228" s="804"/>
      <c r="D228" s="805"/>
      <c r="E228" s="781"/>
      <c r="F228" s="789"/>
    </row>
    <row r="229" spans="1:6" ht="12.75">
      <c r="A229" s="802"/>
      <c r="B229" s="803"/>
      <c r="C229" s="804"/>
      <c r="D229" s="805"/>
      <c r="E229" s="781"/>
      <c r="F229" s="789"/>
    </row>
    <row r="230" spans="1:6" ht="12.75">
      <c r="A230" s="802"/>
      <c r="B230" s="803"/>
      <c r="C230" s="804"/>
      <c r="D230" s="805"/>
      <c r="E230" s="781"/>
      <c r="F230" s="789"/>
    </row>
    <row r="231" spans="1:6" ht="12.75">
      <c r="A231" s="802"/>
      <c r="B231" s="803"/>
      <c r="C231" s="804"/>
      <c r="D231" s="805"/>
      <c r="E231" s="781"/>
      <c r="F231" s="789"/>
    </row>
    <row r="232" spans="1:6" ht="12.75">
      <c r="A232" s="802"/>
      <c r="B232" s="803"/>
      <c r="C232" s="804"/>
      <c r="D232" s="805"/>
      <c r="E232" s="781"/>
      <c r="F232" s="789"/>
    </row>
    <row r="233" spans="1:6" ht="12.75">
      <c r="A233" s="802"/>
      <c r="B233" s="803"/>
      <c r="C233" s="804"/>
      <c r="D233" s="805"/>
      <c r="E233" s="781"/>
      <c r="F233" s="789"/>
    </row>
    <row r="234" spans="1:6" ht="12.75">
      <c r="A234" s="802"/>
      <c r="B234" s="803"/>
      <c r="C234" s="804"/>
      <c r="D234" s="805"/>
      <c r="E234" s="781"/>
      <c r="F234" s="789"/>
    </row>
    <row r="235" spans="1:6" ht="12.75">
      <c r="A235" s="802"/>
      <c r="B235" s="803"/>
      <c r="C235" s="804"/>
      <c r="D235" s="805"/>
      <c r="E235" s="781"/>
      <c r="F235" s="789"/>
    </row>
    <row r="236" spans="1:6" ht="12.75">
      <c r="A236" s="802"/>
      <c r="B236" s="803"/>
      <c r="C236" s="804"/>
      <c r="D236" s="805"/>
      <c r="E236" s="781"/>
      <c r="F236" s="789"/>
    </row>
    <row r="237" spans="1:6" ht="12.75">
      <c r="A237" s="802"/>
      <c r="B237" s="803"/>
      <c r="C237" s="804"/>
      <c r="D237" s="805"/>
      <c r="E237" s="781"/>
      <c r="F237" s="789"/>
    </row>
    <row r="238" spans="1:6" ht="12.75">
      <c r="A238" s="802"/>
      <c r="B238" s="803"/>
      <c r="C238" s="804"/>
      <c r="D238" s="805"/>
      <c r="E238" s="781"/>
      <c r="F238" s="789"/>
    </row>
    <row r="239" spans="1:6" ht="12.75">
      <c r="A239" s="802"/>
      <c r="B239" s="803"/>
      <c r="C239" s="804"/>
      <c r="D239" s="805"/>
      <c r="E239" s="781"/>
      <c r="F239" s="789"/>
    </row>
    <row r="240" spans="1:6" ht="12.75">
      <c r="A240" s="802"/>
      <c r="B240" s="803"/>
      <c r="C240" s="804"/>
      <c r="D240" s="805"/>
      <c r="E240" s="781"/>
      <c r="F240" s="789"/>
    </row>
    <row r="241" spans="1:6" ht="12.75">
      <c r="A241" s="802"/>
      <c r="B241" s="803"/>
      <c r="C241" s="804"/>
      <c r="D241" s="805"/>
      <c r="E241" s="781"/>
      <c r="F241" s="789"/>
    </row>
    <row r="242" spans="1:6" ht="12.75">
      <c r="A242" s="802"/>
      <c r="B242" s="803"/>
      <c r="C242" s="804"/>
      <c r="D242" s="805"/>
      <c r="E242" s="781"/>
      <c r="F242" s="789"/>
    </row>
    <row r="243" spans="1:6" ht="12.75">
      <c r="A243" s="802"/>
      <c r="B243" s="803"/>
      <c r="C243" s="804"/>
      <c r="D243" s="805"/>
      <c r="E243" s="781"/>
      <c r="F243" s="789"/>
    </row>
    <row r="244" spans="1:6" ht="12.75">
      <c r="A244" s="802"/>
      <c r="B244" s="803"/>
      <c r="C244" s="804"/>
      <c r="D244" s="805"/>
      <c r="E244" s="781"/>
      <c r="F244" s="789"/>
    </row>
    <row r="245" spans="1:6" ht="12.75">
      <c r="A245" s="802"/>
      <c r="B245" s="803"/>
      <c r="C245" s="804"/>
      <c r="D245" s="805"/>
      <c r="E245" s="781"/>
      <c r="F245" s="789"/>
    </row>
    <row r="246" spans="1:6" ht="12.75">
      <c r="A246" s="802"/>
      <c r="B246" s="803"/>
      <c r="C246" s="804"/>
      <c r="D246" s="805"/>
      <c r="E246" s="781"/>
      <c r="F246" s="789"/>
    </row>
    <row r="247" spans="1:6" ht="12.75">
      <c r="A247" s="802"/>
      <c r="B247" s="803"/>
      <c r="C247" s="804"/>
      <c r="D247" s="805"/>
      <c r="E247" s="781"/>
      <c r="F247" s="789"/>
    </row>
    <row r="248" spans="1:6" ht="12.75">
      <c r="A248" s="802"/>
      <c r="B248" s="803"/>
      <c r="C248" s="804"/>
      <c r="D248" s="805"/>
      <c r="E248" s="781"/>
      <c r="F248" s="789"/>
    </row>
    <row r="249" spans="1:6" ht="12.75">
      <c r="A249" s="802"/>
      <c r="B249" s="803"/>
      <c r="C249" s="804"/>
      <c r="D249" s="805"/>
      <c r="E249" s="781"/>
      <c r="F249" s="789"/>
    </row>
    <row r="250" spans="1:6" ht="12.75">
      <c r="A250" s="802"/>
      <c r="B250" s="803"/>
      <c r="C250" s="804"/>
      <c r="D250" s="805"/>
      <c r="E250" s="781"/>
      <c r="F250" s="789"/>
    </row>
    <row r="251" spans="1:6" ht="12.75">
      <c r="A251" s="802"/>
      <c r="B251" s="803"/>
      <c r="C251" s="804"/>
      <c r="D251" s="805"/>
      <c r="E251" s="781"/>
      <c r="F251" s="789"/>
    </row>
    <row r="252" spans="1:6" ht="12.75">
      <c r="A252" s="802"/>
      <c r="B252" s="803"/>
      <c r="C252" s="804"/>
      <c r="D252" s="805"/>
      <c r="E252" s="781"/>
      <c r="F252" s="789"/>
    </row>
    <row r="253" spans="1:6" ht="12.75">
      <c r="A253" s="802"/>
      <c r="B253" s="803"/>
      <c r="C253" s="804"/>
      <c r="D253" s="805"/>
      <c r="E253" s="781"/>
      <c r="F253" s="789"/>
    </row>
    <row r="254" spans="1:6" ht="12.75">
      <c r="A254" s="802"/>
      <c r="B254" s="803"/>
      <c r="C254" s="804"/>
      <c r="D254" s="805"/>
      <c r="E254" s="781"/>
      <c r="F254" s="789"/>
    </row>
    <row r="255" spans="1:6" ht="12.75">
      <c r="A255" s="802"/>
      <c r="B255" s="803"/>
      <c r="C255" s="804"/>
      <c r="D255" s="805"/>
      <c r="E255" s="781"/>
      <c r="F255" s="789"/>
    </row>
    <row r="256" spans="1:6" ht="12.75">
      <c r="A256" s="802"/>
      <c r="B256" s="803"/>
      <c r="C256" s="804"/>
      <c r="D256" s="805"/>
      <c r="E256" s="781"/>
      <c r="F256" s="789"/>
    </row>
    <row r="257" spans="1:6" ht="12.75">
      <c r="A257" s="802"/>
      <c r="B257" s="803"/>
      <c r="C257" s="804"/>
      <c r="D257" s="805"/>
      <c r="E257" s="781"/>
      <c r="F257" s="789"/>
    </row>
    <row r="258" spans="1:6" ht="12.75">
      <c r="A258" s="802"/>
      <c r="B258" s="803"/>
      <c r="C258" s="804"/>
      <c r="D258" s="805"/>
      <c r="E258" s="781"/>
      <c r="F258" s="789"/>
    </row>
    <row r="259" spans="1:6" ht="12.75">
      <c r="A259" s="802"/>
      <c r="B259" s="803"/>
      <c r="C259" s="804"/>
      <c r="D259" s="805"/>
      <c r="E259" s="781"/>
      <c r="F259" s="789"/>
    </row>
    <row r="260" spans="1:6" ht="12.75">
      <c r="A260" s="802"/>
      <c r="B260" s="803"/>
      <c r="C260" s="804"/>
      <c r="D260" s="805"/>
      <c r="E260" s="781"/>
      <c r="F260" s="789"/>
    </row>
    <row r="261" spans="1:6" ht="12.75">
      <c r="A261" s="802"/>
      <c r="B261" s="803"/>
      <c r="C261" s="804"/>
      <c r="D261" s="805"/>
      <c r="E261" s="781"/>
      <c r="F261" s="789"/>
    </row>
    <row r="262" spans="1:6" ht="12.75">
      <c r="A262" s="802"/>
      <c r="B262" s="803"/>
      <c r="C262" s="804"/>
      <c r="D262" s="805"/>
      <c r="E262" s="781"/>
      <c r="F262" s="789"/>
    </row>
    <row r="263" spans="1:6" ht="12.75">
      <c r="A263" s="802"/>
      <c r="B263" s="803"/>
      <c r="C263" s="804"/>
      <c r="D263" s="805"/>
      <c r="E263" s="781"/>
      <c r="F263" s="789"/>
    </row>
    <row r="264" spans="1:6" ht="12.75">
      <c r="A264" s="802"/>
      <c r="B264" s="803"/>
      <c r="C264" s="804"/>
      <c r="D264" s="805"/>
      <c r="E264" s="781"/>
      <c r="F264" s="789"/>
    </row>
    <row r="265" spans="1:6" ht="12.75">
      <c r="A265" s="802"/>
      <c r="B265" s="803"/>
      <c r="C265" s="804"/>
      <c r="D265" s="805"/>
      <c r="E265" s="781"/>
      <c r="F265" s="789"/>
    </row>
    <row r="266" spans="1:6" ht="12.75">
      <c r="A266" s="802"/>
      <c r="B266" s="803"/>
      <c r="C266" s="804"/>
      <c r="D266" s="805"/>
      <c r="E266" s="781"/>
      <c r="F266" s="789"/>
    </row>
    <row r="267" spans="1:6" ht="12.75">
      <c r="A267" s="802"/>
      <c r="B267" s="803"/>
      <c r="C267" s="804"/>
      <c r="D267" s="805"/>
      <c r="E267" s="781"/>
      <c r="F267" s="789"/>
    </row>
    <row r="268" spans="1:6" ht="12.75">
      <c r="A268" s="802"/>
      <c r="B268" s="803"/>
      <c r="C268" s="804"/>
      <c r="D268" s="805"/>
      <c r="E268" s="781"/>
      <c r="F268" s="789"/>
    </row>
    <row r="269" spans="1:6" ht="12.75">
      <c r="A269" s="802"/>
      <c r="B269" s="803"/>
      <c r="C269" s="804"/>
      <c r="D269" s="805"/>
      <c r="E269" s="781"/>
      <c r="F269" s="789"/>
    </row>
    <row r="270" spans="1:6" ht="12.75">
      <c r="A270" s="802"/>
      <c r="B270" s="803"/>
      <c r="C270" s="804"/>
      <c r="D270" s="805"/>
      <c r="E270" s="781"/>
      <c r="F270" s="789"/>
    </row>
    <row r="271" spans="1:6" ht="12.75">
      <c r="A271" s="802"/>
      <c r="B271" s="803"/>
      <c r="C271" s="804"/>
      <c r="D271" s="805"/>
      <c r="E271" s="781"/>
      <c r="F271" s="789"/>
    </row>
    <row r="272" spans="1:6" ht="12.75">
      <c r="A272" s="802"/>
      <c r="B272" s="803"/>
      <c r="C272" s="804"/>
      <c r="D272" s="805"/>
      <c r="E272" s="781"/>
      <c r="F272" s="789"/>
    </row>
    <row r="273" spans="1:6" ht="12.75">
      <c r="A273" s="802"/>
      <c r="B273" s="803"/>
      <c r="C273" s="804"/>
      <c r="D273" s="805"/>
      <c r="E273" s="781"/>
      <c r="F273" s="789"/>
    </row>
    <row r="274" spans="1:6" ht="12.75">
      <c r="A274" s="802"/>
      <c r="B274" s="803"/>
      <c r="C274" s="804"/>
      <c r="D274" s="805"/>
      <c r="E274" s="781"/>
      <c r="F274" s="789"/>
    </row>
    <row r="275" spans="1:6" ht="12.75">
      <c r="A275" s="802"/>
      <c r="B275" s="803"/>
      <c r="C275" s="804"/>
      <c r="D275" s="805"/>
      <c r="E275" s="781"/>
      <c r="F275" s="789"/>
    </row>
    <row r="276" spans="1:6" ht="12.75">
      <c r="A276" s="802"/>
      <c r="B276" s="803"/>
      <c r="C276" s="804"/>
      <c r="D276" s="805"/>
      <c r="E276" s="781"/>
      <c r="F276" s="789"/>
    </row>
    <row r="277" spans="1:6" ht="12.75">
      <c r="A277" s="802"/>
      <c r="B277" s="803"/>
      <c r="C277" s="804"/>
      <c r="D277" s="805"/>
      <c r="E277" s="781"/>
      <c r="F277" s="789"/>
    </row>
    <row r="278" spans="1:6" ht="12.75">
      <c r="A278" s="802"/>
      <c r="B278" s="803"/>
      <c r="C278" s="804"/>
      <c r="D278" s="805"/>
      <c r="E278" s="781"/>
      <c r="F278" s="789"/>
    </row>
    <row r="279" spans="1:6" ht="12.75">
      <c r="A279" s="802"/>
      <c r="B279" s="803"/>
      <c r="C279" s="804"/>
      <c r="D279" s="805"/>
      <c r="E279" s="781"/>
      <c r="F279" s="789"/>
    </row>
    <row r="280" spans="1:6" ht="12.75">
      <c r="A280" s="802"/>
      <c r="B280" s="803"/>
      <c r="C280" s="804"/>
      <c r="D280" s="805"/>
      <c r="E280" s="781"/>
      <c r="F280" s="789"/>
    </row>
    <row r="281" spans="1:6" ht="12.75">
      <c r="A281" s="802"/>
      <c r="B281" s="803"/>
      <c r="C281" s="804"/>
      <c r="D281" s="805"/>
      <c r="E281" s="781"/>
      <c r="F281" s="789"/>
    </row>
    <row r="282" spans="1:6" ht="12.75">
      <c r="A282" s="802"/>
      <c r="B282" s="803"/>
      <c r="C282" s="804"/>
      <c r="D282" s="805"/>
      <c r="E282" s="781"/>
      <c r="F282" s="789"/>
    </row>
    <row r="283" spans="1:6" ht="12.75">
      <c r="A283" s="802"/>
      <c r="B283" s="803"/>
      <c r="C283" s="804"/>
      <c r="D283" s="805"/>
      <c r="E283" s="781"/>
      <c r="F283" s="789"/>
    </row>
    <row r="284" spans="1:6" ht="12.75">
      <c r="A284" s="802"/>
      <c r="B284" s="803"/>
      <c r="C284" s="804"/>
      <c r="D284" s="805"/>
      <c r="E284" s="781"/>
      <c r="F284" s="789"/>
    </row>
    <row r="285" spans="1:6" ht="12.75">
      <c r="A285" s="802"/>
      <c r="B285" s="803"/>
      <c r="C285" s="804"/>
      <c r="D285" s="805"/>
      <c r="E285" s="781"/>
      <c r="F285" s="789"/>
    </row>
    <row r="286" spans="1:6" ht="12.75">
      <c r="A286" s="802"/>
      <c r="B286" s="803"/>
      <c r="C286" s="804"/>
      <c r="D286" s="805"/>
      <c r="E286" s="781"/>
      <c r="F286" s="789"/>
    </row>
    <row r="287" spans="1:6" ht="12.75">
      <c r="A287" s="802"/>
      <c r="B287" s="803"/>
      <c r="C287" s="804"/>
      <c r="D287" s="805"/>
      <c r="E287" s="781"/>
      <c r="F287" s="789"/>
    </row>
    <row r="288" spans="1:6" ht="12.75">
      <c r="A288" s="802"/>
      <c r="B288" s="803"/>
      <c r="C288" s="804"/>
      <c r="D288" s="805"/>
      <c r="E288" s="781"/>
      <c r="F288" s="789"/>
    </row>
    <row r="289" spans="1:6" ht="12.75">
      <c r="A289" s="802"/>
      <c r="B289" s="803"/>
      <c r="C289" s="804"/>
      <c r="D289" s="805"/>
      <c r="E289" s="781"/>
      <c r="F289" s="789"/>
    </row>
    <row r="290" spans="1:6" ht="12.75">
      <c r="A290" s="802"/>
      <c r="B290" s="803"/>
      <c r="C290" s="804"/>
      <c r="D290" s="805"/>
      <c r="E290" s="781"/>
      <c r="F290" s="789"/>
    </row>
    <row r="291" spans="1:6" ht="12.75">
      <c r="A291" s="802"/>
      <c r="B291" s="803"/>
      <c r="C291" s="804"/>
      <c r="D291" s="805"/>
      <c r="E291" s="781"/>
      <c r="F291" s="789"/>
    </row>
    <row r="292" spans="1:6" ht="12.75">
      <c r="A292" s="802"/>
      <c r="B292" s="803"/>
      <c r="C292" s="804"/>
      <c r="D292" s="805"/>
      <c r="E292" s="781"/>
      <c r="F292" s="789"/>
    </row>
    <row r="293" spans="1:6" ht="12.75">
      <c r="A293" s="802"/>
      <c r="B293" s="803"/>
      <c r="C293" s="804"/>
      <c r="D293" s="805"/>
      <c r="E293" s="781"/>
      <c r="F293" s="789"/>
    </row>
    <row r="294" spans="1:6" ht="12.75">
      <c r="A294" s="802"/>
      <c r="B294" s="803"/>
      <c r="C294" s="804"/>
      <c r="D294" s="805"/>
      <c r="E294" s="781"/>
      <c r="F294" s="789"/>
    </row>
    <row r="295" spans="1:6" ht="12.75">
      <c r="A295" s="802"/>
      <c r="B295" s="803"/>
      <c r="C295" s="804"/>
      <c r="D295" s="805"/>
      <c r="E295" s="781"/>
      <c r="F295" s="789"/>
    </row>
    <row r="296" spans="1:6" ht="12.75">
      <c r="A296" s="802"/>
      <c r="B296" s="803"/>
      <c r="C296" s="804"/>
      <c r="D296" s="805"/>
      <c r="E296" s="781"/>
      <c r="F296" s="789"/>
    </row>
    <row r="297" spans="1:6" ht="12.75">
      <c r="A297" s="802"/>
      <c r="B297" s="803"/>
      <c r="C297" s="804"/>
      <c r="D297" s="805"/>
      <c r="E297" s="781"/>
      <c r="F297" s="789"/>
    </row>
    <row r="298" spans="1:6" ht="12.75">
      <c r="A298" s="802"/>
      <c r="B298" s="803"/>
      <c r="C298" s="804"/>
      <c r="D298" s="805"/>
      <c r="E298" s="781"/>
      <c r="F298" s="789"/>
    </row>
    <row r="299" spans="1:6" ht="12.75">
      <c r="A299" s="802"/>
      <c r="B299" s="803"/>
      <c r="C299" s="804"/>
      <c r="D299" s="805"/>
      <c r="E299" s="781"/>
      <c r="F299" s="789"/>
    </row>
    <row r="300" spans="1:6" ht="12.75">
      <c r="A300" s="802"/>
      <c r="B300" s="803"/>
      <c r="C300" s="804"/>
      <c r="D300" s="805"/>
      <c r="E300" s="781"/>
      <c r="F300" s="789"/>
    </row>
    <row r="301" spans="1:6" ht="12.75">
      <c r="A301" s="802"/>
      <c r="B301" s="803"/>
      <c r="C301" s="804"/>
      <c r="D301" s="805"/>
      <c r="E301" s="781"/>
      <c r="F301" s="789"/>
    </row>
    <row r="302" spans="1:6" ht="12.75">
      <c r="A302" s="802"/>
      <c r="B302" s="803"/>
      <c r="C302" s="804"/>
      <c r="D302" s="805"/>
      <c r="E302" s="781"/>
      <c r="F302" s="789"/>
    </row>
    <row r="303" spans="1:6" ht="12.75">
      <c r="A303" s="802"/>
      <c r="B303" s="803"/>
      <c r="C303" s="804"/>
      <c r="D303" s="805"/>
      <c r="E303" s="781"/>
      <c r="F303" s="789"/>
    </row>
    <row r="304" spans="1:6" ht="12.75">
      <c r="A304" s="802"/>
      <c r="B304" s="803"/>
      <c r="C304" s="804"/>
      <c r="D304" s="805"/>
      <c r="E304" s="781"/>
      <c r="F304" s="789"/>
    </row>
    <row r="305" spans="1:6" ht="12.75">
      <c r="A305" s="802"/>
      <c r="B305" s="803"/>
      <c r="C305" s="804"/>
      <c r="D305" s="805"/>
      <c r="E305" s="781"/>
      <c r="F305" s="789"/>
    </row>
    <row r="306" spans="1:6" ht="12.75">
      <c r="A306" s="802"/>
      <c r="B306" s="803"/>
      <c r="C306" s="804"/>
      <c r="D306" s="805"/>
      <c r="E306" s="781"/>
      <c r="F306" s="789"/>
    </row>
    <row r="307" spans="1:6" ht="12.75">
      <c r="A307" s="802"/>
      <c r="B307" s="803"/>
      <c r="C307" s="804"/>
      <c r="D307" s="805"/>
      <c r="E307" s="781"/>
      <c r="F307" s="789"/>
    </row>
    <row r="308" spans="1:6" ht="12.75">
      <c r="A308" s="802"/>
      <c r="B308" s="803"/>
      <c r="C308" s="804"/>
      <c r="D308" s="805"/>
      <c r="E308" s="781"/>
      <c r="F308" s="789"/>
    </row>
    <row r="309" spans="1:6" ht="12.75">
      <c r="A309" s="802"/>
      <c r="B309" s="803"/>
      <c r="C309" s="804"/>
      <c r="D309" s="805"/>
      <c r="E309" s="781"/>
      <c r="F309" s="789"/>
    </row>
    <row r="310" spans="1:6" ht="12.75">
      <c r="A310" s="802"/>
      <c r="B310" s="803"/>
      <c r="C310" s="804"/>
      <c r="D310" s="805"/>
      <c r="E310" s="781"/>
      <c r="F310" s="789"/>
    </row>
    <row r="311" spans="1:6" ht="12.75">
      <c r="A311" s="802"/>
      <c r="B311" s="803"/>
      <c r="C311" s="804"/>
      <c r="D311" s="805"/>
      <c r="E311" s="781"/>
      <c r="F311" s="789"/>
    </row>
    <row r="312" spans="1:6" ht="12.75">
      <c r="A312" s="802"/>
      <c r="B312" s="803"/>
      <c r="C312" s="804"/>
      <c r="D312" s="805"/>
      <c r="E312" s="781"/>
      <c r="F312" s="789"/>
    </row>
    <row r="313" spans="1:6" ht="12.75">
      <c r="A313" s="802"/>
      <c r="B313" s="803"/>
      <c r="C313" s="804"/>
      <c r="D313" s="805"/>
      <c r="E313" s="781"/>
      <c r="F313" s="789"/>
    </row>
    <row r="314" spans="1:6" ht="12.75">
      <c r="A314" s="802"/>
      <c r="B314" s="803"/>
      <c r="C314" s="804"/>
      <c r="D314" s="805"/>
      <c r="E314" s="781"/>
      <c r="F314" s="789"/>
    </row>
    <row r="315" spans="1:6" ht="12.75">
      <c r="A315" s="802"/>
      <c r="B315" s="803"/>
      <c r="C315" s="804"/>
      <c r="D315" s="805"/>
      <c r="E315" s="781"/>
      <c r="F315" s="789"/>
    </row>
    <row r="316" spans="1:6" ht="12.75">
      <c r="A316" s="802"/>
      <c r="B316" s="803"/>
      <c r="C316" s="804"/>
      <c r="D316" s="805"/>
      <c r="E316" s="781"/>
      <c r="F316" s="789"/>
    </row>
    <row r="317" spans="1:6" ht="12.75">
      <c r="A317" s="802"/>
      <c r="B317" s="803"/>
      <c r="C317" s="804"/>
      <c r="D317" s="805"/>
      <c r="E317" s="781"/>
      <c r="F317" s="789"/>
    </row>
    <row r="318" spans="1:6" ht="12.75">
      <c r="A318" s="802"/>
      <c r="B318" s="803"/>
      <c r="C318" s="804"/>
      <c r="D318" s="805"/>
      <c r="E318" s="781"/>
      <c r="F318" s="789"/>
    </row>
    <row r="319" spans="1:6" ht="12.75">
      <c r="A319" s="802"/>
      <c r="B319" s="803"/>
      <c r="C319" s="804"/>
      <c r="D319" s="805"/>
      <c r="E319" s="781"/>
      <c r="F319" s="789"/>
    </row>
    <row r="320" spans="1:6" ht="12.75">
      <c r="A320" s="802"/>
      <c r="B320" s="803"/>
      <c r="C320" s="804"/>
      <c r="D320" s="805"/>
      <c r="E320" s="781"/>
      <c r="F320" s="789"/>
    </row>
    <row r="321" spans="1:6" ht="12.75">
      <c r="A321" s="802"/>
      <c r="B321" s="803"/>
      <c r="C321" s="804"/>
      <c r="D321" s="805"/>
      <c r="E321" s="781"/>
      <c r="F321" s="789"/>
    </row>
    <row r="322" spans="1:6" ht="12.75">
      <c r="A322" s="802"/>
      <c r="B322" s="803"/>
      <c r="C322" s="804"/>
      <c r="D322" s="805"/>
      <c r="E322" s="781"/>
      <c r="F322" s="789"/>
    </row>
    <row r="323" spans="1:6">
      <c r="A323" s="1020"/>
      <c r="B323" s="905"/>
      <c r="F323" s="934"/>
    </row>
    <row r="324" spans="1:6">
      <c r="A324" s="1020"/>
      <c r="B324" s="905"/>
      <c r="F324" s="934"/>
    </row>
    <row r="325" spans="1:6">
      <c r="A325" s="1020"/>
      <c r="B325" s="905"/>
      <c r="F325" s="934"/>
    </row>
    <row r="326" spans="1:6">
      <c r="A326" s="1020"/>
      <c r="B326" s="905"/>
      <c r="F326" s="934"/>
    </row>
    <row r="327" spans="1:6">
      <c r="A327" s="1020"/>
      <c r="B327" s="905"/>
      <c r="F327" s="934"/>
    </row>
    <row r="328" spans="1:6">
      <c r="A328" s="1020"/>
      <c r="B328" s="905"/>
      <c r="F328" s="934"/>
    </row>
    <row r="329" spans="1:6">
      <c r="A329" s="1020"/>
      <c r="B329" s="905"/>
      <c r="F329" s="934"/>
    </row>
    <row r="330" spans="1:6">
      <c r="A330" s="1020"/>
      <c r="B330" s="905"/>
      <c r="F330" s="934"/>
    </row>
    <row r="331" spans="1:6">
      <c r="A331" s="1020"/>
      <c r="B331" s="905"/>
      <c r="F331" s="934"/>
    </row>
    <row r="332" spans="1:6">
      <c r="A332" s="1020"/>
      <c r="B332" s="905"/>
      <c r="F332" s="934"/>
    </row>
    <row r="333" spans="1:6">
      <c r="A333" s="1020"/>
      <c r="B333" s="905"/>
      <c r="F333" s="934"/>
    </row>
    <row r="334" spans="1:6">
      <c r="A334" s="1020"/>
      <c r="B334" s="905"/>
      <c r="F334" s="934"/>
    </row>
    <row r="335" spans="1:6">
      <c r="A335" s="1020"/>
      <c r="B335" s="905"/>
      <c r="F335" s="934"/>
    </row>
    <row r="336" spans="1:6">
      <c r="A336" s="1020"/>
      <c r="B336" s="905"/>
      <c r="F336" s="934"/>
    </row>
    <row r="337" spans="1:6">
      <c r="A337" s="1020"/>
      <c r="B337" s="905"/>
      <c r="F337" s="934"/>
    </row>
    <row r="338" spans="1:6">
      <c r="A338" s="1020"/>
      <c r="B338" s="905"/>
      <c r="F338" s="934"/>
    </row>
    <row r="339" spans="1:6">
      <c r="A339" s="1020"/>
      <c r="B339" s="905"/>
      <c r="F339" s="934"/>
    </row>
    <row r="340" spans="1:6">
      <c r="A340" s="1020"/>
      <c r="B340" s="905"/>
      <c r="F340" s="934"/>
    </row>
    <row r="341" spans="1:6">
      <c r="A341" s="1020"/>
      <c r="B341" s="905"/>
    </row>
    <row r="342" spans="1:6">
      <c r="A342" s="1020"/>
      <c r="B342" s="905"/>
    </row>
    <row r="343" spans="1:6">
      <c r="A343" s="777"/>
      <c r="B343" s="778"/>
      <c r="C343" s="779"/>
      <c r="D343" s="780"/>
      <c r="E343" s="917"/>
    </row>
    <row r="344" spans="1:6">
      <c r="A344" s="853"/>
      <c r="B344" s="853"/>
      <c r="C344" s="853"/>
      <c r="D344" s="853"/>
    </row>
    <row r="345" spans="1:6">
      <c r="A345" s="853"/>
      <c r="B345" s="853"/>
      <c r="C345" s="853"/>
      <c r="D345" s="853"/>
      <c r="F345" s="775"/>
    </row>
    <row r="346" spans="1:6">
      <c r="A346" s="853"/>
      <c r="B346" s="853"/>
      <c r="C346" s="853"/>
      <c r="D346" s="853"/>
      <c r="F346" s="775"/>
    </row>
    <row r="347" spans="1:6">
      <c r="A347" s="853"/>
      <c r="B347" s="853"/>
      <c r="C347" s="853"/>
      <c r="D347" s="853"/>
      <c r="F347" s="775"/>
    </row>
    <row r="348" spans="1:6">
      <c r="A348" s="853"/>
      <c r="B348" s="853"/>
      <c r="C348" s="853"/>
      <c r="D348" s="853"/>
      <c r="F348" s="775"/>
    </row>
    <row r="349" spans="1:6">
      <c r="A349" s="853"/>
      <c r="B349" s="853"/>
      <c r="C349" s="853"/>
      <c r="D349" s="853"/>
      <c r="F349" s="934"/>
    </row>
    <row r="350" spans="1:6">
      <c r="A350" s="853"/>
      <c r="B350" s="853"/>
      <c r="C350" s="853"/>
      <c r="D350" s="853"/>
      <c r="F350" s="934"/>
    </row>
    <row r="351" spans="1:6">
      <c r="A351" s="853"/>
      <c r="B351" s="853"/>
      <c r="C351" s="853"/>
      <c r="D351" s="853"/>
    </row>
    <row r="352" spans="1:6">
      <c r="A352" s="853"/>
      <c r="B352" s="853"/>
      <c r="C352" s="853"/>
      <c r="D352" s="853"/>
    </row>
    <row r="353" spans="1:6">
      <c r="A353" s="853"/>
      <c r="B353" s="853"/>
      <c r="C353" s="853"/>
      <c r="D353" s="853"/>
    </row>
    <row r="354" spans="1:6">
      <c r="A354" s="853"/>
      <c r="B354" s="853"/>
      <c r="C354" s="853"/>
      <c r="D354" s="853"/>
      <c r="F354" s="934"/>
    </row>
    <row r="355" spans="1:6">
      <c r="A355" s="853"/>
      <c r="B355" s="853"/>
      <c r="C355" s="853"/>
      <c r="D355" s="853"/>
    </row>
    <row r="356" spans="1:6">
      <c r="A356" s="853"/>
      <c r="B356" s="853"/>
      <c r="C356" s="853"/>
      <c r="D356" s="853"/>
    </row>
    <row r="357" spans="1:6">
      <c r="A357" s="853"/>
      <c r="B357" s="853"/>
      <c r="C357" s="853"/>
      <c r="D357" s="853"/>
    </row>
    <row r="358" spans="1:6">
      <c r="A358" s="853"/>
      <c r="B358" s="853"/>
      <c r="C358" s="853"/>
      <c r="D358" s="853"/>
    </row>
    <row r="359" spans="1:6">
      <c r="A359" s="853"/>
      <c r="B359" s="853"/>
      <c r="C359" s="853"/>
      <c r="D359" s="853"/>
    </row>
    <row r="360" spans="1:6">
      <c r="A360" s="853"/>
      <c r="B360" s="853"/>
      <c r="C360" s="853"/>
      <c r="D360" s="853"/>
    </row>
    <row r="361" spans="1:6">
      <c r="A361" s="853"/>
      <c r="B361" s="853"/>
      <c r="C361" s="853"/>
      <c r="D361" s="853"/>
    </row>
    <row r="362" spans="1:6">
      <c r="A362" s="853"/>
      <c r="B362" s="853"/>
      <c r="C362" s="853"/>
      <c r="D362" s="853"/>
    </row>
    <row r="363" spans="1:6">
      <c r="A363" s="853"/>
      <c r="B363" s="853"/>
      <c r="C363" s="853"/>
      <c r="D363" s="853"/>
    </row>
    <row r="364" spans="1:6">
      <c r="A364" s="853"/>
      <c r="B364" s="853"/>
      <c r="C364" s="853"/>
      <c r="D364" s="853"/>
      <c r="F364" s="934"/>
    </row>
    <row r="365" spans="1:6">
      <c r="A365" s="853"/>
      <c r="B365" s="853"/>
      <c r="C365" s="853"/>
      <c r="D365" s="853"/>
    </row>
    <row r="366" spans="1:6">
      <c r="A366" s="853"/>
      <c r="B366" s="853"/>
      <c r="C366" s="853"/>
      <c r="D366" s="853"/>
    </row>
    <row r="367" spans="1:6">
      <c r="A367" s="853"/>
      <c r="B367" s="853"/>
      <c r="C367" s="853"/>
      <c r="D367" s="853"/>
    </row>
    <row r="368" spans="1:6">
      <c r="A368" s="853"/>
      <c r="B368" s="853"/>
      <c r="C368" s="853"/>
      <c r="D368" s="853"/>
    </row>
    <row r="369" spans="1:6">
      <c r="A369" s="853"/>
      <c r="B369" s="853"/>
      <c r="C369" s="853"/>
      <c r="D369" s="853"/>
    </row>
    <row r="370" spans="1:6">
      <c r="A370" s="853"/>
      <c r="B370" s="853"/>
      <c r="C370" s="853"/>
      <c r="D370" s="853"/>
    </row>
    <row r="371" spans="1:6">
      <c r="A371" s="853"/>
      <c r="B371" s="853"/>
      <c r="C371" s="853"/>
      <c r="D371" s="853"/>
    </row>
    <row r="372" spans="1:6">
      <c r="A372" s="853"/>
      <c r="B372" s="853"/>
      <c r="C372" s="853"/>
      <c r="D372" s="853"/>
    </row>
    <row r="373" spans="1:6">
      <c r="A373" s="853"/>
      <c r="B373" s="853"/>
      <c r="C373" s="853"/>
      <c r="D373" s="853"/>
    </row>
    <row r="374" spans="1:6">
      <c r="A374" s="853"/>
      <c r="B374" s="853"/>
      <c r="C374" s="853"/>
      <c r="D374" s="853"/>
    </row>
    <row r="375" spans="1:6">
      <c r="A375" s="853"/>
      <c r="B375" s="853"/>
      <c r="C375" s="853"/>
      <c r="D375" s="853"/>
    </row>
    <row r="377" spans="1:6">
      <c r="F377" s="934"/>
    </row>
    <row r="378" spans="1:6">
      <c r="F378" s="934"/>
    </row>
    <row r="379" spans="1:6">
      <c r="F379" s="934"/>
    </row>
    <row r="380" spans="1:6">
      <c r="A380" s="776"/>
      <c r="B380" s="776"/>
      <c r="C380" s="776"/>
      <c r="D380" s="776"/>
      <c r="E380" s="836"/>
      <c r="F380" s="934"/>
    </row>
    <row r="381" spans="1:6">
      <c r="A381" s="776"/>
      <c r="B381" s="776"/>
      <c r="C381" s="776"/>
      <c r="D381" s="776"/>
      <c r="E381" s="836"/>
      <c r="F381" s="934"/>
    </row>
    <row r="382" spans="1:6">
      <c r="A382" s="776"/>
      <c r="B382" s="776"/>
      <c r="C382" s="776"/>
      <c r="D382" s="776"/>
      <c r="E382" s="836"/>
      <c r="F382" s="934"/>
    </row>
    <row r="383" spans="1:6">
      <c r="A383" s="776"/>
      <c r="B383" s="776"/>
      <c r="C383" s="776"/>
      <c r="D383" s="776"/>
      <c r="E383" s="836"/>
      <c r="F383" s="934"/>
    </row>
    <row r="384" spans="1:6">
      <c r="A384" s="853"/>
      <c r="B384" s="853"/>
      <c r="C384" s="853"/>
      <c r="D384" s="853"/>
      <c r="F384" s="934"/>
    </row>
    <row r="385" spans="1:6">
      <c r="A385" s="853"/>
      <c r="B385" s="853"/>
      <c r="C385" s="853"/>
      <c r="D385" s="853"/>
      <c r="F385" s="934"/>
    </row>
    <row r="386" spans="1:6">
      <c r="F386" s="934"/>
    </row>
    <row r="387" spans="1:6">
      <c r="F387" s="934"/>
    </row>
    <row r="388" spans="1:6">
      <c r="F388" s="934"/>
    </row>
    <row r="389" spans="1:6">
      <c r="A389" s="853"/>
      <c r="B389" s="853"/>
      <c r="C389" s="853"/>
      <c r="D389" s="853"/>
      <c r="F389" s="934"/>
    </row>
    <row r="390" spans="1:6">
      <c r="F390" s="934"/>
    </row>
    <row r="391" spans="1:6">
      <c r="F391" s="934"/>
    </row>
    <row r="392" spans="1:6">
      <c r="F392" s="934"/>
    </row>
    <row r="393" spans="1:6">
      <c r="F393" s="934"/>
    </row>
    <row r="394" spans="1:6">
      <c r="F394" s="934"/>
    </row>
    <row r="395" spans="1:6">
      <c r="F395" s="934"/>
    </row>
    <row r="396" spans="1:6">
      <c r="F396" s="934"/>
    </row>
    <row r="397" spans="1:6">
      <c r="F397" s="934"/>
    </row>
    <row r="398" spans="1:6">
      <c r="F398" s="934"/>
    </row>
    <row r="399" spans="1:6">
      <c r="A399" s="853"/>
      <c r="B399" s="853"/>
      <c r="C399" s="853"/>
      <c r="D399" s="853"/>
      <c r="F399" s="934"/>
    </row>
    <row r="400" spans="1:6">
      <c r="F400" s="934"/>
    </row>
    <row r="401" spans="1:6">
      <c r="F401" s="934"/>
    </row>
    <row r="402" spans="1:6">
      <c r="F402" s="934"/>
    </row>
    <row r="403" spans="1:6">
      <c r="F403" s="934"/>
    </row>
    <row r="404" spans="1:6">
      <c r="F404" s="934"/>
    </row>
    <row r="405" spans="1:6">
      <c r="F405" s="934"/>
    </row>
    <row r="406" spans="1:6">
      <c r="F406" s="934"/>
    </row>
    <row r="407" spans="1:6">
      <c r="F407" s="934"/>
    </row>
    <row r="408" spans="1:6">
      <c r="F408" s="934"/>
    </row>
    <row r="409" spans="1:6">
      <c r="F409" s="934"/>
    </row>
    <row r="410" spans="1:6">
      <c r="F410" s="934"/>
    </row>
    <row r="411" spans="1:6">
      <c r="F411" s="934"/>
    </row>
    <row r="412" spans="1:6">
      <c r="A412" s="853"/>
      <c r="B412" s="853"/>
      <c r="C412" s="853"/>
      <c r="D412" s="853"/>
      <c r="F412" s="934"/>
    </row>
    <row r="413" spans="1:6">
      <c r="A413" s="853"/>
      <c r="B413" s="853"/>
      <c r="C413" s="853"/>
      <c r="D413" s="853"/>
      <c r="F413" s="934"/>
    </row>
    <row r="414" spans="1:6">
      <c r="A414" s="853"/>
      <c r="B414" s="853"/>
      <c r="C414" s="853"/>
      <c r="D414" s="853"/>
      <c r="F414" s="934"/>
    </row>
    <row r="415" spans="1:6">
      <c r="A415" s="853"/>
      <c r="B415" s="853"/>
      <c r="C415" s="853"/>
      <c r="D415" s="853"/>
      <c r="F415" s="934"/>
    </row>
    <row r="416" spans="1:6">
      <c r="A416" s="853"/>
      <c r="B416" s="853"/>
      <c r="C416" s="853"/>
      <c r="D416" s="853"/>
      <c r="F416" s="934"/>
    </row>
    <row r="417" spans="1:6">
      <c r="A417" s="853"/>
      <c r="B417" s="853"/>
      <c r="C417" s="853"/>
      <c r="D417" s="853"/>
      <c r="F417" s="934"/>
    </row>
    <row r="418" spans="1:6">
      <c r="A418" s="853"/>
      <c r="B418" s="853"/>
      <c r="C418" s="853"/>
      <c r="D418" s="853"/>
      <c r="F418" s="934"/>
    </row>
    <row r="419" spans="1:6">
      <c r="A419" s="853"/>
      <c r="B419" s="853"/>
      <c r="C419" s="853"/>
      <c r="D419" s="853"/>
      <c r="F419" s="934"/>
    </row>
    <row r="420" spans="1:6">
      <c r="A420" s="853"/>
      <c r="B420" s="853"/>
      <c r="C420" s="853"/>
      <c r="D420" s="853"/>
      <c r="F420" s="934"/>
    </row>
    <row r="421" spans="1:6">
      <c r="A421" s="853"/>
      <c r="B421" s="853"/>
      <c r="C421" s="853"/>
      <c r="D421" s="853"/>
      <c r="F421" s="934"/>
    </row>
    <row r="422" spans="1:6">
      <c r="A422" s="853"/>
      <c r="B422" s="853"/>
      <c r="C422" s="853"/>
      <c r="D422" s="853"/>
      <c r="F422" s="934"/>
    </row>
    <row r="423" spans="1:6">
      <c r="A423" s="853"/>
      <c r="B423" s="853"/>
      <c r="C423" s="853"/>
      <c r="D423" s="853"/>
      <c r="F423" s="934"/>
    </row>
    <row r="424" spans="1:6">
      <c r="A424" s="853"/>
      <c r="B424" s="853"/>
      <c r="C424" s="853"/>
      <c r="D424" s="853"/>
      <c r="F424" s="934"/>
    </row>
    <row r="425" spans="1:6">
      <c r="A425" s="853"/>
      <c r="B425" s="853"/>
      <c r="C425" s="853"/>
      <c r="D425" s="853"/>
      <c r="F425" s="934"/>
    </row>
    <row r="426" spans="1:6">
      <c r="A426" s="853"/>
      <c r="B426" s="853"/>
      <c r="C426" s="853"/>
      <c r="D426" s="853"/>
      <c r="F426" s="934"/>
    </row>
    <row r="427" spans="1:6">
      <c r="A427" s="853"/>
      <c r="B427" s="853"/>
      <c r="C427" s="853"/>
      <c r="D427" s="853"/>
      <c r="F427" s="934"/>
    </row>
    <row r="428" spans="1:6">
      <c r="A428" s="853"/>
      <c r="B428" s="853"/>
      <c r="C428" s="853"/>
      <c r="D428" s="853"/>
      <c r="F428" s="934"/>
    </row>
    <row r="429" spans="1:6">
      <c r="A429" s="853"/>
      <c r="B429" s="853"/>
      <c r="C429" s="853"/>
      <c r="D429" s="853"/>
      <c r="F429" s="934"/>
    </row>
    <row r="430" spans="1:6">
      <c r="A430" s="853"/>
      <c r="B430" s="853"/>
      <c r="C430" s="853"/>
      <c r="D430" s="853"/>
      <c r="F430" s="934"/>
    </row>
    <row r="431" spans="1:6">
      <c r="A431" s="853"/>
      <c r="B431" s="853"/>
      <c r="C431" s="853"/>
      <c r="D431" s="853"/>
      <c r="F431" s="934"/>
    </row>
    <row r="432" spans="1:6">
      <c r="A432" s="853"/>
      <c r="B432" s="853"/>
      <c r="C432" s="853"/>
      <c r="D432" s="853"/>
      <c r="F432" s="934"/>
    </row>
    <row r="433" spans="1:6">
      <c r="A433" s="853"/>
      <c r="B433" s="853"/>
      <c r="C433" s="853"/>
      <c r="D433" s="853"/>
      <c r="F433" s="934"/>
    </row>
    <row r="434" spans="1:6">
      <c r="A434" s="853"/>
      <c r="B434" s="853"/>
      <c r="C434" s="853"/>
      <c r="D434" s="853"/>
      <c r="F434" s="934"/>
    </row>
    <row r="435" spans="1:6">
      <c r="A435" s="853"/>
      <c r="B435" s="853"/>
      <c r="C435" s="853"/>
      <c r="D435" s="853"/>
      <c r="F435" s="934"/>
    </row>
    <row r="436" spans="1:6">
      <c r="A436" s="853"/>
      <c r="B436" s="853"/>
      <c r="C436" s="853"/>
      <c r="D436" s="853"/>
      <c r="F436" s="934"/>
    </row>
    <row r="437" spans="1:6">
      <c r="A437" s="853"/>
      <c r="B437" s="853"/>
      <c r="C437" s="853"/>
      <c r="D437" s="853"/>
      <c r="F437" s="934"/>
    </row>
    <row r="438" spans="1:6">
      <c r="A438" s="853"/>
      <c r="B438" s="853"/>
      <c r="C438" s="853"/>
      <c r="D438" s="853"/>
      <c r="F438" s="934"/>
    </row>
    <row r="439" spans="1:6">
      <c r="A439" s="853"/>
      <c r="B439" s="853"/>
      <c r="C439" s="853"/>
      <c r="D439" s="853"/>
      <c r="F439" s="934"/>
    </row>
    <row r="440" spans="1:6">
      <c r="A440" s="853"/>
      <c r="B440" s="853"/>
      <c r="C440" s="853"/>
      <c r="D440" s="853"/>
      <c r="F440" s="934"/>
    </row>
    <row r="441" spans="1:6">
      <c r="A441" s="853"/>
      <c r="B441" s="853"/>
      <c r="C441" s="853"/>
      <c r="D441" s="853"/>
      <c r="F441" s="934"/>
    </row>
    <row r="442" spans="1:6">
      <c r="A442" s="853"/>
      <c r="B442" s="853"/>
      <c r="C442" s="853"/>
      <c r="D442" s="853"/>
      <c r="F442" s="934"/>
    </row>
    <row r="443" spans="1:6">
      <c r="A443" s="853"/>
      <c r="B443" s="853"/>
      <c r="C443" s="853"/>
      <c r="D443" s="853"/>
      <c r="F443" s="934"/>
    </row>
    <row r="444" spans="1:6">
      <c r="A444" s="853"/>
      <c r="B444" s="853"/>
      <c r="C444" s="853"/>
      <c r="D444" s="853"/>
      <c r="F444" s="934"/>
    </row>
    <row r="445" spans="1:6">
      <c r="A445" s="853"/>
      <c r="B445" s="853"/>
      <c r="C445" s="853"/>
      <c r="D445" s="853"/>
      <c r="F445" s="934"/>
    </row>
    <row r="446" spans="1:6">
      <c r="A446" s="853"/>
      <c r="B446" s="853"/>
      <c r="C446" s="853"/>
      <c r="D446" s="853"/>
      <c r="F446" s="934"/>
    </row>
    <row r="447" spans="1:6">
      <c r="A447" s="853"/>
      <c r="B447" s="853"/>
      <c r="C447" s="853"/>
      <c r="D447" s="853"/>
      <c r="F447" s="934"/>
    </row>
    <row r="448" spans="1:6">
      <c r="A448" s="853"/>
      <c r="B448" s="853"/>
      <c r="C448" s="853"/>
      <c r="D448" s="853"/>
      <c r="F448" s="934"/>
    </row>
    <row r="449" spans="1:6">
      <c r="A449" s="853"/>
      <c r="B449" s="853"/>
      <c r="C449" s="853"/>
      <c r="D449" s="853"/>
      <c r="F449" s="934"/>
    </row>
    <row r="450" spans="1:6">
      <c r="A450" s="853"/>
      <c r="B450" s="853"/>
      <c r="C450" s="853"/>
      <c r="D450" s="853"/>
      <c r="F450" s="934"/>
    </row>
    <row r="451" spans="1:6">
      <c r="A451" s="853"/>
      <c r="B451" s="853"/>
      <c r="C451" s="853"/>
      <c r="D451" s="853"/>
      <c r="F451" s="934"/>
    </row>
    <row r="452" spans="1:6">
      <c r="A452" s="853"/>
      <c r="B452" s="853"/>
      <c r="C452" s="853"/>
      <c r="D452" s="853"/>
      <c r="F452" s="934"/>
    </row>
    <row r="453" spans="1:6">
      <c r="A453" s="853"/>
      <c r="B453" s="853"/>
      <c r="C453" s="853"/>
      <c r="D453" s="853"/>
      <c r="F453" s="934"/>
    </row>
    <row r="454" spans="1:6">
      <c r="A454" s="853"/>
      <c r="B454" s="853"/>
      <c r="C454" s="853"/>
      <c r="D454" s="853"/>
      <c r="F454" s="934"/>
    </row>
    <row r="455" spans="1:6">
      <c r="A455" s="853"/>
      <c r="B455" s="853"/>
      <c r="C455" s="853"/>
      <c r="D455" s="853"/>
      <c r="F455" s="934"/>
    </row>
    <row r="456" spans="1:6">
      <c r="A456" s="853"/>
      <c r="B456" s="853"/>
      <c r="C456" s="853"/>
      <c r="D456" s="853"/>
    </row>
    <row r="457" spans="1:6">
      <c r="A457" s="853"/>
      <c r="B457" s="853"/>
      <c r="C457" s="853"/>
      <c r="D457" s="853"/>
      <c r="F457" s="934"/>
    </row>
    <row r="458" spans="1:6">
      <c r="A458" s="853"/>
      <c r="B458" s="853"/>
      <c r="C458" s="853"/>
      <c r="D458" s="853"/>
      <c r="F458" s="934"/>
    </row>
    <row r="459" spans="1:6">
      <c r="A459" s="853"/>
      <c r="B459" s="853"/>
      <c r="C459" s="853"/>
      <c r="D459" s="853"/>
      <c r="F459" s="934"/>
    </row>
    <row r="460" spans="1:6">
      <c r="A460" s="853"/>
      <c r="B460" s="853"/>
      <c r="C460" s="853"/>
      <c r="D460" s="853"/>
      <c r="F460" s="934"/>
    </row>
    <row r="461" spans="1:6">
      <c r="A461" s="853"/>
      <c r="B461" s="853"/>
      <c r="C461" s="853"/>
      <c r="D461" s="853"/>
      <c r="F461" s="934"/>
    </row>
    <row r="462" spans="1:6">
      <c r="A462" s="853"/>
      <c r="B462" s="853"/>
      <c r="C462" s="853"/>
      <c r="D462" s="853"/>
      <c r="F462" s="934"/>
    </row>
    <row r="463" spans="1:6">
      <c r="A463" s="853"/>
      <c r="B463" s="853"/>
      <c r="C463" s="853"/>
      <c r="D463" s="853"/>
      <c r="F463" s="934"/>
    </row>
    <row r="464" spans="1:6">
      <c r="A464" s="853"/>
      <c r="B464" s="853"/>
      <c r="C464" s="853"/>
      <c r="D464" s="853"/>
      <c r="F464" s="934"/>
    </row>
    <row r="465" spans="1:6">
      <c r="A465" s="853"/>
      <c r="B465" s="853"/>
      <c r="C465" s="853"/>
      <c r="D465" s="853"/>
      <c r="F465" s="934"/>
    </row>
    <row r="466" spans="1:6">
      <c r="A466" s="853"/>
      <c r="B466" s="853"/>
      <c r="C466" s="853"/>
      <c r="D466" s="853"/>
      <c r="F466" s="934"/>
    </row>
    <row r="467" spans="1:6">
      <c r="A467" s="853"/>
      <c r="B467" s="853"/>
      <c r="C467" s="853"/>
      <c r="D467" s="853"/>
      <c r="F467" s="934"/>
    </row>
    <row r="468" spans="1:6">
      <c r="A468" s="853"/>
      <c r="B468" s="853"/>
      <c r="C468" s="853"/>
      <c r="D468" s="853"/>
      <c r="F468" s="934"/>
    </row>
    <row r="469" spans="1:6">
      <c r="A469" s="853"/>
      <c r="B469" s="853"/>
      <c r="C469" s="853"/>
      <c r="D469" s="853"/>
      <c r="F469" s="934"/>
    </row>
    <row r="470" spans="1:6">
      <c r="A470" s="853"/>
      <c r="B470" s="853"/>
      <c r="C470" s="853"/>
      <c r="D470" s="853"/>
      <c r="F470" s="934"/>
    </row>
    <row r="471" spans="1:6">
      <c r="A471" s="853"/>
      <c r="B471" s="853"/>
      <c r="C471" s="853"/>
      <c r="D471" s="853"/>
      <c r="F471" s="934"/>
    </row>
    <row r="472" spans="1:6">
      <c r="A472" s="853"/>
      <c r="B472" s="853"/>
      <c r="C472" s="853"/>
      <c r="D472" s="853"/>
      <c r="F472" s="934"/>
    </row>
    <row r="473" spans="1:6">
      <c r="A473" s="853"/>
      <c r="B473" s="853"/>
      <c r="C473" s="853"/>
      <c r="D473" s="853"/>
      <c r="F473" s="934"/>
    </row>
    <row r="474" spans="1:6">
      <c r="A474" s="853"/>
      <c r="B474" s="853"/>
      <c r="C474" s="853"/>
      <c r="D474" s="853"/>
      <c r="F474" s="934"/>
    </row>
    <row r="475" spans="1:6">
      <c r="A475" s="853"/>
      <c r="B475" s="853"/>
      <c r="C475" s="853"/>
      <c r="D475" s="853"/>
      <c r="F475" s="934"/>
    </row>
    <row r="476" spans="1:6">
      <c r="A476" s="853"/>
      <c r="B476" s="853"/>
      <c r="C476" s="853"/>
      <c r="D476" s="853"/>
      <c r="F476" s="934"/>
    </row>
    <row r="477" spans="1:6">
      <c r="A477" s="853"/>
      <c r="B477" s="853"/>
      <c r="C477" s="853"/>
      <c r="D477" s="853"/>
      <c r="F477" s="934"/>
    </row>
    <row r="478" spans="1:6">
      <c r="A478" s="853"/>
      <c r="B478" s="853"/>
      <c r="C478" s="853"/>
      <c r="D478" s="853"/>
      <c r="F478" s="934"/>
    </row>
    <row r="479" spans="1:6">
      <c r="A479" s="853"/>
      <c r="B479" s="853"/>
      <c r="C479" s="853"/>
      <c r="D479" s="853"/>
      <c r="F479" s="934"/>
    </row>
    <row r="480" spans="1:6">
      <c r="A480" s="853"/>
      <c r="B480" s="853"/>
      <c r="C480" s="853"/>
      <c r="D480" s="853"/>
      <c r="F480" s="934"/>
    </row>
    <row r="481" spans="1:6">
      <c r="A481" s="853"/>
      <c r="B481" s="853"/>
      <c r="C481" s="853"/>
      <c r="D481" s="853"/>
      <c r="F481" s="934"/>
    </row>
    <row r="482" spans="1:6">
      <c r="A482" s="853"/>
      <c r="B482" s="853"/>
      <c r="C482" s="853"/>
      <c r="D482" s="853"/>
      <c r="F482" s="934"/>
    </row>
    <row r="483" spans="1:6">
      <c r="A483" s="853"/>
      <c r="B483" s="853"/>
      <c r="C483" s="853"/>
      <c r="D483" s="853"/>
      <c r="F483" s="934"/>
    </row>
    <row r="484" spans="1:6">
      <c r="A484" s="853"/>
      <c r="B484" s="853"/>
      <c r="C484" s="853"/>
      <c r="D484" s="853"/>
      <c r="F484" s="934"/>
    </row>
    <row r="485" spans="1:6">
      <c r="A485" s="853"/>
      <c r="B485" s="853"/>
      <c r="C485" s="853"/>
      <c r="D485" s="853"/>
      <c r="F485" s="934"/>
    </row>
    <row r="486" spans="1:6">
      <c r="A486" s="853"/>
      <c r="B486" s="853"/>
      <c r="C486" s="853"/>
      <c r="D486" s="853"/>
      <c r="F486" s="934"/>
    </row>
    <row r="487" spans="1:6">
      <c r="A487" s="853"/>
      <c r="B487" s="853"/>
      <c r="C487" s="853"/>
      <c r="D487" s="853"/>
      <c r="F487" s="934"/>
    </row>
    <row r="488" spans="1:6">
      <c r="A488" s="853"/>
      <c r="B488" s="853"/>
      <c r="C488" s="853"/>
      <c r="D488" s="853"/>
      <c r="F488" s="934"/>
    </row>
    <row r="489" spans="1:6">
      <c r="A489" s="853"/>
      <c r="B489" s="853"/>
      <c r="C489" s="853"/>
      <c r="D489" s="853"/>
      <c r="F489" s="934"/>
    </row>
    <row r="490" spans="1:6">
      <c r="A490" s="853"/>
      <c r="B490" s="853"/>
      <c r="C490" s="853"/>
      <c r="D490" s="853"/>
      <c r="F490" s="934"/>
    </row>
    <row r="491" spans="1:6">
      <c r="F491" s="934"/>
    </row>
    <row r="492" spans="1:6">
      <c r="A492" s="853"/>
      <c r="B492" s="853"/>
      <c r="C492" s="853"/>
      <c r="D492" s="853"/>
      <c r="F492" s="934"/>
    </row>
    <row r="493" spans="1:6">
      <c r="A493" s="853"/>
      <c r="B493" s="853"/>
      <c r="C493" s="853"/>
      <c r="D493" s="853"/>
      <c r="F493" s="934"/>
    </row>
    <row r="494" spans="1:6">
      <c r="A494" s="853"/>
      <c r="B494" s="853"/>
      <c r="C494" s="853"/>
      <c r="D494" s="853"/>
      <c r="F494" s="934"/>
    </row>
    <row r="495" spans="1:6">
      <c r="A495" s="853"/>
      <c r="B495" s="853"/>
      <c r="C495" s="853"/>
      <c r="D495" s="853"/>
      <c r="F495" s="934"/>
    </row>
    <row r="496" spans="1:6">
      <c r="A496" s="853"/>
      <c r="B496" s="853"/>
      <c r="C496" s="853"/>
      <c r="D496" s="853"/>
      <c r="F496" s="934"/>
    </row>
    <row r="497" spans="1:6">
      <c r="A497" s="853"/>
      <c r="B497" s="853"/>
      <c r="C497" s="853"/>
      <c r="D497" s="853"/>
      <c r="F497" s="934"/>
    </row>
    <row r="498" spans="1:6">
      <c r="A498" s="853"/>
      <c r="B498" s="853"/>
      <c r="C498" s="853"/>
      <c r="D498" s="853"/>
      <c r="F498" s="934"/>
    </row>
    <row r="499" spans="1:6">
      <c r="A499" s="853"/>
      <c r="B499" s="853"/>
      <c r="C499" s="853"/>
      <c r="D499" s="853"/>
      <c r="F499" s="934"/>
    </row>
    <row r="500" spans="1:6">
      <c r="A500" s="853"/>
      <c r="B500" s="853"/>
      <c r="C500" s="853"/>
      <c r="D500" s="853"/>
      <c r="F500" s="934"/>
    </row>
    <row r="501" spans="1:6">
      <c r="A501" s="853"/>
      <c r="B501" s="853"/>
      <c r="C501" s="853"/>
      <c r="D501" s="853"/>
      <c r="F501" s="934"/>
    </row>
    <row r="502" spans="1:6">
      <c r="A502" s="853"/>
      <c r="B502" s="853"/>
      <c r="C502" s="853"/>
      <c r="D502" s="853"/>
      <c r="F502" s="934"/>
    </row>
    <row r="503" spans="1:6">
      <c r="A503" s="853"/>
      <c r="B503" s="853"/>
      <c r="C503" s="853"/>
      <c r="D503" s="853"/>
      <c r="F503" s="934"/>
    </row>
    <row r="504" spans="1:6">
      <c r="A504" s="853"/>
      <c r="B504" s="853"/>
      <c r="C504" s="853"/>
      <c r="D504" s="853"/>
      <c r="F504" s="934"/>
    </row>
    <row r="505" spans="1:6">
      <c r="A505" s="853"/>
      <c r="B505" s="853"/>
      <c r="C505" s="853"/>
      <c r="D505" s="853"/>
    </row>
    <row r="506" spans="1:6">
      <c r="A506" s="853"/>
      <c r="B506" s="853"/>
      <c r="C506" s="853"/>
      <c r="D506" s="853"/>
      <c r="F506" s="934"/>
    </row>
    <row r="507" spans="1:6">
      <c r="A507" s="853"/>
      <c r="B507" s="853"/>
      <c r="C507" s="853"/>
      <c r="D507" s="853"/>
      <c r="F507" s="934"/>
    </row>
    <row r="508" spans="1:6">
      <c r="A508" s="853"/>
      <c r="B508" s="853"/>
      <c r="C508" s="853"/>
      <c r="D508" s="853"/>
      <c r="F508" s="934"/>
    </row>
    <row r="509" spans="1:6">
      <c r="A509" s="853"/>
      <c r="B509" s="853"/>
      <c r="C509" s="853"/>
      <c r="D509" s="853"/>
      <c r="F509" s="934"/>
    </row>
    <row r="510" spans="1:6">
      <c r="A510" s="853"/>
      <c r="B510" s="853"/>
      <c r="C510" s="853"/>
      <c r="D510" s="853"/>
      <c r="F510" s="934"/>
    </row>
    <row r="511" spans="1:6">
      <c r="A511" s="853"/>
      <c r="B511" s="853"/>
      <c r="C511" s="853"/>
      <c r="D511" s="853"/>
    </row>
    <row r="512" spans="1:6">
      <c r="A512" s="853"/>
      <c r="B512" s="853"/>
      <c r="C512" s="853"/>
      <c r="D512" s="853"/>
      <c r="F512" s="934"/>
    </row>
    <row r="513" spans="1:6">
      <c r="A513" s="853"/>
      <c r="B513" s="853"/>
      <c r="C513" s="853"/>
      <c r="D513" s="853"/>
      <c r="F513" s="934"/>
    </row>
    <row r="514" spans="1:6">
      <c r="A514" s="853"/>
      <c r="B514" s="853"/>
      <c r="C514" s="853"/>
      <c r="D514" s="853"/>
      <c r="F514" s="934"/>
    </row>
    <row r="515" spans="1:6">
      <c r="A515" s="853"/>
      <c r="B515" s="853"/>
      <c r="C515" s="853"/>
      <c r="D515" s="853"/>
      <c r="F515" s="934"/>
    </row>
    <row r="516" spans="1:6">
      <c r="A516" s="853"/>
      <c r="B516" s="853"/>
      <c r="C516" s="853"/>
      <c r="D516" s="853"/>
      <c r="F516" s="934"/>
    </row>
    <row r="517" spans="1:6">
      <c r="A517" s="853"/>
      <c r="B517" s="853"/>
      <c r="C517" s="853"/>
      <c r="D517" s="853"/>
      <c r="F517" s="934"/>
    </row>
    <row r="518" spans="1:6">
      <c r="A518" s="853"/>
      <c r="B518" s="853"/>
      <c r="C518" s="853"/>
      <c r="D518" s="853"/>
      <c r="F518" s="934"/>
    </row>
    <row r="519" spans="1:6">
      <c r="A519" s="853"/>
      <c r="B519" s="853"/>
      <c r="C519" s="853"/>
      <c r="D519" s="853"/>
      <c r="F519" s="934"/>
    </row>
    <row r="520" spans="1:6">
      <c r="A520" s="853"/>
      <c r="B520" s="853"/>
      <c r="C520" s="853"/>
      <c r="D520" s="853"/>
      <c r="F520" s="934"/>
    </row>
    <row r="521" spans="1:6">
      <c r="A521" s="853"/>
      <c r="B521" s="853"/>
      <c r="C521" s="853"/>
      <c r="D521" s="853"/>
      <c r="F521" s="934"/>
    </row>
    <row r="522" spans="1:6">
      <c r="A522" s="853"/>
      <c r="B522" s="853"/>
      <c r="C522" s="853"/>
      <c r="D522" s="853"/>
      <c r="F522" s="934"/>
    </row>
    <row r="523" spans="1:6">
      <c r="A523" s="853"/>
      <c r="B523" s="853"/>
      <c r="C523" s="853"/>
      <c r="D523" s="853"/>
      <c r="F523" s="934"/>
    </row>
    <row r="524" spans="1:6">
      <c r="A524" s="853"/>
      <c r="B524" s="853"/>
      <c r="C524" s="853"/>
      <c r="D524" s="853"/>
      <c r="F524" s="934"/>
    </row>
    <row r="525" spans="1:6">
      <c r="A525" s="853"/>
      <c r="B525" s="853"/>
      <c r="C525" s="853"/>
      <c r="D525" s="853"/>
      <c r="F525" s="934"/>
    </row>
    <row r="526" spans="1:6">
      <c r="A526" s="853"/>
      <c r="B526" s="853"/>
      <c r="C526" s="853"/>
      <c r="D526" s="853"/>
      <c r="F526" s="934"/>
    </row>
    <row r="527" spans="1:6">
      <c r="A527" s="853"/>
      <c r="B527" s="853"/>
      <c r="C527" s="853"/>
      <c r="D527" s="853"/>
      <c r="F527" s="934"/>
    </row>
    <row r="528" spans="1:6">
      <c r="A528" s="853"/>
      <c r="B528" s="853"/>
      <c r="C528" s="853"/>
      <c r="D528" s="853"/>
      <c r="F528" s="934"/>
    </row>
    <row r="529" spans="1:6">
      <c r="A529" s="853"/>
      <c r="B529" s="853"/>
      <c r="C529" s="853"/>
      <c r="D529" s="853"/>
      <c r="F529" s="934"/>
    </row>
    <row r="530" spans="1:6">
      <c r="A530" s="853"/>
      <c r="B530" s="853"/>
      <c r="C530" s="853"/>
      <c r="D530" s="853"/>
      <c r="F530" s="934"/>
    </row>
    <row r="531" spans="1:6">
      <c r="A531" s="853"/>
      <c r="B531" s="853"/>
      <c r="C531" s="853"/>
      <c r="D531" s="853"/>
      <c r="F531" s="934"/>
    </row>
    <row r="532" spans="1:6">
      <c r="A532" s="853"/>
      <c r="B532" s="853"/>
      <c r="C532" s="853"/>
      <c r="D532" s="853"/>
      <c r="F532" s="934"/>
    </row>
    <row r="533" spans="1:6">
      <c r="A533" s="853"/>
      <c r="B533" s="853"/>
      <c r="C533" s="853"/>
      <c r="D533" s="853"/>
      <c r="F533" s="934"/>
    </row>
    <row r="534" spans="1:6">
      <c r="A534" s="853"/>
      <c r="B534" s="853"/>
      <c r="C534" s="853"/>
      <c r="D534" s="853"/>
      <c r="F534" s="934"/>
    </row>
    <row r="535" spans="1:6">
      <c r="A535" s="853"/>
      <c r="B535" s="853"/>
      <c r="C535" s="853"/>
      <c r="D535" s="853"/>
    </row>
    <row r="536" spans="1:6">
      <c r="A536" s="853"/>
      <c r="B536" s="853"/>
      <c r="C536" s="853"/>
      <c r="D536" s="853"/>
      <c r="F536" s="934"/>
    </row>
    <row r="537" spans="1:6">
      <c r="A537" s="853"/>
      <c r="B537" s="853"/>
      <c r="C537" s="853"/>
      <c r="D537" s="853"/>
      <c r="F537" s="934"/>
    </row>
    <row r="538" spans="1:6">
      <c r="A538" s="853"/>
      <c r="B538" s="853"/>
      <c r="C538" s="853"/>
      <c r="D538" s="853"/>
      <c r="F538" s="934"/>
    </row>
    <row r="539" spans="1:6">
      <c r="A539" s="853"/>
      <c r="B539" s="853"/>
      <c r="C539" s="853"/>
      <c r="D539" s="853"/>
      <c r="F539" s="934"/>
    </row>
    <row r="540" spans="1:6">
      <c r="F540" s="934"/>
    </row>
    <row r="541" spans="1:6">
      <c r="A541" s="853"/>
      <c r="B541" s="853"/>
      <c r="C541" s="853"/>
      <c r="D541" s="853"/>
      <c r="F541" s="934"/>
    </row>
    <row r="542" spans="1:6">
      <c r="A542" s="853"/>
      <c r="B542" s="853"/>
      <c r="C542" s="853"/>
      <c r="D542" s="853"/>
      <c r="F542" s="934"/>
    </row>
    <row r="543" spans="1:6">
      <c r="A543" s="853"/>
      <c r="B543" s="853"/>
      <c r="C543" s="853"/>
      <c r="D543" s="853"/>
      <c r="F543" s="934"/>
    </row>
    <row r="544" spans="1:6">
      <c r="A544" s="853"/>
      <c r="B544" s="853"/>
      <c r="C544" s="853"/>
      <c r="D544" s="853"/>
      <c r="F544" s="934"/>
    </row>
    <row r="545" spans="1:6">
      <c r="A545" s="853"/>
      <c r="B545" s="853"/>
      <c r="C545" s="853"/>
      <c r="D545" s="853"/>
      <c r="F545" s="934"/>
    </row>
    <row r="546" spans="1:6">
      <c r="F546" s="934"/>
    </row>
    <row r="547" spans="1:6">
      <c r="A547" s="853"/>
      <c r="B547" s="853"/>
      <c r="C547" s="853"/>
      <c r="D547" s="853"/>
      <c r="F547" s="934"/>
    </row>
    <row r="548" spans="1:6">
      <c r="A548" s="853"/>
      <c r="B548" s="853"/>
      <c r="C548" s="853"/>
      <c r="D548" s="853"/>
      <c r="F548" s="934"/>
    </row>
    <row r="549" spans="1:6">
      <c r="A549" s="853"/>
      <c r="B549" s="853"/>
      <c r="C549" s="853"/>
      <c r="D549" s="853"/>
      <c r="F549" s="934"/>
    </row>
    <row r="550" spans="1:6">
      <c r="A550" s="853"/>
      <c r="B550" s="853"/>
      <c r="C550" s="853"/>
      <c r="D550" s="853"/>
      <c r="F550" s="934"/>
    </row>
    <row r="551" spans="1:6">
      <c r="A551" s="853"/>
      <c r="B551" s="853"/>
      <c r="C551" s="853"/>
      <c r="D551" s="853"/>
      <c r="F551" s="934"/>
    </row>
    <row r="552" spans="1:6">
      <c r="A552" s="853"/>
      <c r="B552" s="853"/>
      <c r="C552" s="853"/>
      <c r="D552" s="853"/>
      <c r="F552" s="934"/>
    </row>
    <row r="553" spans="1:6">
      <c r="A553" s="853"/>
      <c r="B553" s="853"/>
      <c r="C553" s="853"/>
      <c r="D553" s="853"/>
      <c r="F553" s="934"/>
    </row>
    <row r="554" spans="1:6">
      <c r="A554" s="853"/>
      <c r="B554" s="853"/>
      <c r="C554" s="853"/>
      <c r="D554" s="853"/>
      <c r="F554" s="934"/>
    </row>
    <row r="555" spans="1:6">
      <c r="A555" s="853"/>
      <c r="B555" s="853"/>
      <c r="C555" s="853"/>
      <c r="D555" s="853"/>
      <c r="F555" s="934"/>
    </row>
    <row r="556" spans="1:6">
      <c r="A556" s="853"/>
      <c r="B556" s="853"/>
      <c r="C556" s="853"/>
      <c r="D556" s="853"/>
      <c r="F556" s="934"/>
    </row>
    <row r="557" spans="1:6">
      <c r="A557" s="853"/>
      <c r="B557" s="853"/>
      <c r="C557" s="853"/>
      <c r="D557" s="853"/>
      <c r="F557" s="934"/>
    </row>
    <row r="558" spans="1:6">
      <c r="A558" s="853"/>
      <c r="B558" s="853"/>
      <c r="C558" s="853"/>
      <c r="D558" s="853"/>
      <c r="F558" s="934"/>
    </row>
    <row r="559" spans="1:6">
      <c r="A559" s="853"/>
      <c r="B559" s="853"/>
      <c r="C559" s="853"/>
      <c r="D559" s="853"/>
      <c r="F559" s="934"/>
    </row>
    <row r="560" spans="1:6">
      <c r="A560" s="853"/>
      <c r="B560" s="853"/>
      <c r="C560" s="853"/>
      <c r="D560" s="853"/>
      <c r="F560" s="934"/>
    </row>
    <row r="561" spans="1:6">
      <c r="A561" s="853"/>
      <c r="B561" s="853"/>
      <c r="C561" s="853"/>
      <c r="D561" s="853"/>
      <c r="F561" s="934"/>
    </row>
    <row r="562" spans="1:6">
      <c r="A562" s="853"/>
      <c r="B562" s="853"/>
      <c r="C562" s="853"/>
      <c r="D562" s="853"/>
      <c r="F562" s="934"/>
    </row>
    <row r="563" spans="1:6">
      <c r="A563" s="853"/>
      <c r="B563" s="853"/>
      <c r="C563" s="853"/>
      <c r="D563" s="853"/>
      <c r="F563" s="934"/>
    </row>
    <row r="564" spans="1:6">
      <c r="A564" s="853"/>
      <c r="B564" s="853"/>
      <c r="C564" s="853"/>
      <c r="D564" s="853"/>
      <c r="F564" s="934"/>
    </row>
    <row r="565" spans="1:6">
      <c r="A565" s="853"/>
      <c r="B565" s="853"/>
      <c r="C565" s="853"/>
      <c r="D565" s="853"/>
      <c r="F565" s="934"/>
    </row>
    <row r="566" spans="1:6">
      <c r="A566" s="853"/>
      <c r="B566" s="853"/>
      <c r="C566" s="853"/>
      <c r="D566" s="853"/>
      <c r="F566" s="934"/>
    </row>
    <row r="567" spans="1:6">
      <c r="A567" s="853"/>
      <c r="B567" s="853"/>
      <c r="C567" s="853"/>
      <c r="D567" s="853"/>
      <c r="F567" s="934"/>
    </row>
    <row r="568" spans="1:6">
      <c r="A568" s="853"/>
      <c r="B568" s="853"/>
      <c r="C568" s="853"/>
      <c r="D568" s="853"/>
      <c r="F568" s="934"/>
    </row>
    <row r="569" spans="1:6">
      <c r="A569" s="853"/>
      <c r="B569" s="853"/>
      <c r="C569" s="853"/>
      <c r="D569" s="853"/>
      <c r="F569" s="934"/>
    </row>
    <row r="570" spans="1:6">
      <c r="F570" s="934"/>
    </row>
    <row r="571" spans="1:6">
      <c r="A571" s="853"/>
      <c r="B571" s="853"/>
      <c r="C571" s="853"/>
      <c r="D571" s="853"/>
      <c r="F571" s="934"/>
    </row>
    <row r="572" spans="1:6">
      <c r="A572" s="853"/>
      <c r="B572" s="853"/>
      <c r="C572" s="853"/>
      <c r="D572" s="853"/>
      <c r="F572" s="934"/>
    </row>
    <row r="573" spans="1:6">
      <c r="A573" s="853"/>
      <c r="B573" s="853"/>
      <c r="C573" s="853"/>
      <c r="D573" s="853"/>
      <c r="F573" s="934"/>
    </row>
    <row r="574" spans="1:6">
      <c r="A574" s="853"/>
      <c r="B574" s="853"/>
      <c r="C574" s="853"/>
      <c r="D574" s="853"/>
      <c r="F574" s="934"/>
    </row>
    <row r="575" spans="1:6">
      <c r="A575" s="853"/>
      <c r="B575" s="853"/>
      <c r="C575" s="853"/>
      <c r="D575" s="853"/>
      <c r="F575" s="934"/>
    </row>
    <row r="576" spans="1:6">
      <c r="A576" s="853"/>
      <c r="B576" s="853"/>
      <c r="C576" s="853"/>
      <c r="D576" s="853"/>
      <c r="F576" s="934"/>
    </row>
    <row r="577" spans="1:6">
      <c r="A577" s="853"/>
      <c r="B577" s="853"/>
      <c r="C577" s="853"/>
      <c r="D577" s="853"/>
      <c r="F577" s="934"/>
    </row>
    <row r="578" spans="1:6">
      <c r="A578" s="853"/>
      <c r="B578" s="853"/>
      <c r="C578" s="853"/>
      <c r="D578" s="853"/>
      <c r="F578" s="934"/>
    </row>
    <row r="579" spans="1:6">
      <c r="A579" s="853"/>
      <c r="B579" s="853"/>
      <c r="C579" s="853"/>
      <c r="D579" s="853"/>
      <c r="F579" s="934"/>
    </row>
    <row r="580" spans="1:6">
      <c r="A580" s="853"/>
      <c r="B580" s="853"/>
      <c r="C580" s="853"/>
      <c r="D580" s="853"/>
      <c r="F580" s="934"/>
    </row>
    <row r="581" spans="1:6">
      <c r="A581" s="853"/>
      <c r="B581" s="853"/>
      <c r="C581" s="853"/>
      <c r="D581" s="853"/>
      <c r="F581" s="934"/>
    </row>
    <row r="582" spans="1:6">
      <c r="A582" s="853"/>
      <c r="B582" s="853"/>
      <c r="C582" s="853"/>
      <c r="D582" s="853"/>
    </row>
    <row r="583" spans="1:6">
      <c r="A583" s="853"/>
      <c r="B583" s="853"/>
      <c r="C583" s="853"/>
      <c r="D583" s="853"/>
      <c r="F583" s="934"/>
    </row>
    <row r="584" spans="1:6">
      <c r="A584" s="853"/>
      <c r="B584" s="853"/>
      <c r="C584" s="853"/>
      <c r="D584" s="853"/>
    </row>
    <row r="585" spans="1:6">
      <c r="A585" s="853"/>
      <c r="B585" s="853"/>
      <c r="C585" s="853"/>
      <c r="D585" s="853"/>
      <c r="F585" s="934"/>
    </row>
    <row r="586" spans="1:6">
      <c r="A586" s="853"/>
      <c r="B586" s="853"/>
      <c r="C586" s="853"/>
      <c r="D586" s="853"/>
      <c r="F586" s="934"/>
    </row>
    <row r="587" spans="1:6">
      <c r="A587" s="853"/>
      <c r="B587" s="853"/>
      <c r="C587" s="853"/>
      <c r="D587" s="853"/>
      <c r="F587" s="934"/>
    </row>
    <row r="588" spans="1:6">
      <c r="A588" s="853"/>
      <c r="B588" s="853"/>
      <c r="C588" s="853"/>
      <c r="D588" s="853"/>
      <c r="F588" s="934"/>
    </row>
    <row r="589" spans="1:6">
      <c r="A589" s="853"/>
      <c r="B589" s="853"/>
      <c r="C589" s="853"/>
      <c r="D589" s="853"/>
      <c r="F589" s="934"/>
    </row>
    <row r="590" spans="1:6">
      <c r="A590" s="853"/>
      <c r="B590" s="853"/>
      <c r="C590" s="853"/>
      <c r="D590" s="853"/>
      <c r="F590" s="934"/>
    </row>
    <row r="591" spans="1:6">
      <c r="A591" s="853"/>
      <c r="B591" s="853"/>
      <c r="C591" s="853"/>
      <c r="D591" s="853"/>
      <c r="F591" s="934"/>
    </row>
    <row r="592" spans="1:6">
      <c r="A592" s="853"/>
      <c r="B592" s="853"/>
      <c r="C592" s="853"/>
      <c r="D592" s="853"/>
      <c r="F592" s="934"/>
    </row>
    <row r="593" spans="1:6">
      <c r="A593" s="853"/>
      <c r="B593" s="853"/>
      <c r="C593" s="853"/>
      <c r="D593" s="853"/>
      <c r="F593" s="934"/>
    </row>
    <row r="594" spans="1:6">
      <c r="A594" s="853"/>
      <c r="B594" s="853"/>
      <c r="C594" s="853"/>
      <c r="D594" s="853"/>
      <c r="F594" s="934"/>
    </row>
    <row r="595" spans="1:6">
      <c r="A595" s="853"/>
      <c r="B595" s="853"/>
      <c r="C595" s="853"/>
      <c r="D595" s="853"/>
      <c r="F595" s="934"/>
    </row>
    <row r="596" spans="1:6">
      <c r="A596" s="853"/>
      <c r="B596" s="853"/>
      <c r="C596" s="853"/>
      <c r="D596" s="853"/>
      <c r="F596" s="934"/>
    </row>
    <row r="597" spans="1:6">
      <c r="A597" s="853"/>
      <c r="B597" s="853"/>
      <c r="C597" s="853"/>
      <c r="D597" s="853"/>
      <c r="F597" s="934"/>
    </row>
    <row r="598" spans="1:6">
      <c r="A598" s="853"/>
      <c r="B598" s="853"/>
      <c r="C598" s="853"/>
      <c r="D598" s="853"/>
      <c r="F598" s="934"/>
    </row>
    <row r="599" spans="1:6">
      <c r="A599" s="853"/>
      <c r="B599" s="853"/>
      <c r="C599" s="853"/>
      <c r="D599" s="853"/>
      <c r="F599" s="934"/>
    </row>
    <row r="600" spans="1:6">
      <c r="A600" s="853"/>
      <c r="B600" s="853"/>
      <c r="C600" s="853"/>
      <c r="D600" s="853"/>
      <c r="F600" s="934"/>
    </row>
    <row r="601" spans="1:6">
      <c r="A601" s="853"/>
      <c r="B601" s="853"/>
      <c r="C601" s="853"/>
      <c r="D601" s="853"/>
      <c r="F601" s="934"/>
    </row>
    <row r="602" spans="1:6">
      <c r="A602" s="853"/>
      <c r="B602" s="853"/>
      <c r="C602" s="853"/>
      <c r="D602" s="853"/>
      <c r="F602" s="934"/>
    </row>
    <row r="603" spans="1:6">
      <c r="A603" s="853"/>
      <c r="B603" s="853"/>
      <c r="C603" s="853"/>
      <c r="D603" s="853"/>
      <c r="F603" s="934"/>
    </row>
    <row r="604" spans="1:6">
      <c r="A604" s="853"/>
      <c r="B604" s="853"/>
      <c r="C604" s="853"/>
      <c r="D604" s="853"/>
      <c r="F604" s="934"/>
    </row>
    <row r="605" spans="1:6">
      <c r="A605" s="853"/>
      <c r="B605" s="853"/>
      <c r="C605" s="853"/>
      <c r="D605" s="853"/>
      <c r="F605" s="934"/>
    </row>
    <row r="606" spans="1:6">
      <c r="A606" s="853"/>
      <c r="B606" s="853"/>
      <c r="C606" s="853"/>
      <c r="D606" s="853"/>
      <c r="F606" s="934"/>
    </row>
    <row r="607" spans="1:6">
      <c r="A607" s="853"/>
      <c r="B607" s="853"/>
      <c r="C607" s="853"/>
      <c r="D607" s="853"/>
      <c r="F607" s="934"/>
    </row>
    <row r="608" spans="1:6">
      <c r="A608" s="853"/>
      <c r="B608" s="853"/>
      <c r="C608" s="853"/>
      <c r="D608" s="853"/>
      <c r="F608" s="934"/>
    </row>
    <row r="609" spans="1:6">
      <c r="A609" s="853"/>
      <c r="B609" s="853"/>
      <c r="C609" s="853"/>
      <c r="D609" s="853"/>
      <c r="F609" s="934"/>
    </row>
    <row r="610" spans="1:6">
      <c r="A610" s="853"/>
      <c r="B610" s="853"/>
      <c r="C610" s="853"/>
      <c r="D610" s="853"/>
      <c r="F610" s="934"/>
    </row>
    <row r="611" spans="1:6">
      <c r="A611" s="853"/>
      <c r="B611" s="853"/>
      <c r="C611" s="853"/>
      <c r="D611" s="853"/>
      <c r="F611" s="934"/>
    </row>
    <row r="612" spans="1:6">
      <c r="A612" s="853"/>
      <c r="B612" s="853"/>
      <c r="C612" s="853"/>
      <c r="D612" s="853"/>
      <c r="F612" s="934"/>
    </row>
    <row r="613" spans="1:6">
      <c r="A613" s="853"/>
      <c r="B613" s="853"/>
      <c r="C613" s="853"/>
      <c r="D613" s="853"/>
      <c r="F613" s="934"/>
    </row>
    <row r="614" spans="1:6">
      <c r="A614" s="853"/>
      <c r="B614" s="853"/>
      <c r="C614" s="853"/>
      <c r="D614" s="853"/>
      <c r="F614" s="934"/>
    </row>
    <row r="615" spans="1:6">
      <c r="A615" s="853"/>
      <c r="B615" s="853"/>
      <c r="C615" s="853"/>
      <c r="D615" s="853"/>
      <c r="F615" s="934"/>
    </row>
    <row r="616" spans="1:6">
      <c r="A616" s="853"/>
      <c r="B616" s="853"/>
      <c r="C616" s="853"/>
      <c r="D616" s="853"/>
      <c r="F616" s="934"/>
    </row>
    <row r="617" spans="1:6">
      <c r="F617" s="934"/>
    </row>
    <row r="618" spans="1:6">
      <c r="A618" s="853"/>
      <c r="B618" s="853"/>
      <c r="C618" s="853"/>
      <c r="D618" s="853"/>
      <c r="F618" s="934"/>
    </row>
    <row r="619" spans="1:6">
      <c r="F619" s="934"/>
    </row>
    <row r="620" spans="1:6">
      <c r="A620" s="853"/>
      <c r="B620" s="853"/>
      <c r="C620" s="853"/>
      <c r="D620" s="853"/>
      <c r="F620" s="934"/>
    </row>
    <row r="621" spans="1:6">
      <c r="A621" s="853"/>
      <c r="B621" s="853"/>
      <c r="C621" s="853"/>
      <c r="D621" s="853"/>
      <c r="F621" s="934"/>
    </row>
    <row r="622" spans="1:6">
      <c r="A622" s="853"/>
      <c r="B622" s="853"/>
      <c r="C622" s="853"/>
      <c r="D622" s="853"/>
      <c r="F622" s="934"/>
    </row>
    <row r="623" spans="1:6">
      <c r="A623" s="853"/>
      <c r="B623" s="853"/>
      <c r="C623" s="853"/>
      <c r="D623" s="853"/>
      <c r="F623" s="934"/>
    </row>
    <row r="624" spans="1:6">
      <c r="A624" s="853"/>
      <c r="B624" s="853"/>
      <c r="C624" s="853"/>
      <c r="D624" s="853"/>
      <c r="F624" s="934"/>
    </row>
    <row r="625" spans="1:6">
      <c r="A625" s="853"/>
      <c r="B625" s="853"/>
      <c r="C625" s="853"/>
      <c r="D625" s="853"/>
      <c r="F625" s="934"/>
    </row>
    <row r="626" spans="1:6">
      <c r="A626" s="853"/>
      <c r="B626" s="853"/>
      <c r="C626" s="853"/>
      <c r="D626" s="853"/>
      <c r="F626" s="934"/>
    </row>
    <row r="627" spans="1:6">
      <c r="A627" s="853"/>
      <c r="B627" s="853"/>
      <c r="C627" s="853"/>
      <c r="D627" s="853"/>
      <c r="F627" s="934"/>
    </row>
    <row r="628" spans="1:6">
      <c r="A628" s="853"/>
      <c r="B628" s="853"/>
      <c r="C628" s="853"/>
      <c r="D628" s="853"/>
      <c r="F628" s="934"/>
    </row>
    <row r="629" spans="1:6">
      <c r="A629" s="853"/>
      <c r="B629" s="853"/>
      <c r="C629" s="853"/>
      <c r="D629" s="853"/>
      <c r="F629" s="934"/>
    </row>
    <row r="630" spans="1:6">
      <c r="A630" s="853"/>
      <c r="B630" s="853"/>
      <c r="C630" s="853"/>
      <c r="D630" s="853"/>
      <c r="F630" s="934"/>
    </row>
    <row r="631" spans="1:6">
      <c r="A631" s="853"/>
      <c r="B631" s="853"/>
      <c r="C631" s="853"/>
      <c r="D631" s="853"/>
      <c r="F631" s="934"/>
    </row>
    <row r="632" spans="1:6">
      <c r="A632" s="853"/>
      <c r="B632" s="853"/>
      <c r="C632" s="853"/>
      <c r="D632" s="853"/>
      <c r="F632" s="934"/>
    </row>
    <row r="633" spans="1:6">
      <c r="A633" s="853"/>
      <c r="B633" s="853"/>
      <c r="C633" s="853"/>
      <c r="D633" s="853"/>
      <c r="F633" s="934"/>
    </row>
    <row r="634" spans="1:6">
      <c r="A634" s="853"/>
      <c r="B634" s="853"/>
      <c r="C634" s="853"/>
      <c r="D634" s="853"/>
      <c r="F634" s="934"/>
    </row>
    <row r="635" spans="1:6">
      <c r="A635" s="853"/>
      <c r="B635" s="853"/>
      <c r="C635" s="853"/>
      <c r="D635" s="853"/>
      <c r="F635" s="934"/>
    </row>
    <row r="636" spans="1:6">
      <c r="A636" s="853"/>
      <c r="B636" s="853"/>
      <c r="C636" s="853"/>
      <c r="D636" s="853"/>
      <c r="F636" s="934"/>
    </row>
    <row r="637" spans="1:6">
      <c r="A637" s="853"/>
      <c r="B637" s="853"/>
      <c r="C637" s="853"/>
      <c r="D637" s="853"/>
      <c r="F637" s="934"/>
    </row>
    <row r="638" spans="1:6">
      <c r="A638" s="853"/>
      <c r="B638" s="853"/>
      <c r="C638" s="853"/>
      <c r="D638" s="853"/>
      <c r="F638" s="934"/>
    </row>
    <row r="639" spans="1:6">
      <c r="A639" s="853"/>
      <c r="B639" s="853"/>
      <c r="C639" s="853"/>
      <c r="D639" s="853"/>
      <c r="F639" s="934"/>
    </row>
    <row r="640" spans="1:6">
      <c r="A640" s="853"/>
      <c r="B640" s="853"/>
      <c r="C640" s="853"/>
      <c r="D640" s="853"/>
      <c r="F640" s="934"/>
    </row>
    <row r="641" spans="1:6">
      <c r="A641" s="853"/>
      <c r="B641" s="853"/>
      <c r="C641" s="853"/>
      <c r="D641" s="853"/>
      <c r="F641" s="934"/>
    </row>
    <row r="642" spans="1:6">
      <c r="A642" s="853"/>
      <c r="B642" s="853"/>
      <c r="C642" s="853"/>
      <c r="D642" s="853"/>
      <c r="F642" s="934"/>
    </row>
    <row r="643" spans="1:6">
      <c r="A643" s="853"/>
      <c r="B643" s="853"/>
      <c r="C643" s="853"/>
      <c r="D643" s="853"/>
      <c r="F643" s="934"/>
    </row>
    <row r="644" spans="1:6">
      <c r="A644" s="853"/>
      <c r="B644" s="853"/>
      <c r="C644" s="853"/>
      <c r="D644" s="853"/>
      <c r="F644" s="934"/>
    </row>
    <row r="645" spans="1:6">
      <c r="A645" s="853"/>
      <c r="B645" s="853"/>
      <c r="C645" s="853"/>
      <c r="D645" s="853"/>
      <c r="F645" s="934"/>
    </row>
    <row r="646" spans="1:6">
      <c r="A646" s="853"/>
      <c r="B646" s="853"/>
      <c r="C646" s="853"/>
      <c r="D646" s="853"/>
    </row>
    <row r="647" spans="1:6">
      <c r="A647" s="853"/>
      <c r="B647" s="853"/>
      <c r="C647" s="853"/>
      <c r="D647" s="853"/>
      <c r="F647" s="934"/>
    </row>
    <row r="648" spans="1:6">
      <c r="A648" s="853"/>
      <c r="B648" s="853"/>
      <c r="C648" s="853"/>
      <c r="D648" s="853"/>
      <c r="F648" s="934"/>
    </row>
    <row r="649" spans="1:6">
      <c r="A649" s="853"/>
      <c r="B649" s="853"/>
      <c r="C649" s="853"/>
      <c r="D649" s="853"/>
      <c r="F649" s="934"/>
    </row>
    <row r="650" spans="1:6">
      <c r="A650" s="853"/>
      <c r="B650" s="853"/>
      <c r="C650" s="853"/>
      <c r="D650" s="853"/>
      <c r="F650" s="934"/>
    </row>
    <row r="651" spans="1:6">
      <c r="A651" s="853"/>
      <c r="B651" s="853"/>
      <c r="C651" s="853"/>
      <c r="D651" s="853"/>
      <c r="F651" s="934"/>
    </row>
    <row r="652" spans="1:6">
      <c r="A652" s="853"/>
      <c r="B652" s="853"/>
      <c r="C652" s="853"/>
      <c r="D652" s="853"/>
      <c r="F652" s="934"/>
    </row>
    <row r="653" spans="1:6">
      <c r="A653" s="853"/>
      <c r="B653" s="853"/>
      <c r="C653" s="853"/>
      <c r="D653" s="853"/>
      <c r="F653" s="934"/>
    </row>
    <row r="654" spans="1:6">
      <c r="A654" s="853"/>
      <c r="B654" s="853"/>
      <c r="C654" s="853"/>
      <c r="D654" s="853"/>
      <c r="F654" s="934"/>
    </row>
    <row r="655" spans="1:6">
      <c r="A655" s="853"/>
      <c r="B655" s="853"/>
      <c r="C655" s="853"/>
      <c r="D655" s="853"/>
      <c r="F655" s="934"/>
    </row>
    <row r="656" spans="1:6">
      <c r="A656" s="853"/>
      <c r="B656" s="853"/>
      <c r="C656" s="853"/>
      <c r="D656" s="853"/>
      <c r="F656" s="934"/>
    </row>
    <row r="657" spans="1:6">
      <c r="A657" s="853"/>
      <c r="B657" s="853"/>
      <c r="C657" s="853"/>
      <c r="D657" s="853"/>
      <c r="F657" s="934"/>
    </row>
    <row r="658" spans="1:6">
      <c r="A658" s="853"/>
      <c r="B658" s="853"/>
      <c r="C658" s="853"/>
      <c r="D658" s="853"/>
      <c r="F658" s="934"/>
    </row>
    <row r="659" spans="1:6">
      <c r="A659" s="853"/>
      <c r="B659" s="853"/>
      <c r="C659" s="853"/>
      <c r="D659" s="853"/>
      <c r="F659" s="934"/>
    </row>
    <row r="660" spans="1:6">
      <c r="A660" s="853"/>
      <c r="B660" s="853"/>
      <c r="C660" s="853"/>
      <c r="D660" s="853"/>
      <c r="F660" s="934"/>
    </row>
    <row r="661" spans="1:6">
      <c r="A661" s="853"/>
      <c r="B661" s="853"/>
      <c r="C661" s="853"/>
      <c r="D661" s="853"/>
      <c r="F661" s="934"/>
    </row>
    <row r="662" spans="1:6">
      <c r="A662" s="853"/>
      <c r="B662" s="853"/>
      <c r="C662" s="853"/>
      <c r="D662" s="853"/>
      <c r="F662" s="934"/>
    </row>
    <row r="663" spans="1:6">
      <c r="A663" s="853"/>
      <c r="B663" s="853"/>
      <c r="C663" s="853"/>
      <c r="D663" s="853"/>
      <c r="F663" s="934"/>
    </row>
    <row r="664" spans="1:6">
      <c r="A664" s="853"/>
      <c r="B664" s="853"/>
      <c r="C664" s="853"/>
      <c r="D664" s="853"/>
      <c r="F664" s="934"/>
    </row>
    <row r="665" spans="1:6">
      <c r="A665" s="853"/>
      <c r="B665" s="853"/>
      <c r="C665" s="853"/>
      <c r="D665" s="853"/>
      <c r="F665" s="934"/>
    </row>
    <row r="666" spans="1:6">
      <c r="A666" s="853"/>
      <c r="B666" s="853"/>
      <c r="C666" s="853"/>
      <c r="D666" s="853"/>
      <c r="F666" s="934"/>
    </row>
    <row r="667" spans="1:6">
      <c r="A667" s="853"/>
      <c r="B667" s="853"/>
      <c r="C667" s="853"/>
      <c r="D667" s="853"/>
      <c r="F667" s="934"/>
    </row>
    <row r="668" spans="1:6">
      <c r="A668" s="853"/>
      <c r="B668" s="853"/>
      <c r="C668" s="853"/>
      <c r="D668" s="853"/>
      <c r="F668" s="934"/>
    </row>
    <row r="669" spans="1:6">
      <c r="A669" s="853"/>
      <c r="B669" s="853"/>
      <c r="C669" s="853"/>
      <c r="D669" s="853"/>
      <c r="F669" s="934"/>
    </row>
    <row r="670" spans="1:6">
      <c r="A670" s="853"/>
      <c r="B670" s="853"/>
      <c r="C670" s="853"/>
      <c r="D670" s="853"/>
      <c r="F670" s="934"/>
    </row>
    <row r="671" spans="1:6">
      <c r="A671" s="853"/>
      <c r="B671" s="853"/>
      <c r="C671" s="853"/>
      <c r="D671" s="853"/>
      <c r="F671" s="934"/>
    </row>
    <row r="672" spans="1:6">
      <c r="A672" s="853"/>
      <c r="B672" s="853"/>
      <c r="C672" s="853"/>
      <c r="D672" s="853"/>
      <c r="F672" s="934"/>
    </row>
    <row r="673" spans="1:6">
      <c r="A673" s="853"/>
      <c r="B673" s="853"/>
      <c r="C673" s="853"/>
      <c r="D673" s="853"/>
      <c r="F673" s="934"/>
    </row>
    <row r="674" spans="1:6">
      <c r="A674" s="853"/>
      <c r="B674" s="853"/>
      <c r="C674" s="853"/>
      <c r="D674" s="853"/>
      <c r="F674" s="934"/>
    </row>
    <row r="675" spans="1:6">
      <c r="A675" s="853"/>
      <c r="B675" s="853"/>
      <c r="C675" s="853"/>
      <c r="D675" s="853"/>
      <c r="F675" s="934"/>
    </row>
    <row r="676" spans="1:6">
      <c r="A676" s="853"/>
      <c r="B676" s="853"/>
      <c r="C676" s="853"/>
      <c r="D676" s="853"/>
      <c r="F676" s="934"/>
    </row>
    <row r="677" spans="1:6">
      <c r="A677" s="853"/>
      <c r="B677" s="853"/>
      <c r="C677" s="853"/>
      <c r="D677" s="853"/>
      <c r="F677" s="934"/>
    </row>
    <row r="678" spans="1:6">
      <c r="A678" s="853"/>
      <c r="B678" s="853"/>
      <c r="C678" s="853"/>
      <c r="D678" s="853"/>
      <c r="F678" s="934"/>
    </row>
    <row r="679" spans="1:6">
      <c r="A679" s="853"/>
      <c r="B679" s="853"/>
      <c r="C679" s="853"/>
      <c r="D679" s="853"/>
      <c r="F679" s="934"/>
    </row>
    <row r="680" spans="1:6">
      <c r="A680" s="853"/>
      <c r="B680" s="853"/>
      <c r="C680" s="853"/>
      <c r="D680" s="853"/>
      <c r="F680" s="934"/>
    </row>
    <row r="681" spans="1:6">
      <c r="F681" s="934"/>
    </row>
    <row r="682" spans="1:6">
      <c r="A682" s="853"/>
      <c r="B682" s="853"/>
      <c r="C682" s="853"/>
      <c r="D682" s="853"/>
      <c r="F682" s="934"/>
    </row>
    <row r="683" spans="1:6">
      <c r="A683" s="853"/>
      <c r="B683" s="853"/>
      <c r="C683" s="853"/>
      <c r="D683" s="853"/>
      <c r="F683" s="934"/>
    </row>
    <row r="684" spans="1:6">
      <c r="A684" s="853"/>
      <c r="B684" s="853"/>
      <c r="C684" s="853"/>
      <c r="D684" s="853"/>
      <c r="F684" s="934"/>
    </row>
    <row r="685" spans="1:6">
      <c r="A685" s="853"/>
      <c r="B685" s="853"/>
      <c r="C685" s="853"/>
      <c r="D685" s="853"/>
      <c r="F685" s="934"/>
    </row>
    <row r="686" spans="1:6">
      <c r="A686" s="853"/>
      <c r="B686" s="853"/>
      <c r="C686" s="853"/>
      <c r="D686" s="853"/>
      <c r="F686" s="934"/>
    </row>
    <row r="687" spans="1:6">
      <c r="A687" s="853"/>
      <c r="B687" s="853"/>
      <c r="C687" s="853"/>
      <c r="D687" s="853"/>
      <c r="F687" s="934"/>
    </row>
    <row r="688" spans="1:6">
      <c r="A688" s="853"/>
      <c r="B688" s="853"/>
      <c r="C688" s="853"/>
      <c r="D688" s="853"/>
      <c r="F688" s="934"/>
    </row>
    <row r="689" spans="1:6">
      <c r="A689" s="853"/>
      <c r="B689" s="853"/>
      <c r="C689" s="853"/>
      <c r="D689" s="853"/>
      <c r="F689" s="934"/>
    </row>
    <row r="690" spans="1:6">
      <c r="A690" s="853"/>
      <c r="B690" s="853"/>
      <c r="C690" s="853"/>
      <c r="D690" s="853"/>
      <c r="F690" s="934"/>
    </row>
    <row r="691" spans="1:6">
      <c r="A691" s="853"/>
      <c r="B691" s="853"/>
      <c r="C691" s="853"/>
      <c r="D691" s="853"/>
      <c r="F691" s="934"/>
    </row>
    <row r="692" spans="1:6">
      <c r="A692" s="853"/>
      <c r="B692" s="853"/>
      <c r="C692" s="853"/>
      <c r="D692" s="853"/>
      <c r="F692" s="934"/>
    </row>
    <row r="693" spans="1:6">
      <c r="A693" s="853"/>
      <c r="B693" s="853"/>
      <c r="C693" s="853"/>
      <c r="D693" s="853"/>
      <c r="F693" s="934"/>
    </row>
    <row r="694" spans="1:6">
      <c r="A694" s="853"/>
      <c r="B694" s="853"/>
      <c r="C694" s="853"/>
      <c r="D694" s="853"/>
      <c r="F694" s="934"/>
    </row>
    <row r="695" spans="1:6">
      <c r="A695" s="853"/>
      <c r="B695" s="853"/>
      <c r="C695" s="853"/>
      <c r="D695" s="853"/>
      <c r="F695" s="934"/>
    </row>
    <row r="696" spans="1:6">
      <c r="A696" s="853"/>
      <c r="B696" s="853"/>
      <c r="C696" s="853"/>
      <c r="D696" s="853"/>
      <c r="F696" s="934"/>
    </row>
    <row r="697" spans="1:6">
      <c r="A697" s="853"/>
      <c r="B697" s="853"/>
      <c r="C697" s="853"/>
      <c r="D697" s="853"/>
      <c r="F697" s="934"/>
    </row>
    <row r="698" spans="1:6">
      <c r="A698" s="853"/>
      <c r="B698" s="853"/>
      <c r="C698" s="853"/>
      <c r="D698" s="853"/>
      <c r="F698" s="934"/>
    </row>
    <row r="699" spans="1:6">
      <c r="A699" s="853"/>
      <c r="B699" s="853"/>
      <c r="C699" s="853"/>
      <c r="D699" s="853"/>
      <c r="F699" s="934"/>
    </row>
    <row r="700" spans="1:6">
      <c r="A700" s="853"/>
      <c r="B700" s="853"/>
      <c r="C700" s="853"/>
      <c r="D700" s="853"/>
      <c r="F700" s="934"/>
    </row>
    <row r="701" spans="1:6">
      <c r="A701" s="853"/>
      <c r="B701" s="853"/>
      <c r="C701" s="853"/>
      <c r="D701" s="853"/>
      <c r="F701" s="934"/>
    </row>
    <row r="702" spans="1:6">
      <c r="A702" s="853"/>
      <c r="B702" s="853"/>
      <c r="C702" s="853"/>
      <c r="D702" s="853"/>
      <c r="F702" s="934"/>
    </row>
    <row r="703" spans="1:6">
      <c r="A703" s="853"/>
      <c r="B703" s="853"/>
      <c r="C703" s="853"/>
      <c r="D703" s="853"/>
      <c r="F703" s="934"/>
    </row>
    <row r="704" spans="1:6">
      <c r="A704" s="853"/>
      <c r="B704" s="853"/>
      <c r="C704" s="853"/>
      <c r="D704" s="853"/>
    </row>
    <row r="705" spans="1:4">
      <c r="A705" s="853"/>
      <c r="B705" s="853"/>
      <c r="C705" s="853"/>
      <c r="D705" s="853"/>
    </row>
    <row r="706" spans="1:4">
      <c r="A706" s="853"/>
      <c r="B706" s="853"/>
      <c r="C706" s="853"/>
      <c r="D706" s="853"/>
    </row>
    <row r="707" spans="1:4">
      <c r="A707" s="853"/>
      <c r="B707" s="853"/>
      <c r="C707" s="853"/>
      <c r="D707" s="853"/>
    </row>
    <row r="708" spans="1:4">
      <c r="A708" s="853"/>
      <c r="B708" s="853"/>
      <c r="C708" s="853"/>
      <c r="D708" s="853"/>
    </row>
    <row r="709" spans="1:4">
      <c r="A709" s="853"/>
      <c r="B709" s="853"/>
      <c r="C709" s="853"/>
      <c r="D709" s="853"/>
    </row>
    <row r="710" spans="1:4">
      <c r="A710" s="853"/>
      <c r="B710" s="853"/>
      <c r="C710" s="853"/>
      <c r="D710" s="853"/>
    </row>
    <row r="711" spans="1:4">
      <c r="A711" s="853"/>
      <c r="B711" s="853"/>
      <c r="C711" s="853"/>
      <c r="D711" s="853"/>
    </row>
    <row r="712" spans="1:4">
      <c r="A712" s="853"/>
      <c r="B712" s="853"/>
      <c r="C712" s="853"/>
      <c r="D712" s="853"/>
    </row>
    <row r="713" spans="1:4">
      <c r="A713" s="853"/>
      <c r="B713" s="853"/>
      <c r="C713" s="853"/>
      <c r="D713" s="853"/>
    </row>
    <row r="714" spans="1:4">
      <c r="A714" s="853"/>
      <c r="B714" s="853"/>
      <c r="C714" s="853"/>
      <c r="D714" s="853"/>
    </row>
    <row r="715" spans="1:4">
      <c r="A715" s="853"/>
      <c r="B715" s="853"/>
      <c r="C715" s="853"/>
      <c r="D715" s="853"/>
    </row>
    <row r="716" spans="1:4">
      <c r="A716" s="853"/>
      <c r="B716" s="853"/>
      <c r="C716" s="853"/>
      <c r="D716" s="853"/>
    </row>
    <row r="717" spans="1:4">
      <c r="A717" s="853"/>
      <c r="B717" s="853"/>
      <c r="C717" s="853"/>
      <c r="D717" s="853"/>
    </row>
    <row r="718" spans="1:4">
      <c r="A718" s="853"/>
      <c r="B718" s="853"/>
      <c r="C718" s="853"/>
      <c r="D718" s="853"/>
    </row>
    <row r="719" spans="1:4">
      <c r="A719" s="853"/>
      <c r="B719" s="853"/>
      <c r="C719" s="853"/>
      <c r="D719" s="853"/>
    </row>
    <row r="720" spans="1:4">
      <c r="A720" s="853"/>
      <c r="B720" s="853"/>
      <c r="C720" s="853"/>
      <c r="D720" s="853"/>
    </row>
    <row r="721" spans="1:4">
      <c r="A721" s="853"/>
      <c r="B721" s="853"/>
      <c r="C721" s="853"/>
      <c r="D721" s="853"/>
    </row>
    <row r="722" spans="1:4">
      <c r="A722" s="853"/>
      <c r="B722" s="853"/>
      <c r="C722" s="853"/>
      <c r="D722" s="853"/>
    </row>
    <row r="723" spans="1:4">
      <c r="A723" s="853"/>
      <c r="B723" s="853"/>
      <c r="C723" s="853"/>
      <c r="D723" s="853"/>
    </row>
    <row r="724" spans="1:4">
      <c r="A724" s="853"/>
      <c r="B724" s="853"/>
      <c r="C724" s="853"/>
      <c r="D724" s="853"/>
    </row>
    <row r="725" spans="1:4">
      <c r="A725" s="853"/>
      <c r="B725" s="853"/>
      <c r="C725" s="853"/>
      <c r="D725" s="853"/>
    </row>
    <row r="726" spans="1:4">
      <c r="A726" s="853"/>
      <c r="B726" s="853"/>
      <c r="C726" s="853"/>
      <c r="D726" s="853"/>
    </row>
    <row r="727" spans="1:4">
      <c r="A727" s="853"/>
      <c r="B727" s="853"/>
      <c r="C727" s="853"/>
      <c r="D727" s="853"/>
    </row>
    <row r="728" spans="1:4">
      <c r="A728" s="853"/>
      <c r="B728" s="853"/>
      <c r="C728" s="853"/>
      <c r="D728" s="853"/>
    </row>
    <row r="729" spans="1:4">
      <c r="A729" s="853"/>
      <c r="B729" s="853"/>
      <c r="C729" s="853"/>
      <c r="D729" s="853"/>
    </row>
    <row r="730" spans="1:4">
      <c r="A730" s="853"/>
      <c r="B730" s="853"/>
      <c r="C730" s="853"/>
      <c r="D730" s="853"/>
    </row>
    <row r="731" spans="1:4">
      <c r="A731" s="853"/>
      <c r="B731" s="853"/>
      <c r="C731" s="853"/>
      <c r="D731" s="853"/>
    </row>
    <row r="732" spans="1:4">
      <c r="A732" s="853"/>
      <c r="B732" s="853"/>
      <c r="C732" s="853"/>
      <c r="D732" s="853"/>
    </row>
    <row r="733" spans="1:4">
      <c r="A733" s="853"/>
      <c r="B733" s="853"/>
      <c r="C733" s="853"/>
      <c r="D733" s="853"/>
    </row>
    <row r="734" spans="1:4">
      <c r="A734" s="853"/>
      <c r="B734" s="853"/>
      <c r="C734" s="853"/>
      <c r="D734" s="853"/>
    </row>
    <row r="735" spans="1:4">
      <c r="A735" s="853"/>
      <c r="B735" s="853"/>
      <c r="C735" s="853"/>
      <c r="D735" s="853"/>
    </row>
    <row r="736" spans="1:4">
      <c r="A736" s="853"/>
      <c r="B736" s="853"/>
      <c r="C736" s="853"/>
      <c r="D736" s="853"/>
    </row>
    <row r="737" spans="1:4">
      <c r="A737" s="853"/>
      <c r="B737" s="853"/>
      <c r="C737" s="853"/>
      <c r="D737" s="853"/>
    </row>
    <row r="738" spans="1:4">
      <c r="A738" s="853"/>
      <c r="B738" s="853"/>
      <c r="C738" s="853"/>
      <c r="D738" s="853"/>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67" orientation="portrait" r:id="rId1"/>
  <rowBreaks count="5" manualBreakCount="5">
    <brk id="23" max="16383" man="1"/>
    <brk id="38" max="16383" man="1"/>
    <brk id="47" max="16383" man="1"/>
    <brk id="67" max="16383" man="1"/>
    <brk id="10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8B1A7-E386-45CF-B76D-C7E9DB06DC4D}">
  <dimension ref="A1:F657"/>
  <sheetViews>
    <sheetView view="pageBreakPreview" topLeftCell="A39" zoomScaleNormal="100" zoomScaleSheetLayoutView="100" workbookViewId="0">
      <selection activeCell="F60" sqref="F60"/>
    </sheetView>
  </sheetViews>
  <sheetFormatPr defaultColWidth="9.140625" defaultRowHeight="11.25"/>
  <cols>
    <col min="1" max="1" width="5.28515625" style="1047" customWidth="1"/>
    <col min="2" max="2" width="45.28515625" style="822" customWidth="1"/>
    <col min="3" max="3" width="6.28515625" style="832" customWidth="1"/>
    <col min="4" max="4" width="8.7109375" style="851" customWidth="1"/>
    <col min="5" max="5" width="8.140625" style="960" customWidth="1"/>
    <col min="6" max="6" width="13.140625" style="887" customWidth="1"/>
    <col min="7" max="16384" width="9.140625" style="776"/>
  </cols>
  <sheetData>
    <row r="1" spans="1:6" ht="33.75">
      <c r="A1" s="2471" t="s">
        <v>0</v>
      </c>
      <c r="B1" s="142" t="s">
        <v>1</v>
      </c>
      <c r="C1" s="143" t="s">
        <v>2</v>
      </c>
      <c r="D1" s="144" t="s">
        <v>3</v>
      </c>
      <c r="E1" s="514" t="s">
        <v>4</v>
      </c>
      <c r="F1" s="2473" t="s">
        <v>5</v>
      </c>
    </row>
    <row r="2" spans="1:6">
      <c r="A2" s="2472"/>
      <c r="B2" s="145"/>
      <c r="C2" s="146"/>
      <c r="D2" s="147"/>
      <c r="E2" s="516"/>
      <c r="F2" s="2474"/>
    </row>
    <row r="3" spans="1:6">
      <c r="A3" s="551"/>
      <c r="B3" s="552"/>
      <c r="C3" s="551"/>
      <c r="D3" s="553"/>
      <c r="E3" s="56"/>
      <c r="F3" s="553"/>
    </row>
    <row r="4" spans="1:6" ht="12.75">
      <c r="A4" s="468" t="s">
        <v>5175</v>
      </c>
      <c r="B4" s="469" t="s">
        <v>5176</v>
      </c>
      <c r="C4" s="470"/>
      <c r="D4" s="471"/>
      <c r="E4" s="519"/>
      <c r="F4" s="639"/>
    </row>
    <row r="5" spans="1:6">
      <c r="A5" s="659"/>
      <c r="B5" s="660"/>
      <c r="C5" s="661"/>
      <c r="D5" s="662"/>
      <c r="E5" s="781"/>
      <c r="F5" s="747"/>
    </row>
    <row r="6" spans="1:6" ht="12.75">
      <c r="A6" s="1252" t="s">
        <v>3870</v>
      </c>
      <c r="B6" s="716" t="s">
        <v>3301</v>
      </c>
      <c r="C6" s="1157"/>
      <c r="D6" s="1158"/>
      <c r="E6" s="781"/>
      <c r="F6" s="1391"/>
    </row>
    <row r="7" spans="1:6" ht="12.75">
      <c r="A7" s="1385"/>
      <c r="B7" s="681"/>
      <c r="C7" s="1157"/>
      <c r="D7" s="1158"/>
      <c r="E7" s="781"/>
      <c r="F7" s="1391"/>
    </row>
    <row r="8" spans="1:6" ht="12.75">
      <c r="A8" s="1370" t="s">
        <v>3871</v>
      </c>
      <c r="B8" s="716" t="s">
        <v>3872</v>
      </c>
      <c r="C8" s="665"/>
      <c r="D8" s="693"/>
      <c r="E8" s="781"/>
      <c r="F8" s="1391"/>
    </row>
    <row r="9" spans="1:6" ht="12.75">
      <c r="A9" s="1385"/>
      <c r="B9" s="681"/>
      <c r="C9" s="665"/>
      <c r="D9" s="693"/>
      <c r="E9" s="781"/>
      <c r="F9" s="1391"/>
    </row>
    <row r="10" spans="1:6" ht="12.75">
      <c r="A10" s="691"/>
      <c r="B10" s="667" t="s">
        <v>3873</v>
      </c>
      <c r="C10" s="665"/>
      <c r="D10" s="693"/>
      <c r="E10" s="781"/>
      <c r="F10" s="2072">
        <f>'IV.A. ETP - VANSKA INSTALACIJA'!F150</f>
        <v>53881.2</v>
      </c>
    </row>
    <row r="11" spans="1:6" ht="25.5">
      <c r="A11" s="691"/>
      <c r="B11" s="667" t="s">
        <v>3874</v>
      </c>
      <c r="C11" s="665"/>
      <c r="D11" s="693"/>
      <c r="E11" s="781"/>
      <c r="F11" s="1392">
        <f>'IV.A. ETP - VANSKA INSTALACIJA'!F175</f>
        <v>9849.5</v>
      </c>
    </row>
    <row r="12" spans="1:6" ht="25.5">
      <c r="A12" s="691"/>
      <c r="B12" s="667" t="s">
        <v>3875</v>
      </c>
      <c r="C12" s="665"/>
      <c r="D12" s="693"/>
      <c r="E12" s="781"/>
      <c r="F12" s="1392">
        <f>'IV.A. ETP - VANSKA INSTALACIJA'!F187</f>
        <v>4700</v>
      </c>
    </row>
    <row r="13" spans="1:6" ht="12.75">
      <c r="A13" s="691"/>
      <c r="B13" s="667" t="s">
        <v>3876</v>
      </c>
      <c r="C13" s="665"/>
      <c r="D13" s="693"/>
      <c r="E13" s="781"/>
      <c r="F13" s="1392">
        <f>'IV.A. ETP - VANSKA INSTALACIJA'!F216</f>
        <v>13670</v>
      </c>
    </row>
    <row r="14" spans="1:6" ht="12.75">
      <c r="A14" s="691"/>
      <c r="B14" s="667" t="s">
        <v>3877</v>
      </c>
      <c r="C14" s="665"/>
      <c r="D14" s="693"/>
      <c r="E14" s="781"/>
      <c r="F14" s="1392">
        <f>'IV.A. ETP - VANSKA INSTALACIJA'!F229</f>
        <v>2325</v>
      </c>
    </row>
    <row r="15" spans="1:6" ht="12.75">
      <c r="A15" s="691"/>
      <c r="B15" s="667"/>
      <c r="C15" s="671"/>
      <c r="D15" s="672"/>
      <c r="E15" s="781"/>
      <c r="F15" s="1392"/>
    </row>
    <row r="16" spans="1:6" ht="12.75">
      <c r="A16" s="1386" t="s">
        <v>3871</v>
      </c>
      <c r="B16" s="1387" t="s">
        <v>3878</v>
      </c>
      <c r="C16" s="1387"/>
      <c r="D16" s="1387"/>
      <c r="E16" s="1383"/>
      <c r="F16" s="2073">
        <f>SUM(F10:F14)</f>
        <v>84425.7</v>
      </c>
    </row>
    <row r="17" spans="1:6" ht="12.75">
      <c r="A17" s="1385"/>
      <c r="B17" s="681"/>
      <c r="C17" s="671"/>
      <c r="D17" s="672"/>
      <c r="E17" s="781"/>
      <c r="F17" s="1391"/>
    </row>
    <row r="18" spans="1:6" ht="12.75">
      <c r="A18" s="1385"/>
      <c r="B18" s="681"/>
      <c r="C18" s="671"/>
      <c r="D18" s="672"/>
      <c r="E18" s="781"/>
      <c r="F18" s="1391"/>
    </row>
    <row r="19" spans="1:6" ht="25.5">
      <c r="A19" s="1370" t="s">
        <v>3585</v>
      </c>
      <c r="B19" s="716" t="s">
        <v>3879</v>
      </c>
      <c r="C19" s="671"/>
      <c r="D19" s="672"/>
      <c r="E19" s="781"/>
      <c r="F19" s="1394"/>
    </row>
    <row r="20" spans="1:6" ht="12.75">
      <c r="A20" s="1370"/>
      <c r="B20" s="716"/>
      <c r="C20" s="671"/>
      <c r="D20" s="672"/>
      <c r="E20" s="781"/>
      <c r="F20" s="1394"/>
    </row>
    <row r="21" spans="1:6" ht="12.75">
      <c r="A21" s="691"/>
      <c r="B21" s="667" t="s">
        <v>3880</v>
      </c>
      <c r="C21" s="671"/>
      <c r="D21" s="672"/>
      <c r="E21" s="781"/>
      <c r="F21" s="1392">
        <f>'IV.B. ETP - UNUTARNJA INSTALACI'!F344</f>
        <v>89741</v>
      </c>
    </row>
    <row r="22" spans="1:6" ht="25.5">
      <c r="A22" s="691"/>
      <c r="B22" s="667" t="s">
        <v>3881</v>
      </c>
      <c r="C22" s="665"/>
      <c r="D22" s="672"/>
      <c r="E22" s="781"/>
      <c r="F22" s="1392">
        <f>'IV.B. ETP - UNUTARNJA INSTALACI'!E425:F425</f>
        <v>102359.71500000003</v>
      </c>
    </row>
    <row r="23" spans="1:6" ht="25.5">
      <c r="A23" s="691"/>
      <c r="B23" s="667" t="s">
        <v>3882</v>
      </c>
      <c r="C23" s="665"/>
      <c r="D23" s="672"/>
      <c r="E23" s="781"/>
      <c r="F23" s="1392">
        <f>'IV.B. ETP - UNUTARNJA INSTALACI'!F544</f>
        <v>17462</v>
      </c>
    </row>
    <row r="24" spans="1:6" ht="12.75">
      <c r="A24" s="691"/>
      <c r="B24" s="667" t="s">
        <v>3883</v>
      </c>
      <c r="C24" s="665"/>
      <c r="D24" s="672"/>
      <c r="E24" s="781"/>
      <c r="F24" s="1392">
        <f>'IV.B. ETP - UNUTARNJA INSTALACI'!F754</f>
        <v>107454.39999999999</v>
      </c>
    </row>
    <row r="25" spans="1:6" ht="12.75">
      <c r="A25" s="691"/>
      <c r="B25" s="667" t="s">
        <v>3884</v>
      </c>
      <c r="C25" s="665"/>
      <c r="D25" s="672"/>
      <c r="E25" s="781"/>
      <c r="F25" s="1392">
        <f>'IV.B. ETP - UNUTARNJA INSTALACI'!F779</f>
        <v>6249</v>
      </c>
    </row>
    <row r="26" spans="1:6" ht="12.75">
      <c r="A26" s="691"/>
      <c r="B26" s="682" t="s">
        <v>3885</v>
      </c>
      <c r="C26" s="671"/>
      <c r="D26" s="672"/>
      <c r="E26" s="781"/>
      <c r="F26" s="1392">
        <f>'IV.B. ETP - UNUTARNJA INSTALACI'!F861</f>
        <v>31810</v>
      </c>
    </row>
    <row r="27" spans="1:6" ht="12.75">
      <c r="A27" s="691"/>
      <c r="B27" s="682" t="s">
        <v>3886</v>
      </c>
      <c r="C27" s="671"/>
      <c r="D27" s="672"/>
      <c r="E27" s="781"/>
      <c r="F27" s="1392">
        <f>'IV.B. ETP - UNUTARNJA INSTALACI'!F902</f>
        <v>8916</v>
      </c>
    </row>
    <row r="28" spans="1:6" ht="12.75">
      <c r="A28" s="691"/>
      <c r="B28" s="667" t="s">
        <v>3887</v>
      </c>
      <c r="C28" s="671"/>
      <c r="D28" s="672"/>
      <c r="E28" s="781"/>
      <c r="F28" s="1392">
        <f>'IV.B. ETP - UNUTARNJA INSTALACI'!F944</f>
        <v>6808</v>
      </c>
    </row>
    <row r="29" spans="1:6" ht="12.75">
      <c r="A29" s="691"/>
      <c r="B29" s="667" t="s">
        <v>3888</v>
      </c>
      <c r="C29" s="671"/>
      <c r="D29" s="672"/>
      <c r="E29" s="781"/>
      <c r="F29" s="1392">
        <f>'IV.B. ETP - UNUTARNJA INSTALACI'!F966</f>
        <v>1049</v>
      </c>
    </row>
    <row r="30" spans="1:6" ht="12.75">
      <c r="A30" s="691"/>
      <c r="B30" s="667" t="s">
        <v>3889</v>
      </c>
      <c r="C30" s="671"/>
      <c r="D30" s="672"/>
      <c r="E30" s="781"/>
      <c r="F30" s="1392">
        <f>'IV.B. ETP - UNUTARNJA INSTALACI'!F988</f>
        <v>3675.7000000000003</v>
      </c>
    </row>
    <row r="31" spans="1:6" ht="12.75">
      <c r="A31" s="691"/>
      <c r="B31" s="667" t="s">
        <v>3890</v>
      </c>
      <c r="C31" s="671"/>
      <c r="D31" s="672"/>
      <c r="E31" s="781"/>
      <c r="F31" s="1392">
        <f>'IV.B. ETP - UNUTARNJA INSTALACI'!F1018</f>
        <v>2941</v>
      </c>
    </row>
    <row r="32" spans="1:6" ht="12.75">
      <c r="A32" s="691"/>
      <c r="B32" s="667" t="s">
        <v>3891</v>
      </c>
      <c r="C32" s="671"/>
      <c r="D32" s="672"/>
      <c r="E32" s="781"/>
      <c r="F32" s="1392">
        <f>'IV.B. ETP - UNUTARNJA INSTALACI'!F1085</f>
        <v>12999</v>
      </c>
    </row>
    <row r="33" spans="1:6" ht="25.5">
      <c r="A33" s="691"/>
      <c r="B33" s="667" t="s">
        <v>3892</v>
      </c>
      <c r="C33" s="671"/>
      <c r="D33" s="672"/>
      <c r="E33" s="781"/>
      <c r="F33" s="1392">
        <f>'IV.B. ETP - UNUTARNJA INSTALACI'!F1109</f>
        <v>10780</v>
      </c>
    </row>
    <row r="34" spans="1:6" ht="12.75">
      <c r="A34" s="703"/>
      <c r="B34" s="1388"/>
      <c r="C34" s="671"/>
      <c r="D34" s="672"/>
      <c r="E34" s="781"/>
      <c r="F34" s="1392"/>
    </row>
    <row r="35" spans="1:6" ht="12.75">
      <c r="A35" s="1386" t="s">
        <v>3585</v>
      </c>
      <c r="B35" s="1387" t="s">
        <v>3893</v>
      </c>
      <c r="C35" s="1387"/>
      <c r="D35" s="1387"/>
      <c r="E35" s="1383"/>
      <c r="F35" s="1393">
        <f>SUM(F21:F33)</f>
        <v>402244.815</v>
      </c>
    </row>
    <row r="36" spans="1:6" ht="12.75">
      <c r="A36" s="703"/>
      <c r="B36" s="1388"/>
      <c r="C36" s="671"/>
      <c r="D36" s="672"/>
      <c r="E36" s="781"/>
      <c r="F36" s="1392"/>
    </row>
    <row r="37" spans="1:6" ht="12.75">
      <c r="A37" s="1370" t="s">
        <v>3670</v>
      </c>
      <c r="B37" s="716" t="s">
        <v>3669</v>
      </c>
      <c r="C37" s="683"/>
      <c r="D37" s="684"/>
      <c r="E37" s="781"/>
      <c r="F37" s="1395"/>
    </row>
    <row r="38" spans="1:6" ht="12.75">
      <c r="A38" s="703"/>
      <c r="B38" s="1388"/>
      <c r="C38" s="683"/>
      <c r="D38" s="684"/>
      <c r="E38" s="781"/>
      <c r="F38" s="1392"/>
    </row>
    <row r="39" spans="1:6" ht="25.5">
      <c r="A39" s="703"/>
      <c r="B39" s="681" t="s">
        <v>3894</v>
      </c>
      <c r="C39" s="665"/>
      <c r="D39" s="672"/>
      <c r="E39" s="781"/>
      <c r="F39" s="1396">
        <f>'IV.C. ETP - OSTALI RADOVI'!F33</f>
        <v>5850</v>
      </c>
    </row>
    <row r="40" spans="1:6" ht="12.75">
      <c r="A40" s="703"/>
      <c r="B40" s="1388"/>
      <c r="C40" s="665"/>
      <c r="D40" s="672"/>
      <c r="E40" s="781"/>
      <c r="F40" s="1392"/>
    </row>
    <row r="41" spans="1:6" ht="12.75">
      <c r="A41" s="1386" t="s">
        <v>3670</v>
      </c>
      <c r="B41" s="1387" t="s">
        <v>3895</v>
      </c>
      <c r="C41" s="1387"/>
      <c r="D41" s="1387"/>
      <c r="E41" s="1383"/>
      <c r="F41" s="1393">
        <f>SUM(F38:F39)</f>
        <v>5850</v>
      </c>
    </row>
    <row r="42" spans="1:6" ht="12.75">
      <c r="A42" s="703"/>
      <c r="B42" s="1388"/>
      <c r="C42" s="682"/>
      <c r="D42" s="1365"/>
      <c r="E42" s="781"/>
      <c r="F42" s="1392"/>
    </row>
    <row r="43" spans="1:6" ht="12.75">
      <c r="A43" s="1370" t="s">
        <v>3694</v>
      </c>
      <c r="B43" s="716" t="s">
        <v>3896</v>
      </c>
      <c r="C43" s="671"/>
      <c r="D43" s="672"/>
      <c r="E43" s="781"/>
      <c r="F43" s="1395"/>
    </row>
    <row r="44" spans="1:6" ht="12.75">
      <c r="A44" s="703"/>
      <c r="B44" s="1388"/>
      <c r="C44" s="671"/>
      <c r="D44" s="672"/>
      <c r="E44" s="781"/>
      <c r="F44" s="1392"/>
    </row>
    <row r="45" spans="1:6" ht="12.75">
      <c r="A45" s="703"/>
      <c r="B45" s="1388" t="s">
        <v>3897</v>
      </c>
      <c r="C45" s="671"/>
      <c r="D45" s="672"/>
      <c r="E45" s="781"/>
      <c r="F45" s="1392">
        <f>'IV.D. ETP - VATRODOJAVA'!F159</f>
        <v>82901.600000000006</v>
      </c>
    </row>
    <row r="46" spans="1:6" ht="12.75">
      <c r="A46" s="703"/>
      <c r="B46" s="1388"/>
      <c r="C46" s="671"/>
      <c r="D46" s="672"/>
      <c r="E46" s="781"/>
      <c r="F46" s="1392"/>
    </row>
    <row r="47" spans="1:6" ht="12.75">
      <c r="A47" s="1386" t="s">
        <v>3694</v>
      </c>
      <c r="B47" s="1387" t="s">
        <v>3898</v>
      </c>
      <c r="C47" s="1194"/>
      <c r="D47" s="1195"/>
      <c r="E47" s="1069"/>
      <c r="F47" s="1393">
        <f>SUM(F44:F45)</f>
        <v>82901.600000000006</v>
      </c>
    </row>
    <row r="48" spans="1:6" ht="12.75">
      <c r="A48" s="1389"/>
      <c r="B48" s="1367"/>
      <c r="C48" s="671"/>
      <c r="D48" s="693"/>
      <c r="E48" s="781"/>
      <c r="F48" s="1397"/>
    </row>
    <row r="49" spans="1:6" ht="12.75">
      <c r="A49" s="1370" t="s">
        <v>3774</v>
      </c>
      <c r="B49" s="716" t="s">
        <v>3775</v>
      </c>
      <c r="C49" s="671"/>
      <c r="D49" s="693"/>
      <c r="E49" s="781"/>
      <c r="F49" s="1395"/>
    </row>
    <row r="50" spans="1:6" ht="12.75">
      <c r="A50" s="703"/>
      <c r="B50" s="1388"/>
      <c r="C50" s="671"/>
      <c r="D50" s="693"/>
      <c r="E50" s="781"/>
      <c r="F50" s="1392"/>
    </row>
    <row r="51" spans="1:6" ht="12.75">
      <c r="A51" s="703"/>
      <c r="B51" s="1388" t="s">
        <v>3899</v>
      </c>
      <c r="C51" s="671"/>
      <c r="D51" s="693"/>
      <c r="E51" s="781"/>
      <c r="F51" s="1392">
        <f>'IV.E. ETP - SUNCANA ELEKTRANA'!F46</f>
        <v>63968</v>
      </c>
    </row>
    <row r="52" spans="1:6" ht="12.75">
      <c r="A52" s="703"/>
      <c r="B52" s="1388" t="s">
        <v>3900</v>
      </c>
      <c r="C52" s="671"/>
      <c r="D52" s="693"/>
      <c r="E52" s="781"/>
      <c r="F52" s="1392">
        <f>'IV.E. ETP - SUNCANA ELEKTRANA'!F66</f>
        <v>7335</v>
      </c>
    </row>
    <row r="53" spans="1:6" ht="12.75">
      <c r="A53" s="703"/>
      <c r="B53" s="1388" t="s">
        <v>3901</v>
      </c>
      <c r="C53" s="671"/>
      <c r="D53" s="693"/>
      <c r="E53" s="781"/>
      <c r="F53" s="1392">
        <f>'IV.E. ETP - SUNCANA ELEKTRANA'!F103</f>
        <v>12600</v>
      </c>
    </row>
    <row r="54" spans="1:6" ht="12.75">
      <c r="A54" s="703"/>
      <c r="B54" s="1388" t="s">
        <v>3902</v>
      </c>
      <c r="C54" s="671"/>
      <c r="D54" s="672"/>
      <c r="E54" s="781"/>
      <c r="F54" s="1392">
        <f>'IV.E. ETP - SUNCANA ELEKTRANA'!F115</f>
        <v>780</v>
      </c>
    </row>
    <row r="55" spans="1:6" ht="12.75">
      <c r="A55" s="703"/>
      <c r="B55" s="1388" t="s">
        <v>3903</v>
      </c>
      <c r="C55" s="671"/>
      <c r="D55" s="672"/>
      <c r="E55" s="781"/>
      <c r="F55" s="1392">
        <f>'IV.E. ETP - SUNCANA ELEKTRANA'!F143</f>
        <v>8800</v>
      </c>
    </row>
    <row r="56" spans="1:6" ht="12.75">
      <c r="A56" s="703"/>
      <c r="B56" s="1388"/>
      <c r="C56" s="717"/>
      <c r="D56" s="719"/>
      <c r="E56" s="781"/>
      <c r="F56" s="1392"/>
    </row>
    <row r="57" spans="1:6" ht="12.75">
      <c r="A57" s="1386" t="s">
        <v>3774</v>
      </c>
      <c r="B57" s="1387" t="s">
        <v>3904</v>
      </c>
      <c r="C57" s="1387"/>
      <c r="D57" s="1387"/>
      <c r="E57" s="1383"/>
      <c r="F57" s="1393">
        <f>SUM(F50:F55)</f>
        <v>93483</v>
      </c>
    </row>
    <row r="58" spans="1:6" ht="12.75">
      <c r="A58" s="703"/>
      <c r="B58" s="1388"/>
      <c r="C58" s="671"/>
      <c r="D58" s="672"/>
      <c r="E58" s="781"/>
      <c r="F58" s="1392"/>
    </row>
    <row r="59" spans="1:6" ht="12.75">
      <c r="A59" s="1386" t="s">
        <v>3870</v>
      </c>
      <c r="B59" s="1390" t="s">
        <v>3905</v>
      </c>
      <c r="C59" s="1390"/>
      <c r="D59" s="1390"/>
      <c r="E59" s="1384"/>
      <c r="F59" s="1393">
        <f>F16+F35+F41+F47+F57</f>
        <v>668905.11499999999</v>
      </c>
    </row>
    <row r="60" spans="1:6" ht="12.75">
      <c r="A60" s="800"/>
      <c r="B60" s="785"/>
      <c r="C60" s="787"/>
      <c r="D60" s="788"/>
      <c r="E60" s="781"/>
      <c r="F60" s="796"/>
    </row>
    <row r="61" spans="1:6" ht="12.75">
      <c r="A61" s="786"/>
      <c r="B61" s="785"/>
      <c r="C61" s="787"/>
      <c r="D61" s="788"/>
      <c r="E61" s="781"/>
      <c r="F61" s="791"/>
    </row>
    <row r="62" spans="1:6" ht="12.75">
      <c r="A62" s="802"/>
      <c r="B62" s="803"/>
      <c r="C62" s="804"/>
      <c r="D62" s="805"/>
      <c r="E62" s="781"/>
      <c r="F62" s="789"/>
    </row>
    <row r="63" spans="1:6" ht="12.75">
      <c r="A63" s="802"/>
      <c r="B63" s="803"/>
      <c r="C63" s="804"/>
      <c r="D63" s="805"/>
      <c r="E63" s="781"/>
      <c r="F63" s="789"/>
    </row>
    <row r="64" spans="1:6" ht="12.75">
      <c r="A64" s="802"/>
      <c r="B64" s="803"/>
      <c r="C64" s="804"/>
      <c r="D64" s="805"/>
      <c r="E64" s="781"/>
      <c r="F64" s="789"/>
    </row>
    <row r="65" spans="1:6" ht="12.75">
      <c r="A65" s="802"/>
      <c r="B65" s="803"/>
      <c r="C65" s="804"/>
      <c r="D65" s="805"/>
      <c r="E65" s="781"/>
      <c r="F65" s="789"/>
    </row>
    <row r="66" spans="1:6" ht="12.75">
      <c r="A66" s="802"/>
      <c r="B66" s="803"/>
      <c r="C66" s="804"/>
      <c r="D66" s="805"/>
      <c r="E66" s="781"/>
      <c r="F66" s="789"/>
    </row>
    <row r="67" spans="1:6" ht="12.75">
      <c r="A67" s="802"/>
      <c r="B67" s="803"/>
      <c r="C67" s="804"/>
      <c r="D67" s="805"/>
      <c r="E67" s="781"/>
      <c r="F67" s="789"/>
    </row>
    <row r="68" spans="1:6" ht="12.75">
      <c r="A68" s="802"/>
      <c r="B68" s="803"/>
      <c r="C68" s="804"/>
      <c r="D68" s="805"/>
      <c r="E68" s="781"/>
      <c r="F68" s="789"/>
    </row>
    <row r="69" spans="1:6" ht="12.75">
      <c r="A69" s="802"/>
      <c r="B69" s="803"/>
      <c r="C69" s="804"/>
      <c r="D69" s="805"/>
      <c r="E69" s="781"/>
      <c r="F69" s="789"/>
    </row>
    <row r="70" spans="1:6" ht="12.75">
      <c r="A70" s="802"/>
      <c r="B70" s="803"/>
      <c r="C70" s="804"/>
      <c r="D70" s="805"/>
      <c r="E70" s="781"/>
      <c r="F70" s="789"/>
    </row>
    <row r="71" spans="1:6" ht="12.75">
      <c r="A71" s="802"/>
      <c r="B71" s="803"/>
      <c r="C71" s="804"/>
      <c r="D71" s="805"/>
      <c r="E71" s="781"/>
      <c r="F71" s="789"/>
    </row>
    <row r="72" spans="1:6" ht="12.75">
      <c r="A72" s="802"/>
      <c r="B72" s="803"/>
      <c r="C72" s="804"/>
      <c r="D72" s="805"/>
      <c r="E72" s="781"/>
      <c r="F72" s="789"/>
    </row>
    <row r="73" spans="1:6" ht="12.75">
      <c r="A73" s="802"/>
      <c r="B73" s="803"/>
      <c r="C73" s="804"/>
      <c r="D73" s="805"/>
      <c r="E73" s="781"/>
      <c r="F73" s="789"/>
    </row>
    <row r="74" spans="1:6" ht="12.75">
      <c r="A74" s="802"/>
      <c r="B74" s="803"/>
      <c r="C74" s="804"/>
      <c r="D74" s="805"/>
      <c r="E74" s="781"/>
      <c r="F74" s="789"/>
    </row>
    <row r="75" spans="1:6" ht="12.75">
      <c r="A75" s="802"/>
      <c r="B75" s="803"/>
      <c r="C75" s="804"/>
      <c r="D75" s="805"/>
      <c r="E75" s="781"/>
      <c r="F75" s="789"/>
    </row>
    <row r="76" spans="1:6" ht="12.75">
      <c r="A76" s="802"/>
      <c r="B76" s="803"/>
      <c r="C76" s="804"/>
      <c r="D76" s="805"/>
      <c r="E76" s="781"/>
      <c r="F76" s="789"/>
    </row>
    <row r="77" spans="1:6" ht="12.75">
      <c r="A77" s="802"/>
      <c r="B77" s="803"/>
      <c r="C77" s="804"/>
      <c r="D77" s="805"/>
      <c r="E77" s="781"/>
      <c r="F77" s="789"/>
    </row>
    <row r="78" spans="1:6" ht="12.75">
      <c r="A78" s="802"/>
      <c r="B78" s="803"/>
      <c r="C78" s="804"/>
      <c r="D78" s="805"/>
      <c r="E78" s="781"/>
      <c r="F78" s="789"/>
    </row>
    <row r="79" spans="1:6" ht="12.75">
      <c r="A79" s="802"/>
      <c r="B79" s="803"/>
      <c r="C79" s="804"/>
      <c r="D79" s="805"/>
      <c r="E79" s="781"/>
      <c r="F79" s="789"/>
    </row>
    <row r="80" spans="1:6" ht="12.75">
      <c r="A80" s="802"/>
      <c r="B80" s="803"/>
      <c r="C80" s="804"/>
      <c r="D80" s="805"/>
      <c r="E80" s="781"/>
      <c r="F80" s="789"/>
    </row>
    <row r="81" spans="1:6" ht="12.75">
      <c r="A81" s="802"/>
      <c r="B81" s="803"/>
      <c r="C81" s="804"/>
      <c r="D81" s="805"/>
      <c r="E81" s="781"/>
      <c r="F81" s="789"/>
    </row>
    <row r="82" spans="1:6" ht="12.75">
      <c r="A82" s="802"/>
      <c r="B82" s="803"/>
      <c r="C82" s="804"/>
      <c r="D82" s="805"/>
      <c r="E82" s="781"/>
      <c r="F82" s="789"/>
    </row>
    <row r="83" spans="1:6" ht="12.75">
      <c r="A83" s="802"/>
      <c r="B83" s="803"/>
      <c r="C83" s="804"/>
      <c r="D83" s="805"/>
      <c r="E83" s="781"/>
      <c r="F83" s="789"/>
    </row>
    <row r="84" spans="1:6" ht="12.75">
      <c r="A84" s="802"/>
      <c r="B84" s="803"/>
      <c r="C84" s="804"/>
      <c r="D84" s="805"/>
      <c r="E84" s="781"/>
      <c r="F84" s="789"/>
    </row>
    <row r="85" spans="1:6" ht="12.75">
      <c r="A85" s="802"/>
      <c r="B85" s="803"/>
      <c r="C85" s="804"/>
      <c r="D85" s="805"/>
      <c r="E85" s="781"/>
      <c r="F85" s="789"/>
    </row>
    <row r="86" spans="1:6" ht="12.75">
      <c r="A86" s="802"/>
      <c r="B86" s="803"/>
      <c r="C86" s="804"/>
      <c r="D86" s="805"/>
      <c r="E86" s="781"/>
      <c r="F86" s="789"/>
    </row>
    <row r="87" spans="1:6" ht="12.75">
      <c r="A87" s="802"/>
      <c r="B87" s="803"/>
      <c r="C87" s="804"/>
      <c r="D87" s="805"/>
      <c r="E87" s="781"/>
      <c r="F87" s="789"/>
    </row>
    <row r="88" spans="1:6" ht="12.75">
      <c r="A88" s="802"/>
      <c r="B88" s="803"/>
      <c r="C88" s="804"/>
      <c r="D88" s="805"/>
      <c r="E88" s="781"/>
      <c r="F88" s="789"/>
    </row>
    <row r="89" spans="1:6" ht="12.75">
      <c r="A89" s="802"/>
      <c r="B89" s="803"/>
      <c r="C89" s="804"/>
      <c r="D89" s="805"/>
      <c r="E89" s="781"/>
      <c r="F89" s="789"/>
    </row>
    <row r="90" spans="1:6" ht="12.75">
      <c r="A90" s="802"/>
      <c r="B90" s="803"/>
      <c r="C90" s="804"/>
      <c r="D90" s="805"/>
      <c r="E90" s="781"/>
      <c r="F90" s="789"/>
    </row>
    <row r="91" spans="1:6" ht="12.75">
      <c r="A91" s="802"/>
      <c r="B91" s="803"/>
      <c r="C91" s="804"/>
      <c r="D91" s="805"/>
      <c r="E91" s="781"/>
      <c r="F91" s="789"/>
    </row>
    <row r="92" spans="1:6" ht="12.75">
      <c r="A92" s="802"/>
      <c r="B92" s="803"/>
      <c r="C92" s="804"/>
      <c r="D92" s="805"/>
      <c r="E92" s="781"/>
      <c r="F92" s="789"/>
    </row>
    <row r="93" spans="1:6" ht="12.75">
      <c r="A93" s="802"/>
      <c r="B93" s="803"/>
      <c r="C93" s="804"/>
      <c r="D93" s="805"/>
      <c r="E93" s="781"/>
      <c r="F93" s="789"/>
    </row>
    <row r="94" spans="1:6" ht="12.75">
      <c r="A94" s="802"/>
      <c r="B94" s="803"/>
      <c r="C94" s="804"/>
      <c r="D94" s="805"/>
      <c r="E94" s="781"/>
      <c r="F94" s="789"/>
    </row>
    <row r="95" spans="1:6" ht="12.75">
      <c r="A95" s="802"/>
      <c r="B95" s="803"/>
      <c r="C95" s="804"/>
      <c r="D95" s="805"/>
      <c r="E95" s="781"/>
      <c r="F95" s="789"/>
    </row>
    <row r="96" spans="1:6" ht="12.75">
      <c r="A96" s="802"/>
      <c r="B96" s="803"/>
      <c r="C96" s="804"/>
      <c r="D96" s="805"/>
      <c r="E96" s="781"/>
      <c r="F96" s="789"/>
    </row>
    <row r="97" spans="1:6" ht="12.75">
      <c r="A97" s="802"/>
      <c r="B97" s="803"/>
      <c r="C97" s="804"/>
      <c r="D97" s="805"/>
      <c r="E97" s="781"/>
      <c r="F97" s="789"/>
    </row>
    <row r="98" spans="1:6" ht="12.75">
      <c r="A98" s="802"/>
      <c r="B98" s="803"/>
      <c r="C98" s="804"/>
      <c r="D98" s="805"/>
      <c r="E98" s="781"/>
      <c r="F98" s="789"/>
    </row>
    <row r="99" spans="1:6" ht="12.75">
      <c r="A99" s="802"/>
      <c r="B99" s="803"/>
      <c r="C99" s="804"/>
      <c r="D99" s="805"/>
      <c r="E99" s="781"/>
      <c r="F99" s="789"/>
    </row>
    <row r="100" spans="1:6" ht="12.75">
      <c r="A100" s="802"/>
      <c r="B100" s="803"/>
      <c r="C100" s="804"/>
      <c r="D100" s="805"/>
      <c r="E100" s="781"/>
      <c r="F100" s="789"/>
    </row>
    <row r="101" spans="1:6" ht="12.75">
      <c r="A101" s="802"/>
      <c r="B101" s="803"/>
      <c r="C101" s="804"/>
      <c r="D101" s="805"/>
      <c r="E101" s="781"/>
      <c r="F101" s="789"/>
    </row>
    <row r="102" spans="1:6" ht="12.75">
      <c r="A102" s="802"/>
      <c r="B102" s="803"/>
      <c r="C102" s="804"/>
      <c r="D102" s="805"/>
      <c r="E102" s="781"/>
      <c r="F102" s="789"/>
    </row>
    <row r="103" spans="1:6" ht="12.75">
      <c r="A103" s="802"/>
      <c r="B103" s="803"/>
      <c r="C103" s="804"/>
      <c r="D103" s="805"/>
      <c r="E103" s="781"/>
      <c r="F103" s="789"/>
    </row>
    <row r="104" spans="1:6" ht="12.75">
      <c r="A104" s="802"/>
      <c r="B104" s="803"/>
      <c r="C104" s="804"/>
      <c r="D104" s="805"/>
      <c r="E104" s="781"/>
      <c r="F104" s="789"/>
    </row>
    <row r="105" spans="1:6" ht="12.75">
      <c r="A105" s="802"/>
      <c r="B105" s="803"/>
      <c r="C105" s="804"/>
      <c r="D105" s="805"/>
      <c r="E105" s="781"/>
      <c r="F105" s="789"/>
    </row>
    <row r="106" spans="1:6" ht="12.75">
      <c r="A106" s="802"/>
      <c r="B106" s="803"/>
      <c r="C106" s="804"/>
      <c r="D106" s="805"/>
      <c r="E106" s="781"/>
      <c r="F106" s="789"/>
    </row>
    <row r="107" spans="1:6" ht="12.75">
      <c r="A107" s="802"/>
      <c r="B107" s="803"/>
      <c r="C107" s="804"/>
      <c r="D107" s="805"/>
      <c r="E107" s="781"/>
      <c r="F107" s="789"/>
    </row>
    <row r="108" spans="1:6" ht="12.75">
      <c r="A108" s="802"/>
      <c r="B108" s="803"/>
      <c r="C108" s="804"/>
      <c r="D108" s="805"/>
      <c r="E108" s="781"/>
      <c r="F108" s="789"/>
    </row>
    <row r="109" spans="1:6" ht="12.75">
      <c r="A109" s="802"/>
      <c r="B109" s="803"/>
      <c r="C109" s="804"/>
      <c r="D109" s="805"/>
      <c r="E109" s="781"/>
      <c r="F109" s="789"/>
    </row>
    <row r="110" spans="1:6" ht="12.75">
      <c r="A110" s="802"/>
      <c r="B110" s="803"/>
      <c r="C110" s="804"/>
      <c r="D110" s="805"/>
      <c r="E110" s="781"/>
      <c r="F110" s="789"/>
    </row>
    <row r="111" spans="1:6" ht="12.75">
      <c r="A111" s="802"/>
      <c r="B111" s="803"/>
      <c r="C111" s="804"/>
      <c r="D111" s="805"/>
      <c r="E111" s="781"/>
      <c r="F111" s="789"/>
    </row>
    <row r="112" spans="1:6" ht="12.75">
      <c r="A112" s="802"/>
      <c r="B112" s="803"/>
      <c r="C112" s="804"/>
      <c r="D112" s="805"/>
      <c r="E112" s="781"/>
      <c r="F112" s="789"/>
    </row>
    <row r="113" spans="1:6" ht="12.75">
      <c r="A113" s="802"/>
      <c r="B113" s="803"/>
      <c r="C113" s="804"/>
      <c r="D113" s="805"/>
      <c r="E113" s="781"/>
      <c r="F113" s="789"/>
    </row>
    <row r="114" spans="1:6" ht="12.75">
      <c r="A114" s="802"/>
      <c r="B114" s="803"/>
      <c r="C114" s="804"/>
      <c r="D114" s="805"/>
      <c r="E114" s="781"/>
      <c r="F114" s="789"/>
    </row>
    <row r="115" spans="1:6" ht="12.75">
      <c r="A115" s="802"/>
      <c r="B115" s="803"/>
      <c r="C115" s="804"/>
      <c r="D115" s="805"/>
      <c r="E115" s="781"/>
      <c r="F115" s="789"/>
    </row>
    <row r="116" spans="1:6" ht="12.75">
      <c r="A116" s="802"/>
      <c r="B116" s="803"/>
      <c r="C116" s="804"/>
      <c r="D116" s="805"/>
      <c r="E116" s="781"/>
      <c r="F116" s="789"/>
    </row>
    <row r="117" spans="1:6" ht="12.75">
      <c r="A117" s="802"/>
      <c r="B117" s="803"/>
      <c r="C117" s="804"/>
      <c r="D117" s="805"/>
      <c r="E117" s="781"/>
      <c r="F117" s="789"/>
    </row>
    <row r="118" spans="1:6" ht="12.75">
      <c r="A118" s="802"/>
      <c r="B118" s="803"/>
      <c r="C118" s="804"/>
      <c r="D118" s="805"/>
      <c r="E118" s="781"/>
      <c r="F118" s="789"/>
    </row>
    <row r="119" spans="1:6" ht="12.75">
      <c r="A119" s="802"/>
      <c r="B119" s="803"/>
      <c r="C119" s="804"/>
      <c r="D119" s="805"/>
      <c r="E119" s="781"/>
      <c r="F119" s="789"/>
    </row>
    <row r="120" spans="1:6" ht="12.75">
      <c r="A120" s="802"/>
      <c r="B120" s="803"/>
      <c r="C120" s="804"/>
      <c r="D120" s="805"/>
      <c r="E120" s="781"/>
      <c r="F120" s="789"/>
    </row>
    <row r="121" spans="1:6" ht="12.75">
      <c r="A121" s="802"/>
      <c r="B121" s="803"/>
      <c r="C121" s="804"/>
      <c r="D121" s="805"/>
      <c r="E121" s="781"/>
      <c r="F121" s="789"/>
    </row>
    <row r="122" spans="1:6" ht="12.75">
      <c r="A122" s="802"/>
      <c r="B122" s="803"/>
      <c r="C122" s="804"/>
      <c r="D122" s="805"/>
      <c r="E122" s="781"/>
      <c r="F122" s="789"/>
    </row>
    <row r="123" spans="1:6" ht="12.75">
      <c r="A123" s="802"/>
      <c r="B123" s="803"/>
      <c r="C123" s="804"/>
      <c r="D123" s="805"/>
      <c r="E123" s="781"/>
      <c r="F123" s="789"/>
    </row>
    <row r="124" spans="1:6" ht="12.75">
      <c r="A124" s="802"/>
      <c r="B124" s="803"/>
      <c r="C124" s="804"/>
      <c r="D124" s="805"/>
      <c r="E124" s="781"/>
      <c r="F124" s="789"/>
    </row>
    <row r="125" spans="1:6" ht="12.75">
      <c r="A125" s="802"/>
      <c r="B125" s="803"/>
      <c r="C125" s="804"/>
      <c r="D125" s="805"/>
      <c r="E125" s="781"/>
      <c r="F125" s="789"/>
    </row>
    <row r="126" spans="1:6" ht="12.75">
      <c r="A126" s="802"/>
      <c r="B126" s="803"/>
      <c r="C126" s="804"/>
      <c r="D126" s="805"/>
      <c r="E126" s="781"/>
      <c r="F126" s="789"/>
    </row>
    <row r="127" spans="1:6" ht="12.75">
      <c r="A127" s="802"/>
      <c r="B127" s="803"/>
      <c r="C127" s="804"/>
      <c r="D127" s="805"/>
      <c r="E127" s="781"/>
      <c r="F127" s="789"/>
    </row>
    <row r="128" spans="1:6" ht="12.75">
      <c r="A128" s="802"/>
      <c r="B128" s="803"/>
      <c r="C128" s="804"/>
      <c r="D128" s="805"/>
      <c r="E128" s="781"/>
      <c r="F128" s="789"/>
    </row>
    <row r="129" spans="1:6" ht="12.75">
      <c r="A129" s="802"/>
      <c r="B129" s="803"/>
      <c r="C129" s="804"/>
      <c r="D129" s="805"/>
      <c r="E129" s="781"/>
      <c r="F129" s="789"/>
    </row>
    <row r="130" spans="1:6" ht="12.75">
      <c r="A130" s="802"/>
      <c r="B130" s="803"/>
      <c r="C130" s="804"/>
      <c r="D130" s="805"/>
      <c r="E130" s="781"/>
      <c r="F130" s="789"/>
    </row>
    <row r="131" spans="1:6" ht="12.75">
      <c r="A131" s="802"/>
      <c r="B131" s="803"/>
      <c r="C131" s="804"/>
      <c r="D131" s="805"/>
      <c r="E131" s="781"/>
      <c r="F131" s="789"/>
    </row>
    <row r="132" spans="1:6" ht="12.75">
      <c r="A132" s="802"/>
      <c r="B132" s="803"/>
      <c r="C132" s="804"/>
      <c r="D132" s="805"/>
      <c r="E132" s="781"/>
      <c r="F132" s="789"/>
    </row>
    <row r="133" spans="1:6" ht="12.75">
      <c r="A133" s="802"/>
      <c r="B133" s="803"/>
      <c r="C133" s="804"/>
      <c r="D133" s="805"/>
      <c r="E133" s="781"/>
      <c r="F133" s="789"/>
    </row>
    <row r="134" spans="1:6" ht="12.75">
      <c r="A134" s="802"/>
      <c r="B134" s="803"/>
      <c r="C134" s="804"/>
      <c r="D134" s="805"/>
      <c r="E134" s="781"/>
      <c r="F134" s="789"/>
    </row>
    <row r="135" spans="1:6" ht="12.75">
      <c r="A135" s="802"/>
      <c r="B135" s="803"/>
      <c r="C135" s="804"/>
      <c r="D135" s="805"/>
      <c r="E135" s="781"/>
      <c r="F135" s="789"/>
    </row>
    <row r="136" spans="1:6" ht="12.75">
      <c r="A136" s="802"/>
      <c r="B136" s="803"/>
      <c r="C136" s="804"/>
      <c r="D136" s="805"/>
      <c r="E136" s="781"/>
      <c r="F136" s="789"/>
    </row>
    <row r="137" spans="1:6" ht="12.75">
      <c r="A137" s="802"/>
      <c r="B137" s="803"/>
      <c r="C137" s="804"/>
      <c r="D137" s="805"/>
      <c r="E137" s="781"/>
      <c r="F137" s="789"/>
    </row>
    <row r="138" spans="1:6" ht="12.75">
      <c r="A138" s="802"/>
      <c r="B138" s="803"/>
      <c r="C138" s="804"/>
      <c r="D138" s="805"/>
      <c r="E138" s="781"/>
      <c r="F138" s="789"/>
    </row>
    <row r="139" spans="1:6" ht="12.75">
      <c r="A139" s="802"/>
      <c r="B139" s="803"/>
      <c r="C139" s="804"/>
      <c r="D139" s="805"/>
      <c r="E139" s="781"/>
      <c r="F139" s="789"/>
    </row>
    <row r="140" spans="1:6" ht="12.75">
      <c r="A140" s="802"/>
      <c r="B140" s="803"/>
      <c r="C140" s="804"/>
      <c r="D140" s="805"/>
      <c r="E140" s="781"/>
      <c r="F140" s="789"/>
    </row>
    <row r="141" spans="1:6" ht="12.75">
      <c r="A141" s="802"/>
      <c r="B141" s="803"/>
      <c r="C141" s="804"/>
      <c r="D141" s="805"/>
      <c r="E141" s="781"/>
      <c r="F141" s="789"/>
    </row>
    <row r="142" spans="1:6" ht="12.75">
      <c r="A142" s="802"/>
      <c r="B142" s="803"/>
      <c r="C142" s="804"/>
      <c r="D142" s="805"/>
      <c r="E142" s="781"/>
      <c r="F142" s="789"/>
    </row>
    <row r="143" spans="1:6" ht="12.75">
      <c r="A143" s="802"/>
      <c r="B143" s="803"/>
      <c r="C143" s="804"/>
      <c r="D143" s="805"/>
      <c r="E143" s="781"/>
      <c r="F143" s="789"/>
    </row>
    <row r="144" spans="1:6" ht="12.75">
      <c r="A144" s="802"/>
      <c r="B144" s="803"/>
      <c r="C144" s="804"/>
      <c r="D144" s="805"/>
      <c r="E144" s="781"/>
      <c r="F144" s="789"/>
    </row>
    <row r="145" spans="1:6" ht="12.75">
      <c r="A145" s="802"/>
      <c r="B145" s="803"/>
      <c r="C145" s="804"/>
      <c r="D145" s="805"/>
      <c r="E145" s="781"/>
      <c r="F145" s="789"/>
    </row>
    <row r="146" spans="1:6" ht="12.75">
      <c r="A146" s="802"/>
      <c r="B146" s="803"/>
      <c r="C146" s="804"/>
      <c r="D146" s="805"/>
      <c r="E146" s="781"/>
      <c r="F146" s="789"/>
    </row>
    <row r="147" spans="1:6" ht="12.75">
      <c r="A147" s="802"/>
      <c r="B147" s="803"/>
      <c r="C147" s="804"/>
      <c r="D147" s="805"/>
      <c r="E147" s="781"/>
      <c r="F147" s="789"/>
    </row>
    <row r="148" spans="1:6" ht="12.75">
      <c r="A148" s="802"/>
      <c r="B148" s="803"/>
      <c r="C148" s="804"/>
      <c r="D148" s="805"/>
      <c r="E148" s="781"/>
      <c r="F148" s="789"/>
    </row>
    <row r="149" spans="1:6" ht="12.75">
      <c r="A149" s="802"/>
      <c r="B149" s="803"/>
      <c r="C149" s="804"/>
      <c r="D149" s="805"/>
      <c r="E149" s="781"/>
      <c r="F149" s="789"/>
    </row>
    <row r="150" spans="1:6" ht="12.75">
      <c r="A150" s="802"/>
      <c r="B150" s="803"/>
      <c r="C150" s="804"/>
      <c r="D150" s="805"/>
      <c r="E150" s="781"/>
      <c r="F150" s="789"/>
    </row>
    <row r="151" spans="1:6" ht="12.75">
      <c r="A151" s="802"/>
      <c r="B151" s="803"/>
      <c r="C151" s="804"/>
      <c r="D151" s="805"/>
      <c r="E151" s="781"/>
      <c r="F151" s="789"/>
    </row>
    <row r="152" spans="1:6" ht="12.75">
      <c r="A152" s="802"/>
      <c r="B152" s="803"/>
      <c r="C152" s="804"/>
      <c r="D152" s="805"/>
      <c r="E152" s="781"/>
      <c r="F152" s="789"/>
    </row>
    <row r="153" spans="1:6" ht="12.75">
      <c r="A153" s="802"/>
      <c r="B153" s="803"/>
      <c r="C153" s="804"/>
      <c r="D153" s="805"/>
      <c r="E153" s="781"/>
      <c r="F153" s="789"/>
    </row>
    <row r="154" spans="1:6" ht="12.75">
      <c r="A154" s="802"/>
      <c r="B154" s="803"/>
      <c r="C154" s="804"/>
      <c r="D154" s="805"/>
      <c r="E154" s="781"/>
      <c r="F154" s="789"/>
    </row>
    <row r="155" spans="1:6" ht="12.75">
      <c r="A155" s="802"/>
      <c r="B155" s="803"/>
      <c r="C155" s="804"/>
      <c r="D155" s="805"/>
      <c r="E155" s="781"/>
      <c r="F155" s="789"/>
    </row>
    <row r="156" spans="1:6" ht="12.75">
      <c r="A156" s="802"/>
      <c r="B156" s="803"/>
      <c r="C156" s="804"/>
      <c r="D156" s="805"/>
      <c r="E156" s="781"/>
      <c r="F156" s="789"/>
    </row>
    <row r="157" spans="1:6" ht="12.75">
      <c r="A157" s="802"/>
      <c r="B157" s="803"/>
      <c r="C157" s="804"/>
      <c r="D157" s="805"/>
      <c r="E157" s="781"/>
      <c r="F157" s="789"/>
    </row>
    <row r="158" spans="1:6" ht="12.75">
      <c r="A158" s="802"/>
      <c r="B158" s="803"/>
      <c r="C158" s="804"/>
      <c r="D158" s="805"/>
      <c r="E158" s="781"/>
      <c r="F158" s="789"/>
    </row>
    <row r="159" spans="1:6" ht="12.75">
      <c r="A159" s="802"/>
      <c r="B159" s="803"/>
      <c r="C159" s="804"/>
      <c r="D159" s="805"/>
      <c r="E159" s="781"/>
      <c r="F159" s="789"/>
    </row>
    <row r="160" spans="1:6" ht="12.75">
      <c r="A160" s="802"/>
      <c r="B160" s="803"/>
      <c r="C160" s="804"/>
      <c r="D160" s="805"/>
      <c r="E160" s="781"/>
      <c r="F160" s="789"/>
    </row>
    <row r="161" spans="1:6" ht="12.75">
      <c r="A161" s="802"/>
      <c r="B161" s="803"/>
      <c r="C161" s="804"/>
      <c r="D161" s="805"/>
      <c r="E161" s="781"/>
      <c r="F161" s="789"/>
    </row>
    <row r="162" spans="1:6" ht="12.75">
      <c r="A162" s="802"/>
      <c r="B162" s="803"/>
      <c r="C162" s="804"/>
      <c r="D162" s="805"/>
      <c r="E162" s="781"/>
      <c r="F162" s="789"/>
    </row>
    <row r="163" spans="1:6" ht="12.75">
      <c r="A163" s="802"/>
      <c r="B163" s="803"/>
      <c r="C163" s="804"/>
      <c r="D163" s="805"/>
      <c r="E163" s="781"/>
      <c r="F163" s="789"/>
    </row>
    <row r="164" spans="1:6" ht="12.75">
      <c r="A164" s="802"/>
      <c r="B164" s="803"/>
      <c r="C164" s="804"/>
      <c r="D164" s="805"/>
      <c r="E164" s="781"/>
      <c r="F164" s="789"/>
    </row>
    <row r="165" spans="1:6" ht="12.75">
      <c r="A165" s="802"/>
      <c r="B165" s="803"/>
      <c r="C165" s="804"/>
      <c r="D165" s="805"/>
      <c r="E165" s="781"/>
      <c r="F165" s="789"/>
    </row>
    <row r="166" spans="1:6" ht="12.75">
      <c r="A166" s="802"/>
      <c r="B166" s="803"/>
      <c r="C166" s="804"/>
      <c r="D166" s="805"/>
      <c r="E166" s="781"/>
      <c r="F166" s="789"/>
    </row>
    <row r="167" spans="1:6" ht="12.75">
      <c r="A167" s="802"/>
      <c r="B167" s="803"/>
      <c r="C167" s="804"/>
      <c r="D167" s="805"/>
      <c r="E167" s="781"/>
      <c r="F167" s="789"/>
    </row>
    <row r="168" spans="1:6" ht="12.75">
      <c r="A168" s="802"/>
      <c r="B168" s="803"/>
      <c r="C168" s="804"/>
      <c r="D168" s="805"/>
      <c r="E168" s="781"/>
      <c r="F168" s="789"/>
    </row>
    <row r="169" spans="1:6" ht="12.75">
      <c r="A169" s="802"/>
      <c r="B169" s="803"/>
      <c r="C169" s="804"/>
      <c r="D169" s="805"/>
      <c r="E169" s="781"/>
      <c r="F169" s="789"/>
    </row>
    <row r="170" spans="1:6" ht="12.75">
      <c r="A170" s="802"/>
      <c r="B170" s="803"/>
      <c r="C170" s="804"/>
      <c r="D170" s="805"/>
      <c r="E170" s="781"/>
      <c r="F170" s="789"/>
    </row>
    <row r="171" spans="1:6" ht="12.75">
      <c r="A171" s="802"/>
      <c r="B171" s="803"/>
      <c r="C171" s="804"/>
      <c r="D171" s="805"/>
      <c r="E171" s="781"/>
      <c r="F171" s="789"/>
    </row>
    <row r="172" spans="1:6" ht="12.75">
      <c r="A172" s="802"/>
      <c r="B172" s="803"/>
      <c r="C172" s="804"/>
      <c r="D172" s="805"/>
      <c r="E172" s="781"/>
      <c r="F172" s="789"/>
    </row>
    <row r="173" spans="1:6" ht="12.75">
      <c r="A173" s="802"/>
      <c r="B173" s="803"/>
      <c r="C173" s="804"/>
      <c r="D173" s="805"/>
      <c r="E173" s="781"/>
      <c r="F173" s="789"/>
    </row>
    <row r="174" spans="1:6" ht="12.75">
      <c r="A174" s="802"/>
      <c r="B174" s="803"/>
      <c r="C174" s="804"/>
      <c r="D174" s="805"/>
      <c r="E174" s="781"/>
      <c r="F174" s="789"/>
    </row>
    <row r="175" spans="1:6" ht="12.75">
      <c r="A175" s="802"/>
      <c r="B175" s="803"/>
      <c r="C175" s="804"/>
      <c r="D175" s="805"/>
      <c r="E175" s="781"/>
      <c r="F175" s="789"/>
    </row>
    <row r="176" spans="1:6" ht="12.75">
      <c r="A176" s="802"/>
      <c r="B176" s="803"/>
      <c r="C176" s="804"/>
      <c r="D176" s="805"/>
      <c r="E176" s="781"/>
      <c r="F176" s="789"/>
    </row>
    <row r="177" spans="1:6" ht="12.75">
      <c r="A177" s="802"/>
      <c r="B177" s="803"/>
      <c r="C177" s="804"/>
      <c r="D177" s="805"/>
      <c r="E177" s="781"/>
      <c r="F177" s="789"/>
    </row>
    <row r="178" spans="1:6" ht="12.75">
      <c r="A178" s="802"/>
      <c r="B178" s="803"/>
      <c r="C178" s="804"/>
      <c r="D178" s="805"/>
      <c r="E178" s="781"/>
      <c r="F178" s="789"/>
    </row>
    <row r="179" spans="1:6" ht="12.75">
      <c r="A179" s="802"/>
      <c r="B179" s="803"/>
      <c r="C179" s="804"/>
      <c r="D179" s="805"/>
      <c r="E179" s="781"/>
      <c r="F179" s="789"/>
    </row>
    <row r="180" spans="1:6" ht="12.75">
      <c r="A180" s="802"/>
      <c r="B180" s="803"/>
      <c r="C180" s="804"/>
      <c r="D180" s="805"/>
      <c r="E180" s="781"/>
      <c r="F180" s="789"/>
    </row>
    <row r="181" spans="1:6" ht="12.75">
      <c r="A181" s="802"/>
      <c r="B181" s="803"/>
      <c r="C181" s="804"/>
      <c r="D181" s="805"/>
      <c r="E181" s="781"/>
      <c r="F181" s="789"/>
    </row>
    <row r="182" spans="1:6" ht="12.75">
      <c r="A182" s="802"/>
      <c r="B182" s="803"/>
      <c r="C182" s="804"/>
      <c r="D182" s="805"/>
      <c r="E182" s="781"/>
      <c r="F182" s="789"/>
    </row>
    <row r="183" spans="1:6" ht="12.75">
      <c r="A183" s="802"/>
      <c r="B183" s="803"/>
      <c r="C183" s="804"/>
      <c r="D183" s="805"/>
      <c r="E183" s="781"/>
      <c r="F183" s="789"/>
    </row>
    <row r="184" spans="1:6" ht="12.75">
      <c r="A184" s="802"/>
      <c r="B184" s="803"/>
      <c r="C184" s="804"/>
      <c r="D184" s="805"/>
      <c r="E184" s="781"/>
      <c r="F184" s="789"/>
    </row>
    <row r="185" spans="1:6" ht="12.75">
      <c r="A185" s="802"/>
      <c r="B185" s="803"/>
      <c r="C185" s="804"/>
      <c r="D185" s="805"/>
      <c r="E185" s="781"/>
      <c r="F185" s="789"/>
    </row>
    <row r="186" spans="1:6" ht="12.75">
      <c r="A186" s="802"/>
      <c r="B186" s="803"/>
      <c r="C186" s="804"/>
      <c r="D186" s="805"/>
      <c r="E186" s="781"/>
      <c r="F186" s="789"/>
    </row>
    <row r="187" spans="1:6" ht="12.75">
      <c r="A187" s="802"/>
      <c r="B187" s="803"/>
      <c r="C187" s="804"/>
      <c r="D187" s="805"/>
      <c r="E187" s="781"/>
      <c r="F187" s="789"/>
    </row>
    <row r="188" spans="1:6" ht="12.75">
      <c r="A188" s="802"/>
      <c r="B188" s="803"/>
      <c r="C188" s="804"/>
      <c r="D188" s="805"/>
      <c r="E188" s="781"/>
      <c r="F188" s="789"/>
    </row>
    <row r="189" spans="1:6" ht="12.75">
      <c r="A189" s="802"/>
      <c r="B189" s="803"/>
      <c r="C189" s="804"/>
      <c r="D189" s="805"/>
      <c r="E189" s="781"/>
      <c r="F189" s="789"/>
    </row>
    <row r="190" spans="1:6" ht="12.75">
      <c r="A190" s="802"/>
      <c r="B190" s="803"/>
      <c r="C190" s="804"/>
      <c r="D190" s="805"/>
      <c r="E190" s="781"/>
      <c r="F190" s="789"/>
    </row>
    <row r="191" spans="1:6" ht="12.75">
      <c r="A191" s="802"/>
      <c r="B191" s="803"/>
      <c r="C191" s="804"/>
      <c r="D191" s="805"/>
      <c r="E191" s="781"/>
      <c r="F191" s="789"/>
    </row>
    <row r="192" spans="1:6" ht="12.75">
      <c r="A192" s="802"/>
      <c r="B192" s="803"/>
      <c r="C192" s="804"/>
      <c r="D192" s="805"/>
      <c r="E192" s="781"/>
      <c r="F192" s="789"/>
    </row>
    <row r="193" spans="1:6" ht="12.75">
      <c r="A193" s="802"/>
      <c r="B193" s="803"/>
      <c r="C193" s="804"/>
      <c r="D193" s="805"/>
      <c r="E193" s="781"/>
      <c r="F193" s="789"/>
    </row>
    <row r="194" spans="1:6" ht="12.75">
      <c r="A194" s="802"/>
      <c r="B194" s="803"/>
      <c r="C194" s="804"/>
      <c r="D194" s="805"/>
      <c r="E194" s="781"/>
      <c r="F194" s="789"/>
    </row>
    <row r="195" spans="1:6" ht="12.75">
      <c r="A195" s="802"/>
      <c r="B195" s="803"/>
      <c r="C195" s="804"/>
      <c r="D195" s="805"/>
      <c r="E195" s="781"/>
      <c r="F195" s="789"/>
    </row>
    <row r="196" spans="1:6" ht="12.75">
      <c r="A196" s="802"/>
      <c r="B196" s="803"/>
      <c r="C196" s="804"/>
      <c r="D196" s="805"/>
      <c r="E196" s="781"/>
      <c r="F196" s="789"/>
    </row>
    <row r="197" spans="1:6" ht="12.75">
      <c r="A197" s="802"/>
      <c r="B197" s="803"/>
      <c r="C197" s="804"/>
      <c r="D197" s="805"/>
      <c r="E197" s="781"/>
      <c r="F197" s="789"/>
    </row>
    <row r="198" spans="1:6" ht="12.75">
      <c r="A198" s="802"/>
      <c r="B198" s="803"/>
      <c r="C198" s="804"/>
      <c r="D198" s="805"/>
      <c r="E198" s="781"/>
      <c r="F198" s="789"/>
    </row>
    <row r="199" spans="1:6" ht="12.75">
      <c r="A199" s="802"/>
      <c r="B199" s="803"/>
      <c r="C199" s="804"/>
      <c r="D199" s="805"/>
      <c r="E199" s="781"/>
      <c r="F199" s="789"/>
    </row>
    <row r="200" spans="1:6" ht="12.75">
      <c r="A200" s="802"/>
      <c r="B200" s="803"/>
      <c r="C200" s="804"/>
      <c r="D200" s="805"/>
      <c r="E200" s="781"/>
      <c r="F200" s="789"/>
    </row>
    <row r="201" spans="1:6" ht="12.75">
      <c r="A201" s="802"/>
      <c r="B201" s="803"/>
      <c r="C201" s="804"/>
      <c r="D201" s="805"/>
      <c r="E201" s="781"/>
      <c r="F201" s="789"/>
    </row>
    <row r="202" spans="1:6" ht="12.75">
      <c r="A202" s="802"/>
      <c r="B202" s="803"/>
      <c r="C202" s="804"/>
      <c r="D202" s="805"/>
      <c r="E202" s="781"/>
      <c r="F202" s="789"/>
    </row>
    <row r="203" spans="1:6" ht="12.75">
      <c r="A203" s="802"/>
      <c r="B203" s="803"/>
      <c r="C203" s="804"/>
      <c r="D203" s="805"/>
      <c r="E203" s="781"/>
      <c r="F203" s="789"/>
    </row>
    <row r="204" spans="1:6" ht="12.75">
      <c r="A204" s="802"/>
      <c r="B204" s="803"/>
      <c r="C204" s="804"/>
      <c r="D204" s="805"/>
      <c r="E204" s="781"/>
      <c r="F204" s="789"/>
    </row>
    <row r="205" spans="1:6" ht="12.75">
      <c r="A205" s="802"/>
      <c r="B205" s="803"/>
      <c r="C205" s="804"/>
      <c r="D205" s="805"/>
      <c r="E205" s="781"/>
      <c r="F205" s="789"/>
    </row>
    <row r="206" spans="1:6" ht="12.75">
      <c r="A206" s="802"/>
      <c r="B206" s="803"/>
      <c r="C206" s="804"/>
      <c r="D206" s="805"/>
      <c r="E206" s="781"/>
      <c r="F206" s="789"/>
    </row>
    <row r="207" spans="1:6" ht="12.75">
      <c r="A207" s="802"/>
      <c r="B207" s="803"/>
      <c r="C207" s="804"/>
      <c r="D207" s="805"/>
      <c r="E207" s="781"/>
      <c r="F207" s="789"/>
    </row>
    <row r="208" spans="1:6" ht="12.75">
      <c r="A208" s="802"/>
      <c r="B208" s="803"/>
      <c r="C208" s="804"/>
      <c r="D208" s="805"/>
      <c r="E208" s="781"/>
      <c r="F208" s="789"/>
    </row>
    <row r="209" spans="1:6" ht="12.75">
      <c r="A209" s="802"/>
      <c r="B209" s="803"/>
      <c r="C209" s="804"/>
      <c r="D209" s="805"/>
      <c r="E209" s="781"/>
      <c r="F209" s="789"/>
    </row>
    <row r="210" spans="1:6" ht="12.75">
      <c r="A210" s="802"/>
      <c r="B210" s="803"/>
      <c r="C210" s="804"/>
      <c r="D210" s="805"/>
      <c r="E210" s="781"/>
      <c r="F210" s="789"/>
    </row>
    <row r="211" spans="1:6" ht="12.75">
      <c r="A211" s="802"/>
      <c r="B211" s="803"/>
      <c r="C211" s="804"/>
      <c r="D211" s="805"/>
      <c r="E211" s="781"/>
      <c r="F211" s="789"/>
    </row>
    <row r="212" spans="1:6" ht="12.75">
      <c r="A212" s="802"/>
      <c r="B212" s="803"/>
      <c r="C212" s="804"/>
      <c r="D212" s="805"/>
      <c r="E212" s="781"/>
      <c r="F212" s="789"/>
    </row>
    <row r="213" spans="1:6" ht="12.75">
      <c r="A213" s="802"/>
      <c r="B213" s="803"/>
      <c r="C213" s="804"/>
      <c r="D213" s="805"/>
      <c r="E213" s="781"/>
      <c r="F213" s="789"/>
    </row>
    <row r="214" spans="1:6" ht="12.75">
      <c r="A214" s="802"/>
      <c r="B214" s="803"/>
      <c r="C214" s="804"/>
      <c r="D214" s="805"/>
      <c r="E214" s="781"/>
      <c r="F214" s="789"/>
    </row>
    <row r="215" spans="1:6" ht="12.75">
      <c r="A215" s="802"/>
      <c r="B215" s="803"/>
      <c r="C215" s="804"/>
      <c r="D215" s="805"/>
      <c r="E215" s="781"/>
      <c r="F215" s="789"/>
    </row>
    <row r="216" spans="1:6" ht="12.75">
      <c r="A216" s="802"/>
      <c r="B216" s="803"/>
      <c r="C216" s="804"/>
      <c r="D216" s="805"/>
      <c r="E216" s="781"/>
      <c r="F216" s="789"/>
    </row>
    <row r="217" spans="1:6" ht="12.75">
      <c r="A217" s="802"/>
      <c r="B217" s="803"/>
      <c r="C217" s="804"/>
      <c r="D217" s="805"/>
      <c r="E217" s="781"/>
      <c r="F217" s="789"/>
    </row>
    <row r="218" spans="1:6" ht="12.75">
      <c r="A218" s="802"/>
      <c r="B218" s="803"/>
      <c r="C218" s="804"/>
      <c r="D218" s="805"/>
      <c r="E218" s="781"/>
      <c r="F218" s="789"/>
    </row>
    <row r="219" spans="1:6" ht="12.75">
      <c r="A219" s="802"/>
      <c r="B219" s="803"/>
      <c r="C219" s="804"/>
      <c r="D219" s="805"/>
      <c r="E219" s="781"/>
      <c r="F219" s="789"/>
    </row>
    <row r="220" spans="1:6" ht="12.75">
      <c r="A220" s="802"/>
      <c r="B220" s="803"/>
      <c r="C220" s="804"/>
      <c r="D220" s="805"/>
      <c r="E220" s="781"/>
      <c r="F220" s="789"/>
    </row>
    <row r="221" spans="1:6" ht="12.75">
      <c r="A221" s="802"/>
      <c r="B221" s="803"/>
      <c r="C221" s="804"/>
      <c r="D221" s="805"/>
      <c r="E221" s="781"/>
      <c r="F221" s="789"/>
    </row>
    <row r="222" spans="1:6" ht="12.75">
      <c r="A222" s="802"/>
      <c r="B222" s="803"/>
      <c r="C222" s="804"/>
      <c r="D222" s="805"/>
      <c r="E222" s="781"/>
      <c r="F222" s="789"/>
    </row>
    <row r="223" spans="1:6" ht="12.75">
      <c r="A223" s="802"/>
      <c r="B223" s="803"/>
      <c r="C223" s="804"/>
      <c r="D223" s="805"/>
      <c r="E223" s="781"/>
      <c r="F223" s="789"/>
    </row>
    <row r="224" spans="1:6" ht="12.75">
      <c r="A224" s="802"/>
      <c r="B224" s="803"/>
      <c r="C224" s="804"/>
      <c r="D224" s="805"/>
      <c r="E224" s="781"/>
      <c r="F224" s="789"/>
    </row>
    <row r="225" spans="1:6" ht="12.75">
      <c r="A225" s="802"/>
      <c r="B225" s="803"/>
      <c r="C225" s="804"/>
      <c r="D225" s="805"/>
      <c r="E225" s="781"/>
      <c r="F225" s="789"/>
    </row>
    <row r="226" spans="1:6" ht="12.75">
      <c r="A226" s="802"/>
      <c r="B226" s="803"/>
      <c r="C226" s="804"/>
      <c r="D226" s="805"/>
      <c r="E226" s="781"/>
      <c r="F226" s="789"/>
    </row>
    <row r="227" spans="1:6" ht="12.75">
      <c r="A227" s="802"/>
      <c r="B227" s="803"/>
      <c r="C227" s="804"/>
      <c r="D227" s="805"/>
      <c r="E227" s="781"/>
      <c r="F227" s="789"/>
    </row>
    <row r="228" spans="1:6" ht="12.75">
      <c r="A228" s="802"/>
      <c r="B228" s="803"/>
      <c r="C228" s="804"/>
      <c r="D228" s="805"/>
      <c r="E228" s="781"/>
      <c r="F228" s="789"/>
    </row>
    <row r="229" spans="1:6" ht="12.75">
      <c r="A229" s="802"/>
      <c r="B229" s="803"/>
      <c r="C229" s="804"/>
      <c r="D229" s="805"/>
      <c r="E229" s="781"/>
      <c r="F229" s="789"/>
    </row>
    <row r="230" spans="1:6" ht="12.75">
      <c r="A230" s="802"/>
      <c r="B230" s="803"/>
      <c r="C230" s="804"/>
      <c r="D230" s="805"/>
      <c r="E230" s="781"/>
      <c r="F230" s="789"/>
    </row>
    <row r="231" spans="1:6" ht="12.75">
      <c r="A231" s="802"/>
      <c r="B231" s="803"/>
      <c r="C231" s="804"/>
      <c r="D231" s="805"/>
      <c r="E231" s="781"/>
      <c r="F231" s="789"/>
    </row>
    <row r="232" spans="1:6" ht="12.75">
      <c r="A232" s="802"/>
      <c r="B232" s="803"/>
      <c r="C232" s="804"/>
      <c r="D232" s="805"/>
      <c r="E232" s="781"/>
      <c r="F232" s="789"/>
    </row>
    <row r="233" spans="1:6" ht="12.75">
      <c r="A233" s="802"/>
      <c r="B233" s="803"/>
      <c r="C233" s="804"/>
      <c r="D233" s="805"/>
      <c r="E233" s="781"/>
      <c r="F233" s="789"/>
    </row>
    <row r="234" spans="1:6" ht="12.75">
      <c r="A234" s="802"/>
      <c r="B234" s="803"/>
      <c r="C234" s="804"/>
      <c r="D234" s="805"/>
      <c r="E234" s="781"/>
      <c r="F234" s="789"/>
    </row>
    <row r="235" spans="1:6" ht="12.75">
      <c r="A235" s="802"/>
      <c r="B235" s="803"/>
      <c r="C235" s="804"/>
      <c r="D235" s="805"/>
      <c r="E235" s="781"/>
      <c r="F235" s="789"/>
    </row>
    <row r="236" spans="1:6" ht="12.75">
      <c r="A236" s="802"/>
      <c r="B236" s="803"/>
      <c r="C236" s="804"/>
      <c r="D236" s="805"/>
      <c r="E236" s="781"/>
      <c r="F236" s="789"/>
    </row>
    <row r="237" spans="1:6" ht="12.75">
      <c r="A237" s="802"/>
      <c r="B237" s="803"/>
      <c r="C237" s="804"/>
      <c r="D237" s="805"/>
      <c r="E237" s="781"/>
      <c r="F237" s="789"/>
    </row>
    <row r="238" spans="1:6" ht="12.75">
      <c r="A238" s="802"/>
      <c r="B238" s="803"/>
      <c r="C238" s="804"/>
      <c r="D238" s="805"/>
      <c r="E238" s="781"/>
      <c r="F238" s="789"/>
    </row>
    <row r="239" spans="1:6" ht="12.75">
      <c r="A239" s="802"/>
      <c r="B239" s="803"/>
      <c r="C239" s="804"/>
      <c r="D239" s="805"/>
      <c r="E239" s="781"/>
      <c r="F239" s="789"/>
    </row>
    <row r="240" spans="1:6" ht="12.75">
      <c r="A240" s="802"/>
      <c r="B240" s="803"/>
      <c r="C240" s="804"/>
      <c r="D240" s="805"/>
      <c r="E240" s="781"/>
      <c r="F240" s="789"/>
    </row>
    <row r="241" spans="1:6" ht="12.75">
      <c r="A241" s="802"/>
      <c r="B241" s="803"/>
      <c r="C241" s="804"/>
      <c r="D241" s="805"/>
      <c r="E241" s="781"/>
      <c r="F241" s="789"/>
    </row>
    <row r="242" spans="1:6">
      <c r="A242" s="1020"/>
      <c r="B242" s="905"/>
      <c r="F242" s="934"/>
    </row>
    <row r="243" spans="1:6">
      <c r="A243" s="1020"/>
      <c r="B243" s="905"/>
      <c r="F243" s="934"/>
    </row>
    <row r="244" spans="1:6">
      <c r="A244" s="1020"/>
      <c r="B244" s="905"/>
      <c r="F244" s="934"/>
    </row>
    <row r="245" spans="1:6">
      <c r="A245" s="1020"/>
      <c r="B245" s="905"/>
      <c r="F245" s="934"/>
    </row>
    <row r="246" spans="1:6">
      <c r="A246" s="1020"/>
      <c r="B246" s="905"/>
      <c r="F246" s="934"/>
    </row>
    <row r="247" spans="1:6">
      <c r="A247" s="1020"/>
      <c r="B247" s="905"/>
      <c r="F247" s="934"/>
    </row>
    <row r="248" spans="1:6">
      <c r="A248" s="1020"/>
      <c r="B248" s="905"/>
      <c r="F248" s="934"/>
    </row>
    <row r="249" spans="1:6">
      <c r="A249" s="1020"/>
      <c r="B249" s="905"/>
      <c r="F249" s="934"/>
    </row>
    <row r="250" spans="1:6">
      <c r="A250" s="1020"/>
      <c r="B250" s="905"/>
      <c r="F250" s="934"/>
    </row>
    <row r="251" spans="1:6">
      <c r="A251" s="1020"/>
      <c r="B251" s="905"/>
      <c r="F251" s="934"/>
    </row>
    <row r="252" spans="1:6">
      <c r="A252" s="1020"/>
      <c r="B252" s="905"/>
      <c r="F252" s="934"/>
    </row>
    <row r="253" spans="1:6">
      <c r="A253" s="1020"/>
      <c r="B253" s="905"/>
      <c r="F253" s="934"/>
    </row>
    <row r="254" spans="1:6">
      <c r="A254" s="1020"/>
      <c r="B254" s="905"/>
      <c r="F254" s="934"/>
    </row>
    <row r="255" spans="1:6">
      <c r="A255" s="1020"/>
      <c r="B255" s="905"/>
      <c r="F255" s="934"/>
    </row>
    <row r="256" spans="1:6">
      <c r="A256" s="1020"/>
      <c r="B256" s="905"/>
      <c r="F256" s="934"/>
    </row>
    <row r="257" spans="1:6">
      <c r="A257" s="1020"/>
      <c r="B257" s="905"/>
      <c r="F257" s="934"/>
    </row>
    <row r="258" spans="1:6">
      <c r="A258" s="1020"/>
      <c r="B258" s="905"/>
      <c r="F258" s="934"/>
    </row>
    <row r="259" spans="1:6">
      <c r="A259" s="1020"/>
      <c r="B259" s="905"/>
      <c r="F259" s="934"/>
    </row>
    <row r="260" spans="1:6">
      <c r="A260" s="1020"/>
      <c r="B260" s="905"/>
    </row>
    <row r="261" spans="1:6">
      <c r="A261" s="1020"/>
      <c r="B261" s="905"/>
    </row>
    <row r="262" spans="1:6">
      <c r="A262" s="777"/>
      <c r="B262" s="778"/>
      <c r="C262" s="779"/>
      <c r="D262" s="780"/>
      <c r="E262" s="917"/>
    </row>
    <row r="263" spans="1:6">
      <c r="A263" s="853"/>
      <c r="B263" s="853"/>
      <c r="C263" s="853"/>
      <c r="D263" s="853"/>
    </row>
    <row r="264" spans="1:6">
      <c r="A264" s="853"/>
      <c r="B264" s="853"/>
      <c r="C264" s="853"/>
      <c r="D264" s="853"/>
      <c r="F264" s="775"/>
    </row>
    <row r="265" spans="1:6">
      <c r="A265" s="853"/>
      <c r="B265" s="853"/>
      <c r="C265" s="853"/>
      <c r="D265" s="853"/>
      <c r="F265" s="775"/>
    </row>
    <row r="266" spans="1:6">
      <c r="A266" s="853"/>
      <c r="B266" s="853"/>
      <c r="C266" s="853"/>
      <c r="D266" s="853"/>
      <c r="F266" s="775"/>
    </row>
    <row r="267" spans="1:6">
      <c r="A267" s="853"/>
      <c r="B267" s="853"/>
      <c r="C267" s="853"/>
      <c r="D267" s="853"/>
      <c r="F267" s="775"/>
    </row>
    <row r="268" spans="1:6">
      <c r="A268" s="853"/>
      <c r="B268" s="853"/>
      <c r="C268" s="853"/>
      <c r="D268" s="853"/>
      <c r="F268" s="934"/>
    </row>
    <row r="269" spans="1:6">
      <c r="A269" s="853"/>
      <c r="B269" s="853"/>
      <c r="C269" s="853"/>
      <c r="D269" s="853"/>
      <c r="F269" s="934"/>
    </row>
    <row r="270" spans="1:6">
      <c r="A270" s="853"/>
      <c r="B270" s="853"/>
      <c r="C270" s="853"/>
      <c r="D270" s="853"/>
    </row>
    <row r="271" spans="1:6">
      <c r="A271" s="853"/>
      <c r="B271" s="853"/>
      <c r="C271" s="853"/>
      <c r="D271" s="853"/>
    </row>
    <row r="272" spans="1:6">
      <c r="A272" s="853"/>
      <c r="B272" s="853"/>
      <c r="C272" s="853"/>
      <c r="D272" s="853"/>
    </row>
    <row r="273" spans="1:6">
      <c r="A273" s="853"/>
      <c r="B273" s="853"/>
      <c r="C273" s="853"/>
      <c r="D273" s="853"/>
      <c r="F273" s="934"/>
    </row>
    <row r="274" spans="1:6">
      <c r="A274" s="853"/>
      <c r="B274" s="853"/>
      <c r="C274" s="853"/>
      <c r="D274" s="853"/>
    </row>
    <row r="275" spans="1:6">
      <c r="A275" s="853"/>
      <c r="B275" s="853"/>
      <c r="C275" s="853"/>
      <c r="D275" s="853"/>
    </row>
    <row r="276" spans="1:6">
      <c r="A276" s="853"/>
      <c r="B276" s="853"/>
      <c r="C276" s="853"/>
      <c r="D276" s="853"/>
    </row>
    <row r="277" spans="1:6">
      <c r="A277" s="853"/>
      <c r="B277" s="853"/>
      <c r="C277" s="853"/>
      <c r="D277" s="853"/>
    </row>
    <row r="278" spans="1:6">
      <c r="A278" s="853"/>
      <c r="B278" s="853"/>
      <c r="C278" s="853"/>
      <c r="D278" s="853"/>
    </row>
    <row r="279" spans="1:6">
      <c r="A279" s="853"/>
      <c r="B279" s="853"/>
      <c r="C279" s="853"/>
      <c r="D279" s="853"/>
    </row>
    <row r="280" spans="1:6">
      <c r="A280" s="853"/>
      <c r="B280" s="853"/>
      <c r="C280" s="853"/>
      <c r="D280" s="853"/>
    </row>
    <row r="281" spans="1:6">
      <c r="A281" s="853"/>
      <c r="B281" s="853"/>
      <c r="C281" s="853"/>
      <c r="D281" s="853"/>
    </row>
    <row r="282" spans="1:6">
      <c r="A282" s="853"/>
      <c r="B282" s="853"/>
      <c r="C282" s="853"/>
      <c r="D282" s="853"/>
    </row>
    <row r="283" spans="1:6">
      <c r="A283" s="853"/>
      <c r="B283" s="853"/>
      <c r="C283" s="853"/>
      <c r="D283" s="853"/>
      <c r="F283" s="934"/>
    </row>
    <row r="284" spans="1:6">
      <c r="A284" s="853"/>
      <c r="B284" s="853"/>
      <c r="C284" s="853"/>
      <c r="D284" s="853"/>
    </row>
    <row r="285" spans="1:6">
      <c r="A285" s="853"/>
      <c r="B285" s="853"/>
      <c r="C285" s="853"/>
      <c r="D285" s="853"/>
    </row>
    <row r="286" spans="1:6">
      <c r="A286" s="853"/>
      <c r="B286" s="853"/>
      <c r="C286" s="853"/>
      <c r="D286" s="853"/>
    </row>
    <row r="287" spans="1:6">
      <c r="A287" s="853"/>
      <c r="B287" s="853"/>
      <c r="C287" s="853"/>
      <c r="D287" s="853"/>
    </row>
    <row r="288" spans="1:6">
      <c r="A288" s="853"/>
      <c r="B288" s="853"/>
      <c r="C288" s="853"/>
      <c r="D288" s="853"/>
    </row>
    <row r="289" spans="1:6">
      <c r="A289" s="853"/>
      <c r="B289" s="853"/>
      <c r="C289" s="853"/>
      <c r="D289" s="853"/>
    </row>
    <row r="290" spans="1:6">
      <c r="A290" s="853"/>
      <c r="B290" s="853"/>
      <c r="C290" s="853"/>
      <c r="D290" s="853"/>
    </row>
    <row r="291" spans="1:6">
      <c r="A291" s="853"/>
      <c r="B291" s="853"/>
      <c r="C291" s="853"/>
      <c r="D291" s="853"/>
    </row>
    <row r="292" spans="1:6">
      <c r="A292" s="853"/>
      <c r="B292" s="853"/>
      <c r="C292" s="853"/>
      <c r="D292" s="853"/>
    </row>
    <row r="293" spans="1:6">
      <c r="A293" s="853"/>
      <c r="B293" s="853"/>
      <c r="C293" s="853"/>
      <c r="D293" s="853"/>
    </row>
    <row r="294" spans="1:6">
      <c r="A294" s="853"/>
      <c r="B294" s="853"/>
      <c r="C294" s="853"/>
      <c r="D294" s="853"/>
    </row>
    <row r="296" spans="1:6">
      <c r="F296" s="934"/>
    </row>
    <row r="297" spans="1:6">
      <c r="F297" s="934"/>
    </row>
    <row r="298" spans="1:6">
      <c r="F298" s="934"/>
    </row>
    <row r="299" spans="1:6">
      <c r="A299" s="776"/>
      <c r="B299" s="776"/>
      <c r="C299" s="776"/>
      <c r="D299" s="776"/>
      <c r="E299" s="836"/>
      <c r="F299" s="934"/>
    </row>
    <row r="300" spans="1:6">
      <c r="A300" s="776"/>
      <c r="B300" s="776"/>
      <c r="C300" s="776"/>
      <c r="D300" s="776"/>
      <c r="E300" s="836"/>
      <c r="F300" s="934"/>
    </row>
    <row r="301" spans="1:6">
      <c r="A301" s="776"/>
      <c r="B301" s="776"/>
      <c r="C301" s="776"/>
      <c r="D301" s="776"/>
      <c r="E301" s="836"/>
      <c r="F301" s="934"/>
    </row>
    <row r="302" spans="1:6">
      <c r="A302" s="776"/>
      <c r="B302" s="776"/>
      <c r="C302" s="776"/>
      <c r="D302" s="776"/>
      <c r="E302" s="836"/>
      <c r="F302" s="934"/>
    </row>
    <row r="303" spans="1:6">
      <c r="A303" s="853"/>
      <c r="B303" s="853"/>
      <c r="C303" s="853"/>
      <c r="D303" s="853"/>
      <c r="F303" s="934"/>
    </row>
    <row r="304" spans="1:6">
      <c r="A304" s="853"/>
      <c r="B304" s="853"/>
      <c r="C304" s="853"/>
      <c r="D304" s="853"/>
      <c r="F304" s="934"/>
    </row>
    <row r="305" spans="1:6">
      <c r="F305" s="934"/>
    </row>
    <row r="306" spans="1:6">
      <c r="F306" s="934"/>
    </row>
    <row r="307" spans="1:6">
      <c r="F307" s="934"/>
    </row>
    <row r="308" spans="1:6">
      <c r="A308" s="853"/>
      <c r="B308" s="853"/>
      <c r="C308" s="853"/>
      <c r="D308" s="853"/>
      <c r="F308" s="934"/>
    </row>
    <row r="309" spans="1:6">
      <c r="F309" s="934"/>
    </row>
    <row r="310" spans="1:6">
      <c r="F310" s="934"/>
    </row>
    <row r="311" spans="1:6">
      <c r="F311" s="934"/>
    </row>
    <row r="312" spans="1:6">
      <c r="F312" s="934"/>
    </row>
    <row r="313" spans="1:6">
      <c r="F313" s="934"/>
    </row>
    <row r="314" spans="1:6">
      <c r="F314" s="934"/>
    </row>
    <row r="315" spans="1:6">
      <c r="F315" s="934"/>
    </row>
    <row r="316" spans="1:6">
      <c r="F316" s="934"/>
    </row>
    <row r="317" spans="1:6">
      <c r="F317" s="934"/>
    </row>
    <row r="318" spans="1:6">
      <c r="A318" s="853"/>
      <c r="B318" s="853"/>
      <c r="C318" s="853"/>
      <c r="D318" s="853"/>
      <c r="F318" s="934"/>
    </row>
    <row r="319" spans="1:6">
      <c r="F319" s="934"/>
    </row>
    <row r="320" spans="1:6">
      <c r="F320" s="934"/>
    </row>
    <row r="321" spans="1:6">
      <c r="F321" s="934"/>
    </row>
    <row r="322" spans="1:6">
      <c r="F322" s="934"/>
    </row>
    <row r="323" spans="1:6">
      <c r="F323" s="934"/>
    </row>
    <row r="324" spans="1:6">
      <c r="F324" s="934"/>
    </row>
    <row r="325" spans="1:6">
      <c r="F325" s="934"/>
    </row>
    <row r="326" spans="1:6">
      <c r="F326" s="934"/>
    </row>
    <row r="327" spans="1:6">
      <c r="F327" s="934"/>
    </row>
    <row r="328" spans="1:6">
      <c r="F328" s="934"/>
    </row>
    <row r="329" spans="1:6">
      <c r="F329" s="934"/>
    </row>
    <row r="330" spans="1:6">
      <c r="F330" s="934"/>
    </row>
    <row r="331" spans="1:6">
      <c r="A331" s="853"/>
      <c r="B331" s="853"/>
      <c r="C331" s="853"/>
      <c r="D331" s="853"/>
      <c r="F331" s="934"/>
    </row>
    <row r="332" spans="1:6">
      <c r="A332" s="853"/>
      <c r="B332" s="853"/>
      <c r="C332" s="853"/>
      <c r="D332" s="853"/>
      <c r="F332" s="934"/>
    </row>
    <row r="333" spans="1:6">
      <c r="A333" s="853"/>
      <c r="B333" s="853"/>
      <c r="C333" s="853"/>
      <c r="D333" s="853"/>
      <c r="F333" s="934"/>
    </row>
    <row r="334" spans="1:6">
      <c r="A334" s="853"/>
      <c r="B334" s="853"/>
      <c r="C334" s="853"/>
      <c r="D334" s="853"/>
      <c r="F334" s="934"/>
    </row>
    <row r="335" spans="1:6">
      <c r="A335" s="853"/>
      <c r="B335" s="853"/>
      <c r="C335" s="853"/>
      <c r="D335" s="853"/>
      <c r="F335" s="934"/>
    </row>
    <row r="336" spans="1:6">
      <c r="A336" s="853"/>
      <c r="B336" s="853"/>
      <c r="C336" s="853"/>
      <c r="D336" s="853"/>
      <c r="F336" s="934"/>
    </row>
    <row r="337" spans="1:6">
      <c r="A337" s="853"/>
      <c r="B337" s="853"/>
      <c r="C337" s="853"/>
      <c r="D337" s="853"/>
      <c r="F337" s="934"/>
    </row>
    <row r="338" spans="1:6">
      <c r="A338" s="853"/>
      <c r="B338" s="853"/>
      <c r="C338" s="853"/>
      <c r="D338" s="853"/>
      <c r="F338" s="934"/>
    </row>
    <row r="339" spans="1:6">
      <c r="A339" s="853"/>
      <c r="B339" s="853"/>
      <c r="C339" s="853"/>
      <c r="D339" s="853"/>
      <c r="F339" s="934"/>
    </row>
    <row r="340" spans="1:6">
      <c r="A340" s="853"/>
      <c r="B340" s="853"/>
      <c r="C340" s="853"/>
      <c r="D340" s="853"/>
      <c r="F340" s="934"/>
    </row>
    <row r="341" spans="1:6">
      <c r="A341" s="853"/>
      <c r="B341" s="853"/>
      <c r="C341" s="853"/>
      <c r="D341" s="853"/>
      <c r="F341" s="934"/>
    </row>
    <row r="342" spans="1:6">
      <c r="A342" s="853"/>
      <c r="B342" s="853"/>
      <c r="C342" s="853"/>
      <c r="D342" s="853"/>
      <c r="F342" s="934"/>
    </row>
    <row r="343" spans="1:6">
      <c r="A343" s="853"/>
      <c r="B343" s="853"/>
      <c r="C343" s="853"/>
      <c r="D343" s="853"/>
      <c r="F343" s="934"/>
    </row>
    <row r="344" spans="1:6">
      <c r="A344" s="853"/>
      <c r="B344" s="853"/>
      <c r="C344" s="853"/>
      <c r="D344" s="853"/>
      <c r="F344" s="934"/>
    </row>
    <row r="345" spans="1:6">
      <c r="A345" s="853"/>
      <c r="B345" s="853"/>
      <c r="C345" s="853"/>
      <c r="D345" s="853"/>
      <c r="F345" s="934"/>
    </row>
    <row r="346" spans="1:6">
      <c r="A346" s="853"/>
      <c r="B346" s="853"/>
      <c r="C346" s="853"/>
      <c r="D346" s="853"/>
      <c r="F346" s="934"/>
    </row>
    <row r="347" spans="1:6">
      <c r="A347" s="853"/>
      <c r="B347" s="853"/>
      <c r="C347" s="853"/>
      <c r="D347" s="853"/>
      <c r="F347" s="934"/>
    </row>
    <row r="348" spans="1:6">
      <c r="A348" s="853"/>
      <c r="B348" s="853"/>
      <c r="C348" s="853"/>
      <c r="D348" s="853"/>
      <c r="F348" s="934"/>
    </row>
    <row r="349" spans="1:6">
      <c r="A349" s="853"/>
      <c r="B349" s="853"/>
      <c r="C349" s="853"/>
      <c r="D349" s="853"/>
      <c r="F349" s="934"/>
    </row>
    <row r="350" spans="1:6">
      <c r="A350" s="853"/>
      <c r="B350" s="853"/>
      <c r="C350" s="853"/>
      <c r="D350" s="853"/>
      <c r="F350" s="934"/>
    </row>
    <row r="351" spans="1:6">
      <c r="A351" s="853"/>
      <c r="B351" s="853"/>
      <c r="C351" s="853"/>
      <c r="D351" s="853"/>
      <c r="F351" s="934"/>
    </row>
    <row r="352" spans="1:6">
      <c r="A352" s="853"/>
      <c r="B352" s="853"/>
      <c r="C352" s="853"/>
      <c r="D352" s="853"/>
      <c r="F352" s="934"/>
    </row>
    <row r="353" spans="1:6">
      <c r="A353" s="853"/>
      <c r="B353" s="853"/>
      <c r="C353" s="853"/>
      <c r="D353" s="853"/>
      <c r="F353" s="934"/>
    </row>
    <row r="354" spans="1:6">
      <c r="A354" s="853"/>
      <c r="B354" s="853"/>
      <c r="C354" s="853"/>
      <c r="D354" s="853"/>
      <c r="F354" s="934"/>
    </row>
    <row r="355" spans="1:6">
      <c r="A355" s="853"/>
      <c r="B355" s="853"/>
      <c r="C355" s="853"/>
      <c r="D355" s="853"/>
      <c r="F355" s="934"/>
    </row>
    <row r="356" spans="1:6">
      <c r="A356" s="853"/>
      <c r="B356" s="853"/>
      <c r="C356" s="853"/>
      <c r="D356" s="853"/>
      <c r="F356" s="934"/>
    </row>
    <row r="357" spans="1:6">
      <c r="A357" s="853"/>
      <c r="B357" s="853"/>
      <c r="C357" s="853"/>
      <c r="D357" s="853"/>
      <c r="F357" s="934"/>
    </row>
    <row r="358" spans="1:6">
      <c r="A358" s="853"/>
      <c r="B358" s="853"/>
      <c r="C358" s="853"/>
      <c r="D358" s="853"/>
      <c r="F358" s="934"/>
    </row>
    <row r="359" spans="1:6">
      <c r="A359" s="853"/>
      <c r="B359" s="853"/>
      <c r="C359" s="853"/>
      <c r="D359" s="853"/>
      <c r="F359" s="934"/>
    </row>
    <row r="360" spans="1:6">
      <c r="A360" s="853"/>
      <c r="B360" s="853"/>
      <c r="C360" s="853"/>
      <c r="D360" s="853"/>
      <c r="F360" s="934"/>
    </row>
    <row r="361" spans="1:6">
      <c r="A361" s="853"/>
      <c r="B361" s="853"/>
      <c r="C361" s="853"/>
      <c r="D361" s="853"/>
      <c r="F361" s="934"/>
    </row>
    <row r="362" spans="1:6">
      <c r="A362" s="853"/>
      <c r="B362" s="853"/>
      <c r="C362" s="853"/>
      <c r="D362" s="853"/>
      <c r="F362" s="934"/>
    </row>
    <row r="363" spans="1:6">
      <c r="A363" s="853"/>
      <c r="B363" s="853"/>
      <c r="C363" s="853"/>
      <c r="D363" s="853"/>
      <c r="F363" s="934"/>
    </row>
    <row r="364" spans="1:6">
      <c r="A364" s="853"/>
      <c r="B364" s="853"/>
      <c r="C364" s="853"/>
      <c r="D364" s="853"/>
      <c r="F364" s="934"/>
    </row>
    <row r="365" spans="1:6">
      <c r="A365" s="853"/>
      <c r="B365" s="853"/>
      <c r="C365" s="853"/>
      <c r="D365" s="853"/>
      <c r="F365" s="934"/>
    </row>
    <row r="366" spans="1:6">
      <c r="A366" s="853"/>
      <c r="B366" s="853"/>
      <c r="C366" s="853"/>
      <c r="D366" s="853"/>
      <c r="F366" s="934"/>
    </row>
    <row r="367" spans="1:6">
      <c r="A367" s="853"/>
      <c r="B367" s="853"/>
      <c r="C367" s="853"/>
      <c r="D367" s="853"/>
      <c r="F367" s="934"/>
    </row>
    <row r="368" spans="1:6">
      <c r="A368" s="853"/>
      <c r="B368" s="853"/>
      <c r="C368" s="853"/>
      <c r="D368" s="853"/>
      <c r="F368" s="934"/>
    </row>
    <row r="369" spans="1:6">
      <c r="A369" s="853"/>
      <c r="B369" s="853"/>
      <c r="C369" s="853"/>
      <c r="D369" s="853"/>
      <c r="F369" s="934"/>
    </row>
    <row r="370" spans="1:6">
      <c r="A370" s="853"/>
      <c r="B370" s="853"/>
      <c r="C370" s="853"/>
      <c r="D370" s="853"/>
      <c r="F370" s="934"/>
    </row>
    <row r="371" spans="1:6">
      <c r="A371" s="853"/>
      <c r="B371" s="853"/>
      <c r="C371" s="853"/>
      <c r="D371" s="853"/>
      <c r="F371" s="934"/>
    </row>
    <row r="372" spans="1:6">
      <c r="A372" s="853"/>
      <c r="B372" s="853"/>
      <c r="C372" s="853"/>
      <c r="D372" s="853"/>
      <c r="F372" s="934"/>
    </row>
    <row r="373" spans="1:6">
      <c r="A373" s="853"/>
      <c r="B373" s="853"/>
      <c r="C373" s="853"/>
      <c r="D373" s="853"/>
      <c r="F373" s="934"/>
    </row>
    <row r="374" spans="1:6">
      <c r="A374" s="853"/>
      <c r="B374" s="853"/>
      <c r="C374" s="853"/>
      <c r="D374" s="853"/>
      <c r="F374" s="934"/>
    </row>
    <row r="375" spans="1:6">
      <c r="A375" s="853"/>
      <c r="B375" s="853"/>
      <c r="C375" s="853"/>
      <c r="D375" s="853"/>
    </row>
    <row r="376" spans="1:6">
      <c r="A376" s="853"/>
      <c r="B376" s="853"/>
      <c r="C376" s="853"/>
      <c r="D376" s="853"/>
      <c r="F376" s="934"/>
    </row>
    <row r="377" spans="1:6">
      <c r="A377" s="853"/>
      <c r="B377" s="853"/>
      <c r="C377" s="853"/>
      <c r="D377" s="853"/>
      <c r="F377" s="934"/>
    </row>
    <row r="378" spans="1:6">
      <c r="A378" s="853"/>
      <c r="B378" s="853"/>
      <c r="C378" s="853"/>
      <c r="D378" s="853"/>
      <c r="F378" s="934"/>
    </row>
    <row r="379" spans="1:6">
      <c r="A379" s="853"/>
      <c r="B379" s="853"/>
      <c r="C379" s="853"/>
      <c r="D379" s="853"/>
      <c r="F379" s="934"/>
    </row>
    <row r="380" spans="1:6">
      <c r="A380" s="853"/>
      <c r="B380" s="853"/>
      <c r="C380" s="853"/>
      <c r="D380" s="853"/>
      <c r="F380" s="934"/>
    </row>
    <row r="381" spans="1:6">
      <c r="A381" s="853"/>
      <c r="B381" s="853"/>
      <c r="C381" s="853"/>
      <c r="D381" s="853"/>
      <c r="F381" s="934"/>
    </row>
    <row r="382" spans="1:6">
      <c r="A382" s="853"/>
      <c r="B382" s="853"/>
      <c r="C382" s="853"/>
      <c r="D382" s="853"/>
      <c r="F382" s="934"/>
    </row>
    <row r="383" spans="1:6">
      <c r="A383" s="853"/>
      <c r="B383" s="853"/>
      <c r="C383" s="853"/>
      <c r="D383" s="853"/>
      <c r="F383" s="934"/>
    </row>
    <row r="384" spans="1:6">
      <c r="A384" s="853"/>
      <c r="B384" s="853"/>
      <c r="C384" s="853"/>
      <c r="D384" s="853"/>
      <c r="F384" s="934"/>
    </row>
    <row r="385" spans="1:6">
      <c r="A385" s="853"/>
      <c r="B385" s="853"/>
      <c r="C385" s="853"/>
      <c r="D385" s="853"/>
      <c r="F385" s="934"/>
    </row>
    <row r="386" spans="1:6">
      <c r="A386" s="853"/>
      <c r="B386" s="853"/>
      <c r="C386" s="853"/>
      <c r="D386" s="853"/>
      <c r="F386" s="934"/>
    </row>
    <row r="387" spans="1:6">
      <c r="A387" s="853"/>
      <c r="B387" s="853"/>
      <c r="C387" s="853"/>
      <c r="D387" s="853"/>
      <c r="F387" s="934"/>
    </row>
    <row r="388" spans="1:6">
      <c r="A388" s="853"/>
      <c r="B388" s="853"/>
      <c r="C388" s="853"/>
      <c r="D388" s="853"/>
      <c r="F388" s="934"/>
    </row>
    <row r="389" spans="1:6">
      <c r="A389" s="853"/>
      <c r="B389" s="853"/>
      <c r="C389" s="853"/>
      <c r="D389" s="853"/>
      <c r="F389" s="934"/>
    </row>
    <row r="390" spans="1:6">
      <c r="A390" s="853"/>
      <c r="B390" s="853"/>
      <c r="C390" s="853"/>
      <c r="D390" s="853"/>
      <c r="F390" s="934"/>
    </row>
    <row r="391" spans="1:6">
      <c r="A391" s="853"/>
      <c r="B391" s="853"/>
      <c r="C391" s="853"/>
      <c r="D391" s="853"/>
      <c r="F391" s="934"/>
    </row>
    <row r="392" spans="1:6">
      <c r="A392" s="853"/>
      <c r="B392" s="853"/>
      <c r="C392" s="853"/>
      <c r="D392" s="853"/>
      <c r="F392" s="934"/>
    </row>
    <row r="393" spans="1:6">
      <c r="A393" s="853"/>
      <c r="B393" s="853"/>
      <c r="C393" s="853"/>
      <c r="D393" s="853"/>
      <c r="F393" s="934"/>
    </row>
    <row r="394" spans="1:6">
      <c r="A394" s="853"/>
      <c r="B394" s="853"/>
      <c r="C394" s="853"/>
      <c r="D394" s="853"/>
      <c r="F394" s="934"/>
    </row>
    <row r="395" spans="1:6">
      <c r="A395" s="853"/>
      <c r="B395" s="853"/>
      <c r="C395" s="853"/>
      <c r="D395" s="853"/>
      <c r="F395" s="934"/>
    </row>
    <row r="396" spans="1:6">
      <c r="A396" s="853"/>
      <c r="B396" s="853"/>
      <c r="C396" s="853"/>
      <c r="D396" s="853"/>
      <c r="F396" s="934"/>
    </row>
    <row r="397" spans="1:6">
      <c r="A397" s="853"/>
      <c r="B397" s="853"/>
      <c r="C397" s="853"/>
      <c r="D397" s="853"/>
      <c r="F397" s="934"/>
    </row>
    <row r="398" spans="1:6">
      <c r="A398" s="853"/>
      <c r="B398" s="853"/>
      <c r="C398" s="853"/>
      <c r="D398" s="853"/>
      <c r="F398" s="934"/>
    </row>
    <row r="399" spans="1:6">
      <c r="A399" s="853"/>
      <c r="B399" s="853"/>
      <c r="C399" s="853"/>
      <c r="D399" s="853"/>
      <c r="F399" s="934"/>
    </row>
    <row r="400" spans="1:6">
      <c r="A400" s="853"/>
      <c r="B400" s="853"/>
      <c r="C400" s="853"/>
      <c r="D400" s="853"/>
      <c r="F400" s="934"/>
    </row>
    <row r="401" spans="1:6">
      <c r="A401" s="853"/>
      <c r="B401" s="853"/>
      <c r="C401" s="853"/>
      <c r="D401" s="853"/>
      <c r="F401" s="934"/>
    </row>
    <row r="402" spans="1:6">
      <c r="A402" s="853"/>
      <c r="B402" s="853"/>
      <c r="C402" s="853"/>
      <c r="D402" s="853"/>
      <c r="F402" s="934"/>
    </row>
    <row r="403" spans="1:6">
      <c r="A403" s="853"/>
      <c r="B403" s="853"/>
      <c r="C403" s="853"/>
      <c r="D403" s="853"/>
      <c r="F403" s="934"/>
    </row>
    <row r="404" spans="1:6">
      <c r="A404" s="853"/>
      <c r="B404" s="853"/>
      <c r="C404" s="853"/>
      <c r="D404" s="853"/>
      <c r="F404" s="934"/>
    </row>
    <row r="405" spans="1:6">
      <c r="A405" s="853"/>
      <c r="B405" s="853"/>
      <c r="C405" s="853"/>
      <c r="D405" s="853"/>
      <c r="F405" s="934"/>
    </row>
    <row r="406" spans="1:6">
      <c r="A406" s="853"/>
      <c r="B406" s="853"/>
      <c r="C406" s="853"/>
      <c r="D406" s="853"/>
      <c r="F406" s="934"/>
    </row>
    <row r="407" spans="1:6">
      <c r="A407" s="853"/>
      <c r="B407" s="853"/>
      <c r="C407" s="853"/>
      <c r="D407" s="853"/>
      <c r="F407" s="934"/>
    </row>
    <row r="408" spans="1:6">
      <c r="A408" s="853"/>
      <c r="B408" s="853"/>
      <c r="C408" s="853"/>
      <c r="D408" s="853"/>
      <c r="F408" s="934"/>
    </row>
    <row r="409" spans="1:6">
      <c r="A409" s="853"/>
      <c r="B409" s="853"/>
      <c r="C409" s="853"/>
      <c r="D409" s="853"/>
      <c r="F409" s="934"/>
    </row>
    <row r="410" spans="1:6">
      <c r="F410" s="934"/>
    </row>
    <row r="411" spans="1:6">
      <c r="A411" s="853"/>
      <c r="B411" s="853"/>
      <c r="C411" s="853"/>
      <c r="D411" s="853"/>
      <c r="F411" s="934"/>
    </row>
    <row r="412" spans="1:6">
      <c r="A412" s="853"/>
      <c r="B412" s="853"/>
      <c r="C412" s="853"/>
      <c r="D412" s="853"/>
      <c r="F412" s="934"/>
    </row>
    <row r="413" spans="1:6">
      <c r="A413" s="853"/>
      <c r="B413" s="853"/>
      <c r="C413" s="853"/>
      <c r="D413" s="853"/>
      <c r="F413" s="934"/>
    </row>
    <row r="414" spans="1:6">
      <c r="A414" s="853"/>
      <c r="B414" s="853"/>
      <c r="C414" s="853"/>
      <c r="D414" s="853"/>
      <c r="F414" s="934"/>
    </row>
    <row r="415" spans="1:6">
      <c r="A415" s="853"/>
      <c r="B415" s="853"/>
      <c r="C415" s="853"/>
      <c r="D415" s="853"/>
      <c r="F415" s="934"/>
    </row>
    <row r="416" spans="1:6">
      <c r="A416" s="853"/>
      <c r="B416" s="853"/>
      <c r="C416" s="853"/>
      <c r="D416" s="853"/>
      <c r="F416" s="934"/>
    </row>
    <row r="417" spans="1:6">
      <c r="A417" s="853"/>
      <c r="B417" s="853"/>
      <c r="C417" s="853"/>
      <c r="D417" s="853"/>
      <c r="F417" s="934"/>
    </row>
    <row r="418" spans="1:6">
      <c r="A418" s="853"/>
      <c r="B418" s="853"/>
      <c r="C418" s="853"/>
      <c r="D418" s="853"/>
      <c r="F418" s="934"/>
    </row>
    <row r="419" spans="1:6">
      <c r="A419" s="853"/>
      <c r="B419" s="853"/>
      <c r="C419" s="853"/>
      <c r="D419" s="853"/>
      <c r="F419" s="934"/>
    </row>
    <row r="420" spans="1:6">
      <c r="A420" s="853"/>
      <c r="B420" s="853"/>
      <c r="C420" s="853"/>
      <c r="D420" s="853"/>
      <c r="F420" s="934"/>
    </row>
    <row r="421" spans="1:6">
      <c r="A421" s="853"/>
      <c r="B421" s="853"/>
      <c r="C421" s="853"/>
      <c r="D421" s="853"/>
      <c r="F421" s="934"/>
    </row>
    <row r="422" spans="1:6">
      <c r="A422" s="853"/>
      <c r="B422" s="853"/>
      <c r="C422" s="853"/>
      <c r="D422" s="853"/>
      <c r="F422" s="934"/>
    </row>
    <row r="423" spans="1:6">
      <c r="A423" s="853"/>
      <c r="B423" s="853"/>
      <c r="C423" s="853"/>
      <c r="D423" s="853"/>
      <c r="F423" s="934"/>
    </row>
    <row r="424" spans="1:6">
      <c r="A424" s="853"/>
      <c r="B424" s="853"/>
      <c r="C424" s="853"/>
      <c r="D424" s="853"/>
    </row>
    <row r="425" spans="1:6">
      <c r="A425" s="853"/>
      <c r="B425" s="853"/>
      <c r="C425" s="853"/>
      <c r="D425" s="853"/>
      <c r="F425" s="934"/>
    </row>
    <row r="426" spans="1:6">
      <c r="A426" s="853"/>
      <c r="B426" s="853"/>
      <c r="C426" s="853"/>
      <c r="D426" s="853"/>
      <c r="F426" s="934"/>
    </row>
    <row r="427" spans="1:6">
      <c r="A427" s="853"/>
      <c r="B427" s="853"/>
      <c r="C427" s="853"/>
      <c r="D427" s="853"/>
      <c r="F427" s="934"/>
    </row>
    <row r="428" spans="1:6">
      <c r="A428" s="853"/>
      <c r="B428" s="853"/>
      <c r="C428" s="853"/>
      <c r="D428" s="853"/>
      <c r="F428" s="934"/>
    </row>
    <row r="429" spans="1:6">
      <c r="A429" s="853"/>
      <c r="B429" s="853"/>
      <c r="C429" s="853"/>
      <c r="D429" s="853"/>
      <c r="F429" s="934"/>
    </row>
    <row r="430" spans="1:6">
      <c r="A430" s="853"/>
      <c r="B430" s="853"/>
      <c r="C430" s="853"/>
      <c r="D430" s="853"/>
    </row>
    <row r="431" spans="1:6">
      <c r="A431" s="853"/>
      <c r="B431" s="853"/>
      <c r="C431" s="853"/>
      <c r="D431" s="853"/>
      <c r="F431" s="934"/>
    </row>
    <row r="432" spans="1:6">
      <c r="A432" s="853"/>
      <c r="B432" s="853"/>
      <c r="C432" s="853"/>
      <c r="D432" s="853"/>
      <c r="F432" s="934"/>
    </row>
    <row r="433" spans="1:6">
      <c r="A433" s="853"/>
      <c r="B433" s="853"/>
      <c r="C433" s="853"/>
      <c r="D433" s="853"/>
      <c r="F433" s="934"/>
    </row>
    <row r="434" spans="1:6">
      <c r="A434" s="853"/>
      <c r="B434" s="853"/>
      <c r="C434" s="853"/>
      <c r="D434" s="853"/>
      <c r="F434" s="934"/>
    </row>
    <row r="435" spans="1:6">
      <c r="A435" s="853"/>
      <c r="B435" s="853"/>
      <c r="C435" s="853"/>
      <c r="D435" s="853"/>
      <c r="F435" s="934"/>
    </row>
    <row r="436" spans="1:6">
      <c r="A436" s="853"/>
      <c r="B436" s="853"/>
      <c r="C436" s="853"/>
      <c r="D436" s="853"/>
      <c r="F436" s="934"/>
    </row>
    <row r="437" spans="1:6">
      <c r="A437" s="853"/>
      <c r="B437" s="853"/>
      <c r="C437" s="853"/>
      <c r="D437" s="853"/>
      <c r="F437" s="934"/>
    </row>
    <row r="438" spans="1:6">
      <c r="A438" s="853"/>
      <c r="B438" s="853"/>
      <c r="C438" s="853"/>
      <c r="D438" s="853"/>
      <c r="F438" s="934"/>
    </row>
    <row r="439" spans="1:6">
      <c r="A439" s="853"/>
      <c r="B439" s="853"/>
      <c r="C439" s="853"/>
      <c r="D439" s="853"/>
      <c r="F439" s="934"/>
    </row>
    <row r="440" spans="1:6">
      <c r="A440" s="853"/>
      <c r="B440" s="853"/>
      <c r="C440" s="853"/>
      <c r="D440" s="853"/>
      <c r="F440" s="934"/>
    </row>
    <row r="441" spans="1:6">
      <c r="A441" s="853"/>
      <c r="B441" s="853"/>
      <c r="C441" s="853"/>
      <c r="D441" s="853"/>
      <c r="F441" s="934"/>
    </row>
    <row r="442" spans="1:6">
      <c r="A442" s="853"/>
      <c r="B442" s="853"/>
      <c r="C442" s="853"/>
      <c r="D442" s="853"/>
      <c r="F442" s="934"/>
    </row>
    <row r="443" spans="1:6">
      <c r="A443" s="853"/>
      <c r="B443" s="853"/>
      <c r="C443" s="853"/>
      <c r="D443" s="853"/>
      <c r="F443" s="934"/>
    </row>
    <row r="444" spans="1:6">
      <c r="A444" s="853"/>
      <c r="B444" s="853"/>
      <c r="C444" s="853"/>
      <c r="D444" s="853"/>
      <c r="F444" s="934"/>
    </row>
    <row r="445" spans="1:6">
      <c r="A445" s="853"/>
      <c r="B445" s="853"/>
      <c r="C445" s="853"/>
      <c r="D445" s="853"/>
      <c r="F445" s="934"/>
    </row>
    <row r="446" spans="1:6">
      <c r="A446" s="853"/>
      <c r="B446" s="853"/>
      <c r="C446" s="853"/>
      <c r="D446" s="853"/>
      <c r="F446" s="934"/>
    </row>
    <row r="447" spans="1:6">
      <c r="A447" s="853"/>
      <c r="B447" s="853"/>
      <c r="C447" s="853"/>
      <c r="D447" s="853"/>
      <c r="F447" s="934"/>
    </row>
    <row r="448" spans="1:6">
      <c r="A448" s="853"/>
      <c r="B448" s="853"/>
      <c r="C448" s="853"/>
      <c r="D448" s="853"/>
      <c r="F448" s="934"/>
    </row>
    <row r="449" spans="1:6">
      <c r="A449" s="853"/>
      <c r="B449" s="853"/>
      <c r="C449" s="853"/>
      <c r="D449" s="853"/>
      <c r="F449" s="934"/>
    </row>
    <row r="450" spans="1:6">
      <c r="A450" s="853"/>
      <c r="B450" s="853"/>
      <c r="C450" s="853"/>
      <c r="D450" s="853"/>
      <c r="F450" s="934"/>
    </row>
    <row r="451" spans="1:6">
      <c r="A451" s="853"/>
      <c r="B451" s="853"/>
      <c r="C451" s="853"/>
      <c r="D451" s="853"/>
      <c r="F451" s="934"/>
    </row>
    <row r="452" spans="1:6">
      <c r="A452" s="853"/>
      <c r="B452" s="853"/>
      <c r="C452" s="853"/>
      <c r="D452" s="853"/>
      <c r="F452" s="934"/>
    </row>
    <row r="453" spans="1:6">
      <c r="A453" s="853"/>
      <c r="B453" s="853"/>
      <c r="C453" s="853"/>
      <c r="D453" s="853"/>
      <c r="F453" s="934"/>
    </row>
    <row r="454" spans="1:6">
      <c r="A454" s="853"/>
      <c r="B454" s="853"/>
      <c r="C454" s="853"/>
      <c r="D454" s="853"/>
    </row>
    <row r="455" spans="1:6">
      <c r="A455" s="853"/>
      <c r="B455" s="853"/>
      <c r="C455" s="853"/>
      <c r="D455" s="853"/>
      <c r="F455" s="934"/>
    </row>
    <row r="456" spans="1:6">
      <c r="A456" s="853"/>
      <c r="B456" s="853"/>
      <c r="C456" s="853"/>
      <c r="D456" s="853"/>
      <c r="F456" s="934"/>
    </row>
    <row r="457" spans="1:6">
      <c r="A457" s="853"/>
      <c r="B457" s="853"/>
      <c r="C457" s="853"/>
      <c r="D457" s="853"/>
      <c r="F457" s="934"/>
    </row>
    <row r="458" spans="1:6">
      <c r="A458" s="853"/>
      <c r="B458" s="853"/>
      <c r="C458" s="853"/>
      <c r="D458" s="853"/>
      <c r="F458" s="934"/>
    </row>
    <row r="459" spans="1:6">
      <c r="F459" s="934"/>
    </row>
    <row r="460" spans="1:6">
      <c r="A460" s="853"/>
      <c r="B460" s="853"/>
      <c r="C460" s="853"/>
      <c r="D460" s="853"/>
      <c r="F460" s="934"/>
    </row>
    <row r="461" spans="1:6">
      <c r="A461" s="853"/>
      <c r="B461" s="853"/>
      <c r="C461" s="853"/>
      <c r="D461" s="853"/>
      <c r="F461" s="934"/>
    </row>
    <row r="462" spans="1:6">
      <c r="A462" s="853"/>
      <c r="B462" s="853"/>
      <c r="C462" s="853"/>
      <c r="D462" s="853"/>
      <c r="F462" s="934"/>
    </row>
    <row r="463" spans="1:6">
      <c r="A463" s="853"/>
      <c r="B463" s="853"/>
      <c r="C463" s="853"/>
      <c r="D463" s="853"/>
      <c r="F463" s="934"/>
    </row>
    <row r="464" spans="1:6">
      <c r="A464" s="853"/>
      <c r="B464" s="853"/>
      <c r="C464" s="853"/>
      <c r="D464" s="853"/>
      <c r="F464" s="934"/>
    </row>
    <row r="465" spans="1:6">
      <c r="F465" s="934"/>
    </row>
    <row r="466" spans="1:6">
      <c r="A466" s="853"/>
      <c r="B466" s="853"/>
      <c r="C466" s="853"/>
      <c r="D466" s="853"/>
      <c r="F466" s="934"/>
    </row>
    <row r="467" spans="1:6">
      <c r="A467" s="853"/>
      <c r="B467" s="853"/>
      <c r="C467" s="853"/>
      <c r="D467" s="853"/>
      <c r="F467" s="934"/>
    </row>
    <row r="468" spans="1:6">
      <c r="A468" s="853"/>
      <c r="B468" s="853"/>
      <c r="C468" s="853"/>
      <c r="D468" s="853"/>
      <c r="F468" s="934"/>
    </row>
    <row r="469" spans="1:6">
      <c r="A469" s="853"/>
      <c r="B469" s="853"/>
      <c r="C469" s="853"/>
      <c r="D469" s="853"/>
      <c r="F469" s="934"/>
    </row>
    <row r="470" spans="1:6">
      <c r="A470" s="853"/>
      <c r="B470" s="853"/>
      <c r="C470" s="853"/>
      <c r="D470" s="853"/>
      <c r="F470" s="934"/>
    </row>
    <row r="471" spans="1:6">
      <c r="A471" s="853"/>
      <c r="B471" s="853"/>
      <c r="C471" s="853"/>
      <c r="D471" s="853"/>
      <c r="F471" s="934"/>
    </row>
    <row r="472" spans="1:6">
      <c r="A472" s="853"/>
      <c r="B472" s="853"/>
      <c r="C472" s="853"/>
      <c r="D472" s="853"/>
      <c r="F472" s="934"/>
    </row>
    <row r="473" spans="1:6">
      <c r="A473" s="853"/>
      <c r="B473" s="853"/>
      <c r="C473" s="853"/>
      <c r="D473" s="853"/>
      <c r="F473" s="934"/>
    </row>
    <row r="474" spans="1:6">
      <c r="A474" s="853"/>
      <c r="B474" s="853"/>
      <c r="C474" s="853"/>
      <c r="D474" s="853"/>
      <c r="F474" s="934"/>
    </row>
    <row r="475" spans="1:6">
      <c r="A475" s="853"/>
      <c r="B475" s="853"/>
      <c r="C475" s="853"/>
      <c r="D475" s="853"/>
      <c r="F475" s="934"/>
    </row>
    <row r="476" spans="1:6">
      <c r="A476" s="853"/>
      <c r="B476" s="853"/>
      <c r="C476" s="853"/>
      <c r="D476" s="853"/>
      <c r="F476" s="934"/>
    </row>
    <row r="477" spans="1:6">
      <c r="A477" s="853"/>
      <c r="B477" s="853"/>
      <c r="C477" s="853"/>
      <c r="D477" s="853"/>
      <c r="F477" s="934"/>
    </row>
    <row r="478" spans="1:6">
      <c r="A478" s="853"/>
      <c r="B478" s="853"/>
      <c r="C478" s="853"/>
      <c r="D478" s="853"/>
      <c r="F478" s="934"/>
    </row>
    <row r="479" spans="1:6">
      <c r="A479" s="853"/>
      <c r="B479" s="853"/>
      <c r="C479" s="853"/>
      <c r="D479" s="853"/>
      <c r="F479" s="934"/>
    </row>
    <row r="480" spans="1:6">
      <c r="A480" s="853"/>
      <c r="B480" s="853"/>
      <c r="C480" s="853"/>
      <c r="D480" s="853"/>
      <c r="F480" s="934"/>
    </row>
    <row r="481" spans="1:6">
      <c r="A481" s="853"/>
      <c r="B481" s="853"/>
      <c r="C481" s="853"/>
      <c r="D481" s="853"/>
      <c r="F481" s="934"/>
    </row>
    <row r="482" spans="1:6">
      <c r="A482" s="853"/>
      <c r="B482" s="853"/>
      <c r="C482" s="853"/>
      <c r="D482" s="853"/>
      <c r="F482" s="934"/>
    </row>
    <row r="483" spans="1:6">
      <c r="A483" s="853"/>
      <c r="B483" s="853"/>
      <c r="C483" s="853"/>
      <c r="D483" s="853"/>
      <c r="F483" s="934"/>
    </row>
    <row r="484" spans="1:6">
      <c r="A484" s="853"/>
      <c r="B484" s="853"/>
      <c r="C484" s="853"/>
      <c r="D484" s="853"/>
      <c r="F484" s="934"/>
    </row>
    <row r="485" spans="1:6">
      <c r="A485" s="853"/>
      <c r="B485" s="853"/>
      <c r="C485" s="853"/>
      <c r="D485" s="853"/>
      <c r="F485" s="934"/>
    </row>
    <row r="486" spans="1:6">
      <c r="A486" s="853"/>
      <c r="B486" s="853"/>
      <c r="C486" s="853"/>
      <c r="D486" s="853"/>
      <c r="F486" s="934"/>
    </row>
    <row r="487" spans="1:6">
      <c r="A487" s="853"/>
      <c r="B487" s="853"/>
      <c r="C487" s="853"/>
      <c r="D487" s="853"/>
      <c r="F487" s="934"/>
    </row>
    <row r="488" spans="1:6">
      <c r="A488" s="853"/>
      <c r="B488" s="853"/>
      <c r="C488" s="853"/>
      <c r="D488" s="853"/>
      <c r="F488" s="934"/>
    </row>
    <row r="489" spans="1:6">
      <c r="F489" s="934"/>
    </row>
    <row r="490" spans="1:6">
      <c r="A490" s="853"/>
      <c r="B490" s="853"/>
      <c r="C490" s="853"/>
      <c r="D490" s="853"/>
      <c r="F490" s="934"/>
    </row>
    <row r="491" spans="1:6">
      <c r="A491" s="853"/>
      <c r="B491" s="853"/>
      <c r="C491" s="853"/>
      <c r="D491" s="853"/>
      <c r="F491" s="934"/>
    </row>
    <row r="492" spans="1:6">
      <c r="A492" s="853"/>
      <c r="B492" s="853"/>
      <c r="C492" s="853"/>
      <c r="D492" s="853"/>
      <c r="F492" s="934"/>
    </row>
    <row r="493" spans="1:6">
      <c r="A493" s="853"/>
      <c r="B493" s="853"/>
      <c r="C493" s="853"/>
      <c r="D493" s="853"/>
      <c r="F493" s="934"/>
    </row>
    <row r="494" spans="1:6">
      <c r="A494" s="853"/>
      <c r="B494" s="853"/>
      <c r="C494" s="853"/>
      <c r="D494" s="853"/>
      <c r="F494" s="934"/>
    </row>
    <row r="495" spans="1:6">
      <c r="A495" s="853"/>
      <c r="B495" s="853"/>
      <c r="C495" s="853"/>
      <c r="D495" s="853"/>
      <c r="F495" s="934"/>
    </row>
    <row r="496" spans="1:6">
      <c r="A496" s="853"/>
      <c r="B496" s="853"/>
      <c r="C496" s="853"/>
      <c r="D496" s="853"/>
      <c r="F496" s="934"/>
    </row>
    <row r="497" spans="1:6">
      <c r="A497" s="853"/>
      <c r="B497" s="853"/>
      <c r="C497" s="853"/>
      <c r="D497" s="853"/>
      <c r="F497" s="934"/>
    </row>
    <row r="498" spans="1:6">
      <c r="A498" s="853"/>
      <c r="B498" s="853"/>
      <c r="C498" s="853"/>
      <c r="D498" s="853"/>
      <c r="F498" s="934"/>
    </row>
    <row r="499" spans="1:6">
      <c r="A499" s="853"/>
      <c r="B499" s="853"/>
      <c r="C499" s="853"/>
      <c r="D499" s="853"/>
      <c r="F499" s="934"/>
    </row>
    <row r="500" spans="1:6">
      <c r="A500" s="853"/>
      <c r="B500" s="853"/>
      <c r="C500" s="853"/>
      <c r="D500" s="853"/>
      <c r="F500" s="934"/>
    </row>
    <row r="501" spans="1:6">
      <c r="A501" s="853"/>
      <c r="B501" s="853"/>
      <c r="C501" s="853"/>
      <c r="D501" s="853"/>
    </row>
    <row r="502" spans="1:6">
      <c r="A502" s="853"/>
      <c r="B502" s="853"/>
      <c r="C502" s="853"/>
      <c r="D502" s="853"/>
      <c r="F502" s="934"/>
    </row>
    <row r="503" spans="1:6">
      <c r="A503" s="853"/>
      <c r="B503" s="853"/>
      <c r="C503" s="853"/>
      <c r="D503" s="853"/>
    </row>
    <row r="504" spans="1:6">
      <c r="A504" s="853"/>
      <c r="B504" s="853"/>
      <c r="C504" s="853"/>
      <c r="D504" s="853"/>
      <c r="F504" s="934"/>
    </row>
    <row r="505" spans="1:6">
      <c r="A505" s="853"/>
      <c r="B505" s="853"/>
      <c r="C505" s="853"/>
      <c r="D505" s="853"/>
      <c r="F505" s="934"/>
    </row>
    <row r="506" spans="1:6">
      <c r="A506" s="853"/>
      <c r="B506" s="853"/>
      <c r="C506" s="853"/>
      <c r="D506" s="853"/>
      <c r="F506" s="934"/>
    </row>
    <row r="507" spans="1:6">
      <c r="A507" s="853"/>
      <c r="B507" s="853"/>
      <c r="C507" s="853"/>
      <c r="D507" s="853"/>
      <c r="F507" s="934"/>
    </row>
    <row r="508" spans="1:6">
      <c r="A508" s="853"/>
      <c r="B508" s="853"/>
      <c r="C508" s="853"/>
      <c r="D508" s="853"/>
      <c r="F508" s="934"/>
    </row>
    <row r="509" spans="1:6">
      <c r="A509" s="853"/>
      <c r="B509" s="853"/>
      <c r="C509" s="853"/>
      <c r="D509" s="853"/>
      <c r="F509" s="934"/>
    </row>
    <row r="510" spans="1:6">
      <c r="A510" s="853"/>
      <c r="B510" s="853"/>
      <c r="C510" s="853"/>
      <c r="D510" s="853"/>
      <c r="F510" s="934"/>
    </row>
    <row r="511" spans="1:6">
      <c r="A511" s="853"/>
      <c r="B511" s="853"/>
      <c r="C511" s="853"/>
      <c r="D511" s="853"/>
      <c r="F511" s="934"/>
    </row>
    <row r="512" spans="1:6">
      <c r="A512" s="853"/>
      <c r="B512" s="853"/>
      <c r="C512" s="853"/>
      <c r="D512" s="853"/>
      <c r="F512" s="934"/>
    </row>
    <row r="513" spans="1:6">
      <c r="A513" s="853"/>
      <c r="B513" s="853"/>
      <c r="C513" s="853"/>
      <c r="D513" s="853"/>
      <c r="F513" s="934"/>
    </row>
    <row r="514" spans="1:6">
      <c r="A514" s="853"/>
      <c r="B514" s="853"/>
      <c r="C514" s="853"/>
      <c r="D514" s="853"/>
      <c r="F514" s="934"/>
    </row>
    <row r="515" spans="1:6">
      <c r="A515" s="853"/>
      <c r="B515" s="853"/>
      <c r="C515" s="853"/>
      <c r="D515" s="853"/>
      <c r="F515" s="934"/>
    </row>
    <row r="516" spans="1:6">
      <c r="A516" s="853"/>
      <c r="B516" s="853"/>
      <c r="C516" s="853"/>
      <c r="D516" s="853"/>
      <c r="F516" s="934"/>
    </row>
    <row r="517" spans="1:6">
      <c r="A517" s="853"/>
      <c r="B517" s="853"/>
      <c r="C517" s="853"/>
      <c r="D517" s="853"/>
      <c r="F517" s="934"/>
    </row>
    <row r="518" spans="1:6">
      <c r="A518" s="853"/>
      <c r="B518" s="853"/>
      <c r="C518" s="853"/>
      <c r="D518" s="853"/>
      <c r="F518" s="934"/>
    </row>
    <row r="519" spans="1:6">
      <c r="A519" s="853"/>
      <c r="B519" s="853"/>
      <c r="C519" s="853"/>
      <c r="D519" s="853"/>
      <c r="F519" s="934"/>
    </row>
    <row r="520" spans="1:6">
      <c r="A520" s="853"/>
      <c r="B520" s="853"/>
      <c r="C520" s="853"/>
      <c r="D520" s="853"/>
      <c r="F520" s="934"/>
    </row>
    <row r="521" spans="1:6">
      <c r="A521" s="853"/>
      <c r="B521" s="853"/>
      <c r="C521" s="853"/>
      <c r="D521" s="853"/>
      <c r="F521" s="934"/>
    </row>
    <row r="522" spans="1:6">
      <c r="A522" s="853"/>
      <c r="B522" s="853"/>
      <c r="C522" s="853"/>
      <c r="D522" s="853"/>
      <c r="F522" s="934"/>
    </row>
    <row r="523" spans="1:6">
      <c r="A523" s="853"/>
      <c r="B523" s="853"/>
      <c r="C523" s="853"/>
      <c r="D523" s="853"/>
      <c r="F523" s="934"/>
    </row>
    <row r="524" spans="1:6">
      <c r="A524" s="853"/>
      <c r="B524" s="853"/>
      <c r="C524" s="853"/>
      <c r="D524" s="853"/>
      <c r="F524" s="934"/>
    </row>
    <row r="525" spans="1:6">
      <c r="A525" s="853"/>
      <c r="B525" s="853"/>
      <c r="C525" s="853"/>
      <c r="D525" s="853"/>
      <c r="F525" s="934"/>
    </row>
    <row r="526" spans="1:6">
      <c r="A526" s="853"/>
      <c r="B526" s="853"/>
      <c r="C526" s="853"/>
      <c r="D526" s="853"/>
      <c r="F526" s="934"/>
    </row>
    <row r="527" spans="1:6">
      <c r="A527" s="853"/>
      <c r="B527" s="853"/>
      <c r="C527" s="853"/>
      <c r="D527" s="853"/>
      <c r="F527" s="934"/>
    </row>
    <row r="528" spans="1:6">
      <c r="A528" s="853"/>
      <c r="B528" s="853"/>
      <c r="C528" s="853"/>
      <c r="D528" s="853"/>
      <c r="F528" s="934"/>
    </row>
    <row r="529" spans="1:6">
      <c r="A529" s="853"/>
      <c r="B529" s="853"/>
      <c r="C529" s="853"/>
      <c r="D529" s="853"/>
      <c r="F529" s="934"/>
    </row>
    <row r="530" spans="1:6">
      <c r="A530" s="853"/>
      <c r="B530" s="853"/>
      <c r="C530" s="853"/>
      <c r="D530" s="853"/>
      <c r="F530" s="934"/>
    </row>
    <row r="531" spans="1:6">
      <c r="A531" s="853"/>
      <c r="B531" s="853"/>
      <c r="C531" s="853"/>
      <c r="D531" s="853"/>
      <c r="F531" s="934"/>
    </row>
    <row r="532" spans="1:6">
      <c r="A532" s="853"/>
      <c r="B532" s="853"/>
      <c r="C532" s="853"/>
      <c r="D532" s="853"/>
      <c r="F532" s="934"/>
    </row>
    <row r="533" spans="1:6">
      <c r="A533" s="853"/>
      <c r="B533" s="853"/>
      <c r="C533" s="853"/>
      <c r="D533" s="853"/>
      <c r="F533" s="934"/>
    </row>
    <row r="534" spans="1:6">
      <c r="A534" s="853"/>
      <c r="B534" s="853"/>
      <c r="C534" s="853"/>
      <c r="D534" s="853"/>
      <c r="F534" s="934"/>
    </row>
    <row r="535" spans="1:6">
      <c r="A535" s="853"/>
      <c r="B535" s="853"/>
      <c r="C535" s="853"/>
      <c r="D535" s="853"/>
      <c r="F535" s="934"/>
    </row>
    <row r="536" spans="1:6">
      <c r="F536" s="934"/>
    </row>
    <row r="537" spans="1:6">
      <c r="A537" s="853"/>
      <c r="B537" s="853"/>
      <c r="C537" s="853"/>
      <c r="D537" s="853"/>
      <c r="F537" s="934"/>
    </row>
    <row r="538" spans="1:6">
      <c r="F538" s="934"/>
    </row>
    <row r="539" spans="1:6">
      <c r="A539" s="853"/>
      <c r="B539" s="853"/>
      <c r="C539" s="853"/>
      <c r="D539" s="853"/>
      <c r="F539" s="934"/>
    </row>
    <row r="540" spans="1:6">
      <c r="A540" s="853"/>
      <c r="B540" s="853"/>
      <c r="C540" s="853"/>
      <c r="D540" s="853"/>
      <c r="F540" s="934"/>
    </row>
    <row r="541" spans="1:6">
      <c r="A541" s="853"/>
      <c r="B541" s="853"/>
      <c r="C541" s="853"/>
      <c r="D541" s="853"/>
      <c r="F541" s="934"/>
    </row>
    <row r="542" spans="1:6">
      <c r="A542" s="853"/>
      <c r="B542" s="853"/>
      <c r="C542" s="853"/>
      <c r="D542" s="853"/>
      <c r="F542" s="934"/>
    </row>
    <row r="543" spans="1:6">
      <c r="A543" s="853"/>
      <c r="B543" s="853"/>
      <c r="C543" s="853"/>
      <c r="D543" s="853"/>
      <c r="F543" s="934"/>
    </row>
    <row r="544" spans="1:6">
      <c r="A544" s="853"/>
      <c r="B544" s="853"/>
      <c r="C544" s="853"/>
      <c r="D544" s="853"/>
      <c r="F544" s="934"/>
    </row>
    <row r="545" spans="1:6">
      <c r="A545" s="853"/>
      <c r="B545" s="853"/>
      <c r="C545" s="853"/>
      <c r="D545" s="853"/>
      <c r="F545" s="934"/>
    </row>
    <row r="546" spans="1:6">
      <c r="A546" s="853"/>
      <c r="B546" s="853"/>
      <c r="C546" s="853"/>
      <c r="D546" s="853"/>
      <c r="F546" s="934"/>
    </row>
    <row r="547" spans="1:6">
      <c r="A547" s="853"/>
      <c r="B547" s="853"/>
      <c r="C547" s="853"/>
      <c r="D547" s="853"/>
      <c r="F547" s="934"/>
    </row>
    <row r="548" spans="1:6">
      <c r="A548" s="853"/>
      <c r="B548" s="853"/>
      <c r="C548" s="853"/>
      <c r="D548" s="853"/>
      <c r="F548" s="934"/>
    </row>
    <row r="549" spans="1:6">
      <c r="A549" s="853"/>
      <c r="B549" s="853"/>
      <c r="C549" s="853"/>
      <c r="D549" s="853"/>
      <c r="F549" s="934"/>
    </row>
    <row r="550" spans="1:6">
      <c r="A550" s="853"/>
      <c r="B550" s="853"/>
      <c r="C550" s="853"/>
      <c r="D550" s="853"/>
      <c r="F550" s="934"/>
    </row>
    <row r="551" spans="1:6">
      <c r="A551" s="853"/>
      <c r="B551" s="853"/>
      <c r="C551" s="853"/>
      <c r="D551" s="853"/>
      <c r="F551" s="934"/>
    </row>
    <row r="552" spans="1:6">
      <c r="A552" s="853"/>
      <c r="B552" s="853"/>
      <c r="C552" s="853"/>
      <c r="D552" s="853"/>
      <c r="F552" s="934"/>
    </row>
    <row r="553" spans="1:6">
      <c r="A553" s="853"/>
      <c r="B553" s="853"/>
      <c r="C553" s="853"/>
      <c r="D553" s="853"/>
      <c r="F553" s="934"/>
    </row>
    <row r="554" spans="1:6">
      <c r="A554" s="853"/>
      <c r="B554" s="853"/>
      <c r="C554" s="853"/>
      <c r="D554" s="853"/>
      <c r="F554" s="934"/>
    </row>
    <row r="555" spans="1:6">
      <c r="A555" s="853"/>
      <c r="B555" s="853"/>
      <c r="C555" s="853"/>
      <c r="D555" s="853"/>
      <c r="F555" s="934"/>
    </row>
    <row r="556" spans="1:6">
      <c r="A556" s="853"/>
      <c r="B556" s="853"/>
      <c r="C556" s="853"/>
      <c r="D556" s="853"/>
      <c r="F556" s="934"/>
    </row>
    <row r="557" spans="1:6">
      <c r="A557" s="853"/>
      <c r="B557" s="853"/>
      <c r="C557" s="853"/>
      <c r="D557" s="853"/>
      <c r="F557" s="934"/>
    </row>
    <row r="558" spans="1:6">
      <c r="A558" s="853"/>
      <c r="B558" s="853"/>
      <c r="C558" s="853"/>
      <c r="D558" s="853"/>
      <c r="F558" s="934"/>
    </row>
    <row r="559" spans="1:6">
      <c r="A559" s="853"/>
      <c r="B559" s="853"/>
      <c r="C559" s="853"/>
      <c r="D559" s="853"/>
      <c r="F559" s="934"/>
    </row>
    <row r="560" spans="1:6">
      <c r="A560" s="853"/>
      <c r="B560" s="853"/>
      <c r="C560" s="853"/>
      <c r="D560" s="853"/>
      <c r="F560" s="934"/>
    </row>
    <row r="561" spans="1:6">
      <c r="A561" s="853"/>
      <c r="B561" s="853"/>
      <c r="C561" s="853"/>
      <c r="D561" s="853"/>
      <c r="F561" s="934"/>
    </row>
    <row r="562" spans="1:6">
      <c r="A562" s="853"/>
      <c r="B562" s="853"/>
      <c r="C562" s="853"/>
      <c r="D562" s="853"/>
      <c r="F562" s="934"/>
    </row>
    <row r="563" spans="1:6">
      <c r="A563" s="853"/>
      <c r="B563" s="853"/>
      <c r="C563" s="853"/>
      <c r="D563" s="853"/>
      <c r="F563" s="934"/>
    </row>
    <row r="564" spans="1:6">
      <c r="A564" s="853"/>
      <c r="B564" s="853"/>
      <c r="C564" s="853"/>
      <c r="D564" s="853"/>
      <c r="F564" s="934"/>
    </row>
    <row r="565" spans="1:6">
      <c r="A565" s="853"/>
      <c r="B565" s="853"/>
      <c r="C565" s="853"/>
      <c r="D565" s="853"/>
    </row>
    <row r="566" spans="1:6">
      <c r="A566" s="853"/>
      <c r="B566" s="853"/>
      <c r="C566" s="853"/>
      <c r="D566" s="853"/>
      <c r="F566" s="934"/>
    </row>
    <row r="567" spans="1:6">
      <c r="A567" s="853"/>
      <c r="B567" s="853"/>
      <c r="C567" s="853"/>
      <c r="D567" s="853"/>
      <c r="F567" s="934"/>
    </row>
    <row r="568" spans="1:6">
      <c r="A568" s="853"/>
      <c r="B568" s="853"/>
      <c r="C568" s="853"/>
      <c r="D568" s="853"/>
      <c r="F568" s="934"/>
    </row>
    <row r="569" spans="1:6">
      <c r="A569" s="853"/>
      <c r="B569" s="853"/>
      <c r="C569" s="853"/>
      <c r="D569" s="853"/>
      <c r="F569" s="934"/>
    </row>
    <row r="570" spans="1:6">
      <c r="A570" s="853"/>
      <c r="B570" s="853"/>
      <c r="C570" s="853"/>
      <c r="D570" s="853"/>
      <c r="F570" s="934"/>
    </row>
    <row r="571" spans="1:6">
      <c r="A571" s="853"/>
      <c r="B571" s="853"/>
      <c r="C571" s="853"/>
      <c r="D571" s="853"/>
      <c r="F571" s="934"/>
    </row>
    <row r="572" spans="1:6">
      <c r="A572" s="853"/>
      <c r="B572" s="853"/>
      <c r="C572" s="853"/>
      <c r="D572" s="853"/>
      <c r="F572" s="934"/>
    </row>
    <row r="573" spans="1:6">
      <c r="A573" s="853"/>
      <c r="B573" s="853"/>
      <c r="C573" s="853"/>
      <c r="D573" s="853"/>
      <c r="F573" s="934"/>
    </row>
    <row r="574" spans="1:6">
      <c r="A574" s="853"/>
      <c r="B574" s="853"/>
      <c r="C574" s="853"/>
      <c r="D574" s="853"/>
      <c r="F574" s="934"/>
    </row>
    <row r="575" spans="1:6">
      <c r="A575" s="853"/>
      <c r="B575" s="853"/>
      <c r="C575" s="853"/>
      <c r="D575" s="853"/>
      <c r="F575" s="934"/>
    </row>
    <row r="576" spans="1:6">
      <c r="A576" s="853"/>
      <c r="B576" s="853"/>
      <c r="C576" s="853"/>
      <c r="D576" s="853"/>
      <c r="F576" s="934"/>
    </row>
    <row r="577" spans="1:6">
      <c r="A577" s="853"/>
      <c r="B577" s="853"/>
      <c r="C577" s="853"/>
      <c r="D577" s="853"/>
      <c r="F577" s="934"/>
    </row>
    <row r="578" spans="1:6">
      <c r="A578" s="853"/>
      <c r="B578" s="853"/>
      <c r="C578" s="853"/>
      <c r="D578" s="853"/>
      <c r="F578" s="934"/>
    </row>
    <row r="579" spans="1:6">
      <c r="A579" s="853"/>
      <c r="B579" s="853"/>
      <c r="C579" s="853"/>
      <c r="D579" s="853"/>
      <c r="F579" s="934"/>
    </row>
    <row r="580" spans="1:6">
      <c r="A580" s="853"/>
      <c r="B580" s="853"/>
      <c r="C580" s="853"/>
      <c r="D580" s="853"/>
      <c r="F580" s="934"/>
    </row>
    <row r="581" spans="1:6">
      <c r="A581" s="853"/>
      <c r="B581" s="853"/>
      <c r="C581" s="853"/>
      <c r="D581" s="853"/>
      <c r="F581" s="934"/>
    </row>
    <row r="582" spans="1:6">
      <c r="A582" s="853"/>
      <c r="B582" s="853"/>
      <c r="C582" s="853"/>
      <c r="D582" s="853"/>
      <c r="F582" s="934"/>
    </row>
    <row r="583" spans="1:6">
      <c r="A583" s="853"/>
      <c r="B583" s="853"/>
      <c r="C583" s="853"/>
      <c r="D583" s="853"/>
      <c r="F583" s="934"/>
    </row>
    <row r="584" spans="1:6">
      <c r="A584" s="853"/>
      <c r="B584" s="853"/>
      <c r="C584" s="853"/>
      <c r="D584" s="853"/>
      <c r="F584" s="934"/>
    </row>
    <row r="585" spans="1:6">
      <c r="A585" s="853"/>
      <c r="B585" s="853"/>
      <c r="C585" s="853"/>
      <c r="D585" s="853"/>
      <c r="F585" s="934"/>
    </row>
    <row r="586" spans="1:6">
      <c r="A586" s="853"/>
      <c r="B586" s="853"/>
      <c r="C586" s="853"/>
      <c r="D586" s="853"/>
      <c r="F586" s="934"/>
    </row>
    <row r="587" spans="1:6">
      <c r="A587" s="853"/>
      <c r="B587" s="853"/>
      <c r="C587" s="853"/>
      <c r="D587" s="853"/>
      <c r="F587" s="934"/>
    </row>
    <row r="588" spans="1:6">
      <c r="A588" s="853"/>
      <c r="B588" s="853"/>
      <c r="C588" s="853"/>
      <c r="D588" s="853"/>
      <c r="F588" s="934"/>
    </row>
    <row r="589" spans="1:6">
      <c r="A589" s="853"/>
      <c r="B589" s="853"/>
      <c r="C589" s="853"/>
      <c r="D589" s="853"/>
      <c r="F589" s="934"/>
    </row>
    <row r="590" spans="1:6">
      <c r="A590" s="853"/>
      <c r="B590" s="853"/>
      <c r="C590" s="853"/>
      <c r="D590" s="853"/>
      <c r="F590" s="934"/>
    </row>
    <row r="591" spans="1:6">
      <c r="A591" s="853"/>
      <c r="B591" s="853"/>
      <c r="C591" s="853"/>
      <c r="D591" s="853"/>
      <c r="F591" s="934"/>
    </row>
    <row r="592" spans="1:6">
      <c r="A592" s="853"/>
      <c r="B592" s="853"/>
      <c r="C592" s="853"/>
      <c r="D592" s="853"/>
      <c r="F592" s="934"/>
    </row>
    <row r="593" spans="1:6">
      <c r="A593" s="853"/>
      <c r="B593" s="853"/>
      <c r="C593" s="853"/>
      <c r="D593" s="853"/>
      <c r="F593" s="934"/>
    </row>
    <row r="594" spans="1:6">
      <c r="A594" s="853"/>
      <c r="B594" s="853"/>
      <c r="C594" s="853"/>
      <c r="D594" s="853"/>
      <c r="F594" s="934"/>
    </row>
    <row r="595" spans="1:6">
      <c r="A595" s="853"/>
      <c r="B595" s="853"/>
      <c r="C595" s="853"/>
      <c r="D595" s="853"/>
      <c r="F595" s="934"/>
    </row>
    <row r="596" spans="1:6">
      <c r="A596" s="853"/>
      <c r="B596" s="853"/>
      <c r="C596" s="853"/>
      <c r="D596" s="853"/>
      <c r="F596" s="934"/>
    </row>
    <row r="597" spans="1:6">
      <c r="A597" s="853"/>
      <c r="B597" s="853"/>
      <c r="C597" s="853"/>
      <c r="D597" s="853"/>
      <c r="F597" s="934"/>
    </row>
    <row r="598" spans="1:6">
      <c r="A598" s="853"/>
      <c r="B598" s="853"/>
      <c r="C598" s="853"/>
      <c r="D598" s="853"/>
      <c r="F598" s="934"/>
    </row>
    <row r="599" spans="1:6">
      <c r="A599" s="853"/>
      <c r="B599" s="853"/>
      <c r="C599" s="853"/>
      <c r="D599" s="853"/>
      <c r="F599" s="934"/>
    </row>
    <row r="600" spans="1:6">
      <c r="F600" s="934"/>
    </row>
    <row r="601" spans="1:6">
      <c r="A601" s="853"/>
      <c r="B601" s="853"/>
      <c r="C601" s="853"/>
      <c r="D601" s="853"/>
      <c r="F601" s="934"/>
    </row>
    <row r="602" spans="1:6">
      <c r="A602" s="853"/>
      <c r="B602" s="853"/>
      <c r="C602" s="853"/>
      <c r="D602" s="853"/>
      <c r="F602" s="934"/>
    </row>
    <row r="603" spans="1:6">
      <c r="A603" s="853"/>
      <c r="B603" s="853"/>
      <c r="C603" s="853"/>
      <c r="D603" s="853"/>
      <c r="F603" s="934"/>
    </row>
    <row r="604" spans="1:6">
      <c r="A604" s="853"/>
      <c r="B604" s="853"/>
      <c r="C604" s="853"/>
      <c r="D604" s="853"/>
      <c r="F604" s="934"/>
    </row>
    <row r="605" spans="1:6">
      <c r="A605" s="853"/>
      <c r="B605" s="853"/>
      <c r="C605" s="853"/>
      <c r="D605" s="853"/>
      <c r="F605" s="934"/>
    </row>
    <row r="606" spans="1:6">
      <c r="A606" s="853"/>
      <c r="B606" s="853"/>
      <c r="C606" s="853"/>
      <c r="D606" s="853"/>
      <c r="F606" s="934"/>
    </row>
    <row r="607" spans="1:6">
      <c r="A607" s="853"/>
      <c r="B607" s="853"/>
      <c r="C607" s="853"/>
      <c r="D607" s="853"/>
      <c r="F607" s="934"/>
    </row>
    <row r="608" spans="1:6">
      <c r="A608" s="853"/>
      <c r="B608" s="853"/>
      <c r="C608" s="853"/>
      <c r="D608" s="853"/>
      <c r="F608" s="934"/>
    </row>
    <row r="609" spans="1:6">
      <c r="A609" s="853"/>
      <c r="B609" s="853"/>
      <c r="C609" s="853"/>
      <c r="D609" s="853"/>
      <c r="F609" s="934"/>
    </row>
    <row r="610" spans="1:6">
      <c r="A610" s="853"/>
      <c r="B610" s="853"/>
      <c r="C610" s="853"/>
      <c r="D610" s="853"/>
      <c r="F610" s="934"/>
    </row>
    <row r="611" spans="1:6">
      <c r="A611" s="853"/>
      <c r="B611" s="853"/>
      <c r="C611" s="853"/>
      <c r="D611" s="853"/>
      <c r="F611" s="934"/>
    </row>
    <row r="612" spans="1:6">
      <c r="A612" s="853"/>
      <c r="B612" s="853"/>
      <c r="C612" s="853"/>
      <c r="D612" s="853"/>
      <c r="F612" s="934"/>
    </row>
    <row r="613" spans="1:6">
      <c r="A613" s="853"/>
      <c r="B613" s="853"/>
      <c r="C613" s="853"/>
      <c r="D613" s="853"/>
      <c r="F613" s="934"/>
    </row>
    <row r="614" spans="1:6">
      <c r="A614" s="853"/>
      <c r="B614" s="853"/>
      <c r="C614" s="853"/>
      <c r="D614" s="853"/>
      <c r="F614" s="934"/>
    </row>
    <row r="615" spans="1:6">
      <c r="A615" s="853"/>
      <c r="B615" s="853"/>
      <c r="C615" s="853"/>
      <c r="D615" s="853"/>
      <c r="F615" s="934"/>
    </row>
    <row r="616" spans="1:6">
      <c r="A616" s="853"/>
      <c r="B616" s="853"/>
      <c r="C616" s="853"/>
      <c r="D616" s="853"/>
      <c r="F616" s="934"/>
    </row>
    <row r="617" spans="1:6">
      <c r="A617" s="853"/>
      <c r="B617" s="853"/>
      <c r="C617" s="853"/>
      <c r="D617" s="853"/>
      <c r="F617" s="934"/>
    </row>
    <row r="618" spans="1:6">
      <c r="A618" s="853"/>
      <c r="B618" s="853"/>
      <c r="C618" s="853"/>
      <c r="D618" s="853"/>
      <c r="F618" s="934"/>
    </row>
    <row r="619" spans="1:6">
      <c r="A619" s="853"/>
      <c r="B619" s="853"/>
      <c r="C619" s="853"/>
      <c r="D619" s="853"/>
      <c r="F619" s="934"/>
    </row>
    <row r="620" spans="1:6">
      <c r="A620" s="853"/>
      <c r="B620" s="853"/>
      <c r="C620" s="853"/>
      <c r="D620" s="853"/>
      <c r="F620" s="934"/>
    </row>
    <row r="621" spans="1:6">
      <c r="A621" s="853"/>
      <c r="B621" s="853"/>
      <c r="C621" s="853"/>
      <c r="D621" s="853"/>
      <c r="F621" s="934"/>
    </row>
    <row r="622" spans="1:6">
      <c r="A622" s="853"/>
      <c r="B622" s="853"/>
      <c r="C622" s="853"/>
      <c r="D622" s="853"/>
      <c r="F622" s="934"/>
    </row>
    <row r="623" spans="1:6">
      <c r="A623" s="853"/>
      <c r="B623" s="853"/>
      <c r="C623" s="853"/>
      <c r="D623" s="853"/>
    </row>
    <row r="624" spans="1:6">
      <c r="A624" s="853"/>
      <c r="B624" s="853"/>
      <c r="C624" s="853"/>
      <c r="D624" s="853"/>
    </row>
    <row r="625" spans="1:4">
      <c r="A625" s="853"/>
      <c r="B625" s="853"/>
      <c r="C625" s="853"/>
      <c r="D625" s="853"/>
    </row>
    <row r="626" spans="1:4">
      <c r="A626" s="853"/>
      <c r="B626" s="853"/>
      <c r="C626" s="853"/>
      <c r="D626" s="853"/>
    </row>
    <row r="627" spans="1:4">
      <c r="A627" s="853"/>
      <c r="B627" s="853"/>
      <c r="C627" s="853"/>
      <c r="D627" s="853"/>
    </row>
    <row r="628" spans="1:4">
      <c r="A628" s="853"/>
      <c r="B628" s="853"/>
      <c r="C628" s="853"/>
      <c r="D628" s="853"/>
    </row>
    <row r="629" spans="1:4">
      <c r="A629" s="853"/>
      <c r="B629" s="853"/>
      <c r="C629" s="853"/>
      <c r="D629" s="853"/>
    </row>
    <row r="630" spans="1:4">
      <c r="A630" s="853"/>
      <c r="B630" s="853"/>
      <c r="C630" s="853"/>
      <c r="D630" s="853"/>
    </row>
    <row r="631" spans="1:4">
      <c r="A631" s="853"/>
      <c r="B631" s="853"/>
      <c r="C631" s="853"/>
      <c r="D631" s="853"/>
    </row>
    <row r="632" spans="1:4">
      <c r="A632" s="853"/>
      <c r="B632" s="853"/>
      <c r="C632" s="853"/>
      <c r="D632" s="853"/>
    </row>
    <row r="633" spans="1:4">
      <c r="A633" s="853"/>
      <c r="B633" s="853"/>
      <c r="C633" s="853"/>
      <c r="D633" s="853"/>
    </row>
    <row r="634" spans="1:4">
      <c r="A634" s="853"/>
      <c r="B634" s="853"/>
      <c r="C634" s="853"/>
      <c r="D634" s="853"/>
    </row>
    <row r="635" spans="1:4">
      <c r="A635" s="853"/>
      <c r="B635" s="853"/>
      <c r="C635" s="853"/>
      <c r="D635" s="853"/>
    </row>
    <row r="636" spans="1:4">
      <c r="A636" s="853"/>
      <c r="B636" s="853"/>
      <c r="C636" s="853"/>
      <c r="D636" s="853"/>
    </row>
    <row r="637" spans="1:4">
      <c r="A637" s="853"/>
      <c r="B637" s="853"/>
      <c r="C637" s="853"/>
      <c r="D637" s="853"/>
    </row>
    <row r="638" spans="1:4">
      <c r="A638" s="853"/>
      <c r="B638" s="853"/>
      <c r="C638" s="853"/>
      <c r="D638" s="853"/>
    </row>
    <row r="639" spans="1:4">
      <c r="A639" s="853"/>
      <c r="B639" s="853"/>
      <c r="C639" s="853"/>
      <c r="D639" s="853"/>
    </row>
    <row r="640" spans="1:4">
      <c r="A640" s="853"/>
      <c r="B640" s="853"/>
      <c r="C640" s="853"/>
      <c r="D640" s="853"/>
    </row>
    <row r="641" spans="1:4">
      <c r="A641" s="853"/>
      <c r="B641" s="853"/>
      <c r="C641" s="853"/>
      <c r="D641" s="853"/>
    </row>
    <row r="642" spans="1:4">
      <c r="A642" s="853"/>
      <c r="B642" s="853"/>
      <c r="C642" s="853"/>
      <c r="D642" s="853"/>
    </row>
    <row r="643" spans="1:4">
      <c r="A643" s="853"/>
      <c r="B643" s="853"/>
      <c r="C643" s="853"/>
      <c r="D643" s="853"/>
    </row>
    <row r="644" spans="1:4">
      <c r="A644" s="853"/>
      <c r="B644" s="853"/>
      <c r="C644" s="853"/>
      <c r="D644" s="853"/>
    </row>
    <row r="645" spans="1:4">
      <c r="A645" s="853"/>
      <c r="B645" s="853"/>
      <c r="C645" s="853"/>
      <c r="D645" s="853"/>
    </row>
    <row r="646" spans="1:4">
      <c r="A646" s="853"/>
      <c r="B646" s="853"/>
      <c r="C646" s="853"/>
      <c r="D646" s="853"/>
    </row>
    <row r="647" spans="1:4">
      <c r="A647" s="853"/>
      <c r="B647" s="853"/>
      <c r="C647" s="853"/>
      <c r="D647" s="853"/>
    </row>
    <row r="648" spans="1:4">
      <c r="A648" s="853"/>
      <c r="B648" s="853"/>
      <c r="C648" s="853"/>
      <c r="D648" s="853"/>
    </row>
    <row r="649" spans="1:4">
      <c r="A649" s="853"/>
      <c r="B649" s="853"/>
      <c r="C649" s="853"/>
      <c r="D649" s="853"/>
    </row>
    <row r="650" spans="1:4">
      <c r="A650" s="853"/>
      <c r="B650" s="853"/>
      <c r="C650" s="853"/>
      <c r="D650" s="853"/>
    </row>
    <row r="651" spans="1:4">
      <c r="A651" s="853"/>
      <c r="B651" s="853"/>
      <c r="C651" s="853"/>
      <c r="D651" s="853"/>
    </row>
    <row r="652" spans="1:4">
      <c r="A652" s="853"/>
      <c r="B652" s="853"/>
      <c r="C652" s="853"/>
      <c r="D652" s="853"/>
    </row>
    <row r="653" spans="1:4">
      <c r="A653" s="853"/>
      <c r="B653" s="853"/>
      <c r="C653" s="853"/>
      <c r="D653" s="853"/>
    </row>
    <row r="654" spans="1:4">
      <c r="A654" s="853"/>
      <c r="B654" s="853"/>
      <c r="C654" s="853"/>
      <c r="D654" s="853"/>
    </row>
    <row r="655" spans="1:4">
      <c r="A655" s="853"/>
      <c r="B655" s="853"/>
      <c r="C655" s="853"/>
      <c r="D655" s="853"/>
    </row>
    <row r="656" spans="1:4">
      <c r="A656" s="853"/>
      <c r="B656" s="853"/>
      <c r="C656" s="853"/>
      <c r="D656" s="853"/>
    </row>
    <row r="657" spans="1:4">
      <c r="A657" s="853"/>
      <c r="B657" s="853"/>
      <c r="C657" s="853"/>
      <c r="D657" s="853"/>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87" orientation="portrait" r:id="rId1"/>
  <rowBreaks count="1" manualBreakCount="1">
    <brk id="60"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83"/>
  <sheetViews>
    <sheetView view="pageBreakPreview" topLeftCell="A15" zoomScaleNormal="100" zoomScaleSheetLayoutView="100" workbookViewId="0">
      <selection activeCell="F901" sqref="F901"/>
    </sheetView>
  </sheetViews>
  <sheetFormatPr defaultColWidth="9.140625" defaultRowHeight="12.75"/>
  <cols>
    <col min="1" max="1" width="7.140625" style="758" customWidth="1"/>
    <col min="2" max="2" width="48" style="758" customWidth="1"/>
    <col min="3" max="3" width="7.42578125" style="758" bestFit="1" customWidth="1"/>
    <col min="4" max="4" width="7.85546875" style="758" bestFit="1" customWidth="1"/>
    <col min="5" max="5" width="8.7109375" style="758" bestFit="1" customWidth="1"/>
    <col min="6" max="6" width="13.140625" style="776" customWidth="1"/>
    <col min="7" max="16384" width="9.140625" style="758"/>
  </cols>
  <sheetData>
    <row r="1" spans="1:6" ht="22.5">
      <c r="A1" s="2471" t="s">
        <v>0</v>
      </c>
      <c r="B1" s="142" t="s">
        <v>1</v>
      </c>
      <c r="C1" s="1415" t="s">
        <v>2</v>
      </c>
      <c r="D1" s="464" t="s">
        <v>3</v>
      </c>
      <c r="E1" s="1398" t="s">
        <v>4</v>
      </c>
      <c r="F1" s="2481" t="s">
        <v>5</v>
      </c>
    </row>
    <row r="2" spans="1:6">
      <c r="A2" s="2472"/>
      <c r="B2" s="145"/>
      <c r="C2" s="145"/>
      <c r="D2" s="465"/>
      <c r="E2" s="1399"/>
      <c r="F2" s="2482"/>
    </row>
    <row r="3" spans="1:6">
      <c r="A3" s="148"/>
      <c r="B3" s="149"/>
      <c r="C3" s="1416"/>
      <c r="D3" s="1417"/>
      <c r="E3" s="517"/>
      <c r="F3" s="21"/>
    </row>
    <row r="4" spans="1:6">
      <c r="A4" s="151" t="s">
        <v>15</v>
      </c>
      <c r="B4" s="152" t="s">
        <v>5177</v>
      </c>
      <c r="C4" s="1418"/>
      <c r="D4" s="1419"/>
      <c r="E4" s="2423"/>
      <c r="F4" s="73"/>
    </row>
    <row r="5" spans="1:6">
      <c r="A5" s="155"/>
      <c r="B5" s="156"/>
      <c r="C5" s="1420"/>
      <c r="D5" s="1421"/>
      <c r="E5" s="2424"/>
      <c r="F5" s="67"/>
    </row>
    <row r="6" spans="1:6">
      <c r="A6" s="474"/>
      <c r="B6" s="1426"/>
      <c r="C6" s="1423"/>
      <c r="D6" s="1424"/>
      <c r="E6" s="2424"/>
      <c r="F6" s="1531"/>
    </row>
    <row r="7" spans="1:6" ht="15">
      <c r="A7" s="1427" t="s">
        <v>4360</v>
      </c>
      <c r="B7" s="1428" t="s">
        <v>4361</v>
      </c>
      <c r="C7" s="1429"/>
      <c r="D7" s="1430"/>
      <c r="E7" s="2425"/>
      <c r="F7" s="1532"/>
    </row>
    <row r="8" spans="1:6">
      <c r="A8" s="472"/>
      <c r="B8" s="478"/>
      <c r="C8" s="1423"/>
      <c r="D8" s="1424"/>
      <c r="E8" s="2424"/>
      <c r="F8" s="1531"/>
    </row>
    <row r="9" spans="1:6" ht="67.5">
      <c r="A9" s="472"/>
      <c r="B9" s="1431" t="s">
        <v>4362</v>
      </c>
      <c r="C9" s="1423"/>
      <c r="D9" s="1424"/>
      <c r="E9" s="2424"/>
      <c r="F9" s="1531"/>
    </row>
    <row r="10" spans="1:6" ht="45">
      <c r="A10" s="472"/>
      <c r="B10" s="478" t="s">
        <v>4363</v>
      </c>
      <c r="C10" s="1423"/>
      <c r="D10" s="1424"/>
      <c r="E10" s="2424"/>
      <c r="F10" s="1531"/>
    </row>
    <row r="11" spans="1:6">
      <c r="A11" s="472"/>
      <c r="B11" s="478"/>
      <c r="C11" s="1423"/>
      <c r="D11" s="1424"/>
      <c r="E11" s="2424"/>
      <c r="F11" s="1531"/>
    </row>
    <row r="12" spans="1:6">
      <c r="A12" s="1432" t="s">
        <v>4364</v>
      </c>
      <c r="B12" s="1433" t="s">
        <v>4365</v>
      </c>
      <c r="C12" s="1434"/>
      <c r="D12" s="1435"/>
      <c r="E12" s="2426"/>
      <c r="F12" s="1533"/>
    </row>
    <row r="13" spans="1:6">
      <c r="A13" s="472"/>
      <c r="B13" s="1436"/>
      <c r="C13" s="1437"/>
      <c r="D13" s="1438"/>
      <c r="E13" s="2427"/>
      <c r="F13" s="1534"/>
    </row>
    <row r="14" spans="1:6">
      <c r="A14" s="1439" t="s">
        <v>4366</v>
      </c>
      <c r="B14" s="1440" t="s">
        <v>4367</v>
      </c>
      <c r="C14" s="1425" t="s">
        <v>3598</v>
      </c>
      <c r="D14" s="1441">
        <v>1</v>
      </c>
      <c r="E14" s="2428">
        <v>40100</v>
      </c>
      <c r="F14" s="2081">
        <f t="shared" ref="F14" si="0">D14*E14</f>
        <v>40100</v>
      </c>
    </row>
    <row r="15" spans="1:6" ht="123.75">
      <c r="A15" s="478"/>
      <c r="B15" s="478" t="s">
        <v>5398</v>
      </c>
      <c r="C15" s="478"/>
      <c r="D15" s="478"/>
      <c r="E15" s="2429"/>
      <c r="F15" s="478"/>
    </row>
    <row r="16" spans="1:6">
      <c r="A16" s="478"/>
      <c r="B16" s="478" t="s">
        <v>4368</v>
      </c>
      <c r="C16" s="478"/>
      <c r="D16" s="478"/>
      <c r="E16" s="2429"/>
      <c r="F16" s="478"/>
    </row>
    <row r="17" spans="1:6">
      <c r="A17" s="478"/>
      <c r="B17" s="478"/>
      <c r="C17" s="478"/>
      <c r="D17" s="478"/>
      <c r="E17" s="2429"/>
      <c r="F17" s="478"/>
    </row>
    <row r="18" spans="1:6">
      <c r="A18" s="478"/>
      <c r="B18" s="1431" t="s">
        <v>4369</v>
      </c>
      <c r="C18" s="478"/>
      <c r="D18" s="478"/>
      <c r="E18" s="2429"/>
      <c r="F18" s="478"/>
    </row>
    <row r="19" spans="1:6">
      <c r="A19" s="478"/>
      <c r="B19" s="478"/>
      <c r="C19" s="478"/>
      <c r="D19" s="478"/>
      <c r="E19" s="2429"/>
      <c r="F19" s="478"/>
    </row>
    <row r="20" spans="1:6" ht="56.25">
      <c r="A20" s="478"/>
      <c r="B20" s="478" t="s">
        <v>4370</v>
      </c>
      <c r="C20" s="478"/>
      <c r="D20" s="478"/>
      <c r="E20" s="2429"/>
      <c r="F20" s="478"/>
    </row>
    <row r="21" spans="1:6">
      <c r="A21" s="478"/>
      <c r="B21" s="478"/>
      <c r="C21" s="478"/>
      <c r="D21" s="478"/>
      <c r="E21" s="2429"/>
      <c r="F21" s="478"/>
    </row>
    <row r="22" spans="1:6" ht="45.75">
      <c r="A22" s="478"/>
      <c r="B22" s="478" t="s">
        <v>5399</v>
      </c>
      <c r="C22" s="478"/>
      <c r="D22" s="478"/>
      <c r="E22" s="2429"/>
      <c r="F22" s="478"/>
    </row>
    <row r="23" spans="1:6" ht="13.5">
      <c r="A23" s="478"/>
      <c r="B23" s="478" t="s">
        <v>4371</v>
      </c>
      <c r="C23" s="478"/>
      <c r="D23" s="478"/>
      <c r="E23" s="2429"/>
      <c r="F23" s="478"/>
    </row>
    <row r="24" spans="1:6">
      <c r="A24" s="478"/>
      <c r="B24" s="478" t="s">
        <v>4372</v>
      </c>
      <c r="C24" s="478"/>
      <c r="D24" s="478"/>
      <c r="E24" s="2429"/>
      <c r="F24" s="478"/>
    </row>
    <row r="25" spans="1:6">
      <c r="A25" s="478"/>
      <c r="B25" s="478" t="s">
        <v>4373</v>
      </c>
      <c r="C25" s="478"/>
      <c r="D25" s="478"/>
      <c r="E25" s="2429"/>
      <c r="F25" s="478"/>
    </row>
    <row r="26" spans="1:6">
      <c r="A26" s="478"/>
      <c r="B26" s="478"/>
      <c r="C26" s="478"/>
      <c r="D26" s="478"/>
      <c r="E26" s="2429"/>
      <c r="F26" s="478"/>
    </row>
    <row r="27" spans="1:6" ht="22.5">
      <c r="A27" s="478"/>
      <c r="B27" s="478" t="s">
        <v>4374</v>
      </c>
      <c r="C27" s="478"/>
      <c r="D27" s="478"/>
      <c r="E27" s="2429"/>
      <c r="F27" s="478"/>
    </row>
    <row r="28" spans="1:6">
      <c r="A28" s="478"/>
      <c r="B28" s="478" t="s">
        <v>4375</v>
      </c>
      <c r="C28" s="478"/>
      <c r="D28" s="478"/>
      <c r="E28" s="2429"/>
      <c r="F28" s="478"/>
    </row>
    <row r="29" spans="1:6">
      <c r="A29" s="478"/>
      <c r="B29" s="478" t="s">
        <v>4376</v>
      </c>
      <c r="C29" s="478"/>
      <c r="D29" s="478"/>
      <c r="E29" s="2429"/>
      <c r="F29" s="478"/>
    </row>
    <row r="30" spans="1:6">
      <c r="A30" s="478"/>
      <c r="B30" s="478"/>
      <c r="C30" s="478"/>
      <c r="D30" s="478"/>
      <c r="E30" s="2429"/>
      <c r="F30" s="478"/>
    </row>
    <row r="31" spans="1:6" ht="56.25">
      <c r="A31" s="478"/>
      <c r="B31" s="478" t="s">
        <v>4377</v>
      </c>
      <c r="C31" s="478"/>
      <c r="D31" s="478"/>
      <c r="E31" s="2429"/>
      <c r="F31" s="478"/>
    </row>
    <row r="32" spans="1:6" ht="14.25">
      <c r="A32" s="478"/>
      <c r="B32" s="478" t="s">
        <v>4378</v>
      </c>
      <c r="C32" s="478"/>
      <c r="D32" s="478"/>
      <c r="E32" s="2429"/>
      <c r="F32" s="478"/>
    </row>
    <row r="33" spans="1:6" ht="14.25">
      <c r="A33" s="478"/>
      <c r="B33" s="478" t="s">
        <v>4379</v>
      </c>
      <c r="C33" s="478"/>
      <c r="D33" s="478"/>
      <c r="E33" s="2429"/>
      <c r="F33" s="478"/>
    </row>
    <row r="34" spans="1:6">
      <c r="A34" s="478"/>
      <c r="B34" s="478" t="s">
        <v>4380</v>
      </c>
      <c r="C34" s="478"/>
      <c r="D34" s="478"/>
      <c r="E34" s="2429"/>
      <c r="F34" s="478"/>
    </row>
    <row r="35" spans="1:6">
      <c r="A35" s="478"/>
      <c r="B35" s="478" t="s">
        <v>4381</v>
      </c>
      <c r="C35" s="478"/>
      <c r="D35" s="478"/>
      <c r="E35" s="2429"/>
      <c r="F35" s="478"/>
    </row>
    <row r="36" spans="1:6">
      <c r="A36" s="478"/>
      <c r="B36" s="478" t="s">
        <v>4382</v>
      </c>
      <c r="C36" s="478"/>
      <c r="D36" s="478"/>
      <c r="E36" s="2429"/>
      <c r="F36" s="478"/>
    </row>
    <row r="37" spans="1:6" ht="14.25">
      <c r="A37" s="478"/>
      <c r="B37" s="478" t="s">
        <v>4383</v>
      </c>
      <c r="C37" s="478"/>
      <c r="D37" s="478"/>
      <c r="E37" s="2429"/>
      <c r="F37" s="478"/>
    </row>
    <row r="38" spans="1:6" ht="14.25">
      <c r="A38" s="478"/>
      <c r="B38" s="478" t="s">
        <v>4384</v>
      </c>
      <c r="C38" s="478"/>
      <c r="D38" s="478"/>
      <c r="E38" s="2429"/>
      <c r="F38" s="478"/>
    </row>
    <row r="39" spans="1:6" ht="14.25">
      <c r="A39" s="478"/>
      <c r="B39" s="478" t="s">
        <v>4385</v>
      </c>
      <c r="C39" s="478"/>
      <c r="D39" s="478"/>
      <c r="E39" s="2429"/>
      <c r="F39" s="478"/>
    </row>
    <row r="40" spans="1:6" ht="14.25">
      <c r="A40" s="478"/>
      <c r="B40" s="478" t="s">
        <v>4386</v>
      </c>
      <c r="C40" s="478"/>
      <c r="D40" s="478"/>
      <c r="E40" s="2429"/>
      <c r="F40" s="478"/>
    </row>
    <row r="41" spans="1:6" ht="14.25">
      <c r="A41" s="478"/>
      <c r="B41" s="478" t="s">
        <v>4387</v>
      </c>
      <c r="C41" s="478"/>
      <c r="D41" s="478"/>
      <c r="E41" s="2429"/>
      <c r="F41" s="478"/>
    </row>
    <row r="42" spans="1:6" ht="14.25">
      <c r="A42" s="478"/>
      <c r="B42" s="478" t="s">
        <v>4388</v>
      </c>
      <c r="C42" s="478"/>
      <c r="D42" s="478"/>
      <c r="E42" s="2429"/>
      <c r="F42" s="478"/>
    </row>
    <row r="43" spans="1:6" ht="14.25">
      <c r="A43" s="478"/>
      <c r="B43" s="478" t="s">
        <v>4389</v>
      </c>
      <c r="C43" s="478"/>
      <c r="D43" s="478"/>
      <c r="E43" s="2429"/>
      <c r="F43" s="478"/>
    </row>
    <row r="44" spans="1:6">
      <c r="A44" s="478"/>
      <c r="B44" s="478"/>
      <c r="C44" s="478"/>
      <c r="D44" s="478"/>
      <c r="E44" s="2429"/>
      <c r="F44" s="478"/>
    </row>
    <row r="45" spans="1:6">
      <c r="A45" s="478"/>
      <c r="B45" s="478" t="s">
        <v>4390</v>
      </c>
      <c r="C45" s="478"/>
      <c r="D45" s="478"/>
      <c r="E45" s="2429"/>
      <c r="F45" s="478"/>
    </row>
    <row r="46" spans="1:6" ht="14.25">
      <c r="A46" s="478"/>
      <c r="B46" s="478" t="s">
        <v>4391</v>
      </c>
      <c r="C46" s="478"/>
      <c r="D46" s="478"/>
      <c r="E46" s="2429"/>
      <c r="F46" s="478"/>
    </row>
    <row r="47" spans="1:6" ht="14.25">
      <c r="A47" s="478"/>
      <c r="B47" s="478" t="s">
        <v>4392</v>
      </c>
      <c r="C47" s="478"/>
      <c r="D47" s="478"/>
      <c r="E47" s="2429"/>
      <c r="F47" s="478"/>
    </row>
    <row r="48" spans="1:6" ht="14.25">
      <c r="A48" s="478"/>
      <c r="B48" s="478" t="s">
        <v>4385</v>
      </c>
      <c r="C48" s="478"/>
      <c r="D48" s="478"/>
      <c r="E48" s="2429"/>
      <c r="F48" s="478"/>
    </row>
    <row r="49" spans="1:6" ht="14.25">
      <c r="A49" s="478"/>
      <c r="B49" s="478" t="s">
        <v>4393</v>
      </c>
      <c r="C49" s="478"/>
      <c r="D49" s="478"/>
      <c r="E49" s="2429"/>
      <c r="F49" s="478"/>
    </row>
    <row r="50" spans="1:6" ht="14.25">
      <c r="A50" s="478"/>
      <c r="B50" s="478" t="s">
        <v>4394</v>
      </c>
      <c r="C50" s="478"/>
      <c r="D50" s="478"/>
      <c r="E50" s="2429"/>
      <c r="F50" s="478"/>
    </row>
    <row r="51" spans="1:6" ht="14.25">
      <c r="A51" s="478"/>
      <c r="B51" s="478" t="s">
        <v>4395</v>
      </c>
      <c r="C51" s="478"/>
      <c r="D51" s="478"/>
      <c r="E51" s="2429"/>
      <c r="F51" s="478"/>
    </row>
    <row r="52" spans="1:6" ht="14.25">
      <c r="A52" s="478"/>
      <c r="B52" s="478" t="s">
        <v>4396</v>
      </c>
      <c r="C52" s="478"/>
      <c r="D52" s="478"/>
      <c r="E52" s="2429"/>
      <c r="F52" s="478"/>
    </row>
    <row r="53" spans="1:6">
      <c r="A53" s="478"/>
      <c r="B53" s="478"/>
      <c r="C53" s="478"/>
      <c r="D53" s="478"/>
      <c r="E53" s="2429"/>
      <c r="F53" s="478"/>
    </row>
    <row r="54" spans="1:6" ht="56.25">
      <c r="A54" s="478"/>
      <c r="B54" s="478" t="s">
        <v>4397</v>
      </c>
      <c r="C54" s="478"/>
      <c r="D54" s="478"/>
      <c r="E54" s="2429"/>
      <c r="F54" s="478"/>
    </row>
    <row r="55" spans="1:6" ht="14.25">
      <c r="A55" s="478"/>
      <c r="B55" s="478" t="s">
        <v>4398</v>
      </c>
      <c r="C55" s="478"/>
      <c r="D55" s="478"/>
      <c r="E55" s="2429"/>
      <c r="F55" s="478"/>
    </row>
    <row r="56" spans="1:6" ht="14.25">
      <c r="A56" s="478"/>
      <c r="B56" s="478" t="s">
        <v>4399</v>
      </c>
      <c r="C56" s="478"/>
      <c r="D56" s="478"/>
      <c r="E56" s="2429"/>
      <c r="F56" s="478"/>
    </row>
    <row r="57" spans="1:6" ht="14.25">
      <c r="A57" s="478"/>
      <c r="B57" s="478" t="s">
        <v>4400</v>
      </c>
      <c r="C57" s="478"/>
      <c r="D57" s="478"/>
      <c r="E57" s="2429"/>
      <c r="F57" s="478"/>
    </row>
    <row r="58" spans="1:6" ht="14.25">
      <c r="A58" s="478"/>
      <c r="B58" s="478" t="s">
        <v>4401</v>
      </c>
      <c r="C58" s="478"/>
      <c r="D58" s="478"/>
      <c r="E58" s="2429"/>
      <c r="F58" s="478"/>
    </row>
    <row r="59" spans="1:6" ht="14.25">
      <c r="A59" s="478"/>
      <c r="B59" s="478" t="s">
        <v>4402</v>
      </c>
      <c r="C59" s="478"/>
      <c r="D59" s="478"/>
      <c r="E59" s="2429"/>
      <c r="F59" s="478"/>
    </row>
    <row r="60" spans="1:6">
      <c r="A60" s="478"/>
      <c r="B60" s="478" t="s">
        <v>4403</v>
      </c>
      <c r="C60" s="478"/>
      <c r="D60" s="478"/>
      <c r="E60" s="2429"/>
      <c r="F60" s="478"/>
    </row>
    <row r="61" spans="1:6">
      <c r="A61" s="478"/>
      <c r="B61" s="478"/>
      <c r="C61" s="478"/>
      <c r="D61" s="478"/>
      <c r="E61" s="2429"/>
      <c r="F61" s="478"/>
    </row>
    <row r="62" spans="1:6" ht="22.5">
      <c r="A62" s="478"/>
      <c r="B62" s="478" t="s">
        <v>4404</v>
      </c>
      <c r="C62" s="478"/>
      <c r="D62" s="478"/>
      <c r="E62" s="2429"/>
      <c r="F62" s="478"/>
    </row>
    <row r="63" spans="1:6" ht="14.25">
      <c r="A63" s="478"/>
      <c r="B63" s="478" t="s">
        <v>4405</v>
      </c>
      <c r="C63" s="478"/>
      <c r="D63" s="478"/>
      <c r="E63" s="2429"/>
      <c r="F63" s="478"/>
    </row>
    <row r="64" spans="1:6" ht="14.25">
      <c r="A64" s="478"/>
      <c r="B64" s="478" t="s">
        <v>4406</v>
      </c>
      <c r="C64" s="478"/>
      <c r="D64" s="478"/>
      <c r="E64" s="2429"/>
      <c r="F64" s="478"/>
    </row>
    <row r="65" spans="1:6" ht="14.25">
      <c r="A65" s="478"/>
      <c r="B65" s="478" t="s">
        <v>4407</v>
      </c>
      <c r="C65" s="478"/>
      <c r="D65" s="478"/>
      <c r="E65" s="2429"/>
      <c r="F65" s="478"/>
    </row>
    <row r="66" spans="1:6" ht="14.25">
      <c r="A66" s="478"/>
      <c r="B66" s="478" t="s">
        <v>4408</v>
      </c>
      <c r="C66" s="478"/>
      <c r="D66" s="478"/>
      <c r="E66" s="2429"/>
      <c r="F66" s="478"/>
    </row>
    <row r="67" spans="1:6" ht="14.25">
      <c r="A67" s="478"/>
      <c r="B67" s="478" t="s">
        <v>4409</v>
      </c>
      <c r="C67" s="478"/>
      <c r="D67" s="478"/>
      <c r="E67" s="2429"/>
      <c r="F67" s="478"/>
    </row>
    <row r="68" spans="1:6">
      <c r="A68" s="478"/>
      <c r="B68" s="478" t="s">
        <v>4410</v>
      </c>
      <c r="C68" s="478"/>
      <c r="D68" s="478"/>
      <c r="E68" s="2429"/>
      <c r="F68" s="478"/>
    </row>
    <row r="69" spans="1:6" ht="14.25">
      <c r="A69" s="478"/>
      <c r="B69" s="478" t="s">
        <v>4411</v>
      </c>
      <c r="C69" s="478"/>
      <c r="D69" s="478"/>
      <c r="E69" s="2429"/>
      <c r="F69" s="478"/>
    </row>
    <row r="70" spans="1:6" ht="14.25">
      <c r="A70" s="478"/>
      <c r="B70" s="478" t="s">
        <v>4412</v>
      </c>
      <c r="C70" s="478"/>
      <c r="D70" s="478"/>
      <c r="E70" s="2429"/>
      <c r="F70" s="478"/>
    </row>
    <row r="71" spans="1:6">
      <c r="A71" s="478"/>
      <c r="B71" s="478"/>
      <c r="C71" s="478"/>
      <c r="D71" s="478"/>
      <c r="E71" s="2429"/>
      <c r="F71" s="478"/>
    </row>
    <row r="72" spans="1:6" ht="22.5">
      <c r="A72" s="478"/>
      <c r="B72" s="478" t="s">
        <v>4413</v>
      </c>
      <c r="C72" s="478"/>
      <c r="D72" s="478"/>
      <c r="E72" s="2429"/>
      <c r="F72" s="478"/>
    </row>
    <row r="73" spans="1:6">
      <c r="A73" s="478"/>
      <c r="B73" s="478"/>
      <c r="C73" s="478"/>
      <c r="D73" s="478"/>
      <c r="E73" s="2429"/>
      <c r="F73" s="478"/>
    </row>
    <row r="74" spans="1:6" ht="45">
      <c r="A74" s="478"/>
      <c r="B74" s="478" t="s">
        <v>4414</v>
      </c>
      <c r="C74" s="478"/>
      <c r="D74" s="478"/>
      <c r="E74" s="2429"/>
      <c r="F74" s="478"/>
    </row>
    <row r="75" spans="1:6" ht="14.25">
      <c r="A75" s="478"/>
      <c r="B75" s="478" t="s">
        <v>4405</v>
      </c>
      <c r="C75" s="478"/>
      <c r="D75" s="478"/>
      <c r="E75" s="2429"/>
      <c r="F75" s="478"/>
    </row>
    <row r="76" spans="1:6" ht="14.25">
      <c r="A76" s="478"/>
      <c r="B76" s="478" t="s">
        <v>4415</v>
      </c>
      <c r="C76" s="478"/>
      <c r="D76" s="478"/>
      <c r="E76" s="2429"/>
      <c r="F76" s="478"/>
    </row>
    <row r="77" spans="1:6" ht="14.25">
      <c r="A77" s="478"/>
      <c r="B77" s="478" t="s">
        <v>4416</v>
      </c>
      <c r="C77" s="478"/>
      <c r="D77" s="478"/>
      <c r="E77" s="2429"/>
      <c r="F77" s="478"/>
    </row>
    <row r="78" spans="1:6" ht="14.25">
      <c r="A78" s="478"/>
      <c r="B78" s="478" t="s">
        <v>4417</v>
      </c>
      <c r="C78" s="478"/>
      <c r="D78" s="478"/>
      <c r="E78" s="2429"/>
      <c r="F78" s="478"/>
    </row>
    <row r="79" spans="1:6" ht="14.25">
      <c r="A79" s="478"/>
      <c r="B79" s="478" t="s">
        <v>4418</v>
      </c>
      <c r="C79" s="478"/>
      <c r="D79" s="478"/>
      <c r="E79" s="2429"/>
      <c r="F79" s="478"/>
    </row>
    <row r="80" spans="1:6" ht="14.25">
      <c r="A80" s="478"/>
      <c r="B80" s="478" t="s">
        <v>4419</v>
      </c>
      <c r="C80" s="478"/>
      <c r="D80" s="478"/>
      <c r="E80" s="2429"/>
      <c r="F80" s="478"/>
    </row>
    <row r="81" spans="1:6" ht="14.25">
      <c r="A81" s="478"/>
      <c r="B81" s="478" t="s">
        <v>4420</v>
      </c>
      <c r="C81" s="478"/>
      <c r="D81" s="478"/>
      <c r="E81" s="2429"/>
      <c r="F81" s="478"/>
    </row>
    <row r="82" spans="1:6" ht="14.25">
      <c r="A82" s="478"/>
      <c r="B82" s="478" t="s">
        <v>4421</v>
      </c>
      <c r="C82" s="478"/>
      <c r="D82" s="478"/>
      <c r="E82" s="2429"/>
      <c r="F82" s="478"/>
    </row>
    <row r="83" spans="1:6">
      <c r="A83" s="478"/>
      <c r="B83" s="478"/>
      <c r="C83" s="478"/>
      <c r="D83" s="478"/>
      <c r="E83" s="2429"/>
      <c r="F83" s="478"/>
    </row>
    <row r="84" spans="1:6" ht="22.5">
      <c r="A84" s="478"/>
      <c r="B84" s="478" t="s">
        <v>4422</v>
      </c>
      <c r="C84" s="478"/>
      <c r="D84" s="478"/>
      <c r="E84" s="2429"/>
      <c r="F84" s="478"/>
    </row>
    <row r="85" spans="1:6">
      <c r="A85" s="478"/>
      <c r="B85" s="478"/>
      <c r="C85" s="478"/>
      <c r="D85" s="478"/>
      <c r="E85" s="2429"/>
      <c r="F85" s="478"/>
    </row>
    <row r="86" spans="1:6">
      <c r="A86" s="478"/>
      <c r="B86" s="478" t="s">
        <v>4423</v>
      </c>
      <c r="C86" s="478"/>
      <c r="D86" s="478"/>
      <c r="E86" s="2429"/>
      <c r="F86" s="478"/>
    </row>
    <row r="87" spans="1:6">
      <c r="A87" s="478"/>
      <c r="B87" s="478" t="s">
        <v>4424</v>
      </c>
      <c r="C87" s="478"/>
      <c r="D87" s="478"/>
      <c r="E87" s="2429"/>
      <c r="F87" s="478"/>
    </row>
    <row r="88" spans="1:6">
      <c r="A88" s="478"/>
      <c r="B88" s="478" t="s">
        <v>4425</v>
      </c>
      <c r="C88" s="478"/>
      <c r="D88" s="478"/>
      <c r="E88" s="2429"/>
      <c r="F88" s="478"/>
    </row>
    <row r="89" spans="1:6">
      <c r="A89" s="478"/>
      <c r="B89" s="478" t="s">
        <v>4426</v>
      </c>
      <c r="C89" s="478"/>
      <c r="D89" s="478"/>
      <c r="E89" s="2429"/>
      <c r="F89" s="478"/>
    </row>
    <row r="90" spans="1:6">
      <c r="A90" s="478"/>
      <c r="B90" s="478"/>
      <c r="C90" s="478"/>
      <c r="D90" s="478"/>
      <c r="E90" s="2429"/>
      <c r="F90" s="478"/>
    </row>
    <row r="91" spans="1:6">
      <c r="A91" s="478"/>
      <c r="B91" s="478" t="s">
        <v>4427</v>
      </c>
      <c r="C91" s="478"/>
      <c r="D91" s="478"/>
      <c r="E91" s="2429"/>
      <c r="F91" s="478"/>
    </row>
    <row r="92" spans="1:6">
      <c r="A92" s="478"/>
      <c r="B92" s="478"/>
      <c r="C92" s="478"/>
      <c r="D92" s="478"/>
      <c r="E92" s="2429"/>
      <c r="F92" s="478"/>
    </row>
    <row r="93" spans="1:6" ht="45.75">
      <c r="A93" s="478"/>
      <c r="B93" s="478" t="s">
        <v>5397</v>
      </c>
      <c r="C93" s="478"/>
      <c r="D93" s="478"/>
      <c r="E93" s="2429"/>
      <c r="F93" s="478"/>
    </row>
    <row r="94" spans="1:6" ht="13.5">
      <c r="A94" s="478"/>
      <c r="B94" s="478" t="s">
        <v>4428</v>
      </c>
      <c r="C94" s="478"/>
      <c r="D94" s="478"/>
      <c r="E94" s="2429"/>
      <c r="F94" s="478"/>
    </row>
    <row r="95" spans="1:6">
      <c r="A95" s="478"/>
      <c r="B95" s="478" t="s">
        <v>4429</v>
      </c>
      <c r="C95" s="478"/>
      <c r="D95" s="478"/>
      <c r="E95" s="2429"/>
      <c r="F95" s="478"/>
    </row>
    <row r="96" spans="1:6">
      <c r="A96" s="478"/>
      <c r="B96" s="478" t="s">
        <v>4430</v>
      </c>
      <c r="C96" s="478"/>
      <c r="D96" s="478"/>
      <c r="E96" s="2429"/>
      <c r="F96" s="478"/>
    </row>
    <row r="97" spans="1:6">
      <c r="A97" s="478"/>
      <c r="B97" s="478"/>
      <c r="C97" s="478"/>
      <c r="D97" s="478"/>
      <c r="E97" s="2429"/>
      <c r="F97" s="478"/>
    </row>
    <row r="98" spans="1:6" ht="22.5">
      <c r="A98" s="478"/>
      <c r="B98" s="478" t="s">
        <v>4374</v>
      </c>
      <c r="C98" s="478"/>
      <c r="D98" s="478"/>
      <c r="E98" s="2429"/>
      <c r="F98" s="478"/>
    </row>
    <row r="99" spans="1:6">
      <c r="A99" s="478"/>
      <c r="B99" s="478" t="s">
        <v>4375</v>
      </c>
      <c r="C99" s="478"/>
      <c r="D99" s="478"/>
      <c r="E99" s="2429"/>
      <c r="F99" s="478"/>
    </row>
    <row r="100" spans="1:6">
      <c r="A100" s="478"/>
      <c r="B100" s="478" t="s">
        <v>4376</v>
      </c>
      <c r="C100" s="478"/>
      <c r="D100" s="478"/>
      <c r="E100" s="2429"/>
      <c r="F100" s="478"/>
    </row>
    <row r="101" spans="1:6">
      <c r="A101" s="478"/>
      <c r="B101" s="478"/>
      <c r="C101" s="478"/>
      <c r="D101" s="478"/>
      <c r="E101" s="2429"/>
      <c r="F101" s="478"/>
    </row>
    <row r="102" spans="1:6" ht="22.5">
      <c r="A102" s="478"/>
      <c r="B102" s="478" t="s">
        <v>4431</v>
      </c>
      <c r="C102" s="478"/>
      <c r="D102" s="478"/>
      <c r="E102" s="2429"/>
      <c r="F102" s="478"/>
    </row>
    <row r="103" spans="1:6">
      <c r="A103" s="478"/>
      <c r="B103" s="478"/>
      <c r="C103" s="478"/>
      <c r="D103" s="478"/>
      <c r="E103" s="2429"/>
      <c r="F103" s="478"/>
    </row>
    <row r="104" spans="1:6">
      <c r="A104" s="478"/>
      <c r="B104" s="478" t="s">
        <v>4432</v>
      </c>
      <c r="C104" s="478"/>
      <c r="D104" s="478"/>
      <c r="E104" s="2429"/>
      <c r="F104" s="478"/>
    </row>
    <row r="105" spans="1:6">
      <c r="A105" s="478"/>
      <c r="B105" s="478"/>
      <c r="C105" s="478"/>
      <c r="D105" s="478"/>
      <c r="E105" s="2429"/>
      <c r="F105" s="478"/>
    </row>
    <row r="106" spans="1:6" ht="22.5">
      <c r="A106" s="478"/>
      <c r="B106" s="478" t="s">
        <v>4433</v>
      </c>
      <c r="C106" s="478"/>
      <c r="D106" s="478"/>
      <c r="E106" s="2429"/>
      <c r="F106" s="478"/>
    </row>
    <row r="107" spans="1:6">
      <c r="A107" s="478"/>
      <c r="B107" s="478"/>
      <c r="C107" s="478"/>
      <c r="D107" s="478"/>
      <c r="E107" s="2429"/>
      <c r="F107" s="478"/>
    </row>
    <row r="108" spans="1:6" ht="56.25">
      <c r="A108" s="478"/>
      <c r="B108" s="478" t="s">
        <v>4434</v>
      </c>
      <c r="C108" s="478"/>
      <c r="D108" s="478"/>
      <c r="E108" s="2429"/>
      <c r="F108" s="478"/>
    </row>
    <row r="109" spans="1:6" ht="14.25">
      <c r="A109" s="478"/>
      <c r="B109" s="478" t="s">
        <v>4435</v>
      </c>
      <c r="C109" s="478"/>
      <c r="D109" s="478"/>
      <c r="E109" s="2429"/>
      <c r="F109" s="478"/>
    </row>
    <row r="110" spans="1:6" ht="14.25">
      <c r="A110" s="478"/>
      <c r="B110" s="478" t="s">
        <v>4436</v>
      </c>
      <c r="C110" s="478"/>
      <c r="D110" s="478"/>
      <c r="E110" s="2429"/>
      <c r="F110" s="478"/>
    </row>
    <row r="111" spans="1:6" ht="14.25">
      <c r="A111" s="478"/>
      <c r="B111" s="478" t="s">
        <v>4437</v>
      </c>
      <c r="C111" s="478"/>
      <c r="D111" s="478"/>
      <c r="E111" s="2429"/>
      <c r="F111" s="478"/>
    </row>
    <row r="112" spans="1:6" ht="14.25">
      <c r="A112" s="478"/>
      <c r="B112" s="478" t="s">
        <v>4438</v>
      </c>
      <c r="C112" s="478"/>
      <c r="D112" s="478"/>
      <c r="E112" s="2429"/>
      <c r="F112" s="478"/>
    </row>
    <row r="113" spans="1:6" ht="14.25">
      <c r="A113" s="478"/>
      <c r="B113" s="478" t="s">
        <v>4439</v>
      </c>
      <c r="C113" s="478"/>
      <c r="D113" s="478"/>
      <c r="E113" s="2429"/>
      <c r="F113" s="478"/>
    </row>
    <row r="114" spans="1:6">
      <c r="A114" s="478"/>
      <c r="B114" s="478" t="s">
        <v>4403</v>
      </c>
      <c r="C114" s="478"/>
      <c r="D114" s="478"/>
      <c r="E114" s="2429"/>
      <c r="F114" s="478"/>
    </row>
    <row r="115" spans="1:6">
      <c r="A115" s="478"/>
      <c r="B115" s="478"/>
      <c r="C115" s="478"/>
      <c r="D115" s="478"/>
      <c r="E115" s="2429"/>
      <c r="F115" s="478"/>
    </row>
    <row r="116" spans="1:6" ht="33.75">
      <c r="A116" s="478"/>
      <c r="B116" s="478" t="s">
        <v>4440</v>
      </c>
      <c r="C116" s="478"/>
      <c r="D116" s="478"/>
      <c r="E116" s="2429"/>
      <c r="F116" s="478"/>
    </row>
    <row r="117" spans="1:6">
      <c r="A117" s="478"/>
      <c r="B117" s="478"/>
      <c r="C117" s="478"/>
      <c r="D117" s="478"/>
      <c r="E117" s="2429"/>
      <c r="F117" s="478"/>
    </row>
    <row r="118" spans="1:6">
      <c r="A118" s="478"/>
      <c r="B118" s="478" t="s">
        <v>4441</v>
      </c>
      <c r="C118" s="478"/>
      <c r="D118" s="478"/>
      <c r="E118" s="2429"/>
      <c r="F118" s="478"/>
    </row>
    <row r="119" spans="1:6">
      <c r="A119" s="478"/>
      <c r="B119" s="478" t="s">
        <v>4442</v>
      </c>
      <c r="C119" s="478"/>
      <c r="D119" s="478"/>
      <c r="E119" s="2429"/>
      <c r="F119" s="478"/>
    </row>
    <row r="120" spans="1:6">
      <c r="A120" s="478"/>
      <c r="B120" s="478" t="s">
        <v>4443</v>
      </c>
      <c r="C120" s="478"/>
      <c r="D120" s="478"/>
      <c r="E120" s="2429"/>
      <c r="F120" s="478"/>
    </row>
    <row r="121" spans="1:6">
      <c r="A121" s="478"/>
      <c r="B121" s="478" t="s">
        <v>4444</v>
      </c>
      <c r="C121" s="478"/>
      <c r="D121" s="478"/>
      <c r="E121" s="2429"/>
      <c r="F121" s="478"/>
    </row>
    <row r="122" spans="1:6">
      <c r="A122" s="478"/>
      <c r="B122" s="478"/>
      <c r="C122" s="478"/>
      <c r="D122" s="478"/>
      <c r="E122" s="2429"/>
      <c r="F122" s="478"/>
    </row>
    <row r="123" spans="1:6">
      <c r="A123" s="478"/>
      <c r="B123" s="478" t="s">
        <v>4445</v>
      </c>
      <c r="C123" s="478"/>
      <c r="D123" s="478"/>
      <c r="E123" s="2429"/>
      <c r="F123" s="478"/>
    </row>
    <row r="124" spans="1:6" ht="22.5">
      <c r="A124" s="478"/>
      <c r="B124" s="2082" t="s">
        <v>5396</v>
      </c>
      <c r="C124" s="478"/>
      <c r="D124" s="2084"/>
      <c r="E124" s="2428"/>
      <c r="F124" s="478"/>
    </row>
    <row r="125" spans="1:6">
      <c r="A125" s="478"/>
      <c r="B125" s="478" t="s">
        <v>4446</v>
      </c>
      <c r="C125" s="478"/>
      <c r="D125" s="2084"/>
      <c r="E125" s="2428"/>
      <c r="F125" s="478"/>
    </row>
    <row r="126" spans="1:6">
      <c r="A126" s="478"/>
      <c r="B126" s="478" t="s">
        <v>4447</v>
      </c>
      <c r="C126" s="478"/>
      <c r="D126" s="2084"/>
      <c r="E126" s="2428"/>
      <c r="F126" s="478"/>
    </row>
    <row r="127" spans="1:6">
      <c r="A127" s="478"/>
      <c r="B127" s="478" t="s">
        <v>4448</v>
      </c>
      <c r="C127" s="478"/>
      <c r="D127" s="2084"/>
      <c r="E127" s="2428"/>
      <c r="F127" s="478"/>
    </row>
    <row r="128" spans="1:6">
      <c r="A128" s="478"/>
      <c r="B128" s="478" t="s">
        <v>4449</v>
      </c>
      <c r="C128" s="478"/>
      <c r="D128" s="2084"/>
      <c r="E128" s="2428"/>
      <c r="F128" s="478"/>
    </row>
    <row r="129" spans="1:6">
      <c r="A129" s="478"/>
      <c r="B129" s="478"/>
      <c r="C129" s="478"/>
      <c r="D129" s="478"/>
      <c r="E129" s="2429"/>
      <c r="F129" s="478"/>
    </row>
    <row r="130" spans="1:6">
      <c r="A130" s="478"/>
      <c r="B130" s="478" t="s">
        <v>4450</v>
      </c>
      <c r="C130" s="478"/>
      <c r="D130" s="478"/>
      <c r="E130" s="2429"/>
      <c r="F130" s="478"/>
    </row>
    <row r="131" spans="1:6">
      <c r="A131" s="478"/>
      <c r="B131" s="478" t="s">
        <v>4451</v>
      </c>
      <c r="C131" s="478"/>
      <c r="D131" s="478"/>
      <c r="E131" s="2429"/>
      <c r="F131" s="478"/>
    </row>
    <row r="132" spans="1:6">
      <c r="A132" s="478"/>
      <c r="B132" s="478" t="s">
        <v>4452</v>
      </c>
      <c r="C132" s="478"/>
      <c r="D132" s="478"/>
      <c r="E132" s="2429"/>
      <c r="F132" s="478"/>
    </row>
    <row r="133" spans="1:6" ht="22.5">
      <c r="A133" s="478"/>
      <c r="B133" s="478" t="s">
        <v>5400</v>
      </c>
      <c r="C133" s="478"/>
      <c r="D133" s="478"/>
      <c r="E133" s="2429"/>
      <c r="F133" s="478"/>
    </row>
    <row r="134" spans="1:6">
      <c r="A134" s="478"/>
      <c r="B134" s="478" t="s">
        <v>4454</v>
      </c>
      <c r="C134" s="478"/>
      <c r="D134" s="478"/>
      <c r="E134" s="2429"/>
      <c r="F134" s="478"/>
    </row>
    <row r="135" spans="1:6">
      <c r="A135" s="478"/>
      <c r="B135" s="478" t="s">
        <v>4455</v>
      </c>
      <c r="C135" s="478"/>
      <c r="D135" s="478"/>
      <c r="E135" s="2429"/>
      <c r="F135" s="478"/>
    </row>
    <row r="136" spans="1:6">
      <c r="A136" s="478"/>
      <c r="B136" s="478" t="s">
        <v>4456</v>
      </c>
      <c r="C136" s="478"/>
      <c r="D136" s="478"/>
      <c r="E136" s="2429"/>
      <c r="F136" s="478"/>
    </row>
    <row r="137" spans="1:6">
      <c r="A137" s="478"/>
      <c r="B137" s="478" t="s">
        <v>4457</v>
      </c>
      <c r="C137" s="478"/>
      <c r="D137" s="478"/>
      <c r="E137" s="2429"/>
      <c r="F137" s="478"/>
    </row>
    <row r="138" spans="1:6">
      <c r="A138" s="478"/>
      <c r="B138" s="478" t="s">
        <v>4458</v>
      </c>
      <c r="C138" s="478"/>
      <c r="D138" s="478"/>
      <c r="E138" s="2429"/>
      <c r="F138" s="478"/>
    </row>
    <row r="139" spans="1:6">
      <c r="A139" s="478"/>
      <c r="B139" s="478" t="s">
        <v>4459</v>
      </c>
      <c r="C139" s="478"/>
      <c r="D139" s="478"/>
      <c r="E139" s="2429"/>
      <c r="F139" s="478"/>
    </row>
    <row r="140" spans="1:6">
      <c r="A140" s="1442"/>
      <c r="B140" s="1443"/>
      <c r="C140" s="1444"/>
      <c r="D140" s="1445"/>
      <c r="E140" s="2430"/>
      <c r="F140" s="478"/>
    </row>
    <row r="141" spans="1:6">
      <c r="A141" s="1442"/>
      <c r="B141" s="1446" t="s">
        <v>4460</v>
      </c>
      <c r="C141" s="1444"/>
      <c r="D141" s="1445"/>
      <c r="E141" s="2430"/>
      <c r="F141" s="478"/>
    </row>
    <row r="142" spans="1:6">
      <c r="A142" s="478"/>
      <c r="B142" s="478"/>
      <c r="C142" s="478"/>
      <c r="D142" s="478"/>
      <c r="E142" s="2429"/>
      <c r="F142" s="478"/>
    </row>
    <row r="143" spans="1:6">
      <c r="A143" s="1439" t="s">
        <v>4461</v>
      </c>
      <c r="B143" s="1440" t="s">
        <v>4367</v>
      </c>
      <c r="C143" s="478" t="s">
        <v>3598</v>
      </c>
      <c r="D143" s="1441">
        <v>1</v>
      </c>
      <c r="E143" s="2428">
        <v>38000</v>
      </c>
      <c r="F143" s="2081">
        <f t="shared" ref="F143" si="1">D143*E143</f>
        <v>38000</v>
      </c>
    </row>
    <row r="144" spans="1:6" ht="78.75">
      <c r="A144" s="478"/>
      <c r="B144" s="478" t="s">
        <v>4462</v>
      </c>
      <c r="C144" s="478"/>
      <c r="D144" s="478"/>
      <c r="E144" s="2429"/>
      <c r="F144" s="478"/>
    </row>
    <row r="145" spans="1:6">
      <c r="A145" s="478"/>
      <c r="B145" s="478" t="s">
        <v>4368</v>
      </c>
      <c r="C145" s="478"/>
      <c r="D145" s="478"/>
      <c r="E145" s="2429"/>
      <c r="F145" s="478"/>
    </row>
    <row r="146" spans="1:6">
      <c r="A146" s="478"/>
      <c r="B146" s="478"/>
      <c r="C146" s="478"/>
      <c r="D146" s="478"/>
      <c r="E146" s="2429"/>
      <c r="F146" s="478"/>
    </row>
    <row r="147" spans="1:6">
      <c r="A147" s="478"/>
      <c r="B147" s="478" t="s">
        <v>4369</v>
      </c>
      <c r="C147" s="478"/>
      <c r="D147" s="478"/>
      <c r="E147" s="2429"/>
      <c r="F147" s="478"/>
    </row>
    <row r="148" spans="1:6">
      <c r="A148" s="478"/>
      <c r="B148" s="478"/>
      <c r="C148" s="478"/>
      <c r="D148" s="478"/>
      <c r="E148" s="2429"/>
      <c r="F148" s="478"/>
    </row>
    <row r="149" spans="1:6" ht="56.25">
      <c r="A149" s="478"/>
      <c r="B149" s="478" t="s">
        <v>4370</v>
      </c>
      <c r="C149" s="478"/>
      <c r="D149" s="478"/>
      <c r="E149" s="2429"/>
      <c r="F149" s="478"/>
    </row>
    <row r="150" spans="1:6">
      <c r="A150" s="478"/>
      <c r="B150" s="478"/>
      <c r="C150" s="478"/>
      <c r="D150" s="478"/>
      <c r="E150" s="2429"/>
      <c r="F150" s="478"/>
    </row>
    <row r="151" spans="1:6" ht="45">
      <c r="A151" s="478"/>
      <c r="B151" s="478" t="s">
        <v>5401</v>
      </c>
      <c r="C151" s="478"/>
      <c r="D151" s="478"/>
      <c r="E151" s="2429"/>
      <c r="F151" s="478"/>
    </row>
    <row r="152" spans="1:6" ht="13.5">
      <c r="A152" s="478"/>
      <c r="B152" s="478" t="s">
        <v>4463</v>
      </c>
      <c r="C152" s="478"/>
      <c r="D152" s="478"/>
      <c r="E152" s="2429"/>
      <c r="F152" s="478"/>
    </row>
    <row r="153" spans="1:6">
      <c r="A153" s="478"/>
      <c r="B153" s="478" t="s">
        <v>4464</v>
      </c>
      <c r="C153" s="478"/>
      <c r="D153" s="478"/>
      <c r="E153" s="2429"/>
      <c r="F153" s="478"/>
    </row>
    <row r="154" spans="1:6">
      <c r="A154" s="478"/>
      <c r="B154" s="478" t="s">
        <v>4465</v>
      </c>
      <c r="C154" s="478"/>
      <c r="D154" s="478"/>
      <c r="E154" s="2429"/>
      <c r="F154" s="478"/>
    </row>
    <row r="155" spans="1:6">
      <c r="A155" s="478"/>
      <c r="B155" s="478"/>
      <c r="C155" s="478"/>
      <c r="D155" s="478"/>
      <c r="E155" s="2429"/>
      <c r="F155" s="478"/>
    </row>
    <row r="156" spans="1:6" ht="22.5">
      <c r="A156" s="478"/>
      <c r="B156" s="478" t="s">
        <v>4466</v>
      </c>
      <c r="C156" s="478"/>
      <c r="D156" s="478"/>
      <c r="E156" s="2429"/>
      <c r="F156" s="478"/>
    </row>
    <row r="157" spans="1:6">
      <c r="A157" s="478"/>
      <c r="B157" s="478" t="s">
        <v>4375</v>
      </c>
      <c r="C157" s="478"/>
      <c r="D157" s="478"/>
      <c r="E157" s="2429"/>
      <c r="F157" s="478"/>
    </row>
    <row r="158" spans="1:6">
      <c r="A158" s="478"/>
      <c r="B158" s="478" t="s">
        <v>4376</v>
      </c>
      <c r="C158" s="478"/>
      <c r="D158" s="478"/>
      <c r="E158" s="2429"/>
      <c r="F158" s="478"/>
    </row>
    <row r="159" spans="1:6">
      <c r="A159" s="478"/>
      <c r="B159" s="478"/>
      <c r="C159" s="478"/>
      <c r="D159" s="478"/>
      <c r="E159" s="2429"/>
      <c r="F159" s="478"/>
    </row>
    <row r="160" spans="1:6" ht="56.25">
      <c r="A160" s="478"/>
      <c r="B160" s="478" t="s">
        <v>4467</v>
      </c>
      <c r="C160" s="478"/>
      <c r="D160" s="478"/>
      <c r="E160" s="2429"/>
      <c r="F160" s="478"/>
    </row>
    <row r="161" spans="1:6" ht="14.25">
      <c r="A161" s="478"/>
      <c r="B161" s="478" t="s">
        <v>4468</v>
      </c>
      <c r="C161" s="478"/>
      <c r="D161" s="478"/>
      <c r="E161" s="2429"/>
      <c r="F161" s="478"/>
    </row>
    <row r="162" spans="1:6" ht="14.25">
      <c r="A162" s="478"/>
      <c r="B162" s="478" t="s">
        <v>4469</v>
      </c>
      <c r="C162" s="478"/>
      <c r="D162" s="478"/>
      <c r="E162" s="2429"/>
      <c r="F162" s="478"/>
    </row>
    <row r="163" spans="1:6">
      <c r="A163" s="478"/>
      <c r="B163" s="478" t="s">
        <v>4380</v>
      </c>
      <c r="C163" s="478"/>
      <c r="D163" s="478"/>
      <c r="E163" s="2429"/>
      <c r="F163" s="478"/>
    </row>
    <row r="164" spans="1:6">
      <c r="A164" s="478"/>
      <c r="B164" s="478" t="s">
        <v>4381</v>
      </c>
      <c r="C164" s="478"/>
      <c r="D164" s="478"/>
      <c r="E164" s="2429"/>
      <c r="F164" s="478"/>
    </row>
    <row r="165" spans="1:6">
      <c r="A165" s="478"/>
      <c r="B165" s="478" t="s">
        <v>4382</v>
      </c>
      <c r="C165" s="478"/>
      <c r="D165" s="478"/>
      <c r="E165" s="2429"/>
      <c r="F165" s="478"/>
    </row>
    <row r="166" spans="1:6" ht="14.25">
      <c r="A166" s="478"/>
      <c r="B166" s="478" t="s">
        <v>4470</v>
      </c>
      <c r="C166" s="478"/>
      <c r="D166" s="478"/>
      <c r="E166" s="2429"/>
      <c r="F166" s="478"/>
    </row>
    <row r="167" spans="1:6" ht="14.25">
      <c r="A167" s="478"/>
      <c r="B167" s="478" t="s">
        <v>4471</v>
      </c>
      <c r="C167" s="478"/>
      <c r="D167" s="478"/>
      <c r="E167" s="2429"/>
      <c r="F167" s="478"/>
    </row>
    <row r="168" spans="1:6" ht="14.25">
      <c r="A168" s="478"/>
      <c r="B168" s="478" t="s">
        <v>4472</v>
      </c>
      <c r="C168" s="478"/>
      <c r="D168" s="478"/>
      <c r="E168" s="2429"/>
      <c r="F168" s="478"/>
    </row>
    <row r="169" spans="1:6" ht="14.25">
      <c r="A169" s="478"/>
      <c r="B169" s="478" t="s">
        <v>4386</v>
      </c>
      <c r="C169" s="478"/>
      <c r="D169" s="478"/>
      <c r="E169" s="2429"/>
      <c r="F169" s="478"/>
    </row>
    <row r="170" spans="1:6" ht="14.25">
      <c r="A170" s="478"/>
      <c r="B170" s="478" t="s">
        <v>4473</v>
      </c>
      <c r="C170" s="478"/>
      <c r="D170" s="478"/>
      <c r="E170" s="2429"/>
      <c r="F170" s="478"/>
    </row>
    <row r="171" spans="1:6" ht="14.25">
      <c r="A171" s="478"/>
      <c r="B171" s="478" t="s">
        <v>4474</v>
      </c>
      <c r="C171" s="478"/>
      <c r="D171" s="478"/>
      <c r="E171" s="2429"/>
      <c r="F171" s="478"/>
    </row>
    <row r="172" spans="1:6" ht="14.25">
      <c r="A172" s="478"/>
      <c r="B172" s="478" t="s">
        <v>4475</v>
      </c>
      <c r="C172" s="478"/>
      <c r="D172" s="478"/>
      <c r="E172" s="2429"/>
      <c r="F172" s="478"/>
    </row>
    <row r="173" spans="1:6">
      <c r="A173" s="478"/>
      <c r="B173" s="478"/>
      <c r="C173" s="478"/>
      <c r="D173" s="478"/>
      <c r="E173" s="2429"/>
      <c r="F173" s="478"/>
    </row>
    <row r="174" spans="1:6">
      <c r="A174" s="478"/>
      <c r="B174" s="478" t="s">
        <v>4390</v>
      </c>
      <c r="C174" s="478"/>
      <c r="D174" s="478"/>
      <c r="E174" s="2429"/>
      <c r="F174" s="478"/>
    </row>
    <row r="175" spans="1:6" ht="14.25">
      <c r="A175" s="478"/>
      <c r="B175" s="478" t="s">
        <v>4476</v>
      </c>
      <c r="C175" s="478"/>
      <c r="D175" s="478"/>
      <c r="E175" s="2429"/>
      <c r="F175" s="478"/>
    </row>
    <row r="176" spans="1:6" ht="14.25">
      <c r="A176" s="478"/>
      <c r="B176" s="478" t="s">
        <v>4471</v>
      </c>
      <c r="C176" s="478"/>
      <c r="D176" s="478"/>
      <c r="E176" s="2429"/>
      <c r="F176" s="478"/>
    </row>
    <row r="177" spans="1:6" ht="14.25">
      <c r="A177" s="478"/>
      <c r="B177" s="478" t="s">
        <v>4477</v>
      </c>
      <c r="C177" s="478"/>
      <c r="D177" s="478"/>
      <c r="E177" s="2429"/>
      <c r="F177" s="478"/>
    </row>
    <row r="178" spans="1:6" ht="14.25">
      <c r="A178" s="478"/>
      <c r="B178" s="478" t="s">
        <v>4393</v>
      </c>
      <c r="C178" s="478"/>
      <c r="D178" s="478"/>
      <c r="E178" s="2429"/>
      <c r="F178" s="478"/>
    </row>
    <row r="179" spans="1:6" ht="14.25">
      <c r="A179" s="478"/>
      <c r="B179" s="478" t="s">
        <v>4478</v>
      </c>
      <c r="C179" s="478"/>
      <c r="D179" s="478"/>
      <c r="E179" s="2429"/>
      <c r="F179" s="478"/>
    </row>
    <row r="180" spans="1:6" ht="14.25">
      <c r="A180" s="478"/>
      <c r="B180" s="478" t="s">
        <v>4479</v>
      </c>
      <c r="C180" s="478"/>
      <c r="D180" s="478"/>
      <c r="E180" s="2429"/>
      <c r="F180" s="478"/>
    </row>
    <row r="181" spans="1:6" ht="14.25">
      <c r="A181" s="478"/>
      <c r="B181" s="478" t="s">
        <v>4480</v>
      </c>
      <c r="C181" s="478"/>
      <c r="D181" s="478"/>
      <c r="E181" s="2429"/>
      <c r="F181" s="478"/>
    </row>
    <row r="182" spans="1:6">
      <c r="A182" s="478"/>
      <c r="B182" s="478"/>
      <c r="C182" s="478"/>
      <c r="D182" s="478"/>
      <c r="E182" s="2429"/>
      <c r="F182" s="478"/>
    </row>
    <row r="183" spans="1:6" ht="56.25">
      <c r="A183" s="478"/>
      <c r="B183" s="478" t="s">
        <v>4481</v>
      </c>
      <c r="C183" s="478"/>
      <c r="D183" s="478"/>
      <c r="E183" s="2429"/>
      <c r="F183" s="478"/>
    </row>
    <row r="184" spans="1:6" ht="14.25">
      <c r="A184" s="478"/>
      <c r="B184" s="478" t="s">
        <v>4482</v>
      </c>
      <c r="C184" s="478"/>
      <c r="D184" s="478"/>
      <c r="E184" s="2429"/>
      <c r="F184" s="478"/>
    </row>
    <row r="185" spans="1:6" ht="14.25">
      <c r="A185" s="478"/>
      <c r="B185" s="478" t="s">
        <v>4483</v>
      </c>
      <c r="C185" s="478"/>
      <c r="D185" s="478"/>
      <c r="E185" s="2429"/>
      <c r="F185" s="478"/>
    </row>
    <row r="186" spans="1:6" ht="14.25">
      <c r="A186" s="478"/>
      <c r="B186" s="478" t="s">
        <v>4484</v>
      </c>
      <c r="C186" s="478"/>
      <c r="D186" s="478"/>
      <c r="E186" s="2429"/>
      <c r="F186" s="478"/>
    </row>
    <row r="187" spans="1:6" ht="14.25">
      <c r="A187" s="478"/>
      <c r="B187" s="478" t="s">
        <v>4485</v>
      </c>
      <c r="C187" s="478"/>
      <c r="D187" s="478"/>
      <c r="E187" s="2429"/>
      <c r="F187" s="478"/>
    </row>
    <row r="188" spans="1:6" ht="14.25">
      <c r="A188" s="478"/>
      <c r="B188" s="478" t="s">
        <v>4486</v>
      </c>
      <c r="C188" s="478"/>
      <c r="D188" s="478"/>
      <c r="E188" s="2429"/>
      <c r="F188" s="478"/>
    </row>
    <row r="189" spans="1:6">
      <c r="A189" s="478"/>
      <c r="B189" s="478" t="s">
        <v>4403</v>
      </c>
      <c r="C189" s="478"/>
      <c r="D189" s="478"/>
      <c r="E189" s="2429"/>
      <c r="F189" s="478"/>
    </row>
    <row r="190" spans="1:6">
      <c r="A190" s="478"/>
      <c r="B190" s="478"/>
      <c r="C190" s="478"/>
      <c r="D190" s="478"/>
      <c r="E190" s="2429"/>
      <c r="F190" s="478"/>
    </row>
    <row r="191" spans="1:6" ht="22.5">
      <c r="A191" s="478"/>
      <c r="B191" s="478" t="s">
        <v>4487</v>
      </c>
      <c r="C191" s="478"/>
      <c r="D191" s="478"/>
      <c r="E191" s="2429"/>
      <c r="F191" s="478"/>
    </row>
    <row r="192" spans="1:6" ht="14.25">
      <c r="A192" s="478"/>
      <c r="B192" s="478" t="s">
        <v>4488</v>
      </c>
      <c r="C192" s="478"/>
      <c r="D192" s="478"/>
      <c r="E192" s="2429"/>
      <c r="F192" s="478"/>
    </row>
    <row r="193" spans="1:6" ht="14.25">
      <c r="A193" s="478"/>
      <c r="B193" s="478" t="s">
        <v>4489</v>
      </c>
      <c r="C193" s="478"/>
      <c r="D193" s="478"/>
      <c r="E193" s="2429"/>
      <c r="F193" s="478"/>
    </row>
    <row r="194" spans="1:6" ht="14.25">
      <c r="A194" s="478"/>
      <c r="B194" s="478" t="s">
        <v>4490</v>
      </c>
      <c r="C194" s="478"/>
      <c r="D194" s="478"/>
      <c r="E194" s="2429"/>
      <c r="F194" s="478"/>
    </row>
    <row r="195" spans="1:6" ht="14.25">
      <c r="A195" s="478"/>
      <c r="B195" s="478" t="s">
        <v>4491</v>
      </c>
      <c r="C195" s="478"/>
      <c r="D195" s="478"/>
      <c r="E195" s="2429"/>
      <c r="F195" s="478"/>
    </row>
    <row r="196" spans="1:6" ht="14.25">
      <c r="A196" s="478"/>
      <c r="B196" s="478" t="s">
        <v>4492</v>
      </c>
      <c r="C196" s="478"/>
      <c r="D196" s="478"/>
      <c r="E196" s="2429"/>
      <c r="F196" s="478"/>
    </row>
    <row r="197" spans="1:6">
      <c r="A197" s="478"/>
      <c r="B197" s="478" t="s">
        <v>4493</v>
      </c>
      <c r="C197" s="478"/>
      <c r="D197" s="478"/>
      <c r="E197" s="2429"/>
      <c r="F197" s="478"/>
    </row>
    <row r="198" spans="1:6" ht="14.25">
      <c r="A198" s="478"/>
      <c r="B198" s="478" t="s">
        <v>4494</v>
      </c>
      <c r="C198" s="478"/>
      <c r="D198" s="478"/>
      <c r="E198" s="2429"/>
      <c r="F198" s="478"/>
    </row>
    <row r="199" spans="1:6" ht="14.25">
      <c r="A199" s="478"/>
      <c r="B199" s="478" t="s">
        <v>4495</v>
      </c>
      <c r="C199" s="478"/>
      <c r="D199" s="478"/>
      <c r="E199" s="2429"/>
      <c r="F199" s="478"/>
    </row>
    <row r="200" spans="1:6">
      <c r="A200" s="478"/>
      <c r="B200" s="478"/>
      <c r="C200" s="478"/>
      <c r="D200" s="478"/>
      <c r="E200" s="2429"/>
      <c r="F200" s="478"/>
    </row>
    <row r="201" spans="1:6" ht="22.5">
      <c r="A201" s="478"/>
      <c r="B201" s="478" t="s">
        <v>4496</v>
      </c>
      <c r="C201" s="478"/>
      <c r="D201" s="478"/>
      <c r="E201" s="2429"/>
      <c r="F201" s="478"/>
    </row>
    <row r="202" spans="1:6">
      <c r="A202" s="478"/>
      <c r="B202" s="478"/>
      <c r="C202" s="478"/>
      <c r="D202" s="478"/>
      <c r="E202" s="2429"/>
      <c r="F202" s="478"/>
    </row>
    <row r="203" spans="1:6" ht="45">
      <c r="A203" s="478"/>
      <c r="B203" s="478" t="s">
        <v>4497</v>
      </c>
      <c r="C203" s="478"/>
      <c r="D203" s="478"/>
      <c r="E203" s="2429"/>
      <c r="F203" s="478"/>
    </row>
    <row r="204" spans="1:6" ht="14.25">
      <c r="A204" s="478"/>
      <c r="B204" s="478" t="s">
        <v>4498</v>
      </c>
      <c r="C204" s="478"/>
      <c r="D204" s="478"/>
      <c r="E204" s="2429"/>
      <c r="F204" s="478"/>
    </row>
    <row r="205" spans="1:6" ht="14.25">
      <c r="A205" s="478"/>
      <c r="B205" s="478" t="s">
        <v>4499</v>
      </c>
      <c r="C205" s="478"/>
      <c r="D205" s="478"/>
      <c r="E205" s="2429"/>
      <c r="F205" s="478"/>
    </row>
    <row r="206" spans="1:6" ht="14.25">
      <c r="A206" s="478"/>
      <c r="B206" s="478" t="s">
        <v>4500</v>
      </c>
      <c r="C206" s="478"/>
      <c r="D206" s="478"/>
      <c r="E206" s="2429"/>
      <c r="F206" s="478"/>
    </row>
    <row r="207" spans="1:6" ht="14.25">
      <c r="A207" s="478"/>
      <c r="B207" s="478" t="s">
        <v>4501</v>
      </c>
      <c r="C207" s="478"/>
      <c r="D207" s="478"/>
      <c r="E207" s="2429"/>
      <c r="F207" s="478"/>
    </row>
    <row r="208" spans="1:6" ht="14.25">
      <c r="A208" s="478"/>
      <c r="B208" s="478" t="s">
        <v>4502</v>
      </c>
      <c r="C208" s="478"/>
      <c r="D208" s="478"/>
      <c r="E208" s="2429"/>
      <c r="F208" s="478"/>
    </row>
    <row r="209" spans="1:6" ht="14.25">
      <c r="A209" s="478"/>
      <c r="B209" s="478" t="s">
        <v>4503</v>
      </c>
      <c r="C209" s="478"/>
      <c r="D209" s="478"/>
      <c r="E209" s="2429"/>
      <c r="F209" s="478"/>
    </row>
    <row r="210" spans="1:6" ht="14.25">
      <c r="A210" s="478"/>
      <c r="B210" s="478" t="s">
        <v>4504</v>
      </c>
      <c r="C210" s="478"/>
      <c r="D210" s="478"/>
      <c r="E210" s="2429"/>
      <c r="F210" s="478"/>
    </row>
    <row r="211" spans="1:6" ht="14.25">
      <c r="A211" s="478"/>
      <c r="B211" s="478" t="s">
        <v>4505</v>
      </c>
      <c r="C211" s="478"/>
      <c r="D211" s="478"/>
      <c r="E211" s="2429"/>
      <c r="F211" s="478"/>
    </row>
    <row r="212" spans="1:6">
      <c r="A212" s="478"/>
      <c r="B212" s="478"/>
      <c r="C212" s="478"/>
      <c r="D212" s="478"/>
      <c r="E212" s="2429"/>
      <c r="F212" s="478"/>
    </row>
    <row r="213" spans="1:6" ht="22.5">
      <c r="A213" s="478"/>
      <c r="B213" s="478" t="s">
        <v>4422</v>
      </c>
      <c r="C213" s="478"/>
      <c r="D213" s="478"/>
      <c r="E213" s="2429"/>
      <c r="F213" s="478"/>
    </row>
    <row r="214" spans="1:6">
      <c r="A214" s="478"/>
      <c r="B214" s="478"/>
      <c r="C214" s="478"/>
      <c r="D214" s="478"/>
      <c r="E214" s="2429"/>
      <c r="F214" s="478"/>
    </row>
    <row r="215" spans="1:6">
      <c r="A215" s="478"/>
      <c r="B215" s="478" t="s">
        <v>4423</v>
      </c>
      <c r="C215" s="478"/>
      <c r="D215" s="478"/>
      <c r="E215" s="2429"/>
      <c r="F215" s="478"/>
    </row>
    <row r="216" spans="1:6">
      <c r="A216" s="478"/>
      <c r="B216" s="478" t="s">
        <v>4506</v>
      </c>
      <c r="C216" s="478"/>
      <c r="D216" s="478"/>
      <c r="E216" s="2429"/>
      <c r="F216" s="478"/>
    </row>
    <row r="217" spans="1:6">
      <c r="A217" s="478"/>
      <c r="B217" s="478" t="s">
        <v>4507</v>
      </c>
      <c r="C217" s="478"/>
      <c r="D217" s="478"/>
      <c r="E217" s="2429"/>
      <c r="F217" s="478"/>
    </row>
    <row r="218" spans="1:6">
      <c r="A218" s="478"/>
      <c r="B218" s="478" t="s">
        <v>4508</v>
      </c>
      <c r="C218" s="478"/>
      <c r="D218" s="478"/>
      <c r="E218" s="2429"/>
      <c r="F218" s="478"/>
    </row>
    <row r="219" spans="1:6">
      <c r="A219" s="478"/>
      <c r="B219" s="478"/>
      <c r="C219" s="478"/>
      <c r="D219" s="478"/>
      <c r="E219" s="2429"/>
      <c r="F219" s="478"/>
    </row>
    <row r="220" spans="1:6">
      <c r="A220" s="478"/>
      <c r="B220" s="478" t="s">
        <v>4427</v>
      </c>
      <c r="C220" s="478"/>
      <c r="D220" s="478"/>
      <c r="E220" s="2429"/>
      <c r="F220" s="478"/>
    </row>
    <row r="221" spans="1:6">
      <c r="A221" s="478"/>
      <c r="B221" s="478"/>
      <c r="C221" s="478"/>
      <c r="D221" s="478"/>
      <c r="E221" s="2429"/>
      <c r="F221" s="478"/>
    </row>
    <row r="222" spans="1:6" ht="45.75">
      <c r="A222" s="478"/>
      <c r="B222" s="478" t="s">
        <v>5402</v>
      </c>
      <c r="C222" s="478"/>
      <c r="D222" s="478"/>
      <c r="E222" s="2429"/>
      <c r="F222" s="478"/>
    </row>
    <row r="223" spans="1:6">
      <c r="A223" s="478"/>
      <c r="B223" s="478" t="s">
        <v>4509</v>
      </c>
      <c r="C223" s="478"/>
      <c r="D223" s="478"/>
      <c r="E223" s="2429"/>
      <c r="F223" s="478"/>
    </row>
    <row r="224" spans="1:6">
      <c r="A224" s="478"/>
      <c r="B224" s="478" t="s">
        <v>4510</v>
      </c>
      <c r="C224" s="478"/>
      <c r="D224" s="478"/>
      <c r="E224" s="2429"/>
      <c r="F224" s="478"/>
    </row>
    <row r="225" spans="1:6">
      <c r="A225" s="478"/>
      <c r="B225" s="478" t="s">
        <v>4511</v>
      </c>
      <c r="C225" s="478"/>
      <c r="D225" s="478"/>
      <c r="E225" s="2429"/>
      <c r="F225" s="478"/>
    </row>
    <row r="226" spans="1:6">
      <c r="A226" s="478"/>
      <c r="B226" s="478"/>
      <c r="C226" s="478"/>
      <c r="D226" s="478"/>
      <c r="E226" s="2429"/>
      <c r="F226" s="478"/>
    </row>
    <row r="227" spans="1:6" ht="22.5">
      <c r="A227" s="478"/>
      <c r="B227" s="478" t="s">
        <v>4512</v>
      </c>
      <c r="C227" s="478"/>
      <c r="D227" s="478"/>
      <c r="E227" s="2429"/>
      <c r="F227" s="478"/>
    </row>
    <row r="228" spans="1:6">
      <c r="A228" s="478"/>
      <c r="B228" s="478"/>
      <c r="C228" s="478"/>
      <c r="D228" s="478"/>
      <c r="E228" s="2429"/>
      <c r="F228" s="478"/>
    </row>
    <row r="229" spans="1:6" ht="45.75">
      <c r="A229" s="478"/>
      <c r="B229" s="478" t="s">
        <v>5403</v>
      </c>
      <c r="C229" s="478"/>
      <c r="D229" s="478"/>
      <c r="E229" s="2429"/>
      <c r="F229" s="478"/>
    </row>
    <row r="230" spans="1:6">
      <c r="A230" s="478"/>
      <c r="B230" s="478" t="s">
        <v>4513</v>
      </c>
      <c r="C230" s="478"/>
      <c r="D230" s="478"/>
      <c r="E230" s="2429"/>
      <c r="F230" s="478"/>
    </row>
    <row r="231" spans="1:6">
      <c r="A231" s="478"/>
      <c r="B231" s="478" t="s">
        <v>4464</v>
      </c>
      <c r="C231" s="478"/>
      <c r="D231" s="478"/>
      <c r="E231" s="2429"/>
      <c r="F231" s="478"/>
    </row>
    <row r="232" spans="1:6">
      <c r="A232" s="478"/>
      <c r="B232" s="478" t="s">
        <v>4465</v>
      </c>
      <c r="C232" s="478"/>
      <c r="D232" s="478"/>
      <c r="E232" s="2429"/>
      <c r="F232" s="478"/>
    </row>
    <row r="233" spans="1:6">
      <c r="A233" s="478"/>
      <c r="B233" s="478"/>
      <c r="C233" s="478"/>
      <c r="D233" s="478"/>
      <c r="E233" s="2429"/>
      <c r="F233" s="478"/>
    </row>
    <row r="234" spans="1:6" ht="22.5">
      <c r="A234" s="478"/>
      <c r="B234" s="478" t="s">
        <v>4374</v>
      </c>
      <c r="C234" s="478"/>
      <c r="D234" s="478"/>
      <c r="E234" s="2429"/>
      <c r="F234" s="478"/>
    </row>
    <row r="235" spans="1:6">
      <c r="A235" s="478"/>
      <c r="B235" s="478" t="s">
        <v>4375</v>
      </c>
      <c r="C235" s="478"/>
      <c r="D235" s="478"/>
      <c r="E235" s="2429"/>
      <c r="F235" s="478"/>
    </row>
    <row r="236" spans="1:6">
      <c r="A236" s="478"/>
      <c r="B236" s="478" t="s">
        <v>4376</v>
      </c>
      <c r="C236" s="478"/>
      <c r="D236" s="478"/>
      <c r="E236" s="2429"/>
      <c r="F236" s="478"/>
    </row>
    <row r="237" spans="1:6">
      <c r="A237" s="478"/>
      <c r="B237" s="478"/>
      <c r="C237" s="478"/>
      <c r="D237" s="478"/>
      <c r="E237" s="2429"/>
      <c r="F237" s="478"/>
    </row>
    <row r="238" spans="1:6">
      <c r="A238" s="478"/>
      <c r="B238" s="478" t="s">
        <v>4432</v>
      </c>
      <c r="C238" s="478"/>
      <c r="D238" s="478"/>
      <c r="E238" s="2429"/>
      <c r="F238" s="478"/>
    </row>
    <row r="239" spans="1:6">
      <c r="A239" s="478"/>
      <c r="B239" s="478"/>
      <c r="C239" s="478"/>
      <c r="D239" s="478"/>
      <c r="E239" s="2429"/>
      <c r="F239" s="478"/>
    </row>
    <row r="240" spans="1:6" ht="56.25">
      <c r="A240" s="478"/>
      <c r="B240" s="478" t="s">
        <v>4514</v>
      </c>
      <c r="C240" s="478"/>
      <c r="D240" s="478"/>
      <c r="E240" s="2429"/>
      <c r="F240" s="478"/>
    </row>
    <row r="241" spans="1:6" ht="14.25">
      <c r="A241" s="478"/>
      <c r="B241" s="478" t="s">
        <v>4515</v>
      </c>
      <c r="C241" s="478"/>
      <c r="D241" s="478"/>
      <c r="E241" s="2429"/>
      <c r="F241" s="478"/>
    </row>
    <row r="242" spans="1:6" ht="14.25">
      <c r="A242" s="478"/>
      <c r="B242" s="478" t="s">
        <v>4516</v>
      </c>
      <c r="C242" s="478"/>
      <c r="D242" s="478"/>
      <c r="E242" s="2429"/>
      <c r="F242" s="478"/>
    </row>
    <row r="243" spans="1:6" ht="14.25">
      <c r="A243" s="478"/>
      <c r="B243" s="478" t="s">
        <v>4517</v>
      </c>
      <c r="C243" s="478"/>
      <c r="D243" s="478"/>
      <c r="E243" s="2429"/>
      <c r="F243" s="478"/>
    </row>
    <row r="244" spans="1:6" ht="14.25">
      <c r="A244" s="478"/>
      <c r="B244" s="478" t="s">
        <v>4518</v>
      </c>
      <c r="C244" s="478"/>
      <c r="D244" s="478"/>
      <c r="E244" s="2429"/>
      <c r="F244" s="478"/>
    </row>
    <row r="245" spans="1:6" ht="14.25">
      <c r="A245" s="478"/>
      <c r="B245" s="478" t="s">
        <v>4519</v>
      </c>
      <c r="C245" s="478"/>
      <c r="D245" s="478"/>
      <c r="E245" s="2429"/>
      <c r="F245" s="478"/>
    </row>
    <row r="246" spans="1:6">
      <c r="A246" s="478"/>
      <c r="B246" s="478" t="s">
        <v>4403</v>
      </c>
      <c r="C246" s="478"/>
      <c r="D246" s="478"/>
      <c r="E246" s="2429"/>
      <c r="F246" s="478"/>
    </row>
    <row r="247" spans="1:6">
      <c r="A247" s="478"/>
      <c r="B247" s="478"/>
      <c r="C247" s="478"/>
      <c r="D247" s="478"/>
      <c r="E247" s="2429"/>
      <c r="F247" s="478"/>
    </row>
    <row r="248" spans="1:6" ht="67.5">
      <c r="A248" s="478"/>
      <c r="B248" s="478" t="s">
        <v>5404</v>
      </c>
      <c r="C248" s="478"/>
      <c r="D248" s="478"/>
      <c r="E248" s="2429"/>
      <c r="F248" s="478"/>
    </row>
    <row r="249" spans="1:6">
      <c r="A249" s="478"/>
      <c r="B249" s="478"/>
      <c r="C249" s="478"/>
      <c r="D249" s="478"/>
      <c r="E249" s="2429"/>
      <c r="F249" s="478"/>
    </row>
    <row r="250" spans="1:6">
      <c r="A250" s="478"/>
      <c r="B250" s="478" t="s">
        <v>4441</v>
      </c>
      <c r="C250" s="478"/>
      <c r="D250" s="478"/>
      <c r="E250" s="2429"/>
      <c r="F250" s="478"/>
    </row>
    <row r="251" spans="1:6">
      <c r="A251" s="478"/>
      <c r="B251" s="478" t="s">
        <v>4442</v>
      </c>
      <c r="C251" s="478"/>
      <c r="D251" s="478"/>
      <c r="E251" s="2429"/>
      <c r="F251" s="478"/>
    </row>
    <row r="252" spans="1:6">
      <c r="A252" s="478"/>
      <c r="B252" s="478" t="s">
        <v>4443</v>
      </c>
      <c r="C252" s="478"/>
      <c r="D252" s="478"/>
      <c r="E252" s="2429"/>
      <c r="F252" s="478"/>
    </row>
    <row r="253" spans="1:6">
      <c r="A253" s="478"/>
      <c r="B253" s="478" t="s">
        <v>4444</v>
      </c>
      <c r="C253" s="478"/>
      <c r="D253" s="478"/>
      <c r="E253" s="2429"/>
      <c r="F253" s="478"/>
    </row>
    <row r="254" spans="1:6">
      <c r="A254" s="478"/>
      <c r="B254" s="478"/>
      <c r="C254" s="478"/>
      <c r="D254" s="478"/>
      <c r="E254" s="2429"/>
      <c r="F254" s="478"/>
    </row>
    <row r="255" spans="1:6">
      <c r="A255" s="478"/>
      <c r="B255" s="478" t="s">
        <v>4445</v>
      </c>
      <c r="C255" s="478"/>
      <c r="D255" s="478"/>
      <c r="E255" s="2429"/>
      <c r="F255" s="478"/>
    </row>
    <row r="256" spans="1:6" ht="22.5">
      <c r="A256" s="478"/>
      <c r="B256" s="2082" t="s">
        <v>5405</v>
      </c>
      <c r="C256" s="478"/>
      <c r="D256" s="2083"/>
      <c r="E256" s="2428"/>
      <c r="F256" s="478"/>
    </row>
    <row r="257" spans="1:6">
      <c r="A257" s="478"/>
      <c r="B257" s="478" t="s">
        <v>4446</v>
      </c>
      <c r="C257" s="478"/>
      <c r="D257" s="2083"/>
      <c r="E257" s="2428"/>
      <c r="F257" s="478"/>
    </row>
    <row r="258" spans="1:6">
      <c r="A258" s="478"/>
      <c r="B258" s="478" t="s">
        <v>4447</v>
      </c>
      <c r="C258" s="478"/>
      <c r="D258" s="2083"/>
      <c r="E258" s="2428"/>
      <c r="F258" s="478"/>
    </row>
    <row r="259" spans="1:6">
      <c r="A259" s="478"/>
      <c r="B259" s="478" t="s">
        <v>4448</v>
      </c>
      <c r="C259" s="478"/>
      <c r="D259" s="2083"/>
      <c r="E259" s="2428"/>
      <c r="F259" s="478"/>
    </row>
    <row r="260" spans="1:6">
      <c r="A260" s="478"/>
      <c r="B260" s="478" t="s">
        <v>4449</v>
      </c>
      <c r="C260" s="478"/>
      <c r="D260" s="2083"/>
      <c r="E260" s="2428"/>
      <c r="F260" s="478"/>
    </row>
    <row r="261" spans="1:6">
      <c r="A261" s="478"/>
      <c r="B261" s="478"/>
      <c r="C261" s="478"/>
      <c r="D261" s="478"/>
      <c r="E261" s="2429"/>
      <c r="F261" s="478"/>
    </row>
    <row r="262" spans="1:6">
      <c r="A262" s="478"/>
      <c r="B262" s="478" t="s">
        <v>4450</v>
      </c>
      <c r="C262" s="478"/>
      <c r="D262" s="478"/>
      <c r="E262" s="2429"/>
      <c r="F262" s="478"/>
    </row>
    <row r="263" spans="1:6">
      <c r="A263" s="478"/>
      <c r="B263" s="478" t="s">
        <v>4520</v>
      </c>
      <c r="C263" s="478"/>
      <c r="D263" s="478"/>
      <c r="E263" s="2429"/>
      <c r="F263" s="478"/>
    </row>
    <row r="264" spans="1:6">
      <c r="A264" s="478"/>
      <c r="B264" s="478" t="s">
        <v>4521</v>
      </c>
      <c r="C264" s="478"/>
      <c r="D264" s="478"/>
      <c r="E264" s="2429"/>
      <c r="F264" s="478"/>
    </row>
    <row r="265" spans="1:6">
      <c r="A265" s="478"/>
      <c r="B265" s="478" t="s">
        <v>4453</v>
      </c>
      <c r="C265" s="478"/>
      <c r="D265" s="478"/>
      <c r="E265" s="2429"/>
      <c r="F265" s="478"/>
    </row>
    <row r="266" spans="1:6">
      <c r="A266" s="478"/>
      <c r="B266" s="478" t="s">
        <v>4454</v>
      </c>
      <c r="C266" s="478"/>
      <c r="D266" s="478"/>
      <c r="E266" s="2429"/>
      <c r="F266" s="478"/>
    </row>
    <row r="267" spans="1:6">
      <c r="A267" s="478"/>
      <c r="B267" s="478" t="s">
        <v>4455</v>
      </c>
      <c r="C267" s="478"/>
      <c r="D267" s="478"/>
      <c r="E267" s="2429"/>
      <c r="F267" s="478"/>
    </row>
    <row r="268" spans="1:6">
      <c r="A268" s="478"/>
      <c r="B268" s="478" t="s">
        <v>4456</v>
      </c>
      <c r="C268" s="478"/>
      <c r="D268" s="478"/>
      <c r="E268" s="2429"/>
      <c r="F268" s="478"/>
    </row>
    <row r="269" spans="1:6">
      <c r="A269" s="478"/>
      <c r="B269" s="478" t="s">
        <v>4457</v>
      </c>
      <c r="C269" s="478"/>
      <c r="D269" s="478"/>
      <c r="E269" s="2429"/>
      <c r="F269" s="478"/>
    </row>
    <row r="270" spans="1:6">
      <c r="A270" s="478"/>
      <c r="B270" s="478" t="s">
        <v>4458</v>
      </c>
      <c r="C270" s="478"/>
      <c r="D270" s="478"/>
      <c r="E270" s="2429"/>
      <c r="F270" s="478"/>
    </row>
    <row r="271" spans="1:6">
      <c r="A271" s="478"/>
      <c r="B271" s="478" t="s">
        <v>4522</v>
      </c>
      <c r="C271" s="478"/>
      <c r="D271" s="478"/>
      <c r="E271" s="2429"/>
      <c r="F271" s="478"/>
    </row>
    <row r="272" spans="1:6">
      <c r="A272" s="478"/>
      <c r="B272" s="478"/>
      <c r="C272" s="478"/>
      <c r="D272" s="478"/>
      <c r="E272" s="2429"/>
      <c r="F272" s="1535"/>
    </row>
    <row r="273" spans="1:6">
      <c r="A273" s="1442"/>
      <c r="B273" s="1446" t="s">
        <v>4460</v>
      </c>
      <c r="C273" s="1444"/>
      <c r="D273" s="1445"/>
      <c r="E273" s="2430"/>
      <c r="F273" s="1536"/>
    </row>
    <row r="274" spans="1:6">
      <c r="A274" s="478"/>
      <c r="B274" s="478"/>
      <c r="C274" s="478"/>
      <c r="D274" s="478"/>
      <c r="E274" s="2429"/>
      <c r="F274" s="478"/>
    </row>
    <row r="275" spans="1:6">
      <c r="A275" s="1439" t="s">
        <v>4523</v>
      </c>
      <c r="B275" s="1440" t="s">
        <v>4524</v>
      </c>
      <c r="C275" s="478" t="s">
        <v>3598</v>
      </c>
      <c r="D275" s="2083">
        <v>1</v>
      </c>
      <c r="E275" s="2431">
        <v>300</v>
      </c>
      <c r="F275" s="2081">
        <f t="shared" ref="F275" si="2">D275*E275</f>
        <v>300</v>
      </c>
    </row>
    <row r="276" spans="1:6" ht="78.75">
      <c r="A276" s="478"/>
      <c r="B276" s="478" t="s">
        <v>4525</v>
      </c>
      <c r="C276" s="478"/>
      <c r="D276" s="478"/>
      <c r="E276" s="2429"/>
      <c r="F276" s="478"/>
    </row>
    <row r="277" spans="1:6" ht="13.5">
      <c r="A277" s="478"/>
      <c r="B277" s="478" t="s">
        <v>4526</v>
      </c>
      <c r="C277" s="478"/>
      <c r="D277" s="478"/>
      <c r="E277" s="2429"/>
      <c r="F277" s="478"/>
    </row>
    <row r="278" spans="1:6" ht="14.25">
      <c r="A278" s="478"/>
      <c r="B278" s="478" t="s">
        <v>4527</v>
      </c>
      <c r="C278" s="478"/>
      <c r="D278" s="478"/>
      <c r="E278" s="2429"/>
      <c r="F278" s="478"/>
    </row>
    <row r="279" spans="1:6" ht="14.25">
      <c r="A279" s="478"/>
      <c r="B279" s="478" t="s">
        <v>4528</v>
      </c>
      <c r="C279" s="478"/>
      <c r="D279" s="478"/>
      <c r="E279" s="2429"/>
      <c r="F279" s="478"/>
    </row>
    <row r="280" spans="1:6" ht="14.25">
      <c r="A280" s="478"/>
      <c r="B280" s="478" t="s">
        <v>4529</v>
      </c>
      <c r="C280" s="478"/>
      <c r="D280" s="478"/>
      <c r="E280" s="2429"/>
      <c r="F280" s="478"/>
    </row>
    <row r="281" spans="1:6">
      <c r="A281" s="478"/>
      <c r="B281" s="478" t="s">
        <v>4530</v>
      </c>
      <c r="C281" s="478"/>
      <c r="D281" s="478"/>
      <c r="E281" s="2429"/>
      <c r="F281" s="478"/>
    </row>
    <row r="282" spans="1:6">
      <c r="A282" s="478"/>
      <c r="B282" s="478" t="s">
        <v>4531</v>
      </c>
      <c r="C282" s="478"/>
      <c r="D282" s="478"/>
      <c r="E282" s="2429"/>
      <c r="F282" s="478"/>
    </row>
    <row r="283" spans="1:6">
      <c r="A283" s="478"/>
      <c r="B283" s="478"/>
      <c r="C283" s="478"/>
      <c r="D283" s="478"/>
      <c r="E283" s="2429"/>
      <c r="F283" s="1535"/>
    </row>
    <row r="284" spans="1:6">
      <c r="A284" s="1442"/>
      <c r="B284" s="1446" t="s">
        <v>4460</v>
      </c>
      <c r="C284" s="1444"/>
      <c r="D284" s="1445"/>
      <c r="E284" s="2430"/>
      <c r="F284" s="1536"/>
    </row>
    <row r="285" spans="1:6">
      <c r="A285" s="478"/>
      <c r="B285" s="478"/>
      <c r="C285" s="478"/>
      <c r="D285" s="478"/>
      <c r="E285" s="2429"/>
      <c r="F285" s="478"/>
    </row>
    <row r="286" spans="1:6">
      <c r="A286" s="1439" t="s">
        <v>4532</v>
      </c>
      <c r="B286" s="1440" t="s">
        <v>4524</v>
      </c>
      <c r="C286" s="478" t="s">
        <v>3598</v>
      </c>
      <c r="D286" s="478">
        <v>1</v>
      </c>
      <c r="E286" s="2428">
        <v>4000</v>
      </c>
      <c r="F286" s="2081">
        <f t="shared" ref="F286" si="3">D286*E286</f>
        <v>4000</v>
      </c>
    </row>
    <row r="287" spans="1:6" ht="78.75">
      <c r="A287" s="478"/>
      <c r="B287" s="478" t="s">
        <v>4533</v>
      </c>
      <c r="C287" s="478"/>
      <c r="D287" s="478"/>
      <c r="E287" s="2429"/>
      <c r="F287" s="478"/>
    </row>
    <row r="288" spans="1:6" ht="13.5">
      <c r="A288" s="478"/>
      <c r="B288" s="478" t="s">
        <v>4534</v>
      </c>
      <c r="C288" s="478"/>
      <c r="D288" s="478"/>
      <c r="E288" s="2429"/>
      <c r="F288" s="478"/>
    </row>
    <row r="289" spans="1:6" ht="14.25">
      <c r="A289" s="478"/>
      <c r="B289" s="478" t="s">
        <v>4535</v>
      </c>
      <c r="C289" s="478"/>
      <c r="D289" s="478"/>
      <c r="E289" s="2429"/>
      <c r="F289" s="478"/>
    </row>
    <row r="290" spans="1:6" ht="14.25">
      <c r="A290" s="478"/>
      <c r="B290" s="478" t="s">
        <v>4536</v>
      </c>
      <c r="C290" s="478"/>
      <c r="D290" s="478"/>
      <c r="E290" s="2429"/>
      <c r="F290" s="478"/>
    </row>
    <row r="291" spans="1:6" ht="14.25">
      <c r="A291" s="478"/>
      <c r="B291" s="478" t="s">
        <v>4537</v>
      </c>
      <c r="C291" s="478"/>
      <c r="D291" s="478"/>
      <c r="E291" s="2429"/>
      <c r="F291" s="478"/>
    </row>
    <row r="292" spans="1:6">
      <c r="A292" s="478"/>
      <c r="B292" s="478" t="s">
        <v>4530</v>
      </c>
      <c r="C292" s="478"/>
      <c r="D292" s="478"/>
      <c r="E292" s="2429"/>
      <c r="F292" s="478"/>
    </row>
    <row r="293" spans="1:6">
      <c r="A293" s="478"/>
      <c r="B293" s="478" t="s">
        <v>4538</v>
      </c>
      <c r="C293" s="478"/>
      <c r="D293" s="478"/>
      <c r="E293" s="2429"/>
      <c r="F293" s="478"/>
    </row>
    <row r="294" spans="1:6">
      <c r="A294" s="478"/>
      <c r="B294" s="478"/>
      <c r="C294" s="478"/>
      <c r="D294" s="478"/>
      <c r="E294" s="2429"/>
      <c r="F294" s="1535"/>
    </row>
    <row r="295" spans="1:6">
      <c r="A295" s="1442"/>
      <c r="B295" s="1446" t="s">
        <v>4460</v>
      </c>
      <c r="C295" s="1444"/>
      <c r="D295" s="1445"/>
      <c r="E295" s="2430"/>
      <c r="F295" s="1536"/>
    </row>
    <row r="296" spans="1:6">
      <c r="A296" s="478"/>
      <c r="B296" s="478"/>
      <c r="C296" s="478"/>
      <c r="D296" s="478"/>
      <c r="E296" s="2429"/>
      <c r="F296" s="478"/>
    </row>
    <row r="297" spans="1:6">
      <c r="A297" s="1439" t="s">
        <v>4539</v>
      </c>
      <c r="B297" s="1440" t="s">
        <v>4540</v>
      </c>
      <c r="C297" s="478" t="s">
        <v>3598</v>
      </c>
      <c r="D297" s="2083">
        <v>1</v>
      </c>
      <c r="E297" s="2431">
        <v>2000</v>
      </c>
      <c r="F297" s="2081">
        <f t="shared" ref="F297" si="4">D297*E297</f>
        <v>2000</v>
      </c>
    </row>
    <row r="298" spans="1:6" ht="45">
      <c r="A298" s="478"/>
      <c r="B298" s="478" t="s">
        <v>4541</v>
      </c>
      <c r="C298" s="478"/>
      <c r="D298" s="478"/>
      <c r="E298" s="2432"/>
      <c r="F298" s="478"/>
    </row>
    <row r="299" spans="1:6" ht="45">
      <c r="A299" s="478"/>
      <c r="B299" s="478" t="s">
        <v>4542</v>
      </c>
      <c r="C299" s="478"/>
      <c r="D299" s="478"/>
      <c r="E299" s="2432"/>
      <c r="F299" s="478"/>
    </row>
    <row r="300" spans="1:6" ht="56.25">
      <c r="A300" s="478"/>
      <c r="B300" s="478" t="s">
        <v>4543</v>
      </c>
      <c r="C300" s="478"/>
      <c r="D300" s="478"/>
      <c r="E300" s="2432"/>
      <c r="F300" s="478"/>
    </row>
    <row r="301" spans="1:6">
      <c r="A301" s="478"/>
      <c r="B301" s="478"/>
      <c r="C301" s="478"/>
      <c r="D301" s="478"/>
      <c r="E301" s="2432"/>
      <c r="F301" s="478"/>
    </row>
    <row r="302" spans="1:6">
      <c r="A302" s="1439" t="s">
        <v>4544</v>
      </c>
      <c r="B302" s="1440" t="s">
        <v>4545</v>
      </c>
      <c r="C302" s="1444" t="s">
        <v>95</v>
      </c>
      <c r="D302" s="2085">
        <v>1</v>
      </c>
      <c r="E302" s="2431">
        <v>2500</v>
      </c>
      <c r="F302" s="2081">
        <f t="shared" ref="F302" si="5">D302*E302</f>
        <v>2500</v>
      </c>
    </row>
    <row r="303" spans="1:6">
      <c r="A303" s="1442"/>
      <c r="B303" s="1447" t="s">
        <v>4545</v>
      </c>
      <c r="C303" s="1444"/>
      <c r="D303" s="1445"/>
      <c r="E303" s="2433"/>
      <c r="F303" s="1537"/>
    </row>
    <row r="304" spans="1:6" ht="33.75">
      <c r="A304" s="1442"/>
      <c r="B304" s="1448" t="s">
        <v>4546</v>
      </c>
      <c r="C304" s="1444"/>
      <c r="D304" s="1445"/>
      <c r="E304" s="2433"/>
      <c r="F304" s="1538"/>
    </row>
    <row r="305" spans="1:6" ht="33.75">
      <c r="A305" s="1449"/>
      <c r="B305" s="1448" t="s">
        <v>4547</v>
      </c>
      <c r="C305" s="1444"/>
      <c r="D305" s="1445"/>
      <c r="E305" s="2433"/>
      <c r="F305" s="1538"/>
    </row>
    <row r="306" spans="1:6">
      <c r="A306" s="478"/>
      <c r="B306" s="478"/>
      <c r="C306" s="478"/>
      <c r="D306" s="478"/>
      <c r="E306" s="2432"/>
      <c r="F306" s="478"/>
    </row>
    <row r="307" spans="1:6">
      <c r="A307" s="1439" t="s">
        <v>4548</v>
      </c>
      <c r="B307" s="1440" t="s">
        <v>4549</v>
      </c>
      <c r="C307" s="1444"/>
      <c r="D307" s="1445"/>
      <c r="E307" s="2433"/>
      <c r="F307" s="1537"/>
    </row>
    <row r="308" spans="1:6">
      <c r="A308" s="1442"/>
      <c r="B308" s="1447" t="s">
        <v>4550</v>
      </c>
      <c r="C308" s="1444" t="s">
        <v>95</v>
      </c>
      <c r="D308" s="2085">
        <v>1</v>
      </c>
      <c r="E308" s="2431">
        <v>3000</v>
      </c>
      <c r="F308" s="2081">
        <f t="shared" ref="F308" si="6">D308*E308</f>
        <v>3000</v>
      </c>
    </row>
    <row r="309" spans="1:6" ht="33.75">
      <c r="A309" s="1442"/>
      <c r="B309" s="1448" t="s">
        <v>4551</v>
      </c>
      <c r="C309" s="1444"/>
      <c r="D309" s="1445"/>
      <c r="E309" s="2433"/>
      <c r="F309" s="1538"/>
    </row>
    <row r="310" spans="1:6">
      <c r="A310" s="1449"/>
      <c r="B310" s="1448"/>
      <c r="C310" s="1444"/>
      <c r="D310" s="1445"/>
      <c r="E310" s="2433"/>
      <c r="F310" s="1538"/>
    </row>
    <row r="311" spans="1:6">
      <c r="A311" s="1442"/>
      <c r="B311" s="1447" t="s">
        <v>4552</v>
      </c>
      <c r="C311" s="1444" t="s">
        <v>95</v>
      </c>
      <c r="D311" s="2085">
        <v>1</v>
      </c>
      <c r="E311" s="2431">
        <v>1500</v>
      </c>
      <c r="F311" s="2081">
        <f t="shared" ref="F311" si="7">D311*E311</f>
        <v>1500</v>
      </c>
    </row>
    <row r="312" spans="1:6" ht="78.75">
      <c r="A312" s="1442"/>
      <c r="B312" s="1448" t="s">
        <v>4553</v>
      </c>
      <c r="C312" s="1444"/>
      <c r="D312" s="1445"/>
      <c r="E312" s="2430"/>
      <c r="F312" s="1538"/>
    </row>
    <row r="313" spans="1:6">
      <c r="A313" s="1449"/>
      <c r="B313" s="1448"/>
      <c r="C313" s="1444"/>
      <c r="D313" s="1445"/>
      <c r="E313" s="2430"/>
      <c r="F313" s="1538"/>
    </row>
    <row r="314" spans="1:6">
      <c r="A314" s="1442"/>
      <c r="B314" s="1447" t="s">
        <v>4554</v>
      </c>
      <c r="C314" s="1444" t="s">
        <v>95</v>
      </c>
      <c r="D314" s="2085">
        <v>1</v>
      </c>
      <c r="E314" s="2431">
        <v>2500</v>
      </c>
      <c r="F314" s="2081">
        <f t="shared" ref="F314" si="8">D314*E314</f>
        <v>2500</v>
      </c>
    </row>
    <row r="315" spans="1:6" ht="45">
      <c r="A315" s="1442"/>
      <c r="B315" s="1448" t="s">
        <v>4555</v>
      </c>
      <c r="C315" s="1444"/>
      <c r="D315" s="1445"/>
      <c r="E315" s="2433"/>
      <c r="F315" s="1538"/>
    </row>
    <row r="316" spans="1:6">
      <c r="A316" s="1449"/>
      <c r="B316" s="1448"/>
      <c r="C316" s="1444"/>
      <c r="D316" s="1445"/>
      <c r="E316" s="2433"/>
      <c r="F316" s="1538"/>
    </row>
    <row r="317" spans="1:6">
      <c r="A317" s="1442"/>
      <c r="B317" s="1447" t="s">
        <v>4556</v>
      </c>
      <c r="C317" s="1444" t="s">
        <v>95</v>
      </c>
      <c r="D317" s="2085">
        <v>1</v>
      </c>
      <c r="E317" s="2431">
        <v>3000</v>
      </c>
      <c r="F317" s="2081">
        <f t="shared" ref="F317" si="9">D317*E317</f>
        <v>3000</v>
      </c>
    </row>
    <row r="318" spans="1:6" ht="56.25">
      <c r="A318" s="1442"/>
      <c r="B318" s="1448" t="s">
        <v>4557</v>
      </c>
      <c r="C318" s="1444"/>
      <c r="D318" s="1445"/>
      <c r="E318" s="2433"/>
      <c r="F318" s="1538"/>
    </row>
    <row r="319" spans="1:6">
      <c r="A319" s="478"/>
      <c r="B319" s="478"/>
      <c r="C319" s="478"/>
      <c r="D319" s="478"/>
      <c r="E319" s="2432"/>
      <c r="F319" s="478"/>
    </row>
    <row r="320" spans="1:6">
      <c r="A320" s="1439" t="s">
        <v>4558</v>
      </c>
      <c r="B320" s="1440" t="s">
        <v>4559</v>
      </c>
      <c r="C320" s="1444" t="s">
        <v>95</v>
      </c>
      <c r="D320" s="2085">
        <v>1</v>
      </c>
      <c r="E320" s="2431">
        <v>3500</v>
      </c>
      <c r="F320" s="2081">
        <f t="shared" ref="F320" si="10">D320*E320</f>
        <v>3500</v>
      </c>
    </row>
    <row r="321" spans="1:6" ht="45">
      <c r="A321" s="1449"/>
      <c r="B321" s="1447" t="s">
        <v>4560</v>
      </c>
      <c r="C321" s="1450"/>
      <c r="D321" s="1451"/>
      <c r="E321" s="2434"/>
      <c r="F321" s="132"/>
    </row>
    <row r="322" spans="1:6" ht="22.5">
      <c r="A322" s="1449"/>
      <c r="B322" s="1448" t="s">
        <v>4561</v>
      </c>
      <c r="C322" s="1444"/>
      <c r="D322" s="2085"/>
      <c r="E322" s="2431"/>
      <c r="F322" s="132"/>
    </row>
    <row r="323" spans="1:6" ht="33.75">
      <c r="A323" s="1449"/>
      <c r="B323" s="1448" t="s">
        <v>4562</v>
      </c>
      <c r="C323" s="1444"/>
      <c r="D323" s="2085"/>
      <c r="E323" s="2431"/>
      <c r="F323" s="132"/>
    </row>
    <row r="324" spans="1:6" ht="22.5">
      <c r="A324" s="1449"/>
      <c r="B324" s="1448" t="s">
        <v>4563</v>
      </c>
      <c r="C324" s="1444"/>
      <c r="D324" s="2085"/>
      <c r="E324" s="2431"/>
      <c r="F324" s="132"/>
    </row>
    <row r="325" spans="1:6">
      <c r="A325" s="1449"/>
      <c r="B325" s="1448" t="s">
        <v>4564</v>
      </c>
      <c r="C325" s="1444"/>
      <c r="D325" s="2085"/>
      <c r="E325" s="2431"/>
      <c r="F325" s="132"/>
    </row>
    <row r="326" spans="1:6">
      <c r="A326" s="1442"/>
      <c r="B326" s="1452"/>
      <c r="C326" s="1453"/>
      <c r="D326" s="1451"/>
      <c r="E326" s="2434"/>
      <c r="F326" s="132"/>
    </row>
    <row r="327" spans="1:6">
      <c r="A327" s="1439" t="s">
        <v>4565</v>
      </c>
      <c r="B327" s="1440" t="s">
        <v>4566</v>
      </c>
      <c r="C327" s="1444" t="s">
        <v>95</v>
      </c>
      <c r="D327" s="2085">
        <v>1</v>
      </c>
      <c r="E327" s="2431">
        <v>2000</v>
      </c>
      <c r="F327" s="2081">
        <f t="shared" ref="F327" si="11">D327*E327</f>
        <v>2000</v>
      </c>
    </row>
    <row r="328" spans="1:6" ht="67.5">
      <c r="A328" s="1449"/>
      <c r="B328" s="1447" t="s">
        <v>4567</v>
      </c>
      <c r="C328" s="1450"/>
      <c r="D328" s="1451"/>
      <c r="E328" s="2434"/>
      <c r="F328" s="1539"/>
    </row>
    <row r="329" spans="1:6">
      <c r="A329" s="1449"/>
      <c r="B329" s="1447"/>
      <c r="C329" s="1450"/>
      <c r="D329" s="1451"/>
      <c r="E329" s="2434"/>
      <c r="F329" s="1540"/>
    </row>
    <row r="330" spans="1:6">
      <c r="A330" s="1439" t="s">
        <v>4568</v>
      </c>
      <c r="B330" s="1440" t="s">
        <v>3745</v>
      </c>
      <c r="C330" s="478" t="s">
        <v>3598</v>
      </c>
      <c r="D330" s="478">
        <v>1</v>
      </c>
      <c r="E330" s="2431">
        <v>5000</v>
      </c>
      <c r="F330" s="2081">
        <f t="shared" ref="F330" si="12">D330*E330</f>
        <v>5000</v>
      </c>
    </row>
    <row r="331" spans="1:6" ht="67.5">
      <c r="A331" s="478"/>
      <c r="B331" s="478" t="s">
        <v>4569</v>
      </c>
      <c r="C331" s="478"/>
      <c r="D331" s="478"/>
      <c r="E331" s="2435"/>
      <c r="F331" s="478"/>
    </row>
    <row r="332" spans="1:6">
      <c r="A332" s="478"/>
      <c r="B332" s="478"/>
      <c r="C332" s="478"/>
      <c r="D332" s="478"/>
      <c r="E332" s="2435"/>
      <c r="F332" s="478"/>
    </row>
    <row r="333" spans="1:6">
      <c r="A333" s="1439" t="s">
        <v>4570</v>
      </c>
      <c r="B333" s="1440" t="s">
        <v>4571</v>
      </c>
      <c r="C333" s="478" t="s">
        <v>3598</v>
      </c>
      <c r="D333" s="478">
        <v>1</v>
      </c>
      <c r="E333" s="2431">
        <v>5000</v>
      </c>
      <c r="F333" s="2081">
        <f t="shared" ref="F333" si="13">D333*E333</f>
        <v>5000</v>
      </c>
    </row>
    <row r="334" spans="1:6" ht="56.25">
      <c r="A334" s="478"/>
      <c r="B334" s="478" t="s">
        <v>4572</v>
      </c>
      <c r="C334" s="478"/>
      <c r="D334" s="478"/>
      <c r="E334" s="2429"/>
      <c r="F334" s="478"/>
    </row>
    <row r="335" spans="1:6">
      <c r="A335" s="478"/>
      <c r="B335" s="478"/>
      <c r="C335" s="478"/>
      <c r="D335" s="478"/>
      <c r="E335" s="2429"/>
      <c r="F335" s="1495"/>
    </row>
    <row r="336" spans="1:6">
      <c r="A336" s="1454" t="s">
        <v>4364</v>
      </c>
      <c r="B336" s="1455" t="s">
        <v>4573</v>
      </c>
      <c r="C336" s="1456"/>
      <c r="D336" s="1457"/>
      <c r="E336" s="2436"/>
      <c r="F336" s="1542">
        <f>SUM(F14:F335)</f>
        <v>112400</v>
      </c>
    </row>
    <row r="337" spans="1:6">
      <c r="A337" s="1449"/>
      <c r="B337" s="1447"/>
      <c r="C337" s="1450"/>
      <c r="D337" s="1451"/>
      <c r="E337" s="2437"/>
      <c r="F337" s="1540"/>
    </row>
    <row r="338" spans="1:6">
      <c r="A338" s="1432" t="s">
        <v>4574</v>
      </c>
      <c r="B338" s="1458" t="s">
        <v>4575</v>
      </c>
      <c r="C338" s="1434"/>
      <c r="D338" s="1435"/>
      <c r="E338" s="2426"/>
      <c r="F338" s="1533"/>
    </row>
    <row r="339" spans="1:6">
      <c r="A339" s="1459"/>
      <c r="B339" s="1460"/>
      <c r="C339" s="1437"/>
      <c r="D339" s="1438"/>
      <c r="E339" s="2427"/>
      <c r="F339" s="1541"/>
    </row>
    <row r="340" spans="1:6">
      <c r="A340" s="1461" t="s">
        <v>4576</v>
      </c>
      <c r="B340" s="1440" t="s">
        <v>4577</v>
      </c>
      <c r="C340" s="478"/>
      <c r="D340" s="478"/>
      <c r="E340" s="2429"/>
      <c r="F340" s="478"/>
    </row>
    <row r="341" spans="1:6" ht="123.75">
      <c r="A341" s="478"/>
      <c r="B341" s="478" t="s">
        <v>4578</v>
      </c>
      <c r="C341" s="478"/>
      <c r="D341" s="478"/>
      <c r="E341" s="2429"/>
      <c r="F341" s="478"/>
    </row>
    <row r="342" spans="1:6" ht="45">
      <c r="A342" s="478"/>
      <c r="B342" s="478" t="s">
        <v>4579</v>
      </c>
      <c r="C342" s="478"/>
      <c r="D342" s="478"/>
      <c r="E342" s="2429"/>
      <c r="F342" s="478"/>
    </row>
    <row r="343" spans="1:6" ht="22.5">
      <c r="A343" s="478"/>
      <c r="B343" s="2032" t="s">
        <v>5348</v>
      </c>
      <c r="C343" s="478"/>
      <c r="D343" s="478"/>
      <c r="E343" s="2429"/>
      <c r="F343" s="478"/>
    </row>
    <row r="344" spans="1:6" ht="22.5">
      <c r="A344" s="478"/>
      <c r="B344" s="2032" t="s">
        <v>5349</v>
      </c>
      <c r="C344" s="478"/>
      <c r="D344" s="478"/>
      <c r="E344" s="2429"/>
      <c r="F344" s="478"/>
    </row>
    <row r="345" spans="1:6" ht="22.5">
      <c r="A345" s="478"/>
      <c r="B345" s="478" t="s">
        <v>4580</v>
      </c>
      <c r="C345" s="478"/>
      <c r="D345" s="478"/>
      <c r="E345" s="2429"/>
      <c r="F345" s="478"/>
    </row>
    <row r="346" spans="1:6">
      <c r="A346" s="478"/>
      <c r="B346" s="478" t="s">
        <v>4581</v>
      </c>
      <c r="C346" s="478"/>
      <c r="D346" s="478"/>
      <c r="E346" s="2429"/>
      <c r="F346" s="478"/>
    </row>
    <row r="347" spans="1:6">
      <c r="A347" s="478"/>
      <c r="B347" s="478" t="s">
        <v>4582</v>
      </c>
      <c r="C347" s="478" t="s">
        <v>272</v>
      </c>
      <c r="D347" s="478">
        <v>1</v>
      </c>
      <c r="E347" s="2431">
        <v>300</v>
      </c>
      <c r="F347" s="2081">
        <f t="shared" ref="F347:F351" si="14">D347*E347</f>
        <v>300</v>
      </c>
    </row>
    <row r="348" spans="1:6">
      <c r="A348" s="478"/>
      <c r="B348" s="478" t="s">
        <v>4583</v>
      </c>
      <c r="C348" s="478" t="s">
        <v>272</v>
      </c>
      <c r="D348" s="478">
        <v>2</v>
      </c>
      <c r="E348" s="2431">
        <v>350</v>
      </c>
      <c r="F348" s="2081">
        <f t="shared" si="14"/>
        <v>700</v>
      </c>
    </row>
    <row r="349" spans="1:6">
      <c r="A349" s="478"/>
      <c r="B349" s="478" t="s">
        <v>4584</v>
      </c>
      <c r="C349" s="478" t="s">
        <v>272</v>
      </c>
      <c r="D349" s="478">
        <v>1</v>
      </c>
      <c r="E349" s="2431">
        <v>380</v>
      </c>
      <c r="F349" s="2081">
        <f t="shared" si="14"/>
        <v>380</v>
      </c>
    </row>
    <row r="350" spans="1:6">
      <c r="A350" s="478"/>
      <c r="B350" s="478" t="s">
        <v>4585</v>
      </c>
      <c r="C350" s="478" t="s">
        <v>272</v>
      </c>
      <c r="D350" s="478">
        <v>6</v>
      </c>
      <c r="E350" s="2431">
        <v>420</v>
      </c>
      <c r="F350" s="2081">
        <f t="shared" si="14"/>
        <v>2520</v>
      </c>
    </row>
    <row r="351" spans="1:6">
      <c r="A351" s="478"/>
      <c r="B351" s="478" t="s">
        <v>4586</v>
      </c>
      <c r="C351" s="478" t="s">
        <v>272</v>
      </c>
      <c r="D351" s="478">
        <v>3</v>
      </c>
      <c r="E351" s="2431">
        <v>500</v>
      </c>
      <c r="F351" s="2081">
        <f t="shared" si="14"/>
        <v>1500</v>
      </c>
    </row>
    <row r="352" spans="1:6">
      <c r="A352" s="478"/>
      <c r="B352" s="478"/>
      <c r="C352" s="478"/>
      <c r="D352" s="478"/>
      <c r="E352" s="2432"/>
      <c r="F352" s="478"/>
    </row>
    <row r="353" spans="1:6">
      <c r="A353" s="1439" t="s">
        <v>4587</v>
      </c>
      <c r="B353" s="1440" t="s">
        <v>4588</v>
      </c>
      <c r="C353" s="478"/>
      <c r="D353" s="478"/>
      <c r="E353" s="2432"/>
      <c r="F353" s="478"/>
    </row>
    <row r="354" spans="1:6" ht="33.75">
      <c r="A354" s="478"/>
      <c r="B354" s="478" t="s">
        <v>4589</v>
      </c>
      <c r="C354" s="478"/>
      <c r="D354" s="478"/>
      <c r="E354" s="2432"/>
      <c r="F354" s="478"/>
    </row>
    <row r="355" spans="1:6">
      <c r="A355" s="478"/>
      <c r="B355" s="478" t="s">
        <v>4590</v>
      </c>
      <c r="C355" s="478" t="s">
        <v>272</v>
      </c>
      <c r="D355" s="478">
        <v>1</v>
      </c>
      <c r="E355" s="2431">
        <v>43</v>
      </c>
      <c r="F355" s="2081">
        <f t="shared" ref="F355" si="15">D355*E355</f>
        <v>43</v>
      </c>
    </row>
    <row r="356" spans="1:6">
      <c r="A356" s="478"/>
      <c r="B356" s="478"/>
      <c r="C356" s="478"/>
      <c r="D356" s="478"/>
      <c r="E356" s="2432"/>
      <c r="F356" s="478"/>
    </row>
    <row r="357" spans="1:6">
      <c r="A357" s="1439" t="s">
        <v>4591</v>
      </c>
      <c r="B357" s="1440" t="s">
        <v>4592</v>
      </c>
      <c r="C357" s="478"/>
      <c r="D357" s="478"/>
      <c r="E357" s="2432"/>
      <c r="F357" s="478"/>
    </row>
    <row r="358" spans="1:6" ht="33.75">
      <c r="A358" s="478"/>
      <c r="B358" s="478" t="s">
        <v>4593</v>
      </c>
      <c r="C358" s="478"/>
      <c r="D358" s="478"/>
      <c r="E358" s="2432"/>
      <c r="F358" s="478"/>
    </row>
    <row r="359" spans="1:6">
      <c r="A359" s="478"/>
      <c r="B359" s="478" t="s">
        <v>4594</v>
      </c>
      <c r="C359" s="478" t="s">
        <v>272</v>
      </c>
      <c r="D359" s="478">
        <v>39</v>
      </c>
      <c r="E359" s="2431">
        <v>60</v>
      </c>
      <c r="F359" s="2081">
        <f t="shared" ref="F359" si="16">D359*E359</f>
        <v>2340</v>
      </c>
    </row>
    <row r="360" spans="1:6">
      <c r="A360" s="478"/>
      <c r="B360" s="478" t="s">
        <v>4595</v>
      </c>
      <c r="C360" s="478"/>
      <c r="D360" s="478"/>
      <c r="E360" s="2432"/>
      <c r="F360" s="478"/>
    </row>
    <row r="361" spans="1:6">
      <c r="A361" s="1439" t="s">
        <v>4596</v>
      </c>
      <c r="B361" s="1440" t="s">
        <v>4597</v>
      </c>
      <c r="C361" s="478"/>
      <c r="D361" s="478"/>
      <c r="E361" s="2432"/>
      <c r="F361" s="478"/>
    </row>
    <row r="362" spans="1:6" ht="90">
      <c r="A362" s="478"/>
      <c r="B362" s="478" t="s">
        <v>4598</v>
      </c>
      <c r="C362" s="478"/>
      <c r="D362" s="478"/>
      <c r="E362" s="2432"/>
      <c r="F362" s="478"/>
    </row>
    <row r="363" spans="1:6">
      <c r="A363" s="478"/>
      <c r="B363" s="478" t="s">
        <v>4599</v>
      </c>
      <c r="C363" s="478" t="s">
        <v>272</v>
      </c>
      <c r="D363" s="478">
        <v>2</v>
      </c>
      <c r="E363" s="2431">
        <v>220</v>
      </c>
      <c r="F363" s="2081">
        <f t="shared" ref="F363" si="17">D363*E363</f>
        <v>440</v>
      </c>
    </row>
    <row r="364" spans="1:6">
      <c r="A364" s="478"/>
      <c r="B364" s="478"/>
      <c r="C364" s="478"/>
      <c r="D364" s="478"/>
      <c r="E364" s="2432"/>
      <c r="F364" s="478"/>
    </row>
    <row r="365" spans="1:6">
      <c r="A365" s="1439" t="s">
        <v>4600</v>
      </c>
      <c r="B365" s="1440" t="s">
        <v>4601</v>
      </c>
      <c r="C365" s="478"/>
      <c r="D365" s="478"/>
      <c r="E365" s="2432"/>
      <c r="F365" s="478"/>
    </row>
    <row r="366" spans="1:6" ht="33.75">
      <c r="A366" s="478"/>
      <c r="B366" s="478" t="s">
        <v>4602</v>
      </c>
      <c r="C366" s="478"/>
      <c r="D366" s="478"/>
      <c r="E366" s="2432"/>
      <c r="F366" s="478"/>
    </row>
    <row r="367" spans="1:6">
      <c r="A367" s="478"/>
      <c r="B367" s="478" t="s">
        <v>4594</v>
      </c>
      <c r="C367" s="478" t="s">
        <v>272</v>
      </c>
      <c r="D367" s="478">
        <v>5</v>
      </c>
      <c r="E367" s="2431">
        <v>100</v>
      </c>
      <c r="F367" s="2081">
        <f t="shared" ref="F367" si="18">D367*E367</f>
        <v>500</v>
      </c>
    </row>
    <row r="368" spans="1:6">
      <c r="A368" s="478"/>
      <c r="B368" s="478" t="s">
        <v>4595</v>
      </c>
      <c r="C368" s="478"/>
      <c r="D368" s="478"/>
      <c r="E368" s="2432"/>
      <c r="F368" s="478"/>
    </row>
    <row r="369" spans="1:6">
      <c r="A369" s="1439" t="s">
        <v>4603</v>
      </c>
      <c r="B369" s="1440" t="s">
        <v>4604</v>
      </c>
      <c r="C369" s="478"/>
      <c r="D369" s="478"/>
      <c r="E369" s="2432"/>
      <c r="F369" s="478"/>
    </row>
    <row r="370" spans="1:6" ht="33.75">
      <c r="A370" s="478"/>
      <c r="B370" s="478" t="s">
        <v>4605</v>
      </c>
      <c r="C370" s="478"/>
      <c r="D370" s="478"/>
      <c r="E370" s="2432"/>
      <c r="F370" s="478"/>
    </row>
    <row r="371" spans="1:6">
      <c r="A371" s="478"/>
      <c r="B371" s="478" t="s">
        <v>4606</v>
      </c>
      <c r="C371" s="478" t="s">
        <v>1082</v>
      </c>
      <c r="D371" s="478">
        <v>3</v>
      </c>
      <c r="E371" s="2431">
        <v>50</v>
      </c>
      <c r="F371" s="2081">
        <f t="shared" ref="F371" si="19">D371*E371</f>
        <v>150</v>
      </c>
    </row>
    <row r="372" spans="1:6">
      <c r="A372" s="478"/>
      <c r="B372" s="478"/>
      <c r="C372" s="478"/>
      <c r="D372" s="478"/>
      <c r="E372" s="2432"/>
      <c r="F372" s="478"/>
    </row>
    <row r="373" spans="1:6">
      <c r="A373" s="1439" t="s">
        <v>4607</v>
      </c>
      <c r="B373" s="1440" t="s">
        <v>4608</v>
      </c>
      <c r="C373" s="478"/>
      <c r="D373" s="478"/>
      <c r="E373" s="2432"/>
      <c r="F373" s="478"/>
    </row>
    <row r="374" spans="1:6" ht="45">
      <c r="A374" s="478"/>
      <c r="B374" s="478" t="s">
        <v>4609</v>
      </c>
      <c r="C374" s="478"/>
      <c r="D374" s="478"/>
      <c r="E374" s="2432"/>
      <c r="F374" s="478"/>
    </row>
    <row r="375" spans="1:6">
      <c r="A375" s="478"/>
      <c r="B375" s="478">
        <v>160</v>
      </c>
      <c r="C375" s="478" t="s">
        <v>1082</v>
      </c>
      <c r="D375" s="478">
        <v>72</v>
      </c>
      <c r="E375" s="2431">
        <v>12</v>
      </c>
      <c r="F375" s="2081">
        <f t="shared" ref="F375" si="20">D375*E375</f>
        <v>864</v>
      </c>
    </row>
    <row r="376" spans="1:6">
      <c r="A376" s="478"/>
      <c r="B376" s="478"/>
      <c r="C376" s="478"/>
      <c r="D376" s="478"/>
      <c r="E376" s="2429"/>
      <c r="F376" s="478"/>
    </row>
    <row r="377" spans="1:6">
      <c r="A377" s="1439" t="s">
        <v>4610</v>
      </c>
      <c r="B377" s="1440" t="s">
        <v>4611</v>
      </c>
      <c r="C377" s="478"/>
      <c r="D377" s="478"/>
      <c r="E377" s="2429"/>
      <c r="F377" s="478"/>
    </row>
    <row r="378" spans="1:6" ht="33.75">
      <c r="A378" s="478"/>
      <c r="B378" s="478" t="s">
        <v>4612</v>
      </c>
      <c r="C378" s="478"/>
      <c r="D378" s="478"/>
      <c r="E378" s="2429"/>
      <c r="F378" s="478"/>
    </row>
    <row r="379" spans="1:6" ht="67.5">
      <c r="A379" s="478"/>
      <c r="B379" s="2032" t="s">
        <v>4613</v>
      </c>
      <c r="C379" s="478"/>
      <c r="D379" s="478"/>
      <c r="E379" s="2429"/>
      <c r="F379" s="478"/>
    </row>
    <row r="380" spans="1:6">
      <c r="A380" s="478"/>
      <c r="B380" s="478" t="s">
        <v>4614</v>
      </c>
      <c r="C380" s="478"/>
      <c r="D380" s="478"/>
      <c r="E380" s="2429"/>
      <c r="F380" s="478"/>
    </row>
    <row r="381" spans="1:6">
      <c r="A381" s="478"/>
      <c r="B381" s="478">
        <v>250</v>
      </c>
      <c r="C381" s="478" t="s">
        <v>329</v>
      </c>
      <c r="D381" s="478">
        <v>1</v>
      </c>
      <c r="E381" s="2431">
        <v>30</v>
      </c>
      <c r="F381" s="2081">
        <f t="shared" ref="F381:F383" si="21">D381*E381</f>
        <v>30</v>
      </c>
    </row>
    <row r="382" spans="1:6">
      <c r="A382" s="478"/>
      <c r="B382" s="478">
        <v>200</v>
      </c>
      <c r="C382" s="478" t="s">
        <v>329</v>
      </c>
      <c r="D382" s="478">
        <v>2</v>
      </c>
      <c r="E382" s="2431">
        <v>32</v>
      </c>
      <c r="F382" s="2081">
        <f t="shared" si="21"/>
        <v>64</v>
      </c>
    </row>
    <row r="383" spans="1:6">
      <c r="A383" s="478"/>
      <c r="B383" s="478">
        <v>160</v>
      </c>
      <c r="C383" s="478" t="s">
        <v>329</v>
      </c>
      <c r="D383" s="478">
        <v>20</v>
      </c>
      <c r="E383" s="2431">
        <v>40</v>
      </c>
      <c r="F383" s="2081">
        <f t="shared" si="21"/>
        <v>800</v>
      </c>
    </row>
    <row r="384" spans="1:6" ht="22.5">
      <c r="A384" s="478"/>
      <c r="B384" s="478" t="s">
        <v>5350</v>
      </c>
      <c r="C384" s="478"/>
      <c r="D384" s="478"/>
      <c r="E384" s="2432"/>
      <c r="F384" s="478"/>
    </row>
    <row r="385" spans="1:6">
      <c r="A385" s="1439" t="s">
        <v>4615</v>
      </c>
      <c r="B385" s="1440" t="s">
        <v>4616</v>
      </c>
      <c r="C385" s="478"/>
      <c r="D385" s="478"/>
      <c r="E385" s="2432"/>
      <c r="F385" s="478"/>
    </row>
    <row r="386" spans="1:6" ht="22.5">
      <c r="A386" s="478"/>
      <c r="B386" s="478" t="s">
        <v>4617</v>
      </c>
      <c r="C386" s="478"/>
      <c r="D386" s="478"/>
      <c r="E386" s="2432"/>
      <c r="F386" s="478"/>
    </row>
    <row r="387" spans="1:6" ht="67.5">
      <c r="A387" s="478"/>
      <c r="B387" s="2032" t="s">
        <v>4618</v>
      </c>
      <c r="C387" s="478"/>
      <c r="D387" s="478"/>
      <c r="E387" s="2432"/>
      <c r="F387" s="478"/>
    </row>
    <row r="388" spans="1:6">
      <c r="A388" s="478"/>
      <c r="B388" s="478" t="s">
        <v>4619</v>
      </c>
      <c r="C388" s="478"/>
      <c r="D388" s="478"/>
      <c r="E388" s="2432"/>
      <c r="F388" s="478"/>
    </row>
    <row r="389" spans="1:6">
      <c r="A389" s="478"/>
      <c r="B389" s="478">
        <v>160</v>
      </c>
      <c r="C389" s="478" t="s">
        <v>329</v>
      </c>
      <c r="D389" s="478">
        <v>3</v>
      </c>
      <c r="E389" s="2431">
        <v>20</v>
      </c>
      <c r="F389" s="2081">
        <f t="shared" ref="F389" si="22">D389*E389</f>
        <v>60</v>
      </c>
    </row>
    <row r="390" spans="1:6" ht="22.5">
      <c r="A390" s="478"/>
      <c r="B390" s="478" t="s">
        <v>5351</v>
      </c>
      <c r="C390" s="478"/>
      <c r="D390" s="478"/>
      <c r="E390" s="2432"/>
      <c r="F390" s="478"/>
    </row>
    <row r="391" spans="1:6">
      <c r="A391" s="1439" t="s">
        <v>4620</v>
      </c>
      <c r="B391" s="1440" t="s">
        <v>4621</v>
      </c>
      <c r="C391" s="478" t="s">
        <v>237</v>
      </c>
      <c r="D391" s="478">
        <v>2640</v>
      </c>
      <c r="E391" s="2431">
        <v>8</v>
      </c>
      <c r="F391" s="2081">
        <f t="shared" ref="F391" si="23">D391*E391</f>
        <v>21120</v>
      </c>
    </row>
    <row r="392" spans="1:6" ht="101.25">
      <c r="A392" s="478"/>
      <c r="B392" s="2032" t="s">
        <v>4622</v>
      </c>
      <c r="C392" s="478"/>
      <c r="D392" s="478"/>
      <c r="E392" s="2432"/>
      <c r="F392" s="478"/>
    </row>
    <row r="393" spans="1:6" ht="22.5">
      <c r="A393" s="478"/>
      <c r="B393" s="478" t="s">
        <v>4623</v>
      </c>
      <c r="C393" s="478"/>
      <c r="D393" s="478"/>
      <c r="E393" s="2432"/>
      <c r="F393" s="478"/>
    </row>
    <row r="394" spans="1:6">
      <c r="A394" s="478"/>
      <c r="B394" s="478" t="s">
        <v>4624</v>
      </c>
      <c r="C394" s="478"/>
      <c r="D394" s="478"/>
      <c r="E394" s="2432"/>
      <c r="F394" s="478"/>
    </row>
    <row r="395" spans="1:6">
      <c r="A395" s="478"/>
      <c r="B395" s="478" t="s">
        <v>4625</v>
      </c>
      <c r="C395" s="478"/>
      <c r="D395" s="478"/>
      <c r="E395" s="2432"/>
      <c r="F395" s="478"/>
    </row>
    <row r="396" spans="1:6">
      <c r="A396" s="478"/>
      <c r="B396" s="478" t="s">
        <v>4626</v>
      </c>
      <c r="C396" s="478"/>
      <c r="D396" s="478"/>
      <c r="E396" s="2432"/>
      <c r="F396" s="478"/>
    </row>
    <row r="397" spans="1:6" ht="33.75">
      <c r="A397" s="478"/>
      <c r="B397" s="478" t="s">
        <v>5352</v>
      </c>
      <c r="C397" s="478"/>
      <c r="D397" s="478"/>
      <c r="E397" s="2432"/>
      <c r="F397" s="478"/>
    </row>
    <row r="398" spans="1:6">
      <c r="A398" s="1439" t="s">
        <v>4627</v>
      </c>
      <c r="B398" s="1440" t="s">
        <v>4628</v>
      </c>
      <c r="C398" s="478"/>
      <c r="D398" s="478"/>
      <c r="E398" s="2432"/>
      <c r="F398" s="478"/>
    </row>
    <row r="399" spans="1:6" ht="67.5">
      <c r="A399" s="478"/>
      <c r="B399" s="2032" t="s">
        <v>4629</v>
      </c>
      <c r="C399" s="478"/>
      <c r="D399" s="478"/>
      <c r="E399" s="2432"/>
      <c r="F399" s="478"/>
    </row>
    <row r="400" spans="1:6">
      <c r="A400" s="478"/>
      <c r="B400" s="478" t="s">
        <v>4630</v>
      </c>
      <c r="C400" s="478"/>
      <c r="D400" s="478"/>
      <c r="E400" s="2432"/>
      <c r="F400" s="478"/>
    </row>
    <row r="401" spans="1:6">
      <c r="A401" s="478"/>
      <c r="B401" s="478" t="s">
        <v>4631</v>
      </c>
      <c r="C401" s="478" t="s">
        <v>329</v>
      </c>
      <c r="D401" s="478">
        <v>36</v>
      </c>
      <c r="E401" s="2431">
        <v>15</v>
      </c>
      <c r="F401" s="2081">
        <f t="shared" ref="F401:F407" si="24">D401*E401</f>
        <v>540</v>
      </c>
    </row>
    <row r="402" spans="1:6">
      <c r="A402" s="478"/>
      <c r="B402" s="478" t="s">
        <v>4632</v>
      </c>
      <c r="C402" s="478" t="s">
        <v>329</v>
      </c>
      <c r="D402" s="478">
        <v>206</v>
      </c>
      <c r="E402" s="2431">
        <v>18</v>
      </c>
      <c r="F402" s="2081">
        <f t="shared" si="24"/>
        <v>3708</v>
      </c>
    </row>
    <row r="403" spans="1:6">
      <c r="A403" s="478"/>
      <c r="B403" s="478" t="s">
        <v>4633</v>
      </c>
      <c r="C403" s="478" t="s">
        <v>329</v>
      </c>
      <c r="D403" s="478">
        <v>124</v>
      </c>
      <c r="E403" s="2431">
        <v>22</v>
      </c>
      <c r="F403" s="2081">
        <f t="shared" si="24"/>
        <v>2728</v>
      </c>
    </row>
    <row r="404" spans="1:6">
      <c r="A404" s="478"/>
      <c r="B404" s="478" t="s">
        <v>4634</v>
      </c>
      <c r="C404" s="478" t="s">
        <v>329</v>
      </c>
      <c r="D404" s="478">
        <v>68</v>
      </c>
      <c r="E404" s="2431">
        <v>26</v>
      </c>
      <c r="F404" s="2081">
        <f t="shared" si="24"/>
        <v>1768</v>
      </c>
    </row>
    <row r="405" spans="1:6">
      <c r="A405" s="478"/>
      <c r="B405" s="478" t="s">
        <v>4635</v>
      </c>
      <c r="C405" s="478" t="s">
        <v>329</v>
      </c>
      <c r="D405" s="478">
        <v>13</v>
      </c>
      <c r="E405" s="2431">
        <v>40</v>
      </c>
      <c r="F405" s="2081">
        <f t="shared" si="24"/>
        <v>520</v>
      </c>
    </row>
    <row r="406" spans="1:6" ht="33.75">
      <c r="A406" s="478"/>
      <c r="B406" s="478" t="s">
        <v>5353</v>
      </c>
      <c r="C406" s="478"/>
      <c r="D406" s="478"/>
      <c r="E406" s="2432"/>
      <c r="F406" s="1111"/>
    </row>
    <row r="407" spans="1:6">
      <c r="A407" s="1439" t="s">
        <v>4636</v>
      </c>
      <c r="B407" s="1440" t="s">
        <v>4637</v>
      </c>
      <c r="C407" s="478" t="s">
        <v>237</v>
      </c>
      <c r="D407" s="478">
        <v>1430</v>
      </c>
      <c r="E407" s="2431">
        <v>10</v>
      </c>
      <c r="F407" s="2081">
        <f t="shared" si="24"/>
        <v>14300</v>
      </c>
    </row>
    <row r="408" spans="1:6" ht="33.75">
      <c r="A408" s="478"/>
      <c r="B408" s="478" t="s">
        <v>4638</v>
      </c>
      <c r="C408" s="478"/>
      <c r="D408" s="478"/>
      <c r="E408" s="2429"/>
      <c r="F408" s="478"/>
    </row>
    <row r="409" spans="1:6">
      <c r="A409" s="478"/>
      <c r="B409" s="478"/>
      <c r="C409" s="478"/>
      <c r="D409" s="478"/>
      <c r="E409" s="2429"/>
      <c r="F409" s="478"/>
    </row>
    <row r="410" spans="1:6">
      <c r="A410" s="1439" t="s">
        <v>4639</v>
      </c>
      <c r="B410" s="1440" t="s">
        <v>4640</v>
      </c>
      <c r="C410" s="478"/>
      <c r="D410" s="478"/>
      <c r="E410" s="2429"/>
      <c r="F410" s="478"/>
    </row>
    <row r="411" spans="1:6" ht="67.5">
      <c r="A411" s="478"/>
      <c r="B411" s="2032" t="s">
        <v>4641</v>
      </c>
      <c r="C411" s="478"/>
      <c r="D411" s="478"/>
      <c r="E411" s="2429"/>
      <c r="F411" s="478"/>
    </row>
    <row r="412" spans="1:6" ht="13.5">
      <c r="A412" s="478"/>
      <c r="B412" s="478" t="s">
        <v>4642</v>
      </c>
      <c r="C412" s="478" t="s">
        <v>4643</v>
      </c>
      <c r="D412" s="478">
        <v>6</v>
      </c>
      <c r="E412" s="2428">
        <v>200</v>
      </c>
      <c r="F412" s="2081">
        <f t="shared" ref="F412" si="25">D412*E412</f>
        <v>1200</v>
      </c>
    </row>
    <row r="413" spans="1:6" ht="33.75">
      <c r="A413" s="478"/>
      <c r="B413" s="478" t="s">
        <v>5354</v>
      </c>
      <c r="C413" s="478"/>
      <c r="D413" s="478"/>
      <c r="E413" s="2429"/>
      <c r="F413" s="478"/>
    </row>
    <row r="414" spans="1:6">
      <c r="A414" s="1439" t="s">
        <v>4644</v>
      </c>
      <c r="B414" s="1440" t="s">
        <v>4645</v>
      </c>
      <c r="C414" s="478"/>
      <c r="D414" s="478"/>
      <c r="E414" s="2429"/>
      <c r="F414" s="478"/>
    </row>
    <row r="415" spans="1:6" ht="90">
      <c r="A415" s="478"/>
      <c r="B415" s="478" t="s">
        <v>4646</v>
      </c>
      <c r="C415" s="478"/>
      <c r="D415" s="478"/>
      <c r="E415" s="2429"/>
      <c r="F415" s="478"/>
    </row>
    <row r="416" spans="1:6" ht="13.5">
      <c r="A416" s="478"/>
      <c r="B416" s="478" t="s">
        <v>4647</v>
      </c>
      <c r="C416" s="478" t="s">
        <v>4643</v>
      </c>
      <c r="D416" s="478">
        <v>130</v>
      </c>
      <c r="E416" s="2431">
        <v>60</v>
      </c>
      <c r="F416" s="2081">
        <f t="shared" ref="F416:F418" si="26">D416*E416</f>
        <v>7800</v>
      </c>
    </row>
    <row r="417" spans="1:6" ht="13.5">
      <c r="A417" s="478"/>
      <c r="B417" s="478" t="s">
        <v>4648</v>
      </c>
      <c r="C417" s="478" t="s">
        <v>4643</v>
      </c>
      <c r="D417" s="478">
        <v>370</v>
      </c>
      <c r="E417" s="2431">
        <v>60</v>
      </c>
      <c r="F417" s="2081">
        <f t="shared" si="26"/>
        <v>22200</v>
      </c>
    </row>
    <row r="418" spans="1:6" ht="13.5">
      <c r="A418" s="478"/>
      <c r="B418" s="478" t="s">
        <v>4649</v>
      </c>
      <c r="C418" s="478" t="s">
        <v>4643</v>
      </c>
      <c r="D418" s="478">
        <v>130</v>
      </c>
      <c r="E418" s="2431">
        <v>60</v>
      </c>
      <c r="F418" s="2081">
        <f t="shared" si="26"/>
        <v>7800</v>
      </c>
    </row>
    <row r="419" spans="1:6">
      <c r="A419" s="478"/>
      <c r="B419" s="478"/>
      <c r="C419" s="478"/>
      <c r="D419" s="478"/>
      <c r="E419" s="2432"/>
      <c r="F419" s="478"/>
    </row>
    <row r="420" spans="1:6">
      <c r="A420" s="1439" t="s">
        <v>4650</v>
      </c>
      <c r="B420" s="1440" t="s">
        <v>3745</v>
      </c>
      <c r="C420" s="478" t="s">
        <v>3598</v>
      </c>
      <c r="D420" s="478">
        <v>1</v>
      </c>
      <c r="E420" s="2431">
        <v>5000</v>
      </c>
      <c r="F420" s="2081">
        <f t="shared" ref="F420" si="27">D420*E420</f>
        <v>5000</v>
      </c>
    </row>
    <row r="421" spans="1:6" ht="67.5">
      <c r="A421" s="478"/>
      <c r="B421" s="478" t="s">
        <v>4569</v>
      </c>
      <c r="C421" s="478"/>
      <c r="D421" s="478"/>
      <c r="E421" s="2432"/>
      <c r="F421" s="478"/>
    </row>
    <row r="422" spans="1:6">
      <c r="A422" s="478"/>
      <c r="B422" s="478"/>
      <c r="C422" s="478"/>
      <c r="D422" s="478"/>
      <c r="E422" s="2432"/>
      <c r="F422" s="478"/>
    </row>
    <row r="423" spans="1:6">
      <c r="A423" s="1439" t="s">
        <v>4651</v>
      </c>
      <c r="B423" s="1440" t="s">
        <v>4652</v>
      </c>
      <c r="C423" s="478" t="s">
        <v>3598</v>
      </c>
      <c r="D423" s="478">
        <v>1</v>
      </c>
      <c r="E423" s="2431">
        <v>1500</v>
      </c>
      <c r="F423" s="2081">
        <f t="shared" ref="F423" si="28">D423*E423</f>
        <v>1500</v>
      </c>
    </row>
    <row r="424" spans="1:6" ht="45">
      <c r="A424" s="478"/>
      <c r="B424" s="478" t="s">
        <v>4653</v>
      </c>
      <c r="C424" s="478"/>
      <c r="D424" s="478"/>
      <c r="E424" s="2432"/>
      <c r="F424" s="478"/>
    </row>
    <row r="425" spans="1:6">
      <c r="A425" s="478"/>
      <c r="B425" s="478"/>
      <c r="C425" s="478"/>
      <c r="D425" s="478"/>
      <c r="E425" s="2432"/>
      <c r="F425" s="478"/>
    </row>
    <row r="426" spans="1:6">
      <c r="A426" s="1439" t="s">
        <v>4654</v>
      </c>
      <c r="B426" s="1440" t="s">
        <v>4571</v>
      </c>
      <c r="C426" s="478" t="s">
        <v>3598</v>
      </c>
      <c r="D426" s="2083">
        <v>1</v>
      </c>
      <c r="E426" s="2431">
        <v>2000</v>
      </c>
      <c r="F426" s="2081">
        <f t="shared" ref="F426" si="29">D426*E426</f>
        <v>2000</v>
      </c>
    </row>
    <row r="427" spans="1:6" ht="56.25">
      <c r="A427" s="478"/>
      <c r="B427" s="478" t="s">
        <v>4572</v>
      </c>
      <c r="C427" s="478"/>
      <c r="D427" s="478"/>
      <c r="E427" s="2429"/>
      <c r="F427" s="478"/>
    </row>
    <row r="428" spans="1:6">
      <c r="A428" s="478"/>
      <c r="B428" s="478"/>
      <c r="C428" s="478"/>
      <c r="D428" s="478"/>
      <c r="E428" s="2438"/>
      <c r="F428" s="478"/>
    </row>
    <row r="429" spans="1:6">
      <c r="A429" s="1454" t="s">
        <v>4574</v>
      </c>
      <c r="B429" s="1455" t="s">
        <v>4655</v>
      </c>
      <c r="C429" s="1456"/>
      <c r="D429" s="1457"/>
      <c r="E429" s="2436"/>
      <c r="F429" s="1542">
        <f>SUM(F341:F428)</f>
        <v>102875</v>
      </c>
    </row>
    <row r="430" spans="1:6">
      <c r="A430" s="478"/>
      <c r="B430" s="1447"/>
      <c r="C430" s="1450"/>
      <c r="D430" s="1451"/>
      <c r="E430" s="2437"/>
      <c r="F430" s="1540"/>
    </row>
    <row r="431" spans="1:6">
      <c r="A431" s="1432" t="s">
        <v>4656</v>
      </c>
      <c r="B431" s="1462" t="s">
        <v>4657</v>
      </c>
      <c r="C431" s="1434"/>
      <c r="D431" s="1435"/>
      <c r="E431" s="2426"/>
      <c r="F431" s="1533"/>
    </row>
    <row r="432" spans="1:6">
      <c r="A432" s="1459"/>
      <c r="B432" s="1463"/>
      <c r="C432" s="1437"/>
      <c r="D432" s="1438"/>
      <c r="E432" s="2427"/>
      <c r="F432" s="1541"/>
    </row>
    <row r="433" spans="1:6" ht="22.5">
      <c r="A433" s="478" t="s">
        <v>4658</v>
      </c>
      <c r="B433" s="1440" t="s">
        <v>4659</v>
      </c>
      <c r="C433" s="478" t="s">
        <v>272</v>
      </c>
      <c r="D433" s="2083">
        <v>1</v>
      </c>
      <c r="E433" s="2431">
        <v>18000</v>
      </c>
      <c r="F433" s="2081">
        <f t="shared" ref="F433" si="30">D433*E433</f>
        <v>18000</v>
      </c>
    </row>
    <row r="434" spans="1:6" ht="236.25">
      <c r="A434" s="478"/>
      <c r="B434" s="2032" t="s">
        <v>4660</v>
      </c>
      <c r="C434" s="478"/>
      <c r="D434" s="478"/>
      <c r="E434" s="2432"/>
      <c r="F434" s="478"/>
    </row>
    <row r="435" spans="1:6" ht="18">
      <c r="A435" s="478"/>
      <c r="B435" s="478" t="s">
        <v>4661</v>
      </c>
      <c r="C435" s="478"/>
      <c r="D435" s="478"/>
      <c r="E435" s="2432"/>
      <c r="F435" s="478"/>
    </row>
    <row r="436" spans="1:6">
      <c r="A436" s="478"/>
      <c r="B436" s="478" t="s">
        <v>4662</v>
      </c>
      <c r="C436" s="478"/>
      <c r="D436" s="478"/>
      <c r="E436" s="2432"/>
      <c r="F436" s="478"/>
    </row>
    <row r="437" spans="1:6">
      <c r="A437" s="478"/>
      <c r="B437" s="478" t="s">
        <v>4663</v>
      </c>
      <c r="C437" s="478"/>
      <c r="D437" s="478"/>
      <c r="E437" s="2432"/>
      <c r="F437" s="478"/>
    </row>
    <row r="438" spans="1:6">
      <c r="A438" s="478"/>
      <c r="B438" s="478" t="s">
        <v>4664</v>
      </c>
      <c r="C438" s="478"/>
      <c r="D438" s="478"/>
      <c r="E438" s="2432"/>
      <c r="F438" s="478"/>
    </row>
    <row r="439" spans="1:6">
      <c r="A439" s="478"/>
      <c r="B439" s="478" t="s">
        <v>4665</v>
      </c>
      <c r="C439" s="478"/>
      <c r="D439" s="478"/>
      <c r="E439" s="2432"/>
      <c r="F439" s="478"/>
    </row>
    <row r="440" spans="1:6" ht="67.5">
      <c r="A440" s="478"/>
      <c r="B440" s="478" t="s">
        <v>5371</v>
      </c>
      <c r="C440" s="478"/>
      <c r="D440" s="478"/>
      <c r="E440" s="2432"/>
      <c r="F440" s="1535"/>
    </row>
    <row r="441" spans="1:6">
      <c r="A441" s="1442"/>
      <c r="B441" s="1446" t="s">
        <v>4460</v>
      </c>
      <c r="C441" s="1444"/>
      <c r="D441" s="1445"/>
      <c r="E441" s="2433"/>
      <c r="F441" s="1538"/>
    </row>
    <row r="442" spans="1:6">
      <c r="A442" s="478"/>
      <c r="B442" s="478"/>
      <c r="C442" s="478"/>
      <c r="D442" s="478"/>
      <c r="E442" s="2432"/>
      <c r="F442" s="478"/>
    </row>
    <row r="443" spans="1:6" ht="22.5">
      <c r="A443" s="478" t="s">
        <v>4666</v>
      </c>
      <c r="B443" s="1440" t="s">
        <v>4667</v>
      </c>
      <c r="C443" s="478" t="s">
        <v>272</v>
      </c>
      <c r="D443" s="2083">
        <v>1</v>
      </c>
      <c r="E443" s="2431">
        <v>5000</v>
      </c>
      <c r="F443" s="2081">
        <f t="shared" ref="F443" si="31">D443*E443</f>
        <v>5000</v>
      </c>
    </row>
    <row r="444" spans="1:6" ht="135">
      <c r="A444" s="478"/>
      <c r="B444" s="2032" t="s">
        <v>4668</v>
      </c>
      <c r="C444" s="478"/>
      <c r="D444" s="478"/>
      <c r="E444" s="2432"/>
      <c r="F444" s="478"/>
    </row>
    <row r="445" spans="1:6">
      <c r="A445" s="478"/>
      <c r="B445" s="478" t="s">
        <v>4669</v>
      </c>
      <c r="C445" s="478"/>
      <c r="D445" s="478"/>
      <c r="E445" s="2432"/>
      <c r="F445" s="478"/>
    </row>
    <row r="446" spans="1:6">
      <c r="A446" s="478"/>
      <c r="B446" s="478" t="s">
        <v>4670</v>
      </c>
      <c r="C446" s="478"/>
      <c r="D446" s="478"/>
      <c r="E446" s="2432"/>
      <c r="F446" s="478"/>
    </row>
    <row r="447" spans="1:6">
      <c r="A447" s="478"/>
      <c r="B447" s="478" t="s">
        <v>4671</v>
      </c>
      <c r="C447" s="478"/>
      <c r="D447" s="478"/>
      <c r="E447" s="2432"/>
      <c r="F447" s="478"/>
    </row>
    <row r="448" spans="1:6">
      <c r="A448" s="478"/>
      <c r="B448" s="478" t="s">
        <v>4672</v>
      </c>
      <c r="C448" s="478"/>
      <c r="D448" s="478"/>
      <c r="E448" s="2432"/>
      <c r="F448" s="478"/>
    </row>
    <row r="449" spans="1:6">
      <c r="A449" s="478"/>
      <c r="B449" s="478" t="s">
        <v>4673</v>
      </c>
      <c r="C449" s="478"/>
      <c r="D449" s="478"/>
      <c r="E449" s="2432"/>
      <c r="F449" s="478"/>
    </row>
    <row r="450" spans="1:6" ht="67.5">
      <c r="A450" s="478"/>
      <c r="B450" s="478" t="s">
        <v>5355</v>
      </c>
      <c r="C450" s="478"/>
      <c r="D450" s="478"/>
      <c r="E450" s="2432"/>
      <c r="F450" s="1535"/>
    </row>
    <row r="451" spans="1:6">
      <c r="A451" s="1442"/>
      <c r="B451" s="1446" t="s">
        <v>4460</v>
      </c>
      <c r="C451" s="1444"/>
      <c r="D451" s="1445"/>
      <c r="E451" s="2433"/>
      <c r="F451" s="1538"/>
    </row>
    <row r="452" spans="1:6">
      <c r="A452" s="478"/>
      <c r="B452" s="478"/>
      <c r="C452" s="478"/>
      <c r="D452" s="478"/>
      <c r="E452" s="2432"/>
      <c r="F452" s="478"/>
    </row>
    <row r="453" spans="1:6" ht="22.5">
      <c r="A453" s="478" t="s">
        <v>4674</v>
      </c>
      <c r="B453" s="1440" t="s">
        <v>4675</v>
      </c>
      <c r="C453" s="478"/>
      <c r="D453" s="478"/>
      <c r="E453" s="2432"/>
      <c r="F453" s="478"/>
    </row>
    <row r="454" spans="1:6" ht="112.5">
      <c r="A454" s="478"/>
      <c r="B454" s="2032" t="s">
        <v>4676</v>
      </c>
      <c r="C454" s="478"/>
      <c r="D454" s="478"/>
      <c r="E454" s="2432"/>
      <c r="F454" s="478"/>
    </row>
    <row r="455" spans="1:6">
      <c r="A455" s="478"/>
      <c r="B455" s="478"/>
      <c r="C455" s="478"/>
      <c r="D455" s="478"/>
      <c r="E455" s="2432"/>
      <c r="F455" s="1111"/>
    </row>
    <row r="456" spans="1:6">
      <c r="A456" s="478"/>
      <c r="B456" s="478" t="s">
        <v>4677</v>
      </c>
      <c r="C456" s="478" t="s">
        <v>272</v>
      </c>
      <c r="D456" s="478">
        <v>1</v>
      </c>
      <c r="E456" s="2431">
        <v>3000</v>
      </c>
      <c r="F456" s="2081">
        <f t="shared" ref="F456" si="32">D456*E456</f>
        <v>3000</v>
      </c>
    </row>
    <row r="457" spans="1:6">
      <c r="A457" s="478"/>
      <c r="B457" s="478" t="s">
        <v>4678</v>
      </c>
      <c r="C457" s="478"/>
      <c r="D457" s="478"/>
      <c r="E457" s="2432"/>
      <c r="F457" s="478"/>
    </row>
    <row r="458" spans="1:6">
      <c r="A458" s="478"/>
      <c r="B458" s="478" t="s">
        <v>4671</v>
      </c>
      <c r="C458" s="478"/>
      <c r="D458" s="478"/>
      <c r="E458" s="2432"/>
      <c r="F458" s="478"/>
    </row>
    <row r="459" spans="1:6">
      <c r="A459" s="478"/>
      <c r="B459" s="478" t="s">
        <v>4679</v>
      </c>
      <c r="C459" s="478"/>
      <c r="D459" s="478"/>
      <c r="E459" s="2432"/>
      <c r="F459" s="478"/>
    </row>
    <row r="460" spans="1:6">
      <c r="A460" s="478"/>
      <c r="B460" s="478" t="s">
        <v>4673</v>
      </c>
      <c r="C460" s="478"/>
      <c r="D460" s="478"/>
      <c r="E460" s="2432"/>
      <c r="F460" s="478"/>
    </row>
    <row r="461" spans="1:6" ht="33.75">
      <c r="A461" s="478"/>
      <c r="B461" s="478" t="s">
        <v>5356</v>
      </c>
      <c r="C461" s="478"/>
      <c r="D461" s="478"/>
      <c r="E461" s="2432"/>
      <c r="F461" s="1535"/>
    </row>
    <row r="462" spans="1:6">
      <c r="A462" s="1442"/>
      <c r="B462" s="1446" t="s">
        <v>4460</v>
      </c>
      <c r="C462" s="1444"/>
      <c r="D462" s="1445"/>
      <c r="E462" s="2433"/>
      <c r="F462" s="1538"/>
    </row>
    <row r="463" spans="1:6">
      <c r="A463" s="478"/>
      <c r="B463" s="478"/>
      <c r="C463" s="478"/>
      <c r="D463" s="478"/>
      <c r="E463" s="2432"/>
      <c r="F463" s="478"/>
    </row>
    <row r="464" spans="1:6">
      <c r="A464" s="478"/>
      <c r="B464" s="478" t="s">
        <v>4680</v>
      </c>
      <c r="C464" s="478" t="s">
        <v>272</v>
      </c>
      <c r="D464" s="478">
        <v>1</v>
      </c>
      <c r="E464" s="2431">
        <v>3000</v>
      </c>
      <c r="F464" s="2081">
        <f t="shared" ref="F464" si="33">D464*E464</f>
        <v>3000</v>
      </c>
    </row>
    <row r="465" spans="1:6">
      <c r="A465" s="478"/>
      <c r="B465" s="478" t="s">
        <v>4681</v>
      </c>
      <c r="C465" s="478"/>
      <c r="D465" s="478"/>
      <c r="E465" s="2432"/>
      <c r="F465" s="478"/>
    </row>
    <row r="466" spans="1:6">
      <c r="A466" s="478"/>
      <c r="B466" s="478" t="s">
        <v>4671</v>
      </c>
      <c r="C466" s="478"/>
      <c r="D466" s="478"/>
      <c r="E466" s="2432"/>
      <c r="F466" s="478"/>
    </row>
    <row r="467" spans="1:6">
      <c r="A467" s="478"/>
      <c r="B467" s="478" t="s">
        <v>4679</v>
      </c>
      <c r="C467" s="478"/>
      <c r="D467" s="478"/>
      <c r="E467" s="2432"/>
      <c r="F467" s="478"/>
    </row>
    <row r="468" spans="1:6">
      <c r="A468" s="478"/>
      <c r="B468" s="478" t="s">
        <v>4673</v>
      </c>
      <c r="C468" s="478"/>
      <c r="D468" s="478"/>
      <c r="E468" s="2432"/>
      <c r="F468" s="478"/>
    </row>
    <row r="469" spans="1:6" ht="33.75">
      <c r="A469" s="478"/>
      <c r="B469" s="478" t="s">
        <v>5356</v>
      </c>
      <c r="C469" s="478"/>
      <c r="D469" s="478"/>
      <c r="E469" s="2432"/>
      <c r="F469" s="1535"/>
    </row>
    <row r="470" spans="1:6">
      <c r="A470" s="1442"/>
      <c r="B470" s="1446" t="s">
        <v>4460</v>
      </c>
      <c r="C470" s="1444"/>
      <c r="D470" s="1445"/>
      <c r="E470" s="2433"/>
      <c r="F470" s="1538"/>
    </row>
    <row r="471" spans="1:6">
      <c r="A471" s="478"/>
      <c r="B471" s="478"/>
      <c r="C471" s="478"/>
      <c r="D471" s="478"/>
      <c r="E471" s="2432"/>
      <c r="F471" s="478"/>
    </row>
    <row r="472" spans="1:6" ht="22.5">
      <c r="A472" s="478" t="s">
        <v>4682</v>
      </c>
      <c r="B472" s="1440" t="s">
        <v>4683</v>
      </c>
      <c r="C472" s="478"/>
      <c r="D472" s="478"/>
      <c r="E472" s="2432"/>
      <c r="F472" s="478"/>
    </row>
    <row r="473" spans="1:6" ht="78.75">
      <c r="A473" s="478"/>
      <c r="B473" s="478" t="s">
        <v>4684</v>
      </c>
      <c r="C473" s="478"/>
      <c r="D473" s="478"/>
      <c r="E473" s="2432"/>
      <c r="F473" s="478"/>
    </row>
    <row r="474" spans="1:6">
      <c r="A474" s="478"/>
      <c r="B474" s="478" t="s">
        <v>4685</v>
      </c>
      <c r="C474" s="478" t="s">
        <v>272</v>
      </c>
      <c r="D474" s="478">
        <v>1</v>
      </c>
      <c r="E474" s="2431">
        <v>7000</v>
      </c>
      <c r="F474" s="2081">
        <f t="shared" ref="F474" si="34">D474*E474</f>
        <v>7000</v>
      </c>
    </row>
    <row r="475" spans="1:6">
      <c r="A475" s="478"/>
      <c r="B475" s="478" t="s">
        <v>4686</v>
      </c>
      <c r="C475" s="478"/>
      <c r="D475" s="478"/>
      <c r="E475" s="2432"/>
      <c r="F475" s="478"/>
    </row>
    <row r="476" spans="1:6" ht="22.5">
      <c r="A476" s="478"/>
      <c r="B476" s="478" t="s">
        <v>4687</v>
      </c>
      <c r="C476" s="478"/>
      <c r="D476" s="478"/>
      <c r="E476" s="2432"/>
      <c r="F476" s="478"/>
    </row>
    <row r="477" spans="1:6" ht="56.25">
      <c r="A477" s="478"/>
      <c r="B477" s="478" t="s">
        <v>4688</v>
      </c>
      <c r="C477" s="478"/>
      <c r="D477" s="478"/>
      <c r="E477" s="2432"/>
      <c r="F477" s="478"/>
    </row>
    <row r="478" spans="1:6">
      <c r="A478" s="478"/>
      <c r="B478" s="478" t="s">
        <v>4689</v>
      </c>
      <c r="C478" s="478"/>
      <c r="D478" s="478"/>
      <c r="E478" s="2432"/>
      <c r="F478" s="478"/>
    </row>
    <row r="479" spans="1:6">
      <c r="A479" s="478"/>
      <c r="B479" s="478" t="s">
        <v>4690</v>
      </c>
      <c r="C479" s="478"/>
      <c r="D479" s="478"/>
      <c r="E479" s="2432"/>
      <c r="F479" s="478"/>
    </row>
    <row r="480" spans="1:6" ht="22.5">
      <c r="A480" s="478"/>
      <c r="B480" s="478" t="s">
        <v>4691</v>
      </c>
      <c r="C480" s="478"/>
      <c r="D480" s="478"/>
      <c r="E480" s="2432"/>
      <c r="F480" s="478"/>
    </row>
    <row r="481" spans="1:6" ht="56.25">
      <c r="A481" s="478"/>
      <c r="B481" s="478" t="s">
        <v>4692</v>
      </c>
      <c r="C481" s="478"/>
      <c r="D481" s="478"/>
      <c r="E481" s="2432"/>
      <c r="F481" s="478"/>
    </row>
    <row r="482" spans="1:6">
      <c r="A482" s="478"/>
      <c r="B482" s="478"/>
      <c r="C482" s="478"/>
      <c r="D482" s="478"/>
      <c r="E482" s="2432"/>
      <c r="F482" s="1535"/>
    </row>
    <row r="483" spans="1:6">
      <c r="A483" s="1442"/>
      <c r="B483" s="1446" t="s">
        <v>4460</v>
      </c>
      <c r="C483" s="1444"/>
      <c r="D483" s="1445"/>
      <c r="E483" s="2433"/>
      <c r="F483" s="1538"/>
    </row>
    <row r="484" spans="1:6">
      <c r="A484" s="478"/>
      <c r="B484" s="478"/>
      <c r="C484" s="478"/>
      <c r="D484" s="478"/>
      <c r="E484" s="2432"/>
      <c r="F484" s="478"/>
    </row>
    <row r="485" spans="1:6">
      <c r="A485" s="478"/>
      <c r="B485" s="478" t="s">
        <v>4693</v>
      </c>
      <c r="C485" s="478" t="s">
        <v>272</v>
      </c>
      <c r="D485" s="2083">
        <v>1</v>
      </c>
      <c r="E485" s="2431">
        <v>5000</v>
      </c>
      <c r="F485" s="2081">
        <f t="shared" ref="F485" si="35">D485*E485</f>
        <v>5000</v>
      </c>
    </row>
    <row r="486" spans="1:6">
      <c r="A486" s="478"/>
      <c r="B486" s="478" t="s">
        <v>4694</v>
      </c>
      <c r="C486" s="478"/>
      <c r="D486" s="478"/>
      <c r="E486" s="2432"/>
      <c r="F486" s="478"/>
    </row>
    <row r="487" spans="1:6" ht="22.5">
      <c r="A487" s="478"/>
      <c r="B487" s="478" t="s">
        <v>4687</v>
      </c>
      <c r="C487" s="478"/>
      <c r="D487" s="478"/>
      <c r="E487" s="2432"/>
      <c r="F487" s="478"/>
    </row>
    <row r="488" spans="1:6" ht="56.25">
      <c r="A488" s="478"/>
      <c r="B488" s="478" t="s">
        <v>4695</v>
      </c>
      <c r="C488" s="478"/>
      <c r="D488" s="478"/>
      <c r="E488" s="2432"/>
      <c r="F488" s="478"/>
    </row>
    <row r="489" spans="1:6">
      <c r="A489" s="478"/>
      <c r="B489" s="478" t="s">
        <v>4689</v>
      </c>
      <c r="C489" s="478"/>
      <c r="D489" s="478"/>
      <c r="E489" s="2432"/>
      <c r="F489" s="478"/>
    </row>
    <row r="490" spans="1:6">
      <c r="A490" s="478"/>
      <c r="B490" s="478" t="s">
        <v>4690</v>
      </c>
      <c r="C490" s="478"/>
      <c r="D490" s="478"/>
      <c r="E490" s="2432"/>
      <c r="F490" s="478"/>
    </row>
    <row r="491" spans="1:6" ht="22.5">
      <c r="A491" s="478"/>
      <c r="B491" s="478" t="s">
        <v>4691</v>
      </c>
      <c r="C491" s="478"/>
      <c r="D491" s="478"/>
      <c r="E491" s="2432"/>
      <c r="F491" s="478"/>
    </row>
    <row r="492" spans="1:6" ht="56.25">
      <c r="A492" s="478"/>
      <c r="B492" s="478" t="s">
        <v>4692</v>
      </c>
      <c r="C492" s="478"/>
      <c r="D492" s="478"/>
      <c r="E492" s="2432"/>
      <c r="F492" s="478"/>
    </row>
    <row r="493" spans="1:6">
      <c r="A493" s="478"/>
      <c r="B493" s="478"/>
      <c r="C493" s="478"/>
      <c r="D493" s="478"/>
      <c r="E493" s="2432"/>
      <c r="F493" s="1535"/>
    </row>
    <row r="494" spans="1:6">
      <c r="A494" s="1442"/>
      <c r="B494" s="1446" t="s">
        <v>4460</v>
      </c>
      <c r="C494" s="1444"/>
      <c r="D494" s="1445"/>
      <c r="E494" s="2433"/>
      <c r="F494" s="1538"/>
    </row>
    <row r="495" spans="1:6">
      <c r="A495" s="1464"/>
      <c r="B495" s="1446"/>
      <c r="C495" s="1444"/>
      <c r="D495" s="1445"/>
      <c r="E495" s="2433"/>
      <c r="F495" s="1536"/>
    </row>
    <row r="496" spans="1:6" ht="22.5">
      <c r="A496" s="478" t="s">
        <v>4696</v>
      </c>
      <c r="B496" s="1440" t="s">
        <v>4592</v>
      </c>
      <c r="C496" s="478"/>
      <c r="D496" s="478"/>
      <c r="E496" s="2432"/>
      <c r="F496" s="478"/>
    </row>
    <row r="497" spans="1:6" ht="45">
      <c r="A497" s="478"/>
      <c r="B497" s="478" t="s">
        <v>4697</v>
      </c>
      <c r="C497" s="478"/>
      <c r="D497" s="478"/>
      <c r="E497" s="2432"/>
      <c r="F497" s="478"/>
    </row>
    <row r="498" spans="1:6">
      <c r="A498" s="478"/>
      <c r="B498" s="478" t="s">
        <v>4698</v>
      </c>
      <c r="C498" s="478" t="s">
        <v>272</v>
      </c>
      <c r="D498" s="2083">
        <v>3</v>
      </c>
      <c r="E498" s="2431">
        <v>100</v>
      </c>
      <c r="F498" s="2081">
        <f t="shared" ref="F498" si="36">D498*E498</f>
        <v>300</v>
      </c>
    </row>
    <row r="499" spans="1:6">
      <c r="A499" s="478"/>
      <c r="B499" s="478"/>
      <c r="C499" s="478"/>
      <c r="D499" s="478"/>
      <c r="E499" s="2432"/>
      <c r="F499" s="1543"/>
    </row>
    <row r="500" spans="1:6" ht="22.5">
      <c r="A500" s="478" t="s">
        <v>4699</v>
      </c>
      <c r="B500" s="1440" t="s">
        <v>4621</v>
      </c>
      <c r="C500" s="478" t="s">
        <v>237</v>
      </c>
      <c r="D500" s="2083">
        <v>800</v>
      </c>
      <c r="E500" s="2431">
        <v>8</v>
      </c>
      <c r="F500" s="2081">
        <f t="shared" ref="F500" si="37">D500*E500</f>
        <v>6400</v>
      </c>
    </row>
    <row r="501" spans="1:6" ht="101.25">
      <c r="A501" s="478"/>
      <c r="B501" s="2032" t="s">
        <v>4622</v>
      </c>
      <c r="C501" s="478"/>
      <c r="D501" s="478"/>
      <c r="E501" s="2432"/>
      <c r="F501" s="478"/>
    </row>
    <row r="502" spans="1:6" ht="22.5">
      <c r="A502" s="478"/>
      <c r="B502" s="478" t="s">
        <v>4623</v>
      </c>
      <c r="C502" s="478"/>
      <c r="D502" s="478"/>
      <c r="E502" s="2432"/>
      <c r="F502" s="478"/>
    </row>
    <row r="503" spans="1:6">
      <c r="A503" s="478"/>
      <c r="B503" s="478" t="s">
        <v>4624</v>
      </c>
      <c r="C503" s="478"/>
      <c r="D503" s="478"/>
      <c r="E503" s="2432"/>
      <c r="F503" s="478"/>
    </row>
    <row r="504" spans="1:6">
      <c r="A504" s="478"/>
      <c r="B504" s="478" t="s">
        <v>4625</v>
      </c>
      <c r="C504" s="478"/>
      <c r="D504" s="478"/>
      <c r="E504" s="2432"/>
      <c r="F504" s="478"/>
    </row>
    <row r="505" spans="1:6">
      <c r="A505" s="478"/>
      <c r="B505" s="478" t="s">
        <v>4626</v>
      </c>
      <c r="C505" s="478"/>
      <c r="D505" s="478"/>
      <c r="E505" s="2432"/>
      <c r="F505" s="478"/>
    </row>
    <row r="506" spans="1:6" ht="45">
      <c r="A506" s="478"/>
      <c r="B506" s="478" t="s">
        <v>5357</v>
      </c>
      <c r="C506" s="478"/>
      <c r="D506" s="478"/>
      <c r="E506" s="2432"/>
      <c r="F506" s="478"/>
    </row>
    <row r="507" spans="1:6" ht="22.5">
      <c r="A507" s="478" t="s">
        <v>4700</v>
      </c>
      <c r="B507" s="1440" t="s">
        <v>4628</v>
      </c>
      <c r="C507" s="478"/>
      <c r="D507" s="478"/>
      <c r="E507" s="2432"/>
      <c r="F507" s="478"/>
    </row>
    <row r="508" spans="1:6" ht="67.5">
      <c r="A508" s="478"/>
      <c r="B508" s="2032" t="s">
        <v>4629</v>
      </c>
      <c r="C508" s="478"/>
      <c r="D508" s="478"/>
      <c r="E508" s="2432"/>
      <c r="F508" s="478"/>
    </row>
    <row r="509" spans="1:6">
      <c r="A509" s="478"/>
      <c r="B509" s="478" t="s">
        <v>4630</v>
      </c>
      <c r="C509" s="478"/>
      <c r="D509" s="478"/>
      <c r="E509" s="2432"/>
      <c r="F509" s="478"/>
    </row>
    <row r="510" spans="1:6">
      <c r="A510" s="478"/>
      <c r="B510" s="478" t="s">
        <v>4634</v>
      </c>
      <c r="C510" s="478" t="s">
        <v>329</v>
      </c>
      <c r="D510" s="478">
        <v>8</v>
      </c>
      <c r="E510" s="2431">
        <v>50</v>
      </c>
      <c r="F510" s="2081">
        <f t="shared" ref="F510" si="38">D510*E510</f>
        <v>400</v>
      </c>
    </row>
    <row r="511" spans="1:6" ht="33.75">
      <c r="A511" s="478"/>
      <c r="B511" s="478" t="s">
        <v>5358</v>
      </c>
      <c r="C511" s="478"/>
      <c r="D511" s="478"/>
      <c r="E511" s="2432"/>
      <c r="F511" s="478"/>
    </row>
    <row r="512" spans="1:6">
      <c r="A512" s="1439" t="s">
        <v>4701</v>
      </c>
      <c r="B512" s="1440" t="s">
        <v>4637</v>
      </c>
      <c r="C512" s="478" t="s">
        <v>237</v>
      </c>
      <c r="D512" s="478">
        <v>270</v>
      </c>
      <c r="E512" s="2431">
        <v>15</v>
      </c>
      <c r="F512" s="2081">
        <f t="shared" ref="F512" si="39">D512*E512</f>
        <v>4050</v>
      </c>
    </row>
    <row r="513" spans="1:6" ht="33.75">
      <c r="A513" s="478"/>
      <c r="B513" s="478" t="s">
        <v>4638</v>
      </c>
      <c r="C513" s="478"/>
      <c r="D513" s="478"/>
      <c r="E513" s="2432"/>
      <c r="F513" s="478"/>
    </row>
    <row r="514" spans="1:6">
      <c r="A514" s="478"/>
      <c r="B514" s="478"/>
      <c r="C514" s="478"/>
      <c r="D514" s="478"/>
      <c r="E514" s="2432"/>
      <c r="F514" s="478"/>
    </row>
    <row r="515" spans="1:6">
      <c r="A515" s="478"/>
      <c r="B515" s="478"/>
      <c r="C515" s="478"/>
      <c r="D515" s="478"/>
      <c r="E515" s="2432"/>
      <c r="F515" s="478"/>
    </row>
    <row r="516" spans="1:6">
      <c r="A516" s="1439" t="s">
        <v>4702</v>
      </c>
      <c r="B516" s="1440" t="s">
        <v>4645</v>
      </c>
      <c r="C516" s="478"/>
      <c r="D516" s="478"/>
      <c r="E516" s="2432"/>
      <c r="F516" s="478"/>
    </row>
    <row r="517" spans="1:6" ht="90">
      <c r="A517" s="478"/>
      <c r="B517" s="478" t="s">
        <v>4703</v>
      </c>
      <c r="C517" s="478"/>
      <c r="D517" s="478"/>
      <c r="E517" s="2432"/>
      <c r="F517" s="478"/>
    </row>
    <row r="518" spans="1:6" ht="13.5">
      <c r="A518" s="478"/>
      <c r="B518" s="478" t="s">
        <v>4647</v>
      </c>
      <c r="C518" s="478" t="s">
        <v>4643</v>
      </c>
      <c r="D518" s="478">
        <v>30</v>
      </c>
      <c r="E518" s="2431">
        <v>45</v>
      </c>
      <c r="F518" s="2081">
        <f t="shared" ref="F518:F520" si="40">D518*E518</f>
        <v>1350</v>
      </c>
    </row>
    <row r="519" spans="1:6" ht="13.5">
      <c r="A519" s="478"/>
      <c r="B519" s="478" t="s">
        <v>4648</v>
      </c>
      <c r="C519" s="478" t="s">
        <v>4643</v>
      </c>
      <c r="D519" s="478">
        <v>100</v>
      </c>
      <c r="E519" s="2431">
        <v>45</v>
      </c>
      <c r="F519" s="2081">
        <f t="shared" si="40"/>
        <v>4500</v>
      </c>
    </row>
    <row r="520" spans="1:6" ht="13.5">
      <c r="A520" s="478"/>
      <c r="B520" s="478" t="s">
        <v>4649</v>
      </c>
      <c r="C520" s="478" t="s">
        <v>4643</v>
      </c>
      <c r="D520" s="478">
        <v>100</v>
      </c>
      <c r="E520" s="2431">
        <v>50</v>
      </c>
      <c r="F520" s="2081">
        <f t="shared" si="40"/>
        <v>5000</v>
      </c>
    </row>
    <row r="521" spans="1:6">
      <c r="A521" s="1459"/>
      <c r="B521" s="1460"/>
      <c r="C521" s="1437"/>
      <c r="D521" s="1438"/>
      <c r="E521" s="2439"/>
      <c r="F521" s="1541"/>
    </row>
    <row r="522" spans="1:6">
      <c r="A522" s="1439" t="s">
        <v>4704</v>
      </c>
      <c r="B522" s="1440" t="s">
        <v>3745</v>
      </c>
      <c r="C522" s="478" t="s">
        <v>3598</v>
      </c>
      <c r="D522" s="478">
        <v>1</v>
      </c>
      <c r="E522" s="2431">
        <v>3000</v>
      </c>
      <c r="F522" s="2081">
        <f t="shared" ref="F522" si="41">D522*E522</f>
        <v>3000</v>
      </c>
    </row>
    <row r="523" spans="1:6" ht="67.5">
      <c r="A523" s="478"/>
      <c r="B523" s="478" t="s">
        <v>4569</v>
      </c>
      <c r="C523" s="478"/>
      <c r="D523" s="478"/>
      <c r="E523" s="2432"/>
      <c r="F523" s="478"/>
    </row>
    <row r="524" spans="1:6">
      <c r="A524" s="478"/>
      <c r="B524" s="478"/>
      <c r="C524" s="478"/>
      <c r="D524" s="478"/>
      <c r="E524" s="2432"/>
      <c r="F524" s="478"/>
    </row>
    <row r="525" spans="1:6">
      <c r="A525" s="1439" t="s">
        <v>4705</v>
      </c>
      <c r="B525" s="1440" t="s">
        <v>4652</v>
      </c>
      <c r="C525" s="478" t="s">
        <v>3598</v>
      </c>
      <c r="D525" s="478">
        <v>1</v>
      </c>
      <c r="E525" s="2431">
        <v>1500</v>
      </c>
      <c r="F525" s="2081">
        <f t="shared" ref="F525" si="42">D525*E525</f>
        <v>1500</v>
      </c>
    </row>
    <row r="526" spans="1:6" ht="45">
      <c r="A526" s="478"/>
      <c r="B526" s="478" t="s">
        <v>4653</v>
      </c>
      <c r="C526" s="478"/>
      <c r="D526" s="478"/>
      <c r="E526" s="2432"/>
      <c r="F526" s="478"/>
    </row>
    <row r="527" spans="1:6">
      <c r="A527" s="478"/>
      <c r="B527" s="478"/>
      <c r="C527" s="478"/>
      <c r="D527" s="478"/>
      <c r="E527" s="2432"/>
      <c r="F527" s="478"/>
    </row>
    <row r="528" spans="1:6">
      <c r="A528" s="1439" t="s">
        <v>4706</v>
      </c>
      <c r="B528" s="1440" t="s">
        <v>4571</v>
      </c>
      <c r="C528" s="478" t="s">
        <v>3598</v>
      </c>
      <c r="D528" s="478">
        <v>1</v>
      </c>
      <c r="E528" s="2431">
        <v>650</v>
      </c>
      <c r="F528" s="2081">
        <f t="shared" ref="F528" si="43">D528*E528</f>
        <v>650</v>
      </c>
    </row>
    <row r="529" spans="1:6" ht="56.25">
      <c r="A529" s="478"/>
      <c r="B529" s="478" t="s">
        <v>4572</v>
      </c>
      <c r="C529" s="478"/>
      <c r="D529" s="478"/>
      <c r="E529" s="2429"/>
      <c r="F529" s="478"/>
    </row>
    <row r="530" spans="1:6">
      <c r="A530" s="478"/>
      <c r="B530" s="1447"/>
      <c r="C530" s="1437"/>
      <c r="D530" s="1438"/>
      <c r="E530" s="2427"/>
      <c r="F530" s="1534"/>
    </row>
    <row r="531" spans="1:6">
      <c r="A531" s="1454" t="s">
        <v>4656</v>
      </c>
      <c r="B531" s="1455" t="s">
        <v>4707</v>
      </c>
      <c r="C531" s="1456"/>
      <c r="D531" s="1457"/>
      <c r="E531" s="2436"/>
      <c r="F531" s="2086">
        <f>SUM(F433:F530)</f>
        <v>68150</v>
      </c>
    </row>
    <row r="532" spans="1:6">
      <c r="A532" s="478"/>
      <c r="B532" s="478"/>
      <c r="C532" s="1465"/>
      <c r="D532" s="1465"/>
      <c r="E532" s="2438"/>
      <c r="F532" s="478"/>
    </row>
    <row r="533" spans="1:6" ht="15">
      <c r="A533" s="1428" t="s">
        <v>4708</v>
      </c>
      <c r="B533" s="1466" t="s">
        <v>4709</v>
      </c>
      <c r="C533" s="1467"/>
      <c r="D533" s="1467"/>
      <c r="E533" s="2440"/>
      <c r="F533" s="1544"/>
    </row>
    <row r="534" spans="1:6" ht="15">
      <c r="A534" s="1468"/>
      <c r="B534" s="1469"/>
      <c r="C534" s="1465"/>
      <c r="D534" s="1465"/>
      <c r="E534" s="2438"/>
      <c r="F534" s="1539"/>
    </row>
    <row r="535" spans="1:6">
      <c r="A535" s="1468"/>
      <c r="B535" s="2033" t="s">
        <v>4710</v>
      </c>
      <c r="C535" s="1465"/>
      <c r="D535" s="1465"/>
      <c r="E535" s="2438"/>
      <c r="F535" s="1539"/>
    </row>
    <row r="536" spans="1:6" ht="135">
      <c r="A536" s="1468"/>
      <c r="B536" s="500" t="s">
        <v>4711</v>
      </c>
      <c r="C536" s="1465"/>
      <c r="D536" s="1465"/>
      <c r="E536" s="2438"/>
      <c r="F536" s="1539"/>
    </row>
    <row r="537" spans="1:6">
      <c r="A537" s="1432" t="s">
        <v>4712</v>
      </c>
      <c r="B537" s="1458" t="s">
        <v>4365</v>
      </c>
      <c r="C537" s="1434"/>
      <c r="D537" s="1435"/>
      <c r="E537" s="2426"/>
      <c r="F537" s="1533"/>
    </row>
    <row r="538" spans="1:6">
      <c r="A538" s="478"/>
      <c r="B538" s="478"/>
      <c r="C538" s="478"/>
      <c r="D538" s="478"/>
      <c r="E538" s="2429"/>
      <c r="F538" s="478"/>
    </row>
    <row r="539" spans="1:6" ht="22.5">
      <c r="A539" s="1470" t="s">
        <v>4713</v>
      </c>
      <c r="B539" s="1471" t="s">
        <v>4714</v>
      </c>
      <c r="C539" s="1472" t="s">
        <v>3598</v>
      </c>
      <c r="D539" s="2083">
        <v>1</v>
      </c>
      <c r="E539" s="2431">
        <v>125000</v>
      </c>
      <c r="F539" s="2081">
        <f t="shared" ref="F539" si="44">D539*E539</f>
        <v>125000</v>
      </c>
    </row>
    <row r="540" spans="1:6" ht="236.25">
      <c r="A540" s="1473"/>
      <c r="B540" s="1474" t="s">
        <v>4715</v>
      </c>
      <c r="C540" s="1475"/>
      <c r="D540" s="1476"/>
      <c r="E540" s="2441"/>
      <c r="F540" s="1545"/>
    </row>
    <row r="541" spans="1:6">
      <c r="A541" s="1477"/>
      <c r="B541" s="1478" t="s">
        <v>4716</v>
      </c>
      <c r="C541" s="1479"/>
      <c r="D541" s="1480"/>
      <c r="E541" s="2442"/>
      <c r="F541" s="1545"/>
    </row>
    <row r="542" spans="1:6">
      <c r="A542" s="1477"/>
      <c r="B542" s="1478" t="s">
        <v>4717</v>
      </c>
      <c r="C542" s="1479"/>
      <c r="D542" s="1480"/>
      <c r="E542" s="2442"/>
      <c r="F542" s="1545"/>
    </row>
    <row r="543" spans="1:6">
      <c r="A543" s="1477"/>
      <c r="B543" s="1478" t="s">
        <v>4718</v>
      </c>
      <c r="C543" s="1479"/>
      <c r="D543" s="1480"/>
      <c r="E543" s="2442"/>
      <c r="F543" s="1545"/>
    </row>
    <row r="544" spans="1:6" ht="22.5">
      <c r="A544" s="1477"/>
      <c r="B544" s="1478" t="s">
        <v>4719</v>
      </c>
      <c r="C544" s="1479"/>
      <c r="D544" s="1480"/>
      <c r="E544" s="2442"/>
      <c r="F544" s="1545"/>
    </row>
    <row r="545" spans="1:6">
      <c r="A545" s="1477"/>
      <c r="B545" s="1478" t="s">
        <v>4720</v>
      </c>
      <c r="C545" s="1479"/>
      <c r="D545" s="1480"/>
      <c r="E545" s="2442"/>
      <c r="F545" s="1545"/>
    </row>
    <row r="546" spans="1:6" ht="22.5">
      <c r="A546" s="1477"/>
      <c r="B546" s="1478" t="s">
        <v>4721</v>
      </c>
      <c r="C546" s="1479"/>
      <c r="D546" s="1480"/>
      <c r="E546" s="2442"/>
      <c r="F546" s="1545"/>
    </row>
    <row r="547" spans="1:6">
      <c r="A547" s="1477"/>
      <c r="B547" s="1478" t="s">
        <v>4722</v>
      </c>
      <c r="C547" s="1479"/>
      <c r="D547" s="1480"/>
      <c r="E547" s="2442"/>
      <c r="F547" s="1545"/>
    </row>
    <row r="548" spans="1:6">
      <c r="A548" s="1477"/>
      <c r="B548" s="1478" t="s">
        <v>4723</v>
      </c>
      <c r="C548" s="1479"/>
      <c r="D548" s="1480"/>
      <c r="E548" s="2442"/>
      <c r="F548" s="1545"/>
    </row>
    <row r="549" spans="1:6" ht="22.5">
      <c r="A549" s="1477"/>
      <c r="B549" s="1478" t="s">
        <v>4724</v>
      </c>
      <c r="C549" s="1479"/>
      <c r="D549" s="1480"/>
      <c r="E549" s="2442"/>
      <c r="F549" s="1545"/>
    </row>
    <row r="550" spans="1:6">
      <c r="A550" s="1477"/>
      <c r="B550" s="1478" t="s">
        <v>4725</v>
      </c>
      <c r="C550" s="1479"/>
      <c r="D550" s="1480"/>
      <c r="E550" s="2442"/>
      <c r="F550" s="1545"/>
    </row>
    <row r="551" spans="1:6">
      <c r="A551" s="1477"/>
      <c r="B551" s="1478" t="s">
        <v>4726</v>
      </c>
      <c r="C551" s="1479"/>
      <c r="D551" s="1480"/>
      <c r="E551" s="2442"/>
      <c r="F551" s="1545"/>
    </row>
    <row r="552" spans="1:6">
      <c r="A552" s="1477"/>
      <c r="B552" s="1478" t="s">
        <v>4727</v>
      </c>
      <c r="C552" s="1479"/>
      <c r="D552" s="1480"/>
      <c r="E552" s="2442"/>
      <c r="F552" s="1545"/>
    </row>
    <row r="553" spans="1:6">
      <c r="A553" s="1477"/>
      <c r="B553" s="1478" t="s">
        <v>4728</v>
      </c>
      <c r="C553" s="1479"/>
      <c r="D553" s="1480"/>
      <c r="E553" s="2442"/>
      <c r="F553" s="1545"/>
    </row>
    <row r="554" spans="1:6">
      <c r="A554" s="1477"/>
      <c r="B554" s="1478" t="s">
        <v>4729</v>
      </c>
      <c r="C554" s="1479"/>
      <c r="D554" s="1480"/>
      <c r="E554" s="2442"/>
      <c r="F554" s="1545"/>
    </row>
    <row r="555" spans="1:6">
      <c r="A555" s="1477"/>
      <c r="B555" s="1478" t="s">
        <v>4730</v>
      </c>
      <c r="C555" s="1479"/>
      <c r="D555" s="1480"/>
      <c r="E555" s="2442"/>
      <c r="F555" s="1545"/>
    </row>
    <row r="556" spans="1:6">
      <c r="A556" s="1477"/>
      <c r="B556" s="1478" t="s">
        <v>4731</v>
      </c>
      <c r="C556" s="1479"/>
      <c r="D556" s="1480"/>
      <c r="E556" s="2442"/>
      <c r="F556" s="1545"/>
    </row>
    <row r="557" spans="1:6">
      <c r="A557" s="1477"/>
      <c r="B557" s="1478" t="s">
        <v>4732</v>
      </c>
      <c r="C557" s="1479"/>
      <c r="D557" s="1480"/>
      <c r="E557" s="2442"/>
      <c r="F557" s="1545"/>
    </row>
    <row r="558" spans="1:6">
      <c r="A558" s="1477"/>
      <c r="B558" s="1478" t="s">
        <v>4733</v>
      </c>
      <c r="C558" s="1479"/>
      <c r="D558" s="1480"/>
      <c r="E558" s="2442"/>
      <c r="F558" s="1545"/>
    </row>
    <row r="559" spans="1:6">
      <c r="A559" s="1477"/>
      <c r="B559" s="1478" t="s">
        <v>4734</v>
      </c>
      <c r="C559" s="1479"/>
      <c r="D559" s="1480"/>
      <c r="E559" s="2442"/>
      <c r="F559" s="1545"/>
    </row>
    <row r="560" spans="1:6">
      <c r="A560" s="1477"/>
      <c r="B560" s="1478" t="s">
        <v>4735</v>
      </c>
      <c r="C560" s="1479"/>
      <c r="D560" s="1480"/>
      <c r="E560" s="2442"/>
      <c r="F560" s="1545"/>
    </row>
    <row r="561" spans="1:6" ht="22.5">
      <c r="A561" s="1477"/>
      <c r="B561" s="1478" t="s">
        <v>4736</v>
      </c>
      <c r="C561" s="1479"/>
      <c r="D561" s="1480"/>
      <c r="E561" s="2442"/>
      <c r="F561" s="1545"/>
    </row>
    <row r="562" spans="1:6">
      <c r="A562" s="1477"/>
      <c r="B562" s="1478" t="s">
        <v>4737</v>
      </c>
      <c r="C562" s="1479"/>
      <c r="D562" s="1480"/>
      <c r="E562" s="2442"/>
      <c r="F562" s="1545"/>
    </row>
    <row r="563" spans="1:6">
      <c r="A563" s="1477"/>
      <c r="B563" s="1478" t="s">
        <v>4738</v>
      </c>
      <c r="C563" s="1479"/>
      <c r="D563" s="1480"/>
      <c r="E563" s="2442"/>
      <c r="F563" s="1545"/>
    </row>
    <row r="564" spans="1:6" ht="45">
      <c r="A564" s="1477"/>
      <c r="B564" s="1478" t="s">
        <v>4739</v>
      </c>
      <c r="C564" s="1479"/>
      <c r="D564" s="1480"/>
      <c r="E564" s="2442"/>
      <c r="F564" s="1545"/>
    </row>
    <row r="565" spans="1:6">
      <c r="A565" s="1477"/>
      <c r="B565" s="1478" t="s">
        <v>4740</v>
      </c>
      <c r="C565" s="1479"/>
      <c r="D565" s="1480"/>
      <c r="E565" s="2442"/>
      <c r="F565" s="1545"/>
    </row>
    <row r="566" spans="1:6">
      <c r="A566" s="1477"/>
      <c r="B566" s="1478" t="s">
        <v>4741</v>
      </c>
      <c r="C566" s="1479"/>
      <c r="D566" s="1480"/>
      <c r="E566" s="2442"/>
      <c r="F566" s="1545"/>
    </row>
    <row r="567" spans="1:6">
      <c r="A567" s="1477"/>
      <c r="B567" s="1478" t="s">
        <v>4742</v>
      </c>
      <c r="C567" s="1479"/>
      <c r="D567" s="1480"/>
      <c r="E567" s="2442"/>
      <c r="F567" s="1545"/>
    </row>
    <row r="568" spans="1:6">
      <c r="A568" s="1477"/>
      <c r="B568" s="1478" t="s">
        <v>4743</v>
      </c>
      <c r="C568" s="1479"/>
      <c r="D568" s="1480"/>
      <c r="E568" s="2442"/>
      <c r="F568" s="1545"/>
    </row>
    <row r="569" spans="1:6" ht="22.5">
      <c r="A569" s="1477"/>
      <c r="B569" s="1478" t="s">
        <v>4744</v>
      </c>
      <c r="C569" s="1479"/>
      <c r="D569" s="1480"/>
      <c r="E569" s="2442"/>
      <c r="F569" s="1545"/>
    </row>
    <row r="570" spans="1:6">
      <c r="A570" s="1477"/>
      <c r="B570" s="1478" t="s">
        <v>4745</v>
      </c>
      <c r="C570" s="1479"/>
      <c r="D570" s="1480"/>
      <c r="E570" s="2442"/>
      <c r="F570" s="1545"/>
    </row>
    <row r="571" spans="1:6">
      <c r="A571" s="1477"/>
      <c r="B571" s="1478" t="s">
        <v>4746</v>
      </c>
      <c r="C571" s="1479"/>
      <c r="D571" s="1480"/>
      <c r="E571" s="2442"/>
      <c r="F571" s="1545"/>
    </row>
    <row r="572" spans="1:6">
      <c r="A572" s="1477"/>
      <c r="B572" s="1478" t="s">
        <v>4747</v>
      </c>
      <c r="C572" s="1479"/>
      <c r="D572" s="1480"/>
      <c r="E572" s="2442"/>
      <c r="F572" s="1545"/>
    </row>
    <row r="573" spans="1:6" ht="45">
      <c r="A573" s="1477"/>
      <c r="B573" s="1478" t="s">
        <v>4748</v>
      </c>
      <c r="C573" s="1479"/>
      <c r="D573" s="1480"/>
      <c r="E573" s="2442"/>
      <c r="F573" s="1545"/>
    </row>
    <row r="574" spans="1:6" ht="22.5">
      <c r="A574" s="1477"/>
      <c r="B574" s="1478" t="s">
        <v>4749</v>
      </c>
      <c r="C574" s="1479"/>
      <c r="D574" s="1480"/>
      <c r="E574" s="2442"/>
      <c r="F574" s="1545"/>
    </row>
    <row r="575" spans="1:6">
      <c r="A575" s="1477"/>
      <c r="B575" s="1478" t="s">
        <v>4750</v>
      </c>
      <c r="C575" s="1479"/>
      <c r="D575" s="1480"/>
      <c r="E575" s="2442"/>
      <c r="F575" s="1545"/>
    </row>
    <row r="576" spans="1:6">
      <c r="A576" s="1477"/>
      <c r="B576" s="1478" t="s">
        <v>4751</v>
      </c>
      <c r="C576" s="1479"/>
      <c r="D576" s="1480"/>
      <c r="E576" s="2442"/>
      <c r="F576" s="1545"/>
    </row>
    <row r="577" spans="1:6" ht="33.75">
      <c r="A577" s="1477"/>
      <c r="B577" s="1478" t="s">
        <v>4752</v>
      </c>
      <c r="C577" s="1479"/>
      <c r="D577" s="1480"/>
      <c r="E577" s="2442"/>
      <c r="F577" s="1545"/>
    </row>
    <row r="578" spans="1:6">
      <c r="A578" s="1477"/>
      <c r="B578" s="1478" t="s">
        <v>4753</v>
      </c>
      <c r="C578" s="1479"/>
      <c r="D578" s="1480"/>
      <c r="E578" s="2442"/>
      <c r="F578" s="1545"/>
    </row>
    <row r="579" spans="1:6">
      <c r="A579" s="1477"/>
      <c r="B579" s="1478" t="s">
        <v>4754</v>
      </c>
      <c r="C579" s="1479"/>
      <c r="D579" s="1480"/>
      <c r="E579" s="2442"/>
      <c r="F579" s="1545"/>
    </row>
    <row r="580" spans="1:6">
      <c r="A580" s="1477"/>
      <c r="B580" s="1478" t="s">
        <v>4755</v>
      </c>
      <c r="C580" s="1479"/>
      <c r="D580" s="1480"/>
      <c r="E580" s="2442"/>
      <c r="F580" s="1545"/>
    </row>
    <row r="581" spans="1:6">
      <c r="A581" s="1477"/>
      <c r="B581" s="1478" t="s">
        <v>4756</v>
      </c>
      <c r="C581" s="1479"/>
      <c r="D581" s="1480"/>
      <c r="E581" s="2442"/>
      <c r="F581" s="1545"/>
    </row>
    <row r="582" spans="1:6">
      <c r="A582" s="1477"/>
      <c r="B582" s="1481"/>
      <c r="C582" s="1472"/>
      <c r="D582" s="1482"/>
      <c r="E582" s="2443"/>
      <c r="F582" s="1545"/>
    </row>
    <row r="583" spans="1:6">
      <c r="A583" s="1477" t="s">
        <v>4757</v>
      </c>
      <c r="B583" s="1471" t="s">
        <v>4758</v>
      </c>
      <c r="C583" s="1472" t="s">
        <v>3598</v>
      </c>
      <c r="D583" s="478">
        <v>1</v>
      </c>
      <c r="E583" s="2431">
        <v>10000</v>
      </c>
      <c r="F583" s="2081">
        <f t="shared" ref="F583" si="45">D583*E583</f>
        <v>10000</v>
      </c>
    </row>
    <row r="584" spans="1:6" ht="101.25">
      <c r="A584" s="1477"/>
      <c r="B584" s="1478" t="s">
        <v>4759</v>
      </c>
      <c r="C584" s="1472"/>
      <c r="D584" s="1482"/>
      <c r="E584" s="2443"/>
      <c r="F584" s="1545"/>
    </row>
    <row r="585" spans="1:6" ht="78.75">
      <c r="A585" s="1477"/>
      <c r="B585" s="1478" t="s">
        <v>4760</v>
      </c>
      <c r="C585" s="1472"/>
      <c r="D585" s="1482"/>
      <c r="E585" s="2443"/>
      <c r="F585" s="1545"/>
    </row>
    <row r="586" spans="1:6" ht="135">
      <c r="A586" s="1477"/>
      <c r="B586" s="1478" t="s">
        <v>4761</v>
      </c>
      <c r="C586" s="1472"/>
      <c r="D586" s="1482"/>
      <c r="E586" s="2443"/>
      <c r="F586" s="1545"/>
    </row>
    <row r="587" spans="1:6" ht="123.75">
      <c r="A587" s="1477"/>
      <c r="B587" s="1478" t="s">
        <v>4762</v>
      </c>
      <c r="C587" s="1472"/>
      <c r="D587" s="1482"/>
      <c r="E587" s="2443"/>
      <c r="F587" s="1545"/>
    </row>
    <row r="588" spans="1:6">
      <c r="A588" s="1477"/>
      <c r="B588" s="1478" t="s">
        <v>4763</v>
      </c>
      <c r="C588" s="1472"/>
      <c r="D588" s="1482"/>
      <c r="E588" s="2443"/>
      <c r="F588" s="1545"/>
    </row>
    <row r="589" spans="1:6">
      <c r="A589" s="1477"/>
      <c r="B589" s="1478" t="s">
        <v>4764</v>
      </c>
      <c r="C589" s="1472"/>
      <c r="D589" s="1482"/>
      <c r="E589" s="2443"/>
      <c r="F589" s="1545"/>
    </row>
    <row r="590" spans="1:6">
      <c r="A590" s="1477"/>
      <c r="B590" s="1478" t="s">
        <v>4765</v>
      </c>
      <c r="C590" s="1472"/>
      <c r="D590" s="1482"/>
      <c r="E590" s="2443"/>
      <c r="F590" s="1545"/>
    </row>
    <row r="591" spans="1:6">
      <c r="A591" s="1477"/>
      <c r="B591" s="1478" t="s">
        <v>4766</v>
      </c>
      <c r="C591" s="1472"/>
      <c r="D591" s="1482"/>
      <c r="E591" s="2443"/>
      <c r="F591" s="1545"/>
    </row>
    <row r="592" spans="1:6">
      <c r="A592" s="1477"/>
      <c r="B592" s="1478" t="s">
        <v>4767</v>
      </c>
      <c r="C592" s="1472"/>
      <c r="D592" s="1482"/>
      <c r="E592" s="2443"/>
      <c r="F592" s="1545"/>
    </row>
    <row r="593" spans="1:6">
      <c r="A593" s="1477"/>
      <c r="B593" s="1478" t="s">
        <v>4768</v>
      </c>
      <c r="C593" s="1472"/>
      <c r="D593" s="1482"/>
      <c r="E593" s="2443"/>
      <c r="F593" s="1545"/>
    </row>
    <row r="594" spans="1:6">
      <c r="A594" s="1477"/>
      <c r="B594" s="1478" t="s">
        <v>4769</v>
      </c>
      <c r="C594" s="1472"/>
      <c r="D594" s="1482"/>
      <c r="E594" s="2443"/>
      <c r="F594" s="1545"/>
    </row>
    <row r="595" spans="1:6">
      <c r="A595" s="1477"/>
      <c r="B595" s="1478" t="s">
        <v>4770</v>
      </c>
      <c r="C595" s="1472"/>
      <c r="D595" s="1482"/>
      <c r="E595" s="2443"/>
      <c r="F595" s="1545"/>
    </row>
    <row r="596" spans="1:6">
      <c r="A596" s="1477"/>
      <c r="B596" s="1478" t="s">
        <v>4771</v>
      </c>
      <c r="C596" s="1472"/>
      <c r="D596" s="1482"/>
      <c r="E596" s="2443"/>
      <c r="F596" s="1545"/>
    </row>
    <row r="597" spans="1:6">
      <c r="A597" s="1477"/>
      <c r="B597" s="1478" t="s">
        <v>4772</v>
      </c>
      <c r="C597" s="1472"/>
      <c r="D597" s="1482"/>
      <c r="E597" s="2443"/>
      <c r="F597" s="1545"/>
    </row>
    <row r="598" spans="1:6">
      <c r="A598" s="1477"/>
      <c r="B598" s="1478" t="s">
        <v>4773</v>
      </c>
      <c r="C598" s="1472"/>
      <c r="D598" s="1482"/>
      <c r="E598" s="2443"/>
      <c r="F598" s="1545"/>
    </row>
    <row r="599" spans="1:6">
      <c r="A599" s="1477"/>
      <c r="B599" s="1478" t="s">
        <v>4774</v>
      </c>
      <c r="C599" s="1472"/>
      <c r="D599" s="1482"/>
      <c r="E599" s="2443"/>
      <c r="F599" s="1545"/>
    </row>
    <row r="600" spans="1:6">
      <c r="A600" s="1477"/>
      <c r="B600" s="1478" t="s">
        <v>4775</v>
      </c>
      <c r="C600" s="1472"/>
      <c r="D600" s="1482"/>
      <c r="E600" s="2444"/>
      <c r="F600" s="1545"/>
    </row>
    <row r="601" spans="1:6">
      <c r="A601" s="1477"/>
      <c r="B601" s="1478" t="s">
        <v>4776</v>
      </c>
      <c r="C601" s="1472"/>
      <c r="D601" s="1482"/>
      <c r="E601" s="2444"/>
      <c r="F601" s="1545"/>
    </row>
    <row r="602" spans="1:6">
      <c r="A602" s="1477"/>
      <c r="B602" s="1478" t="s">
        <v>4777</v>
      </c>
      <c r="C602" s="1472"/>
      <c r="D602" s="1482"/>
      <c r="E602" s="2444"/>
      <c r="F602" s="1545"/>
    </row>
    <row r="603" spans="1:6">
      <c r="A603" s="1477"/>
      <c r="B603" s="1478" t="s">
        <v>4778</v>
      </c>
      <c r="C603" s="1472"/>
      <c r="D603" s="1482"/>
      <c r="E603" s="2444"/>
      <c r="F603" s="1545"/>
    </row>
    <row r="604" spans="1:6">
      <c r="A604" s="1477"/>
      <c r="B604" s="1478" t="s">
        <v>4779</v>
      </c>
      <c r="C604" s="1472"/>
      <c r="D604" s="1482"/>
      <c r="E604" s="2444"/>
      <c r="F604" s="1545"/>
    </row>
    <row r="605" spans="1:6">
      <c r="A605" s="1477"/>
      <c r="B605" s="1478" t="s">
        <v>4780</v>
      </c>
      <c r="C605" s="1472"/>
      <c r="D605" s="1482"/>
      <c r="E605" s="2444"/>
      <c r="F605" s="1545"/>
    </row>
    <row r="606" spans="1:6">
      <c r="A606" s="1477"/>
      <c r="B606" s="1478" t="s">
        <v>4781</v>
      </c>
      <c r="C606" s="1472"/>
      <c r="D606" s="1482"/>
      <c r="E606" s="2444"/>
      <c r="F606" s="1545"/>
    </row>
    <row r="607" spans="1:6">
      <c r="A607" s="1477"/>
      <c r="B607" s="1478" t="s">
        <v>4782</v>
      </c>
      <c r="C607" s="1472"/>
      <c r="D607" s="1482"/>
      <c r="E607" s="2444"/>
      <c r="F607" s="1545"/>
    </row>
    <row r="608" spans="1:6">
      <c r="A608" s="1477"/>
      <c r="B608" s="1478" t="s">
        <v>4783</v>
      </c>
      <c r="C608" s="1472"/>
      <c r="D608" s="1482"/>
      <c r="E608" s="2444"/>
      <c r="F608" s="1545"/>
    </row>
    <row r="609" spans="1:6">
      <c r="A609" s="1477"/>
      <c r="B609" s="1478" t="s">
        <v>4784</v>
      </c>
      <c r="C609" s="1472"/>
      <c r="D609" s="1482"/>
      <c r="E609" s="2444"/>
      <c r="F609" s="1545"/>
    </row>
    <row r="610" spans="1:6">
      <c r="A610" s="1477"/>
      <c r="B610" s="1478" t="s">
        <v>4785</v>
      </c>
      <c r="C610" s="1472"/>
      <c r="D610" s="1482"/>
      <c r="E610" s="2444"/>
      <c r="F610" s="1545"/>
    </row>
    <row r="611" spans="1:6">
      <c r="A611" s="1477"/>
      <c r="B611" s="1478" t="s">
        <v>4786</v>
      </c>
      <c r="C611" s="1472"/>
      <c r="D611" s="1482"/>
      <c r="E611" s="2444"/>
      <c r="F611" s="1545"/>
    </row>
    <row r="612" spans="1:6">
      <c r="A612" s="1477"/>
      <c r="B612" s="1478" t="s">
        <v>4787</v>
      </c>
      <c r="C612" s="1472"/>
      <c r="D612" s="1482"/>
      <c r="E612" s="2444"/>
      <c r="F612" s="1545"/>
    </row>
    <row r="613" spans="1:6">
      <c r="A613" s="1477"/>
      <c r="B613" s="1478" t="s">
        <v>4788</v>
      </c>
      <c r="C613" s="1472"/>
      <c r="D613" s="1482"/>
      <c r="E613" s="2444"/>
      <c r="F613" s="1545"/>
    </row>
    <row r="614" spans="1:6">
      <c r="A614" s="1477"/>
      <c r="B614" s="1478" t="s">
        <v>4789</v>
      </c>
      <c r="C614" s="1472"/>
      <c r="D614" s="1482"/>
      <c r="E614" s="2444"/>
      <c r="F614" s="1545"/>
    </row>
    <row r="615" spans="1:6">
      <c r="A615" s="1477"/>
      <c r="B615" s="1478" t="s">
        <v>4790</v>
      </c>
      <c r="C615" s="1472"/>
      <c r="D615" s="1482"/>
      <c r="E615" s="2444"/>
      <c r="F615" s="1545"/>
    </row>
    <row r="616" spans="1:6">
      <c r="A616" s="1477"/>
      <c r="B616" s="1478" t="s">
        <v>4791</v>
      </c>
      <c r="C616" s="1472"/>
      <c r="D616" s="1482"/>
      <c r="E616" s="2444"/>
      <c r="F616" s="1545"/>
    </row>
    <row r="617" spans="1:6">
      <c r="A617" s="1477"/>
      <c r="B617" s="1478" t="s">
        <v>4792</v>
      </c>
      <c r="C617" s="1472"/>
      <c r="D617" s="1482"/>
      <c r="E617" s="2444"/>
      <c r="F617" s="1545"/>
    </row>
    <row r="618" spans="1:6">
      <c r="A618" s="1477"/>
      <c r="B618" s="1478" t="s">
        <v>4793</v>
      </c>
      <c r="C618" s="1472"/>
      <c r="D618" s="1482"/>
      <c r="E618" s="2444"/>
      <c r="F618" s="1545"/>
    </row>
    <row r="619" spans="1:6">
      <c r="A619" s="1477"/>
      <c r="B619" s="1478" t="s">
        <v>4794</v>
      </c>
      <c r="C619" s="1472"/>
      <c r="D619" s="1482"/>
      <c r="E619" s="2444"/>
      <c r="F619" s="1545"/>
    </row>
    <row r="620" spans="1:6">
      <c r="A620" s="1477"/>
      <c r="B620" s="1478" t="s">
        <v>4795</v>
      </c>
      <c r="C620" s="1472"/>
      <c r="D620" s="1482"/>
      <c r="E620" s="2444"/>
      <c r="F620" s="1545"/>
    </row>
    <row r="621" spans="1:6">
      <c r="A621" s="1477"/>
      <c r="B621" s="1478" t="s">
        <v>4796</v>
      </c>
      <c r="C621" s="1472"/>
      <c r="D621" s="1482"/>
      <c r="E621" s="2444"/>
      <c r="F621" s="1545"/>
    </row>
    <row r="622" spans="1:6">
      <c r="A622" s="1477"/>
      <c r="B622" s="1478" t="s">
        <v>4797</v>
      </c>
      <c r="C622" s="1472"/>
      <c r="D622" s="1482"/>
      <c r="E622" s="2444"/>
      <c r="F622" s="1545"/>
    </row>
    <row r="623" spans="1:6">
      <c r="A623" s="1477"/>
      <c r="B623" s="1478" t="s">
        <v>4798</v>
      </c>
      <c r="C623" s="1472"/>
      <c r="D623" s="1482"/>
      <c r="E623" s="2444"/>
      <c r="F623" s="1545"/>
    </row>
    <row r="624" spans="1:6">
      <c r="A624" s="1477"/>
      <c r="B624" s="1478" t="s">
        <v>4799</v>
      </c>
      <c r="C624" s="1472"/>
      <c r="D624" s="1482"/>
      <c r="E624" s="2444"/>
      <c r="F624" s="1545"/>
    </row>
    <row r="625" spans="1:6">
      <c r="A625" s="1477"/>
      <c r="B625" s="1478" t="s">
        <v>4800</v>
      </c>
      <c r="C625" s="1472"/>
      <c r="D625" s="1482"/>
      <c r="E625" s="2444"/>
      <c r="F625" s="1545"/>
    </row>
    <row r="626" spans="1:6" ht="22.5">
      <c r="A626" s="1477"/>
      <c r="B626" s="1478" t="s">
        <v>4801</v>
      </c>
      <c r="C626" s="1472"/>
      <c r="D626" s="1482"/>
      <c r="E626" s="2444"/>
      <c r="F626" s="1545"/>
    </row>
    <row r="627" spans="1:6">
      <c r="A627" s="1477"/>
      <c r="B627" s="1478" t="s">
        <v>4802</v>
      </c>
      <c r="C627" s="1483"/>
      <c r="D627" s="1483"/>
      <c r="E627" s="1400"/>
      <c r="F627" s="1483"/>
    </row>
    <row r="628" spans="1:6">
      <c r="A628" s="1477"/>
      <c r="B628" s="1478"/>
      <c r="C628" s="1484"/>
      <c r="D628" s="1485"/>
      <c r="E628" s="2444"/>
      <c r="F628" s="1484"/>
    </row>
    <row r="629" spans="1:6">
      <c r="A629" s="1477" t="s">
        <v>4803</v>
      </c>
      <c r="B629" s="1471" t="s">
        <v>4804</v>
      </c>
      <c r="C629" s="1486" t="s">
        <v>3598</v>
      </c>
      <c r="D629" s="478">
        <v>2</v>
      </c>
      <c r="E629" s="2428">
        <v>3000</v>
      </c>
      <c r="F629" s="2081">
        <f t="shared" ref="F629" si="46">D629*E629</f>
        <v>6000</v>
      </c>
    </row>
    <row r="630" spans="1:6" ht="101.25">
      <c r="A630" s="1477"/>
      <c r="B630" s="1478" t="s">
        <v>4805</v>
      </c>
      <c r="C630" s="1484"/>
      <c r="D630" s="1485"/>
      <c r="E630" s="2444"/>
      <c r="F630" s="1484"/>
    </row>
    <row r="631" spans="1:6">
      <c r="A631" s="1477"/>
      <c r="B631" s="1478" t="s">
        <v>4806</v>
      </c>
      <c r="C631" s="1484"/>
      <c r="D631" s="1485"/>
      <c r="E631" s="2444"/>
      <c r="F631" s="1484"/>
    </row>
    <row r="632" spans="1:6">
      <c r="A632" s="1477"/>
      <c r="B632" s="1478" t="s">
        <v>4807</v>
      </c>
      <c r="C632" s="1484"/>
      <c r="D632" s="1485"/>
      <c r="E632" s="2444"/>
      <c r="F632" s="1484"/>
    </row>
    <row r="633" spans="1:6">
      <c r="A633" s="1477"/>
      <c r="B633" s="1478" t="s">
        <v>4808</v>
      </c>
      <c r="C633" s="1484"/>
      <c r="D633" s="1485"/>
      <c r="E633" s="2444"/>
      <c r="F633" s="1484"/>
    </row>
    <row r="634" spans="1:6">
      <c r="A634" s="1477"/>
      <c r="B634" s="1478" t="s">
        <v>4809</v>
      </c>
      <c r="C634" s="1484"/>
      <c r="D634" s="1485"/>
      <c r="E634" s="2444"/>
      <c r="F634" s="1484"/>
    </row>
    <row r="635" spans="1:6">
      <c r="A635" s="1477"/>
      <c r="B635" s="1478" t="s">
        <v>4810</v>
      </c>
      <c r="C635" s="1484"/>
      <c r="D635" s="1485"/>
      <c r="E635" s="2444"/>
      <c r="F635" s="1484"/>
    </row>
    <row r="636" spans="1:6">
      <c r="A636" s="1477"/>
      <c r="B636" s="1478" t="s">
        <v>4811</v>
      </c>
      <c r="C636" s="1484"/>
      <c r="D636" s="1485"/>
      <c r="E636" s="2444"/>
      <c r="F636" s="1484"/>
    </row>
    <row r="637" spans="1:6">
      <c r="A637" s="1477"/>
      <c r="B637" s="1478" t="s">
        <v>4812</v>
      </c>
      <c r="C637" s="1484"/>
      <c r="D637" s="1485"/>
      <c r="E637" s="2444"/>
      <c r="F637" s="1484"/>
    </row>
    <row r="638" spans="1:6">
      <c r="A638" s="1477"/>
      <c r="B638" s="1478" t="s">
        <v>4813</v>
      </c>
      <c r="C638" s="1484"/>
      <c r="D638" s="1485"/>
      <c r="E638" s="2444"/>
      <c r="F638" s="1484"/>
    </row>
    <row r="639" spans="1:6">
      <c r="A639" s="1477"/>
      <c r="B639" s="1478" t="s">
        <v>4814</v>
      </c>
      <c r="C639" s="1484"/>
      <c r="D639" s="1485"/>
      <c r="E639" s="2444"/>
      <c r="F639" s="1484"/>
    </row>
    <row r="640" spans="1:6">
      <c r="A640" s="1477"/>
      <c r="B640" s="1478" t="s">
        <v>4815</v>
      </c>
      <c r="C640" s="1484"/>
      <c r="D640" s="1485"/>
      <c r="E640" s="2444"/>
      <c r="F640" s="1484"/>
    </row>
    <row r="641" spans="1:6">
      <c r="A641" s="1477"/>
      <c r="B641" s="1478" t="s">
        <v>4816</v>
      </c>
      <c r="C641" s="1484"/>
      <c r="D641" s="1485"/>
      <c r="E641" s="2444"/>
      <c r="F641" s="1484"/>
    </row>
    <row r="642" spans="1:6">
      <c r="A642" s="1477"/>
      <c r="B642" s="1478" t="s">
        <v>4817</v>
      </c>
      <c r="C642" s="1484"/>
      <c r="D642" s="1485"/>
      <c r="E642" s="2444"/>
      <c r="F642" s="1484"/>
    </row>
    <row r="643" spans="1:6">
      <c r="A643" s="1477"/>
      <c r="B643" s="1478" t="s">
        <v>4818</v>
      </c>
      <c r="C643" s="1484"/>
      <c r="D643" s="1485"/>
      <c r="E643" s="2444"/>
      <c r="F643" s="1484"/>
    </row>
    <row r="644" spans="1:6">
      <c r="A644" s="1477"/>
      <c r="B644" s="1478" t="s">
        <v>4819</v>
      </c>
      <c r="C644" s="1484"/>
      <c r="D644" s="1485"/>
      <c r="E644" s="2444"/>
      <c r="F644" s="1484"/>
    </row>
    <row r="645" spans="1:6" ht="22.5">
      <c r="A645" s="1477"/>
      <c r="B645" s="1478" t="s">
        <v>4820</v>
      </c>
      <c r="C645" s="1484"/>
      <c r="D645" s="1485"/>
      <c r="E645" s="2444"/>
      <c r="F645" s="1484"/>
    </row>
    <row r="646" spans="1:6">
      <c r="A646" s="1477"/>
      <c r="B646" s="1478" t="s">
        <v>4821</v>
      </c>
      <c r="C646" s="1484"/>
      <c r="D646" s="1485"/>
      <c r="E646" s="2444"/>
      <c r="F646" s="1484"/>
    </row>
    <row r="647" spans="1:6">
      <c r="A647" s="1477"/>
      <c r="B647" s="1478" t="s">
        <v>4822</v>
      </c>
      <c r="C647" s="1484"/>
      <c r="D647" s="1485"/>
      <c r="E647" s="2444"/>
      <c r="F647" s="1484"/>
    </row>
    <row r="648" spans="1:6">
      <c r="A648" s="1477"/>
      <c r="B648" s="1478" t="s">
        <v>4823</v>
      </c>
      <c r="C648" s="1484"/>
      <c r="D648" s="1485"/>
      <c r="E648" s="2444"/>
      <c r="F648" s="1484"/>
    </row>
    <row r="649" spans="1:6">
      <c r="A649" s="1477"/>
      <c r="B649" s="1478" t="s">
        <v>4824</v>
      </c>
      <c r="C649" s="1486"/>
      <c r="D649" s="478"/>
      <c r="E649" s="2444"/>
      <c r="F649" s="1543"/>
    </row>
    <row r="650" spans="1:6">
      <c r="A650" s="1477"/>
      <c r="B650" s="1478"/>
      <c r="C650" s="1487"/>
      <c r="D650" s="1488"/>
      <c r="E650" s="2444"/>
      <c r="F650" s="1484"/>
    </row>
    <row r="651" spans="1:6">
      <c r="A651" s="1477" t="s">
        <v>4825</v>
      </c>
      <c r="B651" s="1471" t="s">
        <v>4826</v>
      </c>
      <c r="C651" s="1487"/>
      <c r="D651" s="1488"/>
      <c r="E651" s="2444"/>
      <c r="F651" s="1484"/>
    </row>
    <row r="652" spans="1:6" ht="78.75">
      <c r="A652" s="1489"/>
      <c r="B652" s="1478" t="s">
        <v>4827</v>
      </c>
      <c r="C652" s="1487"/>
      <c r="D652" s="1488"/>
      <c r="E652" s="2444"/>
      <c r="F652" s="1484"/>
    </row>
    <row r="653" spans="1:6">
      <c r="A653" s="1489"/>
      <c r="B653" s="1478" t="s">
        <v>4828</v>
      </c>
      <c r="C653" s="1487"/>
      <c r="D653" s="1488"/>
      <c r="E653" s="2444"/>
      <c r="F653" s="1484"/>
    </row>
    <row r="654" spans="1:6">
      <c r="A654" s="1489"/>
      <c r="B654" s="1478" t="s">
        <v>4829</v>
      </c>
      <c r="C654" s="1487"/>
      <c r="D654" s="1488"/>
      <c r="E654" s="2444"/>
      <c r="F654" s="1484"/>
    </row>
    <row r="655" spans="1:6">
      <c r="A655" s="1489"/>
      <c r="B655" s="1478" t="s">
        <v>4830</v>
      </c>
      <c r="C655" s="1487"/>
      <c r="D655" s="1488"/>
      <c r="E655" s="2444"/>
      <c r="F655" s="1484"/>
    </row>
    <row r="656" spans="1:6">
      <c r="A656" s="1489"/>
      <c r="B656" s="1478" t="s">
        <v>4831</v>
      </c>
      <c r="C656" s="1487"/>
      <c r="D656" s="1488"/>
      <c r="E656" s="2444"/>
      <c r="F656" s="1484"/>
    </row>
    <row r="657" spans="1:6">
      <c r="A657" s="1489"/>
      <c r="B657" s="1478" t="s">
        <v>4832</v>
      </c>
      <c r="C657" s="1487"/>
      <c r="D657" s="1488"/>
      <c r="E657" s="2444"/>
      <c r="F657" s="1484"/>
    </row>
    <row r="658" spans="1:6">
      <c r="A658" s="1489"/>
      <c r="B658" s="1478" t="s">
        <v>4530</v>
      </c>
      <c r="C658" s="1487"/>
      <c r="D658" s="1488"/>
      <c r="E658" s="2444"/>
      <c r="F658" s="1484"/>
    </row>
    <row r="659" spans="1:6">
      <c r="A659" s="1489"/>
      <c r="B659" s="1478" t="s">
        <v>4833</v>
      </c>
      <c r="C659" s="1487"/>
      <c r="D659" s="1488"/>
      <c r="E659" s="2444"/>
      <c r="F659" s="1484"/>
    </row>
    <row r="660" spans="1:6">
      <c r="A660" s="1489"/>
      <c r="B660" s="1478" t="s">
        <v>4834</v>
      </c>
      <c r="C660" s="1487"/>
      <c r="D660" s="1488"/>
      <c r="E660" s="2444"/>
      <c r="F660" s="1484"/>
    </row>
    <row r="661" spans="1:6">
      <c r="A661" s="1489"/>
      <c r="B661" s="1478" t="s">
        <v>4835</v>
      </c>
      <c r="C661" s="1487"/>
      <c r="D661" s="1488"/>
      <c r="E661" s="2444"/>
      <c r="F661" s="1484"/>
    </row>
    <row r="662" spans="1:6">
      <c r="A662" s="1489"/>
      <c r="B662" s="1478" t="s">
        <v>4836</v>
      </c>
      <c r="C662" s="1487"/>
      <c r="D662" s="1488"/>
      <c r="E662" s="2444"/>
      <c r="F662" s="1484"/>
    </row>
    <row r="663" spans="1:6">
      <c r="A663" s="1489"/>
      <c r="B663" s="1478" t="s">
        <v>4837</v>
      </c>
      <c r="C663" s="1487"/>
      <c r="D663" s="1488"/>
      <c r="E663" s="2444"/>
      <c r="F663" s="1484"/>
    </row>
    <row r="664" spans="1:6">
      <c r="A664" s="1489"/>
      <c r="B664" s="1478" t="s">
        <v>4838</v>
      </c>
      <c r="C664" s="1487"/>
      <c r="D664" s="1488"/>
      <c r="E664" s="2444"/>
      <c r="F664" s="1484"/>
    </row>
    <row r="665" spans="1:6">
      <c r="A665" s="1489"/>
      <c r="B665" s="1478" t="s">
        <v>4839</v>
      </c>
      <c r="C665" s="1487"/>
      <c r="D665" s="1488"/>
      <c r="E665" s="2444"/>
      <c r="F665" s="1484"/>
    </row>
    <row r="666" spans="1:6">
      <c r="A666" s="1489"/>
      <c r="B666" s="1478" t="s">
        <v>4840</v>
      </c>
      <c r="C666" s="1487"/>
      <c r="D666" s="1488"/>
      <c r="E666" s="2444"/>
      <c r="F666" s="1484"/>
    </row>
    <row r="667" spans="1:6">
      <c r="A667" s="1489"/>
      <c r="B667" s="1478" t="s">
        <v>4841</v>
      </c>
      <c r="C667" s="1487"/>
      <c r="D667" s="1488"/>
      <c r="E667" s="2444"/>
      <c r="F667" s="1484"/>
    </row>
    <row r="668" spans="1:6">
      <c r="A668" s="1489"/>
      <c r="B668" s="1478" t="s">
        <v>4842</v>
      </c>
      <c r="C668" s="1487"/>
      <c r="D668" s="1488"/>
      <c r="E668" s="2444"/>
      <c r="F668" s="1484"/>
    </row>
    <row r="669" spans="1:6">
      <c r="A669" s="1489"/>
      <c r="B669" s="1478" t="s">
        <v>4843</v>
      </c>
      <c r="C669" s="1487"/>
      <c r="D669" s="1488"/>
      <c r="E669" s="2444"/>
      <c r="F669" s="1484"/>
    </row>
    <row r="670" spans="1:6">
      <c r="A670" s="1489"/>
      <c r="B670" s="1478" t="s">
        <v>4844</v>
      </c>
      <c r="C670" s="1487"/>
      <c r="D670" s="1488"/>
      <c r="E670" s="2444"/>
      <c r="F670" s="1484"/>
    </row>
    <row r="671" spans="1:6">
      <c r="A671" s="1489"/>
      <c r="B671" s="1478" t="s">
        <v>4845</v>
      </c>
      <c r="C671" s="1487"/>
      <c r="D671" s="1488"/>
      <c r="E671" s="2444"/>
      <c r="F671" s="1484"/>
    </row>
    <row r="672" spans="1:6">
      <c r="A672" s="1489"/>
      <c r="B672" s="1478" t="s">
        <v>4846</v>
      </c>
      <c r="C672" s="1487"/>
      <c r="D672" s="1488"/>
      <c r="E672" s="2444"/>
      <c r="F672" s="1484"/>
    </row>
    <row r="673" spans="1:6">
      <c r="A673" s="1489"/>
      <c r="B673" s="1478" t="s">
        <v>4847</v>
      </c>
      <c r="C673" s="1472" t="s">
        <v>3598</v>
      </c>
      <c r="D673" s="478">
        <v>16</v>
      </c>
      <c r="E673" s="2428">
        <v>1000</v>
      </c>
      <c r="F673" s="2081">
        <f t="shared" ref="F673" si="47">D673*E673</f>
        <v>16000</v>
      </c>
    </row>
    <row r="674" spans="1:6">
      <c r="A674" s="1489"/>
      <c r="B674" s="1478"/>
      <c r="C674" s="1490"/>
      <c r="D674" s="1491"/>
      <c r="E674" s="2444"/>
      <c r="F674" s="1484"/>
    </row>
    <row r="675" spans="1:6">
      <c r="A675" s="1489"/>
      <c r="B675" s="1478" t="s">
        <v>4848</v>
      </c>
      <c r="C675" s="1490"/>
      <c r="D675" s="1491"/>
      <c r="E675" s="2444"/>
      <c r="F675" s="1484"/>
    </row>
    <row r="676" spans="1:6">
      <c r="A676" s="1489"/>
      <c r="B676" s="1478" t="s">
        <v>4849</v>
      </c>
      <c r="C676" s="1490"/>
      <c r="D676" s="1491"/>
      <c r="E676" s="2444"/>
      <c r="F676" s="1484"/>
    </row>
    <row r="677" spans="1:6">
      <c r="A677" s="1489"/>
      <c r="B677" s="1478" t="s">
        <v>4850</v>
      </c>
      <c r="C677" s="1490"/>
      <c r="D677" s="1491"/>
      <c r="E677" s="2444"/>
      <c r="F677" s="1484"/>
    </row>
    <row r="678" spans="1:6">
      <c r="A678" s="1489"/>
      <c r="B678" s="1478" t="s">
        <v>4851</v>
      </c>
      <c r="C678" s="1490"/>
      <c r="D678" s="1491"/>
      <c r="E678" s="2444"/>
      <c r="F678" s="1484"/>
    </row>
    <row r="679" spans="1:6">
      <c r="A679" s="1489"/>
      <c r="B679" s="1478" t="s">
        <v>4852</v>
      </c>
      <c r="C679" s="1490"/>
      <c r="D679" s="1491"/>
      <c r="E679" s="2444"/>
      <c r="F679" s="1484"/>
    </row>
    <row r="680" spans="1:6">
      <c r="A680" s="1489"/>
      <c r="B680" s="1478" t="s">
        <v>4530</v>
      </c>
      <c r="C680" s="1490"/>
      <c r="D680" s="1491"/>
      <c r="E680" s="2444"/>
      <c r="F680" s="1484"/>
    </row>
    <row r="681" spans="1:6">
      <c r="A681" s="1489"/>
      <c r="B681" s="1478" t="s">
        <v>4833</v>
      </c>
      <c r="C681" s="1490"/>
      <c r="D681" s="1491"/>
      <c r="E681" s="2444"/>
      <c r="F681" s="1484"/>
    </row>
    <row r="682" spans="1:6">
      <c r="A682" s="1489"/>
      <c r="B682" s="1478" t="s">
        <v>4853</v>
      </c>
      <c r="C682" s="1490"/>
      <c r="D682" s="1491"/>
      <c r="E682" s="2444"/>
      <c r="F682" s="1484"/>
    </row>
    <row r="683" spans="1:6">
      <c r="A683" s="1489"/>
      <c r="B683" s="1478" t="s">
        <v>4854</v>
      </c>
      <c r="C683" s="1490"/>
      <c r="D683" s="1491"/>
      <c r="E683" s="2444"/>
      <c r="F683" s="1484"/>
    </row>
    <row r="684" spans="1:6">
      <c r="A684" s="1489"/>
      <c r="B684" s="1478" t="s">
        <v>4836</v>
      </c>
      <c r="C684" s="1490"/>
      <c r="D684" s="1491"/>
      <c r="E684" s="2444"/>
      <c r="F684" s="1484"/>
    </row>
    <row r="685" spans="1:6">
      <c r="A685" s="1489"/>
      <c r="B685" s="1478" t="s">
        <v>4855</v>
      </c>
      <c r="C685" s="1490"/>
      <c r="D685" s="1491"/>
      <c r="E685" s="2444"/>
      <c r="F685" s="1484"/>
    </row>
    <row r="686" spans="1:6">
      <c r="A686" s="1489"/>
      <c r="B686" s="1478" t="s">
        <v>4856</v>
      </c>
      <c r="C686" s="1490"/>
      <c r="D686" s="1491"/>
      <c r="E686" s="2444"/>
      <c r="F686" s="1484"/>
    </row>
    <row r="687" spans="1:6">
      <c r="A687" s="1489"/>
      <c r="B687" s="1478" t="s">
        <v>4839</v>
      </c>
      <c r="C687" s="1490"/>
      <c r="D687" s="1491"/>
      <c r="E687" s="2444"/>
      <c r="F687" s="1484"/>
    </row>
    <row r="688" spans="1:6">
      <c r="A688" s="1489"/>
      <c r="B688" s="1478" t="s">
        <v>4857</v>
      </c>
      <c r="C688" s="1490"/>
      <c r="D688" s="1491"/>
      <c r="E688" s="2444"/>
      <c r="F688" s="1484"/>
    </row>
    <row r="689" spans="1:6">
      <c r="A689" s="1489"/>
      <c r="B689" s="1478" t="s">
        <v>4841</v>
      </c>
      <c r="C689" s="1490"/>
      <c r="D689" s="1491"/>
      <c r="E689" s="2444"/>
      <c r="F689" s="1484"/>
    </row>
    <row r="690" spans="1:6">
      <c r="A690" s="1489"/>
      <c r="B690" s="1478" t="s">
        <v>4858</v>
      </c>
      <c r="C690" s="1490"/>
      <c r="D690" s="1491"/>
      <c r="E690" s="2444"/>
      <c r="F690" s="1484"/>
    </row>
    <row r="691" spans="1:6">
      <c r="A691" s="1489"/>
      <c r="B691" s="1478" t="s">
        <v>4859</v>
      </c>
      <c r="C691" s="1490"/>
      <c r="D691" s="1491"/>
      <c r="E691" s="2444"/>
      <c r="F691" s="1484"/>
    </row>
    <row r="692" spans="1:6">
      <c r="A692" s="1489"/>
      <c r="B692" s="1478" t="s">
        <v>4860</v>
      </c>
      <c r="C692" s="1490"/>
      <c r="D692" s="1491"/>
      <c r="E692" s="2444"/>
      <c r="F692" s="1484"/>
    </row>
    <row r="693" spans="1:6">
      <c r="A693" s="1489"/>
      <c r="B693" s="1478" t="s">
        <v>4845</v>
      </c>
      <c r="C693" s="1490"/>
      <c r="D693" s="1491"/>
      <c r="E693" s="2444"/>
      <c r="F693" s="1484"/>
    </row>
    <row r="694" spans="1:6">
      <c r="A694" s="1489"/>
      <c r="B694" s="1478" t="s">
        <v>4846</v>
      </c>
      <c r="C694" s="1490"/>
      <c r="D694" s="1491"/>
      <c r="E694" s="2444"/>
      <c r="F694" s="1484"/>
    </row>
    <row r="695" spans="1:6">
      <c r="A695" s="1489"/>
      <c r="B695" s="1478" t="s">
        <v>4861</v>
      </c>
      <c r="C695" s="1472" t="s">
        <v>3598</v>
      </c>
      <c r="D695" s="478">
        <v>39</v>
      </c>
      <c r="E695" s="2428">
        <v>1000</v>
      </c>
      <c r="F695" s="2081">
        <f t="shared" ref="F695" si="48">D695*E695</f>
        <v>39000</v>
      </c>
    </row>
    <row r="696" spans="1:6">
      <c r="A696" s="1489"/>
      <c r="B696" s="1478"/>
      <c r="C696" s="1472"/>
      <c r="D696" s="1492"/>
      <c r="E696" s="2444"/>
      <c r="F696" s="1484"/>
    </row>
    <row r="697" spans="1:6">
      <c r="A697" s="1477" t="s">
        <v>4862</v>
      </c>
      <c r="B697" s="1471" t="s">
        <v>4863</v>
      </c>
      <c r="C697" s="1472"/>
      <c r="D697" s="1492"/>
      <c r="E697" s="2444"/>
      <c r="F697" s="1484"/>
    </row>
    <row r="698" spans="1:6" ht="90">
      <c r="A698" s="1477"/>
      <c r="B698" s="1478" t="s">
        <v>4864</v>
      </c>
      <c r="C698" s="1472"/>
      <c r="D698" s="1492"/>
      <c r="E698" s="2444"/>
      <c r="F698" s="1484"/>
    </row>
    <row r="699" spans="1:6">
      <c r="A699" s="1477"/>
      <c r="B699" s="1478" t="s">
        <v>4865</v>
      </c>
      <c r="C699" s="1472" t="s">
        <v>3598</v>
      </c>
      <c r="D699" s="478">
        <v>1</v>
      </c>
      <c r="E699" s="2428">
        <v>1000</v>
      </c>
      <c r="F699" s="2081">
        <f t="shared" ref="F699" si="49">D699*E699</f>
        <v>1000</v>
      </c>
    </row>
    <row r="700" spans="1:6">
      <c r="A700" s="1477"/>
      <c r="B700" s="1478"/>
      <c r="C700" s="1472"/>
      <c r="D700" s="1493"/>
      <c r="E700" s="2444"/>
      <c r="F700" s="1484"/>
    </row>
    <row r="701" spans="1:6">
      <c r="A701" s="1477" t="s">
        <v>4866</v>
      </c>
      <c r="B701" s="1471" t="s">
        <v>4867</v>
      </c>
      <c r="C701" s="1472"/>
      <c r="D701" s="1493"/>
      <c r="E701" s="2444"/>
      <c r="F701" s="1484"/>
    </row>
    <row r="702" spans="1:6" ht="101.25">
      <c r="A702" s="1477"/>
      <c r="B702" s="1478" t="s">
        <v>4868</v>
      </c>
      <c r="C702" s="1472"/>
      <c r="D702" s="1493"/>
      <c r="E702" s="2444"/>
      <c r="F702" s="1484"/>
    </row>
    <row r="703" spans="1:6">
      <c r="A703" s="1477"/>
      <c r="B703" s="1478" t="s">
        <v>4869</v>
      </c>
      <c r="C703" s="1472" t="s">
        <v>3598</v>
      </c>
      <c r="D703" s="478">
        <v>1</v>
      </c>
      <c r="E703" s="2428">
        <v>5000</v>
      </c>
      <c r="F703" s="2081">
        <f t="shared" ref="F703" si="50">D703*E703</f>
        <v>5000</v>
      </c>
    </row>
    <row r="704" spans="1:6">
      <c r="A704" s="1477"/>
      <c r="B704" s="1478"/>
      <c r="C704" s="1472"/>
      <c r="D704" s="1472"/>
      <c r="E704" s="2444"/>
      <c r="F704" s="1484"/>
    </row>
    <row r="705" spans="1:6">
      <c r="A705" s="1477" t="s">
        <v>4870</v>
      </c>
      <c r="B705" s="1471" t="s">
        <v>4871</v>
      </c>
      <c r="C705" s="1472"/>
      <c r="D705" s="1472"/>
      <c r="E705" s="2444"/>
      <c r="F705" s="1484"/>
    </row>
    <row r="706" spans="1:6" ht="33.75">
      <c r="A706" s="1477"/>
      <c r="B706" s="1478" t="s">
        <v>4872</v>
      </c>
      <c r="C706" s="1472"/>
      <c r="D706" s="1472"/>
      <c r="E706" s="2444"/>
      <c r="F706" s="1484"/>
    </row>
    <row r="707" spans="1:6">
      <c r="A707" s="1477"/>
      <c r="B707" s="1478" t="s">
        <v>4873</v>
      </c>
      <c r="C707" s="1472"/>
      <c r="D707" s="1472"/>
      <c r="E707" s="2444"/>
      <c r="F707" s="1484"/>
    </row>
    <row r="708" spans="1:6">
      <c r="A708" s="1477"/>
      <c r="B708" s="1478" t="s">
        <v>4874</v>
      </c>
      <c r="C708" s="1472"/>
      <c r="D708" s="1472"/>
      <c r="E708" s="2444"/>
      <c r="F708" s="1484"/>
    </row>
    <row r="709" spans="1:6">
      <c r="A709" s="1477"/>
      <c r="B709" s="1478" t="s">
        <v>4875</v>
      </c>
      <c r="C709" s="1472"/>
      <c r="D709" s="1472"/>
      <c r="E709" s="2444"/>
      <c r="F709" s="1484"/>
    </row>
    <row r="710" spans="1:6">
      <c r="A710" s="1477"/>
      <c r="B710" s="1478" t="s">
        <v>4876</v>
      </c>
      <c r="C710" s="1472" t="s">
        <v>3598</v>
      </c>
      <c r="D710" s="478">
        <v>2</v>
      </c>
      <c r="E710" s="2428">
        <v>1000</v>
      </c>
      <c r="F710" s="2081">
        <f t="shared" ref="F710" si="51">D710*E710</f>
        <v>2000</v>
      </c>
    </row>
    <row r="711" spans="1:6">
      <c r="A711" s="1494"/>
      <c r="B711" s="1474"/>
      <c r="C711" s="1472"/>
      <c r="D711" s="1495"/>
      <c r="E711" s="2445"/>
      <c r="F711" s="1546"/>
    </row>
    <row r="712" spans="1:6">
      <c r="A712" s="1477" t="s">
        <v>4877</v>
      </c>
      <c r="B712" s="1471" t="s">
        <v>4871</v>
      </c>
      <c r="C712" s="1478"/>
      <c r="D712" s="1478"/>
      <c r="E712" s="2446"/>
      <c r="F712" s="1478"/>
    </row>
    <row r="713" spans="1:6" ht="45">
      <c r="A713" s="1478"/>
      <c r="B713" s="1478" t="s">
        <v>4878</v>
      </c>
      <c r="C713" s="1478"/>
      <c r="D713" s="1478"/>
      <c r="E713" s="2446"/>
      <c r="F713" s="1478"/>
    </row>
    <row r="714" spans="1:6" ht="14.25">
      <c r="A714" s="1478"/>
      <c r="B714" s="1478" t="s">
        <v>4879</v>
      </c>
      <c r="C714" s="1478"/>
      <c r="D714" s="1478"/>
      <c r="E714" s="2446"/>
      <c r="F714" s="1478"/>
    </row>
    <row r="715" spans="1:6">
      <c r="A715" s="1478"/>
      <c r="B715" s="1478" t="s">
        <v>4880</v>
      </c>
      <c r="C715" s="1478"/>
      <c r="D715" s="1478"/>
      <c r="E715" s="2446"/>
      <c r="F715" s="1543"/>
    </row>
    <row r="716" spans="1:6" ht="14.25">
      <c r="A716" s="1478"/>
      <c r="B716" s="1478" t="s">
        <v>4881</v>
      </c>
      <c r="C716" s="1478" t="s">
        <v>3598</v>
      </c>
      <c r="D716" s="1478">
        <v>1</v>
      </c>
      <c r="E716" s="2428">
        <v>500</v>
      </c>
      <c r="F716" s="2081">
        <f t="shared" ref="F716" si="52">D716*E716</f>
        <v>500</v>
      </c>
    </row>
    <row r="717" spans="1:6">
      <c r="A717" s="1478"/>
      <c r="B717" s="1478"/>
      <c r="C717" s="1478"/>
      <c r="D717" s="1478"/>
      <c r="E717" s="2446"/>
      <c r="F717" s="1543"/>
    </row>
    <row r="718" spans="1:6">
      <c r="A718" s="1477" t="s">
        <v>4882</v>
      </c>
      <c r="B718" s="1471" t="s">
        <v>4883</v>
      </c>
      <c r="C718" s="1478"/>
      <c r="D718" s="1478"/>
      <c r="E718" s="2446"/>
      <c r="F718" s="1478"/>
    </row>
    <row r="719" spans="1:6" ht="112.5">
      <c r="A719" s="1478"/>
      <c r="B719" s="1478" t="s">
        <v>4884</v>
      </c>
      <c r="C719" s="1478"/>
      <c r="D719" s="1478"/>
      <c r="E719" s="2446"/>
      <c r="F719" s="1478"/>
    </row>
    <row r="720" spans="1:6">
      <c r="A720" s="1478"/>
      <c r="B720" s="1478"/>
      <c r="C720" s="1478"/>
      <c r="D720" s="1478"/>
      <c r="E720" s="2446"/>
      <c r="F720" s="1478"/>
    </row>
    <row r="721" spans="1:6">
      <c r="A721" s="1478"/>
      <c r="B721" s="1478" t="s">
        <v>4885</v>
      </c>
      <c r="C721" s="1478"/>
      <c r="D721" s="1478"/>
      <c r="E721" s="2446"/>
      <c r="F721" s="1478"/>
    </row>
    <row r="722" spans="1:6" ht="13.5">
      <c r="A722" s="1478"/>
      <c r="B722" s="1478" t="s">
        <v>4886</v>
      </c>
      <c r="C722" s="1478"/>
      <c r="D722" s="1478"/>
      <c r="E722" s="2446"/>
      <c r="F722" s="1478"/>
    </row>
    <row r="723" spans="1:6">
      <c r="A723" s="1478"/>
      <c r="B723" s="1478" t="s">
        <v>4887</v>
      </c>
      <c r="C723" s="1478"/>
      <c r="D723" s="1478"/>
      <c r="E723" s="2446"/>
      <c r="F723" s="1478"/>
    </row>
    <row r="724" spans="1:6">
      <c r="A724" s="1478"/>
      <c r="B724" s="1478" t="s">
        <v>4888</v>
      </c>
      <c r="C724" s="1478"/>
      <c r="D724" s="1478"/>
      <c r="E724" s="2446"/>
      <c r="F724" s="1478"/>
    </row>
    <row r="725" spans="1:6">
      <c r="A725" s="1478"/>
      <c r="B725" s="1478" t="s">
        <v>4889</v>
      </c>
      <c r="C725" s="1478"/>
      <c r="D725" s="1478"/>
      <c r="E725" s="2446"/>
      <c r="F725" s="1478"/>
    </row>
    <row r="726" spans="1:6">
      <c r="A726" s="1478"/>
      <c r="B726" s="1478" t="s">
        <v>4890</v>
      </c>
      <c r="C726" s="1478"/>
      <c r="D726" s="1478"/>
      <c r="E726" s="2446"/>
      <c r="F726" s="1478"/>
    </row>
    <row r="727" spans="1:6">
      <c r="A727" s="1478"/>
      <c r="B727" s="1478" t="s">
        <v>4891</v>
      </c>
      <c r="C727" s="1478"/>
      <c r="D727" s="1478"/>
      <c r="E727" s="2446"/>
      <c r="F727" s="1478"/>
    </row>
    <row r="728" spans="1:6">
      <c r="A728" s="1478"/>
      <c r="B728" s="1478" t="s">
        <v>4892</v>
      </c>
      <c r="C728" s="1478"/>
      <c r="D728" s="1478"/>
      <c r="E728" s="2446"/>
      <c r="F728" s="1478"/>
    </row>
    <row r="729" spans="1:6">
      <c r="A729" s="1478"/>
      <c r="B729" s="1478" t="s">
        <v>4893</v>
      </c>
      <c r="C729" s="1478" t="s">
        <v>3598</v>
      </c>
      <c r="D729" s="1478">
        <v>1</v>
      </c>
      <c r="E729" s="2428">
        <v>3000</v>
      </c>
      <c r="F729" s="2081">
        <f t="shared" ref="F729" si="53">D729*E729</f>
        <v>3000</v>
      </c>
    </row>
    <row r="730" spans="1:6">
      <c r="A730" s="1478"/>
      <c r="B730" s="1478"/>
      <c r="C730" s="1478"/>
      <c r="D730" s="1478"/>
      <c r="E730" s="2446"/>
      <c r="F730" s="1543"/>
    </row>
    <row r="731" spans="1:6">
      <c r="A731" s="1478"/>
      <c r="B731" s="1478" t="s">
        <v>4885</v>
      </c>
      <c r="C731" s="1478"/>
      <c r="D731" s="1478"/>
      <c r="E731" s="2446"/>
      <c r="F731" s="1478"/>
    </row>
    <row r="732" spans="1:6" ht="13.5">
      <c r="A732" s="1478"/>
      <c r="B732" s="1478" t="s">
        <v>4886</v>
      </c>
      <c r="C732" s="1478"/>
      <c r="D732" s="1478"/>
      <c r="E732" s="2446"/>
      <c r="F732" s="1478"/>
    </row>
    <row r="733" spans="1:6">
      <c r="A733" s="1478"/>
      <c r="B733" s="1478" t="s">
        <v>4887</v>
      </c>
      <c r="C733" s="1478"/>
      <c r="D733" s="1478"/>
      <c r="E733" s="2446"/>
      <c r="F733" s="1478"/>
    </row>
    <row r="734" spans="1:6">
      <c r="A734" s="1478"/>
      <c r="B734" s="1478" t="s">
        <v>4888</v>
      </c>
      <c r="C734" s="1478"/>
      <c r="D734" s="1478"/>
      <c r="E734" s="2446"/>
      <c r="F734" s="1478"/>
    </row>
    <row r="735" spans="1:6">
      <c r="A735" s="1478"/>
      <c r="B735" s="1478" t="s">
        <v>4889</v>
      </c>
      <c r="C735" s="1478"/>
      <c r="D735" s="1478"/>
      <c r="E735" s="2446"/>
      <c r="F735" s="1478"/>
    </row>
    <row r="736" spans="1:6">
      <c r="A736" s="1478"/>
      <c r="B736" s="1478" t="s">
        <v>4890</v>
      </c>
      <c r="C736" s="1478"/>
      <c r="D736" s="1478"/>
      <c r="E736" s="2446"/>
      <c r="F736" s="1478"/>
    </row>
    <row r="737" spans="1:6">
      <c r="A737" s="1478"/>
      <c r="B737" s="1478" t="s">
        <v>4891</v>
      </c>
      <c r="C737" s="1478"/>
      <c r="D737" s="1478"/>
      <c r="E737" s="2446"/>
      <c r="F737" s="1478"/>
    </row>
    <row r="738" spans="1:6">
      <c r="A738" s="1478"/>
      <c r="B738" s="1478" t="s">
        <v>4892</v>
      </c>
      <c r="C738" s="1478"/>
      <c r="D738" s="1478"/>
      <c r="E738" s="2446"/>
      <c r="F738" s="1478"/>
    </row>
    <row r="739" spans="1:6">
      <c r="A739" s="1478"/>
      <c r="B739" s="1478" t="s">
        <v>4893</v>
      </c>
      <c r="C739" s="1478" t="s">
        <v>3598</v>
      </c>
      <c r="D739" s="1478">
        <v>1</v>
      </c>
      <c r="E739" s="2431">
        <v>3000</v>
      </c>
      <c r="F739" s="2081">
        <f t="shared" ref="F739" si="54">D739*E739</f>
        <v>3000</v>
      </c>
    </row>
    <row r="740" spans="1:6">
      <c r="A740" s="1478"/>
      <c r="B740" s="1478"/>
      <c r="C740" s="1478"/>
      <c r="D740" s="1478"/>
      <c r="E740" s="2447"/>
      <c r="F740" s="1543"/>
    </row>
    <row r="741" spans="1:6">
      <c r="A741" s="1477" t="s">
        <v>4894</v>
      </c>
      <c r="B741" s="1471" t="s">
        <v>4883</v>
      </c>
      <c r="C741" s="1478"/>
      <c r="D741" s="1478"/>
      <c r="E741" s="2447"/>
      <c r="F741" s="1543"/>
    </row>
    <row r="742" spans="1:6" ht="23.25">
      <c r="A742" s="1478"/>
      <c r="B742" s="1478" t="s">
        <v>4895</v>
      </c>
      <c r="C742" s="1478"/>
      <c r="D742" s="1478"/>
      <c r="E742" s="2447"/>
      <c r="F742" s="1543"/>
    </row>
    <row r="743" spans="1:6" ht="13.5">
      <c r="A743" s="1478"/>
      <c r="B743" s="1478" t="s">
        <v>4896</v>
      </c>
      <c r="C743" s="1478"/>
      <c r="D743" s="1478"/>
      <c r="E743" s="2447"/>
      <c r="F743" s="1543"/>
    </row>
    <row r="744" spans="1:6">
      <c r="A744" s="1478"/>
      <c r="B744" s="1478" t="s">
        <v>4897</v>
      </c>
      <c r="C744" s="1478"/>
      <c r="D744" s="1478"/>
      <c r="E744" s="2447"/>
      <c r="F744" s="1543"/>
    </row>
    <row r="745" spans="1:6">
      <c r="A745" s="1478"/>
      <c r="B745" s="1478" t="s">
        <v>4898</v>
      </c>
      <c r="C745" s="1478"/>
      <c r="D745" s="1478"/>
      <c r="E745" s="2447"/>
      <c r="F745" s="1543"/>
    </row>
    <row r="746" spans="1:6">
      <c r="A746" s="1478"/>
      <c r="B746" s="1478" t="s">
        <v>4889</v>
      </c>
      <c r="C746" s="1478" t="s">
        <v>3598</v>
      </c>
      <c r="D746" s="1478">
        <v>1</v>
      </c>
      <c r="E746" s="2431">
        <v>2000</v>
      </c>
      <c r="F746" s="2081">
        <f t="shared" ref="F746" si="55">D746*E746</f>
        <v>2000</v>
      </c>
    </row>
    <row r="747" spans="1:6">
      <c r="A747" s="1496"/>
      <c r="B747" s="1497"/>
      <c r="C747" s="1498"/>
      <c r="D747" s="1499"/>
      <c r="E747" s="2448"/>
      <c r="F747" s="1547"/>
    </row>
    <row r="748" spans="1:6">
      <c r="A748" s="1477" t="s">
        <v>4899</v>
      </c>
      <c r="B748" s="1471" t="s">
        <v>4540</v>
      </c>
      <c r="C748" s="1478" t="s">
        <v>3598</v>
      </c>
      <c r="D748" s="1478">
        <v>1</v>
      </c>
      <c r="E748" s="2431">
        <v>3000</v>
      </c>
      <c r="F748" s="2081">
        <f t="shared" ref="F748" si="56">D748*E748</f>
        <v>3000</v>
      </c>
    </row>
    <row r="749" spans="1:6" ht="90">
      <c r="A749" s="1478"/>
      <c r="B749" s="1478" t="s">
        <v>4900</v>
      </c>
      <c r="C749" s="1478"/>
      <c r="D749" s="1478"/>
      <c r="E749" s="2447"/>
      <c r="F749" s="1478"/>
    </row>
    <row r="750" spans="1:6">
      <c r="A750" s="1474"/>
      <c r="B750" s="1478"/>
      <c r="C750" s="1478"/>
      <c r="D750" s="1478"/>
      <c r="E750" s="2431"/>
      <c r="F750" s="1478"/>
    </row>
    <row r="751" spans="1:6">
      <c r="A751" s="1477" t="s">
        <v>4901</v>
      </c>
      <c r="B751" s="1440" t="s">
        <v>3745</v>
      </c>
      <c r="C751" s="478" t="s">
        <v>3598</v>
      </c>
      <c r="D751" s="478">
        <v>1</v>
      </c>
      <c r="E751" s="2431">
        <v>5000</v>
      </c>
      <c r="F751" s="2081">
        <f t="shared" ref="F751" si="57">D751*E751</f>
        <v>5000</v>
      </c>
    </row>
    <row r="752" spans="1:6" ht="67.5">
      <c r="A752" s="478"/>
      <c r="B752" s="478" t="s">
        <v>4569</v>
      </c>
      <c r="C752" s="478"/>
      <c r="D752" s="478"/>
      <c r="E752" s="2432"/>
      <c r="F752" s="478"/>
    </row>
    <row r="753" spans="1:6">
      <c r="A753" s="478"/>
      <c r="B753" s="478"/>
      <c r="C753" s="478"/>
      <c r="D753" s="478"/>
      <c r="E753" s="2432"/>
      <c r="F753" s="478"/>
    </row>
    <row r="754" spans="1:6">
      <c r="A754" s="1477" t="s">
        <v>4902</v>
      </c>
      <c r="B754" s="1440" t="s">
        <v>4571</v>
      </c>
      <c r="C754" s="478" t="s">
        <v>3598</v>
      </c>
      <c r="D754" s="2083">
        <v>1</v>
      </c>
      <c r="E754" s="2431">
        <v>5000</v>
      </c>
      <c r="F754" s="2081">
        <f t="shared" ref="F754" si="58">D754*E754</f>
        <v>5000</v>
      </c>
    </row>
    <row r="755" spans="1:6" ht="56.25">
      <c r="A755" s="478"/>
      <c r="B755" s="478" t="s">
        <v>4572</v>
      </c>
      <c r="C755" s="478"/>
      <c r="D755" s="478"/>
      <c r="E755" s="2429"/>
      <c r="F755" s="478"/>
    </row>
    <row r="756" spans="1:6">
      <c r="A756" s="1465"/>
      <c r="B756" s="1465"/>
      <c r="C756" s="1465"/>
      <c r="D756" s="1465"/>
      <c r="E756" s="2438"/>
      <c r="F756" s="1539"/>
    </row>
    <row r="757" spans="1:6">
      <c r="A757" s="1500" t="s">
        <v>4712</v>
      </c>
      <c r="B757" s="1455" t="s">
        <v>4573</v>
      </c>
      <c r="C757" s="1456"/>
      <c r="D757" s="1457"/>
      <c r="E757" s="2436"/>
      <c r="F757" s="2087">
        <f>SUM(F539:F756)</f>
        <v>225500</v>
      </c>
    </row>
    <row r="758" spans="1:6">
      <c r="A758" s="1437"/>
      <c r="B758" s="1437"/>
      <c r="C758" s="1437"/>
      <c r="D758" s="1438"/>
      <c r="E758" s="2427"/>
      <c r="F758" s="1534"/>
    </row>
    <row r="759" spans="1:6">
      <c r="A759" s="1501" t="s">
        <v>4903</v>
      </c>
      <c r="B759" s="1458" t="s">
        <v>4904</v>
      </c>
      <c r="C759" s="1434"/>
      <c r="D759" s="1435"/>
      <c r="E759" s="2426"/>
      <c r="F759" s="1548"/>
    </row>
    <row r="760" spans="1:6">
      <c r="A760" s="1437"/>
      <c r="B760" s="1437"/>
      <c r="C760" s="1437"/>
      <c r="D760" s="1438"/>
      <c r="E760" s="2427"/>
      <c r="F760" s="1541"/>
    </row>
    <row r="761" spans="1:6" ht="33.75">
      <c r="A761" s="1478" t="s">
        <v>4905</v>
      </c>
      <c r="B761" s="1471" t="s">
        <v>4906</v>
      </c>
      <c r="C761" s="478"/>
      <c r="D761" s="478"/>
      <c r="E761" s="2429"/>
      <c r="F761" s="478"/>
    </row>
    <row r="762" spans="1:6" ht="22.5">
      <c r="A762" s="478"/>
      <c r="B762" s="478" t="s">
        <v>4907</v>
      </c>
      <c r="C762" s="478"/>
      <c r="D762" s="478"/>
      <c r="E762" s="2429"/>
      <c r="F762" s="478"/>
    </row>
    <row r="763" spans="1:6">
      <c r="A763" s="478"/>
      <c r="B763" s="478"/>
      <c r="C763" s="478"/>
      <c r="D763" s="478"/>
      <c r="E763" s="2429"/>
      <c r="F763" s="478"/>
    </row>
    <row r="764" spans="1:6">
      <c r="A764" s="478"/>
      <c r="B764" s="478" t="s">
        <v>4908</v>
      </c>
      <c r="C764" s="478"/>
      <c r="D764" s="478"/>
      <c r="E764" s="2429"/>
      <c r="F764" s="478"/>
    </row>
    <row r="765" spans="1:6" ht="33.75">
      <c r="A765" s="478"/>
      <c r="B765" s="478" t="s">
        <v>4909</v>
      </c>
      <c r="C765" s="478" t="s">
        <v>272</v>
      </c>
      <c r="D765" s="2083">
        <v>55</v>
      </c>
      <c r="E765" s="2431">
        <v>150</v>
      </c>
      <c r="F765" s="2081">
        <f t="shared" ref="F765:F768" si="59">D765*E765</f>
        <v>8250</v>
      </c>
    </row>
    <row r="766" spans="1:6" ht="56.25">
      <c r="A766" s="478"/>
      <c r="B766" s="478" t="s">
        <v>4910</v>
      </c>
      <c r="C766" s="478" t="s">
        <v>272</v>
      </c>
      <c r="D766" s="2083">
        <v>55</v>
      </c>
      <c r="E766" s="2431">
        <v>150</v>
      </c>
      <c r="F766" s="2081">
        <f t="shared" si="59"/>
        <v>8250</v>
      </c>
    </row>
    <row r="767" spans="1:6" ht="22.5">
      <c r="A767" s="478"/>
      <c r="B767" s="478" t="s">
        <v>4911</v>
      </c>
      <c r="C767" s="478" t="s">
        <v>272</v>
      </c>
      <c r="D767" s="2083">
        <v>55</v>
      </c>
      <c r="E767" s="2431">
        <v>150</v>
      </c>
      <c r="F767" s="2081">
        <f t="shared" si="59"/>
        <v>8250</v>
      </c>
    </row>
    <row r="768" spans="1:6" ht="45">
      <c r="A768" s="478"/>
      <c r="B768" s="478" t="s">
        <v>4912</v>
      </c>
      <c r="C768" s="478" t="s">
        <v>3598</v>
      </c>
      <c r="D768" s="2083">
        <v>1</v>
      </c>
      <c r="E768" s="2431">
        <v>3000</v>
      </c>
      <c r="F768" s="2081">
        <f t="shared" si="59"/>
        <v>3000</v>
      </c>
    </row>
    <row r="769" spans="1:6">
      <c r="A769" s="478"/>
      <c r="B769" s="478"/>
      <c r="C769" s="478"/>
      <c r="D769" s="478"/>
      <c r="E769" s="2432"/>
      <c r="F769" s="1543"/>
    </row>
    <row r="770" spans="1:6">
      <c r="A770" s="1478" t="s">
        <v>4913</v>
      </c>
      <c r="B770" s="1502" t="s">
        <v>4914</v>
      </c>
      <c r="C770" s="1503"/>
      <c r="D770" s="1503"/>
      <c r="E770" s="2449"/>
      <c r="F770" s="1503"/>
    </row>
    <row r="771" spans="1:6" ht="33.75">
      <c r="A771" s="478"/>
      <c r="B771" s="500" t="s">
        <v>4915</v>
      </c>
      <c r="C771" s="478"/>
      <c r="D771" s="478"/>
      <c r="E771" s="2432"/>
      <c r="F771" s="478"/>
    </row>
    <row r="772" spans="1:6">
      <c r="A772" s="478"/>
      <c r="B772" s="478"/>
      <c r="C772" s="478"/>
      <c r="D772" s="478"/>
      <c r="E772" s="2432"/>
      <c r="F772" s="478"/>
    </row>
    <row r="773" spans="1:6">
      <c r="A773" s="478"/>
      <c r="B773" s="478" t="s">
        <v>4916</v>
      </c>
      <c r="C773" s="478" t="s">
        <v>3598</v>
      </c>
      <c r="D773" s="2083">
        <v>1</v>
      </c>
      <c r="E773" s="2431">
        <v>20000</v>
      </c>
      <c r="F773" s="2081">
        <f t="shared" ref="F773" si="60">D773*E773</f>
        <v>20000</v>
      </c>
    </row>
    <row r="774" spans="1:6" ht="33.75">
      <c r="A774" s="478"/>
      <c r="B774" s="478" t="s">
        <v>4917</v>
      </c>
      <c r="C774" s="478"/>
      <c r="D774" s="2083"/>
      <c r="E774" s="2432"/>
      <c r="F774" s="1543"/>
    </row>
    <row r="775" spans="1:6" ht="67.5">
      <c r="A775" s="478"/>
      <c r="B775" s="478" t="s">
        <v>4918</v>
      </c>
      <c r="C775" s="478"/>
      <c r="D775" s="2083"/>
      <c r="E775" s="2431"/>
      <c r="F775" s="1543"/>
    </row>
    <row r="776" spans="1:6" ht="22.5">
      <c r="A776" s="478"/>
      <c r="B776" s="478" t="s">
        <v>4919</v>
      </c>
      <c r="C776" s="478"/>
      <c r="D776" s="2083"/>
      <c r="E776" s="2431"/>
      <c r="F776" s="1543"/>
    </row>
    <row r="777" spans="1:6">
      <c r="A777" s="478"/>
      <c r="B777" s="478" t="s">
        <v>4920</v>
      </c>
      <c r="C777" s="478"/>
      <c r="D777" s="2083"/>
      <c r="E777" s="2431"/>
      <c r="F777" s="1543"/>
    </row>
    <row r="778" spans="1:6">
      <c r="A778" s="478"/>
      <c r="B778" s="478" t="s">
        <v>4921</v>
      </c>
      <c r="C778" s="478"/>
      <c r="D778" s="2083"/>
      <c r="E778" s="2431"/>
      <c r="F778" s="1543"/>
    </row>
    <row r="779" spans="1:6">
      <c r="A779" s="478"/>
      <c r="B779" s="478" t="s">
        <v>4922</v>
      </c>
      <c r="C779" s="478"/>
      <c r="D779" s="2083"/>
      <c r="E779" s="2431"/>
      <c r="F779" s="1543"/>
    </row>
    <row r="780" spans="1:6">
      <c r="A780" s="478"/>
      <c r="B780" s="478" t="s">
        <v>4923</v>
      </c>
      <c r="C780" s="478"/>
      <c r="D780" s="2083"/>
      <c r="E780" s="2431"/>
      <c r="F780" s="1543"/>
    </row>
    <row r="781" spans="1:6">
      <c r="A781" s="478"/>
      <c r="B781" s="478" t="s">
        <v>4924</v>
      </c>
      <c r="C781" s="478"/>
      <c r="D781" s="2083"/>
      <c r="E781" s="2431"/>
      <c r="F781" s="1543"/>
    </row>
    <row r="782" spans="1:6">
      <c r="A782" s="478"/>
      <c r="B782" s="478" t="s">
        <v>4925</v>
      </c>
      <c r="C782" s="478"/>
      <c r="D782" s="2083"/>
      <c r="E782" s="2431"/>
      <c r="F782" s="1543"/>
    </row>
    <row r="783" spans="1:6">
      <c r="A783" s="478"/>
      <c r="B783" s="478"/>
      <c r="C783" s="478"/>
      <c r="D783" s="478"/>
      <c r="E783" s="2432"/>
      <c r="F783" s="1543"/>
    </row>
    <row r="784" spans="1:6">
      <c r="A784" s="478"/>
      <c r="B784" s="478" t="s">
        <v>4926</v>
      </c>
      <c r="C784" s="478" t="s">
        <v>3598</v>
      </c>
      <c r="D784" s="2083">
        <v>1</v>
      </c>
      <c r="E784" s="2431">
        <v>10000</v>
      </c>
      <c r="F784" s="2081">
        <f t="shared" ref="F784" si="61">D784*E784</f>
        <v>10000</v>
      </c>
    </row>
    <row r="785" spans="1:6" ht="90">
      <c r="A785" s="478"/>
      <c r="B785" s="478" t="s">
        <v>4927</v>
      </c>
      <c r="C785" s="478"/>
      <c r="D785" s="478"/>
      <c r="E785" s="2432"/>
      <c r="F785" s="478"/>
    </row>
    <row r="786" spans="1:6">
      <c r="A786" s="478"/>
      <c r="B786" s="478"/>
      <c r="C786" s="478"/>
      <c r="D786" s="478"/>
      <c r="E786" s="2432"/>
      <c r="F786" s="478"/>
    </row>
    <row r="787" spans="1:6">
      <c r="A787" s="478"/>
      <c r="B787" s="478" t="s">
        <v>4545</v>
      </c>
      <c r="C787" s="478" t="s">
        <v>3598</v>
      </c>
      <c r="D787" s="478">
        <v>1</v>
      </c>
      <c r="E787" s="2431">
        <v>3000</v>
      </c>
      <c r="F787" s="2081">
        <f t="shared" ref="F787" si="62">D787*E787</f>
        <v>3000</v>
      </c>
    </row>
    <row r="788" spans="1:6" ht="33.75">
      <c r="A788" s="478"/>
      <c r="B788" s="478" t="s">
        <v>4546</v>
      </c>
      <c r="C788" s="478"/>
      <c r="D788" s="478"/>
      <c r="E788" s="2429"/>
      <c r="F788" s="478"/>
    </row>
    <row r="789" spans="1:6" ht="33.75">
      <c r="A789" s="478"/>
      <c r="B789" s="478" t="s">
        <v>4547</v>
      </c>
      <c r="C789" s="478"/>
      <c r="D789" s="478"/>
      <c r="E789" s="2429"/>
      <c r="F789" s="478"/>
    </row>
    <row r="790" spans="1:6">
      <c r="A790" s="478"/>
      <c r="B790" s="478"/>
      <c r="C790" s="478"/>
      <c r="D790" s="478"/>
      <c r="E790" s="2429"/>
      <c r="F790" s="478"/>
    </row>
    <row r="791" spans="1:6">
      <c r="A791" s="478"/>
      <c r="B791" s="478" t="s">
        <v>4549</v>
      </c>
      <c r="C791" s="478" t="s">
        <v>3598</v>
      </c>
      <c r="D791" s="478">
        <v>1</v>
      </c>
      <c r="E791" s="2431">
        <v>4000</v>
      </c>
      <c r="F791" s="2081">
        <f t="shared" ref="F791" si="63">D791*E791</f>
        <v>4000</v>
      </c>
    </row>
    <row r="792" spans="1:6" ht="56.25">
      <c r="A792" s="478"/>
      <c r="B792" s="478" t="s">
        <v>4928</v>
      </c>
      <c r="C792" s="478"/>
      <c r="D792" s="478"/>
      <c r="E792" s="2429"/>
      <c r="F792" s="478"/>
    </row>
    <row r="793" spans="1:6" ht="22.5">
      <c r="A793" s="478"/>
      <c r="B793" s="478" t="s">
        <v>4929</v>
      </c>
      <c r="C793" s="478"/>
      <c r="D793" s="478"/>
      <c r="E793" s="2429"/>
      <c r="F793" s="478"/>
    </row>
    <row r="794" spans="1:6">
      <c r="A794" s="478"/>
      <c r="B794" s="478" t="s">
        <v>4930</v>
      </c>
      <c r="C794" s="478"/>
      <c r="D794" s="478"/>
      <c r="E794" s="2429"/>
      <c r="F794" s="478"/>
    </row>
    <row r="795" spans="1:6">
      <c r="A795" s="478"/>
      <c r="B795" s="478" t="s">
        <v>4931</v>
      </c>
      <c r="C795" s="478"/>
      <c r="D795" s="478"/>
      <c r="E795" s="2429"/>
      <c r="F795" s="478"/>
    </row>
    <row r="796" spans="1:6">
      <c r="A796" s="478"/>
      <c r="B796" s="478" t="s">
        <v>4932</v>
      </c>
      <c r="C796" s="478"/>
      <c r="D796" s="478"/>
      <c r="E796" s="2429"/>
      <c r="F796" s="478"/>
    </row>
    <row r="797" spans="1:6">
      <c r="A797" s="478"/>
      <c r="B797" s="478" t="s">
        <v>4933</v>
      </c>
      <c r="C797" s="478"/>
      <c r="D797" s="478"/>
      <c r="E797" s="2429"/>
      <c r="F797" s="478"/>
    </row>
    <row r="798" spans="1:6">
      <c r="A798" s="478"/>
      <c r="B798" s="478" t="s">
        <v>4934</v>
      </c>
      <c r="C798" s="478"/>
      <c r="D798" s="478"/>
      <c r="E798" s="2429"/>
      <c r="F798" s="478"/>
    </row>
    <row r="799" spans="1:6">
      <c r="A799" s="478"/>
      <c r="B799" s="478" t="s">
        <v>4935</v>
      </c>
      <c r="C799" s="478"/>
      <c r="D799" s="478"/>
      <c r="E799" s="2429"/>
      <c r="F799" s="478"/>
    </row>
    <row r="800" spans="1:6">
      <c r="A800" s="478"/>
      <c r="B800" s="478" t="s">
        <v>4936</v>
      </c>
      <c r="C800" s="478"/>
      <c r="D800" s="478"/>
      <c r="E800" s="2429"/>
      <c r="F800" s="478"/>
    </row>
    <row r="801" spans="1:6" ht="22.5">
      <c r="A801" s="478"/>
      <c r="B801" s="478" t="s">
        <v>4937</v>
      </c>
      <c r="C801" s="478"/>
      <c r="D801" s="478"/>
      <c r="E801" s="2429"/>
      <c r="F801" s="478"/>
    </row>
    <row r="802" spans="1:6" ht="56.25">
      <c r="A802" s="478"/>
      <c r="B802" s="478" t="s">
        <v>4938</v>
      </c>
      <c r="C802" s="478"/>
      <c r="D802" s="478"/>
      <c r="E802" s="2429"/>
      <c r="F802" s="478"/>
    </row>
    <row r="803" spans="1:6">
      <c r="A803" s="478"/>
      <c r="B803" s="478" t="s">
        <v>4939</v>
      </c>
      <c r="C803" s="478"/>
      <c r="D803" s="478"/>
      <c r="E803" s="2429"/>
      <c r="F803" s="478"/>
    </row>
    <row r="804" spans="1:6">
      <c r="A804" s="478"/>
      <c r="B804" s="478" t="s">
        <v>4940</v>
      </c>
      <c r="C804" s="478"/>
      <c r="D804" s="478"/>
      <c r="E804" s="2429"/>
      <c r="F804" s="478"/>
    </row>
    <row r="805" spans="1:6">
      <c r="A805" s="478"/>
      <c r="B805" s="478" t="s">
        <v>4941</v>
      </c>
      <c r="C805" s="478"/>
      <c r="D805" s="478"/>
      <c r="E805" s="2429"/>
      <c r="F805" s="478"/>
    </row>
    <row r="806" spans="1:6">
      <c r="A806" s="478"/>
      <c r="B806" s="478" t="s">
        <v>4942</v>
      </c>
      <c r="C806" s="478"/>
      <c r="D806" s="478"/>
      <c r="E806" s="2429"/>
      <c r="F806" s="478"/>
    </row>
    <row r="807" spans="1:6">
      <c r="A807" s="478"/>
      <c r="B807" s="478" t="s">
        <v>4943</v>
      </c>
      <c r="C807" s="478"/>
      <c r="D807" s="478"/>
      <c r="E807" s="2429"/>
      <c r="F807" s="478"/>
    </row>
    <row r="808" spans="1:6">
      <c r="A808" s="478"/>
      <c r="B808" s="478" t="s">
        <v>4944</v>
      </c>
      <c r="C808" s="478"/>
      <c r="D808" s="478"/>
      <c r="E808" s="2429"/>
      <c r="F808" s="478"/>
    </row>
    <row r="809" spans="1:6">
      <c r="A809" s="478"/>
      <c r="B809" s="478" t="s">
        <v>4945</v>
      </c>
      <c r="C809" s="478"/>
      <c r="D809" s="478"/>
      <c r="E809" s="2429"/>
      <c r="F809" s="478"/>
    </row>
    <row r="810" spans="1:6">
      <c r="A810" s="478"/>
      <c r="B810" s="478" t="s">
        <v>4946</v>
      </c>
      <c r="C810" s="478"/>
      <c r="D810" s="478"/>
      <c r="E810" s="2429"/>
      <c r="F810" s="478"/>
    </row>
    <row r="811" spans="1:6">
      <c r="A811" s="478"/>
      <c r="B811" s="478" t="s">
        <v>4947</v>
      </c>
      <c r="C811" s="478"/>
      <c r="D811" s="478"/>
      <c r="E811" s="2429"/>
      <c r="F811" s="478"/>
    </row>
    <row r="812" spans="1:6" ht="22.5">
      <c r="A812" s="478"/>
      <c r="B812" s="478" t="s">
        <v>4948</v>
      </c>
      <c r="C812" s="478"/>
      <c r="D812" s="478"/>
      <c r="E812" s="2429"/>
      <c r="F812" s="478"/>
    </row>
    <row r="813" spans="1:6" ht="22.5">
      <c r="A813" s="478"/>
      <c r="B813" s="478" t="s">
        <v>4949</v>
      </c>
      <c r="C813" s="478"/>
      <c r="D813" s="478"/>
      <c r="E813" s="2429"/>
      <c r="F813" s="478"/>
    </row>
    <row r="814" spans="1:6">
      <c r="A814" s="478"/>
      <c r="B814" s="478" t="s">
        <v>4950</v>
      </c>
      <c r="C814" s="478"/>
      <c r="D814" s="478"/>
      <c r="E814" s="2429"/>
      <c r="F814" s="478"/>
    </row>
    <row r="815" spans="1:6">
      <c r="A815" s="478"/>
      <c r="B815" s="478"/>
      <c r="C815" s="478"/>
      <c r="D815" s="478"/>
      <c r="E815" s="2429"/>
      <c r="F815" s="478"/>
    </row>
    <row r="816" spans="1:6">
      <c r="A816" s="478"/>
      <c r="B816" s="478" t="s">
        <v>4951</v>
      </c>
      <c r="C816" s="478"/>
      <c r="D816" s="478"/>
      <c r="E816" s="2429"/>
      <c r="F816" s="478"/>
    </row>
    <row r="817" spans="1:6">
      <c r="A817" s="478"/>
      <c r="B817" s="478" t="s">
        <v>4952</v>
      </c>
      <c r="C817" s="478" t="s">
        <v>3598</v>
      </c>
      <c r="D817" s="478">
        <v>1</v>
      </c>
      <c r="E817" s="2431">
        <v>1500</v>
      </c>
      <c r="F817" s="2081">
        <f t="shared" ref="F817" si="64">D817*E817</f>
        <v>1500</v>
      </c>
    </row>
    <row r="818" spans="1:6" ht="45">
      <c r="A818" s="478"/>
      <c r="B818" s="478" t="s">
        <v>4953</v>
      </c>
      <c r="C818" s="478"/>
      <c r="D818" s="478"/>
      <c r="E818" s="2432"/>
      <c r="F818" s="478"/>
    </row>
    <row r="819" spans="1:6">
      <c r="A819" s="478"/>
      <c r="B819" s="478" t="s">
        <v>4954</v>
      </c>
      <c r="C819" s="478"/>
      <c r="D819" s="478"/>
      <c r="E819" s="2432"/>
      <c r="F819" s="478"/>
    </row>
    <row r="820" spans="1:6">
      <c r="A820" s="478"/>
      <c r="B820" s="478" t="s">
        <v>4955</v>
      </c>
      <c r="C820" s="478"/>
      <c r="D820" s="478"/>
      <c r="E820" s="2432"/>
      <c r="F820" s="478"/>
    </row>
    <row r="821" spans="1:6">
      <c r="A821" s="478"/>
      <c r="B821" s="478" t="s">
        <v>4956</v>
      </c>
      <c r="C821" s="478"/>
      <c r="D821" s="478"/>
      <c r="E821" s="2432"/>
      <c r="F821" s="478"/>
    </row>
    <row r="822" spans="1:6">
      <c r="A822" s="478"/>
      <c r="B822" s="478" t="s">
        <v>4957</v>
      </c>
      <c r="C822" s="478"/>
      <c r="D822" s="478"/>
      <c r="E822" s="2432"/>
      <c r="F822" s="478"/>
    </row>
    <row r="823" spans="1:6">
      <c r="A823" s="478"/>
      <c r="B823" s="478" t="s">
        <v>4958</v>
      </c>
      <c r="C823" s="478"/>
      <c r="D823" s="478"/>
      <c r="E823" s="2432"/>
      <c r="F823" s="478"/>
    </row>
    <row r="824" spans="1:6">
      <c r="A824" s="478"/>
      <c r="B824" s="478" t="s">
        <v>4959</v>
      </c>
      <c r="C824" s="478"/>
      <c r="D824" s="478"/>
      <c r="E824" s="2432"/>
      <c r="F824" s="478"/>
    </row>
    <row r="825" spans="1:6">
      <c r="A825" s="478"/>
      <c r="B825" s="478" t="s">
        <v>4960</v>
      </c>
      <c r="C825" s="478"/>
      <c r="D825" s="478"/>
      <c r="E825" s="2432"/>
      <c r="F825" s="478"/>
    </row>
    <row r="826" spans="1:6">
      <c r="A826" s="478"/>
      <c r="B826" s="478"/>
      <c r="C826" s="478"/>
      <c r="D826" s="478"/>
      <c r="E826" s="2432"/>
      <c r="F826" s="478"/>
    </row>
    <row r="827" spans="1:6">
      <c r="A827" s="478"/>
      <c r="B827" s="478" t="s">
        <v>4961</v>
      </c>
      <c r="C827" s="478" t="s">
        <v>3598</v>
      </c>
      <c r="D827" s="478">
        <v>1</v>
      </c>
      <c r="E827" s="2431">
        <v>3000</v>
      </c>
      <c r="F827" s="2081">
        <f t="shared" ref="F827" si="65">D827*E827</f>
        <v>3000</v>
      </c>
    </row>
    <row r="828" spans="1:6" ht="22.5">
      <c r="A828" s="478"/>
      <c r="B828" s="478" t="s">
        <v>4962</v>
      </c>
      <c r="C828" s="478"/>
      <c r="D828" s="478"/>
      <c r="E828" s="2432"/>
      <c r="F828" s="478"/>
    </row>
    <row r="829" spans="1:6">
      <c r="A829" s="478"/>
      <c r="B829" s="478" t="s">
        <v>4963</v>
      </c>
      <c r="C829" s="478"/>
      <c r="D829" s="478"/>
      <c r="E829" s="2432"/>
      <c r="F829" s="478"/>
    </row>
    <row r="830" spans="1:6" ht="22.5">
      <c r="A830" s="478"/>
      <c r="B830" s="478" t="s">
        <v>4964</v>
      </c>
      <c r="C830" s="478"/>
      <c r="D830" s="478"/>
      <c r="E830" s="2432"/>
      <c r="F830" s="478"/>
    </row>
    <row r="831" spans="1:6">
      <c r="A831" s="478"/>
      <c r="B831" s="478" t="s">
        <v>4965</v>
      </c>
      <c r="C831" s="478"/>
      <c r="D831" s="478"/>
      <c r="E831" s="2432"/>
      <c r="F831" s="478"/>
    </row>
    <row r="832" spans="1:6">
      <c r="A832" s="478"/>
      <c r="B832" s="478" t="s">
        <v>4966</v>
      </c>
      <c r="C832" s="478"/>
      <c r="D832" s="478"/>
      <c r="E832" s="2432"/>
      <c r="F832" s="478"/>
    </row>
    <row r="833" spans="1:6" ht="22.5">
      <c r="A833" s="478"/>
      <c r="B833" s="478" t="s">
        <v>4967</v>
      </c>
      <c r="C833" s="478"/>
      <c r="D833" s="478"/>
      <c r="E833" s="2432"/>
      <c r="F833" s="478"/>
    </row>
    <row r="834" spans="1:6">
      <c r="A834" s="478"/>
      <c r="B834" s="478" t="s">
        <v>4968</v>
      </c>
      <c r="C834" s="478"/>
      <c r="D834" s="478"/>
      <c r="E834" s="2432"/>
      <c r="F834" s="478"/>
    </row>
    <row r="835" spans="1:6">
      <c r="A835" s="478"/>
      <c r="B835" s="478" t="s">
        <v>4969</v>
      </c>
      <c r="C835" s="478"/>
      <c r="D835" s="478"/>
      <c r="E835" s="2432"/>
      <c r="F835" s="478"/>
    </row>
    <row r="836" spans="1:6">
      <c r="A836" s="478"/>
      <c r="B836" s="478"/>
      <c r="C836" s="478"/>
      <c r="D836" s="478"/>
      <c r="E836" s="2432"/>
      <c r="F836" s="478"/>
    </row>
    <row r="837" spans="1:6" ht="22.5">
      <c r="A837" s="1478" t="s">
        <v>4970</v>
      </c>
      <c r="B837" s="1504" t="s">
        <v>4971</v>
      </c>
      <c r="C837" s="478"/>
      <c r="D837" s="478"/>
      <c r="E837" s="2432"/>
      <c r="F837" s="478"/>
    </row>
    <row r="838" spans="1:6" ht="45">
      <c r="A838" s="478"/>
      <c r="B838" s="478" t="s">
        <v>4972</v>
      </c>
      <c r="C838" s="478"/>
      <c r="D838" s="478"/>
      <c r="E838" s="2432"/>
      <c r="F838" s="1543"/>
    </row>
    <row r="839" spans="1:6">
      <c r="A839" s="478"/>
      <c r="B839" s="478" t="s">
        <v>4973</v>
      </c>
      <c r="C839" s="478" t="s">
        <v>1082</v>
      </c>
      <c r="D839" s="478">
        <v>4</v>
      </c>
      <c r="E839" s="2431">
        <v>250</v>
      </c>
      <c r="F839" s="2081">
        <f t="shared" ref="F839:F843" si="66">D839*E839</f>
        <v>1000</v>
      </c>
    </row>
    <row r="840" spans="1:6">
      <c r="A840" s="478"/>
      <c r="B840" s="478" t="s">
        <v>4974</v>
      </c>
      <c r="C840" s="478" t="s">
        <v>1082</v>
      </c>
      <c r="D840" s="478">
        <v>4</v>
      </c>
      <c r="E840" s="2431">
        <v>220</v>
      </c>
      <c r="F840" s="2081">
        <f t="shared" si="66"/>
        <v>880</v>
      </c>
    </row>
    <row r="841" spans="1:6">
      <c r="A841" s="478"/>
      <c r="B841" s="478" t="s">
        <v>4975</v>
      </c>
      <c r="C841" s="478" t="s">
        <v>1082</v>
      </c>
      <c r="D841" s="478">
        <v>4</v>
      </c>
      <c r="E841" s="2431">
        <v>200</v>
      </c>
      <c r="F841" s="2081">
        <f t="shared" si="66"/>
        <v>800</v>
      </c>
    </row>
    <row r="842" spans="1:6">
      <c r="A842" s="478"/>
      <c r="B842" s="478" t="s">
        <v>4976</v>
      </c>
      <c r="C842" s="478" t="s">
        <v>1082</v>
      </c>
      <c r="D842" s="478">
        <v>8</v>
      </c>
      <c r="E842" s="2431">
        <v>180</v>
      </c>
      <c r="F842" s="2081">
        <f t="shared" si="66"/>
        <v>1440</v>
      </c>
    </row>
    <row r="843" spans="1:6">
      <c r="A843" s="478"/>
      <c r="B843" s="478" t="s">
        <v>4977</v>
      </c>
      <c r="C843" s="478" t="s">
        <v>1082</v>
      </c>
      <c r="D843" s="478">
        <v>4</v>
      </c>
      <c r="E843" s="2431">
        <v>160</v>
      </c>
      <c r="F843" s="2081">
        <f t="shared" si="66"/>
        <v>640</v>
      </c>
    </row>
    <row r="844" spans="1:6">
      <c r="A844" s="478"/>
      <c r="B844" s="478"/>
      <c r="C844" s="478"/>
      <c r="D844" s="478"/>
      <c r="E844" s="2432"/>
      <c r="F844" s="478"/>
    </row>
    <row r="845" spans="1:6">
      <c r="A845" s="1478" t="s">
        <v>4978</v>
      </c>
      <c r="B845" s="1504" t="s">
        <v>4979</v>
      </c>
      <c r="C845" s="478"/>
      <c r="D845" s="478"/>
      <c r="E845" s="2432"/>
      <c r="F845" s="478"/>
    </row>
    <row r="846" spans="1:6" ht="33.75">
      <c r="A846" s="478"/>
      <c r="B846" s="478" t="s">
        <v>4980</v>
      </c>
      <c r="C846" s="478"/>
      <c r="D846" s="478"/>
      <c r="E846" s="2432"/>
      <c r="F846" s="478"/>
    </row>
    <row r="847" spans="1:6">
      <c r="A847" s="478"/>
      <c r="B847" s="478" t="s">
        <v>4973</v>
      </c>
      <c r="C847" s="478" t="s">
        <v>1082</v>
      </c>
      <c r="D847" s="478">
        <v>1</v>
      </c>
      <c r="E847" s="2431">
        <v>220</v>
      </c>
      <c r="F847" s="2081">
        <f t="shared" ref="F847:F848" si="67">D847*E847</f>
        <v>220</v>
      </c>
    </row>
    <row r="848" spans="1:6">
      <c r="A848" s="478"/>
      <c r="B848" s="478" t="s">
        <v>4974</v>
      </c>
      <c r="C848" s="478" t="s">
        <v>1082</v>
      </c>
      <c r="D848" s="478">
        <v>1</v>
      </c>
      <c r="E848" s="2431">
        <v>200</v>
      </c>
      <c r="F848" s="2081">
        <f t="shared" si="67"/>
        <v>200</v>
      </c>
    </row>
    <row r="849" spans="1:6">
      <c r="A849" s="478"/>
      <c r="B849" s="478" t="s">
        <v>4975</v>
      </c>
      <c r="C849" s="478" t="s">
        <v>1082</v>
      </c>
      <c r="D849" s="478">
        <v>1</v>
      </c>
      <c r="E849" s="2431">
        <v>160</v>
      </c>
      <c r="F849" s="2081">
        <f t="shared" ref="F849:F851" si="68">D849*E849</f>
        <v>160</v>
      </c>
    </row>
    <row r="850" spans="1:6">
      <c r="A850" s="478"/>
      <c r="B850" s="478" t="s">
        <v>4976</v>
      </c>
      <c r="C850" s="478" t="s">
        <v>1082</v>
      </c>
      <c r="D850" s="478">
        <v>2</v>
      </c>
      <c r="E850" s="2431">
        <v>150</v>
      </c>
      <c r="F850" s="2081">
        <f t="shared" si="68"/>
        <v>300</v>
      </c>
    </row>
    <row r="851" spans="1:6">
      <c r="A851" s="478"/>
      <c r="B851" s="478" t="s">
        <v>4977</v>
      </c>
      <c r="C851" s="478" t="s">
        <v>1082</v>
      </c>
      <c r="D851" s="478">
        <v>1</v>
      </c>
      <c r="E851" s="2431">
        <v>140</v>
      </c>
      <c r="F851" s="2081">
        <f t="shared" si="68"/>
        <v>140</v>
      </c>
    </row>
    <row r="852" spans="1:6">
      <c r="A852" s="478"/>
      <c r="B852" s="478"/>
      <c r="C852" s="478"/>
      <c r="D852" s="478"/>
      <c r="E852" s="2432"/>
      <c r="F852" s="478"/>
    </row>
    <row r="853" spans="1:6">
      <c r="A853" s="1478" t="s">
        <v>4981</v>
      </c>
      <c r="B853" s="1471" t="s">
        <v>4982</v>
      </c>
      <c r="C853" s="478"/>
      <c r="D853" s="478"/>
      <c r="E853" s="2432"/>
      <c r="F853" s="478"/>
    </row>
    <row r="854" spans="1:6" ht="45">
      <c r="A854" s="478"/>
      <c r="B854" s="478" t="s">
        <v>4983</v>
      </c>
      <c r="C854" s="478"/>
      <c r="D854" s="478"/>
      <c r="E854" s="2432"/>
      <c r="F854" s="478"/>
    </row>
    <row r="855" spans="1:6">
      <c r="A855" s="478"/>
      <c r="B855" s="478" t="s">
        <v>4984</v>
      </c>
      <c r="C855" s="478" t="s">
        <v>1082</v>
      </c>
      <c r="D855" s="478">
        <v>110</v>
      </c>
      <c r="E855" s="2431">
        <v>12</v>
      </c>
      <c r="F855" s="2081">
        <f t="shared" ref="F855" si="69">D855*E855</f>
        <v>1320</v>
      </c>
    </row>
    <row r="856" spans="1:6">
      <c r="A856" s="478"/>
      <c r="B856" s="478"/>
      <c r="C856" s="478"/>
      <c r="D856" s="478"/>
      <c r="E856" s="2432"/>
      <c r="F856" s="478"/>
    </row>
    <row r="857" spans="1:6">
      <c r="A857" s="1478" t="s">
        <v>4985</v>
      </c>
      <c r="B857" s="1471" t="s">
        <v>4986</v>
      </c>
      <c r="C857" s="478"/>
      <c r="D857" s="478"/>
      <c r="E857" s="2432"/>
      <c r="F857" s="478"/>
    </row>
    <row r="858" spans="1:6" ht="22.5">
      <c r="A858" s="478"/>
      <c r="B858" s="478" t="s">
        <v>4987</v>
      </c>
      <c r="C858" s="478"/>
      <c r="D858" s="478"/>
      <c r="E858" s="2432"/>
      <c r="F858" s="478"/>
    </row>
    <row r="859" spans="1:6">
      <c r="A859" s="478"/>
      <c r="B859" s="478" t="s">
        <v>4973</v>
      </c>
      <c r="C859" s="478" t="s">
        <v>1082</v>
      </c>
      <c r="D859" s="478">
        <v>1</v>
      </c>
      <c r="E859" s="2431">
        <v>350</v>
      </c>
      <c r="F859" s="2081">
        <f t="shared" ref="F859:F862" si="70">D859*E859</f>
        <v>350</v>
      </c>
    </row>
    <row r="860" spans="1:6">
      <c r="A860" s="478"/>
      <c r="B860" s="478" t="s">
        <v>4974</v>
      </c>
      <c r="C860" s="478" t="s">
        <v>1082</v>
      </c>
      <c r="D860" s="478">
        <v>1</v>
      </c>
      <c r="E860" s="2431">
        <v>260</v>
      </c>
      <c r="F860" s="2081">
        <f t="shared" si="70"/>
        <v>260</v>
      </c>
    </row>
    <row r="861" spans="1:6">
      <c r="A861" s="478"/>
      <c r="B861" s="478" t="s">
        <v>4988</v>
      </c>
      <c r="C861" s="478" t="s">
        <v>1082</v>
      </c>
      <c r="D861" s="478">
        <v>1</v>
      </c>
      <c r="E861" s="2431">
        <v>100</v>
      </c>
      <c r="F861" s="2081">
        <f t="shared" si="70"/>
        <v>100</v>
      </c>
    </row>
    <row r="862" spans="1:6">
      <c r="A862" s="478"/>
      <c r="B862" s="478" t="s">
        <v>4989</v>
      </c>
      <c r="C862" s="478" t="s">
        <v>1082</v>
      </c>
      <c r="D862" s="478">
        <v>1</v>
      </c>
      <c r="E862" s="2431">
        <v>80</v>
      </c>
      <c r="F862" s="2081">
        <f t="shared" si="70"/>
        <v>80</v>
      </c>
    </row>
    <row r="863" spans="1:6">
      <c r="A863" s="478"/>
      <c r="B863" s="478"/>
      <c r="C863" s="478"/>
      <c r="D863" s="478"/>
      <c r="E863" s="2432"/>
      <c r="F863" s="478"/>
    </row>
    <row r="864" spans="1:6">
      <c r="A864" s="1478" t="s">
        <v>4990</v>
      </c>
      <c r="B864" s="1471" t="s">
        <v>4991</v>
      </c>
      <c r="C864" s="478" t="s">
        <v>1082</v>
      </c>
      <c r="D864" s="478">
        <v>8</v>
      </c>
      <c r="E864" s="2431">
        <v>20</v>
      </c>
      <c r="F864" s="2081">
        <f t="shared" ref="F864" si="71">D864*E864</f>
        <v>160</v>
      </c>
    </row>
    <row r="865" spans="1:6" ht="45">
      <c r="A865" s="478"/>
      <c r="B865" s="478" t="s">
        <v>4992</v>
      </c>
      <c r="C865" s="478"/>
      <c r="D865" s="478"/>
      <c r="E865" s="2432"/>
      <c r="F865" s="478"/>
    </row>
    <row r="866" spans="1:6" ht="25.5" customHeight="1">
      <c r="A866" s="478"/>
      <c r="B866" s="478" t="s">
        <v>5260</v>
      </c>
      <c r="C866" s="478"/>
      <c r="D866" s="478"/>
      <c r="E866" s="2432"/>
      <c r="F866" s="478"/>
    </row>
    <row r="867" spans="1:6">
      <c r="A867" s="1478" t="s">
        <v>4993</v>
      </c>
      <c r="B867" s="1471" t="s">
        <v>4994</v>
      </c>
      <c r="C867" s="478" t="s">
        <v>1082</v>
      </c>
      <c r="D867" s="478">
        <v>10</v>
      </c>
      <c r="E867" s="2431">
        <v>30</v>
      </c>
      <c r="F867" s="2081">
        <f t="shared" ref="F867" si="72">D867*E867</f>
        <v>300</v>
      </c>
    </row>
    <row r="868" spans="1:6" ht="22.5">
      <c r="A868" s="478"/>
      <c r="B868" s="478" t="s">
        <v>4995</v>
      </c>
      <c r="C868" s="478"/>
      <c r="D868" s="478"/>
      <c r="E868" s="2432"/>
      <c r="F868" s="478"/>
    </row>
    <row r="869" spans="1:6">
      <c r="A869" s="478"/>
      <c r="B869" s="478"/>
      <c r="C869" s="478"/>
      <c r="D869" s="478"/>
      <c r="E869" s="2432"/>
      <c r="F869" s="478"/>
    </row>
    <row r="870" spans="1:6">
      <c r="A870" s="1478" t="s">
        <v>4996</v>
      </c>
      <c r="B870" s="1471" t="s">
        <v>4997</v>
      </c>
      <c r="C870" s="478" t="s">
        <v>1082</v>
      </c>
      <c r="D870" s="478">
        <v>8</v>
      </c>
      <c r="E870" s="2431">
        <v>15</v>
      </c>
      <c r="F870" s="2081">
        <f t="shared" ref="F870" si="73">D870*E870</f>
        <v>120</v>
      </c>
    </row>
    <row r="871" spans="1:6" ht="33.75">
      <c r="A871" s="478"/>
      <c r="B871" s="478" t="s">
        <v>4998</v>
      </c>
      <c r="C871" s="478"/>
      <c r="D871" s="478"/>
      <c r="E871" s="2429"/>
      <c r="F871" s="478"/>
    </row>
    <row r="872" spans="1:6">
      <c r="A872" s="478"/>
      <c r="B872" s="478" t="s">
        <v>4999</v>
      </c>
      <c r="C872" s="478"/>
      <c r="D872" s="478"/>
      <c r="E872" s="2429"/>
      <c r="F872" s="478"/>
    </row>
    <row r="873" spans="1:6">
      <c r="A873" s="478"/>
      <c r="B873" s="478"/>
      <c r="C873" s="478"/>
      <c r="D873" s="478"/>
      <c r="E873" s="2429"/>
      <c r="F873" s="478"/>
    </row>
    <row r="874" spans="1:6">
      <c r="A874" s="1478" t="s">
        <v>5000</v>
      </c>
      <c r="B874" s="1471" t="s">
        <v>5001</v>
      </c>
      <c r="C874" s="478"/>
      <c r="D874" s="478"/>
      <c r="E874" s="2429"/>
      <c r="F874" s="1543"/>
    </row>
    <row r="875" spans="1:6" ht="67.5">
      <c r="A875" s="478"/>
      <c r="B875" s="478" t="s">
        <v>5002</v>
      </c>
      <c r="C875" s="478"/>
      <c r="D875" s="478"/>
      <c r="E875" s="2429"/>
      <c r="F875" s="478"/>
    </row>
    <row r="876" spans="1:6">
      <c r="A876" s="478"/>
      <c r="B876" s="478" t="s">
        <v>5003</v>
      </c>
      <c r="C876" s="478" t="s">
        <v>1082</v>
      </c>
      <c r="D876" s="478">
        <v>3</v>
      </c>
      <c r="E876" s="2431">
        <v>650</v>
      </c>
      <c r="F876" s="2081">
        <f t="shared" ref="F876:F878" si="74">D876*E876</f>
        <v>1950</v>
      </c>
    </row>
    <row r="877" spans="1:6">
      <c r="A877" s="478"/>
      <c r="B877" s="478" t="s">
        <v>5004</v>
      </c>
      <c r="C877" s="478" t="s">
        <v>1082</v>
      </c>
      <c r="D877" s="478">
        <v>2</v>
      </c>
      <c r="E877" s="2431">
        <v>800</v>
      </c>
      <c r="F877" s="2081">
        <f t="shared" si="74"/>
        <v>1600</v>
      </c>
    </row>
    <row r="878" spans="1:6">
      <c r="A878" s="478"/>
      <c r="B878" s="478" t="s">
        <v>5005</v>
      </c>
      <c r="C878" s="478" t="s">
        <v>1082</v>
      </c>
      <c r="D878" s="478">
        <v>1</v>
      </c>
      <c r="E878" s="2431">
        <v>1000</v>
      </c>
      <c r="F878" s="2081">
        <f t="shared" si="74"/>
        <v>1000</v>
      </c>
    </row>
    <row r="879" spans="1:6">
      <c r="A879" s="478"/>
      <c r="B879" s="478"/>
      <c r="C879" s="478"/>
      <c r="D879" s="478"/>
      <c r="E879" s="2435"/>
      <c r="F879" s="1549"/>
    </row>
    <row r="880" spans="1:6" ht="22.5">
      <c r="A880" s="1478" t="s">
        <v>5006</v>
      </c>
      <c r="B880" s="1471" t="s">
        <v>5007</v>
      </c>
      <c r="C880" s="1444"/>
      <c r="D880" s="1445"/>
      <c r="E880" s="2434"/>
      <c r="F880" s="1538"/>
    </row>
    <row r="881" spans="1:6" ht="90">
      <c r="A881" s="499"/>
      <c r="B881" s="478" t="s">
        <v>5008</v>
      </c>
      <c r="C881" s="1444"/>
      <c r="D881" s="1445"/>
      <c r="E881" s="2433"/>
      <c r="F881" s="1538"/>
    </row>
    <row r="882" spans="1:6">
      <c r="A882" s="478"/>
      <c r="B882" s="478" t="s">
        <v>5003</v>
      </c>
      <c r="C882" s="478" t="s">
        <v>1082</v>
      </c>
      <c r="D882" s="478">
        <v>1</v>
      </c>
      <c r="E882" s="2431">
        <v>200</v>
      </c>
      <c r="F882" s="2081">
        <f t="shared" ref="F882:F884" si="75">D882*E882</f>
        <v>200</v>
      </c>
    </row>
    <row r="883" spans="1:6">
      <c r="A883" s="478"/>
      <c r="B883" s="478" t="s">
        <v>5004</v>
      </c>
      <c r="C883" s="478" t="s">
        <v>1082</v>
      </c>
      <c r="D883" s="478">
        <v>2</v>
      </c>
      <c r="E883" s="2431">
        <v>250</v>
      </c>
      <c r="F883" s="2081">
        <f t="shared" si="75"/>
        <v>500</v>
      </c>
    </row>
    <row r="884" spans="1:6">
      <c r="A884" s="478"/>
      <c r="B884" s="478" t="s">
        <v>5005</v>
      </c>
      <c r="C884" s="478" t="s">
        <v>1082</v>
      </c>
      <c r="D884" s="478">
        <v>1</v>
      </c>
      <c r="E884" s="2431">
        <v>500</v>
      </c>
      <c r="F884" s="2081">
        <f t="shared" si="75"/>
        <v>500</v>
      </c>
    </row>
    <row r="885" spans="1:6">
      <c r="A885" s="478"/>
      <c r="B885" s="478"/>
      <c r="C885" s="478"/>
      <c r="D885" s="478"/>
      <c r="E885" s="2432"/>
      <c r="F885" s="478"/>
    </row>
    <row r="886" spans="1:6">
      <c r="A886" s="1478" t="s">
        <v>5009</v>
      </c>
      <c r="B886" s="1471" t="s">
        <v>5010</v>
      </c>
      <c r="C886" s="478"/>
      <c r="D886" s="478"/>
      <c r="E886" s="2432"/>
      <c r="F886" s="1543"/>
    </row>
    <row r="887" spans="1:6" ht="33.75">
      <c r="A887" s="478"/>
      <c r="B887" s="478" t="s">
        <v>5011</v>
      </c>
      <c r="C887" s="478"/>
      <c r="D887" s="478"/>
      <c r="E887" s="2432"/>
      <c r="F887" s="478"/>
    </row>
    <row r="888" spans="1:6">
      <c r="A888" s="478"/>
      <c r="B888" s="478" t="s">
        <v>5012</v>
      </c>
      <c r="C888" s="478" t="s">
        <v>1082</v>
      </c>
      <c r="D888" s="478">
        <v>2</v>
      </c>
      <c r="E888" s="2431">
        <v>200</v>
      </c>
      <c r="F888" s="2081">
        <f t="shared" ref="F888" si="76">D888*E888</f>
        <v>400</v>
      </c>
    </row>
    <row r="889" spans="1:6">
      <c r="A889" s="478"/>
      <c r="B889" s="478"/>
      <c r="C889" s="478"/>
      <c r="D889" s="478"/>
      <c r="E889" s="2429"/>
      <c r="F889" s="478"/>
    </row>
    <row r="890" spans="1:6" ht="22.5">
      <c r="A890" s="1478" t="s">
        <v>5013</v>
      </c>
      <c r="B890" s="1471" t="s">
        <v>5014</v>
      </c>
      <c r="C890" s="478" t="s">
        <v>1082</v>
      </c>
      <c r="D890" s="2083">
        <v>8</v>
      </c>
      <c r="E890" s="2428">
        <v>300</v>
      </c>
      <c r="F890" s="2081">
        <f t="shared" ref="F890" si="77">D890*E890</f>
        <v>2400</v>
      </c>
    </row>
    <row r="891" spans="1:6" ht="22.5">
      <c r="A891" s="478"/>
      <c r="B891" s="478" t="s">
        <v>5015</v>
      </c>
      <c r="C891" s="478"/>
      <c r="D891" s="478"/>
      <c r="E891" s="2429"/>
      <c r="F891" s="478"/>
    </row>
    <row r="892" spans="1:6">
      <c r="A892" s="478"/>
      <c r="B892" s="478"/>
      <c r="C892" s="478"/>
      <c r="D892" s="478"/>
      <c r="E892" s="2429"/>
      <c r="F892" s="478"/>
    </row>
    <row r="893" spans="1:6" ht="22.5">
      <c r="A893" s="1478" t="s">
        <v>5016</v>
      </c>
      <c r="B893" s="1471" t="s">
        <v>5017</v>
      </c>
      <c r="C893" s="478"/>
      <c r="D893" s="478"/>
      <c r="E893" s="2429"/>
      <c r="F893" s="478"/>
    </row>
    <row r="894" spans="1:6" ht="33.75">
      <c r="A894" s="478"/>
      <c r="B894" s="478" t="s">
        <v>5018</v>
      </c>
      <c r="C894" s="478"/>
      <c r="D894" s="478"/>
      <c r="E894" s="2429"/>
      <c r="F894" s="478"/>
    </row>
    <row r="895" spans="1:6">
      <c r="A895" s="478"/>
      <c r="B895" s="478" t="s">
        <v>5019</v>
      </c>
      <c r="C895" s="478" t="s">
        <v>329</v>
      </c>
      <c r="D895" s="478">
        <v>310</v>
      </c>
      <c r="E895" s="2431">
        <v>25</v>
      </c>
      <c r="F895" s="2081">
        <f t="shared" ref="F895" si="78">D895*E895</f>
        <v>7750</v>
      </c>
    </row>
    <row r="896" spans="1:6">
      <c r="A896" s="478"/>
      <c r="B896" s="478"/>
      <c r="C896" s="478"/>
      <c r="D896" s="478"/>
      <c r="E896" s="2432"/>
      <c r="F896" s="478"/>
    </row>
    <row r="897" spans="1:6">
      <c r="A897" s="1478" t="s">
        <v>5020</v>
      </c>
      <c r="B897" s="1471" t="s">
        <v>5021</v>
      </c>
      <c r="C897" s="478"/>
      <c r="D897" s="478"/>
      <c r="E897" s="2432"/>
      <c r="F897" s="478"/>
    </row>
    <row r="898" spans="1:6" ht="45">
      <c r="A898" s="478"/>
      <c r="B898" s="478" t="s">
        <v>5022</v>
      </c>
      <c r="C898" s="478"/>
      <c r="D898" s="478"/>
      <c r="E898" s="2432"/>
      <c r="F898" s="478"/>
    </row>
    <row r="899" spans="1:6">
      <c r="A899" s="478"/>
      <c r="B899" s="478" t="s">
        <v>5023</v>
      </c>
      <c r="C899" s="478" t="s">
        <v>1082</v>
      </c>
      <c r="D899" s="478">
        <v>110</v>
      </c>
      <c r="E899" s="2431">
        <v>22</v>
      </c>
      <c r="F899" s="2081">
        <f t="shared" ref="F899" si="79">D899*E899</f>
        <v>2420</v>
      </c>
    </row>
    <row r="900" spans="1:6">
      <c r="A900" s="478"/>
      <c r="B900" s="478"/>
      <c r="C900" s="478"/>
      <c r="D900" s="478"/>
      <c r="E900" s="2432"/>
      <c r="F900" s="478"/>
    </row>
    <row r="901" spans="1:6">
      <c r="A901" s="1478" t="s">
        <v>5024</v>
      </c>
      <c r="B901" s="1471" t="s">
        <v>5025</v>
      </c>
      <c r="C901" s="478"/>
      <c r="D901" s="478"/>
      <c r="E901" s="2432"/>
      <c r="F901" s="478"/>
    </row>
    <row r="902" spans="1:6" ht="33.75">
      <c r="A902" s="478"/>
      <c r="B902" s="478" t="s">
        <v>5026</v>
      </c>
      <c r="C902" s="478"/>
      <c r="D902" s="478"/>
      <c r="E902" s="2432"/>
      <c r="F902" s="1543"/>
    </row>
    <row r="903" spans="1:6">
      <c r="A903" s="478"/>
      <c r="B903" s="478" t="s">
        <v>5027</v>
      </c>
      <c r="C903" s="478" t="s">
        <v>272</v>
      </c>
      <c r="D903" s="478">
        <v>55</v>
      </c>
      <c r="E903" s="2431">
        <v>25</v>
      </c>
      <c r="F903" s="2081">
        <f t="shared" ref="F903" si="80">D903*E903</f>
        <v>1375</v>
      </c>
    </row>
    <row r="904" spans="1:6">
      <c r="A904" s="478"/>
      <c r="B904" s="1471"/>
      <c r="C904" s="478"/>
      <c r="D904" s="478"/>
      <c r="E904" s="2432"/>
      <c r="F904" s="478"/>
    </row>
    <row r="905" spans="1:6">
      <c r="A905" s="1478" t="s">
        <v>5028</v>
      </c>
      <c r="B905" s="1471" t="s">
        <v>5029</v>
      </c>
      <c r="C905" s="478"/>
      <c r="D905" s="478"/>
      <c r="E905" s="2432"/>
      <c r="F905" s="478"/>
    </row>
    <row r="906" spans="1:6" ht="45">
      <c r="A906" s="478"/>
      <c r="B906" s="2032" t="s">
        <v>5030</v>
      </c>
      <c r="C906" s="478"/>
      <c r="D906" s="478"/>
      <c r="E906" s="2432"/>
      <c r="F906" s="478"/>
    </row>
    <row r="907" spans="1:6">
      <c r="A907" s="478"/>
      <c r="B907" s="478"/>
      <c r="C907" s="478"/>
      <c r="D907" s="478"/>
      <c r="E907" s="2432"/>
      <c r="F907" s="478"/>
    </row>
    <row r="908" spans="1:6">
      <c r="A908" s="478"/>
      <c r="B908" s="478" t="s">
        <v>5031</v>
      </c>
      <c r="C908" s="478" t="s">
        <v>329</v>
      </c>
      <c r="D908" s="478">
        <v>390</v>
      </c>
      <c r="E908" s="2431">
        <v>25</v>
      </c>
      <c r="F908" s="2081">
        <f t="shared" ref="F908:F915" si="81">D908*E908</f>
        <v>9750</v>
      </c>
    </row>
    <row r="909" spans="1:6">
      <c r="A909" s="478"/>
      <c r="B909" s="478" t="s">
        <v>5032</v>
      </c>
      <c r="C909" s="478" t="s">
        <v>329</v>
      </c>
      <c r="D909" s="478">
        <v>234</v>
      </c>
      <c r="E909" s="2431">
        <v>28</v>
      </c>
      <c r="F909" s="2081">
        <f t="shared" si="81"/>
        <v>6552</v>
      </c>
    </row>
    <row r="910" spans="1:6">
      <c r="A910" s="478"/>
      <c r="B910" s="478" t="s">
        <v>5033</v>
      </c>
      <c r="C910" s="478" t="s">
        <v>329</v>
      </c>
      <c r="D910" s="478">
        <v>150</v>
      </c>
      <c r="E910" s="2431">
        <v>32</v>
      </c>
      <c r="F910" s="2081">
        <f t="shared" si="81"/>
        <v>4800</v>
      </c>
    </row>
    <row r="911" spans="1:6">
      <c r="A911" s="478"/>
      <c r="B911" s="478" t="s">
        <v>5034</v>
      </c>
      <c r="C911" s="478" t="s">
        <v>329</v>
      </c>
      <c r="D911" s="478">
        <v>228</v>
      </c>
      <c r="E911" s="2431">
        <v>38</v>
      </c>
      <c r="F911" s="2081">
        <f t="shared" si="81"/>
        <v>8664</v>
      </c>
    </row>
    <row r="912" spans="1:6">
      <c r="A912" s="478"/>
      <c r="B912" s="478" t="s">
        <v>5035</v>
      </c>
      <c r="C912" s="478" t="s">
        <v>329</v>
      </c>
      <c r="D912" s="478">
        <v>180</v>
      </c>
      <c r="E912" s="2431">
        <v>45</v>
      </c>
      <c r="F912" s="2081">
        <f t="shared" si="81"/>
        <v>8100</v>
      </c>
    </row>
    <row r="913" spans="1:6">
      <c r="A913" s="478"/>
      <c r="B913" s="478" t="s">
        <v>5036</v>
      </c>
      <c r="C913" s="478" t="s">
        <v>329</v>
      </c>
      <c r="D913" s="478">
        <v>102</v>
      </c>
      <c r="E913" s="2431">
        <v>50</v>
      </c>
      <c r="F913" s="2081">
        <f t="shared" si="81"/>
        <v>5100</v>
      </c>
    </row>
    <row r="914" spans="1:6">
      <c r="A914" s="478"/>
      <c r="B914" s="478" t="s">
        <v>5037</v>
      </c>
      <c r="C914" s="478" t="s">
        <v>329</v>
      </c>
      <c r="D914" s="478">
        <v>120</v>
      </c>
      <c r="E914" s="2431">
        <v>55</v>
      </c>
      <c r="F914" s="2081">
        <f t="shared" si="81"/>
        <v>6600</v>
      </c>
    </row>
    <row r="915" spans="1:6">
      <c r="A915" s="478"/>
      <c r="B915" s="478" t="s">
        <v>5038</v>
      </c>
      <c r="C915" s="478" t="s">
        <v>329</v>
      </c>
      <c r="D915" s="478">
        <v>54</v>
      </c>
      <c r="E915" s="2431">
        <v>65</v>
      </c>
      <c r="F915" s="2081">
        <f t="shared" si="81"/>
        <v>3510</v>
      </c>
    </row>
    <row r="916" spans="1:6" ht="33.75">
      <c r="A916" s="478"/>
      <c r="B916" s="478" t="s">
        <v>5359</v>
      </c>
      <c r="C916" s="478"/>
      <c r="D916" s="478"/>
      <c r="E916" s="2429"/>
      <c r="F916" s="1543"/>
    </row>
    <row r="917" spans="1:6">
      <c r="A917" s="1478" t="s">
        <v>5039</v>
      </c>
      <c r="B917" s="1471" t="s">
        <v>5040</v>
      </c>
      <c r="C917" s="478" t="s">
        <v>237</v>
      </c>
      <c r="D917" s="478">
        <v>1277</v>
      </c>
      <c r="E917" s="2428">
        <v>12</v>
      </c>
      <c r="F917" s="2081">
        <f t="shared" ref="F917" si="82">D917*E917</f>
        <v>15324</v>
      </c>
    </row>
    <row r="918" spans="1:6" ht="67.5">
      <c r="A918" s="478"/>
      <c r="B918" s="478" t="s">
        <v>5041</v>
      </c>
      <c r="C918" s="478"/>
      <c r="D918" s="478"/>
      <c r="E918" s="2429"/>
      <c r="F918" s="478"/>
    </row>
    <row r="919" spans="1:6">
      <c r="A919" s="478"/>
      <c r="B919" s="478"/>
      <c r="C919" s="478"/>
      <c r="D919" s="478"/>
      <c r="E919" s="2429"/>
      <c r="F919" s="478"/>
    </row>
    <row r="920" spans="1:6">
      <c r="A920" s="1478" t="s">
        <v>5042</v>
      </c>
      <c r="B920" s="1471" t="s">
        <v>5043</v>
      </c>
      <c r="C920" s="478"/>
      <c r="D920" s="478"/>
      <c r="E920" s="2429"/>
      <c r="F920" s="478"/>
    </row>
    <row r="921" spans="1:6" ht="78.75">
      <c r="A921" s="478"/>
      <c r="B921" s="478" t="s">
        <v>5044</v>
      </c>
      <c r="C921" s="478"/>
      <c r="D921" s="478"/>
      <c r="E921" s="2429"/>
      <c r="F921" s="1543"/>
    </row>
    <row r="922" spans="1:6" ht="13.5">
      <c r="A922" s="478"/>
      <c r="B922" s="478" t="s">
        <v>4648</v>
      </c>
      <c r="C922" s="478" t="s">
        <v>4643</v>
      </c>
      <c r="D922" s="478">
        <v>270</v>
      </c>
      <c r="E922" s="2428">
        <v>45</v>
      </c>
      <c r="F922" s="2081">
        <f t="shared" ref="F922:F923" si="83">D922*E922</f>
        <v>12150</v>
      </c>
    </row>
    <row r="923" spans="1:6" ht="13.5">
      <c r="A923" s="478"/>
      <c r="B923" s="478" t="s">
        <v>4649</v>
      </c>
      <c r="C923" s="478" t="s">
        <v>4643</v>
      </c>
      <c r="D923" s="478">
        <v>420</v>
      </c>
      <c r="E923" s="2428">
        <v>50</v>
      </c>
      <c r="F923" s="2081">
        <f t="shared" si="83"/>
        <v>21000</v>
      </c>
    </row>
    <row r="924" spans="1:6">
      <c r="A924" s="478"/>
      <c r="B924" s="478"/>
      <c r="C924" s="478"/>
      <c r="D924" s="478"/>
      <c r="E924" s="2429"/>
      <c r="F924" s="1543"/>
    </row>
    <row r="925" spans="1:6">
      <c r="A925" s="1478" t="s">
        <v>5045</v>
      </c>
      <c r="B925" s="1471" t="s">
        <v>5046</v>
      </c>
      <c r="C925" s="478"/>
      <c r="D925" s="478"/>
      <c r="E925" s="2429"/>
      <c r="F925" s="478"/>
    </row>
    <row r="926" spans="1:6" ht="33.75">
      <c r="A926" s="478"/>
      <c r="B926" s="478" t="s">
        <v>5047</v>
      </c>
      <c r="C926" s="478"/>
      <c r="D926" s="478"/>
      <c r="E926" s="2429"/>
      <c r="F926" s="478"/>
    </row>
    <row r="927" spans="1:6">
      <c r="A927" s="478"/>
      <c r="B927" s="478" t="s">
        <v>5048</v>
      </c>
      <c r="C927" s="478"/>
      <c r="D927" s="478"/>
      <c r="E927" s="2429"/>
      <c r="F927" s="478"/>
    </row>
    <row r="928" spans="1:6" ht="22.5">
      <c r="A928" s="478"/>
      <c r="B928" s="478" t="s">
        <v>5049</v>
      </c>
      <c r="C928" s="478"/>
      <c r="D928" s="478"/>
      <c r="E928" s="2429"/>
      <c r="F928" s="478"/>
    </row>
    <row r="929" spans="1:6">
      <c r="A929" s="478"/>
      <c r="B929" s="478" t="s">
        <v>5050</v>
      </c>
      <c r="C929" s="478"/>
      <c r="D929" s="478"/>
      <c r="E929" s="2429"/>
      <c r="F929" s="478"/>
    </row>
    <row r="930" spans="1:6">
      <c r="A930" s="478"/>
      <c r="B930" s="478" t="s">
        <v>5051</v>
      </c>
      <c r="C930" s="478"/>
      <c r="D930" s="478"/>
      <c r="E930" s="2429"/>
      <c r="F930" s="478"/>
    </row>
    <row r="931" spans="1:6">
      <c r="A931" s="478"/>
      <c r="B931" s="478" t="s">
        <v>5052</v>
      </c>
      <c r="C931" s="478"/>
      <c r="D931" s="478"/>
      <c r="E931" s="2429"/>
      <c r="F931" s="478"/>
    </row>
    <row r="932" spans="1:6">
      <c r="A932" s="478"/>
      <c r="B932" s="478" t="s">
        <v>5053</v>
      </c>
      <c r="C932" s="478"/>
      <c r="D932" s="478"/>
      <c r="E932" s="2429"/>
      <c r="F932" s="478"/>
    </row>
    <row r="933" spans="1:6" ht="22.5">
      <c r="A933" s="478"/>
      <c r="B933" s="478" t="s">
        <v>5054</v>
      </c>
      <c r="C933" s="478"/>
      <c r="D933" s="478"/>
      <c r="E933" s="2429"/>
      <c r="F933" s="478"/>
    </row>
    <row r="934" spans="1:6" ht="22.5">
      <c r="A934" s="478"/>
      <c r="B934" s="478" t="s">
        <v>5055</v>
      </c>
      <c r="C934" s="478"/>
      <c r="D934" s="478"/>
      <c r="E934" s="2429"/>
      <c r="F934" s="478"/>
    </row>
    <row r="935" spans="1:6">
      <c r="A935" s="478"/>
      <c r="B935" s="478" t="s">
        <v>5056</v>
      </c>
      <c r="C935" s="478"/>
      <c r="D935" s="478"/>
      <c r="E935" s="2429"/>
      <c r="F935" s="478"/>
    </row>
    <row r="936" spans="1:6">
      <c r="A936" s="478"/>
      <c r="B936" s="478"/>
      <c r="C936" s="478"/>
      <c r="D936" s="478"/>
      <c r="E936" s="2429"/>
      <c r="F936" s="478"/>
    </row>
    <row r="937" spans="1:6">
      <c r="A937" s="478"/>
      <c r="B937" s="478" t="s">
        <v>5031</v>
      </c>
      <c r="C937" s="478" t="s">
        <v>329</v>
      </c>
      <c r="D937" s="478">
        <v>318</v>
      </c>
      <c r="E937" s="2431">
        <v>6</v>
      </c>
      <c r="F937" s="2081">
        <f t="shared" ref="F937:F944" si="84">D937*E937</f>
        <v>1908</v>
      </c>
    </row>
    <row r="938" spans="1:6">
      <c r="A938" s="478"/>
      <c r="B938" s="478" t="s">
        <v>5032</v>
      </c>
      <c r="C938" s="478" t="s">
        <v>329</v>
      </c>
      <c r="D938" s="478">
        <v>168</v>
      </c>
      <c r="E938" s="2431">
        <v>6</v>
      </c>
      <c r="F938" s="2081">
        <f t="shared" si="84"/>
        <v>1008</v>
      </c>
    </row>
    <row r="939" spans="1:6">
      <c r="A939" s="478"/>
      <c r="B939" s="478" t="s">
        <v>5033</v>
      </c>
      <c r="C939" s="478" t="s">
        <v>329</v>
      </c>
      <c r="D939" s="478">
        <v>48</v>
      </c>
      <c r="E939" s="2431">
        <v>74</v>
      </c>
      <c r="F939" s="2081">
        <f t="shared" si="84"/>
        <v>3552</v>
      </c>
    </row>
    <row r="940" spans="1:6">
      <c r="A940" s="478"/>
      <c r="B940" s="478" t="s">
        <v>5034</v>
      </c>
      <c r="C940" s="478" t="s">
        <v>329</v>
      </c>
      <c r="D940" s="478">
        <v>42</v>
      </c>
      <c r="E940" s="2431">
        <v>8</v>
      </c>
      <c r="F940" s="2081">
        <f t="shared" si="84"/>
        <v>336</v>
      </c>
    </row>
    <row r="941" spans="1:6">
      <c r="A941" s="478"/>
      <c r="B941" s="478" t="s">
        <v>5035</v>
      </c>
      <c r="C941" s="478" t="s">
        <v>329</v>
      </c>
      <c r="D941" s="478">
        <v>66</v>
      </c>
      <c r="E941" s="2431">
        <v>9</v>
      </c>
      <c r="F941" s="2081">
        <f t="shared" si="84"/>
        <v>594</v>
      </c>
    </row>
    <row r="942" spans="1:6">
      <c r="A942" s="478"/>
      <c r="B942" s="478" t="s">
        <v>5057</v>
      </c>
      <c r="C942" s="478" t="s">
        <v>329</v>
      </c>
      <c r="D942" s="478">
        <v>48</v>
      </c>
      <c r="E942" s="2431">
        <v>14</v>
      </c>
      <c r="F942" s="2081">
        <f t="shared" si="84"/>
        <v>672</v>
      </c>
    </row>
    <row r="943" spans="1:6">
      <c r="A943" s="478"/>
      <c r="B943" s="478" t="s">
        <v>5037</v>
      </c>
      <c r="C943" s="478" t="s">
        <v>329</v>
      </c>
      <c r="D943" s="478">
        <v>36</v>
      </c>
      <c r="E943" s="2431">
        <v>16</v>
      </c>
      <c r="F943" s="2081">
        <f t="shared" si="84"/>
        <v>576</v>
      </c>
    </row>
    <row r="944" spans="1:6">
      <c r="A944" s="478"/>
      <c r="B944" s="478" t="s">
        <v>5038</v>
      </c>
      <c r="C944" s="478" t="s">
        <v>329</v>
      </c>
      <c r="D944" s="478">
        <v>12</v>
      </c>
      <c r="E944" s="2431">
        <v>25</v>
      </c>
      <c r="F944" s="2081">
        <f t="shared" si="84"/>
        <v>300</v>
      </c>
    </row>
    <row r="945" spans="1:6">
      <c r="A945" s="478"/>
      <c r="B945" s="478"/>
      <c r="C945" s="478"/>
      <c r="D945" s="478"/>
      <c r="E945" s="2432"/>
      <c r="F945" s="478"/>
    </row>
    <row r="946" spans="1:6">
      <c r="A946" s="1478" t="s">
        <v>5058</v>
      </c>
      <c r="B946" s="1471" t="s">
        <v>5059</v>
      </c>
      <c r="C946" s="1478" t="s">
        <v>5060</v>
      </c>
      <c r="D946" s="478">
        <v>450</v>
      </c>
      <c r="E946" s="2431">
        <v>10</v>
      </c>
      <c r="F946" s="2081">
        <f t="shared" ref="F946" si="85">D946*E946</f>
        <v>4500</v>
      </c>
    </row>
    <row r="947" spans="1:6" ht="67.5">
      <c r="A947" s="1478"/>
      <c r="B947" s="1478" t="s">
        <v>5061</v>
      </c>
      <c r="C947" s="1478"/>
      <c r="D947" s="1478"/>
      <c r="E947" s="2446"/>
      <c r="F947" s="1478"/>
    </row>
    <row r="948" spans="1:6">
      <c r="A948" s="478"/>
      <c r="B948" s="478"/>
      <c r="C948" s="478"/>
      <c r="D948" s="478"/>
      <c r="E948" s="2429"/>
      <c r="F948" s="478"/>
    </row>
    <row r="949" spans="1:6">
      <c r="A949" s="1478" t="s">
        <v>5062</v>
      </c>
      <c r="B949" s="1471" t="s">
        <v>3745</v>
      </c>
      <c r="C949" s="478" t="s">
        <v>3598</v>
      </c>
      <c r="D949" s="478">
        <v>1</v>
      </c>
      <c r="E949" s="2428">
        <v>3000</v>
      </c>
      <c r="F949" s="2081">
        <f t="shared" ref="F949" si="86">D949*E949</f>
        <v>3000</v>
      </c>
    </row>
    <row r="950" spans="1:6" ht="45">
      <c r="A950" s="478"/>
      <c r="B950" s="478" t="s">
        <v>5063</v>
      </c>
      <c r="C950" s="478"/>
      <c r="D950" s="478"/>
      <c r="E950" s="2429"/>
      <c r="F950" s="478"/>
    </row>
    <row r="951" spans="1:6">
      <c r="A951" s="478"/>
      <c r="B951" s="478"/>
      <c r="C951" s="478"/>
      <c r="D951" s="478"/>
      <c r="E951" s="2429"/>
      <c r="F951" s="478"/>
    </row>
    <row r="952" spans="1:6" ht="13.5">
      <c r="A952" s="1478" t="s">
        <v>5064</v>
      </c>
      <c r="B952" s="1471" t="s">
        <v>5065</v>
      </c>
      <c r="C952" s="478" t="s">
        <v>4643</v>
      </c>
      <c r="D952" s="478">
        <v>250</v>
      </c>
      <c r="E952" s="2428">
        <v>25</v>
      </c>
      <c r="F952" s="2081">
        <f t="shared" ref="F952" si="87">D952*E952</f>
        <v>6250</v>
      </c>
    </row>
    <row r="953" spans="1:6" ht="45">
      <c r="A953" s="478"/>
      <c r="B953" s="478" t="s">
        <v>5066</v>
      </c>
      <c r="C953" s="478"/>
      <c r="D953" s="478"/>
      <c r="E953" s="2429"/>
      <c r="F953" s="478"/>
    </row>
    <row r="954" spans="1:6">
      <c r="A954" s="478"/>
      <c r="B954" s="478"/>
      <c r="C954" s="478"/>
      <c r="D954" s="478"/>
      <c r="E954" s="2429"/>
      <c r="F954" s="478"/>
    </row>
    <row r="955" spans="1:6">
      <c r="A955" s="1478" t="s">
        <v>5067</v>
      </c>
      <c r="B955" s="1471" t="s">
        <v>5068</v>
      </c>
      <c r="C955" s="478" t="s">
        <v>3598</v>
      </c>
      <c r="D955" s="478">
        <v>1</v>
      </c>
      <c r="E955" s="2428">
        <v>3000</v>
      </c>
      <c r="F955" s="2081">
        <f t="shared" ref="F955" si="88">D955*E955</f>
        <v>3000</v>
      </c>
    </row>
    <row r="956" spans="1:6" ht="56.25">
      <c r="A956" s="478"/>
      <c r="B956" s="478" t="s">
        <v>5069</v>
      </c>
      <c r="C956" s="478"/>
      <c r="D956" s="478"/>
      <c r="E956" s="2429"/>
      <c r="F956" s="478"/>
    </row>
    <row r="957" spans="1:6">
      <c r="A957" s="478"/>
      <c r="B957" s="478"/>
      <c r="C957" s="478"/>
      <c r="D957" s="478"/>
      <c r="E957" s="2429"/>
      <c r="F957" s="478"/>
    </row>
    <row r="958" spans="1:6">
      <c r="A958" s="1478" t="s">
        <v>5070</v>
      </c>
      <c r="B958" s="1471" t="s">
        <v>5071</v>
      </c>
      <c r="C958" s="478" t="s">
        <v>3598</v>
      </c>
      <c r="D958" s="478">
        <v>1</v>
      </c>
      <c r="E958" s="2428">
        <v>8000</v>
      </c>
      <c r="F958" s="2081">
        <f t="shared" ref="F958" si="89">D958*E958</f>
        <v>8000</v>
      </c>
    </row>
    <row r="959" spans="1:6" ht="56.25">
      <c r="A959" s="478"/>
      <c r="B959" s="478" t="s">
        <v>5072</v>
      </c>
      <c r="C959" s="478"/>
      <c r="D959" s="478"/>
      <c r="E959" s="2429"/>
      <c r="F959" s="478"/>
    </row>
    <row r="960" spans="1:6">
      <c r="A960" s="478"/>
      <c r="B960" s="478"/>
      <c r="C960" s="478"/>
      <c r="D960" s="478"/>
      <c r="E960" s="2429"/>
      <c r="F960" s="478"/>
    </row>
    <row r="961" spans="1:6">
      <c r="A961" s="1478" t="s">
        <v>5073</v>
      </c>
      <c r="B961" s="1471" t="s">
        <v>5074</v>
      </c>
      <c r="C961" s="478" t="s">
        <v>3598</v>
      </c>
      <c r="D961" s="478">
        <v>1</v>
      </c>
      <c r="E961" s="2428">
        <v>2000</v>
      </c>
      <c r="F961" s="2081">
        <f t="shared" ref="F961" si="90">D961*E961</f>
        <v>2000</v>
      </c>
    </row>
    <row r="962" spans="1:6" ht="45">
      <c r="A962" s="478"/>
      <c r="B962" s="478" t="s">
        <v>5075</v>
      </c>
      <c r="C962" s="478"/>
      <c r="D962" s="478"/>
      <c r="E962" s="2429"/>
      <c r="F962" s="478"/>
    </row>
    <row r="963" spans="1:6">
      <c r="A963" s="478"/>
      <c r="B963" s="478"/>
      <c r="C963" s="478"/>
      <c r="D963" s="478"/>
      <c r="E963" s="2429"/>
      <c r="F963" s="478"/>
    </row>
    <row r="964" spans="1:6">
      <c r="A964" s="1478" t="s">
        <v>5076</v>
      </c>
      <c r="B964" s="1471" t="s">
        <v>4571</v>
      </c>
      <c r="C964" s="478" t="s">
        <v>3598</v>
      </c>
      <c r="D964" s="478">
        <v>1</v>
      </c>
      <c r="E964" s="2428">
        <v>1500</v>
      </c>
      <c r="F964" s="2081">
        <f t="shared" ref="F964" si="91">D964*E964</f>
        <v>1500</v>
      </c>
    </row>
    <row r="965" spans="1:6" ht="56.25">
      <c r="A965" s="478"/>
      <c r="B965" s="478" t="s">
        <v>4572</v>
      </c>
      <c r="C965" s="478"/>
      <c r="D965" s="478"/>
      <c r="E965" s="2429"/>
      <c r="F965" s="478"/>
    </row>
    <row r="966" spans="1:6">
      <c r="A966" s="478"/>
      <c r="B966" s="478"/>
      <c r="C966" s="478"/>
      <c r="D966" s="478"/>
      <c r="E966" s="2429"/>
      <c r="F966" s="1495"/>
    </row>
    <row r="967" spans="1:6">
      <c r="A967" s="1454" t="s">
        <v>4903</v>
      </c>
      <c r="B967" s="1455" t="s">
        <v>5077</v>
      </c>
      <c r="C967" s="1456"/>
      <c r="D967" s="1457"/>
      <c r="E967" s="2436"/>
      <c r="F967" s="1542">
        <f>SUM(F761:F966)</f>
        <v>236561</v>
      </c>
    </row>
    <row r="968" spans="1:6">
      <c r="A968" s="1437"/>
      <c r="B968" s="2034"/>
      <c r="C968" s="1437"/>
      <c r="D968" s="1438"/>
      <c r="E968" s="2427"/>
      <c r="F968" s="1534"/>
    </row>
    <row r="969" spans="1:6">
      <c r="A969" s="1432" t="s">
        <v>5078</v>
      </c>
      <c r="B969" s="1458" t="s">
        <v>5079</v>
      </c>
      <c r="C969" s="1434"/>
      <c r="D969" s="1435"/>
      <c r="E969" s="2426"/>
      <c r="F969" s="1548"/>
    </row>
    <row r="970" spans="1:6">
      <c r="A970" s="478"/>
      <c r="B970" s="1478"/>
      <c r="C970" s="478"/>
      <c r="D970" s="1504"/>
      <c r="E970" s="2444"/>
      <c r="F970" s="1484"/>
    </row>
    <row r="971" spans="1:6" ht="22.5">
      <c r="A971" s="478" t="s">
        <v>5080</v>
      </c>
      <c r="B971" s="1471" t="s">
        <v>5081</v>
      </c>
      <c r="C971" s="478" t="s">
        <v>329</v>
      </c>
      <c r="D971" s="2083">
        <v>9100</v>
      </c>
      <c r="E971" s="2431">
        <v>2</v>
      </c>
      <c r="F971" s="2081">
        <f t="shared" ref="F971" si="92">D971*E971</f>
        <v>18200</v>
      </c>
    </row>
    <row r="972" spans="1:6" ht="137.25">
      <c r="A972" s="478"/>
      <c r="B972" s="2032" t="s">
        <v>5082</v>
      </c>
      <c r="C972" s="478"/>
      <c r="D972" s="478"/>
      <c r="E972" s="2432"/>
      <c r="F972" s="478"/>
    </row>
    <row r="973" spans="1:6" ht="33.75">
      <c r="A973" s="478"/>
      <c r="B973" s="2032" t="s">
        <v>5361</v>
      </c>
      <c r="C973" s="478"/>
      <c r="D973" s="478"/>
      <c r="E973" s="2432"/>
      <c r="F973" s="1543"/>
    </row>
    <row r="974" spans="1:6" ht="22.5">
      <c r="A974" s="478" t="s">
        <v>5083</v>
      </c>
      <c r="B974" s="1471" t="s">
        <v>5084</v>
      </c>
      <c r="C974" s="478" t="s">
        <v>3385</v>
      </c>
      <c r="D974" s="2083">
        <v>1320</v>
      </c>
      <c r="E974" s="2431">
        <v>5.5</v>
      </c>
      <c r="F974" s="2081">
        <f t="shared" ref="F974" si="93">D974*E974</f>
        <v>7260</v>
      </c>
    </row>
    <row r="975" spans="1:6" ht="157.5">
      <c r="A975" s="478"/>
      <c r="B975" s="2035" t="s">
        <v>5085</v>
      </c>
      <c r="C975" s="478"/>
      <c r="D975" s="478"/>
      <c r="E975" s="2432"/>
      <c r="F975" s="478"/>
    </row>
    <row r="976" spans="1:6" ht="101.25">
      <c r="A976" s="1908"/>
      <c r="B976" s="2036" t="s">
        <v>5360</v>
      </c>
      <c r="C976" s="1908"/>
      <c r="D976" s="1908"/>
      <c r="E976" s="2432"/>
      <c r="F976" s="478"/>
    </row>
    <row r="977" spans="1:6">
      <c r="A977" s="478" t="s">
        <v>5086</v>
      </c>
      <c r="B977" s="1471" t="s">
        <v>5087</v>
      </c>
      <c r="C977" s="478" t="s">
        <v>1082</v>
      </c>
      <c r="D977" s="478">
        <v>27300</v>
      </c>
      <c r="E977" s="2431">
        <v>0.3</v>
      </c>
      <c r="F977" s="2081">
        <f t="shared" ref="F977" si="94">D977*E977</f>
        <v>8190</v>
      </c>
    </row>
    <row r="978" spans="1:6" ht="33.75">
      <c r="A978" s="478"/>
      <c r="B978" s="478" t="s">
        <v>5088</v>
      </c>
      <c r="C978" s="478"/>
      <c r="D978" s="478"/>
      <c r="E978" s="2432"/>
      <c r="F978" s="478"/>
    </row>
    <row r="979" spans="1:6">
      <c r="A979" s="478"/>
      <c r="B979" s="478"/>
      <c r="C979" s="478"/>
      <c r="D979" s="478"/>
      <c r="E979" s="2432"/>
      <c r="F979" s="478"/>
    </row>
    <row r="980" spans="1:6">
      <c r="A980" s="478" t="s">
        <v>5089</v>
      </c>
      <c r="B980" s="1471" t="s">
        <v>5090</v>
      </c>
      <c r="C980" s="478" t="s">
        <v>329</v>
      </c>
      <c r="D980" s="478">
        <v>1100</v>
      </c>
      <c r="E980" s="2431">
        <v>1</v>
      </c>
      <c r="F980" s="2081">
        <f t="shared" ref="F980" si="95">D980*E980</f>
        <v>1100</v>
      </c>
    </row>
    <row r="981" spans="1:6" ht="67.5">
      <c r="A981" s="478"/>
      <c r="B981" s="2032" t="s">
        <v>5091</v>
      </c>
      <c r="C981" s="478"/>
      <c r="D981" s="478"/>
      <c r="E981" s="2432"/>
      <c r="F981" s="478"/>
    </row>
    <row r="982" spans="1:6" ht="22.5">
      <c r="A982" s="478"/>
      <c r="B982" s="478" t="s">
        <v>5362</v>
      </c>
      <c r="C982" s="478"/>
      <c r="D982" s="478"/>
      <c r="E982" s="2432"/>
      <c r="F982" s="478"/>
    </row>
    <row r="983" spans="1:6">
      <c r="A983" s="478" t="s">
        <v>5092</v>
      </c>
      <c r="B983" s="1471" t="s">
        <v>5093</v>
      </c>
      <c r="C983" s="478" t="s">
        <v>1082</v>
      </c>
      <c r="D983" s="478">
        <v>20</v>
      </c>
      <c r="E983" s="2431">
        <v>8</v>
      </c>
      <c r="F983" s="2081">
        <f t="shared" ref="F983" si="96">D983*E983</f>
        <v>160</v>
      </c>
    </row>
    <row r="984" spans="1:6" ht="67.5">
      <c r="A984" s="478"/>
      <c r="B984" s="2032" t="s">
        <v>5094</v>
      </c>
      <c r="C984" s="478"/>
      <c r="D984" s="478"/>
      <c r="E984" s="2432"/>
      <c r="F984" s="478"/>
    </row>
    <row r="985" spans="1:6" ht="33.75">
      <c r="A985" s="478"/>
      <c r="B985" s="478" t="s">
        <v>5363</v>
      </c>
      <c r="C985" s="478"/>
      <c r="D985" s="478"/>
      <c r="E985" s="2432"/>
      <c r="F985" s="478"/>
    </row>
    <row r="986" spans="1:6">
      <c r="A986" s="478" t="s">
        <v>5095</v>
      </c>
      <c r="B986" s="1471" t="s">
        <v>5096</v>
      </c>
      <c r="C986" s="478" t="s">
        <v>5097</v>
      </c>
      <c r="D986" s="478">
        <v>260</v>
      </c>
      <c r="E986" s="2431">
        <v>3.5</v>
      </c>
      <c r="F986" s="2081">
        <f t="shared" ref="F986" si="97">D986*E986</f>
        <v>910</v>
      </c>
    </row>
    <row r="987" spans="1:6" ht="56.25">
      <c r="A987" s="478"/>
      <c r="B987" s="478" t="s">
        <v>5098</v>
      </c>
      <c r="C987" s="478"/>
      <c r="D987" s="478"/>
      <c r="E987" s="2432"/>
      <c r="F987" s="478"/>
    </row>
    <row r="988" spans="1:6">
      <c r="A988" s="478"/>
      <c r="B988" s="478"/>
      <c r="C988" s="478"/>
      <c r="D988" s="478"/>
      <c r="E988" s="2432"/>
      <c r="F988" s="478"/>
    </row>
    <row r="989" spans="1:6">
      <c r="A989" s="478" t="s">
        <v>5099</v>
      </c>
      <c r="B989" s="1471" t="s">
        <v>5100</v>
      </c>
      <c r="C989" s="478" t="s">
        <v>1082</v>
      </c>
      <c r="D989" s="478">
        <v>1</v>
      </c>
      <c r="E989" s="2431">
        <v>180</v>
      </c>
      <c r="F989" s="2081">
        <f t="shared" ref="F989" si="98">D989*E989</f>
        <v>180</v>
      </c>
    </row>
    <row r="990" spans="1:6" ht="303.75">
      <c r="A990" s="478"/>
      <c r="B990" s="478" t="s">
        <v>5101</v>
      </c>
      <c r="C990" s="478"/>
      <c r="D990" s="478"/>
      <c r="E990" s="2432"/>
      <c r="F990" s="478"/>
    </row>
    <row r="991" spans="1:6">
      <c r="A991" s="478"/>
      <c r="B991" s="478"/>
      <c r="C991" s="478"/>
      <c r="D991" s="478"/>
      <c r="E991" s="2432"/>
      <c r="F991" s="478"/>
    </row>
    <row r="992" spans="1:6">
      <c r="A992" s="478" t="s">
        <v>5102</v>
      </c>
      <c r="B992" s="1471" t="s">
        <v>5103</v>
      </c>
      <c r="C992" s="478" t="s">
        <v>1082</v>
      </c>
      <c r="D992" s="478">
        <v>1</v>
      </c>
      <c r="E992" s="2431">
        <v>195</v>
      </c>
      <c r="F992" s="2081">
        <f t="shared" ref="F992" si="99">D992*E992</f>
        <v>195</v>
      </c>
    </row>
    <row r="993" spans="1:6" ht="292.5">
      <c r="A993" s="478"/>
      <c r="B993" s="1505" t="s">
        <v>5104</v>
      </c>
      <c r="C993" s="478"/>
      <c r="D993" s="478"/>
      <c r="E993" s="2432"/>
      <c r="F993" s="478"/>
    </row>
    <row r="994" spans="1:6">
      <c r="A994" s="478"/>
      <c r="B994" s="478"/>
      <c r="C994" s="478"/>
      <c r="D994" s="478"/>
      <c r="E994" s="2432"/>
      <c r="F994" s="478"/>
    </row>
    <row r="995" spans="1:6">
      <c r="A995" s="478" t="s">
        <v>5105</v>
      </c>
      <c r="B995" s="1471" t="s">
        <v>5106</v>
      </c>
      <c r="C995" s="478" t="s">
        <v>1082</v>
      </c>
      <c r="D995" s="478">
        <v>10</v>
      </c>
      <c r="E995" s="2431">
        <v>200</v>
      </c>
      <c r="F995" s="2081">
        <f t="shared" ref="F995" si="100">D995*E995</f>
        <v>2000</v>
      </c>
    </row>
    <row r="996" spans="1:6" ht="303.75">
      <c r="A996" s="478"/>
      <c r="B996" s="478" t="s">
        <v>5107</v>
      </c>
      <c r="C996" s="478"/>
      <c r="D996" s="478"/>
      <c r="E996" s="2432"/>
      <c r="F996" s="478"/>
    </row>
    <row r="997" spans="1:6">
      <c r="A997" s="478"/>
      <c r="B997" s="478"/>
      <c r="C997" s="478"/>
      <c r="D997" s="478"/>
      <c r="E997" s="2432"/>
      <c r="F997" s="478"/>
    </row>
    <row r="998" spans="1:6">
      <c r="A998" s="478" t="s">
        <v>5108</v>
      </c>
      <c r="B998" s="1471" t="s">
        <v>5109</v>
      </c>
      <c r="C998" s="478" t="s">
        <v>1082</v>
      </c>
      <c r="D998" s="478">
        <v>1</v>
      </c>
      <c r="E998" s="2431">
        <v>220</v>
      </c>
      <c r="F998" s="2081">
        <f t="shared" ref="F998" si="101">D998*E998</f>
        <v>220</v>
      </c>
    </row>
    <row r="999" spans="1:6" ht="305.25">
      <c r="A999" s="478"/>
      <c r="B999" s="478" t="s">
        <v>5110</v>
      </c>
      <c r="C999" s="478"/>
      <c r="D999" s="478"/>
      <c r="E999" s="2432"/>
      <c r="F999" s="478"/>
    </row>
    <row r="1000" spans="1:6">
      <c r="A1000" s="478"/>
      <c r="B1000" s="478"/>
      <c r="C1000" s="478"/>
      <c r="D1000" s="478"/>
      <c r="E1000" s="2432"/>
      <c r="F1000" s="478"/>
    </row>
    <row r="1001" spans="1:6">
      <c r="A1001" s="478" t="s">
        <v>5111</v>
      </c>
      <c r="B1001" s="1471" t="s">
        <v>5112</v>
      </c>
      <c r="C1001" s="478" t="s">
        <v>5113</v>
      </c>
      <c r="D1001" s="478">
        <v>13</v>
      </c>
      <c r="E1001" s="2431">
        <v>35</v>
      </c>
      <c r="F1001" s="2081">
        <f t="shared" ref="F1001" si="102">D1001*E1001</f>
        <v>455</v>
      </c>
    </row>
    <row r="1002" spans="1:6">
      <c r="A1002" s="478"/>
      <c r="B1002" s="478" t="s">
        <v>5114</v>
      </c>
      <c r="C1002" s="478"/>
      <c r="D1002" s="478"/>
      <c r="E1002" s="2432"/>
      <c r="F1002" s="478"/>
    </row>
    <row r="1003" spans="1:6">
      <c r="A1003" s="478"/>
      <c r="B1003" s="478"/>
      <c r="C1003" s="478"/>
      <c r="D1003" s="478"/>
      <c r="E1003" s="2432"/>
      <c r="F1003" s="478"/>
    </row>
    <row r="1004" spans="1:6">
      <c r="A1004" s="478" t="s">
        <v>5115</v>
      </c>
      <c r="B1004" s="1471" t="s">
        <v>5116</v>
      </c>
      <c r="C1004" s="478" t="s">
        <v>1082</v>
      </c>
      <c r="D1004" s="478">
        <v>234</v>
      </c>
      <c r="E1004" s="2431">
        <v>2</v>
      </c>
      <c r="F1004" s="2081">
        <f t="shared" ref="F1004" si="103">D1004*E1004</f>
        <v>468</v>
      </c>
    </row>
    <row r="1005" spans="1:6" ht="45">
      <c r="A1005" s="478"/>
      <c r="B1005" s="2032" t="s">
        <v>5117</v>
      </c>
      <c r="C1005" s="478"/>
      <c r="D1005" s="478"/>
      <c r="E1005" s="2432"/>
      <c r="F1005" s="478"/>
    </row>
    <row r="1006" spans="1:6" ht="33.75">
      <c r="A1006" s="478"/>
      <c r="B1006" s="478" t="s">
        <v>5364</v>
      </c>
      <c r="C1006" s="478"/>
      <c r="D1006" s="478"/>
      <c r="E1006" s="2432"/>
      <c r="F1006" s="478"/>
    </row>
    <row r="1007" spans="1:6">
      <c r="A1007" s="478" t="s">
        <v>5118</v>
      </c>
      <c r="B1007" s="1471" t="s">
        <v>5119</v>
      </c>
      <c r="C1007" s="478" t="s">
        <v>1082</v>
      </c>
      <c r="D1007" s="478">
        <v>234</v>
      </c>
      <c r="E1007" s="2431">
        <v>1.5</v>
      </c>
      <c r="F1007" s="2081">
        <f t="shared" ref="F1007" si="104">D1007*E1007</f>
        <v>351</v>
      </c>
    </row>
    <row r="1008" spans="1:6" ht="33.75">
      <c r="A1008" s="478"/>
      <c r="B1008" s="478" t="s">
        <v>5120</v>
      </c>
      <c r="C1008" s="478"/>
      <c r="D1008" s="478"/>
      <c r="E1008" s="2432"/>
      <c r="F1008" s="478"/>
    </row>
    <row r="1009" spans="1:6">
      <c r="A1009" s="478"/>
      <c r="B1009" s="478"/>
      <c r="C1009" s="478"/>
      <c r="D1009" s="478"/>
      <c r="E1009" s="2432"/>
      <c r="F1009" s="478"/>
    </row>
    <row r="1010" spans="1:6">
      <c r="A1010" s="478" t="s">
        <v>5121</v>
      </c>
      <c r="B1010" s="1471" t="s">
        <v>5122</v>
      </c>
      <c r="C1010" s="478"/>
      <c r="D1010" s="478"/>
      <c r="E1010" s="2432"/>
      <c r="F1010" s="478"/>
    </row>
    <row r="1011" spans="1:6">
      <c r="A1011" s="478"/>
      <c r="B1011" s="478" t="s">
        <v>5123</v>
      </c>
      <c r="C1011" s="478"/>
      <c r="D1011" s="478"/>
      <c r="E1011" s="2432"/>
      <c r="F1011" s="478"/>
    </row>
    <row r="1012" spans="1:6">
      <c r="A1012" s="478"/>
      <c r="B1012" s="478" t="s">
        <v>5124</v>
      </c>
      <c r="C1012" s="478" t="s">
        <v>1082</v>
      </c>
      <c r="D1012" s="478">
        <v>12</v>
      </c>
      <c r="E1012" s="2431">
        <v>80</v>
      </c>
      <c r="F1012" s="2081">
        <f t="shared" ref="F1012:F1013" si="105">D1012*E1012</f>
        <v>960</v>
      </c>
    </row>
    <row r="1013" spans="1:6">
      <c r="A1013" s="478"/>
      <c r="B1013" s="478" t="s">
        <v>5125</v>
      </c>
      <c r="C1013" s="478" t="s">
        <v>1082</v>
      </c>
      <c r="D1013" s="478">
        <v>1</v>
      </c>
      <c r="E1013" s="2431">
        <v>95</v>
      </c>
      <c r="F1013" s="2081">
        <f t="shared" si="105"/>
        <v>95</v>
      </c>
    </row>
    <row r="1014" spans="1:6">
      <c r="A1014" s="478"/>
      <c r="B1014" s="478"/>
      <c r="C1014" s="478"/>
      <c r="D1014" s="478"/>
      <c r="E1014" s="2432"/>
      <c r="F1014" s="478"/>
    </row>
    <row r="1015" spans="1:6">
      <c r="A1015" s="478"/>
      <c r="B1015" s="478"/>
      <c r="C1015" s="478"/>
      <c r="D1015" s="478"/>
      <c r="E1015" s="2432"/>
      <c r="F1015" s="478"/>
    </row>
    <row r="1016" spans="1:6">
      <c r="A1016" s="478" t="s">
        <v>5126</v>
      </c>
      <c r="B1016" s="1471" t="s">
        <v>5127</v>
      </c>
      <c r="C1016" s="478" t="s">
        <v>1082</v>
      </c>
      <c r="D1016" s="478">
        <v>117</v>
      </c>
      <c r="E1016" s="2431">
        <v>20</v>
      </c>
      <c r="F1016" s="2081">
        <f t="shared" ref="F1016" si="106">D1016*E1016</f>
        <v>2340</v>
      </c>
    </row>
    <row r="1017" spans="1:6">
      <c r="A1017" s="478"/>
      <c r="B1017" s="478" t="s">
        <v>5128</v>
      </c>
      <c r="C1017" s="478"/>
      <c r="D1017" s="478"/>
      <c r="E1017" s="2432"/>
      <c r="F1017" s="2081"/>
    </row>
    <row r="1018" spans="1:6">
      <c r="A1018" s="478"/>
      <c r="B1018" s="478"/>
      <c r="C1018" s="478"/>
      <c r="D1018" s="478"/>
      <c r="E1018" s="2432"/>
      <c r="F1018" s="478"/>
    </row>
    <row r="1019" spans="1:6">
      <c r="A1019" s="478" t="s">
        <v>5129</v>
      </c>
      <c r="B1019" s="1471" t="s">
        <v>5130</v>
      </c>
      <c r="C1019" s="478" t="s">
        <v>1082</v>
      </c>
      <c r="D1019" s="478">
        <v>13</v>
      </c>
      <c r="E1019" s="2431">
        <v>100</v>
      </c>
      <c r="F1019" s="2081">
        <f t="shared" ref="F1019" si="107">D1019*E1019</f>
        <v>1300</v>
      </c>
    </row>
    <row r="1020" spans="1:6" ht="45">
      <c r="A1020" s="478"/>
      <c r="B1020" s="478" t="s">
        <v>5131</v>
      </c>
      <c r="C1020" s="478"/>
      <c r="D1020" s="478"/>
      <c r="E1020" s="2432"/>
      <c r="F1020" s="1543"/>
    </row>
    <row r="1021" spans="1:6">
      <c r="A1021" s="478"/>
      <c r="B1021" s="478"/>
      <c r="C1021" s="478"/>
      <c r="D1021" s="478"/>
      <c r="E1021" s="2432"/>
      <c r="F1021" s="478"/>
    </row>
    <row r="1022" spans="1:6">
      <c r="A1022" s="478" t="s">
        <v>5132</v>
      </c>
      <c r="B1022" s="1471" t="s">
        <v>5133</v>
      </c>
      <c r="C1022" s="478" t="s">
        <v>5134</v>
      </c>
      <c r="D1022" s="478">
        <v>37</v>
      </c>
      <c r="E1022" s="2431">
        <v>80</v>
      </c>
      <c r="F1022" s="2081">
        <f t="shared" ref="F1022" si="108">D1022*E1022</f>
        <v>2960</v>
      </c>
    </row>
    <row r="1023" spans="1:6" ht="101.25">
      <c r="A1023" s="478"/>
      <c r="B1023" s="478" t="s">
        <v>5135</v>
      </c>
      <c r="C1023" s="478"/>
      <c r="D1023" s="478"/>
      <c r="E1023" s="2432"/>
      <c r="F1023" s="478"/>
    </row>
    <row r="1024" spans="1:6">
      <c r="A1024" s="478"/>
      <c r="B1024" s="478"/>
      <c r="C1024" s="478"/>
      <c r="D1024" s="478"/>
      <c r="E1024" s="2432"/>
      <c r="F1024" s="478"/>
    </row>
    <row r="1025" spans="1:6">
      <c r="A1025" s="478" t="s">
        <v>5136</v>
      </c>
      <c r="B1025" s="1471" t="s">
        <v>3745</v>
      </c>
      <c r="C1025" s="478" t="s">
        <v>3598</v>
      </c>
      <c r="D1025" s="478">
        <v>1</v>
      </c>
      <c r="E1025" s="2431">
        <v>2000</v>
      </c>
      <c r="F1025" s="2081">
        <f t="shared" ref="F1025" si="109">D1025*E1025</f>
        <v>2000</v>
      </c>
    </row>
    <row r="1026" spans="1:6" ht="56.25">
      <c r="A1026" s="478"/>
      <c r="B1026" s="478" t="s">
        <v>5137</v>
      </c>
      <c r="C1026" s="478"/>
      <c r="D1026" s="478"/>
      <c r="E1026" s="2432"/>
      <c r="F1026" s="478"/>
    </row>
    <row r="1027" spans="1:6">
      <c r="A1027" s="478"/>
      <c r="B1027" s="478"/>
      <c r="C1027" s="478"/>
      <c r="D1027" s="478"/>
      <c r="E1027" s="2432"/>
      <c r="F1027" s="478"/>
    </row>
    <row r="1028" spans="1:6">
      <c r="A1028" s="478" t="s">
        <v>5138</v>
      </c>
      <c r="B1028" s="1471" t="s">
        <v>5139</v>
      </c>
      <c r="C1028" s="478" t="s">
        <v>3598</v>
      </c>
      <c r="D1028" s="478">
        <v>1</v>
      </c>
      <c r="E1028" s="2431">
        <v>2500</v>
      </c>
      <c r="F1028" s="2081">
        <f t="shared" ref="F1028" si="110">D1028*E1028</f>
        <v>2500</v>
      </c>
    </row>
    <row r="1029" spans="1:6" ht="56.25">
      <c r="A1029" s="478"/>
      <c r="B1029" s="478" t="s">
        <v>5140</v>
      </c>
      <c r="C1029" s="478"/>
      <c r="D1029" s="478"/>
      <c r="E1029" s="2432"/>
      <c r="F1029" s="478"/>
    </row>
    <row r="1030" spans="1:6">
      <c r="A1030" s="478"/>
      <c r="B1030" s="478"/>
      <c r="C1030" s="478"/>
      <c r="D1030" s="478"/>
      <c r="E1030" s="2431"/>
      <c r="F1030" s="478"/>
    </row>
    <row r="1031" spans="1:6">
      <c r="A1031" s="478" t="s">
        <v>5141</v>
      </c>
      <c r="B1031" s="1471" t="s">
        <v>5068</v>
      </c>
      <c r="C1031" s="478" t="s">
        <v>3598</v>
      </c>
      <c r="D1031" s="478">
        <v>1</v>
      </c>
      <c r="E1031" s="2431">
        <v>1000</v>
      </c>
      <c r="F1031" s="2081">
        <f t="shared" ref="F1031" si="111">D1031*E1031</f>
        <v>1000</v>
      </c>
    </row>
    <row r="1032" spans="1:6" ht="56.25">
      <c r="A1032" s="478"/>
      <c r="B1032" s="478" t="s">
        <v>5069</v>
      </c>
      <c r="C1032" s="478"/>
      <c r="D1032" s="478"/>
      <c r="E1032" s="2432"/>
      <c r="F1032" s="478"/>
    </row>
    <row r="1033" spans="1:6">
      <c r="A1033" s="478"/>
      <c r="B1033" s="478"/>
      <c r="C1033" s="478"/>
      <c r="D1033" s="478"/>
      <c r="E1033" s="2432"/>
      <c r="F1033" s="478"/>
    </row>
    <row r="1034" spans="1:6">
      <c r="A1034" s="478" t="s">
        <v>5141</v>
      </c>
      <c r="B1034" s="1471" t="s">
        <v>5142</v>
      </c>
      <c r="C1034" s="478" t="s">
        <v>3598</v>
      </c>
      <c r="D1034" s="478">
        <v>1</v>
      </c>
      <c r="E1034" s="2431">
        <v>1000</v>
      </c>
      <c r="F1034" s="2081">
        <f t="shared" ref="F1034" si="112">D1034*E1034</f>
        <v>1000</v>
      </c>
    </row>
    <row r="1035" spans="1:6" ht="56.25">
      <c r="A1035" s="478"/>
      <c r="B1035" s="478" t="s">
        <v>5143</v>
      </c>
      <c r="C1035" s="478"/>
      <c r="D1035" s="478"/>
      <c r="E1035" s="2429"/>
      <c r="F1035" s="478"/>
    </row>
    <row r="1036" spans="1:6">
      <c r="A1036" s="478"/>
      <c r="B1036" s="478"/>
      <c r="C1036" s="478"/>
      <c r="D1036" s="478"/>
      <c r="E1036" s="2429"/>
      <c r="F1036" s="1495"/>
    </row>
    <row r="1037" spans="1:6">
      <c r="A1037" s="1454" t="s">
        <v>5078</v>
      </c>
      <c r="B1037" s="1455" t="s">
        <v>5144</v>
      </c>
      <c r="C1037" s="1456"/>
      <c r="D1037" s="1457"/>
      <c r="E1037" s="2436"/>
      <c r="F1037" s="1542">
        <f>SUM(F971:F1036)</f>
        <v>53844</v>
      </c>
    </row>
    <row r="1038" spans="1:6">
      <c r="A1038" s="1437"/>
      <c r="B1038" s="1437"/>
      <c r="C1038" s="1437"/>
      <c r="D1038" s="1438"/>
      <c r="E1038" s="2427"/>
      <c r="F1038" s="1534"/>
    </row>
    <row r="1039" spans="1:6">
      <c r="A1039" s="1432" t="s">
        <v>5145</v>
      </c>
      <c r="B1039" s="1458" t="s">
        <v>5146</v>
      </c>
      <c r="C1039" s="1434"/>
      <c r="D1039" s="1435"/>
      <c r="E1039" s="2426"/>
      <c r="F1039" s="1533"/>
    </row>
    <row r="1040" spans="1:6">
      <c r="A1040" s="478"/>
      <c r="B1040" s="478"/>
      <c r="C1040" s="478"/>
      <c r="D1040" s="478"/>
      <c r="E1040" s="2429"/>
      <c r="F1040" s="1543"/>
    </row>
    <row r="1041" spans="1:6" ht="22.5">
      <c r="A1041" s="478" t="s">
        <v>5147</v>
      </c>
      <c r="B1041" s="1471" t="s">
        <v>5148</v>
      </c>
      <c r="C1041" s="478" t="s">
        <v>3598</v>
      </c>
      <c r="D1041" s="2083">
        <v>1</v>
      </c>
      <c r="E1041" s="2428">
        <v>1000</v>
      </c>
      <c r="F1041" s="2081">
        <f t="shared" ref="F1041" si="113">D1041*E1041</f>
        <v>1000</v>
      </c>
    </row>
    <row r="1042" spans="1:6">
      <c r="A1042" s="478"/>
      <c r="B1042" s="478" t="s">
        <v>5149</v>
      </c>
      <c r="C1042" s="478"/>
      <c r="D1042" s="478"/>
      <c r="E1042" s="2429"/>
      <c r="F1042" s="1543"/>
    </row>
    <row r="1043" spans="1:6">
      <c r="A1043" s="478"/>
      <c r="B1043" s="478"/>
      <c r="C1043" s="478"/>
      <c r="D1043" s="478"/>
      <c r="E1043" s="2429"/>
      <c r="F1043" s="1543"/>
    </row>
    <row r="1044" spans="1:6" ht="22.5">
      <c r="A1044" s="478" t="s">
        <v>5150</v>
      </c>
      <c r="B1044" s="1471" t="s">
        <v>5151</v>
      </c>
      <c r="C1044" s="478" t="s">
        <v>3598</v>
      </c>
      <c r="D1044" s="2083">
        <v>1</v>
      </c>
      <c r="E1044" s="2431">
        <v>3000</v>
      </c>
      <c r="F1044" s="2081">
        <f t="shared" ref="F1044" si="114">D1044*E1044</f>
        <v>3000</v>
      </c>
    </row>
    <row r="1045" spans="1:6" ht="45">
      <c r="A1045" s="478"/>
      <c r="B1045" s="478" t="s">
        <v>5152</v>
      </c>
      <c r="C1045" s="478"/>
      <c r="D1045" s="478"/>
      <c r="E1045" s="2432"/>
      <c r="F1045" s="1543"/>
    </row>
    <row r="1046" spans="1:6">
      <c r="A1046" s="478"/>
      <c r="B1046" s="478"/>
      <c r="C1046" s="478"/>
      <c r="D1046" s="478"/>
      <c r="E1046" s="2432"/>
      <c r="F1046" s="1543"/>
    </row>
    <row r="1047" spans="1:6" ht="22.5">
      <c r="A1047" s="478" t="s">
        <v>5153</v>
      </c>
      <c r="B1047" s="1471" t="s">
        <v>5154</v>
      </c>
      <c r="C1047" s="478" t="s">
        <v>3598</v>
      </c>
      <c r="D1047" s="2083">
        <v>1</v>
      </c>
      <c r="E1047" s="2431">
        <v>1000</v>
      </c>
      <c r="F1047" s="2081">
        <f t="shared" ref="F1047" si="115">D1047*E1047</f>
        <v>1000</v>
      </c>
    </row>
    <row r="1048" spans="1:6" ht="33.75">
      <c r="A1048" s="478"/>
      <c r="B1048" s="478" t="s">
        <v>5155</v>
      </c>
      <c r="C1048" s="478"/>
      <c r="D1048" s="478"/>
      <c r="E1048" s="2432"/>
      <c r="F1048" s="1543"/>
    </row>
    <row r="1049" spans="1:6">
      <c r="A1049" s="478"/>
      <c r="B1049" s="478"/>
      <c r="C1049" s="478"/>
      <c r="D1049" s="478"/>
      <c r="E1049" s="2432"/>
      <c r="F1049" s="1543"/>
    </row>
    <row r="1050" spans="1:6" ht="22.5">
      <c r="A1050" s="478" t="s">
        <v>5156</v>
      </c>
      <c r="B1050" s="1471" t="s">
        <v>5157</v>
      </c>
      <c r="C1050" s="478" t="s">
        <v>3598</v>
      </c>
      <c r="D1050" s="2083">
        <v>1</v>
      </c>
      <c r="E1050" s="2431">
        <v>1500</v>
      </c>
      <c r="F1050" s="2081">
        <f t="shared" ref="F1050" si="116">D1050*E1050</f>
        <v>1500</v>
      </c>
    </row>
    <row r="1051" spans="1:6" ht="22.5">
      <c r="A1051" s="478"/>
      <c r="B1051" s="478" t="s">
        <v>5158</v>
      </c>
      <c r="C1051" s="478"/>
      <c r="D1051" s="478"/>
      <c r="E1051" s="2432"/>
      <c r="F1051" s="1543"/>
    </row>
    <row r="1052" spans="1:6">
      <c r="A1052" s="478"/>
      <c r="B1052" s="478"/>
      <c r="C1052" s="478"/>
      <c r="D1052" s="478"/>
      <c r="E1052" s="2432"/>
      <c r="F1052" s="1543"/>
    </row>
    <row r="1053" spans="1:6" ht="22.5">
      <c r="A1053" s="478" t="s">
        <v>5159</v>
      </c>
      <c r="B1053" s="1471" t="s">
        <v>5160</v>
      </c>
      <c r="C1053" s="478" t="s">
        <v>3598</v>
      </c>
      <c r="D1053" s="2083">
        <v>1</v>
      </c>
      <c r="E1053" s="2431">
        <v>5000</v>
      </c>
      <c r="F1053" s="2081">
        <f t="shared" ref="F1053" si="117">D1053*E1053</f>
        <v>5000</v>
      </c>
    </row>
    <row r="1054" spans="1:6" ht="67.5">
      <c r="A1054" s="478"/>
      <c r="B1054" s="478" t="s">
        <v>5161</v>
      </c>
      <c r="C1054" s="478"/>
      <c r="D1054" s="478"/>
      <c r="E1054" s="2429"/>
      <c r="F1054" s="1543"/>
    </row>
    <row r="1055" spans="1:6">
      <c r="A1055" s="478"/>
      <c r="B1055" s="478"/>
      <c r="C1055" s="478"/>
      <c r="D1055" s="478"/>
      <c r="E1055" s="2429"/>
      <c r="F1055" s="1546"/>
    </row>
    <row r="1056" spans="1:6">
      <c r="A1056" s="1454" t="s">
        <v>5145</v>
      </c>
      <c r="B1056" s="1506" t="s">
        <v>5162</v>
      </c>
      <c r="C1056" s="1456"/>
      <c r="D1056" s="1457"/>
      <c r="E1056" s="2436"/>
      <c r="F1056" s="1542">
        <f>SUM(F1041:F1055)</f>
        <v>11500</v>
      </c>
    </row>
    <row r="1057" spans="1:6">
      <c r="A1057" s="1437"/>
      <c r="B1057" s="1437"/>
      <c r="C1057" s="1437"/>
      <c r="D1057" s="1438"/>
      <c r="E1057" s="2427"/>
      <c r="F1057" s="1534"/>
    </row>
    <row r="1058" spans="1:6">
      <c r="A1058" s="1507" t="s">
        <v>15</v>
      </c>
      <c r="B1058" s="1508" t="s">
        <v>5163</v>
      </c>
      <c r="C1058" s="1509"/>
      <c r="D1058" s="1510"/>
      <c r="E1058" s="2450"/>
      <c r="F1058" s="1550"/>
    </row>
    <row r="1059" spans="1:6">
      <c r="A1059" s="492"/>
      <c r="B1059" s="1422"/>
      <c r="C1059" s="1511"/>
      <c r="D1059" s="1512"/>
      <c r="E1059" s="2451"/>
      <c r="F1059" s="1551"/>
    </row>
    <row r="1060" spans="1:6">
      <c r="A1060" s="1513" t="s">
        <v>4360</v>
      </c>
      <c r="B1060" s="1514" t="s">
        <v>4361</v>
      </c>
      <c r="C1060" s="1511"/>
      <c r="D1060" s="1512"/>
      <c r="E1060" s="2451"/>
      <c r="F1060" s="1551"/>
    </row>
    <row r="1061" spans="1:6">
      <c r="A1061" s="492"/>
      <c r="B1061" s="1422"/>
      <c r="C1061" s="1515"/>
      <c r="D1061" s="1512"/>
      <c r="E1061" s="2451"/>
      <c r="F1061" s="1551"/>
    </row>
    <row r="1062" spans="1:6">
      <c r="A1062" s="492" t="s">
        <v>5164</v>
      </c>
      <c r="B1062" s="1422" t="s">
        <v>4365</v>
      </c>
      <c r="C1062" s="1515"/>
      <c r="D1062" s="1512"/>
      <c r="E1062" s="2451"/>
      <c r="F1062" s="1552">
        <f>F336</f>
        <v>112400</v>
      </c>
    </row>
    <row r="1063" spans="1:6">
      <c r="A1063" s="492" t="s">
        <v>5165</v>
      </c>
      <c r="B1063" s="1422" t="s">
        <v>4575</v>
      </c>
      <c r="C1063" s="1515"/>
      <c r="D1063" s="1512"/>
      <c r="E1063" s="2451"/>
      <c r="F1063" s="1552">
        <f>F429</f>
        <v>102875</v>
      </c>
    </row>
    <row r="1064" spans="1:6" ht="13.5" thickBot="1">
      <c r="A1064" s="492" t="s">
        <v>5166</v>
      </c>
      <c r="B1064" s="1422" t="s">
        <v>4657</v>
      </c>
      <c r="C1064" s="1515"/>
      <c r="D1064" s="1512"/>
      <c r="E1064" s="2451"/>
      <c r="F1064" s="1552">
        <f>F531</f>
        <v>68150</v>
      </c>
    </row>
    <row r="1065" spans="1:6" ht="14.25" thickTop="1" thickBot="1">
      <c r="A1065" s="1516"/>
      <c r="B1065" s="461" t="s">
        <v>5167</v>
      </c>
      <c r="C1065" s="1517"/>
      <c r="D1065" s="1518"/>
      <c r="E1065" s="1401"/>
      <c r="F1065" s="1553">
        <f>SUM(F1062:F1064)</f>
        <v>283425</v>
      </c>
    </row>
    <row r="1066" spans="1:6">
      <c r="A1066" s="1519"/>
      <c r="B1066" s="1520"/>
      <c r="C1066" s="1521"/>
      <c r="D1066" s="1522"/>
      <c r="E1066" s="1402"/>
      <c r="F1066" s="1554"/>
    </row>
    <row r="1067" spans="1:6">
      <c r="A1067" s="1513" t="s">
        <v>4708</v>
      </c>
      <c r="B1067" s="1514" t="s">
        <v>4709</v>
      </c>
      <c r="C1067" s="1515"/>
      <c r="D1067" s="1512"/>
      <c r="E1067" s="2451"/>
      <c r="F1067" s="1551"/>
    </row>
    <row r="1068" spans="1:6">
      <c r="A1068" s="492"/>
      <c r="B1068" s="1422"/>
      <c r="C1068" s="1515"/>
      <c r="D1068" s="1512"/>
      <c r="E1068" s="2451"/>
      <c r="F1068" s="1551"/>
    </row>
    <row r="1069" spans="1:6">
      <c r="A1069" s="1422" t="s">
        <v>4712</v>
      </c>
      <c r="B1069" s="1422" t="s">
        <v>4365</v>
      </c>
      <c r="C1069" s="1422"/>
      <c r="D1069" s="1422"/>
      <c r="E1069" s="2452"/>
      <c r="F1069" s="1552">
        <f>F757</f>
        <v>225500</v>
      </c>
    </row>
    <row r="1070" spans="1:6">
      <c r="A1070" s="1422" t="s">
        <v>4903</v>
      </c>
      <c r="B1070" s="1422" t="s">
        <v>5168</v>
      </c>
      <c r="C1070" s="1422"/>
      <c r="D1070" s="1422"/>
      <c r="E1070" s="2452"/>
      <c r="F1070" s="1552">
        <f>F967</f>
        <v>236561</v>
      </c>
    </row>
    <row r="1071" spans="1:6" ht="13.5" thickBot="1">
      <c r="A1071" s="1422" t="s">
        <v>5078</v>
      </c>
      <c r="B1071" s="1422" t="s">
        <v>5169</v>
      </c>
      <c r="C1071" s="1422"/>
      <c r="D1071" s="1422"/>
      <c r="E1071" s="2452"/>
      <c r="F1071" s="1552">
        <f>F1037</f>
        <v>53844</v>
      </c>
    </row>
    <row r="1072" spans="1:6" ht="14.25" thickTop="1" thickBot="1">
      <c r="A1072" s="1516"/>
      <c r="B1072" s="461" t="s">
        <v>5170</v>
      </c>
      <c r="C1072" s="1517"/>
      <c r="D1072" s="1518"/>
      <c r="E1072" s="1401"/>
      <c r="F1072" s="1553">
        <f>SUM(F1069:F1071)</f>
        <v>515905</v>
      </c>
    </row>
    <row r="1073" spans="1:6">
      <c r="A1073" s="492"/>
      <c r="B1073" s="1422"/>
      <c r="C1073" s="1511"/>
      <c r="D1073" s="1424"/>
      <c r="E1073" s="2453"/>
      <c r="F1073" s="1552"/>
    </row>
    <row r="1074" spans="1:6">
      <c r="A1074" s="1513" t="s">
        <v>5171</v>
      </c>
      <c r="B1074" s="1514" t="s">
        <v>5146</v>
      </c>
      <c r="C1074" s="1515"/>
      <c r="D1074" s="1512"/>
      <c r="E1074" s="2451"/>
      <c r="F1074" s="1551"/>
    </row>
    <row r="1075" spans="1:6">
      <c r="A1075" s="492"/>
      <c r="B1075" s="1422"/>
      <c r="C1075" s="1511"/>
      <c r="D1075" s="1424"/>
      <c r="E1075" s="2453"/>
      <c r="F1075" s="1552"/>
    </row>
    <row r="1076" spans="1:6" ht="13.5" thickBot="1">
      <c r="A1076" s="1523" t="s">
        <v>5172</v>
      </c>
      <c r="B1076" s="1524" t="s">
        <v>5146</v>
      </c>
      <c r="C1076" s="1525"/>
      <c r="D1076" s="1526"/>
      <c r="E1076" s="2454"/>
      <c r="F1076" s="1555">
        <f>F1056</f>
        <v>11500</v>
      </c>
    </row>
    <row r="1077" spans="1:6" ht="14.25" thickTop="1" thickBot="1">
      <c r="A1077" s="1516"/>
      <c r="B1077" s="461" t="s">
        <v>5173</v>
      </c>
      <c r="C1077" s="1517"/>
      <c r="D1077" s="1518"/>
      <c r="E1077" s="1401"/>
      <c r="F1077" s="1553">
        <f>SUM(F1076)</f>
        <v>11500</v>
      </c>
    </row>
    <row r="1078" spans="1:6">
      <c r="A1078" s="492"/>
      <c r="B1078" s="1422"/>
      <c r="C1078" s="1511"/>
      <c r="D1078" s="1424"/>
      <c r="E1078" s="2453"/>
      <c r="F1078" s="1556"/>
    </row>
    <row r="1079" spans="1:6">
      <c r="A1079" s="492"/>
      <c r="B1079" s="1422"/>
      <c r="C1079" s="1511"/>
      <c r="D1079" s="1424"/>
      <c r="E1079" s="2453"/>
      <c r="F1079" s="1556"/>
    </row>
    <row r="1080" spans="1:6" ht="24">
      <c r="A1080" s="1527" t="s">
        <v>9</v>
      </c>
      <c r="B1080" s="1528" t="s">
        <v>5174</v>
      </c>
      <c r="C1080" s="1529"/>
      <c r="D1080" s="1530"/>
      <c r="E1080" s="2455"/>
      <c r="F1080" s="1557">
        <f>F1065+F1072+F1077</f>
        <v>810830</v>
      </c>
    </row>
    <row r="1081" spans="1:6">
      <c r="A1081" s="1403"/>
      <c r="B1081" s="1404"/>
      <c r="C1081" s="1405"/>
      <c r="D1081" s="1406"/>
      <c r="E1081" s="2424"/>
      <c r="F1081" s="1407"/>
    </row>
    <row r="1082" spans="1:6">
      <c r="A1082" s="1408"/>
      <c r="B1082" s="1409"/>
      <c r="C1082" s="1405"/>
      <c r="D1082" s="1406"/>
      <c r="E1082" s="2430"/>
      <c r="F1082" s="1407"/>
    </row>
    <row r="1083" spans="1:6">
      <c r="A1083" s="1408"/>
      <c r="B1083" s="1410"/>
      <c r="C1083" s="1411"/>
      <c r="D1083" s="1412"/>
      <c r="E1083" s="22"/>
      <c r="F1083" s="1413"/>
    </row>
  </sheetData>
  <sheetProtection selectLockedCells="1"/>
  <mergeCells count="2">
    <mergeCell ref="A1:A2"/>
    <mergeCell ref="F1:F2"/>
  </mergeCells>
  <pageMargins left="0.70866141732283472" right="0.39370078740157483" top="0.74803149606299213" bottom="0.39370078740157483" header="0.31496062992125984" footer="0.31496062992125984"/>
  <pageSetup paperSize="9" scale="45" orientation="portrait" r:id="rId1"/>
  <rowBreaks count="20" manualBreakCount="20">
    <brk id="60" max="16383" man="1"/>
    <brk id="141" max="5" man="1"/>
    <brk id="212" max="5" man="1"/>
    <brk id="273" max="5" man="1"/>
    <brk id="318" max="5" man="1"/>
    <brk id="336" max="5" man="1"/>
    <brk id="390" max="5" man="1"/>
    <brk id="429" max="5" man="1"/>
    <brk id="471" max="5" man="1"/>
    <brk id="531" max="16383" man="1"/>
    <brk id="581" max="5" man="1"/>
    <brk id="627" max="5" man="1"/>
    <brk id="695" max="5" man="1"/>
    <brk id="757" max="5" man="1"/>
    <brk id="835" max="5" man="1"/>
    <brk id="884" max="5" man="1"/>
    <brk id="947" max="5" man="1"/>
    <brk id="967" max="5" man="1"/>
    <brk id="996" max="5" man="1"/>
    <brk id="1037" max="5"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1"/>
  <sheetViews>
    <sheetView view="pageBreakPreview" topLeftCell="A26" zoomScale="85" zoomScaleNormal="100" zoomScaleSheetLayoutView="85" workbookViewId="0">
      <selection activeCell="C28" sqref="C28"/>
    </sheetView>
  </sheetViews>
  <sheetFormatPr defaultColWidth="9.140625" defaultRowHeight="11.25"/>
  <cols>
    <col min="1" max="1" width="5.42578125" style="776" bestFit="1" customWidth="1"/>
    <col min="2" max="2" width="54.28515625" style="776" customWidth="1"/>
    <col min="3" max="3" width="7" style="776" bestFit="1" customWidth="1"/>
    <col min="4" max="4" width="6.85546875" style="776" bestFit="1" customWidth="1"/>
    <col min="5" max="5" width="8" style="776" bestFit="1" customWidth="1"/>
    <col min="6" max="6" width="13" style="776" customWidth="1"/>
    <col min="7" max="16384" width="9.140625" style="776"/>
  </cols>
  <sheetData>
    <row r="1" spans="1:6" ht="33.75">
      <c r="A1" s="2471" t="s">
        <v>0</v>
      </c>
      <c r="B1" s="142" t="s">
        <v>1</v>
      </c>
      <c r="C1" s="1415" t="s">
        <v>2</v>
      </c>
      <c r="D1" s="464" t="s">
        <v>3</v>
      </c>
      <c r="E1" s="1398" t="s">
        <v>4</v>
      </c>
      <c r="F1" s="2481" t="s">
        <v>5</v>
      </c>
    </row>
    <row r="2" spans="1:6">
      <c r="A2" s="2472"/>
      <c r="B2" s="145"/>
      <c r="C2" s="145"/>
      <c r="D2" s="465"/>
      <c r="E2" s="1399"/>
      <c r="F2" s="2482"/>
    </row>
    <row r="3" spans="1:6">
      <c r="A3" s="148"/>
      <c r="B3" s="149"/>
      <c r="C3" s="1416"/>
      <c r="D3" s="1417"/>
      <c r="E3" s="517"/>
      <c r="F3" s="21"/>
    </row>
    <row r="4" spans="1:6" ht="25.5">
      <c r="A4" s="151" t="s">
        <v>12</v>
      </c>
      <c r="B4" s="152" t="s">
        <v>5179</v>
      </c>
      <c r="C4" s="1418"/>
      <c r="D4" s="1419"/>
      <c r="E4" s="2423"/>
      <c r="F4" s="73"/>
    </row>
    <row r="5" spans="1:6">
      <c r="A5" s="1562"/>
      <c r="B5" s="1562"/>
      <c r="C5" s="1562"/>
      <c r="D5" s="1562"/>
      <c r="F5" s="1562"/>
    </row>
    <row r="6" spans="1:6">
      <c r="A6" s="1563" t="s">
        <v>1684</v>
      </c>
      <c r="B6" s="177" t="s">
        <v>1683</v>
      </c>
      <c r="C6" s="178"/>
      <c r="D6" s="179"/>
      <c r="E6" s="1558"/>
      <c r="F6" s="23"/>
    </row>
    <row r="7" spans="1:6">
      <c r="A7" s="1562"/>
      <c r="B7" s="1562"/>
      <c r="C7" s="1562"/>
      <c r="D7" s="1562"/>
      <c r="F7" s="1562"/>
    </row>
    <row r="8" spans="1:6" ht="12.75">
      <c r="A8" s="1564"/>
      <c r="B8" s="1565" t="s">
        <v>1685</v>
      </c>
      <c r="C8" s="1564"/>
      <c r="D8" s="1564"/>
      <c r="E8" s="1559"/>
      <c r="F8" s="1564"/>
    </row>
    <row r="9" spans="1:6" ht="369.75">
      <c r="A9" s="1562"/>
      <c r="B9" s="1566" t="s">
        <v>1686</v>
      </c>
      <c r="C9" s="1562"/>
      <c r="D9" s="1562"/>
      <c r="F9" s="1562"/>
    </row>
    <row r="10" spans="1:6" ht="229.5">
      <c r="A10" s="1562"/>
      <c r="B10" s="1566" t="s">
        <v>1687</v>
      </c>
      <c r="C10" s="1562"/>
      <c r="D10" s="1562"/>
      <c r="F10" s="1562"/>
    </row>
    <row r="11" spans="1:6" ht="331.5">
      <c r="A11" s="1562"/>
      <c r="B11" s="1566" t="s">
        <v>1688</v>
      </c>
      <c r="C11" s="1562"/>
      <c r="D11" s="1562"/>
      <c r="F11" s="1562"/>
    </row>
    <row r="12" spans="1:6" ht="306">
      <c r="A12" s="1562"/>
      <c r="B12" s="1566" t="s">
        <v>1689</v>
      </c>
      <c r="C12" s="1562"/>
      <c r="D12" s="1562"/>
      <c r="F12" s="1562"/>
    </row>
    <row r="13" spans="1:6" ht="102">
      <c r="A13" s="1562"/>
      <c r="B13" s="1567" t="s">
        <v>1690</v>
      </c>
      <c r="C13" s="1562"/>
      <c r="D13" s="1562"/>
      <c r="F13" s="1562"/>
    </row>
    <row r="14" spans="1:6" ht="76.5">
      <c r="A14" s="1562"/>
      <c r="B14" s="1568" t="s">
        <v>1691</v>
      </c>
      <c r="C14" s="1562"/>
      <c r="D14" s="1562"/>
      <c r="F14" s="1562"/>
    </row>
    <row r="15" spans="1:6" ht="165.75">
      <c r="A15" s="1562"/>
      <c r="B15" s="1568" t="s">
        <v>1692</v>
      </c>
      <c r="C15" s="1562"/>
      <c r="D15" s="1562"/>
      <c r="F15" s="1562"/>
    </row>
    <row r="16" spans="1:6">
      <c r="A16" s="1562"/>
      <c r="B16" s="1562"/>
      <c r="C16" s="1562"/>
      <c r="D16" s="1562"/>
      <c r="F16" s="1562"/>
    </row>
    <row r="17" spans="1:6">
      <c r="A17" s="1563" t="s">
        <v>1693</v>
      </c>
      <c r="B17" s="177" t="s">
        <v>1694</v>
      </c>
      <c r="C17" s="178"/>
      <c r="D17" s="179"/>
      <c r="E17" s="1558"/>
      <c r="F17" s="23"/>
    </row>
    <row r="18" spans="1:6">
      <c r="A18" s="1562"/>
      <c r="B18" s="1562"/>
      <c r="C18" s="1562"/>
      <c r="D18" s="1562"/>
      <c r="F18" s="1562"/>
    </row>
    <row r="19" spans="1:6" ht="51">
      <c r="A19" s="1569" t="s">
        <v>1697</v>
      </c>
      <c r="B19" s="1568" t="s">
        <v>1695</v>
      </c>
      <c r="C19" s="1562" t="s">
        <v>272</v>
      </c>
      <c r="D19" s="1570">
        <v>1</v>
      </c>
      <c r="E19" s="776">
        <v>1000</v>
      </c>
      <c r="F19" s="1111">
        <f t="shared" ref="F19" si="0">D19*E19</f>
        <v>1000</v>
      </c>
    </row>
    <row r="20" spans="1:6" ht="12.75">
      <c r="A20" s="1562"/>
      <c r="B20" s="1568"/>
      <c r="C20" s="1562"/>
      <c r="D20" s="1562"/>
      <c r="F20" s="1562"/>
    </row>
    <row r="21" spans="1:6" ht="25.5">
      <c r="A21" s="1569" t="s">
        <v>1698</v>
      </c>
      <c r="B21" s="1568" t="s">
        <v>1696</v>
      </c>
      <c r="C21" s="1562" t="s">
        <v>272</v>
      </c>
      <c r="D21" s="1570">
        <v>1</v>
      </c>
      <c r="E21" s="776">
        <v>24700</v>
      </c>
      <c r="F21" s="1111">
        <f t="shared" ref="F21" si="1">D21*E21</f>
        <v>24700</v>
      </c>
    </row>
    <row r="22" spans="1:6">
      <c r="A22" s="1562"/>
      <c r="B22" s="1562"/>
      <c r="C22" s="1562"/>
      <c r="D22" s="1562"/>
      <c r="F22" s="1562"/>
    </row>
    <row r="23" spans="1:6" ht="395.25">
      <c r="A23" s="1562"/>
      <c r="B23" s="1571" t="s">
        <v>1699</v>
      </c>
      <c r="C23" s="1562"/>
      <c r="D23" s="1562"/>
      <c r="F23" s="1562"/>
    </row>
    <row r="24" spans="1:6" ht="28.5" customHeight="1">
      <c r="A24" s="1562"/>
      <c r="B24" s="1571" t="s">
        <v>5261</v>
      </c>
      <c r="C24" s="1562"/>
      <c r="D24" s="1562"/>
      <c r="F24" s="1562"/>
    </row>
    <row r="25" spans="1:6" ht="369.75">
      <c r="A25" s="1562"/>
      <c r="B25" s="1571" t="s">
        <v>1700</v>
      </c>
      <c r="C25" s="1562"/>
      <c r="D25" s="1562"/>
      <c r="F25" s="1562"/>
    </row>
    <row r="26" spans="1:6" ht="255">
      <c r="A26" s="1562"/>
      <c r="B26" s="1571" t="s">
        <v>1701</v>
      </c>
      <c r="C26" s="1562"/>
      <c r="D26" s="1562"/>
      <c r="F26" s="1562"/>
    </row>
    <row r="27" spans="1:6">
      <c r="A27" s="1562"/>
      <c r="B27" s="1562"/>
      <c r="C27" s="1562"/>
      <c r="D27" s="1562"/>
      <c r="F27" s="1562"/>
    </row>
    <row r="28" spans="1:6" ht="25.5">
      <c r="A28" s="1569" t="s">
        <v>1704</v>
      </c>
      <c r="B28" s="1571" t="s">
        <v>1702</v>
      </c>
      <c r="C28" s="1562" t="s">
        <v>272</v>
      </c>
      <c r="D28" s="1570">
        <v>1</v>
      </c>
      <c r="E28" s="776">
        <v>1000</v>
      </c>
      <c r="F28" s="1111">
        <f t="shared" ref="F28" si="2">D28*E28</f>
        <v>1000</v>
      </c>
    </row>
    <row r="29" spans="1:6" ht="12.75">
      <c r="A29" s="1562"/>
      <c r="B29" s="1571"/>
      <c r="C29" s="1562"/>
      <c r="D29" s="1562"/>
      <c r="F29" s="1562"/>
    </row>
    <row r="30" spans="1:6" ht="25.5">
      <c r="A30" s="1569" t="s">
        <v>1705</v>
      </c>
      <c r="B30" s="1571" t="s">
        <v>1703</v>
      </c>
      <c r="C30" s="1562" t="s">
        <v>272</v>
      </c>
      <c r="D30" s="1570">
        <v>1</v>
      </c>
      <c r="E30" s="776">
        <v>1000</v>
      </c>
      <c r="F30" s="1111">
        <f t="shared" ref="F30" si="3">D30*E30</f>
        <v>1000</v>
      </c>
    </row>
    <row r="31" spans="1:6" ht="12" thickBot="1">
      <c r="A31" s="1562"/>
      <c r="B31" s="1562"/>
      <c r="C31" s="1562"/>
      <c r="D31" s="1562"/>
      <c r="F31" s="1562"/>
    </row>
    <row r="32" spans="1:6" ht="12.75" thickBot="1">
      <c r="A32" s="1572" t="s">
        <v>12</v>
      </c>
      <c r="B32" s="1573" t="s">
        <v>1706</v>
      </c>
      <c r="C32" s="1574"/>
      <c r="D32" s="1575"/>
      <c r="E32" s="1561"/>
      <c r="F32" s="1576">
        <f>SUM(F19:F30)</f>
        <v>27700</v>
      </c>
    </row>
    <row r="51" spans="1:6">
      <c r="A51" s="544"/>
      <c r="B51" s="545"/>
      <c r="C51" s="546"/>
      <c r="D51" s="547"/>
      <c r="E51" s="548"/>
      <c r="F51" s="550"/>
    </row>
  </sheetData>
  <sheetProtection selectLockedCells="1"/>
  <mergeCells count="2">
    <mergeCell ref="A1:A2"/>
    <mergeCell ref="F1:F2"/>
  </mergeCells>
  <conditionalFormatting sqref="F6">
    <cfRule type="cellIs" dxfId="49" priority="2" stopIfTrue="1" operator="greaterThan">
      <formula>0</formula>
    </cfRule>
  </conditionalFormatting>
  <conditionalFormatting sqref="F17">
    <cfRule type="cellIs" dxfId="48" priority="1" stopIfTrue="1" operator="greaterThan">
      <formula>0</formula>
    </cfRule>
  </conditionalFormatting>
  <pageMargins left="0.70866141732283472" right="0.39370078740157483" top="0.74803149606299213" bottom="0.39370078740157483" header="0.31496062992125984" footer="0.31496062992125984"/>
  <pageSetup paperSize="9" scale="79" orientation="portrait" r:id="rId1"/>
  <rowBreaks count="2" manualBreakCount="2">
    <brk id="10" max="5" man="1"/>
    <brk id="15"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6"/>
  <sheetViews>
    <sheetView view="pageBreakPreview" topLeftCell="A97" zoomScale="55" zoomScaleNormal="100" zoomScaleSheetLayoutView="55" workbookViewId="0">
      <selection activeCell="G153" sqref="G153"/>
    </sheetView>
  </sheetViews>
  <sheetFormatPr defaultColWidth="9.140625" defaultRowHeight="11.25"/>
  <cols>
    <col min="1" max="1" width="7.28515625" style="776" bestFit="1" customWidth="1"/>
    <col min="2" max="2" width="43.42578125" style="776" customWidth="1"/>
    <col min="3" max="4" width="9.140625" style="776"/>
    <col min="5" max="5" width="8.85546875" style="776" bestFit="1" customWidth="1"/>
    <col min="6" max="6" width="15" style="776" bestFit="1" customWidth="1"/>
    <col min="7" max="16384" width="9.140625" style="776"/>
  </cols>
  <sheetData>
    <row r="1" spans="1:6" ht="22.5">
      <c r="A1" s="2471" t="s">
        <v>0</v>
      </c>
      <c r="B1" s="142" t="s">
        <v>1</v>
      </c>
      <c r="C1" s="1415" t="s">
        <v>2</v>
      </c>
      <c r="D1" s="464" t="s">
        <v>3</v>
      </c>
      <c r="E1" s="1398" t="s">
        <v>4</v>
      </c>
      <c r="F1" s="2481" t="s">
        <v>5</v>
      </c>
    </row>
    <row r="2" spans="1:6">
      <c r="A2" s="2472"/>
      <c r="B2" s="145"/>
      <c r="C2" s="145"/>
      <c r="D2" s="465"/>
      <c r="E2" s="1399"/>
      <c r="F2" s="2482"/>
    </row>
    <row r="3" spans="1:6">
      <c r="A3" s="148"/>
      <c r="B3" s="149"/>
      <c r="C3" s="1416"/>
      <c r="D3" s="1417"/>
      <c r="E3" s="517"/>
      <c r="F3" s="21"/>
    </row>
    <row r="4" spans="1:6" ht="38.25">
      <c r="A4" s="151" t="s">
        <v>9</v>
      </c>
      <c r="B4" s="152" t="s">
        <v>5182</v>
      </c>
      <c r="C4" s="1418"/>
      <c r="D4" s="1419"/>
      <c r="E4" s="2423"/>
      <c r="F4" s="73"/>
    </row>
    <row r="5" spans="1:6" ht="12" thickBot="1">
      <c r="A5" s="270"/>
      <c r="B5" s="293"/>
      <c r="C5" s="191"/>
      <c r="D5" s="207"/>
      <c r="E5" s="1414"/>
      <c r="F5" s="1705"/>
    </row>
    <row r="6" spans="1:6" ht="12.75" thickBot="1">
      <c r="A6" s="1586" t="s">
        <v>3305</v>
      </c>
      <c r="B6" s="1587" t="s">
        <v>32</v>
      </c>
      <c r="C6" s="1588"/>
      <c r="D6" s="1588"/>
      <c r="E6" s="2456"/>
      <c r="F6" s="1706"/>
    </row>
    <row r="7" spans="1:6" ht="36">
      <c r="A7" s="1589" t="s">
        <v>3306</v>
      </c>
      <c r="B7" s="1590" t="s">
        <v>3307</v>
      </c>
      <c r="C7" s="1591" t="s">
        <v>95</v>
      </c>
      <c r="D7" s="1592">
        <v>1</v>
      </c>
      <c r="E7" s="1577">
        <v>300</v>
      </c>
      <c r="F7" s="1111">
        <f t="shared" ref="F7:F14" si="0">D7*E7</f>
        <v>300</v>
      </c>
    </row>
    <row r="8" spans="1:6" ht="48">
      <c r="A8" s="1593" t="s">
        <v>3308</v>
      </c>
      <c r="B8" s="1594" t="s">
        <v>3309</v>
      </c>
      <c r="C8" s="1595" t="s">
        <v>95</v>
      </c>
      <c r="D8" s="1596">
        <v>1</v>
      </c>
      <c r="E8" s="2457">
        <v>500</v>
      </c>
      <c r="F8" s="1111">
        <f t="shared" si="0"/>
        <v>500</v>
      </c>
    </row>
    <row r="9" spans="1:6" ht="132">
      <c r="A9" s="1593" t="s">
        <v>3310</v>
      </c>
      <c r="B9" s="1594" t="s">
        <v>3311</v>
      </c>
      <c r="C9" s="1595" t="s">
        <v>639</v>
      </c>
      <c r="D9" s="1596">
        <v>20</v>
      </c>
      <c r="E9" s="2457">
        <v>100</v>
      </c>
      <c r="F9" s="1111">
        <f t="shared" si="0"/>
        <v>2000</v>
      </c>
    </row>
    <row r="10" spans="1:6" ht="72">
      <c r="A10" s="1593" t="s">
        <v>3312</v>
      </c>
      <c r="B10" s="1594" t="s">
        <v>3313</v>
      </c>
      <c r="C10" s="1595" t="s">
        <v>639</v>
      </c>
      <c r="D10" s="1596">
        <v>28</v>
      </c>
      <c r="E10" s="2457">
        <v>100</v>
      </c>
      <c r="F10" s="1111">
        <f t="shared" si="0"/>
        <v>2800</v>
      </c>
    </row>
    <row r="11" spans="1:6" ht="24">
      <c r="A11" s="1593" t="s">
        <v>3314</v>
      </c>
      <c r="B11" s="1594" t="s">
        <v>3315</v>
      </c>
      <c r="C11" s="1595" t="s">
        <v>112</v>
      </c>
      <c r="D11" s="1596">
        <v>14</v>
      </c>
      <c r="E11" s="2457">
        <v>100</v>
      </c>
      <c r="F11" s="1111">
        <f t="shared" si="0"/>
        <v>1400</v>
      </c>
    </row>
    <row r="12" spans="1:6" ht="60">
      <c r="A12" s="1593" t="s">
        <v>3316</v>
      </c>
      <c r="B12" s="1594" t="s">
        <v>3317</v>
      </c>
      <c r="C12" s="1595" t="s">
        <v>100</v>
      </c>
      <c r="D12" s="1596">
        <v>6</v>
      </c>
      <c r="E12" s="2457">
        <v>50</v>
      </c>
      <c r="F12" s="1111">
        <f t="shared" si="0"/>
        <v>300</v>
      </c>
    </row>
    <row r="13" spans="1:6" ht="108">
      <c r="A13" s="1593" t="s">
        <v>3318</v>
      </c>
      <c r="B13" s="1594" t="s">
        <v>3319</v>
      </c>
      <c r="C13" s="1595" t="s">
        <v>639</v>
      </c>
      <c r="D13" s="1596">
        <v>28</v>
      </c>
      <c r="E13" s="2457">
        <v>50</v>
      </c>
      <c r="F13" s="1111">
        <f t="shared" si="0"/>
        <v>1400</v>
      </c>
    </row>
    <row r="14" spans="1:6" ht="84.75" thickBot="1">
      <c r="A14" s="1597" t="s">
        <v>3320</v>
      </c>
      <c r="B14" s="1598" t="s">
        <v>3321</v>
      </c>
      <c r="C14" s="1599" t="s">
        <v>112</v>
      </c>
      <c r="D14" s="1600">
        <v>8323</v>
      </c>
      <c r="E14" s="2458">
        <v>1</v>
      </c>
      <c r="F14" s="1111">
        <f t="shared" si="0"/>
        <v>8323</v>
      </c>
    </row>
    <row r="15" spans="1:6" ht="12.75" thickBot="1">
      <c r="A15" s="1601" t="s">
        <v>3305</v>
      </c>
      <c r="B15" s="1602" t="s">
        <v>32</v>
      </c>
      <c r="C15" s="1603" t="s">
        <v>3060</v>
      </c>
      <c r="D15" s="1604"/>
      <c r="E15" s="118"/>
      <c r="F15" s="1707">
        <f>SUM(F7:F14)</f>
        <v>17023</v>
      </c>
    </row>
    <row r="16" spans="1:6" ht="12.75" thickBot="1">
      <c r="A16" s="1605"/>
      <c r="B16" s="1606"/>
      <c r="C16" s="1607"/>
      <c r="D16" s="1608"/>
      <c r="E16" s="1578"/>
      <c r="F16" s="1708"/>
    </row>
    <row r="17" spans="1:6" ht="12.75" thickBot="1">
      <c r="A17" s="1601" t="s">
        <v>3322</v>
      </c>
      <c r="B17" s="1602" t="s">
        <v>7</v>
      </c>
      <c r="C17" s="1609"/>
      <c r="D17" s="1604"/>
      <c r="E17" s="118"/>
      <c r="F17" s="1709"/>
    </row>
    <row r="18" spans="1:6" ht="132">
      <c r="A18" s="1610" t="s">
        <v>3323</v>
      </c>
      <c r="B18" s="1611" t="s">
        <v>3324</v>
      </c>
      <c r="C18" s="1612"/>
      <c r="D18" s="1613"/>
      <c r="E18" s="1579"/>
      <c r="F18" s="1710"/>
    </row>
    <row r="19" spans="1:6" ht="24">
      <c r="A19" s="1593"/>
      <c r="B19" s="1614" t="s">
        <v>3325</v>
      </c>
      <c r="C19" s="1612" t="s">
        <v>3326</v>
      </c>
      <c r="D19" s="1600">
        <v>349</v>
      </c>
      <c r="E19" s="1579">
        <v>20</v>
      </c>
      <c r="F19" s="1111">
        <f t="shared" ref="F19:F23" si="1">D19*E19</f>
        <v>6980</v>
      </c>
    </row>
    <row r="20" spans="1:6" ht="60">
      <c r="A20" s="1593" t="s">
        <v>3327</v>
      </c>
      <c r="B20" s="1614" t="s">
        <v>3328</v>
      </c>
      <c r="C20" s="1612" t="s">
        <v>3326</v>
      </c>
      <c r="D20" s="1613">
        <v>349</v>
      </c>
      <c r="E20" s="1579">
        <v>10</v>
      </c>
      <c r="F20" s="1111">
        <f t="shared" si="1"/>
        <v>3490</v>
      </c>
    </row>
    <row r="21" spans="1:6" ht="48">
      <c r="A21" s="1593" t="s">
        <v>3329</v>
      </c>
      <c r="B21" s="1614" t="s">
        <v>3330</v>
      </c>
      <c r="C21" s="1612" t="s">
        <v>3326</v>
      </c>
      <c r="D21" s="1613">
        <v>20</v>
      </c>
      <c r="E21" s="1579">
        <v>20</v>
      </c>
      <c r="F21" s="1111">
        <f t="shared" si="1"/>
        <v>400</v>
      </c>
    </row>
    <row r="22" spans="1:6" ht="60">
      <c r="A22" s="1593" t="s">
        <v>3331</v>
      </c>
      <c r="B22" s="1614" t="s">
        <v>3332</v>
      </c>
      <c r="C22" s="1612" t="s">
        <v>3333</v>
      </c>
      <c r="D22" s="1613">
        <v>5078</v>
      </c>
      <c r="E22" s="1579">
        <v>1.5</v>
      </c>
      <c r="F22" s="1111">
        <f t="shared" si="1"/>
        <v>7617</v>
      </c>
    </row>
    <row r="23" spans="1:6" ht="48">
      <c r="A23" s="1615" t="s">
        <v>3334</v>
      </c>
      <c r="B23" s="1616" t="s">
        <v>3335</v>
      </c>
      <c r="C23" s="1595" t="s">
        <v>3326</v>
      </c>
      <c r="D23" s="1596">
        <v>159</v>
      </c>
      <c r="E23" s="1579">
        <v>10</v>
      </c>
      <c r="F23" s="1111">
        <f t="shared" si="1"/>
        <v>1590</v>
      </c>
    </row>
    <row r="24" spans="1:6" ht="168">
      <c r="A24" s="1593" t="s">
        <v>3336</v>
      </c>
      <c r="B24" s="1614" t="s">
        <v>3337</v>
      </c>
      <c r="C24" s="1617"/>
      <c r="D24" s="1618"/>
      <c r="E24" s="1579"/>
      <c r="F24" s="1711"/>
    </row>
    <row r="25" spans="1:6" ht="24">
      <c r="A25" s="1593"/>
      <c r="B25" s="1614" t="s">
        <v>3338</v>
      </c>
      <c r="C25" s="1612" t="s">
        <v>3326</v>
      </c>
      <c r="D25" s="1613">
        <v>200</v>
      </c>
      <c r="E25" s="1579">
        <v>20</v>
      </c>
      <c r="F25" s="1111">
        <f t="shared" ref="F25:F29" si="2">D25*E25</f>
        <v>4000</v>
      </c>
    </row>
    <row r="26" spans="1:6" ht="168">
      <c r="A26" s="1619" t="s">
        <v>3339</v>
      </c>
      <c r="B26" s="1620" t="s">
        <v>3340</v>
      </c>
      <c r="C26" s="1617" t="s">
        <v>3341</v>
      </c>
      <c r="D26" s="1618">
        <v>1230</v>
      </c>
      <c r="E26" s="1579">
        <v>2</v>
      </c>
      <c r="F26" s="1111">
        <f t="shared" si="2"/>
        <v>2460</v>
      </c>
    </row>
    <row r="27" spans="1:6" ht="120">
      <c r="A27" s="1621" t="s">
        <v>3342</v>
      </c>
      <c r="B27" s="1622" t="s">
        <v>3343</v>
      </c>
      <c r="C27" s="1623" t="s">
        <v>3341</v>
      </c>
      <c r="D27" s="1624">
        <v>1230</v>
      </c>
      <c r="E27" s="1579">
        <v>2</v>
      </c>
      <c r="F27" s="1111">
        <f t="shared" si="2"/>
        <v>2460</v>
      </c>
    </row>
    <row r="28" spans="1:6" ht="120">
      <c r="A28" s="1621" t="s">
        <v>3344</v>
      </c>
      <c r="B28" s="1625" t="s">
        <v>3345</v>
      </c>
      <c r="C28" s="1623" t="s">
        <v>3346</v>
      </c>
      <c r="D28" s="1624">
        <v>41</v>
      </c>
      <c r="E28" s="1579">
        <v>100</v>
      </c>
      <c r="F28" s="1111">
        <f t="shared" si="2"/>
        <v>4100</v>
      </c>
    </row>
    <row r="29" spans="1:6" ht="72.75" thickBot="1">
      <c r="A29" s="1626" t="s">
        <v>3347</v>
      </c>
      <c r="B29" s="1627" t="s">
        <v>3348</v>
      </c>
      <c r="C29" s="1628" t="s">
        <v>95</v>
      </c>
      <c r="D29" s="1629">
        <v>1</v>
      </c>
      <c r="E29" s="1580">
        <v>200</v>
      </c>
      <c r="F29" s="1111">
        <f t="shared" si="2"/>
        <v>200</v>
      </c>
    </row>
    <row r="30" spans="1:6" ht="12.75" thickBot="1">
      <c r="A30" s="1601" t="s">
        <v>3322</v>
      </c>
      <c r="B30" s="1602" t="s">
        <v>7</v>
      </c>
      <c r="C30" s="1609" t="s">
        <v>3060</v>
      </c>
      <c r="D30" s="1630"/>
      <c r="E30" s="120"/>
      <c r="F30" s="1707">
        <f>SUM(F18:F29)</f>
        <v>33297</v>
      </c>
    </row>
    <row r="31" spans="1:6" ht="12.75" thickBot="1">
      <c r="A31" s="1605"/>
      <c r="B31" s="1606"/>
      <c r="C31" s="1607"/>
      <c r="D31" s="1608"/>
      <c r="E31" s="1578"/>
      <c r="F31" s="1708"/>
    </row>
    <row r="32" spans="1:6" ht="12.75" thickBot="1">
      <c r="A32" s="1601" t="s">
        <v>3349</v>
      </c>
      <c r="B32" s="1602" t="s">
        <v>3350</v>
      </c>
      <c r="C32" s="1609"/>
      <c r="D32" s="1630"/>
      <c r="E32" s="120"/>
      <c r="F32" s="1709"/>
    </row>
    <row r="33" spans="1:6" ht="324">
      <c r="A33" s="1610" t="s">
        <v>3351</v>
      </c>
      <c r="B33" s="1631" t="s">
        <v>3352</v>
      </c>
      <c r="C33" s="1632" t="s">
        <v>3326</v>
      </c>
      <c r="D33" s="1633">
        <v>517</v>
      </c>
      <c r="E33" s="2459">
        <v>50</v>
      </c>
      <c r="F33" s="1111">
        <f t="shared" ref="F33:F45" si="3">D33*E33</f>
        <v>25850</v>
      </c>
    </row>
    <row r="34" spans="1:6" ht="252">
      <c r="A34" s="1593" t="s">
        <v>3353</v>
      </c>
      <c r="B34" s="1634" t="s">
        <v>3354</v>
      </c>
      <c r="C34" s="1635" t="s">
        <v>3355</v>
      </c>
      <c r="D34" s="1636">
        <v>825</v>
      </c>
      <c r="E34" s="2460">
        <v>16</v>
      </c>
      <c r="F34" s="1111">
        <f t="shared" si="3"/>
        <v>13200</v>
      </c>
    </row>
    <row r="35" spans="1:6" ht="120">
      <c r="A35" s="2037"/>
      <c r="B35" s="1634" t="s">
        <v>5365</v>
      </c>
      <c r="C35" s="2038"/>
      <c r="D35" s="2039"/>
      <c r="E35" s="2460"/>
      <c r="F35" s="1111"/>
    </row>
    <row r="36" spans="1:6" ht="228">
      <c r="A36" s="1593" t="s">
        <v>3356</v>
      </c>
      <c r="B36" s="1637" t="s">
        <v>3357</v>
      </c>
      <c r="C36" s="1638" t="s">
        <v>3355</v>
      </c>
      <c r="D36" s="1639">
        <v>825</v>
      </c>
      <c r="E36" s="2461">
        <v>16</v>
      </c>
      <c r="F36" s="1111">
        <f t="shared" si="3"/>
        <v>13200</v>
      </c>
    </row>
    <row r="37" spans="1:6" ht="120">
      <c r="A37" s="2037"/>
      <c r="B37" s="1634" t="s">
        <v>5365</v>
      </c>
      <c r="C37" s="2040"/>
      <c r="D37" s="2041"/>
      <c r="E37" s="2461"/>
      <c r="F37" s="1111"/>
    </row>
    <row r="38" spans="1:6" ht="84">
      <c r="A38" s="1621" t="s">
        <v>3358</v>
      </c>
      <c r="B38" s="1640" t="s">
        <v>3359</v>
      </c>
      <c r="C38" s="1623" t="s">
        <v>3341</v>
      </c>
      <c r="D38" s="1624">
        <v>463</v>
      </c>
      <c r="E38" s="2462">
        <v>80</v>
      </c>
      <c r="F38" s="1111">
        <f t="shared" si="3"/>
        <v>37040</v>
      </c>
    </row>
    <row r="39" spans="1:6" ht="36">
      <c r="A39" s="1621"/>
      <c r="B39" s="1641" t="s">
        <v>3360</v>
      </c>
      <c r="C39" s="1623" t="s">
        <v>329</v>
      </c>
      <c r="D39" s="1624">
        <v>147</v>
      </c>
      <c r="E39" s="2462">
        <v>20</v>
      </c>
      <c r="F39" s="1111">
        <f t="shared" si="3"/>
        <v>2940</v>
      </c>
    </row>
    <row r="40" spans="1:6" ht="48">
      <c r="A40" s="1593" t="s">
        <v>3361</v>
      </c>
      <c r="B40" s="1642" t="s">
        <v>3362</v>
      </c>
      <c r="C40" s="1595" t="s">
        <v>95</v>
      </c>
      <c r="D40" s="1596">
        <v>1</v>
      </c>
      <c r="E40" s="2457">
        <v>1200</v>
      </c>
      <c r="F40" s="1111">
        <f t="shared" si="3"/>
        <v>1200</v>
      </c>
    </row>
    <row r="41" spans="1:6" ht="204">
      <c r="A41" s="1593" t="s">
        <v>3363</v>
      </c>
      <c r="B41" s="1616" t="s">
        <v>3364</v>
      </c>
      <c r="C41" s="1643" t="s">
        <v>639</v>
      </c>
      <c r="D41" s="1644">
        <v>226</v>
      </c>
      <c r="E41" s="2457">
        <v>20</v>
      </c>
      <c r="F41" s="1111">
        <f t="shared" si="3"/>
        <v>4520</v>
      </c>
    </row>
    <row r="42" spans="1:6" ht="48">
      <c r="A42" s="2037"/>
      <c r="B42" s="2044" t="s">
        <v>5366</v>
      </c>
      <c r="C42" s="2042"/>
      <c r="D42" s="2043"/>
      <c r="E42" s="2457"/>
      <c r="F42" s="1111"/>
    </row>
    <row r="43" spans="1:6" ht="180">
      <c r="A43" s="1593" t="s">
        <v>3365</v>
      </c>
      <c r="B43" s="2048" t="s">
        <v>3366</v>
      </c>
      <c r="C43" s="1595" t="s">
        <v>639</v>
      </c>
      <c r="D43" s="1596">
        <v>168</v>
      </c>
      <c r="E43" s="2457">
        <v>20</v>
      </c>
      <c r="F43" s="1111">
        <f t="shared" si="3"/>
        <v>3360</v>
      </c>
    </row>
    <row r="44" spans="1:6" ht="48">
      <c r="A44" s="2045"/>
      <c r="B44" s="2044" t="s">
        <v>5406</v>
      </c>
      <c r="C44" s="2046"/>
      <c r="D44" s="2047"/>
      <c r="E44" s="2458"/>
      <c r="F44" s="1111"/>
    </row>
    <row r="45" spans="1:6" ht="240.75" thickBot="1">
      <c r="A45" s="1597" t="s">
        <v>3367</v>
      </c>
      <c r="B45" s="1645" t="s">
        <v>3368</v>
      </c>
      <c r="C45" s="1628" t="s">
        <v>95</v>
      </c>
      <c r="D45" s="1629">
        <v>1</v>
      </c>
      <c r="E45" s="2458">
        <v>1000</v>
      </c>
      <c r="F45" s="1111">
        <f t="shared" si="3"/>
        <v>1000</v>
      </c>
    </row>
    <row r="46" spans="1:6" ht="12.75" thickBot="1">
      <c r="A46" s="1601" t="s">
        <v>3349</v>
      </c>
      <c r="B46" s="1602" t="s">
        <v>3350</v>
      </c>
      <c r="C46" s="1609" t="s">
        <v>3060</v>
      </c>
      <c r="D46" s="1630"/>
      <c r="E46" s="120"/>
      <c r="F46" s="1707">
        <f>SUM(F33:F45)</f>
        <v>102310</v>
      </c>
    </row>
    <row r="47" spans="1:6" ht="12.75" thickBot="1">
      <c r="A47" s="1646"/>
      <c r="B47" s="1647"/>
      <c r="C47" s="1648"/>
      <c r="D47" s="1649"/>
      <c r="E47" s="119"/>
      <c r="F47" s="1712"/>
    </row>
    <row r="48" spans="1:6" ht="12.75" thickBot="1">
      <c r="A48" s="1650" t="s">
        <v>3369</v>
      </c>
      <c r="B48" s="1602" t="s">
        <v>3370</v>
      </c>
      <c r="C48" s="1651"/>
      <c r="D48" s="1652"/>
      <c r="E48" s="122"/>
      <c r="F48" s="1713"/>
    </row>
    <row r="49" spans="1:6" ht="132">
      <c r="A49" s="1653" t="s">
        <v>3371</v>
      </c>
      <c r="B49" s="1631" t="s">
        <v>3372</v>
      </c>
      <c r="C49" s="1654" t="s">
        <v>3346</v>
      </c>
      <c r="D49" s="1655">
        <v>113</v>
      </c>
      <c r="E49" s="121">
        <v>50</v>
      </c>
      <c r="F49" s="1111">
        <f t="shared" ref="F49:F52" si="4">D49*E49</f>
        <v>5650</v>
      </c>
    </row>
    <row r="50" spans="1:6" ht="156">
      <c r="A50" s="1619" t="s">
        <v>3373</v>
      </c>
      <c r="B50" s="1622" t="s">
        <v>5485</v>
      </c>
      <c r="C50" s="1617" t="s">
        <v>3341</v>
      </c>
      <c r="D50" s="1618">
        <v>453</v>
      </c>
      <c r="E50" s="2463">
        <v>60</v>
      </c>
      <c r="F50" s="1111">
        <f t="shared" si="4"/>
        <v>27180</v>
      </c>
    </row>
    <row r="51" spans="1:6" ht="60">
      <c r="A51" s="2049"/>
      <c r="B51" s="2052" t="s">
        <v>5367</v>
      </c>
      <c r="C51" s="2050"/>
      <c r="D51" s="2051"/>
      <c r="E51" s="2464"/>
      <c r="F51" s="1111"/>
    </row>
    <row r="52" spans="1:6" ht="72.75" thickBot="1">
      <c r="A52" s="1626" t="s">
        <v>3374</v>
      </c>
      <c r="B52" s="1627" t="s">
        <v>3375</v>
      </c>
      <c r="C52" s="1628" t="s">
        <v>3346</v>
      </c>
      <c r="D52" s="1629">
        <v>1</v>
      </c>
      <c r="E52" s="2465">
        <v>300</v>
      </c>
      <c r="F52" s="1111">
        <f t="shared" si="4"/>
        <v>300</v>
      </c>
    </row>
    <row r="53" spans="1:6" ht="12.75" thickBot="1">
      <c r="A53" s="1601" t="s">
        <v>3369</v>
      </c>
      <c r="B53" s="1602" t="s">
        <v>3370</v>
      </c>
      <c r="C53" s="1609" t="s">
        <v>551</v>
      </c>
      <c r="D53" s="1604"/>
      <c r="E53" s="123"/>
      <c r="F53" s="1714">
        <f>SUM(F49:F52)</f>
        <v>33130</v>
      </c>
    </row>
    <row r="54" spans="1:6" ht="12.75" thickBot="1">
      <c r="A54" s="1646"/>
      <c r="B54" s="1647"/>
      <c r="C54" s="1656"/>
      <c r="D54" s="1649"/>
      <c r="E54" s="125"/>
      <c r="F54" s="1715"/>
    </row>
    <row r="55" spans="1:6" ht="12.75" thickBot="1">
      <c r="A55" s="1657" t="s">
        <v>3376</v>
      </c>
      <c r="B55" s="1658" t="s">
        <v>3377</v>
      </c>
      <c r="C55" s="1659"/>
      <c r="D55" s="1660"/>
      <c r="E55" s="124"/>
      <c r="F55" s="1716"/>
    </row>
    <row r="56" spans="1:6" ht="36">
      <c r="A56" s="1661" t="s">
        <v>3378</v>
      </c>
      <c r="B56" s="1662" t="s">
        <v>3379</v>
      </c>
      <c r="C56" s="1663"/>
      <c r="D56" s="1664"/>
      <c r="E56" s="1581"/>
      <c r="F56" s="1717"/>
    </row>
    <row r="57" spans="1:6" ht="12.75">
      <c r="A57" s="1621"/>
      <c r="B57" s="1622" t="s">
        <v>3380</v>
      </c>
      <c r="C57" s="1623" t="s">
        <v>3381</v>
      </c>
      <c r="D57" s="1624">
        <v>34</v>
      </c>
      <c r="E57" s="2462">
        <v>200</v>
      </c>
      <c r="F57" s="1111">
        <f t="shared" ref="F57:F69" si="5">D57*E57</f>
        <v>6800</v>
      </c>
    </row>
    <row r="58" spans="1:6" ht="12.75">
      <c r="A58" s="1621"/>
      <c r="B58" s="1622" t="s">
        <v>3382</v>
      </c>
      <c r="C58" s="1623" t="s">
        <v>3381</v>
      </c>
      <c r="D58" s="1624">
        <v>7</v>
      </c>
      <c r="E58" s="2462">
        <v>200</v>
      </c>
      <c r="F58" s="1111">
        <f t="shared" si="5"/>
        <v>1400</v>
      </c>
    </row>
    <row r="59" spans="1:6" ht="12.75">
      <c r="A59" s="1621"/>
      <c r="B59" s="1622" t="s">
        <v>3383</v>
      </c>
      <c r="C59" s="1623" t="s">
        <v>237</v>
      </c>
      <c r="D59" s="1624">
        <v>2662</v>
      </c>
      <c r="E59" s="2462">
        <v>2</v>
      </c>
      <c r="F59" s="1111">
        <f t="shared" si="5"/>
        <v>5324</v>
      </c>
    </row>
    <row r="60" spans="1:6" ht="12.75">
      <c r="A60" s="1621"/>
      <c r="B60" s="1622" t="s">
        <v>3384</v>
      </c>
      <c r="C60" s="1623" t="s">
        <v>3385</v>
      </c>
      <c r="D60" s="1624">
        <v>393</v>
      </c>
      <c r="E60" s="2462">
        <v>40</v>
      </c>
      <c r="F60" s="1111">
        <f t="shared" si="5"/>
        <v>15720</v>
      </c>
    </row>
    <row r="61" spans="1:6" ht="12.75">
      <c r="A61" s="1621"/>
      <c r="B61" s="1622" t="s">
        <v>3386</v>
      </c>
      <c r="C61" s="1623" t="s">
        <v>3387</v>
      </c>
      <c r="D61" s="1624">
        <v>70</v>
      </c>
      <c r="E61" s="2462">
        <v>20</v>
      </c>
      <c r="F61" s="1111">
        <f t="shared" si="5"/>
        <v>1400</v>
      </c>
    </row>
    <row r="62" spans="1:6" ht="12.75">
      <c r="A62" s="1621"/>
      <c r="B62" s="1622" t="s">
        <v>3388</v>
      </c>
      <c r="C62" s="1623" t="s">
        <v>3387</v>
      </c>
      <c r="D62" s="1624">
        <v>36</v>
      </c>
      <c r="E62" s="2462">
        <v>10</v>
      </c>
      <c r="F62" s="1111">
        <f t="shared" si="5"/>
        <v>360</v>
      </c>
    </row>
    <row r="63" spans="1:6" ht="12.75">
      <c r="A63" s="1621"/>
      <c r="B63" s="1622" t="s">
        <v>3389</v>
      </c>
      <c r="C63" s="1623" t="s">
        <v>3387</v>
      </c>
      <c r="D63" s="1624">
        <v>34</v>
      </c>
      <c r="E63" s="2462">
        <v>10</v>
      </c>
      <c r="F63" s="1111">
        <f t="shared" si="5"/>
        <v>340</v>
      </c>
    </row>
    <row r="64" spans="1:6" ht="84">
      <c r="A64" s="1621" t="s">
        <v>3390</v>
      </c>
      <c r="B64" s="1620" t="s">
        <v>3391</v>
      </c>
      <c r="C64" s="1617" t="s">
        <v>3392</v>
      </c>
      <c r="D64" s="1618">
        <v>40</v>
      </c>
      <c r="E64" s="2462">
        <v>60</v>
      </c>
      <c r="F64" s="1111">
        <f t="shared" si="5"/>
        <v>2400</v>
      </c>
    </row>
    <row r="65" spans="1:6" ht="96">
      <c r="A65" s="1621" t="s">
        <v>3393</v>
      </c>
      <c r="B65" s="1620" t="s">
        <v>3394</v>
      </c>
      <c r="C65" s="1617" t="s">
        <v>3392</v>
      </c>
      <c r="D65" s="1618">
        <v>365</v>
      </c>
      <c r="E65" s="2462">
        <v>70</v>
      </c>
      <c r="F65" s="1111">
        <f t="shared" si="5"/>
        <v>25550</v>
      </c>
    </row>
    <row r="66" spans="1:6" ht="84">
      <c r="A66" s="1621" t="s">
        <v>3395</v>
      </c>
      <c r="B66" s="1620" t="s">
        <v>3396</v>
      </c>
      <c r="C66" s="1617" t="s">
        <v>3392</v>
      </c>
      <c r="D66" s="1618">
        <v>31</v>
      </c>
      <c r="E66" s="2462">
        <v>50</v>
      </c>
      <c r="F66" s="1111">
        <f t="shared" si="5"/>
        <v>1550</v>
      </c>
    </row>
    <row r="67" spans="1:6" ht="72">
      <c r="A67" s="1621" t="s">
        <v>3397</v>
      </c>
      <c r="B67" s="1620" t="s">
        <v>3398</v>
      </c>
      <c r="C67" s="1617" t="s">
        <v>272</v>
      </c>
      <c r="D67" s="1618">
        <v>1</v>
      </c>
      <c r="E67" s="130">
        <v>2500</v>
      </c>
      <c r="F67" s="1111">
        <f t="shared" si="5"/>
        <v>2500</v>
      </c>
    </row>
    <row r="68" spans="1:6" ht="72">
      <c r="A68" s="1621" t="s">
        <v>3399</v>
      </c>
      <c r="B68" s="1620" t="s">
        <v>3400</v>
      </c>
      <c r="C68" s="1617" t="s">
        <v>272</v>
      </c>
      <c r="D68" s="1618">
        <v>1</v>
      </c>
      <c r="E68" s="130">
        <v>1500</v>
      </c>
      <c r="F68" s="1111">
        <f t="shared" si="5"/>
        <v>1500</v>
      </c>
    </row>
    <row r="69" spans="1:6" ht="72.75" thickBot="1">
      <c r="A69" s="1621" t="s">
        <v>3401</v>
      </c>
      <c r="B69" s="1620" t="s">
        <v>3402</v>
      </c>
      <c r="C69" s="1617" t="s">
        <v>272</v>
      </c>
      <c r="D69" s="1618">
        <v>1</v>
      </c>
      <c r="E69" s="130">
        <v>1500</v>
      </c>
      <c r="F69" s="1111">
        <f t="shared" si="5"/>
        <v>1500</v>
      </c>
    </row>
    <row r="70" spans="1:6" ht="12.75" thickBot="1">
      <c r="A70" s="1657" t="s">
        <v>3376</v>
      </c>
      <c r="B70" s="1658" t="s">
        <v>3377</v>
      </c>
      <c r="C70" s="1659" t="s">
        <v>551</v>
      </c>
      <c r="D70" s="1660"/>
      <c r="E70" s="124"/>
      <c r="F70" s="1716">
        <f>SUM(F57:F69)</f>
        <v>66344</v>
      </c>
    </row>
    <row r="71" spans="1:6" ht="12.75" thickBot="1">
      <c r="A71" s="1605"/>
      <c r="B71" s="1606"/>
      <c r="C71" s="1607"/>
      <c r="D71" s="1608"/>
      <c r="E71" s="1578"/>
      <c r="F71" s="1708"/>
    </row>
    <row r="72" spans="1:6" ht="12">
      <c r="A72" s="1665" t="s">
        <v>3403</v>
      </c>
      <c r="B72" s="1666" t="s">
        <v>3404</v>
      </c>
      <c r="C72" s="1667"/>
      <c r="D72" s="1668"/>
      <c r="E72" s="117"/>
      <c r="F72" s="1718"/>
    </row>
    <row r="73" spans="1:6" ht="12">
      <c r="A73" s="1669"/>
      <c r="B73" s="1670" t="s">
        <v>3405</v>
      </c>
      <c r="C73" s="1671"/>
      <c r="D73" s="1672"/>
      <c r="E73" s="114"/>
      <c r="F73" s="1719"/>
    </row>
    <row r="74" spans="1:6" ht="108">
      <c r="A74" s="1593" t="s">
        <v>3406</v>
      </c>
      <c r="B74" s="1637" t="s">
        <v>3407</v>
      </c>
      <c r="C74" s="1638"/>
      <c r="D74" s="1673"/>
      <c r="E74" s="2461"/>
      <c r="F74" s="1720"/>
    </row>
    <row r="75" spans="1:6" ht="12.75">
      <c r="A75" s="1593"/>
      <c r="B75" s="1637" t="s">
        <v>3408</v>
      </c>
      <c r="C75" s="1638" t="s">
        <v>272</v>
      </c>
      <c r="D75" s="1673">
        <v>1</v>
      </c>
      <c r="E75" s="2461">
        <v>500</v>
      </c>
      <c r="F75" s="1111">
        <f t="shared" ref="F75" si="6">D75*E75</f>
        <v>500</v>
      </c>
    </row>
    <row r="76" spans="1:6" ht="120">
      <c r="A76" s="1593" t="s">
        <v>3409</v>
      </c>
      <c r="B76" s="1637" t="s">
        <v>3410</v>
      </c>
      <c r="C76" s="1638"/>
      <c r="D76" s="1673"/>
      <c r="E76" s="2461"/>
      <c r="F76" s="1720"/>
    </row>
    <row r="77" spans="1:6" ht="12.75">
      <c r="A77" s="1593"/>
      <c r="B77" s="1637" t="s">
        <v>3411</v>
      </c>
      <c r="C77" s="1638" t="s">
        <v>272</v>
      </c>
      <c r="D77" s="1673">
        <v>1</v>
      </c>
      <c r="E77" s="2461">
        <v>500</v>
      </c>
      <c r="F77" s="1111">
        <f t="shared" ref="F77" si="7">D77*E77</f>
        <v>500</v>
      </c>
    </row>
    <row r="78" spans="1:6" ht="120">
      <c r="A78" s="1593" t="s">
        <v>3412</v>
      </c>
      <c r="B78" s="1637" t="s">
        <v>3413</v>
      </c>
      <c r="C78" s="1638"/>
      <c r="D78" s="1673"/>
      <c r="E78" s="2461"/>
      <c r="F78" s="1720"/>
    </row>
    <row r="79" spans="1:6" ht="12.75">
      <c r="A79" s="1593"/>
      <c r="B79" s="1637" t="s">
        <v>3414</v>
      </c>
      <c r="C79" s="1638" t="s">
        <v>272</v>
      </c>
      <c r="D79" s="1673">
        <v>1</v>
      </c>
      <c r="E79" s="2461">
        <v>500</v>
      </c>
      <c r="F79" s="1111">
        <f t="shared" ref="F79" si="8">D79*E79</f>
        <v>500</v>
      </c>
    </row>
    <row r="80" spans="1:6" ht="120">
      <c r="A80" s="1593" t="s">
        <v>3415</v>
      </c>
      <c r="B80" s="1637" t="s">
        <v>3416</v>
      </c>
      <c r="C80" s="1638"/>
      <c r="D80" s="1673"/>
      <c r="E80" s="2461"/>
      <c r="F80" s="1720"/>
    </row>
    <row r="81" spans="1:6" ht="12.75">
      <c r="A81" s="1593"/>
      <c r="B81" s="1637" t="s">
        <v>3417</v>
      </c>
      <c r="C81" s="1638" t="s">
        <v>272</v>
      </c>
      <c r="D81" s="1673">
        <v>2</v>
      </c>
      <c r="E81" s="2461">
        <v>200</v>
      </c>
      <c r="F81" s="1111">
        <f t="shared" ref="F81:F82" si="9">D81*E81</f>
        <v>400</v>
      </c>
    </row>
    <row r="82" spans="1:6" ht="12.75">
      <c r="A82" s="1593"/>
      <c r="B82" s="1637" t="s">
        <v>3418</v>
      </c>
      <c r="C82" s="1638" t="s">
        <v>272</v>
      </c>
      <c r="D82" s="1673">
        <v>1</v>
      </c>
      <c r="E82" s="2461">
        <v>200</v>
      </c>
      <c r="F82" s="1111">
        <f t="shared" si="9"/>
        <v>200</v>
      </c>
    </row>
    <row r="83" spans="1:6" ht="72">
      <c r="A83" s="1593" t="s">
        <v>3419</v>
      </c>
      <c r="B83" s="1637" t="s">
        <v>3420</v>
      </c>
      <c r="C83" s="1638"/>
      <c r="D83" s="1673"/>
      <c r="E83" s="2461"/>
      <c r="F83" s="1720"/>
    </row>
    <row r="84" spans="1:6" ht="12.75">
      <c r="A84" s="1593"/>
      <c r="B84" s="1637" t="s">
        <v>3421</v>
      </c>
      <c r="C84" s="1638" t="s">
        <v>639</v>
      </c>
      <c r="D84" s="1673">
        <v>36</v>
      </c>
      <c r="E84" s="2461">
        <v>100</v>
      </c>
      <c r="F84" s="1111">
        <f t="shared" ref="F84" si="10">D84*E84</f>
        <v>3600</v>
      </c>
    </row>
    <row r="85" spans="1:6" ht="120">
      <c r="A85" s="1593" t="s">
        <v>3422</v>
      </c>
      <c r="B85" s="1637" t="s">
        <v>3423</v>
      </c>
      <c r="C85" s="1638"/>
      <c r="D85" s="1673"/>
      <c r="E85" s="2461"/>
      <c r="F85" s="1720"/>
    </row>
    <row r="86" spans="1:6" ht="13.5">
      <c r="A86" s="1593"/>
      <c r="B86" s="1637" t="s">
        <v>3424</v>
      </c>
      <c r="C86" s="1638" t="s">
        <v>3346</v>
      </c>
      <c r="D86" s="1673">
        <v>3</v>
      </c>
      <c r="E86" s="2461">
        <v>300</v>
      </c>
      <c r="F86" s="1111">
        <f t="shared" ref="F86" si="11">D86*E86</f>
        <v>900</v>
      </c>
    </row>
    <row r="87" spans="1:6" ht="12">
      <c r="A87" s="1593"/>
      <c r="B87" s="1674" t="s">
        <v>3425</v>
      </c>
      <c r="C87" s="1638"/>
      <c r="D87" s="1639"/>
      <c r="E87" s="2461"/>
      <c r="F87" s="1720"/>
    </row>
    <row r="88" spans="1:6" ht="96">
      <c r="A88" s="1593" t="s">
        <v>3426</v>
      </c>
      <c r="B88" s="1620" t="s">
        <v>3427</v>
      </c>
      <c r="C88" s="1617" t="s">
        <v>639</v>
      </c>
      <c r="D88" s="1673">
        <v>120</v>
      </c>
      <c r="E88" s="2463">
        <v>12</v>
      </c>
      <c r="F88" s="1111">
        <f t="shared" ref="F88:F89" si="12">D88*E88</f>
        <v>1440</v>
      </c>
    </row>
    <row r="89" spans="1:6" ht="96">
      <c r="A89" s="1593" t="s">
        <v>3428</v>
      </c>
      <c r="B89" s="1620" t="s">
        <v>3429</v>
      </c>
      <c r="C89" s="1617" t="s">
        <v>272</v>
      </c>
      <c r="D89" s="1618">
        <v>2</v>
      </c>
      <c r="E89" s="2463">
        <v>100</v>
      </c>
      <c r="F89" s="1111">
        <f t="shared" si="12"/>
        <v>200</v>
      </c>
    </row>
    <row r="90" spans="1:6" ht="12.75" thickBot="1">
      <c r="A90" s="1593"/>
      <c r="B90" s="1620"/>
      <c r="C90" s="1638"/>
      <c r="D90" s="1618"/>
      <c r="E90" s="2463"/>
      <c r="F90" s="1711"/>
    </row>
    <row r="91" spans="1:6" ht="12.75" thickBot="1">
      <c r="A91" s="1601" t="s">
        <v>3403</v>
      </c>
      <c r="B91" s="1602" t="s">
        <v>3404</v>
      </c>
      <c r="C91" s="1609" t="s">
        <v>3060</v>
      </c>
      <c r="D91" s="1630"/>
      <c r="E91" s="120"/>
      <c r="F91" s="1707">
        <f>SUM(F74:F90)</f>
        <v>8240</v>
      </c>
    </row>
    <row r="92" spans="1:6" ht="12.75" thickBot="1">
      <c r="A92" s="1646"/>
      <c r="B92" s="1647"/>
      <c r="C92" s="1648"/>
      <c r="D92" s="1649"/>
      <c r="E92" s="119"/>
      <c r="F92" s="1712"/>
    </row>
    <row r="93" spans="1:6" ht="12.75" thickBot="1">
      <c r="A93" s="1601" t="s">
        <v>3430</v>
      </c>
      <c r="B93" s="1602" t="s">
        <v>3431</v>
      </c>
      <c r="C93" s="1609"/>
      <c r="D93" s="1630"/>
      <c r="E93" s="120"/>
      <c r="F93" s="1709"/>
    </row>
    <row r="94" spans="1:6" ht="12">
      <c r="A94" s="1610"/>
      <c r="B94" s="1611" t="s">
        <v>3432</v>
      </c>
      <c r="C94" s="1632"/>
      <c r="D94" s="1633"/>
      <c r="E94" s="2459"/>
      <c r="F94" s="1721"/>
    </row>
    <row r="95" spans="1:6" ht="24">
      <c r="A95" s="1593" t="s">
        <v>3433</v>
      </c>
      <c r="B95" s="1614" t="s">
        <v>3434</v>
      </c>
      <c r="C95" s="1675" t="s">
        <v>95</v>
      </c>
      <c r="D95" s="1639">
        <v>1</v>
      </c>
      <c r="E95" s="2461">
        <v>500</v>
      </c>
      <c r="F95" s="1111">
        <f t="shared" ref="F95:F99" si="13">D95*E95</f>
        <v>500</v>
      </c>
    </row>
    <row r="96" spans="1:6" ht="192">
      <c r="A96" s="1593" t="s">
        <v>3435</v>
      </c>
      <c r="B96" s="1614" t="s">
        <v>3436</v>
      </c>
      <c r="C96" s="1595" t="s">
        <v>95</v>
      </c>
      <c r="D96" s="1596">
        <v>1</v>
      </c>
      <c r="E96" s="2457">
        <v>500</v>
      </c>
      <c r="F96" s="1111">
        <f t="shared" si="13"/>
        <v>500</v>
      </c>
    </row>
    <row r="97" spans="1:6" ht="36">
      <c r="A97" s="1593" t="s">
        <v>3437</v>
      </c>
      <c r="B97" s="1614" t="s">
        <v>3438</v>
      </c>
      <c r="C97" s="1595" t="s">
        <v>95</v>
      </c>
      <c r="D97" s="1596">
        <v>1</v>
      </c>
      <c r="E97" s="2457">
        <v>500</v>
      </c>
      <c r="F97" s="1111">
        <f t="shared" si="13"/>
        <v>500</v>
      </c>
    </row>
    <row r="98" spans="1:6" ht="24">
      <c r="A98" s="1593" t="s">
        <v>3439</v>
      </c>
      <c r="B98" s="1614" t="s">
        <v>3440</v>
      </c>
      <c r="C98" s="1595" t="s">
        <v>95</v>
      </c>
      <c r="D98" s="1596">
        <v>1</v>
      </c>
      <c r="E98" s="2457">
        <v>500</v>
      </c>
      <c r="F98" s="1111">
        <f t="shared" si="13"/>
        <v>500</v>
      </c>
    </row>
    <row r="99" spans="1:6" ht="60.75" thickBot="1">
      <c r="A99" s="1597" t="s">
        <v>3441</v>
      </c>
      <c r="B99" s="1634" t="s">
        <v>3442</v>
      </c>
      <c r="C99" s="1599" t="s">
        <v>95</v>
      </c>
      <c r="D99" s="1600">
        <v>1</v>
      </c>
      <c r="E99" s="2458">
        <v>500</v>
      </c>
      <c r="F99" s="1111">
        <f t="shared" si="13"/>
        <v>500</v>
      </c>
    </row>
    <row r="100" spans="1:6" ht="12.75" thickBot="1">
      <c r="A100" s="1601" t="s">
        <v>3430</v>
      </c>
      <c r="B100" s="1602" t="s">
        <v>3431</v>
      </c>
      <c r="C100" s="1609" t="s">
        <v>3060</v>
      </c>
      <c r="D100" s="1630"/>
      <c r="E100" s="120"/>
      <c r="F100" s="1707">
        <f>SUM(F95:F99)</f>
        <v>2500</v>
      </c>
    </row>
    <row r="101" spans="1:6" ht="12">
      <c r="A101" s="1676"/>
      <c r="B101" s="1677"/>
      <c r="C101" s="1678"/>
      <c r="D101" s="1679"/>
      <c r="E101" s="115"/>
      <c r="F101" s="1722"/>
    </row>
    <row r="102" spans="1:6" ht="12">
      <c r="A102" s="1680"/>
      <c r="B102" s="1681"/>
      <c r="C102" s="1682"/>
      <c r="D102" s="1682"/>
      <c r="E102" s="116"/>
      <c r="F102" s="1723"/>
    </row>
    <row r="103" spans="1:6" ht="12.75" thickBot="1">
      <c r="A103" s="1680"/>
      <c r="B103" s="1681"/>
      <c r="C103" s="1682"/>
      <c r="D103" s="1682"/>
      <c r="E103" s="116"/>
      <c r="F103" s="1723"/>
    </row>
    <row r="104" spans="1:6" ht="12.75" thickBot="1">
      <c r="A104" s="1683"/>
      <c r="B104" s="1684" t="s">
        <v>3301</v>
      </c>
      <c r="C104" s="1685"/>
      <c r="D104" s="1686"/>
      <c r="E104" s="128"/>
      <c r="F104" s="1724"/>
    </row>
    <row r="105" spans="1:6" ht="12.75" thickBot="1">
      <c r="A105" s="1687"/>
      <c r="B105" s="1688"/>
      <c r="C105" s="1687"/>
      <c r="D105" s="1689"/>
      <c r="E105" s="127"/>
      <c r="F105" s="1725"/>
    </row>
    <row r="106" spans="1:6" ht="36">
      <c r="A106" s="1690" t="s">
        <v>9</v>
      </c>
      <c r="B106" s="1691" t="s">
        <v>5204</v>
      </c>
      <c r="C106" s="1692"/>
      <c r="D106" s="1693"/>
      <c r="E106" s="126"/>
      <c r="F106" s="1726"/>
    </row>
    <row r="107" spans="1:6" ht="12">
      <c r="A107" s="1694"/>
      <c r="B107" s="1695"/>
      <c r="C107" s="1696"/>
      <c r="D107" s="1697"/>
      <c r="E107" s="2466"/>
      <c r="F107" s="1727"/>
    </row>
    <row r="108" spans="1:6" ht="12">
      <c r="A108" s="1694" t="s">
        <v>3305</v>
      </c>
      <c r="B108" s="1695" t="s">
        <v>32</v>
      </c>
      <c r="C108" s="1696"/>
      <c r="D108" s="1697"/>
      <c r="E108" s="2466"/>
      <c r="F108" s="1728">
        <f>F15</f>
        <v>17023</v>
      </c>
    </row>
    <row r="109" spans="1:6" ht="12">
      <c r="A109" s="1694" t="s">
        <v>3322</v>
      </c>
      <c r="B109" s="1698" t="s">
        <v>7</v>
      </c>
      <c r="C109" s="1696"/>
      <c r="D109" s="1697"/>
      <c r="E109" s="2466"/>
      <c r="F109" s="1728">
        <f>F30</f>
        <v>33297</v>
      </c>
    </row>
    <row r="110" spans="1:6" ht="12">
      <c r="A110" s="1694" t="s">
        <v>3349</v>
      </c>
      <c r="B110" s="1698" t="s">
        <v>3350</v>
      </c>
      <c r="C110" s="1696"/>
      <c r="D110" s="1697"/>
      <c r="E110" s="2466"/>
      <c r="F110" s="1728">
        <f>F46</f>
        <v>102310</v>
      </c>
    </row>
    <row r="111" spans="1:6" ht="12">
      <c r="A111" s="1694" t="s">
        <v>3369</v>
      </c>
      <c r="B111" s="1698" t="s">
        <v>3370</v>
      </c>
      <c r="C111" s="1696"/>
      <c r="D111" s="1697"/>
      <c r="E111" s="2466"/>
      <c r="F111" s="1728">
        <f>F53</f>
        <v>33130</v>
      </c>
    </row>
    <row r="112" spans="1:6" ht="12">
      <c r="A112" s="1694" t="s">
        <v>3376</v>
      </c>
      <c r="B112" s="1698" t="s">
        <v>3377</v>
      </c>
      <c r="C112" s="1696"/>
      <c r="D112" s="1697"/>
      <c r="E112" s="2466"/>
      <c r="F112" s="1728">
        <f>F70</f>
        <v>66344</v>
      </c>
    </row>
    <row r="113" spans="1:6" ht="12">
      <c r="A113" s="1694" t="s">
        <v>3403</v>
      </c>
      <c r="B113" s="1698" t="s">
        <v>3404</v>
      </c>
      <c r="C113" s="1696"/>
      <c r="D113" s="1697"/>
      <c r="E113" s="2466"/>
      <c r="F113" s="1728">
        <f>F91</f>
        <v>8240</v>
      </c>
    </row>
    <row r="114" spans="1:6" ht="12.75" thickBot="1">
      <c r="A114" s="1699" t="s">
        <v>3430</v>
      </c>
      <c r="B114" s="1700" t="s">
        <v>3431</v>
      </c>
      <c r="C114" s="1701"/>
      <c r="D114" s="1702"/>
      <c r="E114" s="2467"/>
      <c r="F114" s="1729">
        <f>F100</f>
        <v>2500</v>
      </c>
    </row>
    <row r="115" spans="1:6" ht="12.75" thickBot="1">
      <c r="A115" s="1703"/>
      <c r="B115" s="1602" t="s">
        <v>3304</v>
      </c>
      <c r="C115" s="1609"/>
      <c r="D115" s="1704"/>
      <c r="E115" s="129"/>
      <c r="F115" s="1730">
        <f>SUM(F108:F114)</f>
        <v>262844</v>
      </c>
    </row>
    <row r="116" spans="1:6" ht="12.75" thickBot="1">
      <c r="A116" s="1582"/>
      <c r="B116" s="1583"/>
      <c r="C116" s="1585"/>
      <c r="D116" s="127"/>
      <c r="E116" s="127"/>
      <c r="F116" s="1584"/>
    </row>
  </sheetData>
  <sheetProtection selectLockedCells="1"/>
  <mergeCells count="2">
    <mergeCell ref="A1:A2"/>
    <mergeCell ref="F1:F2"/>
  </mergeCells>
  <pageMargins left="0.70866141732283472" right="0.39370078740157483" top="0.74803149606299213" bottom="0.39370078740157483" header="0.31496062992125984" footer="0.31496062992125984"/>
  <pageSetup paperSize="9" scale="47" orientation="portrait" r:id="rId1"/>
  <rowBreaks count="5" manualBreakCount="5">
    <brk id="15" max="5" man="1"/>
    <brk id="30" max="5" man="1"/>
    <brk id="46" max="5" man="1"/>
    <brk id="70" max="5" man="1"/>
    <brk id="91" max="5"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01"/>
  <sheetViews>
    <sheetView view="pageBreakPreview" topLeftCell="A1078" zoomScaleNormal="100" zoomScaleSheetLayoutView="100" workbookViewId="0">
      <selection activeCell="D1094" sqref="D1094"/>
    </sheetView>
  </sheetViews>
  <sheetFormatPr defaultColWidth="9.140625" defaultRowHeight="12.75"/>
  <cols>
    <col min="1" max="1" width="6.7109375" style="758" bestFit="1" customWidth="1"/>
    <col min="2" max="2" width="51.42578125" style="758" customWidth="1"/>
    <col min="3" max="3" width="6.140625" style="758" bestFit="1" customWidth="1"/>
    <col min="4" max="4" width="7.85546875" style="758" bestFit="1" customWidth="1"/>
    <col min="5" max="5" width="7" style="1096" bestFit="1" customWidth="1"/>
    <col min="6" max="6" width="13.5703125" style="758" bestFit="1" customWidth="1"/>
    <col min="7" max="16384" width="9.140625" style="758"/>
  </cols>
  <sheetData>
    <row r="1" spans="1:6" ht="33.75">
      <c r="A1" s="2483" t="s">
        <v>0</v>
      </c>
      <c r="B1" s="1735" t="s">
        <v>1</v>
      </c>
      <c r="C1" s="1736" t="s">
        <v>2</v>
      </c>
      <c r="D1" s="1737" t="s">
        <v>3</v>
      </c>
      <c r="E1" s="1731" t="s">
        <v>4</v>
      </c>
      <c r="F1" s="2485" t="s">
        <v>5</v>
      </c>
    </row>
    <row r="2" spans="1:6">
      <c r="A2" s="2484"/>
      <c r="B2" s="145"/>
      <c r="C2" s="145"/>
      <c r="D2" s="465"/>
      <c r="E2" s="1399"/>
      <c r="F2" s="2482"/>
    </row>
    <row r="3" spans="1:6">
      <c r="A3" s="1738"/>
      <c r="B3" s="149"/>
      <c r="C3" s="1416"/>
      <c r="D3" s="1417"/>
      <c r="E3" s="517"/>
      <c r="F3" s="21"/>
    </row>
    <row r="4" spans="1:6" ht="25.5">
      <c r="A4" s="1739" t="s">
        <v>11</v>
      </c>
      <c r="B4" s="1740" t="s">
        <v>5180</v>
      </c>
      <c r="C4" s="1741"/>
      <c r="D4" s="1742"/>
      <c r="E4" s="1732"/>
      <c r="F4" s="1765"/>
    </row>
    <row r="5" spans="1:6">
      <c r="A5" s="1743"/>
      <c r="B5" s="1744"/>
      <c r="C5" s="1745"/>
      <c r="D5" s="1746"/>
      <c r="E5" s="110"/>
      <c r="F5" s="1539"/>
    </row>
    <row r="6" spans="1:6">
      <c r="A6" s="1747"/>
      <c r="B6" s="1748" t="s">
        <v>732</v>
      </c>
      <c r="C6" s="1749"/>
      <c r="D6" s="1750"/>
      <c r="E6" s="134"/>
      <c r="F6" s="1539"/>
    </row>
    <row r="7" spans="1:6" ht="22.5">
      <c r="A7" s="1747"/>
      <c r="B7" s="1751" t="s">
        <v>650</v>
      </c>
      <c r="C7" s="1749"/>
      <c r="D7" s="1750"/>
      <c r="E7" s="134"/>
      <c r="F7" s="1539"/>
    </row>
    <row r="8" spans="1:6">
      <c r="A8" s="1747"/>
      <c r="B8" s="1751" t="s">
        <v>651</v>
      </c>
      <c r="C8" s="1749"/>
      <c r="D8" s="1750"/>
      <c r="E8" s="134"/>
      <c r="F8" s="1539"/>
    </row>
    <row r="9" spans="1:6" ht="22.5">
      <c r="A9" s="1747"/>
      <c r="B9" s="1751" t="s">
        <v>652</v>
      </c>
      <c r="C9" s="1749"/>
      <c r="D9" s="1750"/>
      <c r="E9" s="134"/>
      <c r="F9" s="1539"/>
    </row>
    <row r="10" spans="1:6" ht="22.5">
      <c r="A10" s="1747"/>
      <c r="B10" s="1752" t="s">
        <v>653</v>
      </c>
      <c r="C10" s="1749"/>
      <c r="D10" s="1750"/>
      <c r="E10" s="134"/>
      <c r="F10" s="1539"/>
    </row>
    <row r="11" spans="1:6" ht="22.5">
      <c r="A11" s="1747"/>
      <c r="B11" s="1752" t="s">
        <v>654</v>
      </c>
      <c r="C11" s="1749"/>
      <c r="D11" s="1750"/>
      <c r="E11" s="134"/>
      <c r="F11" s="1539"/>
    </row>
    <row r="12" spans="1:6" ht="22.5">
      <c r="A12" s="1747"/>
      <c r="B12" s="1751" t="s">
        <v>655</v>
      </c>
      <c r="C12" s="1749"/>
      <c r="D12" s="1750"/>
      <c r="E12" s="134"/>
      <c r="F12" s="1539"/>
    </row>
    <row r="13" spans="1:6" ht="22.5">
      <c r="A13" s="1747"/>
      <c r="B13" s="1751" t="s">
        <v>656</v>
      </c>
      <c r="C13" s="1749"/>
      <c r="D13" s="1750"/>
      <c r="E13" s="134"/>
      <c r="F13" s="1539"/>
    </row>
    <row r="14" spans="1:6" ht="22.5">
      <c r="A14" s="1747"/>
      <c r="B14" s="1752" t="s">
        <v>657</v>
      </c>
      <c r="C14" s="1749"/>
      <c r="D14" s="1750"/>
      <c r="E14" s="134"/>
      <c r="F14" s="1539"/>
    </row>
    <row r="15" spans="1:6">
      <c r="A15" s="1747"/>
      <c r="B15" s="1751" t="s">
        <v>658</v>
      </c>
      <c r="C15" s="1749"/>
      <c r="D15" s="1750"/>
      <c r="E15" s="134"/>
      <c r="F15" s="1539"/>
    </row>
    <row r="16" spans="1:6" ht="22.5">
      <c r="A16" s="1747"/>
      <c r="B16" s="1751" t="s">
        <v>659</v>
      </c>
      <c r="C16" s="1749"/>
      <c r="D16" s="1750"/>
      <c r="E16" s="134"/>
      <c r="F16" s="1539"/>
    </row>
    <row r="17" spans="1:6" ht="22.5">
      <c r="A17" s="1747"/>
      <c r="B17" s="1751" t="s">
        <v>660</v>
      </c>
      <c r="C17" s="1749"/>
      <c r="D17" s="1750"/>
      <c r="E17" s="134"/>
      <c r="F17" s="1539"/>
    </row>
    <row r="18" spans="1:6" ht="22.5">
      <c r="A18" s="1747"/>
      <c r="B18" s="1751" t="s">
        <v>661</v>
      </c>
      <c r="C18" s="1749"/>
      <c r="D18" s="1750"/>
      <c r="E18" s="134"/>
      <c r="F18" s="1539"/>
    </row>
    <row r="19" spans="1:6" ht="22.5">
      <c r="A19" s="1747"/>
      <c r="B19" s="1751" t="s">
        <v>662</v>
      </c>
      <c r="C19" s="1749"/>
      <c r="D19" s="1750"/>
      <c r="E19" s="134"/>
      <c r="F19" s="1539"/>
    </row>
    <row r="20" spans="1:6" ht="22.5">
      <c r="A20" s="1747"/>
      <c r="B20" s="1751" t="s">
        <v>663</v>
      </c>
      <c r="C20" s="1749"/>
      <c r="D20" s="1750"/>
      <c r="E20" s="134"/>
      <c r="F20" s="1539"/>
    </row>
    <row r="21" spans="1:6">
      <c r="A21" s="1747"/>
      <c r="B21" s="1751" t="s">
        <v>664</v>
      </c>
      <c r="C21" s="1749"/>
      <c r="D21" s="1750"/>
      <c r="E21" s="134"/>
      <c r="F21" s="1539"/>
    </row>
    <row r="22" spans="1:6">
      <c r="A22" s="1747"/>
      <c r="B22" s="1751" t="s">
        <v>665</v>
      </c>
      <c r="C22" s="1749"/>
      <c r="D22" s="1750"/>
      <c r="E22" s="134"/>
      <c r="F22" s="1539"/>
    </row>
    <row r="23" spans="1:6" ht="22.5">
      <c r="A23" s="1747"/>
      <c r="B23" s="1751" t="s">
        <v>666</v>
      </c>
      <c r="C23" s="1749"/>
      <c r="D23" s="1750"/>
      <c r="E23" s="134"/>
      <c r="F23" s="1539"/>
    </row>
    <row r="24" spans="1:6">
      <c r="A24" s="1747"/>
      <c r="B24" s="1751" t="s">
        <v>667</v>
      </c>
      <c r="C24" s="1749"/>
      <c r="D24" s="1750"/>
      <c r="E24" s="134"/>
      <c r="F24" s="1539"/>
    </row>
    <row r="25" spans="1:6">
      <c r="A25" s="1747"/>
      <c r="B25" s="1751" t="s">
        <v>668</v>
      </c>
      <c r="C25" s="1749"/>
      <c r="D25" s="1750"/>
      <c r="E25" s="134"/>
      <c r="F25" s="1539"/>
    </row>
    <row r="26" spans="1:6">
      <c r="A26" s="1747"/>
      <c r="B26" s="1751" t="s">
        <v>669</v>
      </c>
      <c r="C26" s="1749"/>
      <c r="D26" s="1750"/>
      <c r="E26" s="134"/>
      <c r="F26" s="1539"/>
    </row>
    <row r="27" spans="1:6" ht="22.5">
      <c r="A27" s="1747"/>
      <c r="B27" s="1751" t="s">
        <v>670</v>
      </c>
      <c r="C27" s="1749"/>
      <c r="D27" s="1750"/>
      <c r="E27" s="134"/>
      <c r="F27" s="1539"/>
    </row>
    <row r="28" spans="1:6" ht="22.5">
      <c r="A28" s="1747"/>
      <c r="B28" s="1751" t="s">
        <v>671</v>
      </c>
      <c r="C28" s="1749"/>
      <c r="D28" s="1750"/>
      <c r="E28" s="134"/>
      <c r="F28" s="1539"/>
    </row>
    <row r="29" spans="1:6" ht="22.5">
      <c r="A29" s="1747"/>
      <c r="B29" s="1751" t="s">
        <v>672</v>
      </c>
      <c r="C29" s="1749"/>
      <c r="D29" s="1750"/>
      <c r="E29" s="134"/>
      <c r="F29" s="1539"/>
    </row>
    <row r="30" spans="1:6" ht="22.5">
      <c r="A30" s="1747"/>
      <c r="B30" s="1751" t="s">
        <v>673</v>
      </c>
      <c r="C30" s="1749"/>
      <c r="D30" s="1750"/>
      <c r="E30" s="134"/>
      <c r="F30" s="1539"/>
    </row>
    <row r="31" spans="1:6">
      <c r="A31" s="1747"/>
      <c r="B31" s="1751" t="s">
        <v>674</v>
      </c>
      <c r="C31" s="1749"/>
      <c r="D31" s="1750"/>
      <c r="E31" s="134"/>
      <c r="F31" s="1539"/>
    </row>
    <row r="32" spans="1:6" ht="22.5">
      <c r="A32" s="1747"/>
      <c r="B32" s="1751" t="s">
        <v>675</v>
      </c>
      <c r="C32" s="1749"/>
      <c r="D32" s="1750"/>
      <c r="E32" s="134"/>
      <c r="F32" s="1539"/>
    </row>
    <row r="33" spans="1:6" ht="22.5">
      <c r="A33" s="1747"/>
      <c r="B33" s="1751" t="s">
        <v>676</v>
      </c>
      <c r="C33" s="1749"/>
      <c r="D33" s="1750"/>
      <c r="E33" s="134"/>
      <c r="F33" s="1539"/>
    </row>
    <row r="34" spans="1:6" ht="22.5">
      <c r="A34" s="1747"/>
      <c r="B34" s="1751" t="s">
        <v>677</v>
      </c>
      <c r="C34" s="1749"/>
      <c r="D34" s="1750"/>
      <c r="E34" s="134"/>
      <c r="F34" s="1539"/>
    </row>
    <row r="35" spans="1:6" ht="22.5">
      <c r="A35" s="1747"/>
      <c r="B35" s="1751" t="s">
        <v>678</v>
      </c>
      <c r="C35" s="1749"/>
      <c r="D35" s="1750"/>
      <c r="E35" s="134"/>
      <c r="F35" s="1539"/>
    </row>
    <row r="36" spans="1:6">
      <c r="A36" s="1747"/>
      <c r="B36" s="1751" t="s">
        <v>679</v>
      </c>
      <c r="C36" s="1749"/>
      <c r="D36" s="1750"/>
      <c r="E36" s="134"/>
      <c r="F36" s="1539"/>
    </row>
    <row r="37" spans="1:6">
      <c r="A37" s="1747"/>
      <c r="B37" s="1751" t="s">
        <v>680</v>
      </c>
      <c r="C37" s="1749"/>
      <c r="D37" s="1750"/>
      <c r="E37" s="134"/>
      <c r="F37" s="1539"/>
    </row>
    <row r="38" spans="1:6">
      <c r="A38" s="1747"/>
      <c r="B38" s="1751" t="s">
        <v>681</v>
      </c>
      <c r="C38" s="1749"/>
      <c r="D38" s="1750"/>
      <c r="E38" s="134"/>
      <c r="F38" s="1539"/>
    </row>
    <row r="39" spans="1:6">
      <c r="A39" s="1747"/>
      <c r="B39" s="1751" t="s">
        <v>682</v>
      </c>
      <c r="C39" s="1749"/>
      <c r="D39" s="1750"/>
      <c r="E39" s="134"/>
      <c r="F39" s="1539"/>
    </row>
    <row r="40" spans="1:6">
      <c r="A40" s="1747"/>
      <c r="B40" s="1751" t="s">
        <v>683</v>
      </c>
      <c r="C40" s="1749"/>
      <c r="D40" s="1750"/>
      <c r="E40" s="134"/>
      <c r="F40" s="1539"/>
    </row>
    <row r="41" spans="1:6">
      <c r="A41" s="1747"/>
      <c r="B41" s="1751" t="s">
        <v>684</v>
      </c>
      <c r="C41" s="1749"/>
      <c r="D41" s="1750"/>
      <c r="E41" s="134"/>
      <c r="F41" s="1539"/>
    </row>
    <row r="42" spans="1:6">
      <c r="A42" s="1747"/>
      <c r="B42" s="1751" t="s">
        <v>685</v>
      </c>
      <c r="C42" s="1749"/>
      <c r="D42" s="1750"/>
      <c r="E42" s="134"/>
      <c r="F42" s="1539"/>
    </row>
    <row r="43" spans="1:6" ht="22.5">
      <c r="A43" s="1747"/>
      <c r="B43" s="1751" t="s">
        <v>686</v>
      </c>
      <c r="C43" s="1749"/>
      <c r="D43" s="1750"/>
      <c r="E43" s="134"/>
      <c r="F43" s="1539"/>
    </row>
    <row r="44" spans="1:6">
      <c r="A44" s="1747"/>
      <c r="B44" s="1751" t="s">
        <v>687</v>
      </c>
      <c r="C44" s="1749"/>
      <c r="D44" s="1750"/>
      <c r="E44" s="134"/>
      <c r="F44" s="1539"/>
    </row>
    <row r="45" spans="1:6" ht="22.5">
      <c r="A45" s="1747"/>
      <c r="B45" s="1751" t="s">
        <v>688</v>
      </c>
      <c r="C45" s="1749"/>
      <c r="D45" s="1750"/>
      <c r="E45" s="134"/>
      <c r="F45" s="1539"/>
    </row>
    <row r="46" spans="1:6">
      <c r="A46" s="1747"/>
      <c r="B46" s="1751" t="s">
        <v>689</v>
      </c>
      <c r="C46" s="1749"/>
      <c r="D46" s="1750"/>
      <c r="E46" s="134"/>
      <c r="F46" s="1539"/>
    </row>
    <row r="47" spans="1:6" ht="22.5">
      <c r="A47" s="1747"/>
      <c r="B47" s="1751" t="s">
        <v>690</v>
      </c>
      <c r="C47" s="1749"/>
      <c r="D47" s="1750"/>
      <c r="E47" s="134"/>
      <c r="F47" s="1539"/>
    </row>
    <row r="48" spans="1:6">
      <c r="A48" s="1747"/>
      <c r="B48" s="1751" t="s">
        <v>691</v>
      </c>
      <c r="C48" s="1749"/>
      <c r="D48" s="1750"/>
      <c r="E48" s="134"/>
      <c r="F48" s="1539"/>
    </row>
    <row r="49" spans="1:6">
      <c r="A49" s="1747"/>
      <c r="B49" s="1751" t="s">
        <v>692</v>
      </c>
      <c r="C49" s="1749"/>
      <c r="D49" s="1750"/>
      <c r="E49" s="134"/>
      <c r="F49" s="1539"/>
    </row>
    <row r="50" spans="1:6" ht="22.5">
      <c r="A50" s="1747"/>
      <c r="B50" s="1751" t="s">
        <v>693</v>
      </c>
      <c r="C50" s="1749"/>
      <c r="D50" s="1750"/>
      <c r="E50" s="134"/>
      <c r="F50" s="1539"/>
    </row>
    <row r="51" spans="1:6">
      <c r="A51" s="1747"/>
      <c r="B51" s="1751" t="s">
        <v>694</v>
      </c>
      <c r="C51" s="1749"/>
      <c r="D51" s="1750"/>
      <c r="E51" s="134"/>
      <c r="F51" s="1539"/>
    </row>
    <row r="52" spans="1:6" ht="22.5">
      <c r="A52" s="1747"/>
      <c r="B52" s="1751" t="s">
        <v>695</v>
      </c>
      <c r="C52" s="1749"/>
      <c r="D52" s="1750"/>
      <c r="E52" s="134"/>
      <c r="F52" s="1539"/>
    </row>
    <row r="53" spans="1:6">
      <c r="A53" s="1747"/>
      <c r="B53" s="1751" t="s">
        <v>696</v>
      </c>
      <c r="C53" s="1749"/>
      <c r="D53" s="1750"/>
      <c r="E53" s="134"/>
      <c r="F53" s="1539"/>
    </row>
    <row r="54" spans="1:6">
      <c r="A54" s="1747"/>
      <c r="B54" s="1751" t="s">
        <v>697</v>
      </c>
      <c r="C54" s="1749"/>
      <c r="D54" s="1750"/>
      <c r="E54" s="134"/>
      <c r="F54" s="1539"/>
    </row>
    <row r="55" spans="1:6" ht="22.5">
      <c r="A55" s="1747"/>
      <c r="B55" s="1751" t="s">
        <v>698</v>
      </c>
      <c r="C55" s="1749"/>
      <c r="D55" s="1750"/>
      <c r="E55" s="134"/>
      <c r="F55" s="1539"/>
    </row>
    <row r="56" spans="1:6" ht="22.5">
      <c r="A56" s="1747"/>
      <c r="B56" s="1751" t="s">
        <v>699</v>
      </c>
      <c r="C56" s="1749"/>
      <c r="D56" s="1750"/>
      <c r="E56" s="134"/>
      <c r="F56" s="1539"/>
    </row>
    <row r="57" spans="1:6">
      <c r="A57" s="1747"/>
      <c r="B57" s="1751" t="s">
        <v>700</v>
      </c>
      <c r="C57" s="1749"/>
      <c r="D57" s="1750"/>
      <c r="E57" s="134"/>
      <c r="F57" s="1539"/>
    </row>
    <row r="58" spans="1:6" ht="22.5">
      <c r="A58" s="1747"/>
      <c r="B58" s="1751" t="s">
        <v>701</v>
      </c>
      <c r="C58" s="1749"/>
      <c r="D58" s="1750"/>
      <c r="E58" s="134"/>
      <c r="F58" s="1539"/>
    </row>
    <row r="59" spans="1:6">
      <c r="A59" s="1747"/>
      <c r="B59" s="1751" t="s">
        <v>702</v>
      </c>
      <c r="C59" s="1749"/>
      <c r="D59" s="1750"/>
      <c r="E59" s="134"/>
      <c r="F59" s="1539"/>
    </row>
    <row r="60" spans="1:6" ht="22.5">
      <c r="A60" s="1747"/>
      <c r="B60" s="1751" t="s">
        <v>703</v>
      </c>
      <c r="C60" s="1749"/>
      <c r="D60" s="1750"/>
      <c r="E60" s="134"/>
      <c r="F60" s="1539"/>
    </row>
    <row r="61" spans="1:6">
      <c r="A61" s="1747"/>
      <c r="B61" s="1751" t="s">
        <v>704</v>
      </c>
      <c r="C61" s="1749"/>
      <c r="D61" s="1750"/>
      <c r="E61" s="134"/>
      <c r="F61" s="1539"/>
    </row>
    <row r="62" spans="1:6" ht="22.5">
      <c r="A62" s="1747"/>
      <c r="B62" s="1751" t="s">
        <v>705</v>
      </c>
      <c r="C62" s="1749"/>
      <c r="D62" s="1750"/>
      <c r="E62" s="134"/>
      <c r="F62" s="1539"/>
    </row>
    <row r="63" spans="1:6" ht="22.5">
      <c r="A63" s="1747"/>
      <c r="B63" s="1751" t="s">
        <v>706</v>
      </c>
      <c r="C63" s="1749"/>
      <c r="D63" s="1750"/>
      <c r="E63" s="134"/>
      <c r="F63" s="1539"/>
    </row>
    <row r="64" spans="1:6" ht="22.5">
      <c r="A64" s="1747"/>
      <c r="B64" s="1751" t="s">
        <v>707</v>
      </c>
      <c r="C64" s="1749"/>
      <c r="D64" s="1750"/>
      <c r="E64" s="134"/>
      <c r="F64" s="1539"/>
    </row>
    <row r="65" spans="1:6" ht="22.5">
      <c r="A65" s="1747"/>
      <c r="B65" s="1494" t="s">
        <v>708</v>
      </c>
      <c r="C65" s="1749"/>
      <c r="D65" s="1750"/>
      <c r="E65" s="134"/>
      <c r="F65" s="1539"/>
    </row>
    <row r="66" spans="1:6">
      <c r="A66" s="1747"/>
      <c r="B66" s="1752" t="s">
        <v>709</v>
      </c>
      <c r="C66" s="1749"/>
      <c r="D66" s="1750"/>
      <c r="E66" s="134"/>
      <c r="F66" s="1539"/>
    </row>
    <row r="67" spans="1:6">
      <c r="A67" s="1747"/>
      <c r="B67" s="1752" t="s">
        <v>710</v>
      </c>
      <c r="C67" s="1749"/>
      <c r="D67" s="1750"/>
      <c r="E67" s="134"/>
      <c r="F67" s="1539"/>
    </row>
    <row r="68" spans="1:6">
      <c r="A68" s="1747"/>
      <c r="B68" s="1752" t="s">
        <v>711</v>
      </c>
      <c r="C68" s="1749"/>
      <c r="D68" s="1750"/>
      <c r="E68" s="134"/>
      <c r="F68" s="1539"/>
    </row>
    <row r="69" spans="1:6" ht="22.5">
      <c r="A69" s="1747"/>
      <c r="B69" s="1494" t="s">
        <v>712</v>
      </c>
      <c r="C69" s="1749"/>
      <c r="D69" s="1750"/>
      <c r="E69" s="134"/>
      <c r="F69" s="1539"/>
    </row>
    <row r="70" spans="1:6">
      <c r="A70" s="1747"/>
      <c r="B70" s="1494" t="s">
        <v>713</v>
      </c>
      <c r="C70" s="1749"/>
      <c r="D70" s="1750"/>
      <c r="E70" s="134"/>
      <c r="F70" s="1539"/>
    </row>
    <row r="71" spans="1:6" ht="22.5">
      <c r="A71" s="1747"/>
      <c r="B71" s="1494" t="s">
        <v>714</v>
      </c>
      <c r="C71" s="1749"/>
      <c r="D71" s="1750"/>
      <c r="E71" s="134"/>
      <c r="F71" s="1539"/>
    </row>
    <row r="72" spans="1:6">
      <c r="A72" s="1747"/>
      <c r="B72" s="1494" t="s">
        <v>715</v>
      </c>
      <c r="C72" s="1749"/>
      <c r="D72" s="1750"/>
      <c r="E72" s="134"/>
      <c r="F72" s="1539"/>
    </row>
    <row r="73" spans="1:6" ht="22.5">
      <c r="A73" s="1747"/>
      <c r="B73" s="1494" t="s">
        <v>716</v>
      </c>
      <c r="C73" s="1749"/>
      <c r="D73" s="1750"/>
      <c r="E73" s="134"/>
      <c r="F73" s="1539"/>
    </row>
    <row r="74" spans="1:6">
      <c r="A74" s="1747"/>
      <c r="B74" s="1494" t="s">
        <v>717</v>
      </c>
      <c r="C74" s="1749"/>
      <c r="D74" s="1750"/>
      <c r="E74" s="134"/>
      <c r="F74" s="1539"/>
    </row>
    <row r="75" spans="1:6" ht="22.5">
      <c r="A75" s="1747"/>
      <c r="B75" s="1494" t="s">
        <v>718</v>
      </c>
      <c r="C75" s="1749"/>
      <c r="D75" s="1750"/>
      <c r="E75" s="134"/>
      <c r="F75" s="1539"/>
    </row>
    <row r="76" spans="1:6" ht="22.5">
      <c r="A76" s="1747"/>
      <c r="B76" s="1494" t="s">
        <v>719</v>
      </c>
      <c r="C76" s="1749"/>
      <c r="D76" s="1750"/>
      <c r="E76" s="134"/>
      <c r="F76" s="1539"/>
    </row>
    <row r="77" spans="1:6">
      <c r="A77" s="1747"/>
      <c r="B77" s="1494" t="s">
        <v>720</v>
      </c>
      <c r="C77" s="1749"/>
      <c r="D77" s="1750"/>
      <c r="E77" s="134"/>
      <c r="F77" s="1539"/>
    </row>
    <row r="78" spans="1:6">
      <c r="A78" s="1747"/>
      <c r="B78" s="1494" t="s">
        <v>721</v>
      </c>
      <c r="C78" s="1749"/>
      <c r="D78" s="1750"/>
      <c r="E78" s="134"/>
      <c r="F78" s="1539"/>
    </row>
    <row r="79" spans="1:6" ht="22.5">
      <c r="A79" s="1747"/>
      <c r="B79" s="1494" t="s">
        <v>722</v>
      </c>
      <c r="C79" s="1749"/>
      <c r="D79" s="1750"/>
      <c r="E79" s="134"/>
      <c r="F79" s="1539"/>
    </row>
    <row r="80" spans="1:6">
      <c r="A80" s="1747"/>
      <c r="B80" s="1494" t="s">
        <v>723</v>
      </c>
      <c r="C80" s="1749"/>
      <c r="D80" s="1750"/>
      <c r="E80" s="134"/>
      <c r="F80" s="1539"/>
    </row>
    <row r="81" spans="1:6" ht="22.5">
      <c r="A81" s="1747"/>
      <c r="B81" s="1494" t="s">
        <v>724</v>
      </c>
      <c r="C81" s="1749"/>
      <c r="D81" s="1750"/>
      <c r="E81" s="134"/>
      <c r="F81" s="1539"/>
    </row>
    <row r="82" spans="1:6">
      <c r="A82" s="1747"/>
      <c r="B82" s="1494" t="s">
        <v>723</v>
      </c>
      <c r="C82" s="1749"/>
      <c r="D82" s="1750"/>
      <c r="E82" s="134"/>
      <c r="F82" s="1539"/>
    </row>
    <row r="83" spans="1:6" ht="22.5">
      <c r="A83" s="1747"/>
      <c r="B83" s="1494" t="s">
        <v>725</v>
      </c>
      <c r="C83" s="1749"/>
      <c r="D83" s="1750"/>
      <c r="E83" s="134"/>
      <c r="F83" s="1539"/>
    </row>
    <row r="84" spans="1:6" ht="22.5">
      <c r="A84" s="1747"/>
      <c r="B84" s="1753" t="s">
        <v>726</v>
      </c>
      <c r="C84" s="1749"/>
      <c r="D84" s="1750"/>
      <c r="E84" s="134"/>
      <c r="F84" s="1539"/>
    </row>
    <row r="85" spans="1:6" ht="22.5">
      <c r="A85" s="1747"/>
      <c r="B85" s="1753" t="s">
        <v>727</v>
      </c>
      <c r="C85" s="1749"/>
      <c r="D85" s="1750"/>
      <c r="E85" s="134"/>
      <c r="F85" s="1539"/>
    </row>
    <row r="86" spans="1:6">
      <c r="A86" s="1747"/>
      <c r="B86" s="1753" t="s">
        <v>728</v>
      </c>
      <c r="C86" s="1749"/>
      <c r="D86" s="1750"/>
      <c r="E86" s="134"/>
      <c r="F86" s="1539"/>
    </row>
    <row r="87" spans="1:6">
      <c r="A87" s="1747"/>
      <c r="B87" s="1753" t="s">
        <v>729</v>
      </c>
      <c r="C87" s="1749"/>
      <c r="D87" s="1750"/>
      <c r="E87" s="134"/>
      <c r="F87" s="1539"/>
    </row>
    <row r="88" spans="1:6" ht="22.5">
      <c r="A88" s="1747"/>
      <c r="B88" s="1753" t="s">
        <v>730</v>
      </c>
      <c r="C88" s="1749"/>
      <c r="D88" s="1750"/>
      <c r="E88" s="134"/>
      <c r="F88" s="1539"/>
    </row>
    <row r="89" spans="1:6">
      <c r="A89" s="1747"/>
      <c r="B89" s="1753" t="s">
        <v>731</v>
      </c>
      <c r="C89" s="1749"/>
      <c r="D89" s="1750"/>
      <c r="E89" s="134"/>
      <c r="F89" s="1539"/>
    </row>
    <row r="90" spans="1:6">
      <c r="A90" s="1747"/>
      <c r="B90" s="1748"/>
      <c r="C90" s="1749"/>
      <c r="D90" s="1750"/>
      <c r="E90" s="134"/>
      <c r="F90" s="1539"/>
    </row>
    <row r="91" spans="1:6">
      <c r="A91" s="1754" t="s">
        <v>733</v>
      </c>
      <c r="B91" s="168" t="s">
        <v>735</v>
      </c>
      <c r="C91" s="168"/>
      <c r="D91" s="169"/>
      <c r="E91" s="1733"/>
      <c r="F91" s="16"/>
    </row>
    <row r="92" spans="1:6">
      <c r="A92" s="1747"/>
      <c r="B92" s="1748"/>
      <c r="C92" s="1749"/>
      <c r="D92" s="1750"/>
      <c r="E92" s="134"/>
      <c r="F92" s="1539"/>
    </row>
    <row r="93" spans="1:6" ht="22.5">
      <c r="A93" s="1563" t="s">
        <v>734</v>
      </c>
      <c r="B93" s="177" t="s">
        <v>736</v>
      </c>
      <c r="C93" s="178"/>
      <c r="D93" s="179"/>
      <c r="E93" s="1558"/>
      <c r="F93" s="23"/>
    </row>
    <row r="94" spans="1:6">
      <c r="A94" s="1747"/>
      <c r="B94" s="1748"/>
      <c r="C94" s="1749"/>
      <c r="D94" s="1750"/>
      <c r="E94" s="134"/>
      <c r="F94" s="1539"/>
    </row>
    <row r="95" spans="1:6" ht="22.5">
      <c r="A95" s="1747" t="s">
        <v>737</v>
      </c>
      <c r="B95" s="1755" t="s">
        <v>738</v>
      </c>
      <c r="C95" s="1749"/>
      <c r="D95" s="1750"/>
      <c r="E95" s="134"/>
      <c r="F95" s="1539"/>
    </row>
    <row r="96" spans="1:6">
      <c r="A96" s="1747"/>
      <c r="B96" s="1755" t="s">
        <v>739</v>
      </c>
      <c r="C96" s="1749"/>
      <c r="D96" s="1750"/>
      <c r="E96" s="134"/>
      <c r="F96" s="1539"/>
    </row>
    <row r="97" spans="1:6">
      <c r="A97" s="1747"/>
      <c r="B97" s="1755" t="s">
        <v>740</v>
      </c>
      <c r="C97" s="1756" t="s">
        <v>272</v>
      </c>
      <c r="D97" s="1757">
        <v>4</v>
      </c>
      <c r="E97" s="2349">
        <v>140</v>
      </c>
      <c r="F97" s="1539">
        <f>D97*E97</f>
        <v>560</v>
      </c>
    </row>
    <row r="98" spans="1:6">
      <c r="A98" s="1747"/>
      <c r="B98" s="1748"/>
      <c r="C98" s="1749"/>
      <c r="D98" s="1750"/>
      <c r="E98" s="2349"/>
      <c r="F98" s="1539"/>
    </row>
    <row r="99" spans="1:6" ht="22.5">
      <c r="A99" s="1747" t="s">
        <v>741</v>
      </c>
      <c r="B99" s="1758" t="s">
        <v>742</v>
      </c>
      <c r="C99" s="1749"/>
      <c r="D99" s="1750"/>
      <c r="E99" s="2349"/>
      <c r="F99" s="1539"/>
    </row>
    <row r="100" spans="1:6">
      <c r="A100" s="1747"/>
      <c r="B100" s="1758" t="s">
        <v>743</v>
      </c>
      <c r="C100" s="1756" t="s">
        <v>272</v>
      </c>
      <c r="D100" s="1750">
        <v>1</v>
      </c>
      <c r="E100" s="2349">
        <v>150</v>
      </c>
      <c r="F100" s="1539">
        <f>D100*E100</f>
        <v>150</v>
      </c>
    </row>
    <row r="101" spans="1:6">
      <c r="A101" s="1747"/>
      <c r="B101" s="1748"/>
      <c r="C101" s="1749"/>
      <c r="D101" s="1750"/>
      <c r="E101" s="2349"/>
      <c r="F101" s="1539"/>
    </row>
    <row r="102" spans="1:6" ht="22.5">
      <c r="A102" s="1747" t="s">
        <v>744</v>
      </c>
      <c r="B102" s="1758" t="s">
        <v>742</v>
      </c>
      <c r="C102" s="1749"/>
      <c r="D102" s="1750"/>
      <c r="E102" s="2349"/>
      <c r="F102" s="1539"/>
    </row>
    <row r="103" spans="1:6">
      <c r="A103" s="1747"/>
      <c r="B103" s="1758" t="s">
        <v>745</v>
      </c>
      <c r="C103" s="1756" t="s">
        <v>272</v>
      </c>
      <c r="D103" s="1750">
        <v>1</v>
      </c>
      <c r="E103" s="2349">
        <v>138</v>
      </c>
      <c r="F103" s="1539">
        <f>D103*E103</f>
        <v>138</v>
      </c>
    </row>
    <row r="104" spans="1:6">
      <c r="A104" s="1747"/>
      <c r="B104" s="1748"/>
      <c r="C104" s="1749"/>
      <c r="D104" s="1750"/>
      <c r="E104" s="2349"/>
      <c r="F104" s="1539"/>
    </row>
    <row r="105" spans="1:6" ht="22.5">
      <c r="A105" s="1563" t="s">
        <v>746</v>
      </c>
      <c r="B105" s="177" t="s">
        <v>747</v>
      </c>
      <c r="C105" s="178"/>
      <c r="D105" s="179"/>
      <c r="E105" s="1558"/>
      <c r="F105" s="23"/>
    </row>
    <row r="106" spans="1:6">
      <c r="A106" s="1747"/>
      <c r="B106" s="1748"/>
      <c r="C106" s="1749"/>
      <c r="D106" s="1750"/>
      <c r="E106" s="2349"/>
      <c r="F106" s="1539"/>
    </row>
    <row r="107" spans="1:6" ht="22.5">
      <c r="A107" s="1747" t="s">
        <v>748</v>
      </c>
      <c r="B107" s="1758" t="s">
        <v>749</v>
      </c>
      <c r="C107" s="1749"/>
      <c r="D107" s="1750"/>
      <c r="E107" s="2349"/>
      <c r="F107" s="1539"/>
    </row>
    <row r="108" spans="1:6">
      <c r="A108" s="1747"/>
      <c r="B108" s="1758" t="s">
        <v>750</v>
      </c>
      <c r="C108" s="1749"/>
      <c r="D108" s="1750"/>
      <c r="E108" s="2349"/>
      <c r="F108" s="1539"/>
    </row>
    <row r="109" spans="1:6" ht="45" customHeight="1">
      <c r="A109" s="1747"/>
      <c r="B109" s="1758" t="s">
        <v>751</v>
      </c>
      <c r="C109" s="1759" t="s">
        <v>1680</v>
      </c>
      <c r="D109" s="1760"/>
      <c r="E109" s="2468"/>
      <c r="F109" s="1539"/>
    </row>
    <row r="110" spans="1:6">
      <c r="A110" s="1747"/>
      <c r="B110" s="1748"/>
      <c r="C110" s="1749"/>
      <c r="D110" s="1750"/>
      <c r="E110" s="2349"/>
      <c r="F110" s="1539"/>
    </row>
    <row r="111" spans="1:6" ht="22.5">
      <c r="A111" s="1747" t="s">
        <v>752</v>
      </c>
      <c r="B111" s="1758" t="s">
        <v>753</v>
      </c>
      <c r="C111" s="1749"/>
      <c r="D111" s="1750"/>
      <c r="E111" s="2349"/>
      <c r="F111" s="1539"/>
    </row>
    <row r="112" spans="1:6" ht="12.75" customHeight="1">
      <c r="A112" s="1747"/>
      <c r="B112" s="1758" t="s">
        <v>754</v>
      </c>
      <c r="C112" s="1759" t="s">
        <v>1680</v>
      </c>
      <c r="D112" s="1760"/>
      <c r="E112" s="2468"/>
      <c r="F112" s="1539"/>
    </row>
    <row r="113" spans="1:6">
      <c r="A113" s="1747"/>
      <c r="B113" s="1748"/>
      <c r="C113" s="1749"/>
      <c r="D113" s="1750"/>
      <c r="E113" s="2349"/>
      <c r="F113" s="1539"/>
    </row>
    <row r="114" spans="1:6" ht="22.5">
      <c r="A114" s="1747" t="s">
        <v>755</v>
      </c>
      <c r="B114" s="1758" t="s">
        <v>756</v>
      </c>
      <c r="C114" s="1749"/>
      <c r="D114" s="1750"/>
      <c r="E114" s="2349"/>
      <c r="F114" s="1539"/>
    </row>
    <row r="115" spans="1:6">
      <c r="A115" s="1747"/>
      <c r="B115" s="1758" t="s">
        <v>757</v>
      </c>
      <c r="C115" s="1749"/>
      <c r="D115" s="1750"/>
      <c r="E115" s="2349"/>
      <c r="F115" s="1539"/>
    </row>
    <row r="116" spans="1:6">
      <c r="A116" s="1747"/>
      <c r="B116" s="1758" t="s">
        <v>758</v>
      </c>
      <c r="C116" s="1756" t="s">
        <v>272</v>
      </c>
      <c r="D116" s="1750">
        <v>2</v>
      </c>
      <c r="E116" s="2349">
        <v>395</v>
      </c>
      <c r="F116" s="1539">
        <f>D116*E116</f>
        <v>790</v>
      </c>
    </row>
    <row r="117" spans="1:6">
      <c r="A117" s="1747"/>
      <c r="B117" s="1748"/>
      <c r="C117" s="1749"/>
      <c r="D117" s="1750"/>
      <c r="E117" s="2349"/>
      <c r="F117" s="1539"/>
    </row>
    <row r="118" spans="1:6" ht="22.5">
      <c r="A118" s="1563" t="s">
        <v>759</v>
      </c>
      <c r="B118" s="177" t="s">
        <v>760</v>
      </c>
      <c r="C118" s="178"/>
      <c r="D118" s="179"/>
      <c r="E118" s="1558"/>
      <c r="F118" s="23"/>
    </row>
    <row r="119" spans="1:6">
      <c r="A119" s="1747"/>
      <c r="B119" s="1748"/>
      <c r="C119" s="1749"/>
      <c r="D119" s="1750"/>
      <c r="E119" s="2349"/>
      <c r="F119" s="1539"/>
    </row>
    <row r="120" spans="1:6" ht="22.5">
      <c r="A120" s="1747" t="s">
        <v>764</v>
      </c>
      <c r="B120" s="1758" t="s">
        <v>762</v>
      </c>
      <c r="C120" s="1749"/>
      <c r="D120" s="1750"/>
      <c r="E120" s="2349"/>
      <c r="F120" s="1539"/>
    </row>
    <row r="121" spans="1:6">
      <c r="A121" s="1747"/>
      <c r="B121" s="1758" t="s">
        <v>763</v>
      </c>
      <c r="C121" s="1749"/>
      <c r="D121" s="1750"/>
      <c r="E121" s="2349"/>
      <c r="F121" s="1539"/>
    </row>
    <row r="122" spans="1:6" ht="12.75" customHeight="1">
      <c r="A122" s="1747"/>
      <c r="B122" s="1758" t="s">
        <v>5265</v>
      </c>
      <c r="C122" s="1759"/>
      <c r="D122" s="1760"/>
      <c r="E122" s="2468"/>
      <c r="F122" s="1539"/>
    </row>
    <row r="123" spans="1:6">
      <c r="A123" s="1747"/>
      <c r="B123" s="1748"/>
      <c r="C123" s="1749"/>
      <c r="D123" s="1750"/>
      <c r="E123" s="2349"/>
      <c r="F123" s="1539"/>
    </row>
    <row r="124" spans="1:6" ht="22.5">
      <c r="A124" s="1747" t="s">
        <v>765</v>
      </c>
      <c r="B124" s="1758" t="s">
        <v>766</v>
      </c>
      <c r="C124" s="1749"/>
      <c r="D124" s="1750"/>
      <c r="E124" s="2349"/>
      <c r="F124" s="1539"/>
    </row>
    <row r="125" spans="1:6">
      <c r="A125" s="1747"/>
      <c r="B125" s="1758" t="s">
        <v>5266</v>
      </c>
      <c r="C125" s="1749"/>
      <c r="D125" s="1750"/>
      <c r="E125" s="2349"/>
      <c r="F125" s="1539"/>
    </row>
    <row r="126" spans="1:6">
      <c r="A126" s="1747"/>
      <c r="B126" s="1748"/>
      <c r="C126" s="1749"/>
      <c r="D126" s="1750"/>
      <c r="E126" s="2349"/>
      <c r="F126" s="1539"/>
    </row>
    <row r="127" spans="1:6" ht="22.5">
      <c r="A127" s="1747" t="s">
        <v>761</v>
      </c>
      <c r="B127" s="1758" t="s">
        <v>767</v>
      </c>
      <c r="C127" s="1749"/>
      <c r="D127" s="1750"/>
      <c r="E127" s="2349"/>
      <c r="F127" s="1539"/>
    </row>
    <row r="128" spans="1:6">
      <c r="A128" s="1747"/>
      <c r="B128" s="1761" t="s">
        <v>768</v>
      </c>
      <c r="C128" s="1749"/>
      <c r="D128" s="1750"/>
      <c r="E128" s="2349"/>
      <c r="F128" s="1539"/>
    </row>
    <row r="129" spans="1:6">
      <c r="A129" s="1747"/>
      <c r="B129" s="1758" t="s">
        <v>769</v>
      </c>
      <c r="C129" s="1749"/>
      <c r="D129" s="1750"/>
      <c r="E129" s="2349"/>
      <c r="F129" s="1539"/>
    </row>
    <row r="130" spans="1:6">
      <c r="A130" s="1747"/>
      <c r="B130" s="1758" t="s">
        <v>770</v>
      </c>
      <c r="C130" s="1749"/>
      <c r="D130" s="1750"/>
      <c r="E130" s="2349"/>
      <c r="F130" s="1539"/>
    </row>
    <row r="131" spans="1:6">
      <c r="A131" s="1747"/>
      <c r="B131" s="1758" t="s">
        <v>771</v>
      </c>
      <c r="C131" s="1749"/>
      <c r="D131" s="1750"/>
      <c r="E131" s="2349"/>
      <c r="F131" s="1539"/>
    </row>
    <row r="132" spans="1:6">
      <c r="A132" s="1747"/>
      <c r="B132" s="1758" t="s">
        <v>772</v>
      </c>
      <c r="C132" s="1749"/>
      <c r="D132" s="1750"/>
      <c r="E132" s="2349"/>
      <c r="F132" s="1539"/>
    </row>
    <row r="133" spans="1:6">
      <c r="A133" s="1747"/>
      <c r="B133" s="1758" t="s">
        <v>773</v>
      </c>
      <c r="C133" s="1749"/>
      <c r="D133" s="1750"/>
      <c r="E133" s="2349"/>
      <c r="F133" s="1539"/>
    </row>
    <row r="134" spans="1:6">
      <c r="A134" s="1747"/>
      <c r="B134" s="1758" t="s">
        <v>774</v>
      </c>
      <c r="C134" s="1749"/>
      <c r="D134" s="1750"/>
      <c r="E134" s="2349"/>
      <c r="F134" s="1539"/>
    </row>
    <row r="135" spans="1:6">
      <c r="A135" s="1747"/>
      <c r="B135" s="1758" t="s">
        <v>740</v>
      </c>
      <c r="C135" s="1756" t="s">
        <v>272</v>
      </c>
      <c r="D135" s="1750">
        <v>1</v>
      </c>
      <c r="E135" s="2349">
        <v>904</v>
      </c>
      <c r="F135" s="1539">
        <f>D135*E135</f>
        <v>904</v>
      </c>
    </row>
    <row r="136" spans="1:6" ht="22.5">
      <c r="A136" s="1747"/>
      <c r="B136" s="1751" t="s">
        <v>5264</v>
      </c>
      <c r="C136" s="1749"/>
      <c r="D136" s="1750"/>
      <c r="E136" s="2349"/>
      <c r="F136" s="1539"/>
    </row>
    <row r="137" spans="1:6" ht="22.5">
      <c r="A137" s="1747" t="s">
        <v>775</v>
      </c>
      <c r="B137" s="1761" t="s">
        <v>776</v>
      </c>
      <c r="C137" s="1756" t="s">
        <v>272</v>
      </c>
      <c r="D137" s="1750">
        <v>1</v>
      </c>
      <c r="E137" s="2349">
        <v>99</v>
      </c>
      <c r="F137" s="1539">
        <f>D137*E137</f>
        <v>99</v>
      </c>
    </row>
    <row r="138" spans="1:6">
      <c r="A138" s="1747"/>
      <c r="B138" s="1748"/>
      <c r="C138" s="1749"/>
      <c r="D138" s="1750"/>
      <c r="E138" s="2349"/>
      <c r="F138" s="1539"/>
    </row>
    <row r="139" spans="1:6" ht="22.5">
      <c r="A139" s="1563" t="s">
        <v>777</v>
      </c>
      <c r="B139" s="177" t="s">
        <v>778</v>
      </c>
      <c r="C139" s="178"/>
      <c r="D139" s="179"/>
      <c r="E139" s="1558"/>
      <c r="F139" s="23"/>
    </row>
    <row r="140" spans="1:6">
      <c r="A140" s="1747"/>
      <c r="B140" s="1748"/>
      <c r="C140" s="1749"/>
      <c r="D140" s="1750"/>
      <c r="E140" s="2349"/>
      <c r="F140" s="1539"/>
    </row>
    <row r="141" spans="1:6" ht="22.5">
      <c r="A141" s="1747" t="s">
        <v>779</v>
      </c>
      <c r="B141" s="1758" t="s">
        <v>780</v>
      </c>
      <c r="C141" s="1749"/>
      <c r="D141" s="1750"/>
      <c r="E141" s="2349"/>
      <c r="F141" s="1539"/>
    </row>
    <row r="142" spans="1:6">
      <c r="A142" s="1747"/>
      <c r="B142" s="1758" t="s">
        <v>781</v>
      </c>
      <c r="C142" s="1749"/>
      <c r="D142" s="1750"/>
      <c r="E142" s="2349"/>
      <c r="F142" s="1539"/>
    </row>
    <row r="143" spans="1:6">
      <c r="A143" s="1747"/>
      <c r="B143" s="1758" t="s">
        <v>782</v>
      </c>
      <c r="C143" s="1749"/>
      <c r="D143" s="1750"/>
      <c r="E143" s="2349"/>
      <c r="F143" s="1539"/>
    </row>
    <row r="144" spans="1:6">
      <c r="A144" s="1747"/>
      <c r="B144" s="1758" t="s">
        <v>783</v>
      </c>
      <c r="C144" s="1749"/>
      <c r="D144" s="1750"/>
      <c r="E144" s="2349"/>
      <c r="F144" s="1539"/>
    </row>
    <row r="145" spans="1:6">
      <c r="A145" s="1747"/>
      <c r="B145" s="1758" t="s">
        <v>784</v>
      </c>
      <c r="C145" s="1749"/>
      <c r="D145" s="1750"/>
      <c r="E145" s="2349"/>
      <c r="F145" s="1539"/>
    </row>
    <row r="146" spans="1:6">
      <c r="A146" s="1747"/>
      <c r="B146" s="1758" t="s">
        <v>785</v>
      </c>
      <c r="C146" s="1749"/>
      <c r="D146" s="1750"/>
      <c r="E146" s="2349"/>
      <c r="F146" s="1539"/>
    </row>
    <row r="147" spans="1:6">
      <c r="A147" s="1747"/>
      <c r="B147" s="1758" t="s">
        <v>786</v>
      </c>
      <c r="C147" s="1749"/>
      <c r="D147" s="1750"/>
      <c r="E147" s="2349"/>
      <c r="F147" s="1539"/>
    </row>
    <row r="148" spans="1:6">
      <c r="A148" s="1747"/>
      <c r="B148" s="1758" t="s">
        <v>787</v>
      </c>
      <c r="C148" s="1749"/>
      <c r="D148" s="1750"/>
      <c r="E148" s="2349"/>
      <c r="F148" s="1539"/>
    </row>
    <row r="149" spans="1:6">
      <c r="A149" s="1747"/>
      <c r="B149" s="1758" t="s">
        <v>788</v>
      </c>
      <c r="C149" s="1749"/>
      <c r="D149" s="1750"/>
      <c r="E149" s="2349"/>
      <c r="F149" s="1539"/>
    </row>
    <row r="150" spans="1:6">
      <c r="A150" s="1747"/>
      <c r="B150" s="1758" t="s">
        <v>789</v>
      </c>
      <c r="C150" s="1749"/>
      <c r="D150" s="1750"/>
      <c r="E150" s="2349"/>
      <c r="F150" s="1539"/>
    </row>
    <row r="151" spans="1:6">
      <c r="A151" s="1747"/>
      <c r="B151" s="1758" t="s">
        <v>790</v>
      </c>
      <c r="C151" s="1749"/>
      <c r="D151" s="1750"/>
      <c r="E151" s="2349"/>
      <c r="F151" s="1539"/>
    </row>
    <row r="152" spans="1:6">
      <c r="A152" s="1747"/>
      <c r="B152" s="1758" t="s">
        <v>791</v>
      </c>
      <c r="C152" s="1749"/>
      <c r="D152" s="1750"/>
      <c r="E152" s="2349"/>
      <c r="F152" s="1539"/>
    </row>
    <row r="153" spans="1:6">
      <c r="A153" s="1747"/>
      <c r="B153" s="1758" t="s">
        <v>792</v>
      </c>
      <c r="C153" s="1749"/>
      <c r="D153" s="1750"/>
      <c r="E153" s="2349"/>
      <c r="F153" s="1539"/>
    </row>
    <row r="154" spans="1:6">
      <c r="A154" s="1747"/>
      <c r="B154" s="1758" t="s">
        <v>793</v>
      </c>
      <c r="C154" s="1749"/>
      <c r="D154" s="1750"/>
      <c r="E154" s="2349"/>
      <c r="F154" s="1539"/>
    </row>
    <row r="155" spans="1:6">
      <c r="A155" s="1747"/>
      <c r="B155" s="1758" t="s">
        <v>794</v>
      </c>
      <c r="C155" s="1749"/>
      <c r="D155" s="1750"/>
      <c r="E155" s="2349"/>
      <c r="F155" s="1539"/>
    </row>
    <row r="156" spans="1:6">
      <c r="A156" s="1747"/>
      <c r="B156" s="1758" t="s">
        <v>795</v>
      </c>
      <c r="C156" s="1749"/>
      <c r="D156" s="1750"/>
      <c r="E156" s="2349"/>
      <c r="F156" s="1539"/>
    </row>
    <row r="157" spans="1:6">
      <c r="A157" s="1747"/>
      <c r="B157" s="1758" t="s">
        <v>796</v>
      </c>
      <c r="C157" s="1749"/>
      <c r="D157" s="1750"/>
      <c r="E157" s="2349"/>
      <c r="F157" s="1539"/>
    </row>
    <row r="158" spans="1:6">
      <c r="A158" s="1747"/>
      <c r="B158" s="1758" t="s">
        <v>797</v>
      </c>
      <c r="C158" s="1749"/>
      <c r="D158" s="1750"/>
      <c r="E158" s="2349"/>
      <c r="F158" s="1539"/>
    </row>
    <row r="159" spans="1:6">
      <c r="A159" s="1747"/>
      <c r="B159" s="1758" t="s">
        <v>798</v>
      </c>
      <c r="C159" s="1749"/>
      <c r="D159" s="1750"/>
      <c r="E159" s="2349"/>
      <c r="F159" s="1539"/>
    </row>
    <row r="160" spans="1:6">
      <c r="A160" s="1747"/>
      <c r="B160" s="1758" t="s">
        <v>799</v>
      </c>
      <c r="C160" s="1749"/>
      <c r="D160" s="1750"/>
      <c r="E160" s="2349"/>
      <c r="F160" s="1539"/>
    </row>
    <row r="161" spans="1:6">
      <c r="A161" s="1747"/>
      <c r="B161" s="1758" t="s">
        <v>800</v>
      </c>
      <c r="C161" s="1749"/>
      <c r="D161" s="1750"/>
      <c r="E161" s="2349"/>
      <c r="F161" s="1539"/>
    </row>
    <row r="162" spans="1:6">
      <c r="A162" s="1747"/>
      <c r="B162" s="1758" t="s">
        <v>801</v>
      </c>
      <c r="C162" s="1749"/>
      <c r="D162" s="1750"/>
      <c r="E162" s="2349"/>
      <c r="F162" s="1539"/>
    </row>
    <row r="163" spans="1:6">
      <c r="A163" s="1747"/>
      <c r="B163" s="1758" t="s">
        <v>802</v>
      </c>
      <c r="C163" s="1749"/>
      <c r="D163" s="1750"/>
      <c r="E163" s="2349"/>
      <c r="F163" s="1539"/>
    </row>
    <row r="164" spans="1:6">
      <c r="A164" s="1747"/>
      <c r="B164" s="1758" t="s">
        <v>803</v>
      </c>
      <c r="C164" s="1749"/>
      <c r="D164" s="1750"/>
      <c r="E164" s="2349"/>
      <c r="F164" s="1539"/>
    </row>
    <row r="165" spans="1:6">
      <c r="A165" s="1747"/>
      <c r="B165" s="1758" t="s">
        <v>804</v>
      </c>
      <c r="C165" s="1749"/>
      <c r="D165" s="1750"/>
      <c r="E165" s="2349"/>
      <c r="F165" s="1539"/>
    </row>
    <row r="166" spans="1:6">
      <c r="A166" s="1747"/>
      <c r="B166" s="1758" t="s">
        <v>740</v>
      </c>
      <c r="C166" s="1749"/>
      <c r="D166" s="1750"/>
      <c r="E166" s="2349"/>
      <c r="F166" s="1539"/>
    </row>
    <row r="167" spans="1:6">
      <c r="A167" s="1747"/>
      <c r="B167" s="1758" t="s">
        <v>805</v>
      </c>
      <c r="C167" s="1756" t="s">
        <v>272</v>
      </c>
      <c r="D167" s="1750">
        <v>1</v>
      </c>
      <c r="E167" s="2349">
        <v>9558</v>
      </c>
      <c r="F167" s="1539">
        <f>D167*E167</f>
        <v>9558</v>
      </c>
    </row>
    <row r="168" spans="1:6">
      <c r="A168" s="1747"/>
      <c r="B168" s="1748"/>
      <c r="C168" s="1749"/>
      <c r="D168" s="1750"/>
      <c r="E168" s="2349"/>
      <c r="F168" s="1539"/>
    </row>
    <row r="169" spans="1:6" ht="22.5">
      <c r="A169" s="1747" t="s">
        <v>806</v>
      </c>
      <c r="B169" s="1758" t="s">
        <v>807</v>
      </c>
      <c r="C169" s="1749"/>
      <c r="D169" s="1750"/>
      <c r="E169" s="2349"/>
      <c r="F169" s="1539"/>
    </row>
    <row r="170" spans="1:6">
      <c r="A170" s="1747"/>
      <c r="B170" s="1758" t="s">
        <v>808</v>
      </c>
      <c r="C170" s="1749"/>
      <c r="D170" s="1750"/>
      <c r="E170" s="2349"/>
      <c r="F170" s="1539"/>
    </row>
    <row r="171" spans="1:6">
      <c r="A171" s="1747"/>
      <c r="B171" s="1758" t="s">
        <v>809</v>
      </c>
      <c r="C171" s="1756" t="s">
        <v>272</v>
      </c>
      <c r="D171" s="1750">
        <v>2</v>
      </c>
      <c r="E171" s="2349">
        <v>628</v>
      </c>
      <c r="F171" s="1539">
        <f>D171*E171</f>
        <v>1256</v>
      </c>
    </row>
    <row r="172" spans="1:6">
      <c r="A172" s="1747"/>
      <c r="B172" s="1748"/>
      <c r="C172" s="1749"/>
      <c r="D172" s="1750"/>
      <c r="E172" s="2349"/>
      <c r="F172" s="1539"/>
    </row>
    <row r="173" spans="1:6" ht="22.5">
      <c r="A173" s="1747" t="s">
        <v>810</v>
      </c>
      <c r="B173" s="1758" t="s">
        <v>807</v>
      </c>
      <c r="C173" s="1749"/>
      <c r="D173" s="1750"/>
      <c r="E173" s="2349"/>
      <c r="F173" s="1539"/>
    </row>
    <row r="174" spans="1:6">
      <c r="A174" s="1747"/>
      <c r="B174" s="1758" t="s">
        <v>808</v>
      </c>
      <c r="C174" s="1749"/>
      <c r="D174" s="1750"/>
      <c r="E174" s="2349"/>
      <c r="F174" s="1539"/>
    </row>
    <row r="175" spans="1:6">
      <c r="A175" s="1747"/>
      <c r="B175" s="1758" t="s">
        <v>811</v>
      </c>
      <c r="C175" s="1756" t="s">
        <v>272</v>
      </c>
      <c r="D175" s="1750">
        <v>1</v>
      </c>
      <c r="E175" s="2349">
        <v>654</v>
      </c>
      <c r="F175" s="1539">
        <f>D175*E175</f>
        <v>654</v>
      </c>
    </row>
    <row r="176" spans="1:6">
      <c r="A176" s="1747"/>
      <c r="B176" s="1748"/>
      <c r="C176" s="1749"/>
      <c r="D176" s="1750"/>
      <c r="E176" s="134"/>
      <c r="F176" s="1539"/>
    </row>
    <row r="177" spans="1:6" ht="22.5">
      <c r="A177" s="1563" t="s">
        <v>812</v>
      </c>
      <c r="B177" s="177" t="s">
        <v>813</v>
      </c>
      <c r="C177" s="178"/>
      <c r="D177" s="179"/>
      <c r="E177" s="1558"/>
      <c r="F177" s="23"/>
    </row>
    <row r="178" spans="1:6">
      <c r="A178" s="1747"/>
      <c r="B178" s="1748"/>
      <c r="C178" s="1749"/>
      <c r="D178" s="1750"/>
      <c r="E178" s="134"/>
      <c r="F178" s="1539"/>
    </row>
    <row r="179" spans="1:6" ht="22.5">
      <c r="A179" s="1747" t="s">
        <v>814</v>
      </c>
      <c r="B179" s="1758" t="s">
        <v>807</v>
      </c>
      <c r="C179" s="1749"/>
      <c r="D179" s="1750"/>
      <c r="E179" s="134"/>
      <c r="F179" s="1539"/>
    </row>
    <row r="180" spans="1:6">
      <c r="A180" s="1747"/>
      <c r="B180" s="1758" t="s">
        <v>757</v>
      </c>
      <c r="C180" s="1749"/>
      <c r="D180" s="1750"/>
      <c r="E180" s="134"/>
      <c r="F180" s="1539"/>
    </row>
    <row r="181" spans="1:6">
      <c r="A181" s="1747"/>
      <c r="B181" s="1758" t="s">
        <v>815</v>
      </c>
      <c r="C181" s="1756" t="s">
        <v>272</v>
      </c>
      <c r="D181" s="1750">
        <v>4</v>
      </c>
      <c r="E181" s="2349">
        <v>530</v>
      </c>
      <c r="F181" s="1539">
        <f>D181*E181</f>
        <v>2120</v>
      </c>
    </row>
    <row r="182" spans="1:6">
      <c r="A182" s="1747"/>
      <c r="B182" s="1751"/>
      <c r="C182" s="1749"/>
      <c r="D182" s="1750"/>
      <c r="E182" s="2349"/>
      <c r="F182" s="1539"/>
    </row>
    <row r="183" spans="1:6" ht="22.5">
      <c r="A183" s="1747" t="s">
        <v>816</v>
      </c>
      <c r="B183" s="1751" t="s">
        <v>817</v>
      </c>
      <c r="C183" s="1749"/>
      <c r="D183" s="1750"/>
      <c r="E183" s="2349"/>
      <c r="F183" s="1539"/>
    </row>
    <row r="184" spans="1:6">
      <c r="A184" s="1747"/>
      <c r="B184" s="1751" t="s">
        <v>818</v>
      </c>
      <c r="C184" s="1749"/>
      <c r="D184" s="1750"/>
      <c r="E184" s="2349"/>
      <c r="F184" s="1539"/>
    </row>
    <row r="185" spans="1:6">
      <c r="A185" s="1747"/>
      <c r="B185" s="1751" t="s">
        <v>819</v>
      </c>
      <c r="C185" s="1749"/>
      <c r="D185" s="1750"/>
      <c r="E185" s="2349"/>
      <c r="F185" s="1539"/>
    </row>
    <row r="186" spans="1:6">
      <c r="A186" s="1747"/>
      <c r="B186" s="1751" t="s">
        <v>820</v>
      </c>
      <c r="C186" s="1749" t="s">
        <v>272</v>
      </c>
      <c r="D186" s="1750">
        <v>1</v>
      </c>
      <c r="E186" s="2349">
        <v>1056</v>
      </c>
      <c r="F186" s="1539">
        <f>D186*E186</f>
        <v>1056</v>
      </c>
    </row>
    <row r="187" spans="1:6">
      <c r="A187" s="1747"/>
      <c r="B187" s="1751"/>
      <c r="C187" s="1749"/>
      <c r="D187" s="1750"/>
      <c r="E187" s="2349"/>
      <c r="F187" s="1539"/>
    </row>
    <row r="188" spans="1:6" ht="22.5">
      <c r="A188" s="1747" t="s">
        <v>821</v>
      </c>
      <c r="B188" s="1751" t="s">
        <v>807</v>
      </c>
      <c r="C188" s="1749"/>
      <c r="D188" s="1750"/>
      <c r="E188" s="2349"/>
      <c r="F188" s="1539"/>
    </row>
    <row r="189" spans="1:6">
      <c r="A189" s="1747"/>
      <c r="B189" s="1751" t="s">
        <v>757</v>
      </c>
      <c r="C189" s="1749"/>
      <c r="D189" s="1750"/>
      <c r="E189" s="2349"/>
      <c r="F189" s="1539"/>
    </row>
    <row r="190" spans="1:6">
      <c r="A190" s="1747"/>
      <c r="B190" s="1751" t="s">
        <v>822</v>
      </c>
      <c r="C190" s="1749" t="s">
        <v>272</v>
      </c>
      <c r="D190" s="1750">
        <v>1</v>
      </c>
      <c r="E190" s="2349">
        <v>482</v>
      </c>
      <c r="F190" s="1539">
        <f>D190*E190</f>
        <v>482</v>
      </c>
    </row>
    <row r="191" spans="1:6">
      <c r="A191" s="1747"/>
      <c r="B191" s="1751"/>
      <c r="C191" s="1749"/>
      <c r="D191" s="1750"/>
      <c r="E191" s="2349"/>
      <c r="F191" s="1539"/>
    </row>
    <row r="192" spans="1:6" ht="22.5">
      <c r="A192" s="1747" t="s">
        <v>823</v>
      </c>
      <c r="B192" s="1751" t="s">
        <v>824</v>
      </c>
      <c r="C192" s="1749"/>
      <c r="D192" s="1750"/>
      <c r="E192" s="2349"/>
      <c r="F192" s="1539"/>
    </row>
    <row r="193" spans="1:6">
      <c r="A193" s="1747"/>
      <c r="B193" s="1751" t="s">
        <v>825</v>
      </c>
      <c r="C193" s="1749" t="s">
        <v>272</v>
      </c>
      <c r="D193" s="1750">
        <v>1</v>
      </c>
      <c r="E193" s="2349">
        <v>2325</v>
      </c>
      <c r="F193" s="1539">
        <f>D193*E193</f>
        <v>2325</v>
      </c>
    </row>
    <row r="194" spans="1:6">
      <c r="A194" s="1747"/>
      <c r="B194" s="1751"/>
      <c r="C194" s="1749"/>
      <c r="D194" s="1750"/>
      <c r="E194" s="2349"/>
      <c r="F194" s="1539"/>
    </row>
    <row r="195" spans="1:6">
      <c r="A195" s="1747"/>
      <c r="B195" s="1751" t="s">
        <v>826</v>
      </c>
      <c r="C195" s="1749"/>
      <c r="D195" s="1750"/>
      <c r="E195" s="2349"/>
      <c r="F195" s="1539"/>
    </row>
    <row r="196" spans="1:6">
      <c r="A196" s="1747"/>
      <c r="B196" s="1751" t="s">
        <v>827</v>
      </c>
      <c r="C196" s="1749"/>
      <c r="D196" s="1750"/>
      <c r="E196" s="2349"/>
      <c r="F196" s="1539"/>
    </row>
    <row r="197" spans="1:6">
      <c r="A197" s="1747"/>
      <c r="B197" s="1751" t="s">
        <v>828</v>
      </c>
      <c r="C197" s="1749"/>
      <c r="D197" s="1750"/>
      <c r="E197" s="2349"/>
      <c r="F197" s="1539"/>
    </row>
    <row r="198" spans="1:6">
      <c r="A198" s="1747"/>
      <c r="B198" s="1751" t="s">
        <v>829</v>
      </c>
      <c r="C198" s="1749"/>
      <c r="D198" s="1750"/>
      <c r="E198" s="2349"/>
      <c r="F198" s="1539"/>
    </row>
    <row r="199" spans="1:6">
      <c r="A199" s="1747"/>
      <c r="B199" s="1751" t="s">
        <v>830</v>
      </c>
      <c r="C199" s="1749"/>
      <c r="D199" s="1750"/>
      <c r="E199" s="2349"/>
      <c r="F199" s="1539"/>
    </row>
    <row r="200" spans="1:6">
      <c r="A200" s="1747"/>
      <c r="B200" s="1751" t="s">
        <v>831</v>
      </c>
      <c r="C200" s="1749"/>
      <c r="D200" s="1750"/>
      <c r="E200" s="2349"/>
      <c r="F200" s="1539"/>
    </row>
    <row r="201" spans="1:6">
      <c r="A201" s="1747"/>
      <c r="B201" s="1751" t="s">
        <v>832</v>
      </c>
      <c r="C201" s="1749"/>
      <c r="D201" s="1750"/>
      <c r="E201" s="2349"/>
      <c r="F201" s="1539"/>
    </row>
    <row r="202" spans="1:6">
      <c r="A202" s="1747"/>
      <c r="B202" s="1751" t="s">
        <v>833</v>
      </c>
      <c r="C202" s="1749"/>
      <c r="D202" s="1750"/>
      <c r="E202" s="2349"/>
      <c r="F202" s="1539"/>
    </row>
    <row r="203" spans="1:6">
      <c r="A203" s="1747"/>
      <c r="B203" s="1751" t="s">
        <v>834</v>
      </c>
      <c r="C203" s="1749"/>
      <c r="D203" s="1750"/>
      <c r="E203" s="2349"/>
      <c r="F203" s="1539"/>
    </row>
    <row r="204" spans="1:6">
      <c r="A204" s="1747"/>
      <c r="B204" s="1751" t="s">
        <v>835</v>
      </c>
      <c r="C204" s="1749"/>
      <c r="D204" s="1750"/>
      <c r="E204" s="2349"/>
      <c r="F204" s="1539"/>
    </row>
    <row r="205" spans="1:6">
      <c r="A205" s="1747"/>
      <c r="B205" s="1751" t="s">
        <v>836</v>
      </c>
      <c r="C205" s="1749"/>
      <c r="D205" s="1750"/>
      <c r="E205" s="2349"/>
      <c r="F205" s="1539"/>
    </row>
    <row r="206" spans="1:6">
      <c r="A206" s="1747"/>
      <c r="B206" s="1751" t="s">
        <v>837</v>
      </c>
      <c r="C206" s="1749"/>
      <c r="D206" s="1750"/>
      <c r="E206" s="2349"/>
      <c r="F206" s="1539"/>
    </row>
    <row r="207" spans="1:6">
      <c r="A207" s="1747"/>
      <c r="B207" s="1751" t="s">
        <v>838</v>
      </c>
      <c r="C207" s="1749"/>
      <c r="D207" s="1750"/>
      <c r="E207" s="2349"/>
      <c r="F207" s="1539"/>
    </row>
    <row r="208" spans="1:6">
      <c r="A208" s="1747"/>
      <c r="B208" s="1751" t="s">
        <v>839</v>
      </c>
      <c r="C208" s="1749"/>
      <c r="D208" s="1750"/>
      <c r="E208" s="2349"/>
      <c r="F208" s="1539"/>
    </row>
    <row r="209" spans="1:6">
      <c r="A209" s="1747"/>
      <c r="B209" s="1751" t="s">
        <v>840</v>
      </c>
      <c r="C209" s="1749"/>
      <c r="D209" s="1750"/>
      <c r="E209" s="2349"/>
      <c r="F209" s="1539"/>
    </row>
    <row r="210" spans="1:6">
      <c r="A210" s="1747"/>
      <c r="B210" s="1751" t="s">
        <v>841</v>
      </c>
      <c r="C210" s="1749"/>
      <c r="D210" s="1750"/>
      <c r="E210" s="2349"/>
      <c r="F210" s="1539"/>
    </row>
    <row r="211" spans="1:6">
      <c r="A211" s="1747"/>
      <c r="B211" s="1751" t="s">
        <v>842</v>
      </c>
      <c r="C211" s="1749"/>
      <c r="D211" s="1750"/>
      <c r="E211" s="2349"/>
      <c r="F211" s="1539"/>
    </row>
    <row r="212" spans="1:6">
      <c r="A212" s="1747"/>
      <c r="B212" s="1751" t="s">
        <v>843</v>
      </c>
      <c r="C212" s="1749"/>
      <c r="D212" s="1750"/>
      <c r="E212" s="2349"/>
      <c r="F212" s="1539"/>
    </row>
    <row r="213" spans="1:6">
      <c r="A213" s="1747"/>
      <c r="B213" s="1751" t="s">
        <v>844</v>
      </c>
      <c r="C213" s="1749"/>
      <c r="D213" s="1750"/>
      <c r="E213" s="2349"/>
      <c r="F213" s="1539"/>
    </row>
    <row r="214" spans="1:6">
      <c r="A214" s="1747"/>
      <c r="B214" s="1751" t="s">
        <v>845</v>
      </c>
      <c r="C214" s="1749"/>
      <c r="D214" s="1750"/>
      <c r="E214" s="2349"/>
      <c r="F214" s="1539"/>
    </row>
    <row r="215" spans="1:6">
      <c r="A215" s="1747"/>
      <c r="B215" s="1751" t="s">
        <v>846</v>
      </c>
      <c r="C215" s="1749"/>
      <c r="D215" s="1750"/>
      <c r="E215" s="2349"/>
      <c r="F215" s="1539"/>
    </row>
    <row r="216" spans="1:6">
      <c r="A216" s="1747"/>
      <c r="B216" s="1751" t="s">
        <v>847</v>
      </c>
      <c r="C216" s="1749"/>
      <c r="D216" s="1750"/>
      <c r="E216" s="2349"/>
      <c r="F216" s="1539"/>
    </row>
    <row r="217" spans="1:6">
      <c r="A217" s="1747"/>
      <c r="B217" s="1751" t="s">
        <v>848</v>
      </c>
      <c r="C217" s="1749"/>
      <c r="D217" s="1750"/>
      <c r="E217" s="2349"/>
      <c r="F217" s="1539"/>
    </row>
    <row r="218" spans="1:6">
      <c r="A218" s="1747"/>
      <c r="B218" s="1751" t="s">
        <v>849</v>
      </c>
      <c r="C218" s="1749"/>
      <c r="D218" s="1750"/>
      <c r="E218" s="2349"/>
      <c r="F218" s="1539"/>
    </row>
    <row r="219" spans="1:6">
      <c r="A219" s="1747"/>
      <c r="B219" s="1751" t="s">
        <v>850</v>
      </c>
      <c r="C219" s="1749"/>
      <c r="D219" s="1750"/>
      <c r="E219" s="2349"/>
      <c r="F219" s="1539"/>
    </row>
    <row r="220" spans="1:6">
      <c r="A220" s="1747"/>
      <c r="B220" s="1751" t="s">
        <v>851</v>
      </c>
      <c r="C220" s="1749"/>
      <c r="D220" s="1750"/>
      <c r="E220" s="2349"/>
      <c r="F220" s="1539"/>
    </row>
    <row r="221" spans="1:6">
      <c r="A221" s="1747"/>
      <c r="B221" s="1751" t="s">
        <v>852</v>
      </c>
      <c r="C221" s="1749"/>
      <c r="D221" s="1750"/>
      <c r="E221" s="2349"/>
      <c r="F221" s="1539"/>
    </row>
    <row r="222" spans="1:6">
      <c r="A222" s="1747"/>
      <c r="B222" s="1751" t="s">
        <v>853</v>
      </c>
      <c r="C222" s="1749"/>
      <c r="D222" s="1750"/>
      <c r="E222" s="2349"/>
      <c r="F222" s="1539"/>
    </row>
    <row r="223" spans="1:6">
      <c r="A223" s="1747"/>
      <c r="B223" s="1751" t="s">
        <v>854</v>
      </c>
      <c r="C223" s="1749"/>
      <c r="D223" s="1750"/>
      <c r="E223" s="2349"/>
      <c r="F223" s="1539"/>
    </row>
    <row r="224" spans="1:6">
      <c r="A224" s="1747"/>
      <c r="B224" s="1751" t="s">
        <v>855</v>
      </c>
      <c r="C224" s="1749"/>
      <c r="D224" s="1750"/>
      <c r="E224" s="2349"/>
      <c r="F224" s="1539"/>
    </row>
    <row r="225" spans="1:6">
      <c r="A225" s="1747"/>
      <c r="B225" s="1751" t="s">
        <v>856</v>
      </c>
      <c r="C225" s="1749"/>
      <c r="D225" s="1750"/>
      <c r="E225" s="2349"/>
      <c r="F225" s="1539"/>
    </row>
    <row r="226" spans="1:6">
      <c r="A226" s="1747"/>
      <c r="B226" s="1751" t="s">
        <v>857</v>
      </c>
      <c r="C226" s="1749"/>
      <c r="D226" s="1750"/>
      <c r="E226" s="2349"/>
      <c r="F226" s="1539"/>
    </row>
    <row r="227" spans="1:6">
      <c r="A227" s="1747"/>
      <c r="B227" s="1751" t="s">
        <v>858</v>
      </c>
      <c r="C227" s="1749"/>
      <c r="D227" s="1750"/>
      <c r="E227" s="2349"/>
      <c r="F227" s="1539"/>
    </row>
    <row r="228" spans="1:6">
      <c r="A228" s="1747"/>
      <c r="B228" s="1751" t="s">
        <v>804</v>
      </c>
      <c r="C228" s="1749"/>
      <c r="D228" s="1750"/>
      <c r="E228" s="2349"/>
      <c r="F228" s="1539"/>
    </row>
    <row r="229" spans="1:6">
      <c r="A229" s="1747"/>
      <c r="B229" s="1751" t="s">
        <v>859</v>
      </c>
      <c r="C229" s="1749" t="s">
        <v>272</v>
      </c>
      <c r="D229" s="1750">
        <v>4</v>
      </c>
      <c r="E229" s="2349">
        <v>1680</v>
      </c>
      <c r="F229" s="1539">
        <f>D229*E229</f>
        <v>6720</v>
      </c>
    </row>
    <row r="230" spans="1:6">
      <c r="A230" s="1762"/>
      <c r="B230"/>
      <c r="C230"/>
      <c r="D230"/>
      <c r="F230" s="1766"/>
    </row>
    <row r="231" spans="1:6" ht="22.5">
      <c r="A231" s="1563" t="s">
        <v>860</v>
      </c>
      <c r="B231" s="177" t="s">
        <v>861</v>
      </c>
      <c r="C231" s="178"/>
      <c r="D231" s="179"/>
      <c r="E231" s="1558"/>
      <c r="F231" s="23"/>
    </row>
    <row r="232" spans="1:6">
      <c r="A232" s="1762"/>
      <c r="B232"/>
      <c r="C232"/>
      <c r="D232"/>
      <c r="F232" s="1766"/>
    </row>
    <row r="233" spans="1:6" ht="22.5">
      <c r="A233" s="1747" t="s">
        <v>862</v>
      </c>
      <c r="B233" s="1751" t="s">
        <v>863</v>
      </c>
      <c r="C233" s="1749"/>
      <c r="D233" s="1750"/>
      <c r="E233" s="2349"/>
      <c r="F233" s="1539"/>
    </row>
    <row r="234" spans="1:6">
      <c r="A234" s="1747"/>
      <c r="B234" s="1751" t="s">
        <v>864</v>
      </c>
      <c r="C234" s="1749"/>
      <c r="D234" s="1750"/>
      <c r="E234" s="2349"/>
      <c r="F234" s="1539"/>
    </row>
    <row r="235" spans="1:6">
      <c r="A235" s="1747"/>
      <c r="B235" s="1751" t="s">
        <v>865</v>
      </c>
      <c r="C235" s="1749"/>
      <c r="D235" s="1750"/>
      <c r="E235" s="2349"/>
      <c r="F235" s="1539"/>
    </row>
    <row r="236" spans="1:6">
      <c r="A236" s="1747"/>
      <c r="B236" s="1751" t="s">
        <v>866</v>
      </c>
      <c r="C236" s="1749"/>
      <c r="D236" s="1750"/>
      <c r="E236" s="2349"/>
      <c r="F236" s="1539"/>
    </row>
    <row r="237" spans="1:6">
      <c r="A237" s="1747"/>
      <c r="B237" s="1751" t="s">
        <v>867</v>
      </c>
      <c r="C237" s="1749"/>
      <c r="D237" s="1750"/>
      <c r="E237" s="2349"/>
      <c r="F237" s="1539"/>
    </row>
    <row r="238" spans="1:6">
      <c r="A238" s="1747"/>
      <c r="B238" s="1751" t="s">
        <v>868</v>
      </c>
      <c r="C238" s="1749" t="s">
        <v>272</v>
      </c>
      <c r="D238" s="1750">
        <v>1</v>
      </c>
      <c r="E238" s="2349">
        <v>510</v>
      </c>
      <c r="F238" s="1539">
        <f>D238*E238</f>
        <v>510</v>
      </c>
    </row>
    <row r="239" spans="1:6" ht="22.5">
      <c r="A239" s="1747"/>
      <c r="B239" s="1751" t="s">
        <v>5264</v>
      </c>
      <c r="C239" s="1749"/>
      <c r="D239" s="1750"/>
      <c r="E239" s="2349"/>
      <c r="F239" s="1539"/>
    </row>
    <row r="240" spans="1:6" ht="22.5">
      <c r="A240" s="1747" t="s">
        <v>869</v>
      </c>
      <c r="B240" s="1751" t="s">
        <v>870</v>
      </c>
      <c r="C240" s="1749"/>
      <c r="D240" s="1750"/>
      <c r="E240" s="2349"/>
      <c r="F240" s="1539"/>
    </row>
    <row r="241" spans="1:6">
      <c r="A241" s="1747"/>
      <c r="B241" s="1751" t="s">
        <v>768</v>
      </c>
      <c r="C241" s="1749"/>
      <c r="D241" s="1750"/>
      <c r="E241" s="2349"/>
      <c r="F241" s="1539"/>
    </row>
    <row r="242" spans="1:6">
      <c r="A242" s="1747"/>
      <c r="B242" s="1751" t="s">
        <v>769</v>
      </c>
      <c r="C242" s="1749"/>
      <c r="D242" s="1750"/>
      <c r="E242" s="2349"/>
      <c r="F242" s="1539"/>
    </row>
    <row r="243" spans="1:6">
      <c r="A243" s="1747"/>
      <c r="B243" s="1751" t="s">
        <v>770</v>
      </c>
      <c r="C243" s="1749"/>
      <c r="D243" s="1750"/>
      <c r="E243" s="2349"/>
      <c r="F243" s="1539"/>
    </row>
    <row r="244" spans="1:6">
      <c r="A244" s="1747"/>
      <c r="B244" s="1751" t="s">
        <v>771</v>
      </c>
      <c r="C244" s="1749"/>
      <c r="D244" s="1750"/>
      <c r="E244" s="2349"/>
      <c r="F244" s="1539"/>
    </row>
    <row r="245" spans="1:6">
      <c r="A245" s="1747"/>
      <c r="B245" s="1751" t="s">
        <v>772</v>
      </c>
      <c r="C245" s="1749"/>
      <c r="D245" s="1750"/>
      <c r="E245" s="2349"/>
      <c r="F245" s="1539"/>
    </row>
    <row r="246" spans="1:6">
      <c r="A246" s="1747"/>
      <c r="B246" s="1751" t="s">
        <v>871</v>
      </c>
      <c r="C246" s="1749"/>
      <c r="D246" s="1750"/>
      <c r="E246" s="2349"/>
      <c r="F246" s="1539"/>
    </row>
    <row r="247" spans="1:6">
      <c r="A247" s="1747"/>
      <c r="B247" s="1751" t="s">
        <v>872</v>
      </c>
      <c r="C247" s="1749"/>
      <c r="D247" s="1750"/>
      <c r="E247" s="2349"/>
      <c r="F247" s="1539"/>
    </row>
    <row r="248" spans="1:6">
      <c r="A248" s="1747"/>
      <c r="B248" s="1751" t="s">
        <v>740</v>
      </c>
      <c r="C248" s="1749" t="s">
        <v>272</v>
      </c>
      <c r="D248" s="1750">
        <v>1</v>
      </c>
      <c r="E248" s="2349">
        <v>1186</v>
      </c>
      <c r="F248" s="1539">
        <f>D248*E248</f>
        <v>1186</v>
      </c>
    </row>
    <row r="249" spans="1:6" ht="22.5">
      <c r="A249" s="1747"/>
      <c r="B249" s="1751" t="s">
        <v>5264</v>
      </c>
      <c r="C249" s="1749"/>
      <c r="D249" s="1750"/>
      <c r="E249" s="2349"/>
      <c r="F249" s="1539"/>
    </row>
    <row r="250" spans="1:6" ht="22.5">
      <c r="A250" s="1747" t="s">
        <v>873</v>
      </c>
      <c r="B250" s="1751" t="s">
        <v>776</v>
      </c>
      <c r="C250" s="1749" t="s">
        <v>272</v>
      </c>
      <c r="D250" s="1750">
        <v>1</v>
      </c>
      <c r="E250" s="2349">
        <v>99</v>
      </c>
      <c r="F250" s="1539">
        <f>D250*E250</f>
        <v>99</v>
      </c>
    </row>
    <row r="251" spans="1:6">
      <c r="A251" s="1747"/>
      <c r="B251" s="1751"/>
      <c r="C251" s="1749"/>
      <c r="D251" s="1750"/>
      <c r="E251" s="2349"/>
      <c r="F251" s="1539"/>
    </row>
    <row r="252" spans="1:6" ht="22.5">
      <c r="A252" s="1747" t="s">
        <v>875</v>
      </c>
      <c r="B252" s="1751" t="s">
        <v>863</v>
      </c>
      <c r="C252" s="1749"/>
      <c r="D252" s="1750"/>
      <c r="E252" s="2349"/>
      <c r="F252" s="1539"/>
    </row>
    <row r="253" spans="1:6">
      <c r="A253" s="1747"/>
      <c r="B253" s="1751" t="s">
        <v>864</v>
      </c>
      <c r="C253" s="1749"/>
      <c r="D253" s="1750"/>
      <c r="E253" s="2349"/>
      <c r="F253" s="1539"/>
    </row>
    <row r="254" spans="1:6">
      <c r="A254" s="1747"/>
      <c r="B254" s="1751" t="s">
        <v>865</v>
      </c>
      <c r="C254" s="1749"/>
      <c r="D254" s="1750"/>
      <c r="E254" s="2349"/>
      <c r="F254" s="1539"/>
    </row>
    <row r="255" spans="1:6">
      <c r="A255" s="1747"/>
      <c r="B255" s="1751" t="s">
        <v>866</v>
      </c>
      <c r="C255" s="1749"/>
      <c r="D255" s="1750"/>
      <c r="E255" s="2349"/>
      <c r="F255" s="1539"/>
    </row>
    <row r="256" spans="1:6">
      <c r="A256" s="1747"/>
      <c r="B256" s="1751" t="s">
        <v>867</v>
      </c>
      <c r="C256" s="1749"/>
      <c r="D256" s="1750"/>
      <c r="E256" s="2349"/>
      <c r="F256" s="1539"/>
    </row>
    <row r="257" spans="1:6">
      <c r="A257" s="1747"/>
      <c r="B257" s="1751" t="s">
        <v>874</v>
      </c>
      <c r="C257" s="1749" t="s">
        <v>272</v>
      </c>
      <c r="D257" s="1750">
        <v>1</v>
      </c>
      <c r="E257" s="2349">
        <v>572</v>
      </c>
      <c r="F257" s="1539">
        <f>D257*E257</f>
        <v>572</v>
      </c>
    </row>
    <row r="258" spans="1:6" ht="22.5">
      <c r="A258" s="1747"/>
      <c r="B258" s="1751" t="s">
        <v>5264</v>
      </c>
      <c r="C258" s="1749"/>
      <c r="D258" s="1750"/>
      <c r="E258" s="2349"/>
      <c r="F258" s="1539"/>
    </row>
    <row r="259" spans="1:6" ht="22.5">
      <c r="A259" s="1747" t="s">
        <v>876</v>
      </c>
      <c r="B259" s="1751" t="s">
        <v>877</v>
      </c>
      <c r="C259" s="1749"/>
      <c r="D259" s="1750"/>
      <c r="E259" s="2349"/>
      <c r="F259" s="1539"/>
    </row>
    <row r="260" spans="1:6">
      <c r="A260" s="1747"/>
      <c r="B260" s="1751" t="s">
        <v>878</v>
      </c>
      <c r="C260" s="1749"/>
      <c r="D260" s="1750"/>
      <c r="E260" s="2349"/>
      <c r="F260" s="1539"/>
    </row>
    <row r="261" spans="1:6">
      <c r="A261" s="1747"/>
      <c r="B261" s="1751" t="s">
        <v>879</v>
      </c>
      <c r="C261" s="1749"/>
      <c r="D261" s="1750"/>
      <c r="E261" s="2349"/>
      <c r="F261" s="1539"/>
    </row>
    <row r="262" spans="1:6">
      <c r="A262" s="1747"/>
      <c r="B262" s="1751" t="s">
        <v>880</v>
      </c>
      <c r="C262" s="1749"/>
      <c r="D262" s="1750"/>
      <c r="E262" s="2349"/>
      <c r="F262" s="1539"/>
    </row>
    <row r="263" spans="1:6">
      <c r="A263" s="1747"/>
      <c r="B263" s="1751" t="s">
        <v>881</v>
      </c>
      <c r="C263" s="1749"/>
      <c r="D263" s="1750"/>
      <c r="E263" s="2349"/>
      <c r="F263" s="1539"/>
    </row>
    <row r="264" spans="1:6">
      <c r="A264" s="1747"/>
      <c r="B264" s="1751" t="s">
        <v>882</v>
      </c>
      <c r="C264" s="1749" t="s">
        <v>272</v>
      </c>
      <c r="D264" s="1750">
        <v>1</v>
      </c>
      <c r="E264" s="2349">
        <v>1246</v>
      </c>
      <c r="F264" s="1539">
        <f>D264*E264</f>
        <v>1246</v>
      </c>
    </row>
    <row r="265" spans="1:6">
      <c r="A265" s="1747"/>
      <c r="B265" s="1751"/>
      <c r="C265" s="1749"/>
      <c r="D265" s="1750"/>
      <c r="E265" s="2349"/>
      <c r="F265" s="1539"/>
    </row>
    <row r="266" spans="1:6" ht="22.5">
      <c r="A266" s="1747" t="s">
        <v>906</v>
      </c>
      <c r="B266" s="1751" t="s">
        <v>883</v>
      </c>
      <c r="C266" s="1749"/>
      <c r="D266" s="1750"/>
      <c r="E266" s="2349"/>
      <c r="F266" s="1539"/>
    </row>
    <row r="267" spans="1:6">
      <c r="A267" s="1747"/>
      <c r="B267" s="1751" t="s">
        <v>884</v>
      </c>
      <c r="C267" s="1749"/>
      <c r="D267" s="1750"/>
      <c r="E267" s="2349"/>
      <c r="F267" s="1539"/>
    </row>
    <row r="268" spans="1:6">
      <c r="A268" s="1747"/>
      <c r="B268" s="1751" t="s">
        <v>885</v>
      </c>
      <c r="C268" s="1749"/>
      <c r="D268" s="1750"/>
      <c r="E268" s="2349"/>
      <c r="F268" s="1539"/>
    </row>
    <row r="269" spans="1:6">
      <c r="A269" s="1747"/>
      <c r="B269" s="1751" t="s">
        <v>886</v>
      </c>
      <c r="C269" s="1749"/>
      <c r="D269" s="1750"/>
      <c r="E269" s="2349"/>
      <c r="F269" s="1539"/>
    </row>
    <row r="270" spans="1:6">
      <c r="A270" s="1747"/>
      <c r="B270" s="1751" t="s">
        <v>887</v>
      </c>
      <c r="C270" s="1749"/>
      <c r="D270" s="1750"/>
      <c r="E270" s="2349"/>
      <c r="F270" s="1539"/>
    </row>
    <row r="271" spans="1:6">
      <c r="A271" s="1747"/>
      <c r="B271" s="1751" t="s">
        <v>888</v>
      </c>
      <c r="C271" s="1749"/>
      <c r="D271" s="1750"/>
      <c r="E271" s="2349"/>
      <c r="F271" s="1539"/>
    </row>
    <row r="272" spans="1:6">
      <c r="A272" s="1747"/>
      <c r="B272" s="1751" t="s">
        <v>889</v>
      </c>
      <c r="C272" s="1749"/>
      <c r="D272" s="1750"/>
      <c r="E272" s="2349"/>
      <c r="F272" s="1539"/>
    </row>
    <row r="273" spans="1:6">
      <c r="A273" s="1747"/>
      <c r="B273" s="1751" t="s">
        <v>890</v>
      </c>
      <c r="C273" s="1749"/>
      <c r="D273" s="1750"/>
      <c r="E273" s="2349"/>
      <c r="F273" s="1539"/>
    </row>
    <row r="274" spans="1:6">
      <c r="A274" s="1747"/>
      <c r="B274" s="1751" t="s">
        <v>891</v>
      </c>
      <c r="C274" s="1749"/>
      <c r="D274" s="1750"/>
      <c r="E274" s="2349"/>
      <c r="F274" s="1539"/>
    </row>
    <row r="275" spans="1:6">
      <c r="A275" s="1747"/>
      <c r="B275" s="1751" t="s">
        <v>892</v>
      </c>
      <c r="C275" s="1749"/>
      <c r="D275" s="1750"/>
      <c r="E275" s="2349"/>
      <c r="F275" s="1539"/>
    </row>
    <row r="276" spans="1:6">
      <c r="A276" s="1747"/>
      <c r="B276" s="1751" t="s">
        <v>893</v>
      </c>
      <c r="C276" s="1749"/>
      <c r="D276" s="1750"/>
      <c r="E276" s="2349"/>
      <c r="F276" s="1539"/>
    </row>
    <row r="277" spans="1:6">
      <c r="A277" s="1747"/>
      <c r="B277" s="1751" t="s">
        <v>894</v>
      </c>
      <c r="C277" s="1749"/>
      <c r="D277" s="1750"/>
      <c r="E277" s="2349"/>
      <c r="F277" s="1539"/>
    </row>
    <row r="278" spans="1:6">
      <c r="A278" s="1747"/>
      <c r="B278" s="1751" t="s">
        <v>895</v>
      </c>
      <c r="C278" s="1749"/>
      <c r="D278" s="1750"/>
      <c r="E278" s="2349"/>
      <c r="F278" s="1539"/>
    </row>
    <row r="279" spans="1:6">
      <c r="A279" s="1747"/>
      <c r="B279" s="1751" t="s">
        <v>896</v>
      </c>
      <c r="C279" s="1749"/>
      <c r="D279" s="1750"/>
      <c r="E279" s="2349"/>
      <c r="F279" s="1539"/>
    </row>
    <row r="280" spans="1:6">
      <c r="A280" s="1747"/>
      <c r="B280" s="1751" t="s">
        <v>897</v>
      </c>
      <c r="C280" s="1749"/>
      <c r="D280" s="1750"/>
      <c r="E280" s="2349"/>
      <c r="F280" s="1539"/>
    </row>
    <row r="281" spans="1:6">
      <c r="A281" s="1747"/>
      <c r="B281" s="1751" t="s">
        <v>898</v>
      </c>
      <c r="C281" s="1749"/>
      <c r="D281" s="1750"/>
      <c r="E281" s="2349"/>
      <c r="F281" s="1539"/>
    </row>
    <row r="282" spans="1:6">
      <c r="A282" s="1747"/>
      <c r="B282" s="1751" t="s">
        <v>899</v>
      </c>
      <c r="C282" s="1749"/>
      <c r="D282" s="1750"/>
      <c r="E282" s="2349"/>
      <c r="F282" s="1539"/>
    </row>
    <row r="283" spans="1:6">
      <c r="A283" s="1747"/>
      <c r="B283" s="1751" t="s">
        <v>900</v>
      </c>
      <c r="C283" s="1749"/>
      <c r="D283" s="1750"/>
      <c r="E283" s="2349"/>
      <c r="F283" s="1539"/>
    </row>
    <row r="284" spans="1:6">
      <c r="A284" s="1747"/>
      <c r="B284" s="1751" t="s">
        <v>901</v>
      </c>
      <c r="C284" s="1749"/>
      <c r="D284" s="1750"/>
      <c r="E284" s="2349"/>
      <c r="F284" s="1539"/>
    </row>
    <row r="285" spans="1:6">
      <c r="A285" s="1747"/>
      <c r="B285" s="1751" t="s">
        <v>902</v>
      </c>
      <c r="C285" s="1749"/>
      <c r="D285" s="1750"/>
      <c r="E285" s="2349"/>
      <c r="F285" s="1539"/>
    </row>
    <row r="286" spans="1:6">
      <c r="A286" s="1747"/>
      <c r="B286" s="1751" t="s">
        <v>903</v>
      </c>
      <c r="C286" s="1749"/>
      <c r="D286" s="1750"/>
      <c r="E286" s="2349"/>
      <c r="F286" s="1539"/>
    </row>
    <row r="287" spans="1:6">
      <c r="A287" s="1747"/>
      <c r="B287" s="1751" t="s">
        <v>904</v>
      </c>
      <c r="C287" s="1749"/>
      <c r="D287" s="1750"/>
      <c r="E287" s="2349"/>
      <c r="F287" s="1539"/>
    </row>
    <row r="288" spans="1:6">
      <c r="A288" s="1747"/>
      <c r="B288" s="1751" t="s">
        <v>804</v>
      </c>
      <c r="C288" s="1749"/>
      <c r="D288" s="1750"/>
      <c r="E288" s="2349"/>
      <c r="F288" s="1539"/>
    </row>
    <row r="289" spans="1:6">
      <c r="A289" s="1747"/>
      <c r="B289" s="1751" t="s">
        <v>905</v>
      </c>
      <c r="C289" s="1749" t="s">
        <v>95</v>
      </c>
      <c r="D289" s="1750">
        <v>1</v>
      </c>
      <c r="E289" s="2349">
        <v>7060</v>
      </c>
      <c r="F289" s="1539">
        <f>D289*E289</f>
        <v>7060</v>
      </c>
    </row>
    <row r="290" spans="1:6">
      <c r="A290" s="1747"/>
      <c r="B290" s="1751"/>
      <c r="C290" s="1749"/>
      <c r="D290" s="1750"/>
      <c r="E290" s="2349"/>
      <c r="F290" s="1539"/>
    </row>
    <row r="291" spans="1:6" ht="22.5">
      <c r="A291" s="1747" t="s">
        <v>907</v>
      </c>
      <c r="B291" s="1751" t="s">
        <v>908</v>
      </c>
      <c r="C291" s="1749"/>
      <c r="D291" s="1750"/>
      <c r="E291" s="2349"/>
      <c r="F291" s="1539"/>
    </row>
    <row r="292" spans="1:6">
      <c r="A292" s="1747"/>
      <c r="B292" s="1751" t="s">
        <v>909</v>
      </c>
      <c r="C292" s="1749" t="s">
        <v>272</v>
      </c>
      <c r="D292" s="1750">
        <v>1</v>
      </c>
      <c r="E292" s="2349">
        <v>40</v>
      </c>
      <c r="F292" s="1539">
        <f>D292*E292</f>
        <v>40</v>
      </c>
    </row>
    <row r="293" spans="1:6">
      <c r="A293" s="1747"/>
      <c r="B293" s="1751"/>
      <c r="C293" s="1749"/>
      <c r="D293" s="1750"/>
      <c r="E293" s="2349"/>
      <c r="F293" s="1539"/>
    </row>
    <row r="294" spans="1:6" ht="22.5">
      <c r="A294" s="1747" t="s">
        <v>910</v>
      </c>
      <c r="B294" s="1751" t="s">
        <v>911</v>
      </c>
      <c r="C294" s="1749"/>
      <c r="D294" s="1750"/>
      <c r="E294" s="2349"/>
      <c r="F294" s="1539"/>
    </row>
    <row r="295" spans="1:6">
      <c r="A295" s="1747"/>
      <c r="B295" s="1751" t="s">
        <v>912</v>
      </c>
      <c r="C295" s="1749"/>
      <c r="D295" s="1750"/>
      <c r="E295" s="2349"/>
      <c r="F295" s="1539"/>
    </row>
    <row r="296" spans="1:6">
      <c r="A296" s="1747"/>
      <c r="B296" s="1751" t="s">
        <v>913</v>
      </c>
      <c r="C296" s="1749"/>
      <c r="D296" s="1750"/>
      <c r="E296" s="2349"/>
      <c r="F296" s="1539"/>
    </row>
    <row r="297" spans="1:6">
      <c r="A297" s="1747"/>
      <c r="B297" s="1751" t="s">
        <v>914</v>
      </c>
      <c r="C297" s="1749" t="s">
        <v>272</v>
      </c>
      <c r="D297" s="1750">
        <v>1</v>
      </c>
      <c r="E297" s="2349">
        <v>178</v>
      </c>
      <c r="F297" s="1539">
        <f>D297*E297</f>
        <v>178</v>
      </c>
    </row>
    <row r="298" spans="1:6">
      <c r="A298" s="1762"/>
      <c r="B298"/>
      <c r="C298"/>
      <c r="D298"/>
      <c r="F298" s="1766"/>
    </row>
    <row r="299" spans="1:6" ht="22.5">
      <c r="A299" s="1563" t="s">
        <v>915</v>
      </c>
      <c r="B299" s="177" t="s">
        <v>916</v>
      </c>
      <c r="C299" s="178"/>
      <c r="D299" s="179"/>
      <c r="E299" s="1558"/>
      <c r="F299" s="23"/>
    </row>
    <row r="300" spans="1:6">
      <c r="A300" s="1762"/>
      <c r="B300"/>
      <c r="C300"/>
      <c r="D300"/>
      <c r="F300" s="1766"/>
    </row>
    <row r="301" spans="1:6" ht="22.5">
      <c r="A301" s="1747" t="s">
        <v>917</v>
      </c>
      <c r="B301" s="1751" t="s">
        <v>918</v>
      </c>
      <c r="C301" s="1749"/>
      <c r="D301" s="1750"/>
      <c r="E301" s="2349"/>
      <c r="F301" s="1539"/>
    </row>
    <row r="302" spans="1:6">
      <c r="A302" s="1747"/>
      <c r="B302" s="1751" t="s">
        <v>919</v>
      </c>
      <c r="C302" s="1749"/>
      <c r="D302" s="1750"/>
      <c r="E302" s="2349"/>
      <c r="F302" s="1539"/>
    </row>
    <row r="303" spans="1:6">
      <c r="A303" s="1747"/>
      <c r="B303" s="1751" t="s">
        <v>920</v>
      </c>
      <c r="C303" s="1749"/>
      <c r="D303" s="1750"/>
      <c r="E303" s="2349"/>
      <c r="F303" s="1539"/>
    </row>
    <row r="304" spans="1:6">
      <c r="A304" s="1747"/>
      <c r="B304" s="1751" t="s">
        <v>921</v>
      </c>
      <c r="C304" s="1749"/>
      <c r="D304" s="1750"/>
      <c r="E304" s="2349"/>
      <c r="F304" s="1539"/>
    </row>
    <row r="305" spans="1:6">
      <c r="A305" s="1747"/>
      <c r="B305" s="1751" t="s">
        <v>922</v>
      </c>
      <c r="C305" s="1749"/>
      <c r="D305" s="1750"/>
      <c r="E305" s="2349"/>
      <c r="F305" s="1539"/>
    </row>
    <row r="306" spans="1:6">
      <c r="A306" s="1747"/>
      <c r="B306" s="1751" t="s">
        <v>923</v>
      </c>
      <c r="C306" s="1749"/>
      <c r="D306" s="1750"/>
      <c r="E306" s="2349"/>
      <c r="F306" s="1539"/>
    </row>
    <row r="307" spans="1:6">
      <c r="A307" s="1747"/>
      <c r="B307" s="1751" t="s">
        <v>833</v>
      </c>
      <c r="C307" s="1749"/>
      <c r="D307" s="1750"/>
      <c r="E307" s="2349"/>
      <c r="F307" s="1539"/>
    </row>
    <row r="308" spans="1:6">
      <c r="A308" s="1747"/>
      <c r="B308" s="1751" t="s">
        <v>924</v>
      </c>
      <c r="C308" s="1749"/>
      <c r="D308" s="1750"/>
      <c r="E308" s="2349"/>
      <c r="F308" s="1539"/>
    </row>
    <row r="309" spans="1:6">
      <c r="A309" s="1747"/>
      <c r="B309" s="1751" t="s">
        <v>925</v>
      </c>
      <c r="C309" s="1749"/>
      <c r="D309" s="1750"/>
      <c r="E309" s="2349"/>
      <c r="F309" s="1539"/>
    </row>
    <row r="310" spans="1:6">
      <c r="A310" s="1747"/>
      <c r="B310" s="1751" t="s">
        <v>926</v>
      </c>
      <c r="C310" s="1749"/>
      <c r="D310" s="1750"/>
      <c r="E310" s="2349"/>
      <c r="F310" s="1539"/>
    </row>
    <row r="311" spans="1:6">
      <c r="A311" s="1747"/>
      <c r="B311" s="1751" t="s">
        <v>927</v>
      </c>
      <c r="C311" s="1749"/>
      <c r="D311" s="1750"/>
      <c r="E311" s="2349"/>
      <c r="F311" s="1539"/>
    </row>
    <row r="312" spans="1:6">
      <c r="A312" s="1747"/>
      <c r="B312" s="1751" t="s">
        <v>928</v>
      </c>
      <c r="C312" s="1749"/>
      <c r="D312" s="1750"/>
      <c r="E312" s="2349"/>
      <c r="F312" s="1539"/>
    </row>
    <row r="313" spans="1:6">
      <c r="A313" s="1747"/>
      <c r="B313" s="1751" t="s">
        <v>929</v>
      </c>
      <c r="C313" s="1749"/>
      <c r="D313" s="1750"/>
      <c r="E313" s="2349"/>
      <c r="F313" s="1539"/>
    </row>
    <row r="314" spans="1:6">
      <c r="A314" s="1747"/>
      <c r="B314" s="1751" t="s">
        <v>930</v>
      </c>
      <c r="C314" s="1749"/>
      <c r="D314" s="1750"/>
      <c r="E314" s="2349"/>
      <c r="F314" s="1539"/>
    </row>
    <row r="315" spans="1:6">
      <c r="A315" s="1747"/>
      <c r="B315" s="1751" t="s">
        <v>931</v>
      </c>
      <c r="C315" s="1749"/>
      <c r="D315" s="1750"/>
      <c r="E315" s="2349"/>
      <c r="F315" s="1539"/>
    </row>
    <row r="316" spans="1:6">
      <c r="A316" s="1747"/>
      <c r="B316" s="1751" t="s">
        <v>932</v>
      </c>
      <c r="C316" s="1749"/>
      <c r="D316" s="1750"/>
      <c r="E316" s="2349"/>
      <c r="F316" s="1539"/>
    </row>
    <row r="317" spans="1:6">
      <c r="A317" s="1747"/>
      <c r="B317" s="1751" t="s">
        <v>933</v>
      </c>
      <c r="C317" s="1749"/>
      <c r="D317" s="1750"/>
      <c r="E317" s="2349"/>
      <c r="F317" s="1539"/>
    </row>
    <row r="318" spans="1:6">
      <c r="A318" s="1747"/>
      <c r="B318" s="1751" t="s">
        <v>934</v>
      </c>
      <c r="C318" s="1749"/>
      <c r="D318" s="1750"/>
      <c r="E318" s="2349"/>
      <c r="F318" s="1539"/>
    </row>
    <row r="319" spans="1:6">
      <c r="A319" s="1747"/>
      <c r="B319" s="1751" t="s">
        <v>935</v>
      </c>
      <c r="C319" s="1749"/>
      <c r="D319" s="1750"/>
      <c r="E319" s="2349"/>
      <c r="F319" s="1539"/>
    </row>
    <row r="320" spans="1:6">
      <c r="A320" s="1747"/>
      <c r="B320" s="1751" t="s">
        <v>936</v>
      </c>
      <c r="C320" s="1749"/>
      <c r="D320" s="1750"/>
      <c r="E320" s="2349"/>
      <c r="F320" s="1539"/>
    </row>
    <row r="321" spans="1:6">
      <c r="A321" s="1747"/>
      <c r="B321" s="1751" t="s">
        <v>937</v>
      </c>
      <c r="C321" s="1749"/>
      <c r="D321" s="1750"/>
      <c r="E321" s="2349"/>
      <c r="F321" s="1539"/>
    </row>
    <row r="322" spans="1:6">
      <c r="A322" s="1747"/>
      <c r="B322" s="1751" t="s">
        <v>938</v>
      </c>
      <c r="C322" s="1749"/>
      <c r="D322" s="1750"/>
      <c r="E322" s="2349"/>
      <c r="F322" s="1539"/>
    </row>
    <row r="323" spans="1:6">
      <c r="A323" s="1747"/>
      <c r="B323" s="1751" t="s">
        <v>939</v>
      </c>
      <c r="C323" s="1749"/>
      <c r="D323" s="1750"/>
      <c r="E323" s="2349"/>
      <c r="F323" s="1539"/>
    </row>
    <row r="324" spans="1:6">
      <c r="A324" s="1747"/>
      <c r="B324" s="1751" t="s">
        <v>940</v>
      </c>
      <c r="C324" s="1749"/>
      <c r="D324" s="1750"/>
      <c r="E324" s="2349"/>
      <c r="F324" s="1539"/>
    </row>
    <row r="325" spans="1:6">
      <c r="A325" s="1747"/>
      <c r="B325" s="1751" t="s">
        <v>857</v>
      </c>
      <c r="C325" s="1749"/>
      <c r="D325" s="1750"/>
      <c r="E325" s="2349"/>
      <c r="F325" s="1539"/>
    </row>
    <row r="326" spans="1:6">
      <c r="A326" s="1747"/>
      <c r="B326" s="1751" t="s">
        <v>858</v>
      </c>
      <c r="C326" s="1749"/>
      <c r="D326" s="1750"/>
      <c r="E326" s="2349"/>
      <c r="F326" s="1539"/>
    </row>
    <row r="327" spans="1:6">
      <c r="A327" s="1747"/>
      <c r="B327" s="1751" t="s">
        <v>804</v>
      </c>
      <c r="C327" s="1749"/>
      <c r="D327" s="1750"/>
      <c r="E327" s="2349"/>
      <c r="F327" s="1539"/>
    </row>
    <row r="328" spans="1:6">
      <c r="A328" s="1747"/>
      <c r="B328" s="1751" t="s">
        <v>941</v>
      </c>
      <c r="C328" s="1749" t="s">
        <v>272</v>
      </c>
      <c r="D328" s="1750">
        <v>1</v>
      </c>
      <c r="E328" s="2349">
        <v>2025</v>
      </c>
      <c r="F328" s="1539">
        <f>D328*E328</f>
        <v>2025</v>
      </c>
    </row>
    <row r="329" spans="1:6" ht="26.25" customHeight="1">
      <c r="A329" s="1747"/>
      <c r="B329" s="1751" t="s">
        <v>5263</v>
      </c>
      <c r="C329" s="1749"/>
      <c r="D329" s="1750"/>
      <c r="E329" s="2349"/>
      <c r="F329" s="1539"/>
    </row>
    <row r="330" spans="1:6" ht="22.5">
      <c r="A330" s="1747" t="s">
        <v>942</v>
      </c>
      <c r="B330" s="1751" t="s">
        <v>943</v>
      </c>
      <c r="C330" s="1749"/>
      <c r="D330" s="1750"/>
      <c r="E330" s="2349"/>
      <c r="F330" s="1539"/>
    </row>
    <row r="331" spans="1:6">
      <c r="A331" s="1747"/>
      <c r="B331" s="1751" t="s">
        <v>944</v>
      </c>
      <c r="C331" s="1749"/>
      <c r="D331" s="1750"/>
      <c r="E331" s="2349"/>
      <c r="F331" s="1539"/>
    </row>
    <row r="332" spans="1:6">
      <c r="A332" s="1747"/>
      <c r="B332" s="1751" t="s">
        <v>945</v>
      </c>
      <c r="C332" s="1749"/>
      <c r="D332" s="1750"/>
      <c r="E332" s="2349"/>
      <c r="F332" s="1539"/>
    </row>
    <row r="333" spans="1:6">
      <c r="A333" s="1747"/>
      <c r="B333" s="1751" t="s">
        <v>946</v>
      </c>
      <c r="C333" s="1749"/>
      <c r="D333" s="1750"/>
      <c r="E333" s="2349"/>
      <c r="F333" s="1539"/>
    </row>
    <row r="334" spans="1:6">
      <c r="A334" s="1747"/>
      <c r="B334" s="1751" t="s">
        <v>947</v>
      </c>
      <c r="C334" s="1749"/>
      <c r="D334" s="1750"/>
      <c r="E334" s="2349"/>
      <c r="F334" s="1539"/>
    </row>
    <row r="335" spans="1:6">
      <c r="A335" s="1747"/>
      <c r="B335" s="1751" t="s">
        <v>948</v>
      </c>
      <c r="C335" s="1749"/>
      <c r="D335" s="1750"/>
      <c r="E335" s="2349"/>
      <c r="F335" s="1539"/>
    </row>
    <row r="336" spans="1:6">
      <c r="A336" s="1747"/>
      <c r="B336" s="1751" t="s">
        <v>949</v>
      </c>
      <c r="C336" s="1749"/>
      <c r="D336" s="1750"/>
      <c r="E336" s="2349"/>
      <c r="F336" s="1539"/>
    </row>
    <row r="337" spans="1:6">
      <c r="A337" s="1747"/>
      <c r="B337" s="1751" t="s">
        <v>950</v>
      </c>
      <c r="C337" s="1749"/>
      <c r="D337" s="1750"/>
      <c r="E337" s="2349"/>
      <c r="F337" s="1539"/>
    </row>
    <row r="338" spans="1:6">
      <c r="A338" s="1747"/>
      <c r="B338" s="1751" t="s">
        <v>804</v>
      </c>
      <c r="C338" s="1749"/>
      <c r="D338" s="1750"/>
      <c r="E338" s="2349"/>
      <c r="F338" s="1539"/>
    </row>
    <row r="339" spans="1:6">
      <c r="A339" s="1747"/>
      <c r="B339" s="1751" t="s">
        <v>951</v>
      </c>
      <c r="C339" s="1749" t="s">
        <v>272</v>
      </c>
      <c r="D339" s="1750">
        <v>1</v>
      </c>
      <c r="E339" s="2349">
        <v>392</v>
      </c>
      <c r="F339" s="1539">
        <f>D339*E339</f>
        <v>392</v>
      </c>
    </row>
    <row r="340" spans="1:6">
      <c r="A340" s="1747"/>
      <c r="B340" s="1751"/>
      <c r="C340" s="1749"/>
      <c r="D340" s="1750"/>
      <c r="E340" s="2349"/>
      <c r="F340" s="1539"/>
    </row>
    <row r="341" spans="1:6" ht="22.5">
      <c r="A341" s="1747" t="s">
        <v>952</v>
      </c>
      <c r="B341" s="1751" t="s">
        <v>953</v>
      </c>
      <c r="C341" s="1749"/>
      <c r="D341" s="1750"/>
      <c r="E341" s="2349"/>
      <c r="F341" s="1539"/>
    </row>
    <row r="342" spans="1:6">
      <c r="A342" s="1747"/>
      <c r="B342" s="1751" t="s">
        <v>909</v>
      </c>
      <c r="C342" s="1749" t="s">
        <v>272</v>
      </c>
      <c r="D342" s="1750">
        <v>1</v>
      </c>
      <c r="E342" s="2349">
        <v>40</v>
      </c>
      <c r="F342" s="1539">
        <f>D342*E342</f>
        <v>40</v>
      </c>
    </row>
    <row r="343" spans="1:6">
      <c r="A343" s="1762"/>
      <c r="B343"/>
      <c r="C343"/>
      <c r="D343"/>
      <c r="F343" s="1766"/>
    </row>
    <row r="344" spans="1:6" ht="22.5">
      <c r="A344" s="1563" t="s">
        <v>954</v>
      </c>
      <c r="B344" s="177" t="s">
        <v>955</v>
      </c>
      <c r="C344" s="178"/>
      <c r="D344" s="179"/>
      <c r="E344" s="1558"/>
      <c r="F344" s="23"/>
    </row>
    <row r="345" spans="1:6">
      <c r="A345" s="1762"/>
      <c r="B345"/>
      <c r="C345"/>
      <c r="D345"/>
      <c r="F345" s="1766"/>
    </row>
    <row r="346" spans="1:6" ht="22.5">
      <c r="A346" s="1747" t="s">
        <v>957</v>
      </c>
      <c r="B346" s="1751" t="s">
        <v>958</v>
      </c>
      <c r="C346" s="1749"/>
      <c r="D346" s="1750"/>
      <c r="E346" s="2349"/>
      <c r="F346" s="1539"/>
    </row>
    <row r="347" spans="1:6">
      <c r="A347" s="1747"/>
      <c r="B347" s="1751" t="s">
        <v>959</v>
      </c>
      <c r="C347" s="1749"/>
      <c r="D347" s="1750"/>
      <c r="E347" s="2349"/>
      <c r="F347" s="1539"/>
    </row>
    <row r="348" spans="1:6">
      <c r="A348" s="1747"/>
      <c r="B348" s="1751" t="s">
        <v>960</v>
      </c>
      <c r="C348" s="1749"/>
      <c r="D348" s="1750"/>
      <c r="E348" s="2349"/>
      <c r="F348" s="1539"/>
    </row>
    <row r="349" spans="1:6">
      <c r="A349" s="1747"/>
      <c r="B349" s="1751" t="s">
        <v>961</v>
      </c>
      <c r="C349" s="1749"/>
      <c r="D349" s="1750"/>
      <c r="E349" s="2349"/>
      <c r="F349" s="1539"/>
    </row>
    <row r="350" spans="1:6">
      <c r="A350" s="1747"/>
      <c r="B350" s="1751" t="s">
        <v>962</v>
      </c>
      <c r="C350" s="1749"/>
      <c r="D350" s="1750"/>
      <c r="E350" s="2349"/>
      <c r="F350" s="1539"/>
    </row>
    <row r="351" spans="1:6">
      <c r="A351" s="1747"/>
      <c r="B351" s="1751" t="s">
        <v>963</v>
      </c>
      <c r="C351" s="1749"/>
      <c r="D351" s="1750"/>
      <c r="E351" s="2349"/>
      <c r="F351" s="1539"/>
    </row>
    <row r="352" spans="1:6">
      <c r="A352" s="1747"/>
      <c r="B352" s="1751" t="s">
        <v>964</v>
      </c>
      <c r="C352" s="1749"/>
      <c r="D352" s="1750"/>
      <c r="E352" s="2349"/>
      <c r="F352" s="1539"/>
    </row>
    <row r="353" spans="1:6">
      <c r="A353" s="1747"/>
      <c r="B353" s="1751" t="s">
        <v>965</v>
      </c>
      <c r="C353" s="1749"/>
      <c r="D353" s="1750"/>
      <c r="E353" s="2349"/>
      <c r="F353" s="1539"/>
    </row>
    <row r="354" spans="1:6">
      <c r="A354" s="1747"/>
      <c r="B354" s="1751" t="s">
        <v>966</v>
      </c>
      <c r="C354" s="1749"/>
      <c r="D354" s="1750"/>
      <c r="E354" s="2349"/>
      <c r="F354" s="1539"/>
    </row>
    <row r="355" spans="1:6">
      <c r="A355" s="1747"/>
      <c r="B355" s="1751" t="s">
        <v>967</v>
      </c>
      <c r="C355" s="1749"/>
      <c r="D355" s="1750"/>
      <c r="E355" s="2349"/>
      <c r="F355" s="1539"/>
    </row>
    <row r="356" spans="1:6">
      <c r="A356" s="1747"/>
      <c r="B356" s="1751" t="s">
        <v>968</v>
      </c>
      <c r="C356" s="1749"/>
      <c r="D356" s="1750"/>
      <c r="E356" s="2349"/>
      <c r="F356" s="1539"/>
    </row>
    <row r="357" spans="1:6">
      <c r="A357" s="1747"/>
      <c r="B357" s="1751" t="s">
        <v>969</v>
      </c>
      <c r="C357" s="1749"/>
      <c r="D357" s="1750"/>
      <c r="E357" s="2349"/>
      <c r="F357" s="1539"/>
    </row>
    <row r="358" spans="1:6">
      <c r="A358" s="1747"/>
      <c r="B358" s="1751" t="s">
        <v>970</v>
      </c>
      <c r="C358" s="1749"/>
      <c r="D358" s="1750"/>
      <c r="E358" s="2349"/>
      <c r="F358" s="1539"/>
    </row>
    <row r="359" spans="1:6">
      <c r="A359" s="1747"/>
      <c r="B359" s="1751" t="s">
        <v>971</v>
      </c>
      <c r="C359" s="1749"/>
      <c r="D359" s="1750"/>
      <c r="E359" s="2349"/>
      <c r="F359" s="1539"/>
    </row>
    <row r="360" spans="1:6">
      <c r="A360" s="1747"/>
      <c r="B360" s="1751" t="s">
        <v>972</v>
      </c>
      <c r="C360" s="1749"/>
      <c r="D360" s="1750"/>
      <c r="E360" s="2349"/>
      <c r="F360" s="1539"/>
    </row>
    <row r="361" spans="1:6">
      <c r="A361" s="1747"/>
      <c r="B361" s="1751" t="s">
        <v>973</v>
      </c>
      <c r="C361" s="1749"/>
      <c r="D361" s="1750"/>
      <c r="E361" s="2349"/>
      <c r="F361" s="1539"/>
    </row>
    <row r="362" spans="1:6">
      <c r="A362" s="1747"/>
      <c r="B362" s="1751" t="s">
        <v>974</v>
      </c>
      <c r="C362" s="1749"/>
      <c r="D362" s="1750"/>
      <c r="E362" s="2349"/>
      <c r="F362" s="1539"/>
    </row>
    <row r="363" spans="1:6">
      <c r="A363" s="1747"/>
      <c r="B363" s="1751" t="s">
        <v>975</v>
      </c>
      <c r="C363" s="1749"/>
      <c r="D363" s="1750"/>
      <c r="E363" s="2349"/>
      <c r="F363" s="1539"/>
    </row>
    <row r="364" spans="1:6">
      <c r="A364" s="1747"/>
      <c r="B364" s="1751" t="s">
        <v>804</v>
      </c>
      <c r="C364" s="1749"/>
      <c r="D364" s="1750"/>
      <c r="E364" s="2349"/>
      <c r="F364" s="1539"/>
    </row>
    <row r="365" spans="1:6">
      <c r="A365" s="1747"/>
      <c r="B365" s="1751" t="s">
        <v>976</v>
      </c>
      <c r="C365" s="1749" t="s">
        <v>272</v>
      </c>
      <c r="D365" s="1750">
        <v>1</v>
      </c>
      <c r="E365" s="2349">
        <v>2177</v>
      </c>
      <c r="F365" s="1539">
        <f>D365*E365</f>
        <v>2177</v>
      </c>
    </row>
    <row r="366" spans="1:6">
      <c r="A366" s="1747"/>
      <c r="B366" s="1751"/>
      <c r="C366" s="1749"/>
      <c r="D366" s="1750"/>
      <c r="E366" s="2349"/>
      <c r="F366" s="1539"/>
    </row>
    <row r="367" spans="1:6" ht="22.5">
      <c r="A367" s="1747" t="s">
        <v>977</v>
      </c>
      <c r="B367" s="1751" t="s">
        <v>978</v>
      </c>
      <c r="C367" s="1749"/>
      <c r="D367" s="1750"/>
      <c r="E367" s="2349"/>
      <c r="F367" s="1539"/>
    </row>
    <row r="368" spans="1:6">
      <c r="A368" s="1747"/>
      <c r="B368" s="1751" t="s">
        <v>959</v>
      </c>
      <c r="C368" s="1749"/>
      <c r="D368" s="1750"/>
      <c r="E368" s="2349"/>
      <c r="F368" s="1539"/>
    </row>
    <row r="369" spans="1:6">
      <c r="A369" s="1747"/>
      <c r="B369" s="1751" t="s">
        <v>960</v>
      </c>
      <c r="C369" s="1749"/>
      <c r="D369" s="1750"/>
      <c r="E369" s="2349"/>
      <c r="F369" s="1539"/>
    </row>
    <row r="370" spans="1:6">
      <c r="A370" s="1747"/>
      <c r="B370" s="1751" t="s">
        <v>979</v>
      </c>
      <c r="C370" s="1749"/>
      <c r="D370" s="1750"/>
      <c r="E370" s="2349"/>
      <c r="F370" s="1539"/>
    </row>
    <row r="371" spans="1:6">
      <c r="A371" s="1747"/>
      <c r="B371" s="1751" t="s">
        <v>980</v>
      </c>
      <c r="C371" s="1749"/>
      <c r="D371" s="1750"/>
      <c r="E371" s="2349"/>
      <c r="F371" s="1539"/>
    </row>
    <row r="372" spans="1:6">
      <c r="A372" s="1747"/>
      <c r="B372" s="1751" t="s">
        <v>981</v>
      </c>
      <c r="C372" s="1749"/>
      <c r="D372" s="1750"/>
      <c r="E372" s="2349"/>
      <c r="F372" s="1539"/>
    </row>
    <row r="373" spans="1:6">
      <c r="A373" s="1747"/>
      <c r="B373" s="1751" t="s">
        <v>982</v>
      </c>
      <c r="C373" s="1749"/>
      <c r="D373" s="1750"/>
      <c r="E373" s="2349"/>
      <c r="F373" s="1539"/>
    </row>
    <row r="374" spans="1:6">
      <c r="A374" s="1747"/>
      <c r="B374" s="1751" t="s">
        <v>983</v>
      </c>
      <c r="C374" s="1749"/>
      <c r="D374" s="1750"/>
      <c r="E374" s="2349"/>
      <c r="F374" s="1539"/>
    </row>
    <row r="375" spans="1:6">
      <c r="A375" s="1747"/>
      <c r="B375" s="1751" t="s">
        <v>984</v>
      </c>
      <c r="C375" s="1749"/>
      <c r="D375" s="1750"/>
      <c r="E375" s="2349"/>
      <c r="F375" s="1539"/>
    </row>
    <row r="376" spans="1:6">
      <c r="A376" s="1747"/>
      <c r="B376" s="1751" t="s">
        <v>985</v>
      </c>
      <c r="C376" s="1749"/>
      <c r="D376" s="1750"/>
      <c r="E376" s="2349"/>
      <c r="F376" s="1539"/>
    </row>
    <row r="377" spans="1:6">
      <c r="A377" s="1747"/>
      <c r="B377" s="1751" t="s">
        <v>986</v>
      </c>
      <c r="C377" s="1749"/>
      <c r="D377" s="1750"/>
      <c r="E377" s="2349"/>
      <c r="F377" s="1539"/>
    </row>
    <row r="378" spans="1:6">
      <c r="A378" s="1747"/>
      <c r="B378" s="1751" t="s">
        <v>987</v>
      </c>
      <c r="C378" s="1749"/>
      <c r="D378" s="1750"/>
      <c r="E378" s="2349"/>
      <c r="F378" s="1539"/>
    </row>
    <row r="379" spans="1:6">
      <c r="A379" s="1747"/>
      <c r="B379" s="1751" t="s">
        <v>969</v>
      </c>
      <c r="C379" s="1749"/>
      <c r="D379" s="1750"/>
      <c r="E379" s="2349"/>
      <c r="F379" s="1539"/>
    </row>
    <row r="380" spans="1:6">
      <c r="A380" s="1747"/>
      <c r="B380" s="1751" t="s">
        <v>988</v>
      </c>
      <c r="C380" s="1749"/>
      <c r="D380" s="1750"/>
      <c r="E380" s="2349"/>
      <c r="F380" s="1539"/>
    </row>
    <row r="381" spans="1:6">
      <c r="A381" s="1747"/>
      <c r="B381" s="1751" t="s">
        <v>989</v>
      </c>
      <c r="C381" s="1749"/>
      <c r="D381" s="1750"/>
      <c r="E381" s="2349"/>
      <c r="F381" s="1539"/>
    </row>
    <row r="382" spans="1:6">
      <c r="A382" s="1747"/>
      <c r="B382" s="1751" t="s">
        <v>990</v>
      </c>
      <c r="C382" s="1749"/>
      <c r="D382" s="1750"/>
      <c r="E382" s="2349"/>
      <c r="F382" s="1539"/>
    </row>
    <row r="383" spans="1:6">
      <c r="A383" s="1747"/>
      <c r="B383" s="1751" t="s">
        <v>804</v>
      </c>
      <c r="C383" s="1749"/>
      <c r="D383" s="1750"/>
      <c r="E383" s="2349"/>
      <c r="F383" s="1539"/>
    </row>
    <row r="384" spans="1:6">
      <c r="A384" s="1747"/>
      <c r="B384" s="1751" t="s">
        <v>976</v>
      </c>
      <c r="C384" s="1749" t="s">
        <v>272</v>
      </c>
      <c r="D384" s="1750">
        <v>2</v>
      </c>
      <c r="E384" s="2349">
        <v>8928</v>
      </c>
      <c r="F384" s="1539">
        <f>D384*E384</f>
        <v>17856</v>
      </c>
    </row>
    <row r="385" spans="1:6">
      <c r="A385" s="1747"/>
      <c r="B385" s="1751"/>
      <c r="C385" s="1749"/>
      <c r="D385" s="1750"/>
      <c r="E385" s="2349"/>
      <c r="F385" s="1539"/>
    </row>
    <row r="386" spans="1:6" ht="22.5">
      <c r="A386" s="1747" t="s">
        <v>956</v>
      </c>
      <c r="B386" s="1751" t="s">
        <v>991</v>
      </c>
      <c r="C386" s="1749"/>
      <c r="D386" s="1750"/>
      <c r="E386" s="2349"/>
      <c r="F386" s="1539"/>
    </row>
    <row r="387" spans="1:6">
      <c r="A387" s="1747"/>
      <c r="B387" s="1751" t="s">
        <v>992</v>
      </c>
      <c r="C387" s="1749"/>
      <c r="D387" s="1750"/>
      <c r="E387" s="2349"/>
      <c r="F387" s="1539"/>
    </row>
    <row r="388" spans="1:6">
      <c r="A388" s="1747"/>
      <c r="B388" s="1751" t="s">
        <v>993</v>
      </c>
      <c r="C388" s="1749"/>
      <c r="D388" s="1750"/>
      <c r="E388" s="2349"/>
      <c r="F388" s="1539"/>
    </row>
    <row r="389" spans="1:6">
      <c r="A389" s="1747"/>
      <c r="B389" s="1751" t="s">
        <v>994</v>
      </c>
      <c r="C389" s="1749"/>
      <c r="D389" s="1750"/>
      <c r="E389" s="2349"/>
      <c r="F389" s="1539"/>
    </row>
    <row r="390" spans="1:6">
      <c r="A390" s="1747"/>
      <c r="B390" s="1751" t="s">
        <v>995</v>
      </c>
      <c r="C390" s="1749"/>
      <c r="D390" s="1750"/>
      <c r="E390" s="2349"/>
      <c r="F390" s="1539"/>
    </row>
    <row r="391" spans="1:6">
      <c r="A391" s="1747"/>
      <c r="B391" s="1751" t="s">
        <v>982</v>
      </c>
      <c r="C391" s="1749"/>
      <c r="D391" s="1750"/>
      <c r="E391" s="2349"/>
      <c r="F391" s="1539"/>
    </row>
    <row r="392" spans="1:6">
      <c r="A392" s="1747"/>
      <c r="B392" s="1751" t="s">
        <v>996</v>
      </c>
      <c r="C392" s="1749"/>
      <c r="D392" s="1750"/>
      <c r="E392" s="2349"/>
      <c r="F392" s="1539"/>
    </row>
    <row r="393" spans="1:6">
      <c r="A393" s="1747"/>
      <c r="B393" s="1751" t="s">
        <v>997</v>
      </c>
      <c r="C393" s="1749"/>
      <c r="D393" s="1750"/>
      <c r="E393" s="2349"/>
      <c r="F393" s="1539"/>
    </row>
    <row r="394" spans="1:6">
      <c r="A394" s="1747"/>
      <c r="B394" s="1751" t="s">
        <v>998</v>
      </c>
      <c r="C394" s="1749"/>
      <c r="D394" s="1750"/>
      <c r="E394" s="2349"/>
      <c r="F394" s="1539"/>
    </row>
    <row r="395" spans="1:6">
      <c r="A395" s="1747"/>
      <c r="B395" s="1751" t="s">
        <v>999</v>
      </c>
      <c r="C395" s="1749"/>
      <c r="D395" s="1750"/>
      <c r="E395" s="2349"/>
      <c r="F395" s="1539"/>
    </row>
    <row r="396" spans="1:6">
      <c r="A396" s="1747"/>
      <c r="B396" s="1751" t="s">
        <v>1000</v>
      </c>
      <c r="C396" s="1749"/>
      <c r="D396" s="1750"/>
      <c r="E396" s="2349"/>
      <c r="F396" s="1539"/>
    </row>
    <row r="397" spans="1:6">
      <c r="A397" s="1747"/>
      <c r="B397" s="1751" t="s">
        <v>1001</v>
      </c>
      <c r="C397" s="1749" t="s">
        <v>272</v>
      </c>
      <c r="D397" s="1750">
        <v>1</v>
      </c>
      <c r="E397" s="2349">
        <v>670</v>
      </c>
      <c r="F397" s="1539">
        <f>D397*E397</f>
        <v>670</v>
      </c>
    </row>
    <row r="398" spans="1:6">
      <c r="A398" s="1747"/>
      <c r="B398" s="1751"/>
      <c r="C398" s="1749"/>
      <c r="D398" s="1750"/>
      <c r="E398" s="2349"/>
      <c r="F398" s="1539"/>
    </row>
    <row r="399" spans="1:6" ht="22.5">
      <c r="A399" s="1747" t="s">
        <v>1026</v>
      </c>
      <c r="B399" s="1751" t="s">
        <v>1002</v>
      </c>
      <c r="C399" s="1749"/>
      <c r="D399" s="1750"/>
      <c r="E399" s="2349"/>
      <c r="F399" s="1539"/>
    </row>
    <row r="400" spans="1:6">
      <c r="A400" s="1747"/>
      <c r="B400" s="1751" t="s">
        <v>1003</v>
      </c>
      <c r="C400" s="1749"/>
      <c r="D400" s="1750"/>
      <c r="E400" s="134"/>
      <c r="F400" s="1539"/>
    </row>
    <row r="401" spans="1:6">
      <c r="A401" s="1747"/>
      <c r="B401" s="1751" t="s">
        <v>1004</v>
      </c>
      <c r="C401" s="1749"/>
      <c r="D401" s="1750"/>
      <c r="E401" s="134"/>
      <c r="F401" s="1539"/>
    </row>
    <row r="402" spans="1:6">
      <c r="A402" s="1747"/>
      <c r="B402" s="1751" t="s">
        <v>1005</v>
      </c>
      <c r="C402" s="1749"/>
      <c r="D402" s="1750"/>
      <c r="E402" s="134"/>
      <c r="F402" s="1539"/>
    </row>
    <row r="403" spans="1:6">
      <c r="A403" s="1747"/>
      <c r="B403" s="1751" t="s">
        <v>1006</v>
      </c>
      <c r="C403" s="1749"/>
      <c r="D403" s="1750"/>
      <c r="E403" s="134"/>
      <c r="F403" s="1539"/>
    </row>
    <row r="404" spans="1:6">
      <c r="A404" s="1747"/>
      <c r="B404" s="1751" t="s">
        <v>1007</v>
      </c>
      <c r="C404" s="1749"/>
      <c r="D404" s="1750"/>
      <c r="E404" s="134"/>
      <c r="F404" s="1539"/>
    </row>
    <row r="405" spans="1:6">
      <c r="A405" s="1747"/>
      <c r="B405" s="1751" t="s">
        <v>1008</v>
      </c>
      <c r="C405" s="1749"/>
      <c r="D405" s="1750"/>
      <c r="E405" s="134"/>
      <c r="F405" s="1539"/>
    </row>
    <row r="406" spans="1:6">
      <c r="A406" s="1747"/>
      <c r="B406" s="1751" t="s">
        <v>1009</v>
      </c>
      <c r="C406" s="1749"/>
      <c r="D406" s="1750"/>
      <c r="E406" s="134"/>
      <c r="F406" s="1539"/>
    </row>
    <row r="407" spans="1:6">
      <c r="A407" s="1747"/>
      <c r="B407" s="1751" t="s">
        <v>1010</v>
      </c>
      <c r="C407" s="1749"/>
      <c r="D407" s="1750"/>
      <c r="E407" s="134"/>
      <c r="F407" s="1539"/>
    </row>
    <row r="408" spans="1:6">
      <c r="A408" s="1747"/>
      <c r="B408" s="1751" t="s">
        <v>1011</v>
      </c>
      <c r="C408" s="1749"/>
      <c r="D408" s="1750"/>
      <c r="E408" s="134"/>
      <c r="F408" s="1539"/>
    </row>
    <row r="409" spans="1:6">
      <c r="A409" s="1747"/>
      <c r="B409" s="1751" t="s">
        <v>1012</v>
      </c>
      <c r="C409" s="1749"/>
      <c r="D409" s="1750"/>
      <c r="E409" s="134"/>
      <c r="F409" s="1539"/>
    </row>
    <row r="410" spans="1:6">
      <c r="A410" s="1747"/>
      <c r="B410" s="1751" t="s">
        <v>1013</v>
      </c>
      <c r="C410" s="1749"/>
      <c r="D410" s="1750"/>
      <c r="E410" s="134"/>
      <c r="F410" s="1539"/>
    </row>
    <row r="411" spans="1:6">
      <c r="A411" s="1747"/>
      <c r="B411" s="1751" t="s">
        <v>1014</v>
      </c>
      <c r="C411" s="1749"/>
      <c r="D411" s="1750"/>
      <c r="E411" s="134"/>
      <c r="F411" s="1539"/>
    </row>
    <row r="412" spans="1:6">
      <c r="A412" s="1747"/>
      <c r="B412" s="1751" t="s">
        <v>1015</v>
      </c>
      <c r="C412" s="1749"/>
      <c r="D412" s="1750"/>
      <c r="E412" s="134"/>
      <c r="F412" s="1539"/>
    </row>
    <row r="413" spans="1:6">
      <c r="A413" s="1747"/>
      <c r="B413" s="1751" t="s">
        <v>1016</v>
      </c>
      <c r="C413" s="1749"/>
      <c r="D413" s="1750"/>
      <c r="E413" s="134"/>
      <c r="F413" s="1539"/>
    </row>
    <row r="414" spans="1:6">
      <c r="A414" s="1747"/>
      <c r="B414" s="1751" t="s">
        <v>1017</v>
      </c>
      <c r="C414" s="1749"/>
      <c r="D414" s="1750"/>
      <c r="E414" s="134"/>
      <c r="F414" s="1539"/>
    </row>
    <row r="415" spans="1:6">
      <c r="A415" s="1747"/>
      <c r="B415" s="1751" t="s">
        <v>1018</v>
      </c>
      <c r="C415" s="1749"/>
      <c r="D415" s="1750"/>
      <c r="E415" s="134"/>
      <c r="F415" s="1539"/>
    </row>
    <row r="416" spans="1:6">
      <c r="A416" s="1747"/>
      <c r="B416" s="1751" t="s">
        <v>1019</v>
      </c>
      <c r="C416" s="1749"/>
      <c r="D416" s="1750"/>
      <c r="E416" s="134"/>
      <c r="F416" s="1539"/>
    </row>
    <row r="417" spans="1:6">
      <c r="A417" s="1747"/>
      <c r="B417" s="1751" t="s">
        <v>1020</v>
      </c>
      <c r="C417" s="1749"/>
      <c r="D417" s="1750"/>
      <c r="E417" s="134"/>
      <c r="F417" s="1539"/>
    </row>
    <row r="418" spans="1:6">
      <c r="A418" s="1747"/>
      <c r="B418" s="1751" t="s">
        <v>1021</v>
      </c>
      <c r="C418" s="1749"/>
      <c r="D418" s="1750"/>
      <c r="E418" s="134"/>
      <c r="F418" s="1539"/>
    </row>
    <row r="419" spans="1:6">
      <c r="A419" s="1747"/>
      <c r="B419" s="1751" t="s">
        <v>1022</v>
      </c>
      <c r="C419" s="1749"/>
      <c r="D419" s="1750"/>
      <c r="E419" s="134"/>
      <c r="F419" s="1539"/>
    </row>
    <row r="420" spans="1:6">
      <c r="A420" s="1747"/>
      <c r="B420" s="1751" t="s">
        <v>1023</v>
      </c>
      <c r="C420" s="1749"/>
      <c r="D420" s="1750"/>
      <c r="E420" s="134"/>
      <c r="F420" s="1539"/>
    </row>
    <row r="421" spans="1:6">
      <c r="A421" s="1747"/>
      <c r="B421" s="1751" t="s">
        <v>1024</v>
      </c>
      <c r="C421" s="1749"/>
      <c r="D421" s="1750"/>
      <c r="E421" s="134"/>
      <c r="F421" s="1539"/>
    </row>
    <row r="422" spans="1:6">
      <c r="A422" s="1747"/>
      <c r="B422" s="1751" t="s">
        <v>804</v>
      </c>
      <c r="C422" s="1749"/>
      <c r="D422" s="1750"/>
      <c r="E422" s="134"/>
      <c r="F422" s="1539"/>
    </row>
    <row r="423" spans="1:6">
      <c r="A423" s="1747"/>
      <c r="B423" s="1751" t="s">
        <v>1025</v>
      </c>
      <c r="C423" s="1749" t="s">
        <v>272</v>
      </c>
      <c r="D423" s="1750">
        <v>2</v>
      </c>
      <c r="E423" s="2349">
        <v>5074</v>
      </c>
      <c r="F423" s="1539">
        <f>D423*E423</f>
        <v>10148</v>
      </c>
    </row>
    <row r="424" spans="1:6">
      <c r="A424" s="1747"/>
      <c r="B424" s="1751"/>
      <c r="C424" s="1749"/>
      <c r="D424" s="1750"/>
      <c r="E424" s="2349"/>
      <c r="F424" s="1539"/>
    </row>
    <row r="425" spans="1:6" ht="22.5">
      <c r="A425" s="1747" t="s">
        <v>1076</v>
      </c>
      <c r="B425" s="1751" t="s">
        <v>1027</v>
      </c>
      <c r="C425" s="1749"/>
      <c r="D425" s="1750"/>
      <c r="E425" s="2349"/>
      <c r="F425" s="1539"/>
    </row>
    <row r="426" spans="1:6">
      <c r="A426" s="1747"/>
      <c r="B426" s="1751" t="s">
        <v>1028</v>
      </c>
      <c r="C426" s="1749"/>
      <c r="D426" s="1750"/>
      <c r="E426" s="2349"/>
      <c r="F426" s="1539"/>
    </row>
    <row r="427" spans="1:6">
      <c r="A427" s="1747"/>
      <c r="B427" s="1751" t="s">
        <v>1029</v>
      </c>
      <c r="C427" s="1749"/>
      <c r="D427" s="1750"/>
      <c r="E427" s="2349"/>
      <c r="F427" s="1539"/>
    </row>
    <row r="428" spans="1:6">
      <c r="A428" s="1747"/>
      <c r="B428" s="1751" t="s">
        <v>1030</v>
      </c>
      <c r="C428" s="1749"/>
      <c r="D428" s="1750"/>
      <c r="E428" s="2349"/>
      <c r="F428" s="1539"/>
    </row>
    <row r="429" spans="1:6">
      <c r="A429" s="1747"/>
      <c r="B429" s="1751" t="s">
        <v>1031</v>
      </c>
      <c r="C429" s="1749"/>
      <c r="D429" s="1750"/>
      <c r="E429" s="2349"/>
      <c r="F429" s="1539"/>
    </row>
    <row r="430" spans="1:6">
      <c r="A430" s="1747"/>
      <c r="B430" s="1751" t="s">
        <v>1032</v>
      </c>
      <c r="C430" s="1749"/>
      <c r="D430" s="1750"/>
      <c r="E430" s="2349"/>
      <c r="F430" s="1539"/>
    </row>
    <row r="431" spans="1:6">
      <c r="A431" s="1747"/>
      <c r="B431" s="1751" t="s">
        <v>1033</v>
      </c>
      <c r="C431" s="1749"/>
      <c r="D431" s="1750"/>
      <c r="E431" s="2349"/>
      <c r="F431" s="1539"/>
    </row>
    <row r="432" spans="1:6">
      <c r="A432" s="1747"/>
      <c r="B432" s="1751" t="s">
        <v>1034</v>
      </c>
      <c r="C432" s="1749"/>
      <c r="D432" s="1750"/>
      <c r="E432" s="2349"/>
      <c r="F432" s="1539"/>
    </row>
    <row r="433" spans="1:6">
      <c r="A433" s="1747"/>
      <c r="B433" s="1751" t="s">
        <v>1035</v>
      </c>
      <c r="C433" s="1749"/>
      <c r="D433" s="1750"/>
      <c r="E433" s="2349"/>
      <c r="F433" s="1539"/>
    </row>
    <row r="434" spans="1:6">
      <c r="A434" s="1747"/>
      <c r="B434" s="1751" t="s">
        <v>1036</v>
      </c>
      <c r="C434" s="1749"/>
      <c r="D434" s="1750"/>
      <c r="E434" s="2349"/>
      <c r="F434" s="1539"/>
    </row>
    <row r="435" spans="1:6">
      <c r="A435" s="1747"/>
      <c r="B435" s="1751" t="s">
        <v>1037</v>
      </c>
      <c r="C435" s="1749"/>
      <c r="D435" s="1750"/>
      <c r="E435" s="2349"/>
      <c r="F435" s="1539"/>
    </row>
    <row r="436" spans="1:6">
      <c r="A436" s="1747"/>
      <c r="B436" s="1751" t="s">
        <v>1038</v>
      </c>
      <c r="C436" s="1749"/>
      <c r="D436" s="1750"/>
      <c r="E436" s="2349"/>
      <c r="F436" s="1539"/>
    </row>
    <row r="437" spans="1:6">
      <c r="A437" s="1747"/>
      <c r="B437" s="1751" t="s">
        <v>1039</v>
      </c>
      <c r="C437" s="1749"/>
      <c r="D437" s="1750"/>
      <c r="E437" s="2349"/>
      <c r="F437" s="1539"/>
    </row>
    <row r="438" spans="1:6">
      <c r="A438" s="1747"/>
      <c r="B438" s="1751" t="s">
        <v>1040</v>
      </c>
      <c r="C438" s="1749"/>
      <c r="D438" s="1750"/>
      <c r="E438" s="2349"/>
      <c r="F438" s="1539"/>
    </row>
    <row r="439" spans="1:6">
      <c r="A439" s="1747"/>
      <c r="B439" s="1751" t="s">
        <v>1041</v>
      </c>
      <c r="C439" s="1749"/>
      <c r="D439" s="1750"/>
      <c r="E439" s="2349"/>
      <c r="F439" s="1539"/>
    </row>
    <row r="440" spans="1:6">
      <c r="A440" s="1747"/>
      <c r="B440" s="1751" t="s">
        <v>1042</v>
      </c>
      <c r="C440" s="1749"/>
      <c r="D440" s="1750"/>
      <c r="E440" s="2349"/>
      <c r="F440" s="1539"/>
    </row>
    <row r="441" spans="1:6">
      <c r="A441" s="1747"/>
      <c r="B441" s="1751" t="s">
        <v>1043</v>
      </c>
      <c r="C441" s="1749"/>
      <c r="D441" s="1750"/>
      <c r="E441" s="2349"/>
      <c r="F441" s="1539"/>
    </row>
    <row r="442" spans="1:6">
      <c r="A442" s="1747"/>
      <c r="B442" s="1751" t="s">
        <v>1044</v>
      </c>
      <c r="C442" s="1749"/>
      <c r="D442" s="1750"/>
      <c r="E442" s="2349"/>
      <c r="F442" s="1539"/>
    </row>
    <row r="443" spans="1:6">
      <c r="A443" s="1747"/>
      <c r="B443" s="1751" t="s">
        <v>1045</v>
      </c>
      <c r="C443" s="1749"/>
      <c r="D443" s="1750"/>
      <c r="E443" s="2349"/>
      <c r="F443" s="1539"/>
    </row>
    <row r="444" spans="1:6">
      <c r="A444" s="1747"/>
      <c r="B444" s="1751" t="s">
        <v>1046</v>
      </c>
      <c r="C444" s="1749"/>
      <c r="D444" s="1750"/>
      <c r="E444" s="2349"/>
      <c r="F444" s="1539"/>
    </row>
    <row r="445" spans="1:6">
      <c r="A445" s="1747"/>
      <c r="B445" s="1751" t="s">
        <v>1047</v>
      </c>
      <c r="C445" s="1749"/>
      <c r="D445" s="1750"/>
      <c r="E445" s="2349"/>
      <c r="F445" s="1539"/>
    </row>
    <row r="446" spans="1:6">
      <c r="A446" s="1747"/>
      <c r="B446" s="1751" t="s">
        <v>1048</v>
      </c>
      <c r="C446" s="1749"/>
      <c r="D446" s="1750"/>
      <c r="E446" s="2349"/>
      <c r="F446" s="1539"/>
    </row>
    <row r="447" spans="1:6">
      <c r="A447" s="1747"/>
      <c r="B447" s="1751" t="s">
        <v>1049</v>
      </c>
      <c r="C447" s="1749"/>
      <c r="D447" s="1750"/>
      <c r="E447" s="2349"/>
      <c r="F447" s="1539"/>
    </row>
    <row r="448" spans="1:6">
      <c r="A448" s="1747"/>
      <c r="B448" s="1751" t="s">
        <v>1050</v>
      </c>
      <c r="C448" s="1749"/>
      <c r="D448" s="1750"/>
      <c r="E448" s="2349"/>
      <c r="F448" s="1539"/>
    </row>
    <row r="449" spans="1:6">
      <c r="A449" s="1747"/>
      <c r="B449" s="1751" t="s">
        <v>1051</v>
      </c>
      <c r="C449" s="1749"/>
      <c r="D449" s="1750"/>
      <c r="E449" s="2349"/>
      <c r="F449" s="1539"/>
    </row>
    <row r="450" spans="1:6">
      <c r="A450" s="1747"/>
      <c r="B450" s="1751" t="s">
        <v>1052</v>
      </c>
      <c r="C450" s="1749"/>
      <c r="D450" s="1750"/>
      <c r="E450" s="2349"/>
      <c r="F450" s="1539"/>
    </row>
    <row r="451" spans="1:6">
      <c r="A451" s="1747"/>
      <c r="B451" s="1751" t="s">
        <v>1053</v>
      </c>
      <c r="C451" s="1749"/>
      <c r="D451" s="1750"/>
      <c r="E451" s="2349"/>
      <c r="F451" s="1539"/>
    </row>
    <row r="452" spans="1:6">
      <c r="A452" s="1747"/>
      <c r="B452" s="1751" t="s">
        <v>1054</v>
      </c>
      <c r="C452" s="1749"/>
      <c r="D452" s="1750"/>
      <c r="E452" s="2349"/>
      <c r="F452" s="1539"/>
    </row>
    <row r="453" spans="1:6">
      <c r="A453" s="1747"/>
      <c r="B453" s="1751" t="s">
        <v>1055</v>
      </c>
      <c r="C453" s="1749"/>
      <c r="D453" s="1750"/>
      <c r="E453" s="2349"/>
      <c r="F453" s="1539"/>
    </row>
    <row r="454" spans="1:6">
      <c r="A454" s="1747"/>
      <c r="B454" s="1751" t="s">
        <v>1056</v>
      </c>
      <c r="C454" s="1749"/>
      <c r="D454" s="1750"/>
      <c r="E454" s="2349"/>
      <c r="F454" s="1539"/>
    </row>
    <row r="455" spans="1:6">
      <c r="A455" s="1747"/>
      <c r="B455" s="1751" t="s">
        <v>1057</v>
      </c>
      <c r="C455" s="1749"/>
      <c r="D455" s="1750"/>
      <c r="E455" s="2349"/>
      <c r="F455" s="1539"/>
    </row>
    <row r="456" spans="1:6">
      <c r="A456" s="1747"/>
      <c r="B456" s="1751" t="s">
        <v>1058</v>
      </c>
      <c r="C456" s="1749"/>
      <c r="D456" s="1750"/>
      <c r="E456" s="2349"/>
      <c r="F456" s="1539"/>
    </row>
    <row r="457" spans="1:6">
      <c r="A457" s="1747"/>
      <c r="B457" s="1751" t="s">
        <v>1059</v>
      </c>
      <c r="C457" s="1749"/>
      <c r="D457" s="1750"/>
      <c r="E457" s="2349"/>
      <c r="F457" s="1539"/>
    </row>
    <row r="458" spans="1:6">
      <c r="A458" s="1747"/>
      <c r="B458" s="1751" t="s">
        <v>1060</v>
      </c>
      <c r="C458" s="1749"/>
      <c r="D458" s="1750"/>
      <c r="E458" s="2349"/>
      <c r="F458" s="1539"/>
    </row>
    <row r="459" spans="1:6">
      <c r="A459" s="1747"/>
      <c r="B459" s="1751" t="s">
        <v>1061</v>
      </c>
      <c r="C459" s="1749"/>
      <c r="D459" s="1750"/>
      <c r="E459" s="2349"/>
      <c r="F459" s="1539"/>
    </row>
    <row r="460" spans="1:6">
      <c r="A460" s="1747"/>
      <c r="B460" s="1751" t="s">
        <v>1062</v>
      </c>
      <c r="C460" s="1749"/>
      <c r="D460" s="1750"/>
      <c r="E460" s="2349"/>
      <c r="F460" s="1539"/>
    </row>
    <row r="461" spans="1:6">
      <c r="A461" s="1747"/>
      <c r="B461" s="1751" t="s">
        <v>1063</v>
      </c>
      <c r="C461" s="1749"/>
      <c r="D461" s="1750"/>
      <c r="E461" s="2349"/>
      <c r="F461" s="1539"/>
    </row>
    <row r="462" spans="1:6">
      <c r="A462" s="1747"/>
      <c r="B462" s="1751" t="s">
        <v>1064</v>
      </c>
      <c r="C462" s="1749"/>
      <c r="D462" s="1750"/>
      <c r="E462" s="2349"/>
      <c r="F462" s="1539"/>
    </row>
    <row r="463" spans="1:6">
      <c r="A463" s="1747"/>
      <c r="B463" s="1751" t="s">
        <v>1065</v>
      </c>
      <c r="C463" s="1749"/>
      <c r="D463" s="1750"/>
      <c r="E463" s="2349"/>
      <c r="F463" s="1539"/>
    </row>
    <row r="464" spans="1:6">
      <c r="A464" s="1747"/>
      <c r="B464" s="1751" t="s">
        <v>1066</v>
      </c>
      <c r="C464" s="1749"/>
      <c r="D464" s="1750"/>
      <c r="E464" s="2349"/>
      <c r="F464" s="1539"/>
    </row>
    <row r="465" spans="1:6">
      <c r="A465" s="1747"/>
      <c r="B465" s="1751" t="s">
        <v>1067</v>
      </c>
      <c r="C465" s="1749"/>
      <c r="D465" s="1750"/>
      <c r="E465" s="2349"/>
      <c r="F465" s="1539"/>
    </row>
    <row r="466" spans="1:6">
      <c r="A466" s="1747"/>
      <c r="B466" s="1751" t="s">
        <v>1068</v>
      </c>
      <c r="C466" s="1749"/>
      <c r="D466" s="1750"/>
      <c r="E466" s="2349"/>
      <c r="F466" s="1539"/>
    </row>
    <row r="467" spans="1:6">
      <c r="A467" s="1747"/>
      <c r="B467" s="1751" t="s">
        <v>1069</v>
      </c>
      <c r="C467" s="1749"/>
      <c r="D467" s="1750"/>
      <c r="E467" s="2349"/>
      <c r="F467" s="1539"/>
    </row>
    <row r="468" spans="1:6">
      <c r="A468" s="1747"/>
      <c r="B468" s="1751" t="s">
        <v>1070</v>
      </c>
      <c r="C468" s="1749"/>
      <c r="D468" s="1750"/>
      <c r="E468" s="2349"/>
      <c r="F468" s="1539"/>
    </row>
    <row r="469" spans="1:6">
      <c r="A469" s="1747"/>
      <c r="B469" s="1751" t="s">
        <v>1071</v>
      </c>
      <c r="C469" s="1749"/>
      <c r="D469" s="1750"/>
      <c r="E469" s="2349"/>
      <c r="F469" s="1539"/>
    </row>
    <row r="470" spans="1:6">
      <c r="A470" s="1747"/>
      <c r="B470" s="1751" t="s">
        <v>1072</v>
      </c>
      <c r="C470" s="1749"/>
      <c r="D470" s="1750"/>
      <c r="E470" s="2349"/>
      <c r="F470" s="1539"/>
    </row>
    <row r="471" spans="1:6">
      <c r="A471" s="1747"/>
      <c r="B471" s="1751" t="s">
        <v>1073</v>
      </c>
      <c r="C471" s="1749"/>
      <c r="D471" s="1750"/>
      <c r="E471" s="2349"/>
      <c r="F471" s="1539"/>
    </row>
    <row r="472" spans="1:6">
      <c r="A472" s="1747"/>
      <c r="B472" s="1751" t="s">
        <v>1074</v>
      </c>
      <c r="C472" s="1749"/>
      <c r="D472" s="1750"/>
      <c r="E472" s="2349"/>
      <c r="F472" s="1539"/>
    </row>
    <row r="473" spans="1:6">
      <c r="A473" s="1747"/>
      <c r="B473" s="1751" t="s">
        <v>804</v>
      </c>
      <c r="C473" s="1749"/>
      <c r="D473" s="1750"/>
      <c r="E473" s="2349"/>
      <c r="F473" s="1539"/>
    </row>
    <row r="474" spans="1:6">
      <c r="A474" s="1747"/>
      <c r="B474" s="1751" t="s">
        <v>1075</v>
      </c>
      <c r="C474" s="1749" t="s">
        <v>272</v>
      </c>
      <c r="D474" s="1750">
        <v>1</v>
      </c>
      <c r="E474" s="2349">
        <v>30322</v>
      </c>
      <c r="F474" s="1539">
        <f>D474*E474</f>
        <v>30322</v>
      </c>
    </row>
    <row r="475" spans="1:6">
      <c r="A475" s="1747"/>
      <c r="B475" s="1751"/>
      <c r="C475" s="1749"/>
      <c r="D475" s="1750"/>
      <c r="E475" s="2349"/>
      <c r="F475" s="1539"/>
    </row>
    <row r="476" spans="1:6" ht="22.5">
      <c r="A476" s="1747" t="s">
        <v>1077</v>
      </c>
      <c r="B476" s="1751" t="s">
        <v>1078</v>
      </c>
      <c r="C476" s="1749"/>
      <c r="D476" s="1750"/>
      <c r="E476" s="2349"/>
      <c r="F476" s="1539"/>
    </row>
    <row r="477" spans="1:6">
      <c r="A477" s="1747"/>
      <c r="B477" s="1751" t="s">
        <v>1079</v>
      </c>
      <c r="C477" s="1749"/>
      <c r="D477" s="1750"/>
      <c r="E477" s="2349"/>
      <c r="F477" s="1539"/>
    </row>
    <row r="478" spans="1:6">
      <c r="A478" s="1747"/>
      <c r="B478" s="1751" t="s">
        <v>1080</v>
      </c>
      <c r="C478" s="1749"/>
      <c r="D478" s="1750"/>
      <c r="E478" s="2349"/>
      <c r="F478" s="1539"/>
    </row>
    <row r="479" spans="1:6">
      <c r="A479" s="1747"/>
      <c r="B479" s="1751" t="s">
        <v>1081</v>
      </c>
      <c r="C479" s="1749"/>
      <c r="D479" s="1750"/>
      <c r="E479" s="2349"/>
      <c r="F479" s="1539"/>
    </row>
    <row r="480" spans="1:6" ht="56.25">
      <c r="A480" s="1747"/>
      <c r="B480" s="1751"/>
      <c r="C480" s="1749" t="s">
        <v>1681</v>
      </c>
      <c r="D480" s="1750"/>
      <c r="E480" s="2349"/>
      <c r="F480" s="1539"/>
    </row>
    <row r="481" spans="1:6">
      <c r="A481" s="1747"/>
      <c r="B481" s="1751"/>
      <c r="C481" s="1749"/>
      <c r="D481" s="1750"/>
      <c r="E481" s="2349"/>
      <c r="F481" s="1539"/>
    </row>
    <row r="482" spans="1:6" ht="22.5">
      <c r="A482" s="1747" t="s">
        <v>1132</v>
      </c>
      <c r="B482" s="1751" t="s">
        <v>1083</v>
      </c>
      <c r="C482" s="1749"/>
      <c r="D482" s="1750"/>
      <c r="E482" s="2349"/>
      <c r="F482" s="1539"/>
    </row>
    <row r="483" spans="1:6">
      <c r="A483" s="1747"/>
      <c r="B483" s="1751" t="s">
        <v>1084</v>
      </c>
      <c r="C483" s="1749"/>
      <c r="D483" s="1750"/>
      <c r="E483" s="2349"/>
      <c r="F483" s="1539"/>
    </row>
    <row r="484" spans="1:6">
      <c r="A484" s="1747"/>
      <c r="B484" s="1751" t="s">
        <v>1085</v>
      </c>
      <c r="C484" s="1749"/>
      <c r="D484" s="1750"/>
      <c r="E484" s="2349"/>
      <c r="F484" s="1539"/>
    </row>
    <row r="485" spans="1:6">
      <c r="A485" s="1747"/>
      <c r="B485" s="1751" t="s">
        <v>1086</v>
      </c>
      <c r="C485" s="1749"/>
      <c r="D485" s="1750"/>
      <c r="E485" s="2349"/>
      <c r="F485" s="1539"/>
    </row>
    <row r="486" spans="1:6">
      <c r="A486" s="1747"/>
      <c r="B486" s="1751" t="s">
        <v>1087</v>
      </c>
      <c r="C486" s="1749"/>
      <c r="D486" s="1750"/>
      <c r="E486" s="134"/>
      <c r="F486" s="1539"/>
    </row>
    <row r="487" spans="1:6">
      <c r="A487" s="1747"/>
      <c r="B487" s="1751" t="s">
        <v>1088</v>
      </c>
      <c r="C487" s="1749"/>
      <c r="D487" s="1750"/>
      <c r="E487" s="134"/>
      <c r="F487" s="1539"/>
    </row>
    <row r="488" spans="1:6">
      <c r="A488" s="1747"/>
      <c r="B488" s="1751" t="s">
        <v>1089</v>
      </c>
      <c r="C488" s="1749"/>
      <c r="D488" s="1750"/>
      <c r="E488" s="134"/>
      <c r="F488" s="1539"/>
    </row>
    <row r="489" spans="1:6">
      <c r="A489" s="1747"/>
      <c r="B489" s="1751" t="s">
        <v>1090</v>
      </c>
      <c r="C489" s="1749"/>
      <c r="D489" s="1750"/>
      <c r="E489" s="134"/>
      <c r="F489" s="1539"/>
    </row>
    <row r="490" spans="1:6">
      <c r="A490" s="1747"/>
      <c r="B490" s="1751" t="s">
        <v>1091</v>
      </c>
      <c r="C490" s="1749"/>
      <c r="D490" s="1750"/>
      <c r="E490" s="134"/>
      <c r="F490" s="1539"/>
    </row>
    <row r="491" spans="1:6">
      <c r="A491" s="1747"/>
      <c r="B491" s="1751" t="s">
        <v>1092</v>
      </c>
      <c r="C491" s="1749"/>
      <c r="D491" s="1750"/>
      <c r="E491" s="134"/>
      <c r="F491" s="1539"/>
    </row>
    <row r="492" spans="1:6">
      <c r="A492" s="1747"/>
      <c r="B492" s="1751" t="s">
        <v>1093</v>
      </c>
      <c r="C492" s="1749"/>
      <c r="D492" s="1750"/>
      <c r="E492" s="134"/>
      <c r="F492" s="1539"/>
    </row>
    <row r="493" spans="1:6">
      <c r="A493" s="1747"/>
      <c r="B493" s="1751" t="s">
        <v>1094</v>
      </c>
      <c r="C493" s="1749"/>
      <c r="D493" s="1750"/>
      <c r="E493" s="134"/>
      <c r="F493" s="1539"/>
    </row>
    <row r="494" spans="1:6">
      <c r="A494" s="1747"/>
      <c r="B494" s="1751" t="s">
        <v>1095</v>
      </c>
      <c r="C494" s="1749"/>
      <c r="D494" s="1750"/>
      <c r="E494" s="134"/>
      <c r="F494" s="1539"/>
    </row>
    <row r="495" spans="1:6">
      <c r="A495" s="1747"/>
      <c r="B495" s="1751" t="s">
        <v>1096</v>
      </c>
      <c r="C495" s="1749"/>
      <c r="D495" s="1750"/>
      <c r="E495" s="134"/>
      <c r="F495" s="1539"/>
    </row>
    <row r="496" spans="1:6">
      <c r="A496" s="1747"/>
      <c r="B496" s="1751" t="s">
        <v>1097</v>
      </c>
      <c r="C496" s="1749"/>
      <c r="D496" s="1750"/>
      <c r="E496" s="134"/>
      <c r="F496" s="1539"/>
    </row>
    <row r="497" spans="1:6">
      <c r="A497" s="1747"/>
      <c r="B497" s="1751" t="s">
        <v>1098</v>
      </c>
      <c r="C497" s="1749"/>
      <c r="D497" s="1750"/>
      <c r="E497" s="134"/>
      <c r="F497" s="1539"/>
    </row>
    <row r="498" spans="1:6">
      <c r="A498" s="1747"/>
      <c r="B498" s="1751" t="s">
        <v>1099</v>
      </c>
      <c r="C498" s="1749"/>
      <c r="D498" s="1750"/>
      <c r="E498" s="134"/>
      <c r="F498" s="1539"/>
    </row>
    <row r="499" spans="1:6">
      <c r="A499" s="1747"/>
      <c r="B499" s="1751" t="s">
        <v>1100</v>
      </c>
      <c r="C499" s="1749"/>
      <c r="D499" s="1750"/>
      <c r="E499" s="134"/>
      <c r="F499" s="1539"/>
    </row>
    <row r="500" spans="1:6">
      <c r="A500" s="1747"/>
      <c r="B500" s="1751" t="s">
        <v>1101</v>
      </c>
      <c r="C500" s="1749"/>
      <c r="D500" s="1750"/>
      <c r="E500" s="134"/>
      <c r="F500" s="1539"/>
    </row>
    <row r="501" spans="1:6">
      <c r="A501" s="1747"/>
      <c r="B501" s="1751" t="s">
        <v>1102</v>
      </c>
      <c r="C501" s="1749"/>
      <c r="D501" s="1750"/>
      <c r="E501" s="134"/>
      <c r="F501" s="1539"/>
    </row>
    <row r="502" spans="1:6">
      <c r="A502" s="1747"/>
      <c r="B502" s="1751" t="s">
        <v>1103</v>
      </c>
      <c r="C502" s="1749"/>
      <c r="D502" s="1750"/>
      <c r="E502" s="134"/>
      <c r="F502" s="1539"/>
    </row>
    <row r="503" spans="1:6">
      <c r="A503" s="1747"/>
      <c r="B503" s="1751" t="s">
        <v>1104</v>
      </c>
      <c r="C503" s="1749"/>
      <c r="D503" s="1750"/>
      <c r="E503" s="134"/>
      <c r="F503" s="1539"/>
    </row>
    <row r="504" spans="1:6">
      <c r="A504" s="1747"/>
      <c r="B504" s="1751" t="s">
        <v>1105</v>
      </c>
      <c r="C504" s="1749"/>
      <c r="D504" s="1750"/>
      <c r="E504" s="134"/>
      <c r="F504" s="1539"/>
    </row>
    <row r="505" spans="1:6">
      <c r="A505" s="1747"/>
      <c r="B505" s="1751" t="s">
        <v>1106</v>
      </c>
      <c r="C505" s="1749"/>
      <c r="D505" s="1750"/>
      <c r="E505" s="134"/>
      <c r="F505" s="1539"/>
    </row>
    <row r="506" spans="1:6">
      <c r="A506" s="1747"/>
      <c r="B506" s="1751" t="s">
        <v>1107</v>
      </c>
      <c r="C506" s="1749"/>
      <c r="D506" s="1750"/>
      <c r="E506" s="134"/>
      <c r="F506" s="1539"/>
    </row>
    <row r="507" spans="1:6">
      <c r="A507" s="1747"/>
      <c r="B507" s="1751" t="s">
        <v>1108</v>
      </c>
      <c r="C507" s="1749"/>
      <c r="D507" s="1750"/>
      <c r="E507" s="134"/>
      <c r="F507" s="1539"/>
    </row>
    <row r="508" spans="1:6">
      <c r="A508" s="1747"/>
      <c r="B508" s="1751" t="s">
        <v>1109</v>
      </c>
      <c r="C508" s="1749"/>
      <c r="D508" s="1750"/>
      <c r="E508" s="134"/>
      <c r="F508" s="1539"/>
    </row>
    <row r="509" spans="1:6">
      <c r="A509" s="1747"/>
      <c r="B509" s="1751" t="s">
        <v>1110</v>
      </c>
      <c r="C509" s="1749"/>
      <c r="D509" s="1750"/>
      <c r="E509" s="134"/>
      <c r="F509" s="1539"/>
    </row>
    <row r="510" spans="1:6">
      <c r="A510" s="1747"/>
      <c r="B510" s="1751" t="s">
        <v>1111</v>
      </c>
      <c r="C510" s="1749"/>
      <c r="D510" s="1750"/>
      <c r="E510" s="134"/>
      <c r="F510" s="1539"/>
    </row>
    <row r="511" spans="1:6">
      <c r="A511" s="1747"/>
      <c r="B511" s="1751" t="s">
        <v>1112</v>
      </c>
      <c r="C511" s="1749"/>
      <c r="D511" s="1750"/>
      <c r="E511" s="134"/>
      <c r="F511" s="1539"/>
    </row>
    <row r="512" spans="1:6">
      <c r="A512" s="1747"/>
      <c r="B512" s="1751" t="s">
        <v>1113</v>
      </c>
      <c r="C512" s="1749"/>
      <c r="D512" s="1750"/>
      <c r="E512" s="134"/>
      <c r="F512" s="1539"/>
    </row>
    <row r="513" spans="1:6">
      <c r="A513" s="1747"/>
      <c r="B513" s="1751" t="s">
        <v>1114</v>
      </c>
      <c r="C513" s="1749"/>
      <c r="D513" s="1750"/>
      <c r="E513" s="134"/>
      <c r="F513" s="1539"/>
    </row>
    <row r="514" spans="1:6">
      <c r="A514" s="1747"/>
      <c r="B514" s="1751" t="s">
        <v>1115</v>
      </c>
      <c r="C514" s="1749"/>
      <c r="D514" s="1750"/>
      <c r="E514" s="134"/>
      <c r="F514" s="1539"/>
    </row>
    <row r="515" spans="1:6">
      <c r="A515" s="1747"/>
      <c r="B515" s="1751" t="s">
        <v>1116</v>
      </c>
      <c r="C515" s="1749"/>
      <c r="D515" s="1750"/>
      <c r="E515" s="134"/>
      <c r="F515" s="1539"/>
    </row>
    <row r="516" spans="1:6">
      <c r="A516" s="1747"/>
      <c r="B516" s="1751" t="s">
        <v>1117</v>
      </c>
      <c r="C516" s="1749"/>
      <c r="D516" s="1750"/>
      <c r="E516" s="134"/>
      <c r="F516" s="1539"/>
    </row>
    <row r="517" spans="1:6">
      <c r="A517" s="1747"/>
      <c r="B517" s="1751" t="s">
        <v>1118</v>
      </c>
      <c r="C517" s="1749"/>
      <c r="D517" s="1750"/>
      <c r="E517" s="134"/>
      <c r="F517" s="1539"/>
    </row>
    <row r="518" spans="1:6">
      <c r="A518" s="1747"/>
      <c r="B518" s="1751" t="s">
        <v>1119</v>
      </c>
      <c r="C518" s="1749"/>
      <c r="D518" s="1750"/>
      <c r="E518" s="134"/>
      <c r="F518" s="1539"/>
    </row>
    <row r="519" spans="1:6">
      <c r="A519" s="1747"/>
      <c r="B519" s="1751" t="s">
        <v>1120</v>
      </c>
      <c r="C519" s="1749"/>
      <c r="D519" s="1750"/>
      <c r="E519" s="134"/>
      <c r="F519" s="1539"/>
    </row>
    <row r="520" spans="1:6">
      <c r="A520" s="1747"/>
      <c r="B520" s="1751" t="s">
        <v>1121</v>
      </c>
      <c r="C520" s="1749"/>
      <c r="D520" s="1750"/>
      <c r="E520" s="134"/>
      <c r="F520" s="1539"/>
    </row>
    <row r="521" spans="1:6">
      <c r="A521" s="1747"/>
      <c r="B521" s="1751" t="s">
        <v>1122</v>
      </c>
      <c r="C521" s="1749"/>
      <c r="D521" s="1750"/>
      <c r="E521" s="134"/>
      <c r="F521" s="1539"/>
    </row>
    <row r="522" spans="1:6">
      <c r="A522" s="1747"/>
      <c r="B522" s="1751" t="s">
        <v>1123</v>
      </c>
      <c r="C522" s="1749"/>
      <c r="D522" s="1750"/>
      <c r="E522" s="134"/>
      <c r="F522" s="1539"/>
    </row>
    <row r="523" spans="1:6">
      <c r="A523" s="1747"/>
      <c r="B523" s="1751" t="s">
        <v>1124</v>
      </c>
      <c r="C523" s="1749"/>
      <c r="D523" s="1750"/>
      <c r="E523" s="134"/>
      <c r="F523" s="1539"/>
    </row>
    <row r="524" spans="1:6">
      <c r="A524" s="1747"/>
      <c r="B524" s="1751" t="s">
        <v>1125</v>
      </c>
      <c r="C524" s="1749"/>
      <c r="D524" s="1750"/>
      <c r="E524" s="134"/>
      <c r="F524" s="1539"/>
    </row>
    <row r="525" spans="1:6">
      <c r="A525" s="1747"/>
      <c r="B525" s="1751" t="s">
        <v>1126</v>
      </c>
      <c r="C525" s="1749"/>
      <c r="D525" s="1750"/>
      <c r="E525" s="134"/>
      <c r="F525" s="1539"/>
    </row>
    <row r="526" spans="1:6">
      <c r="A526" s="1747"/>
      <c r="B526" s="1751" t="s">
        <v>1127</v>
      </c>
      <c r="C526" s="1749"/>
      <c r="D526" s="1750"/>
      <c r="E526" s="134"/>
      <c r="F526" s="1539"/>
    </row>
    <row r="527" spans="1:6">
      <c r="A527" s="1747"/>
      <c r="B527" s="1751" t="s">
        <v>1128</v>
      </c>
      <c r="C527" s="1749"/>
      <c r="D527" s="1750"/>
      <c r="E527" s="134"/>
      <c r="F527" s="1539"/>
    </row>
    <row r="528" spans="1:6">
      <c r="A528" s="1747"/>
      <c r="B528" s="1751" t="s">
        <v>1129</v>
      </c>
      <c r="C528" s="1749"/>
      <c r="D528" s="1750"/>
      <c r="E528" s="134"/>
      <c r="F528" s="1539"/>
    </row>
    <row r="529" spans="1:6">
      <c r="A529" s="1747"/>
      <c r="B529" s="1751" t="s">
        <v>1130</v>
      </c>
      <c r="C529" s="1749"/>
      <c r="D529" s="1750"/>
      <c r="E529" s="134"/>
      <c r="F529" s="1539"/>
    </row>
    <row r="530" spans="1:6">
      <c r="A530" s="1747"/>
      <c r="B530" s="1751" t="s">
        <v>804</v>
      </c>
      <c r="C530" s="1749"/>
      <c r="D530" s="1750"/>
      <c r="E530" s="134"/>
      <c r="F530" s="1539"/>
    </row>
    <row r="531" spans="1:6">
      <c r="A531" s="1747"/>
      <c r="B531" s="1751" t="s">
        <v>1131</v>
      </c>
      <c r="C531" s="1749" t="s">
        <v>95</v>
      </c>
      <c r="D531" s="1750">
        <v>1</v>
      </c>
      <c r="E531" s="2349">
        <v>15740</v>
      </c>
      <c r="F531" s="1539">
        <f>D531*E531</f>
        <v>15740</v>
      </c>
    </row>
    <row r="532" spans="1:6">
      <c r="A532" s="1747"/>
      <c r="B532" s="1751"/>
      <c r="C532" s="1749"/>
      <c r="D532" s="1750"/>
      <c r="E532" s="2349"/>
      <c r="F532" s="1539"/>
    </row>
    <row r="533" spans="1:6" ht="22.5">
      <c r="A533" s="1747" t="s">
        <v>1133</v>
      </c>
      <c r="B533" s="1751" t="s">
        <v>1134</v>
      </c>
      <c r="C533" s="1749"/>
      <c r="D533" s="1750"/>
      <c r="E533" s="2349"/>
      <c r="F533" s="1539"/>
    </row>
    <row r="534" spans="1:6">
      <c r="A534" s="1747"/>
      <c r="B534" s="1751" t="s">
        <v>1135</v>
      </c>
      <c r="C534" s="1749" t="s">
        <v>272</v>
      </c>
      <c r="D534" s="1750">
        <v>2</v>
      </c>
      <c r="E534" s="2349">
        <v>200</v>
      </c>
      <c r="F534" s="1539">
        <f>D534*E534</f>
        <v>400</v>
      </c>
    </row>
    <row r="535" spans="1:6">
      <c r="A535" s="1747"/>
      <c r="B535" s="1751"/>
      <c r="C535" s="1749"/>
      <c r="D535" s="1750"/>
      <c r="E535" s="2349"/>
      <c r="F535" s="1539"/>
    </row>
    <row r="536" spans="1:6" ht="22.5">
      <c r="A536" s="1747" t="s">
        <v>1136</v>
      </c>
      <c r="B536" s="1751" t="s">
        <v>1137</v>
      </c>
      <c r="C536" s="1749"/>
      <c r="D536" s="1750"/>
      <c r="E536" s="2349"/>
      <c r="F536" s="1539"/>
    </row>
    <row r="537" spans="1:6">
      <c r="A537" s="1747"/>
      <c r="B537" s="1751" t="s">
        <v>1138</v>
      </c>
      <c r="C537" s="1749"/>
      <c r="D537" s="1750"/>
      <c r="E537" s="2349"/>
      <c r="F537" s="1539"/>
    </row>
    <row r="538" spans="1:6">
      <c r="A538" s="1747"/>
      <c r="B538" s="1751" t="s">
        <v>1139</v>
      </c>
      <c r="C538" s="1749"/>
      <c r="D538" s="1750"/>
      <c r="E538" s="2349"/>
      <c r="F538" s="1539"/>
    </row>
    <row r="539" spans="1:6">
      <c r="A539" s="1747"/>
      <c r="B539" s="1751" t="s">
        <v>1140</v>
      </c>
      <c r="C539" s="1749"/>
      <c r="D539" s="1750"/>
      <c r="E539" s="2349"/>
      <c r="F539" s="1539"/>
    </row>
    <row r="540" spans="1:6" ht="22.5">
      <c r="A540" s="1747"/>
      <c r="B540" s="1751" t="s">
        <v>1141</v>
      </c>
      <c r="C540" s="1749" t="s">
        <v>272</v>
      </c>
      <c r="D540" s="1750">
        <v>2</v>
      </c>
      <c r="E540" s="2349">
        <v>1760</v>
      </c>
      <c r="F540" s="1539">
        <f>D540*E540</f>
        <v>3520</v>
      </c>
    </row>
    <row r="541" spans="1:6">
      <c r="A541" s="1747"/>
      <c r="B541" s="1751"/>
      <c r="C541" s="1749"/>
      <c r="D541" s="1750"/>
      <c r="E541" s="134"/>
      <c r="F541" s="1539"/>
    </row>
    <row r="542" spans="1:6" ht="22.5">
      <c r="A542" s="1747" t="s">
        <v>1160</v>
      </c>
      <c r="B542" s="1751" t="s">
        <v>1142</v>
      </c>
      <c r="C542" s="1749"/>
      <c r="D542" s="1750"/>
      <c r="E542" s="134"/>
      <c r="F542" s="1539"/>
    </row>
    <row r="543" spans="1:6">
      <c r="A543" s="1747"/>
      <c r="B543" s="1751" t="s">
        <v>1085</v>
      </c>
      <c r="C543" s="1749"/>
      <c r="D543" s="1750"/>
      <c r="E543" s="134"/>
      <c r="F543" s="1539"/>
    </row>
    <row r="544" spans="1:6">
      <c r="A544" s="1747"/>
      <c r="B544" s="1751" t="s">
        <v>1143</v>
      </c>
      <c r="C544" s="1749"/>
      <c r="D544" s="1750"/>
      <c r="E544" s="134"/>
      <c r="F544" s="1539"/>
    </row>
    <row r="545" spans="1:6">
      <c r="A545" s="1747"/>
      <c r="B545" s="1751" t="s">
        <v>1144</v>
      </c>
      <c r="C545" s="1749"/>
      <c r="D545" s="1750"/>
      <c r="E545" s="134"/>
      <c r="F545" s="1539"/>
    </row>
    <row r="546" spans="1:6">
      <c r="A546" s="1747"/>
      <c r="B546" s="1751" t="s">
        <v>1145</v>
      </c>
      <c r="C546" s="1749"/>
      <c r="D546" s="1750"/>
      <c r="E546" s="134"/>
      <c r="F546" s="1539"/>
    </row>
    <row r="547" spans="1:6">
      <c r="A547" s="1747"/>
      <c r="B547" s="1751" t="s">
        <v>1146</v>
      </c>
      <c r="C547" s="1749"/>
      <c r="D547" s="1750"/>
      <c r="E547" s="134"/>
      <c r="F547" s="1539"/>
    </row>
    <row r="548" spans="1:6">
      <c r="A548" s="1747"/>
      <c r="B548" s="1751" t="s">
        <v>1147</v>
      </c>
      <c r="C548" s="1749"/>
      <c r="D548" s="1750"/>
      <c r="E548" s="134"/>
      <c r="F548" s="1539"/>
    </row>
    <row r="549" spans="1:6">
      <c r="A549" s="1747"/>
      <c r="B549" s="1751" t="s">
        <v>1148</v>
      </c>
      <c r="C549" s="1749"/>
      <c r="D549" s="1750"/>
      <c r="E549" s="134"/>
      <c r="F549" s="1539"/>
    </row>
    <row r="550" spans="1:6">
      <c r="A550" s="1747"/>
      <c r="B550" s="1751" t="s">
        <v>1091</v>
      </c>
      <c r="C550" s="1749"/>
      <c r="D550" s="1750"/>
      <c r="E550" s="134"/>
      <c r="F550" s="1539"/>
    </row>
    <row r="551" spans="1:6">
      <c r="A551" s="1747"/>
      <c r="B551" s="1751" t="s">
        <v>1092</v>
      </c>
      <c r="C551" s="1749"/>
      <c r="D551" s="1750"/>
      <c r="E551" s="134"/>
      <c r="F551" s="1539"/>
    </row>
    <row r="552" spans="1:6">
      <c r="A552" s="1747"/>
      <c r="B552" s="1751" t="s">
        <v>1093</v>
      </c>
      <c r="C552" s="1749"/>
      <c r="D552" s="1750"/>
      <c r="E552" s="134"/>
      <c r="F552" s="1539"/>
    </row>
    <row r="553" spans="1:6">
      <c r="A553" s="1747"/>
      <c r="B553" s="1751" t="s">
        <v>1094</v>
      </c>
      <c r="C553" s="1749"/>
      <c r="D553" s="1750"/>
      <c r="E553" s="134"/>
      <c r="F553" s="1539"/>
    </row>
    <row r="554" spans="1:6">
      <c r="A554" s="1747"/>
      <c r="B554" s="1751" t="s">
        <v>1095</v>
      </c>
      <c r="C554" s="1749"/>
      <c r="D554" s="1750"/>
      <c r="E554" s="134"/>
      <c r="F554" s="1539"/>
    </row>
    <row r="555" spans="1:6">
      <c r="A555" s="1747"/>
      <c r="B555" s="1751" t="s">
        <v>1149</v>
      </c>
      <c r="C555" s="1749"/>
      <c r="D555" s="1750"/>
      <c r="E555" s="134"/>
      <c r="F555" s="1539"/>
    </row>
    <row r="556" spans="1:6">
      <c r="A556" s="1747"/>
      <c r="B556" s="1751" t="s">
        <v>1150</v>
      </c>
      <c r="C556" s="1749"/>
      <c r="D556" s="1750"/>
      <c r="E556" s="134"/>
      <c r="F556" s="1539"/>
    </row>
    <row r="557" spans="1:6">
      <c r="A557" s="1747"/>
      <c r="B557" s="1751" t="s">
        <v>1098</v>
      </c>
      <c r="C557" s="1749"/>
      <c r="D557" s="1750"/>
      <c r="E557" s="134"/>
      <c r="F557" s="1539"/>
    </row>
    <row r="558" spans="1:6">
      <c r="A558" s="1747"/>
      <c r="B558" s="1751" t="s">
        <v>1151</v>
      </c>
      <c r="C558" s="1749"/>
      <c r="D558" s="1750"/>
      <c r="E558" s="134"/>
      <c r="F558" s="1539"/>
    </row>
    <row r="559" spans="1:6">
      <c r="A559" s="1747"/>
      <c r="B559" s="1751" t="s">
        <v>1100</v>
      </c>
      <c r="C559" s="1749"/>
      <c r="D559" s="1750"/>
      <c r="E559" s="134"/>
      <c r="F559" s="1539"/>
    </row>
    <row r="560" spans="1:6">
      <c r="A560" s="1747"/>
      <c r="B560" s="1751" t="s">
        <v>1101</v>
      </c>
      <c r="C560" s="1749"/>
      <c r="D560" s="1750"/>
      <c r="E560" s="134"/>
      <c r="F560" s="1539"/>
    </row>
    <row r="561" spans="1:6">
      <c r="A561" s="1747"/>
      <c r="B561" s="1751" t="s">
        <v>1102</v>
      </c>
      <c r="C561" s="1749"/>
      <c r="D561" s="1750"/>
      <c r="E561" s="134"/>
      <c r="F561" s="1539"/>
    </row>
    <row r="562" spans="1:6">
      <c r="A562" s="1747"/>
      <c r="B562" s="1751" t="s">
        <v>1152</v>
      </c>
      <c r="C562" s="1749"/>
      <c r="D562" s="1750"/>
      <c r="E562" s="134"/>
      <c r="F562" s="1539"/>
    </row>
    <row r="563" spans="1:6">
      <c r="A563" s="1747"/>
      <c r="B563" s="1751" t="s">
        <v>1104</v>
      </c>
      <c r="C563" s="1749"/>
      <c r="D563" s="1750"/>
      <c r="E563" s="134"/>
      <c r="F563" s="1539"/>
    </row>
    <row r="564" spans="1:6">
      <c r="A564" s="1747"/>
      <c r="B564" s="1751" t="s">
        <v>1105</v>
      </c>
      <c r="C564" s="1749"/>
      <c r="D564" s="1750"/>
      <c r="E564" s="134"/>
      <c r="F564" s="1539"/>
    </row>
    <row r="565" spans="1:6">
      <c r="A565" s="1747"/>
      <c r="B565" s="1751" t="s">
        <v>1153</v>
      </c>
      <c r="C565" s="1749"/>
      <c r="D565" s="1750"/>
      <c r="E565" s="134"/>
      <c r="F565" s="1539"/>
    </row>
    <row r="566" spans="1:6">
      <c r="A566" s="1747"/>
      <c r="B566" s="1751" t="s">
        <v>1107</v>
      </c>
      <c r="C566" s="1749"/>
      <c r="D566" s="1750"/>
      <c r="E566" s="134"/>
      <c r="F566" s="1539"/>
    </row>
    <row r="567" spans="1:6">
      <c r="A567" s="1747"/>
      <c r="B567" s="1751" t="s">
        <v>1108</v>
      </c>
      <c r="C567" s="1749"/>
      <c r="D567" s="1750"/>
      <c r="E567" s="134"/>
      <c r="F567" s="1539"/>
    </row>
    <row r="568" spans="1:6">
      <c r="A568" s="1747"/>
      <c r="B568" s="1751" t="s">
        <v>1154</v>
      </c>
      <c r="C568" s="1749"/>
      <c r="D568" s="1750"/>
      <c r="E568" s="134"/>
      <c r="F568" s="1539"/>
    </row>
    <row r="569" spans="1:6">
      <c r="A569" s="1747"/>
      <c r="B569" s="1751" t="s">
        <v>1155</v>
      </c>
      <c r="C569" s="1749"/>
      <c r="D569" s="1750"/>
      <c r="E569" s="134"/>
      <c r="F569" s="1539"/>
    </row>
    <row r="570" spans="1:6">
      <c r="A570" s="1747"/>
      <c r="B570" s="1751" t="s">
        <v>1111</v>
      </c>
      <c r="C570" s="1749"/>
      <c r="D570" s="1750"/>
      <c r="E570" s="134"/>
      <c r="F570" s="1539"/>
    </row>
    <row r="571" spans="1:6">
      <c r="A571" s="1747"/>
      <c r="B571" s="1751" t="s">
        <v>1112</v>
      </c>
      <c r="C571" s="1749"/>
      <c r="D571" s="1750"/>
      <c r="E571" s="134"/>
      <c r="F571" s="1539"/>
    </row>
    <row r="572" spans="1:6">
      <c r="A572" s="1747"/>
      <c r="B572" s="1751" t="s">
        <v>1113</v>
      </c>
      <c r="C572" s="1749"/>
      <c r="D572" s="1750"/>
      <c r="E572" s="134"/>
      <c r="F572" s="1539"/>
    </row>
    <row r="573" spans="1:6">
      <c r="A573" s="1747"/>
      <c r="B573" s="1751" t="s">
        <v>1114</v>
      </c>
      <c r="C573" s="1749"/>
      <c r="D573" s="1750"/>
      <c r="E573" s="134"/>
      <c r="F573" s="1539"/>
    </row>
    <row r="574" spans="1:6">
      <c r="A574" s="1747"/>
      <c r="B574" s="1751" t="s">
        <v>1115</v>
      </c>
      <c r="C574" s="1749"/>
      <c r="D574" s="1750"/>
      <c r="E574" s="134"/>
      <c r="F574" s="1539"/>
    </row>
    <row r="575" spans="1:6">
      <c r="A575" s="1747"/>
      <c r="B575" s="1751" t="s">
        <v>1156</v>
      </c>
      <c r="C575" s="1749"/>
      <c r="D575" s="1750"/>
      <c r="E575" s="134"/>
      <c r="F575" s="1539"/>
    </row>
    <row r="576" spans="1:6">
      <c r="A576" s="1747"/>
      <c r="B576" s="1751" t="s">
        <v>1116</v>
      </c>
      <c r="C576" s="1749"/>
      <c r="D576" s="1750"/>
      <c r="E576" s="134"/>
      <c r="F576" s="1539"/>
    </row>
    <row r="577" spans="1:6">
      <c r="A577" s="1747"/>
      <c r="B577" s="1751" t="s">
        <v>1117</v>
      </c>
      <c r="C577" s="1749"/>
      <c r="D577" s="1750"/>
      <c r="E577" s="134"/>
      <c r="F577" s="1539"/>
    </row>
    <row r="578" spans="1:6">
      <c r="A578" s="1747"/>
      <c r="B578" s="1751" t="s">
        <v>1118</v>
      </c>
      <c r="C578" s="1749"/>
      <c r="D578" s="1750"/>
      <c r="E578" s="134"/>
      <c r="F578" s="1539"/>
    </row>
    <row r="579" spans="1:6">
      <c r="A579" s="1747"/>
      <c r="B579" s="1751" t="s">
        <v>1119</v>
      </c>
      <c r="C579" s="1749"/>
      <c r="D579" s="1750"/>
      <c r="E579" s="134"/>
      <c r="F579" s="1539"/>
    </row>
    <row r="580" spans="1:6">
      <c r="A580" s="1747"/>
      <c r="B580" s="1751" t="s">
        <v>1120</v>
      </c>
      <c r="C580" s="1749"/>
      <c r="D580" s="1750"/>
      <c r="E580" s="134"/>
      <c r="F580" s="1539"/>
    </row>
    <row r="581" spans="1:6">
      <c r="A581" s="1747"/>
      <c r="B581" s="1751" t="s">
        <v>1121</v>
      </c>
      <c r="C581" s="1749"/>
      <c r="D581" s="1750"/>
      <c r="E581" s="134"/>
      <c r="F581" s="1539"/>
    </row>
    <row r="582" spans="1:6">
      <c r="A582" s="1747"/>
      <c r="B582" s="1751" t="s">
        <v>1122</v>
      </c>
      <c r="C582" s="1749"/>
      <c r="D582" s="1750"/>
      <c r="E582" s="134"/>
      <c r="F582" s="1539"/>
    </row>
    <row r="583" spans="1:6">
      <c r="A583" s="1747"/>
      <c r="B583" s="1751" t="s">
        <v>1123</v>
      </c>
      <c r="C583" s="1749"/>
      <c r="D583" s="1750"/>
      <c r="E583" s="134"/>
      <c r="F583" s="1539"/>
    </row>
    <row r="584" spans="1:6">
      <c r="A584" s="1747"/>
      <c r="B584" s="1751" t="s">
        <v>1124</v>
      </c>
      <c r="C584" s="1749"/>
      <c r="D584" s="1750"/>
      <c r="E584" s="134"/>
      <c r="F584" s="1539"/>
    </row>
    <row r="585" spans="1:6">
      <c r="A585" s="1747"/>
      <c r="B585" s="1751" t="s">
        <v>1125</v>
      </c>
      <c r="C585" s="1749"/>
      <c r="D585" s="1750"/>
      <c r="E585" s="134"/>
      <c r="F585" s="1539"/>
    </row>
    <row r="586" spans="1:6">
      <c r="A586" s="1747"/>
      <c r="B586" s="1751" t="s">
        <v>1126</v>
      </c>
      <c r="C586" s="1749"/>
      <c r="D586" s="1750"/>
      <c r="E586" s="134"/>
      <c r="F586" s="1539"/>
    </row>
    <row r="587" spans="1:6">
      <c r="A587" s="1747"/>
      <c r="B587" s="1751" t="s">
        <v>1157</v>
      </c>
      <c r="C587" s="1749"/>
      <c r="D587" s="1750"/>
      <c r="E587" s="134"/>
      <c r="F587" s="1539"/>
    </row>
    <row r="588" spans="1:6">
      <c r="A588" s="1747"/>
      <c r="B588" s="1751" t="s">
        <v>1128</v>
      </c>
      <c r="C588" s="1749"/>
      <c r="D588" s="1750"/>
      <c r="E588" s="134"/>
      <c r="F588" s="1539"/>
    </row>
    <row r="589" spans="1:6">
      <c r="A589" s="1747"/>
      <c r="B589" s="1751" t="s">
        <v>1129</v>
      </c>
      <c r="C589" s="1749"/>
      <c r="D589" s="1750"/>
      <c r="E589" s="134"/>
      <c r="F589" s="1539"/>
    </row>
    <row r="590" spans="1:6">
      <c r="A590" s="1747"/>
      <c r="B590" s="1751" t="s">
        <v>1158</v>
      </c>
      <c r="C590" s="1749"/>
      <c r="D590" s="1750"/>
      <c r="E590" s="134"/>
      <c r="F590" s="1539"/>
    </row>
    <row r="591" spans="1:6">
      <c r="A591" s="1747"/>
      <c r="B591" s="1751" t="s">
        <v>804</v>
      </c>
      <c r="C591" s="1749"/>
      <c r="D591" s="1750"/>
      <c r="E591" s="134"/>
      <c r="F591" s="1539"/>
    </row>
    <row r="592" spans="1:6">
      <c r="A592" s="1747"/>
      <c r="B592" s="1751" t="s">
        <v>1159</v>
      </c>
      <c r="C592" s="1749" t="s">
        <v>272</v>
      </c>
      <c r="D592" s="1750">
        <v>1</v>
      </c>
      <c r="E592" s="2349">
        <v>11190</v>
      </c>
      <c r="F592" s="1539">
        <f>D592*E592</f>
        <v>11190</v>
      </c>
    </row>
    <row r="593" spans="1:6">
      <c r="A593" s="1747"/>
      <c r="B593" s="1751"/>
      <c r="C593" s="1749"/>
      <c r="D593" s="1750"/>
      <c r="E593" s="2349"/>
      <c r="F593" s="1539"/>
    </row>
    <row r="594" spans="1:6" ht="22.5">
      <c r="A594" s="1747" t="s">
        <v>1178</v>
      </c>
      <c r="B594" s="1751" t="s">
        <v>1161</v>
      </c>
      <c r="C594" s="1749"/>
      <c r="D594" s="1750"/>
      <c r="E594" s="2349"/>
      <c r="F594" s="1539"/>
    </row>
    <row r="595" spans="1:6">
      <c r="A595" s="1747"/>
      <c r="B595" s="1751" t="s">
        <v>1162</v>
      </c>
      <c r="C595" s="1749"/>
      <c r="D595" s="1750"/>
      <c r="E595" s="2349"/>
      <c r="F595" s="1539"/>
    </row>
    <row r="596" spans="1:6">
      <c r="A596" s="1747"/>
      <c r="B596" s="1751" t="s">
        <v>1163</v>
      </c>
      <c r="C596" s="1749"/>
      <c r="D596" s="1750"/>
      <c r="E596" s="2349"/>
      <c r="F596" s="1539"/>
    </row>
    <row r="597" spans="1:6">
      <c r="A597" s="1747"/>
      <c r="B597" s="1751" t="s">
        <v>1164</v>
      </c>
      <c r="C597" s="1749"/>
      <c r="D597" s="1750"/>
      <c r="E597" s="2349"/>
      <c r="F597" s="1539"/>
    </row>
    <row r="598" spans="1:6">
      <c r="A598" s="1747"/>
      <c r="B598" s="1751" t="s">
        <v>1165</v>
      </c>
      <c r="C598" s="1749"/>
      <c r="D598" s="1750"/>
      <c r="E598" s="2349"/>
      <c r="F598" s="1539"/>
    </row>
    <row r="599" spans="1:6">
      <c r="A599" s="1747"/>
      <c r="B599" s="1751" t="s">
        <v>1166</v>
      </c>
      <c r="C599" s="1749"/>
      <c r="D599" s="1750"/>
      <c r="E599" s="2349"/>
      <c r="F599" s="1539"/>
    </row>
    <row r="600" spans="1:6">
      <c r="A600" s="1747"/>
      <c r="B600" s="1751" t="s">
        <v>1167</v>
      </c>
      <c r="C600" s="1749"/>
      <c r="D600" s="1750"/>
      <c r="E600" s="2349"/>
      <c r="F600" s="1539"/>
    </row>
    <row r="601" spans="1:6">
      <c r="A601" s="1747"/>
      <c r="B601" s="1751" t="s">
        <v>1168</v>
      </c>
      <c r="C601" s="1749"/>
      <c r="D601" s="1750"/>
      <c r="E601" s="2349"/>
      <c r="F601" s="1539"/>
    </row>
    <row r="602" spans="1:6">
      <c r="A602" s="1747"/>
      <c r="B602" s="1751" t="s">
        <v>1169</v>
      </c>
      <c r="C602" s="1749"/>
      <c r="D602" s="1750"/>
      <c r="E602" s="2349"/>
      <c r="F602" s="1539"/>
    </row>
    <row r="603" spans="1:6">
      <c r="A603" s="1747"/>
      <c r="B603" s="1751" t="s">
        <v>1170</v>
      </c>
      <c r="C603" s="1749"/>
      <c r="D603" s="1750"/>
      <c r="E603" s="2349"/>
      <c r="F603" s="1539"/>
    </row>
    <row r="604" spans="1:6">
      <c r="A604" s="1747"/>
      <c r="B604" s="1751" t="s">
        <v>1171</v>
      </c>
      <c r="C604" s="1749"/>
      <c r="D604" s="1750"/>
      <c r="E604" s="2349"/>
      <c r="F604" s="1539"/>
    </row>
    <row r="605" spans="1:6">
      <c r="A605" s="1747"/>
      <c r="B605" s="1751" t="s">
        <v>1172</v>
      </c>
      <c r="C605" s="1749"/>
      <c r="D605" s="1750"/>
      <c r="E605" s="2349"/>
      <c r="F605" s="1539"/>
    </row>
    <row r="606" spans="1:6">
      <c r="A606" s="1747"/>
      <c r="B606" s="1751" t="s">
        <v>1173</v>
      </c>
      <c r="C606" s="1749"/>
      <c r="D606" s="1750"/>
      <c r="E606" s="2349"/>
      <c r="F606" s="1539"/>
    </row>
    <row r="607" spans="1:6">
      <c r="A607" s="1747"/>
      <c r="B607" s="1751" t="s">
        <v>1174</v>
      </c>
      <c r="C607" s="1749"/>
      <c r="D607" s="1750"/>
      <c r="E607" s="2349"/>
      <c r="F607" s="1539"/>
    </row>
    <row r="608" spans="1:6">
      <c r="A608" s="1747"/>
      <c r="B608" s="1751" t="s">
        <v>1175</v>
      </c>
      <c r="C608" s="1749"/>
      <c r="D608" s="1750"/>
      <c r="E608" s="2349"/>
      <c r="F608" s="1539"/>
    </row>
    <row r="609" spans="1:6">
      <c r="A609" s="1747"/>
      <c r="B609" s="1751" t="s">
        <v>1176</v>
      </c>
      <c r="C609" s="1749"/>
      <c r="D609" s="1750"/>
      <c r="E609" s="2349"/>
      <c r="F609" s="1539"/>
    </row>
    <row r="610" spans="1:6">
      <c r="A610" s="1747"/>
      <c r="B610" s="1751" t="s">
        <v>1177</v>
      </c>
      <c r="C610" s="1749" t="s">
        <v>272</v>
      </c>
      <c r="D610" s="1750">
        <v>1</v>
      </c>
      <c r="E610" s="2349">
        <v>4115</v>
      </c>
      <c r="F610" s="1539">
        <f>D610*E610</f>
        <v>4115</v>
      </c>
    </row>
    <row r="611" spans="1:6">
      <c r="A611" s="1747"/>
      <c r="B611" s="1751"/>
      <c r="C611" s="1749"/>
      <c r="D611" s="1750"/>
      <c r="E611" s="2349"/>
      <c r="F611" s="1539"/>
    </row>
    <row r="612" spans="1:6" ht="22.5">
      <c r="A612" s="1747" t="s">
        <v>1180</v>
      </c>
      <c r="B612" s="1751" t="s">
        <v>863</v>
      </c>
      <c r="C612" s="1749"/>
      <c r="D612" s="1750"/>
      <c r="E612" s="2349"/>
      <c r="F612" s="1539"/>
    </row>
    <row r="613" spans="1:6">
      <c r="A613" s="1747"/>
      <c r="B613" s="1751" t="s">
        <v>864</v>
      </c>
      <c r="C613" s="1749"/>
      <c r="D613" s="1750"/>
      <c r="E613" s="2349"/>
      <c r="F613" s="1539"/>
    </row>
    <row r="614" spans="1:6">
      <c r="A614" s="1747"/>
      <c r="B614" s="1751" t="s">
        <v>865</v>
      </c>
      <c r="C614" s="1749"/>
      <c r="D614" s="1750"/>
      <c r="E614" s="2349"/>
      <c r="F614" s="1539"/>
    </row>
    <row r="615" spans="1:6">
      <c r="A615" s="1747"/>
      <c r="B615" s="1751" t="s">
        <v>866</v>
      </c>
      <c r="C615" s="1749"/>
      <c r="D615" s="1750"/>
      <c r="E615" s="2349"/>
      <c r="F615" s="1539"/>
    </row>
    <row r="616" spans="1:6">
      <c r="A616" s="1747"/>
      <c r="B616" s="1751" t="s">
        <v>867</v>
      </c>
      <c r="C616" s="1749"/>
      <c r="D616" s="1750"/>
      <c r="E616" s="2349"/>
      <c r="F616" s="1539"/>
    </row>
    <row r="617" spans="1:6">
      <c r="A617" s="1747"/>
      <c r="B617" s="1751" t="s">
        <v>1179</v>
      </c>
      <c r="C617" s="1749" t="s">
        <v>272</v>
      </c>
      <c r="D617" s="1750">
        <v>1</v>
      </c>
      <c r="E617" s="2349">
        <v>610</v>
      </c>
      <c r="F617" s="1539">
        <f>D617*E617</f>
        <v>610</v>
      </c>
    </row>
    <row r="618" spans="1:6">
      <c r="A618" s="1762"/>
      <c r="B618" s="1751" t="s">
        <v>5262</v>
      </c>
      <c r="C618"/>
      <c r="D618"/>
      <c r="F618" s="1766"/>
    </row>
    <row r="619" spans="1:6" ht="22.5">
      <c r="A619" s="1563" t="s">
        <v>1181</v>
      </c>
      <c r="B619" s="177" t="s">
        <v>1182</v>
      </c>
      <c r="C619" s="178"/>
      <c r="D619" s="179"/>
      <c r="E619" s="1558"/>
      <c r="F619" s="23"/>
    </row>
    <row r="620" spans="1:6">
      <c r="A620" s="1762"/>
      <c r="B620"/>
      <c r="C620"/>
      <c r="D620"/>
      <c r="F620" s="1766"/>
    </row>
    <row r="621" spans="1:6" ht="22.5">
      <c r="A621" s="1747" t="s">
        <v>1190</v>
      </c>
      <c r="B621" s="1751" t="s">
        <v>1183</v>
      </c>
      <c r="C621" s="1749"/>
      <c r="D621" s="1750"/>
      <c r="E621" s="134"/>
      <c r="F621" s="1539"/>
    </row>
    <row r="622" spans="1:6">
      <c r="A622" s="1747"/>
      <c r="B622" s="1751" t="s">
        <v>1184</v>
      </c>
      <c r="C622" s="1749"/>
      <c r="D622" s="1750"/>
      <c r="E622" s="134"/>
      <c r="F622" s="1539"/>
    </row>
    <row r="623" spans="1:6">
      <c r="A623" s="1747"/>
      <c r="B623" s="1751" t="s">
        <v>1185</v>
      </c>
      <c r="C623" s="1749"/>
      <c r="D623" s="1750"/>
      <c r="E623" s="134"/>
      <c r="F623" s="1539"/>
    </row>
    <row r="624" spans="1:6">
      <c r="A624" s="1747"/>
      <c r="B624" s="1751" t="s">
        <v>1186</v>
      </c>
      <c r="C624" s="1749"/>
      <c r="D624" s="1750"/>
      <c r="E624" s="134"/>
      <c r="F624" s="1539"/>
    </row>
    <row r="625" spans="1:6">
      <c r="A625" s="1747"/>
      <c r="B625" s="1751" t="s">
        <v>1187</v>
      </c>
      <c r="C625" s="1749"/>
      <c r="D625" s="1750"/>
      <c r="E625" s="134"/>
      <c r="F625" s="1539"/>
    </row>
    <row r="626" spans="1:6">
      <c r="A626" s="1747"/>
      <c r="B626" s="1751" t="s">
        <v>922</v>
      </c>
      <c r="C626" s="1749"/>
      <c r="D626" s="1750"/>
      <c r="E626" s="134"/>
      <c r="F626" s="1539"/>
    </row>
    <row r="627" spans="1:6">
      <c r="A627" s="1747"/>
      <c r="B627" s="1751" t="s">
        <v>923</v>
      </c>
      <c r="C627" s="1749"/>
      <c r="D627" s="1750"/>
      <c r="E627" s="134"/>
      <c r="F627" s="1539"/>
    </row>
    <row r="628" spans="1:6">
      <c r="A628" s="1747"/>
      <c r="B628" s="1751" t="s">
        <v>833</v>
      </c>
      <c r="C628" s="1749"/>
      <c r="D628" s="1750"/>
      <c r="E628" s="134"/>
      <c r="F628" s="1539"/>
    </row>
    <row r="629" spans="1:6">
      <c r="A629" s="1747"/>
      <c r="B629" s="1751" t="s">
        <v>924</v>
      </c>
      <c r="C629" s="1749"/>
      <c r="D629" s="1750"/>
      <c r="E629" s="134"/>
      <c r="F629" s="1539"/>
    </row>
    <row r="630" spans="1:6">
      <c r="A630" s="1747"/>
      <c r="B630" s="1751" t="s">
        <v>925</v>
      </c>
      <c r="C630" s="1749"/>
      <c r="D630" s="1750"/>
      <c r="E630" s="134"/>
      <c r="F630" s="1539"/>
    </row>
    <row r="631" spans="1:6">
      <c r="A631" s="1747"/>
      <c r="B631" s="1751" t="s">
        <v>926</v>
      </c>
      <c r="C631" s="1749"/>
      <c r="D631" s="1750"/>
      <c r="E631" s="134"/>
      <c r="F631" s="1539"/>
    </row>
    <row r="632" spans="1:6">
      <c r="A632" s="1747"/>
      <c r="B632" s="1751" t="s">
        <v>927</v>
      </c>
      <c r="C632" s="1749"/>
      <c r="D632" s="1750"/>
      <c r="E632" s="134"/>
      <c r="F632" s="1539"/>
    </row>
    <row r="633" spans="1:6">
      <c r="A633" s="1747"/>
      <c r="B633" s="1751" t="s">
        <v>1188</v>
      </c>
      <c r="C633" s="1749"/>
      <c r="D633" s="1750"/>
      <c r="E633" s="134"/>
      <c r="F633" s="1539"/>
    </row>
    <row r="634" spans="1:6">
      <c r="A634" s="1747"/>
      <c r="B634" s="1751" t="s">
        <v>929</v>
      </c>
      <c r="C634" s="1749"/>
      <c r="D634" s="1750"/>
      <c r="E634" s="134"/>
      <c r="F634" s="1539"/>
    </row>
    <row r="635" spans="1:6">
      <c r="A635" s="1747"/>
      <c r="B635" s="1751" t="s">
        <v>930</v>
      </c>
      <c r="C635" s="1749"/>
      <c r="D635" s="1750"/>
      <c r="E635" s="134"/>
      <c r="F635" s="1539"/>
    </row>
    <row r="636" spans="1:6">
      <c r="A636" s="1747"/>
      <c r="B636" s="1751" t="s">
        <v>931</v>
      </c>
      <c r="C636" s="1749"/>
      <c r="D636" s="1750"/>
      <c r="E636" s="134"/>
      <c r="F636" s="1539"/>
    </row>
    <row r="637" spans="1:6">
      <c r="A637" s="1747"/>
      <c r="B637" s="1751" t="s">
        <v>932</v>
      </c>
      <c r="C637" s="1749"/>
      <c r="D637" s="1750"/>
      <c r="E637" s="134"/>
      <c r="F637" s="1539"/>
    </row>
    <row r="638" spans="1:6">
      <c r="A638" s="1747"/>
      <c r="B638" s="1751" t="s">
        <v>933</v>
      </c>
      <c r="C638" s="1749"/>
      <c r="D638" s="1750"/>
      <c r="E638" s="134"/>
      <c r="F638" s="1539"/>
    </row>
    <row r="639" spans="1:6">
      <c r="A639" s="1747"/>
      <c r="B639" s="1751" t="s">
        <v>934</v>
      </c>
      <c r="C639" s="1749"/>
      <c r="D639" s="1750"/>
      <c r="E639" s="134"/>
      <c r="F639" s="1539"/>
    </row>
    <row r="640" spans="1:6">
      <c r="A640" s="1747"/>
      <c r="B640" s="1751" t="s">
        <v>935</v>
      </c>
      <c r="C640" s="1749"/>
      <c r="D640" s="1750"/>
      <c r="E640" s="134"/>
      <c r="F640" s="1539"/>
    </row>
    <row r="641" spans="1:6">
      <c r="A641" s="1747"/>
      <c r="B641" s="1751" t="s">
        <v>936</v>
      </c>
      <c r="C641" s="1749"/>
      <c r="D641" s="1750"/>
      <c r="E641" s="134"/>
      <c r="F641" s="1539"/>
    </row>
    <row r="642" spans="1:6">
      <c r="A642" s="1747"/>
      <c r="B642" s="1751" t="s">
        <v>937</v>
      </c>
      <c r="C642" s="1749"/>
      <c r="D642" s="1750"/>
      <c r="E642" s="134"/>
      <c r="F642" s="1539"/>
    </row>
    <row r="643" spans="1:6">
      <c r="A643" s="1747"/>
      <c r="B643" s="1751" t="s">
        <v>938</v>
      </c>
      <c r="C643" s="1749"/>
      <c r="D643" s="1750"/>
      <c r="E643" s="134"/>
      <c r="F643" s="1539"/>
    </row>
    <row r="644" spans="1:6">
      <c r="A644" s="1747"/>
      <c r="B644" s="1751" t="s">
        <v>939</v>
      </c>
      <c r="C644" s="1749"/>
      <c r="D644" s="1750"/>
      <c r="E644" s="134"/>
      <c r="F644" s="1539"/>
    </row>
    <row r="645" spans="1:6">
      <c r="A645" s="1747"/>
      <c r="B645" s="1751" t="s">
        <v>940</v>
      </c>
      <c r="C645" s="1749"/>
      <c r="D645" s="1750"/>
      <c r="E645" s="134"/>
      <c r="F645" s="1539"/>
    </row>
    <row r="646" spans="1:6">
      <c r="A646" s="1747"/>
      <c r="B646" s="1751" t="s">
        <v>857</v>
      </c>
      <c r="C646" s="1749"/>
      <c r="D646" s="1750"/>
      <c r="E646" s="134"/>
      <c r="F646" s="1539"/>
    </row>
    <row r="647" spans="1:6">
      <c r="A647" s="1747"/>
      <c r="B647" s="1751" t="s">
        <v>858</v>
      </c>
      <c r="C647" s="1749"/>
      <c r="D647" s="1750"/>
      <c r="E647" s="134"/>
      <c r="F647" s="1539"/>
    </row>
    <row r="648" spans="1:6">
      <c r="A648" s="1747"/>
      <c r="B648" s="1751" t="s">
        <v>804</v>
      </c>
      <c r="C648" s="1749"/>
      <c r="D648" s="1750"/>
      <c r="E648" s="134"/>
      <c r="F648" s="1539"/>
    </row>
    <row r="649" spans="1:6">
      <c r="A649" s="1747"/>
      <c r="B649" s="1751" t="s">
        <v>941</v>
      </c>
      <c r="C649" s="1749"/>
      <c r="D649" s="1750"/>
      <c r="E649" s="134"/>
      <c r="F649" s="1539"/>
    </row>
    <row r="650" spans="1:6">
      <c r="A650" s="1747"/>
      <c r="B650" s="1751" t="s">
        <v>740</v>
      </c>
      <c r="C650" s="1749" t="s">
        <v>272</v>
      </c>
      <c r="D650" s="1750">
        <v>1</v>
      </c>
      <c r="E650" s="2349">
        <v>2580</v>
      </c>
      <c r="F650" s="1539">
        <f>D650*E650</f>
        <v>2580</v>
      </c>
    </row>
    <row r="651" spans="1:6">
      <c r="A651" s="1747"/>
      <c r="B651" s="1751" t="s">
        <v>5262</v>
      </c>
      <c r="C651" s="1749"/>
      <c r="D651" s="1750"/>
      <c r="E651" s="2349"/>
      <c r="F651" s="1539"/>
    </row>
    <row r="652" spans="1:6" ht="22.5">
      <c r="A652" s="1747" t="s">
        <v>1189</v>
      </c>
      <c r="B652" s="1751" t="s">
        <v>1191</v>
      </c>
      <c r="C652" s="1749"/>
      <c r="D652" s="1750"/>
      <c r="E652" s="2349"/>
      <c r="F652" s="1539"/>
    </row>
    <row r="653" spans="1:6">
      <c r="A653" s="1747"/>
      <c r="B653" s="1751" t="s">
        <v>1192</v>
      </c>
      <c r="C653" s="1749"/>
      <c r="D653" s="1750"/>
      <c r="E653" s="2349"/>
      <c r="F653" s="1539"/>
    </row>
    <row r="654" spans="1:6">
      <c r="A654" s="1747"/>
      <c r="B654" s="1751" t="s">
        <v>1193</v>
      </c>
      <c r="C654" s="1749"/>
      <c r="D654" s="1750"/>
      <c r="E654" s="2349"/>
      <c r="F654" s="1539"/>
    </row>
    <row r="655" spans="1:6">
      <c r="A655" s="1747"/>
      <c r="B655" s="1751" t="s">
        <v>1194</v>
      </c>
      <c r="C655" s="1749"/>
      <c r="D655" s="1750"/>
      <c r="E655" s="2349"/>
      <c r="F655" s="1539"/>
    </row>
    <row r="656" spans="1:6">
      <c r="A656" s="1747"/>
      <c r="B656" s="1751" t="s">
        <v>1195</v>
      </c>
      <c r="C656" s="1749"/>
      <c r="D656" s="1750"/>
      <c r="E656" s="2349"/>
      <c r="F656" s="1539"/>
    </row>
    <row r="657" spans="1:6">
      <c r="A657" s="1747"/>
      <c r="B657" s="1751" t="s">
        <v>1196</v>
      </c>
      <c r="C657" s="1749"/>
      <c r="D657" s="1750"/>
      <c r="E657" s="2349"/>
      <c r="F657" s="1539"/>
    </row>
    <row r="658" spans="1:6">
      <c r="A658" s="1747"/>
      <c r="B658" s="1751" t="s">
        <v>1197</v>
      </c>
      <c r="C658" s="1749"/>
      <c r="D658" s="1750"/>
      <c r="E658" s="2349"/>
      <c r="F658" s="1539"/>
    </row>
    <row r="659" spans="1:6">
      <c r="A659" s="1747"/>
      <c r="B659" s="1751" t="s">
        <v>1198</v>
      </c>
      <c r="C659" s="1749"/>
      <c r="D659" s="1750"/>
      <c r="E659" s="2349"/>
      <c r="F659" s="1539"/>
    </row>
    <row r="660" spans="1:6">
      <c r="A660" s="1747"/>
      <c r="B660" s="1751" t="s">
        <v>1199</v>
      </c>
      <c r="C660" s="1749" t="s">
        <v>272</v>
      </c>
      <c r="D660" s="1750">
        <v>1</v>
      </c>
      <c r="E660" s="2349">
        <v>226</v>
      </c>
      <c r="F660" s="1539">
        <f>D660*E660</f>
        <v>226</v>
      </c>
    </row>
    <row r="661" spans="1:6">
      <c r="A661" s="1747"/>
      <c r="B661" s="1751" t="s">
        <v>5262</v>
      </c>
      <c r="C661" s="1749"/>
      <c r="D661" s="1750"/>
      <c r="E661" s="134"/>
      <c r="F661" s="1539"/>
    </row>
    <row r="662" spans="1:6" ht="22.5">
      <c r="A662" s="1747" t="s">
        <v>1231</v>
      </c>
      <c r="B662" s="1751" t="s">
        <v>1200</v>
      </c>
      <c r="C662" s="1749"/>
      <c r="D662" s="1750"/>
      <c r="E662" s="134"/>
      <c r="F662" s="1539"/>
    </row>
    <row r="663" spans="1:6">
      <c r="A663" s="1747"/>
      <c r="B663" s="1751" t="s">
        <v>1201</v>
      </c>
      <c r="C663" s="1749"/>
      <c r="D663" s="1750"/>
      <c r="E663" s="134"/>
      <c r="F663" s="1539"/>
    </row>
    <row r="664" spans="1:6">
      <c r="A664" s="1747"/>
      <c r="B664" s="1751" t="s">
        <v>1202</v>
      </c>
      <c r="C664" s="1749"/>
      <c r="D664" s="1750"/>
      <c r="E664" s="134"/>
      <c r="F664" s="1539"/>
    </row>
    <row r="665" spans="1:6">
      <c r="A665" s="1747"/>
      <c r="B665" s="1751" t="s">
        <v>1203</v>
      </c>
      <c r="C665" s="1749"/>
      <c r="D665" s="1750"/>
      <c r="E665" s="134"/>
      <c r="F665" s="1539"/>
    </row>
    <row r="666" spans="1:6">
      <c r="A666" s="1747"/>
      <c r="B666" s="1751" t="s">
        <v>1204</v>
      </c>
      <c r="C666" s="1749"/>
      <c r="D666" s="1750"/>
      <c r="E666" s="134"/>
      <c r="F666" s="1539"/>
    </row>
    <row r="667" spans="1:6">
      <c r="A667" s="1747"/>
      <c r="B667" s="1751" t="s">
        <v>1205</v>
      </c>
      <c r="C667" s="1749"/>
      <c r="D667" s="1750"/>
      <c r="E667" s="134"/>
      <c r="F667" s="1539"/>
    </row>
    <row r="668" spans="1:6">
      <c r="A668" s="1747"/>
      <c r="B668" s="1751" t="s">
        <v>1206</v>
      </c>
      <c r="C668" s="1749"/>
      <c r="D668" s="1750"/>
      <c r="E668" s="134"/>
      <c r="F668" s="1539"/>
    </row>
    <row r="669" spans="1:6">
      <c r="A669" s="1747"/>
      <c r="B669" s="1751" t="s">
        <v>1207</v>
      </c>
      <c r="C669" s="1749"/>
      <c r="D669" s="1750"/>
      <c r="E669" s="134"/>
      <c r="F669" s="1539"/>
    </row>
    <row r="670" spans="1:6">
      <c r="A670" s="1747"/>
      <c r="B670" s="1751" t="s">
        <v>1208</v>
      </c>
      <c r="C670" s="1749"/>
      <c r="D670" s="1750"/>
      <c r="E670" s="134"/>
      <c r="F670" s="1539"/>
    </row>
    <row r="671" spans="1:6">
      <c r="A671" s="1747"/>
      <c r="B671" s="1751" t="s">
        <v>1209</v>
      </c>
      <c r="C671" s="1749"/>
      <c r="D671" s="1750"/>
      <c r="E671" s="134"/>
      <c r="F671" s="1539"/>
    </row>
    <row r="672" spans="1:6">
      <c r="A672" s="1747"/>
      <c r="B672" s="1751" t="s">
        <v>1210</v>
      </c>
      <c r="C672" s="1749"/>
      <c r="D672" s="1750"/>
      <c r="E672" s="134"/>
      <c r="F672" s="1539"/>
    </row>
    <row r="673" spans="1:6">
      <c r="A673" s="1747"/>
      <c r="B673" s="1751" t="s">
        <v>1211</v>
      </c>
      <c r="C673" s="1749"/>
      <c r="D673" s="1750"/>
      <c r="E673" s="134"/>
      <c r="F673" s="1539"/>
    </row>
    <row r="674" spans="1:6">
      <c r="A674" s="1747"/>
      <c r="B674" s="1751" t="s">
        <v>1212</v>
      </c>
      <c r="C674" s="1749"/>
      <c r="D674" s="1750"/>
      <c r="E674" s="134"/>
      <c r="F674" s="1539"/>
    </row>
    <row r="675" spans="1:6">
      <c r="A675" s="1747"/>
      <c r="B675" s="1751" t="s">
        <v>1213</v>
      </c>
      <c r="C675" s="1749"/>
      <c r="D675" s="1750"/>
      <c r="E675" s="134"/>
      <c r="F675" s="1539"/>
    </row>
    <row r="676" spans="1:6">
      <c r="A676" s="1747"/>
      <c r="B676" s="1751" t="s">
        <v>1214</v>
      </c>
      <c r="C676" s="1749"/>
      <c r="D676" s="1750"/>
      <c r="E676" s="134"/>
      <c r="F676" s="1539"/>
    </row>
    <row r="677" spans="1:6">
      <c r="A677" s="1747"/>
      <c r="B677" s="1751" t="s">
        <v>1215</v>
      </c>
      <c r="C677" s="1749"/>
      <c r="D677" s="1750"/>
      <c r="E677" s="134"/>
      <c r="F677" s="1539"/>
    </row>
    <row r="678" spans="1:6">
      <c r="A678" s="1747"/>
      <c r="B678" s="1751" t="s">
        <v>1216</v>
      </c>
      <c r="C678" s="1749"/>
      <c r="D678" s="1750"/>
      <c r="E678" s="134"/>
      <c r="F678" s="1539"/>
    </row>
    <row r="679" spans="1:6">
      <c r="A679" s="1747"/>
      <c r="B679" s="1751" t="s">
        <v>1217</v>
      </c>
      <c r="C679" s="1749"/>
      <c r="D679" s="1750"/>
      <c r="E679" s="134"/>
      <c r="F679" s="1539"/>
    </row>
    <row r="680" spans="1:6">
      <c r="A680" s="1747"/>
      <c r="B680" s="1751" t="s">
        <v>1218</v>
      </c>
      <c r="C680" s="1749"/>
      <c r="D680" s="1750"/>
      <c r="E680" s="134"/>
      <c r="F680" s="1539"/>
    </row>
    <row r="681" spans="1:6">
      <c r="A681" s="1747"/>
      <c r="B681" s="1751" t="s">
        <v>1219</v>
      </c>
      <c r="C681" s="1749"/>
      <c r="D681" s="1750"/>
      <c r="E681" s="134"/>
      <c r="F681" s="1539"/>
    </row>
    <row r="682" spans="1:6">
      <c r="A682" s="1747"/>
      <c r="B682" s="1751" t="s">
        <v>1220</v>
      </c>
      <c r="C682" s="1749"/>
      <c r="D682" s="1750"/>
      <c r="E682" s="134"/>
      <c r="F682" s="1539"/>
    </row>
    <row r="683" spans="1:6">
      <c r="A683" s="1747"/>
      <c r="B683" s="1751" t="s">
        <v>1221</v>
      </c>
      <c r="C683" s="1749"/>
      <c r="D683" s="1750"/>
      <c r="E683" s="134"/>
      <c r="F683" s="1539"/>
    </row>
    <row r="684" spans="1:6">
      <c r="A684" s="1747"/>
      <c r="B684" s="1751" t="s">
        <v>1222</v>
      </c>
      <c r="C684" s="1749"/>
      <c r="D684" s="1750"/>
      <c r="E684" s="134"/>
      <c r="F684" s="1539"/>
    </row>
    <row r="685" spans="1:6">
      <c r="A685" s="1747"/>
      <c r="B685" s="1751" t="s">
        <v>1223</v>
      </c>
      <c r="C685" s="1749"/>
      <c r="D685" s="1750"/>
      <c r="E685" s="134"/>
      <c r="F685" s="1539"/>
    </row>
    <row r="686" spans="1:6">
      <c r="A686" s="1747"/>
      <c r="B686" s="1751" t="s">
        <v>1224</v>
      </c>
      <c r="C686" s="1749"/>
      <c r="D686" s="1750"/>
      <c r="E686" s="134"/>
      <c r="F686" s="1539"/>
    </row>
    <row r="687" spans="1:6">
      <c r="A687" s="1747"/>
      <c r="B687" s="1751" t="s">
        <v>1225</v>
      </c>
      <c r="C687" s="1749"/>
      <c r="D687" s="1750"/>
      <c r="E687" s="134"/>
      <c r="F687" s="1539"/>
    </row>
    <row r="688" spans="1:6">
      <c r="A688" s="1747"/>
      <c r="B688" s="1751" t="s">
        <v>1226</v>
      </c>
      <c r="C688" s="1749"/>
      <c r="D688" s="1750"/>
      <c r="E688" s="134"/>
      <c r="F688" s="1539"/>
    </row>
    <row r="689" spans="1:6">
      <c r="A689" s="1747"/>
      <c r="B689" s="1751" t="s">
        <v>1227</v>
      </c>
      <c r="C689" s="1749"/>
      <c r="D689" s="1750"/>
      <c r="E689" s="134"/>
      <c r="F689" s="1539"/>
    </row>
    <row r="690" spans="1:6">
      <c r="A690" s="1747"/>
      <c r="B690" s="1751" t="s">
        <v>1228</v>
      </c>
      <c r="C690" s="1749"/>
      <c r="D690" s="1750"/>
      <c r="E690" s="134"/>
      <c r="F690" s="1539"/>
    </row>
    <row r="691" spans="1:6">
      <c r="A691" s="1747"/>
      <c r="B691" s="1751" t="s">
        <v>1229</v>
      </c>
      <c r="C691" s="1749"/>
      <c r="D691" s="1750"/>
      <c r="E691" s="134"/>
      <c r="F691" s="1539"/>
    </row>
    <row r="692" spans="1:6">
      <c r="A692" s="1747"/>
      <c r="B692" s="1751" t="s">
        <v>1175</v>
      </c>
      <c r="C692" s="1749"/>
      <c r="D692" s="1750"/>
      <c r="E692" s="134"/>
      <c r="F692" s="1539"/>
    </row>
    <row r="693" spans="1:6">
      <c r="A693" s="1747"/>
      <c r="B693" s="1751" t="s">
        <v>1230</v>
      </c>
      <c r="C693" s="1749" t="s">
        <v>272</v>
      </c>
      <c r="D693" s="1750">
        <v>1</v>
      </c>
      <c r="E693" s="134">
        <v>13152</v>
      </c>
      <c r="F693" s="1539">
        <f>D693*E693</f>
        <v>13152</v>
      </c>
    </row>
    <row r="694" spans="1:6">
      <c r="A694" s="1747"/>
      <c r="B694" s="1751"/>
      <c r="C694" s="1749"/>
      <c r="D694" s="1750"/>
      <c r="E694" s="134"/>
      <c r="F694" s="1539"/>
    </row>
    <row r="695" spans="1:6" ht="22.5">
      <c r="A695" s="1747" t="s">
        <v>1240</v>
      </c>
      <c r="B695" s="1751" t="s">
        <v>1232</v>
      </c>
      <c r="C695" s="1749"/>
      <c r="D695" s="1750"/>
      <c r="E695" s="134"/>
      <c r="F695" s="1539"/>
    </row>
    <row r="696" spans="1:6">
      <c r="A696" s="1747"/>
      <c r="B696" s="1751" t="s">
        <v>1498</v>
      </c>
      <c r="C696" s="1749"/>
      <c r="D696" s="1750"/>
      <c r="E696" s="134"/>
      <c r="F696" s="1539"/>
    </row>
    <row r="697" spans="1:6">
      <c r="A697" s="1747"/>
      <c r="B697" s="1751" t="s">
        <v>1233</v>
      </c>
      <c r="C697" s="1749"/>
      <c r="D697" s="1750"/>
      <c r="E697" s="134"/>
      <c r="F697" s="1539"/>
    </row>
    <row r="698" spans="1:6">
      <c r="A698" s="1747"/>
      <c r="B698" s="1751" t="s">
        <v>1234</v>
      </c>
      <c r="C698" s="1749"/>
      <c r="D698" s="1750"/>
      <c r="E698" s="134"/>
      <c r="F698" s="1539"/>
    </row>
    <row r="699" spans="1:6">
      <c r="A699" s="1747"/>
      <c r="B699" s="1751" t="s">
        <v>1235</v>
      </c>
      <c r="C699" s="1749"/>
      <c r="D699" s="1750"/>
      <c r="E699" s="134"/>
      <c r="F699" s="1539"/>
    </row>
    <row r="700" spans="1:6">
      <c r="A700" s="1747"/>
      <c r="B700" s="1751" t="s">
        <v>1236</v>
      </c>
      <c r="C700" s="1749"/>
      <c r="D700" s="1750"/>
      <c r="E700" s="134"/>
      <c r="F700" s="1539"/>
    </row>
    <row r="701" spans="1:6">
      <c r="A701" s="1747"/>
      <c r="B701" s="1751" t="s">
        <v>1237</v>
      </c>
      <c r="C701" s="1749"/>
      <c r="D701" s="1750"/>
      <c r="E701" s="134"/>
      <c r="F701" s="1539"/>
    </row>
    <row r="702" spans="1:6">
      <c r="A702" s="1747"/>
      <c r="B702" s="1751" t="s">
        <v>1238</v>
      </c>
      <c r="C702" s="1749"/>
      <c r="D702" s="1750"/>
      <c r="E702" s="134"/>
      <c r="F702" s="1539"/>
    </row>
    <row r="703" spans="1:6">
      <c r="A703" s="1747"/>
      <c r="B703" s="1751" t="s">
        <v>1239</v>
      </c>
      <c r="C703" s="1749" t="s">
        <v>272</v>
      </c>
      <c r="D703" s="1750">
        <v>1</v>
      </c>
      <c r="E703" s="134">
        <v>205</v>
      </c>
      <c r="F703" s="1539">
        <f>D703*E703</f>
        <v>205</v>
      </c>
    </row>
    <row r="704" spans="1:6">
      <c r="A704" s="1747"/>
      <c r="B704" s="1751"/>
      <c r="C704" s="1749"/>
      <c r="D704" s="1750"/>
      <c r="E704" s="134"/>
      <c r="F704" s="1539"/>
    </row>
    <row r="705" spans="1:6" ht="22.5">
      <c r="A705" s="1563" t="s">
        <v>1241</v>
      </c>
      <c r="B705" s="177" t="s">
        <v>1242</v>
      </c>
      <c r="C705" s="178"/>
      <c r="D705" s="179"/>
      <c r="E705" s="1558"/>
      <c r="F705" s="23"/>
    </row>
    <row r="706" spans="1:6">
      <c r="A706" s="1747"/>
      <c r="B706" s="1751"/>
      <c r="C706" s="1749"/>
      <c r="D706" s="1750"/>
      <c r="E706" s="134"/>
      <c r="F706" s="1539"/>
    </row>
    <row r="707" spans="1:6" ht="22.5">
      <c r="A707" s="1747" t="s">
        <v>1243</v>
      </c>
      <c r="B707" s="1751" t="s">
        <v>1244</v>
      </c>
      <c r="C707" s="1749"/>
      <c r="D707" s="1750"/>
      <c r="E707" s="134"/>
      <c r="F707" s="1539"/>
    </row>
    <row r="708" spans="1:6">
      <c r="A708" s="1747"/>
      <c r="B708" s="1751" t="s">
        <v>1186</v>
      </c>
      <c r="C708" s="1749"/>
      <c r="D708" s="1750"/>
      <c r="E708" s="134"/>
      <c r="F708" s="1539"/>
    </row>
    <row r="709" spans="1:6">
      <c r="A709" s="1747"/>
      <c r="B709" s="1751" t="s">
        <v>1187</v>
      </c>
      <c r="C709" s="1749"/>
      <c r="D709" s="1750"/>
      <c r="E709" s="134"/>
      <c r="F709" s="1539"/>
    </row>
    <row r="710" spans="1:6">
      <c r="A710" s="1747"/>
      <c r="B710" s="1751" t="s">
        <v>922</v>
      </c>
      <c r="C710" s="1749"/>
      <c r="D710" s="1750"/>
      <c r="E710" s="134"/>
      <c r="F710" s="1539"/>
    </row>
    <row r="711" spans="1:6">
      <c r="A711" s="1747"/>
      <c r="B711" s="1751" t="s">
        <v>923</v>
      </c>
      <c r="C711" s="1749"/>
      <c r="D711" s="1750"/>
      <c r="E711" s="134"/>
      <c r="F711" s="1539"/>
    </row>
    <row r="712" spans="1:6">
      <c r="A712" s="1747"/>
      <c r="B712" s="1751" t="s">
        <v>833</v>
      </c>
      <c r="C712" s="1749"/>
      <c r="D712" s="1750"/>
      <c r="E712" s="134"/>
      <c r="F712" s="1539"/>
    </row>
    <row r="713" spans="1:6">
      <c r="A713" s="1747"/>
      <c r="B713" s="1751" t="s">
        <v>924</v>
      </c>
      <c r="C713" s="1749"/>
      <c r="D713" s="1750"/>
      <c r="E713" s="134"/>
      <c r="F713" s="1539"/>
    </row>
    <row r="714" spans="1:6">
      <c r="A714" s="1747"/>
      <c r="B714" s="1751" t="s">
        <v>925</v>
      </c>
      <c r="C714" s="1749"/>
      <c r="D714" s="1750"/>
      <c r="E714" s="134"/>
      <c r="F714" s="1539"/>
    </row>
    <row r="715" spans="1:6">
      <c r="A715" s="1747"/>
      <c r="B715" s="1751" t="s">
        <v>926</v>
      </c>
      <c r="C715" s="1749"/>
      <c r="D715" s="1750"/>
      <c r="E715" s="134"/>
      <c r="F715" s="1539"/>
    </row>
    <row r="716" spans="1:6">
      <c r="A716" s="1747"/>
      <c r="B716" s="1751" t="s">
        <v>927</v>
      </c>
      <c r="C716" s="1749"/>
      <c r="D716" s="1750"/>
      <c r="E716" s="134"/>
      <c r="F716" s="1539"/>
    </row>
    <row r="717" spans="1:6">
      <c r="A717" s="1747"/>
      <c r="B717" s="1751" t="s">
        <v>1188</v>
      </c>
      <c r="C717" s="1749"/>
      <c r="D717" s="1750"/>
      <c r="E717" s="134"/>
      <c r="F717" s="1539"/>
    </row>
    <row r="718" spans="1:6">
      <c r="A718" s="1747"/>
      <c r="B718" s="1751" t="s">
        <v>929</v>
      </c>
      <c r="C718" s="1749"/>
      <c r="D718" s="1750"/>
      <c r="E718" s="134"/>
      <c r="F718" s="1539"/>
    </row>
    <row r="719" spans="1:6">
      <c r="A719" s="1747"/>
      <c r="B719" s="1751" t="s">
        <v>930</v>
      </c>
      <c r="C719" s="1749"/>
      <c r="D719" s="1750"/>
      <c r="E719" s="134"/>
      <c r="F719" s="1539"/>
    </row>
    <row r="720" spans="1:6">
      <c r="A720" s="1747"/>
      <c r="B720" s="1751" t="s">
        <v>931</v>
      </c>
      <c r="C720" s="1749"/>
      <c r="D720" s="1750"/>
      <c r="E720" s="134"/>
      <c r="F720" s="1539"/>
    </row>
    <row r="721" spans="1:6">
      <c r="A721" s="1747"/>
      <c r="B721" s="1751" t="s">
        <v>932</v>
      </c>
      <c r="C721" s="1749"/>
      <c r="D721" s="1750"/>
      <c r="E721" s="134"/>
      <c r="F721" s="1539"/>
    </row>
    <row r="722" spans="1:6">
      <c r="A722" s="1747"/>
      <c r="B722" s="1751" t="s">
        <v>933</v>
      </c>
      <c r="C722" s="1749"/>
      <c r="D722" s="1750"/>
      <c r="E722" s="134"/>
      <c r="F722" s="1539"/>
    </row>
    <row r="723" spans="1:6">
      <c r="A723" s="1747"/>
      <c r="B723" s="1751" t="s">
        <v>934</v>
      </c>
      <c r="C723" s="1749"/>
      <c r="D723" s="1750"/>
      <c r="E723" s="134"/>
      <c r="F723" s="1539"/>
    </row>
    <row r="724" spans="1:6">
      <c r="A724" s="1747"/>
      <c r="B724" s="1751" t="s">
        <v>935</v>
      </c>
      <c r="C724" s="1749"/>
      <c r="D724" s="1750"/>
      <c r="E724" s="134"/>
      <c r="F724" s="1539"/>
    </row>
    <row r="725" spans="1:6">
      <c r="A725" s="1747"/>
      <c r="B725" s="1751" t="s">
        <v>936</v>
      </c>
      <c r="C725" s="1749"/>
      <c r="D725" s="1750"/>
      <c r="E725" s="134"/>
      <c r="F725" s="1539"/>
    </row>
    <row r="726" spans="1:6">
      <c r="A726" s="1747"/>
      <c r="B726" s="1751" t="s">
        <v>937</v>
      </c>
      <c r="C726" s="1749"/>
      <c r="D726" s="1750"/>
      <c r="E726" s="134"/>
      <c r="F726" s="1539"/>
    </row>
    <row r="727" spans="1:6">
      <c r="A727" s="1747"/>
      <c r="B727" s="1751" t="s">
        <v>938</v>
      </c>
      <c r="C727" s="1749"/>
      <c r="D727" s="1750"/>
      <c r="E727" s="134"/>
      <c r="F727" s="1539"/>
    </row>
    <row r="728" spans="1:6">
      <c r="A728" s="1747"/>
      <c r="B728" s="1751" t="s">
        <v>939</v>
      </c>
      <c r="C728" s="1749"/>
      <c r="D728" s="1750"/>
      <c r="E728" s="134"/>
      <c r="F728" s="1539"/>
    </row>
    <row r="729" spans="1:6">
      <c r="A729" s="1747"/>
      <c r="B729" s="1751" t="s">
        <v>1245</v>
      </c>
      <c r="C729" s="1749"/>
      <c r="D729" s="1750"/>
      <c r="E729" s="134"/>
      <c r="F729" s="1539"/>
    </row>
    <row r="730" spans="1:6">
      <c r="A730" s="1747"/>
      <c r="B730" s="1751" t="s">
        <v>857</v>
      </c>
      <c r="C730" s="1749"/>
      <c r="D730" s="1750"/>
      <c r="E730" s="134"/>
      <c r="F730" s="1539"/>
    </row>
    <row r="731" spans="1:6">
      <c r="A731" s="1747"/>
      <c r="B731" s="1751" t="s">
        <v>858</v>
      </c>
      <c r="C731" s="1749"/>
      <c r="D731" s="1750"/>
      <c r="E731" s="134"/>
      <c r="F731" s="1539"/>
    </row>
    <row r="732" spans="1:6">
      <c r="A732" s="1747"/>
      <c r="B732" s="1751" t="s">
        <v>804</v>
      </c>
      <c r="C732" s="1749"/>
      <c r="D732" s="1750"/>
      <c r="E732" s="134"/>
      <c r="F732" s="1539"/>
    </row>
    <row r="733" spans="1:6">
      <c r="A733" s="1747"/>
      <c r="B733" s="1751" t="s">
        <v>1246</v>
      </c>
      <c r="C733" s="1749"/>
      <c r="D733" s="1750"/>
      <c r="E733" s="134"/>
      <c r="F733" s="1539"/>
    </row>
    <row r="734" spans="1:6">
      <c r="A734" s="1747"/>
      <c r="B734" s="1751" t="s">
        <v>740</v>
      </c>
      <c r="C734" s="1749" t="s">
        <v>272</v>
      </c>
      <c r="D734" s="1750">
        <v>1</v>
      </c>
      <c r="E734" s="134">
        <v>1504</v>
      </c>
      <c r="F734" s="1539">
        <f>D734*E734</f>
        <v>1504</v>
      </c>
    </row>
    <row r="735" spans="1:6">
      <c r="A735" s="1747"/>
      <c r="B735" s="1751"/>
      <c r="C735" s="1749"/>
      <c r="D735" s="1750"/>
      <c r="E735" s="134"/>
      <c r="F735" s="1539"/>
    </row>
    <row r="736" spans="1:6" ht="22.5">
      <c r="A736" s="1747" t="s">
        <v>1247</v>
      </c>
      <c r="B736" s="1751" t="s">
        <v>863</v>
      </c>
      <c r="C736" s="1749"/>
      <c r="D736" s="1750"/>
      <c r="E736" s="134"/>
      <c r="F736" s="1539"/>
    </row>
    <row r="737" spans="1:6">
      <c r="A737" s="1747"/>
      <c r="B737" s="1751" t="s">
        <v>864</v>
      </c>
      <c r="C737" s="1749"/>
      <c r="D737" s="1750"/>
      <c r="E737" s="134"/>
      <c r="F737" s="1539"/>
    </row>
    <row r="738" spans="1:6">
      <c r="A738" s="1747"/>
      <c r="B738" s="1751" t="s">
        <v>865</v>
      </c>
      <c r="C738" s="1749"/>
      <c r="D738" s="1750"/>
      <c r="E738" s="134"/>
      <c r="F738" s="1539"/>
    </row>
    <row r="739" spans="1:6">
      <c r="A739" s="1747"/>
      <c r="B739" s="1751" t="s">
        <v>866</v>
      </c>
      <c r="C739" s="1749"/>
      <c r="D739" s="1750"/>
      <c r="E739" s="134"/>
      <c r="F739" s="1539"/>
    </row>
    <row r="740" spans="1:6">
      <c r="A740" s="1747"/>
      <c r="B740" s="1751" t="s">
        <v>1248</v>
      </c>
      <c r="C740" s="1749"/>
      <c r="D740" s="1750"/>
      <c r="E740" s="134"/>
      <c r="F740" s="1539"/>
    </row>
    <row r="741" spans="1:6">
      <c r="A741" s="1747"/>
      <c r="B741" s="1751" t="s">
        <v>1249</v>
      </c>
      <c r="C741" s="1749"/>
      <c r="D741" s="1750"/>
      <c r="E741" s="134"/>
      <c r="F741" s="1539"/>
    </row>
    <row r="742" spans="1:6">
      <c r="A742" s="1747"/>
      <c r="B742" s="1751" t="s">
        <v>740</v>
      </c>
      <c r="C742" s="1749" t="s">
        <v>272</v>
      </c>
      <c r="D742" s="1750">
        <v>1</v>
      </c>
      <c r="E742" s="134">
        <v>510</v>
      </c>
      <c r="F742" s="1539">
        <f>D742*E742</f>
        <v>510</v>
      </c>
    </row>
    <row r="743" spans="1:6">
      <c r="A743" s="1747"/>
      <c r="B743" s="1751" t="s">
        <v>5262</v>
      </c>
      <c r="C743" s="1749"/>
      <c r="D743" s="1750"/>
      <c r="E743" s="134"/>
      <c r="F743" s="1539"/>
    </row>
    <row r="744" spans="1:6" ht="22.5">
      <c r="A744" s="1747" t="s">
        <v>1251</v>
      </c>
      <c r="B744" s="1751" t="s">
        <v>1191</v>
      </c>
      <c r="C744" s="1749"/>
      <c r="D744" s="1750"/>
      <c r="E744" s="134"/>
      <c r="F744" s="1539"/>
    </row>
    <row r="745" spans="1:6">
      <c r="A745" s="1747"/>
      <c r="B745" s="1751" t="s">
        <v>1192</v>
      </c>
      <c r="C745" s="1749"/>
      <c r="D745" s="1750"/>
      <c r="E745" s="134"/>
      <c r="F745" s="1539"/>
    </row>
    <row r="746" spans="1:6">
      <c r="A746" s="1747"/>
      <c r="B746" s="1751" t="s">
        <v>1193</v>
      </c>
      <c r="C746" s="1749"/>
      <c r="D746" s="1750"/>
      <c r="E746" s="134"/>
      <c r="F746" s="1539"/>
    </row>
    <row r="747" spans="1:6">
      <c r="A747" s="1747"/>
      <c r="B747" s="1751" t="s">
        <v>1194</v>
      </c>
      <c r="C747" s="1749"/>
      <c r="D747" s="1750"/>
      <c r="E747" s="134"/>
      <c r="F747" s="1539"/>
    </row>
    <row r="748" spans="1:6">
      <c r="A748" s="1747"/>
      <c r="B748" s="1751" t="s">
        <v>1195</v>
      </c>
      <c r="C748" s="1749"/>
      <c r="D748" s="1750"/>
      <c r="E748" s="134"/>
      <c r="F748" s="1539"/>
    </row>
    <row r="749" spans="1:6">
      <c r="A749" s="1747"/>
      <c r="B749" s="1751" t="s">
        <v>1196</v>
      </c>
      <c r="C749" s="1749"/>
      <c r="D749" s="1750"/>
      <c r="E749" s="134"/>
      <c r="F749" s="1539"/>
    </row>
    <row r="750" spans="1:6">
      <c r="A750" s="1747"/>
      <c r="B750" s="1751" t="s">
        <v>1197</v>
      </c>
      <c r="C750" s="1749"/>
      <c r="D750" s="1750"/>
      <c r="E750" s="134"/>
      <c r="F750" s="1539"/>
    </row>
    <row r="751" spans="1:6">
      <c r="A751" s="1747"/>
      <c r="B751" s="1751" t="s">
        <v>1198</v>
      </c>
      <c r="C751" s="1749"/>
      <c r="D751" s="1750"/>
      <c r="E751" s="134"/>
      <c r="F751" s="1539"/>
    </row>
    <row r="752" spans="1:6">
      <c r="A752" s="1747"/>
      <c r="B752" s="1751" t="s">
        <v>1250</v>
      </c>
      <c r="C752" s="1749" t="s">
        <v>272</v>
      </c>
      <c r="D752" s="1750">
        <v>1</v>
      </c>
      <c r="E752" s="134">
        <v>204</v>
      </c>
      <c r="F752" s="1539">
        <f>D752*E752</f>
        <v>204</v>
      </c>
    </row>
    <row r="753" spans="1:6">
      <c r="A753" s="1747"/>
      <c r="B753" s="1751" t="s">
        <v>5262</v>
      </c>
      <c r="C753" s="1749"/>
      <c r="D753" s="1750"/>
      <c r="E753" s="134"/>
      <c r="F753" s="1539"/>
    </row>
    <row r="754" spans="1:6" ht="22.5">
      <c r="A754" s="1747" t="s">
        <v>1252</v>
      </c>
      <c r="B754" s="1751" t="s">
        <v>1253</v>
      </c>
      <c r="C754" s="1749"/>
      <c r="D754" s="1750"/>
      <c r="E754" s="134"/>
      <c r="F754" s="1539"/>
    </row>
    <row r="755" spans="1:6">
      <c r="A755" s="1747"/>
      <c r="B755" s="1751" t="s">
        <v>909</v>
      </c>
      <c r="C755" s="1749" t="s">
        <v>272</v>
      </c>
      <c r="D755" s="1750">
        <v>1</v>
      </c>
      <c r="E755" s="134">
        <v>40</v>
      </c>
      <c r="F755" s="1539">
        <f>D755*E755</f>
        <v>40</v>
      </c>
    </row>
    <row r="756" spans="1:6">
      <c r="A756" s="1747"/>
      <c r="B756" s="1751"/>
      <c r="C756" s="1749"/>
      <c r="D756" s="1750"/>
      <c r="E756" s="134"/>
      <c r="F756" s="1539"/>
    </row>
    <row r="757" spans="1:6" ht="22.5">
      <c r="A757" s="1747" t="s">
        <v>1254</v>
      </c>
      <c r="B757" s="1751" t="s">
        <v>1255</v>
      </c>
      <c r="C757" s="1749"/>
      <c r="D757" s="1750"/>
      <c r="E757" s="134"/>
      <c r="F757" s="1539"/>
    </row>
    <row r="758" spans="1:6">
      <c r="A758" s="1747"/>
      <c r="B758" s="1751" t="s">
        <v>1256</v>
      </c>
      <c r="C758" s="1749"/>
      <c r="D758" s="1750"/>
      <c r="E758" s="134"/>
      <c r="F758" s="1539"/>
    </row>
    <row r="759" spans="1:6">
      <c r="A759" s="1747"/>
      <c r="B759" s="1751" t="s">
        <v>1257</v>
      </c>
      <c r="C759" s="1749"/>
      <c r="D759" s="1750"/>
      <c r="E759" s="134"/>
      <c r="F759" s="1539"/>
    </row>
    <row r="760" spans="1:6">
      <c r="A760" s="1747"/>
      <c r="B760" s="1751" t="s">
        <v>1258</v>
      </c>
      <c r="C760" s="1749"/>
      <c r="D760" s="1750"/>
      <c r="E760" s="134"/>
      <c r="F760" s="1539"/>
    </row>
    <row r="761" spans="1:6">
      <c r="A761" s="1747"/>
      <c r="B761" s="1751" t="s">
        <v>1259</v>
      </c>
      <c r="C761" s="1749"/>
      <c r="D761" s="1750"/>
      <c r="E761" s="134"/>
      <c r="F761" s="1539"/>
    </row>
    <row r="762" spans="1:6">
      <c r="A762" s="1747"/>
      <c r="B762" s="1751" t="s">
        <v>1260</v>
      </c>
      <c r="C762" s="1749"/>
      <c r="D762" s="1750"/>
      <c r="E762" s="134"/>
      <c r="F762" s="1539"/>
    </row>
    <row r="763" spans="1:6" ht="22.5">
      <c r="A763" s="1747"/>
      <c r="B763" s="1751" t="s">
        <v>1261</v>
      </c>
      <c r="C763" s="1749"/>
      <c r="D763" s="1750"/>
      <c r="E763" s="134"/>
      <c r="F763" s="1539"/>
    </row>
    <row r="764" spans="1:6">
      <c r="A764" s="1747"/>
      <c r="B764" s="1751" t="s">
        <v>804</v>
      </c>
      <c r="C764" s="1749"/>
      <c r="D764" s="1750"/>
      <c r="E764" s="134"/>
      <c r="F764" s="1539"/>
    </row>
    <row r="765" spans="1:6">
      <c r="A765" s="1747"/>
      <c r="B765" s="1751" t="s">
        <v>1262</v>
      </c>
      <c r="C765" s="1749" t="s">
        <v>272</v>
      </c>
      <c r="D765" s="1750">
        <v>1</v>
      </c>
      <c r="E765" s="134">
        <v>765</v>
      </c>
      <c r="F765" s="1539">
        <f>D765*E765</f>
        <v>765</v>
      </c>
    </row>
    <row r="766" spans="1:6">
      <c r="A766" s="1747"/>
      <c r="B766" s="1751"/>
      <c r="C766" s="1749"/>
      <c r="D766" s="1750"/>
      <c r="E766" s="134"/>
      <c r="F766" s="1539"/>
    </row>
    <row r="767" spans="1:6" ht="22.5">
      <c r="A767" s="1747" t="s">
        <v>1263</v>
      </c>
      <c r="B767" s="1751" t="s">
        <v>911</v>
      </c>
      <c r="C767" s="1749"/>
      <c r="D767" s="1750"/>
      <c r="E767" s="134"/>
      <c r="F767" s="1539"/>
    </row>
    <row r="768" spans="1:6">
      <c r="A768" s="1747"/>
      <c r="B768" s="1751" t="s">
        <v>912</v>
      </c>
      <c r="C768" s="1749"/>
      <c r="D768" s="1750"/>
      <c r="E768" s="134"/>
      <c r="F768" s="1539"/>
    </row>
    <row r="769" spans="1:6">
      <c r="A769" s="1747"/>
      <c r="B769" s="1751" t="s">
        <v>913</v>
      </c>
      <c r="C769" s="1749" t="s">
        <v>272</v>
      </c>
      <c r="D769" s="1750">
        <v>1</v>
      </c>
      <c r="E769" s="134">
        <v>178</v>
      </c>
      <c r="F769" s="1539">
        <f>D769*E769</f>
        <v>178</v>
      </c>
    </row>
    <row r="770" spans="1:6">
      <c r="A770" s="1747"/>
      <c r="B770" s="1751"/>
      <c r="C770" s="1749"/>
      <c r="D770" s="1750"/>
      <c r="E770" s="134"/>
      <c r="F770" s="1539"/>
    </row>
    <row r="771" spans="1:6" ht="22.5">
      <c r="A771" s="1563" t="s">
        <v>1264</v>
      </c>
      <c r="B771" s="177" t="s">
        <v>1265</v>
      </c>
      <c r="C771" s="178"/>
      <c r="D771" s="179"/>
      <c r="E771" s="1558"/>
      <c r="F771" s="23"/>
    </row>
    <row r="772" spans="1:6">
      <c r="A772" s="1747"/>
      <c r="B772" s="1751"/>
      <c r="C772" s="1749"/>
      <c r="D772" s="1750"/>
      <c r="E772" s="134"/>
      <c r="F772" s="1539"/>
    </row>
    <row r="773" spans="1:6" ht="22.5">
      <c r="A773" s="1747" t="s">
        <v>1266</v>
      </c>
      <c r="B773" s="1751" t="s">
        <v>1267</v>
      </c>
      <c r="C773" s="1749"/>
      <c r="D773" s="1750"/>
      <c r="E773" s="134"/>
      <c r="F773" s="1539"/>
    </row>
    <row r="774" spans="1:6">
      <c r="A774" s="1747"/>
      <c r="B774" s="1751" t="s">
        <v>1268</v>
      </c>
      <c r="C774" s="1749"/>
      <c r="D774" s="1750"/>
      <c r="E774" s="134"/>
      <c r="F774" s="1539"/>
    </row>
    <row r="775" spans="1:6">
      <c r="A775" s="1747"/>
      <c r="B775" s="1751" t="s">
        <v>1269</v>
      </c>
      <c r="C775" s="1749"/>
      <c r="D775" s="1750"/>
      <c r="E775" s="134"/>
      <c r="F775" s="1539"/>
    </row>
    <row r="776" spans="1:6">
      <c r="A776" s="1747"/>
      <c r="B776" s="1751" t="s">
        <v>1270</v>
      </c>
      <c r="C776" s="1749"/>
      <c r="D776" s="1750"/>
      <c r="E776" s="134"/>
      <c r="F776" s="1539"/>
    </row>
    <row r="777" spans="1:6">
      <c r="A777" s="1747"/>
      <c r="B777" s="1751" t="s">
        <v>1271</v>
      </c>
      <c r="C777" s="1749"/>
      <c r="D777" s="1750"/>
      <c r="E777" s="134"/>
      <c r="F777" s="1539"/>
    </row>
    <row r="778" spans="1:6">
      <c r="A778" s="1747"/>
      <c r="B778" s="1751" t="s">
        <v>1272</v>
      </c>
      <c r="C778" s="1749"/>
      <c r="D778" s="1750"/>
      <c r="E778" s="134"/>
      <c r="F778" s="1539"/>
    </row>
    <row r="779" spans="1:6">
      <c r="A779" s="1747"/>
      <c r="B779" s="1751" t="s">
        <v>1273</v>
      </c>
      <c r="C779" s="1749"/>
      <c r="D779" s="1750"/>
      <c r="E779" s="134"/>
      <c r="F779" s="1539"/>
    </row>
    <row r="780" spans="1:6">
      <c r="A780" s="1747"/>
      <c r="B780" s="1751" t="s">
        <v>1274</v>
      </c>
      <c r="C780" s="1749"/>
      <c r="D780" s="1750"/>
      <c r="E780" s="134"/>
      <c r="F780" s="1539"/>
    </row>
    <row r="781" spans="1:6">
      <c r="A781" s="1747"/>
      <c r="B781" s="1751" t="s">
        <v>1275</v>
      </c>
      <c r="C781" s="1749"/>
      <c r="D781" s="1750"/>
      <c r="E781" s="134"/>
      <c r="F781" s="1539"/>
    </row>
    <row r="782" spans="1:6">
      <c r="A782" s="1747"/>
      <c r="B782" s="1751" t="s">
        <v>804</v>
      </c>
      <c r="C782" s="1749"/>
      <c r="D782" s="1750"/>
      <c r="E782" s="134"/>
      <c r="F782" s="1539"/>
    </row>
    <row r="783" spans="1:6">
      <c r="A783" s="1747"/>
      <c r="B783" s="1751" t="s">
        <v>774</v>
      </c>
      <c r="C783" s="1749" t="s">
        <v>272</v>
      </c>
      <c r="D783" s="1750">
        <v>1</v>
      </c>
      <c r="E783" s="2349">
        <v>1493</v>
      </c>
      <c r="F783" s="1539">
        <f>D783*E783</f>
        <v>1493</v>
      </c>
    </row>
    <row r="784" spans="1:6">
      <c r="A784" s="1747"/>
      <c r="B784" s="1751" t="s">
        <v>5262</v>
      </c>
      <c r="C784" s="1749"/>
      <c r="D784" s="1750"/>
      <c r="E784" s="2349"/>
      <c r="F784" s="1539"/>
    </row>
    <row r="785" spans="1:6" ht="22.5">
      <c r="A785" s="1747" t="s">
        <v>1276</v>
      </c>
      <c r="B785" s="1751" t="s">
        <v>1277</v>
      </c>
      <c r="C785" s="1749"/>
      <c r="D785" s="1750"/>
      <c r="E785" s="2349"/>
      <c r="F785" s="1539"/>
    </row>
    <row r="786" spans="1:6">
      <c r="A786" s="1747"/>
      <c r="B786" s="1751" t="s">
        <v>1278</v>
      </c>
      <c r="C786" s="1749"/>
      <c r="D786" s="1750"/>
      <c r="E786" s="2349"/>
      <c r="F786" s="1539"/>
    </row>
    <row r="787" spans="1:6">
      <c r="A787" s="1747"/>
      <c r="B787" s="1751" t="s">
        <v>1279</v>
      </c>
      <c r="C787" s="1749"/>
      <c r="D787" s="1750"/>
      <c r="E787" s="2349"/>
      <c r="F787" s="1539"/>
    </row>
    <row r="788" spans="1:6">
      <c r="A788" s="1747"/>
      <c r="B788" s="1751" t="s">
        <v>1280</v>
      </c>
      <c r="C788" s="1749"/>
      <c r="D788" s="1750"/>
      <c r="E788" s="2349"/>
      <c r="F788" s="1539"/>
    </row>
    <row r="789" spans="1:6">
      <c r="A789" s="1747"/>
      <c r="B789" s="1751" t="s">
        <v>804</v>
      </c>
      <c r="C789" s="1749"/>
      <c r="D789" s="1750"/>
      <c r="E789" s="2349"/>
      <c r="F789" s="1539"/>
    </row>
    <row r="790" spans="1:6">
      <c r="A790" s="1747"/>
      <c r="B790" s="1751" t="s">
        <v>1281</v>
      </c>
      <c r="C790" s="1749" t="s">
        <v>272</v>
      </c>
      <c r="D790" s="1750">
        <v>1</v>
      </c>
      <c r="E790" s="2349">
        <v>780</v>
      </c>
      <c r="F790" s="1539">
        <f>D790*E790</f>
        <v>780</v>
      </c>
    </row>
    <row r="791" spans="1:6">
      <c r="A791" s="1747"/>
      <c r="B791" s="1751"/>
      <c r="C791" s="1749"/>
      <c r="D791" s="1750"/>
      <c r="E791" s="2349"/>
      <c r="F791" s="1539"/>
    </row>
    <row r="792" spans="1:6" ht="22.5">
      <c r="A792" s="1747" t="s">
        <v>1282</v>
      </c>
      <c r="B792" s="1751" t="s">
        <v>1283</v>
      </c>
      <c r="C792" s="1749"/>
      <c r="D792" s="1750"/>
      <c r="E792" s="2349"/>
      <c r="F792" s="1539"/>
    </row>
    <row r="793" spans="1:6">
      <c r="A793" s="1747"/>
      <c r="B793" s="1751" t="s">
        <v>1284</v>
      </c>
      <c r="C793" s="1749"/>
      <c r="D793" s="1750"/>
      <c r="E793" s="2349"/>
      <c r="F793" s="1539"/>
    </row>
    <row r="794" spans="1:6">
      <c r="A794" s="1747"/>
      <c r="B794" s="1751" t="s">
        <v>1285</v>
      </c>
      <c r="C794" s="1749"/>
      <c r="D794" s="1750"/>
      <c r="E794" s="2349"/>
      <c r="F794" s="1539"/>
    </row>
    <row r="795" spans="1:6">
      <c r="A795" s="1747"/>
      <c r="B795" s="1751" t="s">
        <v>1286</v>
      </c>
      <c r="C795" s="1749"/>
      <c r="D795" s="1750"/>
      <c r="E795" s="2349"/>
      <c r="F795" s="1539"/>
    </row>
    <row r="796" spans="1:6">
      <c r="A796" s="1747"/>
      <c r="B796" s="1751" t="s">
        <v>1272</v>
      </c>
      <c r="C796" s="1749"/>
      <c r="D796" s="1750"/>
      <c r="E796" s="2349"/>
      <c r="F796" s="1539"/>
    </row>
    <row r="797" spans="1:6">
      <c r="A797" s="1747"/>
      <c r="B797" s="1751" t="s">
        <v>1287</v>
      </c>
      <c r="C797" s="1749"/>
      <c r="D797" s="1750"/>
      <c r="E797" s="2349"/>
      <c r="F797" s="1539"/>
    </row>
    <row r="798" spans="1:6">
      <c r="A798" s="1747"/>
      <c r="B798" s="1751" t="s">
        <v>1288</v>
      </c>
      <c r="C798" s="1749"/>
      <c r="D798" s="1750"/>
      <c r="E798" s="2349"/>
      <c r="F798" s="1539"/>
    </row>
    <row r="799" spans="1:6">
      <c r="A799" s="1747"/>
      <c r="B799" s="1751" t="s">
        <v>1289</v>
      </c>
      <c r="C799" s="1749" t="s">
        <v>272</v>
      </c>
      <c r="D799" s="1750">
        <v>1</v>
      </c>
      <c r="E799" s="2349">
        <v>1060</v>
      </c>
      <c r="F799" s="1539">
        <f>D799*E799</f>
        <v>1060</v>
      </c>
    </row>
    <row r="800" spans="1:6">
      <c r="A800" s="1747"/>
      <c r="B800" s="1751" t="s">
        <v>5262</v>
      </c>
      <c r="C800" s="1749"/>
      <c r="D800" s="1750"/>
      <c r="E800" s="2349"/>
      <c r="F800" s="1539"/>
    </row>
    <row r="801" spans="1:6" ht="22.5">
      <c r="A801" s="1747" t="s">
        <v>1295</v>
      </c>
      <c r="B801" s="1751" t="s">
        <v>1290</v>
      </c>
      <c r="C801" s="1749"/>
      <c r="D801" s="1750"/>
      <c r="E801" s="2349"/>
      <c r="F801" s="1539"/>
    </row>
    <row r="802" spans="1:6">
      <c r="A802" s="1747"/>
      <c r="B802" s="1751" t="s">
        <v>1291</v>
      </c>
      <c r="C802" s="1749"/>
      <c r="D802" s="1750"/>
      <c r="E802" s="2349"/>
      <c r="F802" s="1539"/>
    </row>
    <row r="803" spans="1:6">
      <c r="A803" s="1747"/>
      <c r="B803" s="1751" t="s">
        <v>1292</v>
      </c>
      <c r="C803" s="1749"/>
      <c r="D803" s="1750"/>
      <c r="E803" s="2349"/>
      <c r="F803" s="1539"/>
    </row>
    <row r="804" spans="1:6">
      <c r="A804" s="1747"/>
      <c r="B804" s="1751" t="s">
        <v>1293</v>
      </c>
      <c r="C804" s="1749" t="s">
        <v>272</v>
      </c>
      <c r="D804" s="1750">
        <v>1</v>
      </c>
      <c r="E804" s="2349">
        <v>347</v>
      </c>
      <c r="F804" s="1539">
        <f>D804*E804</f>
        <v>347</v>
      </c>
    </row>
    <row r="805" spans="1:6">
      <c r="A805" s="1747"/>
      <c r="B805" s="1751" t="s">
        <v>1294</v>
      </c>
      <c r="C805" s="1749"/>
      <c r="D805" s="1750"/>
      <c r="E805" s="2349"/>
      <c r="F805" s="1539"/>
    </row>
    <row r="806" spans="1:6">
      <c r="A806" s="1747"/>
      <c r="B806" s="1751"/>
      <c r="C806" s="1749"/>
      <c r="D806" s="1750"/>
      <c r="E806" s="2349"/>
      <c r="F806" s="1539"/>
    </row>
    <row r="807" spans="1:6" ht="22.5">
      <c r="A807" s="1747" t="s">
        <v>1301</v>
      </c>
      <c r="B807" s="1751" t="s">
        <v>1296</v>
      </c>
      <c r="C807" s="1749"/>
      <c r="D807" s="1750"/>
      <c r="E807" s="2349"/>
      <c r="F807" s="1539"/>
    </row>
    <row r="808" spans="1:6">
      <c r="A808" s="1747"/>
      <c r="B808" s="1751" t="s">
        <v>1297</v>
      </c>
      <c r="C808" s="1749"/>
      <c r="D808" s="1750"/>
      <c r="E808" s="2349"/>
      <c r="F808" s="1539"/>
    </row>
    <row r="809" spans="1:6">
      <c r="A809" s="1747"/>
      <c r="B809" s="1751" t="s">
        <v>1298</v>
      </c>
      <c r="C809" s="1749"/>
      <c r="D809" s="1750"/>
      <c r="E809" s="2349"/>
      <c r="F809" s="1539"/>
    </row>
    <row r="810" spans="1:6">
      <c r="A810" s="1747"/>
      <c r="B810" s="1751" t="s">
        <v>1299</v>
      </c>
      <c r="C810" s="1749"/>
      <c r="D810" s="1750"/>
      <c r="E810" s="2349"/>
      <c r="F810" s="1539"/>
    </row>
    <row r="811" spans="1:6">
      <c r="A811" s="1747"/>
      <c r="B811" s="1751" t="s">
        <v>1288</v>
      </c>
      <c r="C811" s="1749"/>
      <c r="D811" s="1750"/>
      <c r="E811" s="2349"/>
      <c r="F811" s="1539"/>
    </row>
    <row r="812" spans="1:6">
      <c r="A812" s="1747"/>
      <c r="B812" s="1751" t="s">
        <v>1300</v>
      </c>
      <c r="C812" s="1749" t="s">
        <v>272</v>
      </c>
      <c r="D812" s="1750">
        <v>1</v>
      </c>
      <c r="E812" s="2349">
        <v>676</v>
      </c>
      <c r="F812" s="1539">
        <f>D812*E812</f>
        <v>676</v>
      </c>
    </row>
    <row r="813" spans="1:6">
      <c r="A813" s="1762"/>
      <c r="B813" s="1751" t="s">
        <v>5262</v>
      </c>
      <c r="C813"/>
      <c r="D813"/>
      <c r="F813" s="1766"/>
    </row>
    <row r="814" spans="1:6" ht="22.5">
      <c r="A814" s="1563" t="s">
        <v>1302</v>
      </c>
      <c r="B814" s="177" t="s">
        <v>1303</v>
      </c>
      <c r="C814" s="178"/>
      <c r="D814" s="179"/>
      <c r="E814" s="1558"/>
      <c r="F814" s="23"/>
    </row>
    <row r="815" spans="1:6">
      <c r="A815" s="1762"/>
      <c r="B815"/>
      <c r="C815"/>
      <c r="D815"/>
      <c r="F815" s="1766"/>
    </row>
    <row r="816" spans="1:6" ht="22.5">
      <c r="A816" s="1747" t="s">
        <v>1304</v>
      </c>
      <c r="B816" s="1751" t="s">
        <v>1305</v>
      </c>
      <c r="C816" s="1749"/>
      <c r="D816" s="1750"/>
      <c r="E816" s="134"/>
      <c r="F816" s="1539"/>
    </row>
    <row r="817" spans="1:6">
      <c r="A817" s="1747"/>
      <c r="B817" s="1751" t="s">
        <v>1306</v>
      </c>
      <c r="C817" s="1749"/>
      <c r="D817" s="1750"/>
      <c r="E817" s="134"/>
      <c r="F817" s="1539"/>
    </row>
    <row r="818" spans="1:6">
      <c r="A818" s="1747"/>
      <c r="B818" s="1751" t="s">
        <v>1307</v>
      </c>
      <c r="C818" s="1749"/>
      <c r="D818" s="1750"/>
      <c r="E818" s="134"/>
      <c r="F818" s="1539"/>
    </row>
    <row r="819" spans="1:6">
      <c r="A819" s="1747"/>
      <c r="B819" s="1751" t="s">
        <v>1308</v>
      </c>
      <c r="C819" s="1749"/>
      <c r="D819" s="1750"/>
      <c r="E819" s="134"/>
      <c r="F819" s="1539"/>
    </row>
    <row r="820" spans="1:6">
      <c r="A820" s="1747"/>
      <c r="B820" s="1751" t="s">
        <v>1309</v>
      </c>
      <c r="C820" s="1749"/>
      <c r="D820" s="1750"/>
      <c r="E820" s="134"/>
      <c r="F820" s="1539"/>
    </row>
    <row r="821" spans="1:6">
      <c r="A821" s="1747"/>
      <c r="B821" s="1751" t="s">
        <v>1310</v>
      </c>
      <c r="C821" s="1749"/>
      <c r="D821" s="1750"/>
      <c r="E821" s="134"/>
      <c r="F821" s="1539"/>
    </row>
    <row r="822" spans="1:6">
      <c r="A822" s="1747"/>
      <c r="B822" s="1751" t="s">
        <v>1311</v>
      </c>
      <c r="C822" s="1749"/>
      <c r="D822" s="1750"/>
      <c r="E822" s="134"/>
      <c r="F822" s="1539"/>
    </row>
    <row r="823" spans="1:6">
      <c r="A823" s="1747"/>
      <c r="B823" s="1751" t="s">
        <v>1312</v>
      </c>
      <c r="C823" s="1749"/>
      <c r="D823" s="1750"/>
      <c r="E823" s="134"/>
      <c r="F823" s="1539"/>
    </row>
    <row r="824" spans="1:6">
      <c r="A824" s="1747"/>
      <c r="B824" s="1751" t="s">
        <v>1313</v>
      </c>
      <c r="C824" s="1749" t="s">
        <v>272</v>
      </c>
      <c r="D824" s="1750">
        <v>1</v>
      </c>
      <c r="E824" s="2349">
        <v>560</v>
      </c>
      <c r="F824" s="1539">
        <f>D824*E824</f>
        <v>560</v>
      </c>
    </row>
    <row r="825" spans="1:6">
      <c r="A825" s="1747"/>
      <c r="B825" s="1751" t="s">
        <v>5262</v>
      </c>
      <c r="C825" s="1749"/>
      <c r="D825" s="1750"/>
      <c r="E825" s="2349"/>
      <c r="F825" s="1539"/>
    </row>
    <row r="826" spans="1:6" ht="22.5">
      <c r="A826" s="1747" t="s">
        <v>1314</v>
      </c>
      <c r="B826" s="1751" t="s">
        <v>1315</v>
      </c>
      <c r="C826" s="1749" t="s">
        <v>272</v>
      </c>
      <c r="D826" s="1750">
        <v>1</v>
      </c>
      <c r="E826" s="2349">
        <v>264</v>
      </c>
      <c r="F826" s="1539">
        <f>D826*E826</f>
        <v>264</v>
      </c>
    </row>
    <row r="827" spans="1:6">
      <c r="A827" s="1747"/>
      <c r="B827" s="1751"/>
      <c r="C827" s="1749"/>
      <c r="D827" s="1750"/>
      <c r="E827" s="134"/>
      <c r="F827" s="1539"/>
    </row>
    <row r="828" spans="1:6" ht="22.5">
      <c r="A828" s="1747" t="s">
        <v>1316</v>
      </c>
      <c r="B828" s="1751" t="s">
        <v>1317</v>
      </c>
      <c r="C828" s="1749"/>
      <c r="D828" s="1750"/>
      <c r="E828" s="134"/>
      <c r="F828" s="1539"/>
    </row>
    <row r="829" spans="1:6">
      <c r="A829" s="1747"/>
      <c r="B829" s="1751" t="s">
        <v>1318</v>
      </c>
      <c r="C829" s="1749"/>
      <c r="D829" s="1750"/>
      <c r="E829" s="134"/>
      <c r="F829" s="1539"/>
    </row>
    <row r="830" spans="1:6">
      <c r="A830" s="1747"/>
      <c r="B830" s="1751" t="s">
        <v>1319</v>
      </c>
      <c r="C830" s="1749"/>
      <c r="D830" s="1750"/>
      <c r="E830" s="134"/>
      <c r="F830" s="1539"/>
    </row>
    <row r="831" spans="1:6">
      <c r="A831" s="1747"/>
      <c r="B831" s="1751" t="s">
        <v>1320</v>
      </c>
      <c r="C831" s="1749"/>
      <c r="D831" s="1750"/>
      <c r="E831" s="134"/>
      <c r="F831" s="1539"/>
    </row>
    <row r="832" spans="1:6">
      <c r="A832" s="1747"/>
      <c r="B832" s="1751" t="s">
        <v>1321</v>
      </c>
      <c r="C832" s="1749"/>
      <c r="D832" s="1750"/>
      <c r="E832" s="134"/>
      <c r="F832" s="1539"/>
    </row>
    <row r="833" spans="1:6">
      <c r="A833" s="1747"/>
      <c r="B833" s="1751" t="s">
        <v>1322</v>
      </c>
      <c r="C833" s="1749"/>
      <c r="D833" s="1750"/>
      <c r="E833" s="134"/>
      <c r="F833" s="1539"/>
    </row>
    <row r="834" spans="1:6">
      <c r="A834" s="1747"/>
      <c r="B834" s="1751" t="s">
        <v>1323</v>
      </c>
      <c r="C834" s="1749"/>
      <c r="D834" s="1750"/>
      <c r="E834" s="134"/>
      <c r="F834" s="1539"/>
    </row>
    <row r="835" spans="1:6">
      <c r="A835" s="1747"/>
      <c r="B835" s="1751" t="s">
        <v>1324</v>
      </c>
      <c r="C835" s="1749"/>
      <c r="D835" s="1750"/>
      <c r="E835" s="134"/>
      <c r="F835" s="1539"/>
    </row>
    <row r="836" spans="1:6">
      <c r="A836" s="1747"/>
      <c r="B836" s="1751" t="s">
        <v>1325</v>
      </c>
      <c r="C836" s="1749"/>
      <c r="D836" s="1750"/>
      <c r="E836" s="134"/>
      <c r="F836" s="1539"/>
    </row>
    <row r="837" spans="1:6">
      <c r="A837" s="1747"/>
      <c r="B837" s="1751" t="s">
        <v>1326</v>
      </c>
      <c r="C837" s="1749"/>
      <c r="D837" s="1750"/>
      <c r="E837" s="134"/>
      <c r="F837" s="1539"/>
    </row>
    <row r="838" spans="1:6">
      <c r="A838" s="1747"/>
      <c r="B838" s="1751" t="s">
        <v>1327</v>
      </c>
      <c r="C838" s="1749"/>
      <c r="D838" s="1750"/>
      <c r="E838" s="134"/>
      <c r="F838" s="1539"/>
    </row>
    <row r="839" spans="1:6">
      <c r="A839" s="1747"/>
      <c r="B839" s="1751" t="s">
        <v>1328</v>
      </c>
      <c r="C839" s="1749"/>
      <c r="D839" s="1750"/>
      <c r="E839" s="134"/>
      <c r="F839" s="1539"/>
    </row>
    <row r="840" spans="1:6">
      <c r="A840" s="1747"/>
      <c r="B840" s="1751" t="s">
        <v>1329</v>
      </c>
      <c r="C840" s="1749"/>
      <c r="D840" s="1750"/>
      <c r="E840" s="134"/>
      <c r="F840" s="1539"/>
    </row>
    <row r="841" spans="1:6">
      <c r="A841" s="1747"/>
      <c r="B841" s="1751" t="s">
        <v>1330</v>
      </c>
      <c r="C841" s="1749"/>
      <c r="D841" s="1750"/>
      <c r="E841" s="134"/>
      <c r="F841" s="1539"/>
    </row>
    <row r="842" spans="1:6">
      <c r="A842" s="1747"/>
      <c r="B842" s="1751" t="s">
        <v>1331</v>
      </c>
      <c r="C842" s="1749"/>
      <c r="D842" s="1750"/>
      <c r="E842" s="134"/>
      <c r="F842" s="1539"/>
    </row>
    <row r="843" spans="1:6">
      <c r="A843" s="1747"/>
      <c r="B843" s="1751" t="s">
        <v>1332</v>
      </c>
      <c r="C843" s="1749"/>
      <c r="D843" s="1750"/>
      <c r="E843" s="134"/>
      <c r="F843" s="1539"/>
    </row>
    <row r="844" spans="1:6">
      <c r="A844" s="1747"/>
      <c r="B844" s="1751" t="s">
        <v>1333</v>
      </c>
      <c r="C844" s="1749"/>
      <c r="D844" s="1750"/>
      <c r="E844" s="134"/>
      <c r="F844" s="1539"/>
    </row>
    <row r="845" spans="1:6">
      <c r="A845" s="1747"/>
      <c r="B845" s="1751" t="s">
        <v>1334</v>
      </c>
      <c r="C845" s="1749"/>
      <c r="D845" s="1750"/>
      <c r="E845" s="134"/>
      <c r="F845" s="1539"/>
    </row>
    <row r="846" spans="1:6">
      <c r="A846" s="1747"/>
      <c r="B846" s="1751" t="s">
        <v>1335</v>
      </c>
      <c r="C846" s="1749"/>
      <c r="D846" s="1750"/>
      <c r="E846" s="134"/>
      <c r="F846" s="1539"/>
    </row>
    <row r="847" spans="1:6">
      <c r="A847" s="1747"/>
      <c r="B847" s="1751" t="s">
        <v>1336</v>
      </c>
      <c r="C847" s="1749"/>
      <c r="D847" s="1750"/>
      <c r="E847" s="134"/>
      <c r="F847" s="1539"/>
    </row>
    <row r="848" spans="1:6">
      <c r="A848" s="1747"/>
      <c r="B848" s="1751" t="s">
        <v>1337</v>
      </c>
      <c r="C848" s="1749"/>
      <c r="D848" s="1750"/>
      <c r="E848" s="134"/>
      <c r="F848" s="1539"/>
    </row>
    <row r="849" spans="1:6">
      <c r="A849" s="1747"/>
      <c r="B849" s="1751" t="s">
        <v>1338</v>
      </c>
      <c r="C849" s="1749"/>
      <c r="D849" s="1750"/>
      <c r="E849" s="134"/>
      <c r="F849" s="1539"/>
    </row>
    <row r="850" spans="1:6">
      <c r="A850" s="1747"/>
      <c r="B850" s="1751" t="s">
        <v>1339</v>
      </c>
      <c r="C850" s="1749"/>
      <c r="D850" s="1750"/>
      <c r="E850" s="134"/>
      <c r="F850" s="1539"/>
    </row>
    <row r="851" spans="1:6">
      <c r="A851" s="1747"/>
      <c r="B851" s="1751" t="s">
        <v>1340</v>
      </c>
      <c r="C851" s="1749"/>
      <c r="D851" s="1750"/>
      <c r="E851" s="134"/>
      <c r="F851" s="1539"/>
    </row>
    <row r="852" spans="1:6">
      <c r="A852" s="1747"/>
      <c r="B852" s="1751" t="s">
        <v>1341</v>
      </c>
      <c r="C852" s="1749"/>
      <c r="D852" s="1750"/>
      <c r="E852" s="134"/>
      <c r="F852" s="1539"/>
    </row>
    <row r="853" spans="1:6">
      <c r="A853" s="1747"/>
      <c r="B853" s="1751" t="s">
        <v>1342</v>
      </c>
      <c r="C853" s="1749"/>
      <c r="D853" s="1750"/>
      <c r="E853" s="134"/>
      <c r="F853" s="1539"/>
    </row>
    <row r="854" spans="1:6">
      <c r="A854" s="1747"/>
      <c r="B854" s="1751" t="s">
        <v>1343</v>
      </c>
      <c r="C854" s="1749"/>
      <c r="D854" s="1750"/>
      <c r="E854" s="134"/>
      <c r="F854" s="1539"/>
    </row>
    <row r="855" spans="1:6">
      <c r="A855" s="1747"/>
      <c r="B855" s="1751" t="s">
        <v>1344</v>
      </c>
      <c r="C855" s="1749"/>
      <c r="D855" s="1750"/>
      <c r="E855" s="134"/>
      <c r="F855" s="1539"/>
    </row>
    <row r="856" spans="1:6">
      <c r="A856" s="1747"/>
      <c r="B856" s="1751" t="s">
        <v>1345</v>
      </c>
      <c r="C856" s="1749"/>
      <c r="D856" s="1750"/>
      <c r="E856" s="134"/>
      <c r="F856" s="1539"/>
    </row>
    <row r="857" spans="1:6">
      <c r="A857" s="1747"/>
      <c r="B857" s="1751" t="s">
        <v>1346</v>
      </c>
      <c r="C857" s="1749"/>
      <c r="D857" s="1750"/>
      <c r="E857" s="134"/>
      <c r="F857" s="1539"/>
    </row>
    <row r="858" spans="1:6">
      <c r="A858" s="1747"/>
      <c r="B858" s="1751" t="s">
        <v>1347</v>
      </c>
      <c r="C858" s="1749"/>
      <c r="D858" s="1750"/>
      <c r="E858" s="134"/>
      <c r="F858" s="1539"/>
    </row>
    <row r="859" spans="1:6">
      <c r="A859" s="1747"/>
      <c r="B859" s="1751" t="s">
        <v>1348</v>
      </c>
      <c r="C859" s="1749"/>
      <c r="D859" s="1750"/>
      <c r="E859" s="134"/>
      <c r="F859" s="1539"/>
    </row>
    <row r="860" spans="1:6">
      <c r="A860" s="1747"/>
      <c r="B860" s="1751" t="s">
        <v>1349</v>
      </c>
      <c r="C860" s="1749"/>
      <c r="D860" s="1750"/>
      <c r="E860" s="134"/>
      <c r="F860" s="1539"/>
    </row>
    <row r="861" spans="1:6">
      <c r="A861" s="1747"/>
      <c r="B861" s="1751" t="s">
        <v>804</v>
      </c>
      <c r="C861" s="1749"/>
      <c r="D861" s="1750"/>
      <c r="E861" s="134"/>
      <c r="F861" s="1539"/>
    </row>
    <row r="862" spans="1:6">
      <c r="A862" s="1747"/>
      <c r="B862" s="1751" t="s">
        <v>1350</v>
      </c>
      <c r="C862" s="1749" t="s">
        <v>272</v>
      </c>
      <c r="D862" s="1750">
        <v>1</v>
      </c>
      <c r="E862" s="2349">
        <v>15808</v>
      </c>
      <c r="F862" s="1539">
        <f>D862*E862</f>
        <v>15808</v>
      </c>
    </row>
    <row r="863" spans="1:6">
      <c r="A863" s="1747"/>
      <c r="B863" s="1751"/>
      <c r="C863" s="1749"/>
      <c r="D863" s="1750"/>
      <c r="E863" s="2349"/>
      <c r="F863" s="1539"/>
    </row>
    <row r="864" spans="1:6" ht="22.5">
      <c r="A864" s="1747" t="s">
        <v>1351</v>
      </c>
      <c r="B864" s="1751" t="s">
        <v>1352</v>
      </c>
      <c r="C864" s="1749"/>
      <c r="D864" s="1750"/>
      <c r="E864" s="2349"/>
      <c r="F864" s="1539"/>
    </row>
    <row r="865" spans="1:6">
      <c r="A865" s="1747"/>
      <c r="B865" s="1751" t="s">
        <v>1353</v>
      </c>
      <c r="C865" s="1749"/>
      <c r="D865" s="1750"/>
      <c r="E865" s="2349"/>
      <c r="F865" s="1539"/>
    </row>
    <row r="866" spans="1:6">
      <c r="A866" s="1747"/>
      <c r="B866" s="1751" t="s">
        <v>1354</v>
      </c>
      <c r="C866" s="1749"/>
      <c r="D866" s="1750"/>
      <c r="E866" s="2349"/>
      <c r="F866" s="1539"/>
    </row>
    <row r="867" spans="1:6">
      <c r="A867" s="1747"/>
      <c r="B867" s="1751" t="s">
        <v>1355</v>
      </c>
      <c r="C867" s="1749"/>
      <c r="D867" s="1750"/>
      <c r="E867" s="2349"/>
      <c r="F867" s="1539"/>
    </row>
    <row r="868" spans="1:6">
      <c r="A868" s="1747"/>
      <c r="B868" s="1751" t="s">
        <v>1356</v>
      </c>
      <c r="C868" s="1749"/>
      <c r="D868" s="1750"/>
      <c r="E868" s="2349"/>
      <c r="F868" s="1539"/>
    </row>
    <row r="869" spans="1:6">
      <c r="A869" s="1747"/>
      <c r="B869" s="1751" t="s">
        <v>1357</v>
      </c>
      <c r="C869" s="1749"/>
      <c r="D869" s="1750"/>
      <c r="E869" s="2349"/>
      <c r="F869" s="1539"/>
    </row>
    <row r="870" spans="1:6">
      <c r="A870" s="1747"/>
      <c r="B870" s="1751" t="s">
        <v>1358</v>
      </c>
      <c r="C870" s="1749"/>
      <c r="D870" s="1750"/>
      <c r="E870" s="2349"/>
      <c r="F870" s="1539"/>
    </row>
    <row r="871" spans="1:6">
      <c r="A871" s="1747"/>
      <c r="B871" s="1751" t="s">
        <v>1359</v>
      </c>
      <c r="C871" s="1749"/>
      <c r="D871" s="1750"/>
      <c r="E871" s="2349"/>
      <c r="F871" s="1539"/>
    </row>
    <row r="872" spans="1:6">
      <c r="A872" s="1747"/>
      <c r="B872" s="1751" t="s">
        <v>1360</v>
      </c>
      <c r="C872" s="1749"/>
      <c r="D872" s="1750"/>
      <c r="E872" s="2349"/>
      <c r="F872" s="1539"/>
    </row>
    <row r="873" spans="1:6">
      <c r="A873" s="1747"/>
      <c r="B873" s="1751" t="s">
        <v>1361</v>
      </c>
      <c r="C873" s="1749"/>
      <c r="D873" s="1750"/>
      <c r="E873" s="2349"/>
      <c r="F873" s="1539"/>
    </row>
    <row r="874" spans="1:6">
      <c r="A874" s="1747"/>
      <c r="B874" s="1751" t="s">
        <v>804</v>
      </c>
      <c r="C874" s="1749"/>
      <c r="D874" s="1750"/>
      <c r="E874" s="2349"/>
      <c r="F874" s="1539"/>
    </row>
    <row r="875" spans="1:6">
      <c r="A875" s="1747"/>
      <c r="B875" s="1751" t="s">
        <v>1362</v>
      </c>
      <c r="C875" s="1749" t="s">
        <v>272</v>
      </c>
      <c r="D875" s="1750">
        <v>1</v>
      </c>
      <c r="E875" s="2349">
        <v>2095</v>
      </c>
      <c r="F875" s="1539">
        <f>D875*E875</f>
        <v>2095</v>
      </c>
    </row>
    <row r="876" spans="1:6">
      <c r="A876" s="1747"/>
      <c r="B876" s="1751"/>
      <c r="C876" s="1749"/>
      <c r="D876" s="1750"/>
      <c r="E876" s="2349"/>
      <c r="F876" s="1539"/>
    </row>
    <row r="877" spans="1:6" ht="22.5">
      <c r="A877" s="1747" t="s">
        <v>1364</v>
      </c>
      <c r="B877" s="1751" t="s">
        <v>1365</v>
      </c>
      <c r="C877" s="1749" t="s">
        <v>272</v>
      </c>
      <c r="D877" s="1750">
        <v>1</v>
      </c>
      <c r="E877" s="2349">
        <v>85</v>
      </c>
      <c r="F877" s="1539">
        <f>D877*E877</f>
        <v>85</v>
      </c>
    </row>
    <row r="878" spans="1:6">
      <c r="A878" s="1747"/>
      <c r="B878" s="1751"/>
      <c r="C878" s="1749"/>
      <c r="D878" s="1750"/>
      <c r="E878" s="2349"/>
      <c r="F878" s="1539"/>
    </row>
    <row r="879" spans="1:6" ht="22.5">
      <c r="A879" s="1747" t="s">
        <v>1363</v>
      </c>
      <c r="B879" s="1751" t="s">
        <v>1366</v>
      </c>
      <c r="C879" s="1749"/>
      <c r="D879" s="1750"/>
      <c r="E879" s="2349"/>
      <c r="F879" s="1539"/>
    </row>
    <row r="880" spans="1:6">
      <c r="A880" s="1747"/>
      <c r="B880" s="1751" t="s">
        <v>1367</v>
      </c>
      <c r="C880" s="1749"/>
      <c r="D880" s="1750"/>
      <c r="E880" s="2349"/>
      <c r="F880" s="1539"/>
    </row>
    <row r="881" spans="1:6">
      <c r="A881" s="1747"/>
      <c r="B881" s="1751" t="s">
        <v>808</v>
      </c>
      <c r="C881" s="1749"/>
      <c r="D881" s="1750"/>
      <c r="E881" s="2349"/>
      <c r="F881" s="1539"/>
    </row>
    <row r="882" spans="1:6">
      <c r="A882" s="1747"/>
      <c r="B882" s="1751" t="s">
        <v>1368</v>
      </c>
      <c r="C882" s="1749" t="s">
        <v>272</v>
      </c>
      <c r="D882" s="1750">
        <v>1</v>
      </c>
      <c r="E882" s="2349">
        <v>767</v>
      </c>
      <c r="F882" s="1539">
        <f>D882*E882</f>
        <v>767</v>
      </c>
    </row>
    <row r="883" spans="1:6">
      <c r="A883" s="1747"/>
      <c r="B883" s="1751" t="s">
        <v>5262</v>
      </c>
      <c r="C883" s="1749"/>
      <c r="D883" s="1750"/>
      <c r="E883" s="134"/>
      <c r="F883" s="1539"/>
    </row>
    <row r="884" spans="1:6" ht="22.5">
      <c r="A884" s="1747" t="s">
        <v>1373</v>
      </c>
      <c r="B884" s="1751" t="s">
        <v>1369</v>
      </c>
      <c r="C884" s="1749"/>
      <c r="D884" s="1750"/>
      <c r="E884" s="134"/>
      <c r="F884" s="1539"/>
    </row>
    <row r="885" spans="1:6">
      <c r="A885" s="1747"/>
      <c r="B885" s="1751" t="s">
        <v>1370</v>
      </c>
      <c r="C885" s="1749"/>
      <c r="D885" s="1750"/>
      <c r="E885" s="134"/>
      <c r="F885" s="1539"/>
    </row>
    <row r="886" spans="1:6">
      <c r="A886" s="1747"/>
      <c r="B886" s="1751" t="s">
        <v>1371</v>
      </c>
      <c r="C886" s="1749"/>
      <c r="D886" s="1750"/>
      <c r="E886" s="134"/>
      <c r="F886" s="1539"/>
    </row>
    <row r="887" spans="1:6" ht="56.25">
      <c r="A887" s="1747"/>
      <c r="B887" s="1751" t="s">
        <v>1372</v>
      </c>
      <c r="C887" s="1749" t="s">
        <v>1681</v>
      </c>
      <c r="D887" s="1750"/>
      <c r="E887" s="134"/>
      <c r="F887" s="1539"/>
    </row>
    <row r="888" spans="1:6">
      <c r="A888" s="1747"/>
      <c r="B888" s="1751"/>
      <c r="C888" s="1749"/>
      <c r="D888" s="1750"/>
      <c r="E888" s="134"/>
      <c r="F888" s="1539"/>
    </row>
    <row r="889" spans="1:6" ht="22.5">
      <c r="A889" s="1747" t="s">
        <v>1374</v>
      </c>
      <c r="B889" s="1751" t="s">
        <v>911</v>
      </c>
      <c r="C889" s="1749"/>
      <c r="D889" s="1750"/>
      <c r="E889" s="134"/>
      <c r="F889" s="1539"/>
    </row>
    <row r="890" spans="1:6">
      <c r="A890" s="1747"/>
      <c r="B890" s="1751" t="s">
        <v>912</v>
      </c>
      <c r="C890" s="1749"/>
      <c r="D890" s="1750"/>
      <c r="E890" s="134"/>
      <c r="F890" s="1539"/>
    </row>
    <row r="891" spans="1:6">
      <c r="A891" s="1747"/>
      <c r="B891" s="1751" t="s">
        <v>913</v>
      </c>
      <c r="C891" s="1749"/>
      <c r="D891" s="1750"/>
      <c r="E891" s="134"/>
      <c r="F891" s="1539"/>
    </row>
    <row r="892" spans="1:6">
      <c r="A892" s="1747"/>
      <c r="B892" s="1751" t="s">
        <v>914</v>
      </c>
      <c r="C892" s="1749" t="s">
        <v>272</v>
      </c>
      <c r="D892" s="1750">
        <v>1</v>
      </c>
      <c r="E892" s="134">
        <v>178</v>
      </c>
      <c r="F892" s="1539">
        <f>D892*E892</f>
        <v>178</v>
      </c>
    </row>
    <row r="893" spans="1:6">
      <c r="A893" s="1762"/>
      <c r="B893"/>
      <c r="C893"/>
      <c r="D893"/>
      <c r="F893" s="1766"/>
    </row>
    <row r="894" spans="1:6" ht="22.5">
      <c r="A894" s="1563" t="s">
        <v>1375</v>
      </c>
      <c r="B894" s="177" t="s">
        <v>1376</v>
      </c>
      <c r="C894" s="178"/>
      <c r="D894" s="179"/>
      <c r="E894" s="1558"/>
      <c r="F894" s="23"/>
    </row>
    <row r="895" spans="1:6">
      <c r="A895" s="1762"/>
      <c r="B895"/>
      <c r="C895"/>
      <c r="D895"/>
      <c r="F895" s="1766"/>
    </row>
    <row r="896" spans="1:6" ht="22.5">
      <c r="A896" s="1747" t="s">
        <v>1377</v>
      </c>
      <c r="B896" s="1751" t="s">
        <v>1378</v>
      </c>
      <c r="C896" s="1749"/>
      <c r="D896" s="1750"/>
      <c r="E896" s="134"/>
      <c r="F896" s="1539"/>
    </row>
    <row r="897" spans="1:6">
      <c r="A897" s="1747"/>
      <c r="B897" s="1751" t="s">
        <v>1379</v>
      </c>
      <c r="C897" s="1749"/>
      <c r="D897" s="1750"/>
      <c r="E897" s="134"/>
      <c r="F897" s="1539"/>
    </row>
    <row r="898" spans="1:6">
      <c r="A898" s="1747"/>
      <c r="B898" s="1751" t="s">
        <v>1380</v>
      </c>
      <c r="C898" s="1749"/>
      <c r="D898" s="1750"/>
      <c r="E898" s="134"/>
      <c r="F898" s="1539"/>
    </row>
    <row r="899" spans="1:6">
      <c r="A899" s="1747"/>
      <c r="B899" s="1751" t="s">
        <v>865</v>
      </c>
      <c r="C899" s="1749"/>
      <c r="D899" s="1750"/>
      <c r="E899" s="134"/>
      <c r="F899" s="1539"/>
    </row>
    <row r="900" spans="1:6">
      <c r="A900" s="1747"/>
      <c r="B900" s="1751" t="s">
        <v>1381</v>
      </c>
      <c r="C900" s="1749"/>
      <c r="D900" s="1750"/>
      <c r="E900" s="134"/>
      <c r="F900" s="1539"/>
    </row>
    <row r="901" spans="1:6">
      <c r="A901" s="1747"/>
      <c r="B901" s="1751" t="s">
        <v>866</v>
      </c>
      <c r="C901" s="1749"/>
      <c r="D901" s="1750"/>
      <c r="E901" s="134"/>
      <c r="F901" s="1539"/>
    </row>
    <row r="902" spans="1:6">
      <c r="A902" s="1747"/>
      <c r="B902" s="1751" t="s">
        <v>1248</v>
      </c>
      <c r="C902" s="1749"/>
      <c r="D902" s="1750"/>
      <c r="E902" s="134"/>
      <c r="F902" s="1539"/>
    </row>
    <row r="903" spans="1:6">
      <c r="A903" s="1747"/>
      <c r="B903" s="1751" t="s">
        <v>1382</v>
      </c>
      <c r="C903" s="1749"/>
      <c r="D903" s="1750"/>
      <c r="E903" s="134"/>
      <c r="F903" s="1539"/>
    </row>
    <row r="904" spans="1:6">
      <c r="A904" s="1747"/>
      <c r="B904" s="1751" t="s">
        <v>1383</v>
      </c>
      <c r="C904" s="1749" t="s">
        <v>272</v>
      </c>
      <c r="D904" s="1750">
        <v>1</v>
      </c>
      <c r="E904" s="2349">
        <v>854</v>
      </c>
      <c r="F904" s="1539">
        <f>D904*E904</f>
        <v>854</v>
      </c>
    </row>
    <row r="905" spans="1:6">
      <c r="A905" s="1747"/>
      <c r="B905" s="1751" t="s">
        <v>5262</v>
      </c>
      <c r="C905" s="1749"/>
      <c r="D905" s="1750"/>
      <c r="E905" s="2349"/>
      <c r="F905" s="1539"/>
    </row>
    <row r="906" spans="1:6" ht="22.5">
      <c r="A906" s="1747" t="s">
        <v>1384</v>
      </c>
      <c r="B906" s="1751" t="s">
        <v>1290</v>
      </c>
      <c r="C906" s="1749"/>
      <c r="D906" s="1750"/>
      <c r="E906" s="2349"/>
      <c r="F906" s="1539"/>
    </row>
    <row r="907" spans="1:6">
      <c r="A907" s="1747"/>
      <c r="B907" s="1751" t="s">
        <v>1385</v>
      </c>
      <c r="C907" s="1749"/>
      <c r="D907" s="1750"/>
      <c r="E907" s="2349"/>
      <c r="F907" s="1539"/>
    </row>
    <row r="908" spans="1:6">
      <c r="A908" s="1747"/>
      <c r="B908" s="1751" t="s">
        <v>1386</v>
      </c>
      <c r="C908" s="1749"/>
      <c r="D908" s="1750"/>
      <c r="E908" s="2349"/>
      <c r="F908" s="1539"/>
    </row>
    <row r="909" spans="1:6">
      <c r="A909" s="1747"/>
      <c r="B909" s="1751" t="s">
        <v>1293</v>
      </c>
      <c r="C909" s="1749"/>
      <c r="D909" s="1750"/>
      <c r="E909" s="2349"/>
      <c r="F909" s="1539"/>
    </row>
    <row r="910" spans="1:6">
      <c r="A910" s="1747"/>
      <c r="B910" s="1751" t="s">
        <v>1387</v>
      </c>
      <c r="C910" s="1749" t="s">
        <v>272</v>
      </c>
      <c r="D910" s="1750">
        <v>1</v>
      </c>
      <c r="E910" s="2349">
        <v>515</v>
      </c>
      <c r="F910" s="1539">
        <f>D910*E910</f>
        <v>515</v>
      </c>
    </row>
    <row r="911" spans="1:6">
      <c r="A911" s="1747"/>
      <c r="B911" s="1751"/>
      <c r="C911" s="1749"/>
      <c r="D911" s="1750"/>
      <c r="E911" s="134"/>
      <c r="F911" s="1539"/>
    </row>
    <row r="912" spans="1:6" ht="22.5">
      <c r="A912" s="1747" t="s">
        <v>1388</v>
      </c>
      <c r="B912" s="1751" t="s">
        <v>1389</v>
      </c>
      <c r="C912" s="1749"/>
      <c r="D912" s="1750"/>
      <c r="E912" s="134"/>
      <c r="F912" s="1539"/>
    </row>
    <row r="913" spans="1:6">
      <c r="A913" s="1747" t="s">
        <v>1440</v>
      </c>
      <c r="B913" s="1751" t="s">
        <v>1390</v>
      </c>
      <c r="C913" s="1749"/>
      <c r="D913" s="1750"/>
      <c r="E913" s="134"/>
      <c r="F913" s="1539"/>
    </row>
    <row r="914" spans="1:6">
      <c r="A914" s="1747"/>
      <c r="B914" s="1751" t="s">
        <v>1391</v>
      </c>
      <c r="C914" s="1749"/>
      <c r="D914" s="1750"/>
      <c r="E914" s="134"/>
      <c r="F914" s="1539"/>
    </row>
    <row r="915" spans="1:6">
      <c r="A915" s="1747"/>
      <c r="B915" s="1751" t="s">
        <v>1392</v>
      </c>
      <c r="C915" s="1749"/>
      <c r="D915" s="1750"/>
      <c r="E915" s="134"/>
      <c r="F915" s="1539"/>
    </row>
    <row r="916" spans="1:6">
      <c r="A916" s="1747"/>
      <c r="B916" s="1751" t="s">
        <v>1393</v>
      </c>
      <c r="C916" s="1749"/>
      <c r="D916" s="1750"/>
      <c r="E916" s="134"/>
      <c r="F916" s="1539"/>
    </row>
    <row r="917" spans="1:6">
      <c r="A917" s="1747"/>
      <c r="B917" s="1751" t="s">
        <v>1394</v>
      </c>
      <c r="C917" s="1749"/>
      <c r="D917" s="1750"/>
      <c r="E917" s="134"/>
      <c r="F917" s="1539"/>
    </row>
    <row r="918" spans="1:6">
      <c r="A918" s="1747" t="s">
        <v>1441</v>
      </c>
      <c r="B918" s="1751" t="s">
        <v>1395</v>
      </c>
      <c r="C918" s="1749"/>
      <c r="D918" s="1750"/>
      <c r="E918" s="134"/>
      <c r="F918" s="1539"/>
    </row>
    <row r="919" spans="1:6">
      <c r="A919" s="1747"/>
      <c r="B919" s="1751" t="s">
        <v>1394</v>
      </c>
      <c r="C919" s="1749"/>
      <c r="D919" s="1750"/>
      <c r="E919" s="134"/>
      <c r="F919" s="1539"/>
    </row>
    <row r="920" spans="1:6">
      <c r="A920" s="1747" t="s">
        <v>1442</v>
      </c>
      <c r="B920" s="1751" t="s">
        <v>1396</v>
      </c>
      <c r="C920" s="1749"/>
      <c r="D920" s="1750"/>
      <c r="E920" s="134"/>
      <c r="F920" s="1539"/>
    </row>
    <row r="921" spans="1:6">
      <c r="A921" s="1747"/>
      <c r="B921" s="1751" t="s">
        <v>1397</v>
      </c>
      <c r="C921" s="1749"/>
      <c r="D921" s="1750"/>
      <c r="E921" s="134"/>
      <c r="F921" s="1539"/>
    </row>
    <row r="922" spans="1:6">
      <c r="A922" s="1747"/>
      <c r="B922" s="1751" t="s">
        <v>1398</v>
      </c>
      <c r="C922" s="1749"/>
      <c r="D922" s="1750"/>
      <c r="E922" s="134"/>
      <c r="F922" s="1539"/>
    </row>
    <row r="923" spans="1:6">
      <c r="A923" s="1747"/>
      <c r="B923" s="1751" t="s">
        <v>1399</v>
      </c>
      <c r="C923" s="1749"/>
      <c r="D923" s="1750"/>
      <c r="E923" s="134"/>
      <c r="F923" s="1539"/>
    </row>
    <row r="924" spans="1:6">
      <c r="A924" s="1747"/>
      <c r="B924" s="1751" t="s">
        <v>1400</v>
      </c>
      <c r="C924" s="1749"/>
      <c r="D924" s="1750"/>
      <c r="E924" s="134"/>
      <c r="F924" s="1539"/>
    </row>
    <row r="925" spans="1:6">
      <c r="A925" s="1747"/>
      <c r="B925" s="1751" t="s">
        <v>1401</v>
      </c>
      <c r="C925" s="1749"/>
      <c r="D925" s="1750"/>
      <c r="E925" s="134"/>
      <c r="F925" s="1539"/>
    </row>
    <row r="926" spans="1:6">
      <c r="A926" s="1747"/>
      <c r="B926" s="1751" t="s">
        <v>1402</v>
      </c>
      <c r="C926" s="1749"/>
      <c r="D926" s="1750"/>
      <c r="E926" s="134"/>
      <c r="F926" s="1539"/>
    </row>
    <row r="927" spans="1:6">
      <c r="A927" s="1747"/>
      <c r="B927" s="1751" t="s">
        <v>1403</v>
      </c>
      <c r="C927" s="1749"/>
      <c r="D927" s="1750"/>
      <c r="E927" s="134"/>
      <c r="F927" s="1539"/>
    </row>
    <row r="928" spans="1:6">
      <c r="A928" s="1747"/>
      <c r="B928" s="1751" t="s">
        <v>1404</v>
      </c>
      <c r="C928" s="1749"/>
      <c r="D928" s="1750"/>
      <c r="E928" s="134"/>
      <c r="F928" s="1539"/>
    </row>
    <row r="929" spans="1:6">
      <c r="A929" s="1747"/>
      <c r="B929" s="1751" t="s">
        <v>1405</v>
      </c>
      <c r="C929" s="1749"/>
      <c r="D929" s="1750"/>
      <c r="E929" s="134"/>
      <c r="F929" s="1539"/>
    </row>
    <row r="930" spans="1:6">
      <c r="A930" s="1747"/>
      <c r="B930" s="1751" t="s">
        <v>1406</v>
      </c>
      <c r="C930" s="1749"/>
      <c r="D930" s="1750"/>
      <c r="E930" s="134"/>
      <c r="F930" s="1539"/>
    </row>
    <row r="931" spans="1:6">
      <c r="A931" s="1747"/>
      <c r="B931" s="1751" t="s">
        <v>1407</v>
      </c>
      <c r="C931" s="1749"/>
      <c r="D931" s="1750"/>
      <c r="E931" s="134"/>
      <c r="F931" s="1539"/>
    </row>
    <row r="932" spans="1:6">
      <c r="A932" s="1747"/>
      <c r="B932" s="1751" t="s">
        <v>1408</v>
      </c>
      <c r="C932" s="1749"/>
      <c r="D932" s="1750"/>
      <c r="E932" s="134"/>
      <c r="F932" s="1539"/>
    </row>
    <row r="933" spans="1:6">
      <c r="A933" s="1747"/>
      <c r="B933" s="1751" t="s">
        <v>1409</v>
      </c>
      <c r="C933" s="1749"/>
      <c r="D933" s="1750"/>
      <c r="E933" s="134"/>
      <c r="F933" s="1539"/>
    </row>
    <row r="934" spans="1:6">
      <c r="A934" s="1747"/>
      <c r="B934" s="1751" t="s">
        <v>1410</v>
      </c>
      <c r="C934" s="1749"/>
      <c r="D934" s="1750"/>
      <c r="E934" s="134"/>
      <c r="F934" s="1539"/>
    </row>
    <row r="935" spans="1:6">
      <c r="A935" s="1747"/>
      <c r="B935" s="1751" t="s">
        <v>1411</v>
      </c>
      <c r="C935" s="1749"/>
      <c r="D935" s="1750"/>
      <c r="E935" s="134"/>
      <c r="F935" s="1539"/>
    </row>
    <row r="936" spans="1:6">
      <c r="A936" s="1747"/>
      <c r="B936" s="1751" t="s">
        <v>1412</v>
      </c>
      <c r="C936" s="1749"/>
      <c r="D936" s="1750"/>
      <c r="E936" s="134"/>
      <c r="F936" s="1539"/>
    </row>
    <row r="937" spans="1:6">
      <c r="A937" s="1747"/>
      <c r="B937" s="1751" t="s">
        <v>1413</v>
      </c>
      <c r="C937" s="1749"/>
      <c r="D937" s="1750"/>
      <c r="E937" s="134"/>
      <c r="F937" s="1539"/>
    </row>
    <row r="938" spans="1:6">
      <c r="A938" s="1747"/>
      <c r="B938" s="1751" t="s">
        <v>1414</v>
      </c>
      <c r="C938" s="1749"/>
      <c r="D938" s="1750"/>
      <c r="E938" s="134"/>
      <c r="F938" s="1539"/>
    </row>
    <row r="939" spans="1:6">
      <c r="A939" s="1747"/>
      <c r="B939" s="1751" t="s">
        <v>1415</v>
      </c>
      <c r="C939" s="1749"/>
      <c r="D939" s="1750"/>
      <c r="E939" s="134"/>
      <c r="F939" s="1539"/>
    </row>
    <row r="940" spans="1:6">
      <c r="A940" s="1747"/>
      <c r="B940" s="1751" t="s">
        <v>1416</v>
      </c>
      <c r="C940" s="1749"/>
      <c r="D940" s="1750"/>
      <c r="E940" s="134"/>
      <c r="F940" s="1539"/>
    </row>
    <row r="941" spans="1:6">
      <c r="A941" s="1747"/>
      <c r="B941" s="1751" t="s">
        <v>1417</v>
      </c>
      <c r="C941" s="1749"/>
      <c r="D941" s="1750"/>
      <c r="E941" s="134"/>
      <c r="F941" s="1539"/>
    </row>
    <row r="942" spans="1:6">
      <c r="A942" s="1747"/>
      <c r="B942" s="1751" t="s">
        <v>1330</v>
      </c>
      <c r="C942" s="1749"/>
      <c r="D942" s="1750"/>
      <c r="E942" s="134"/>
      <c r="F942" s="1539"/>
    </row>
    <row r="943" spans="1:6">
      <c r="A943" s="1747"/>
      <c r="B943" s="1751" t="s">
        <v>1331</v>
      </c>
      <c r="C943" s="1749"/>
      <c r="D943" s="1750"/>
      <c r="E943" s="134"/>
      <c r="F943" s="1539"/>
    </row>
    <row r="944" spans="1:6">
      <c r="A944" s="1747"/>
      <c r="B944" s="1751" t="s">
        <v>1418</v>
      </c>
      <c r="C944" s="1749"/>
      <c r="D944" s="1750"/>
      <c r="E944" s="134"/>
      <c r="F944" s="1539"/>
    </row>
    <row r="945" spans="1:6">
      <c r="A945" s="1747"/>
      <c r="B945" s="1751" t="s">
        <v>1419</v>
      </c>
      <c r="C945" s="1749"/>
      <c r="D945" s="1750"/>
      <c r="E945" s="134"/>
      <c r="F945" s="1539"/>
    </row>
    <row r="946" spans="1:6">
      <c r="A946" s="1747"/>
      <c r="B946" s="1751" t="s">
        <v>1420</v>
      </c>
      <c r="C946" s="1749"/>
      <c r="D946" s="1750"/>
      <c r="E946" s="134"/>
      <c r="F946" s="1539"/>
    </row>
    <row r="947" spans="1:6">
      <c r="A947" s="1747"/>
      <c r="B947" s="1751" t="s">
        <v>1421</v>
      </c>
      <c r="C947" s="1749"/>
      <c r="D947" s="1750"/>
      <c r="E947" s="134"/>
      <c r="F947" s="1539"/>
    </row>
    <row r="948" spans="1:6">
      <c r="A948" s="1747"/>
      <c r="B948" s="1751" t="s">
        <v>1422</v>
      </c>
      <c r="C948" s="1749"/>
      <c r="D948" s="1750"/>
      <c r="E948" s="134"/>
      <c r="F948" s="1539"/>
    </row>
    <row r="949" spans="1:6">
      <c r="A949" s="1747"/>
      <c r="B949" s="1751" t="s">
        <v>1423</v>
      </c>
      <c r="C949" s="1749"/>
      <c r="D949" s="1750"/>
      <c r="E949" s="134"/>
      <c r="F949" s="1539"/>
    </row>
    <row r="950" spans="1:6">
      <c r="A950" s="1747"/>
      <c r="B950" s="1751" t="s">
        <v>1424</v>
      </c>
      <c r="C950" s="1749"/>
      <c r="D950" s="1750"/>
      <c r="E950" s="134"/>
      <c r="F950" s="1539"/>
    </row>
    <row r="951" spans="1:6">
      <c r="A951" s="1747"/>
      <c r="B951" s="1751" t="s">
        <v>1425</v>
      </c>
      <c r="C951" s="1749"/>
      <c r="D951" s="1750"/>
      <c r="E951" s="134"/>
      <c r="F951" s="1539"/>
    </row>
    <row r="952" spans="1:6">
      <c r="A952" s="1747"/>
      <c r="B952" s="1751" t="s">
        <v>1426</v>
      </c>
      <c r="C952" s="1749"/>
      <c r="D952" s="1750"/>
      <c r="E952" s="134"/>
      <c r="F952" s="1539"/>
    </row>
    <row r="953" spans="1:6">
      <c r="A953" s="1747"/>
      <c r="B953" s="1751" t="s">
        <v>1427</v>
      </c>
      <c r="C953" s="1749"/>
      <c r="D953" s="1750"/>
      <c r="E953" s="134"/>
      <c r="F953" s="1539"/>
    </row>
    <row r="954" spans="1:6">
      <c r="A954" s="1747"/>
      <c r="B954" s="1751" t="s">
        <v>1428</v>
      </c>
      <c r="C954" s="1749"/>
      <c r="D954" s="1750"/>
      <c r="E954" s="134"/>
      <c r="F954" s="1539"/>
    </row>
    <row r="955" spans="1:6">
      <c r="A955" s="1747"/>
      <c r="B955" s="1751" t="s">
        <v>1429</v>
      </c>
      <c r="C955" s="1749"/>
      <c r="D955" s="1750"/>
      <c r="E955" s="134"/>
      <c r="F955" s="1539"/>
    </row>
    <row r="956" spans="1:6">
      <c r="A956" s="1747"/>
      <c r="B956" s="1751" t="s">
        <v>1430</v>
      </c>
      <c r="C956" s="1749"/>
      <c r="D956" s="1750"/>
      <c r="E956" s="134"/>
      <c r="F956" s="1539"/>
    </row>
    <row r="957" spans="1:6">
      <c r="A957" s="1747"/>
      <c r="B957" s="1751" t="s">
        <v>1343</v>
      </c>
      <c r="C957" s="1749"/>
      <c r="D957" s="1750"/>
      <c r="E957" s="134"/>
      <c r="F957" s="1539"/>
    </row>
    <row r="958" spans="1:6">
      <c r="A958" s="1747"/>
      <c r="B958" s="1751" t="s">
        <v>1431</v>
      </c>
      <c r="C958" s="1749"/>
      <c r="D958" s="1750"/>
      <c r="E958" s="134"/>
      <c r="F958" s="1539"/>
    </row>
    <row r="959" spans="1:6">
      <c r="A959" s="1747"/>
      <c r="B959" s="1751" t="s">
        <v>1432</v>
      </c>
      <c r="C959" s="1749"/>
      <c r="D959" s="1750"/>
      <c r="E959" s="134"/>
      <c r="F959" s="1539"/>
    </row>
    <row r="960" spans="1:6">
      <c r="A960" s="1747"/>
      <c r="B960" s="1751" t="s">
        <v>1433</v>
      </c>
      <c r="C960" s="1749"/>
      <c r="D960" s="1750"/>
      <c r="E960" s="134"/>
      <c r="F960" s="1539"/>
    </row>
    <row r="961" spans="1:6">
      <c r="A961" s="1747"/>
      <c r="B961" s="1751" t="s">
        <v>804</v>
      </c>
      <c r="C961" s="1749"/>
      <c r="D961" s="1750"/>
      <c r="E961" s="134"/>
      <c r="F961" s="1539"/>
    </row>
    <row r="962" spans="1:6">
      <c r="A962" s="1747"/>
      <c r="B962" s="1751" t="s">
        <v>1434</v>
      </c>
      <c r="C962" s="1749"/>
      <c r="D962" s="1750"/>
      <c r="E962" s="134"/>
      <c r="F962" s="1539"/>
    </row>
    <row r="963" spans="1:6">
      <c r="A963" s="1747"/>
      <c r="B963" s="1751" t="s">
        <v>1394</v>
      </c>
      <c r="C963" s="1749"/>
      <c r="D963" s="1750"/>
      <c r="E963" s="134"/>
      <c r="F963" s="1539"/>
    </row>
    <row r="964" spans="1:6">
      <c r="A964" s="1747" t="s">
        <v>1443</v>
      </c>
      <c r="B964" s="1751" t="s">
        <v>1435</v>
      </c>
      <c r="C964" s="1749"/>
      <c r="D964" s="1750"/>
      <c r="E964" s="134"/>
      <c r="F964" s="1539"/>
    </row>
    <row r="965" spans="1:6">
      <c r="A965" s="1747"/>
      <c r="B965" s="1751" t="s">
        <v>1436</v>
      </c>
      <c r="C965" s="1749"/>
      <c r="D965" s="1750"/>
      <c r="E965" s="134"/>
      <c r="F965" s="1539"/>
    </row>
    <row r="966" spans="1:6">
      <c r="A966" s="1747"/>
      <c r="B966" s="1751" t="s">
        <v>1437</v>
      </c>
      <c r="C966" s="1749"/>
      <c r="D966" s="1750"/>
      <c r="E966" s="134"/>
      <c r="F966" s="1539"/>
    </row>
    <row r="967" spans="1:6">
      <c r="A967" s="1747"/>
      <c r="B967" s="1751" t="s">
        <v>1394</v>
      </c>
      <c r="C967" s="1749"/>
      <c r="D967" s="1750"/>
      <c r="E967" s="134"/>
      <c r="F967" s="1539"/>
    </row>
    <row r="968" spans="1:6">
      <c r="A968" s="1747"/>
      <c r="B968" s="1751" t="s">
        <v>1438</v>
      </c>
      <c r="C968" s="1749"/>
      <c r="D968" s="1750"/>
      <c r="E968" s="134"/>
      <c r="F968" s="1539"/>
    </row>
    <row r="969" spans="1:6">
      <c r="A969" s="1747"/>
      <c r="B969" s="1751" t="s">
        <v>1439</v>
      </c>
      <c r="C969" s="1749" t="s">
        <v>95</v>
      </c>
      <c r="D969" s="1750">
        <v>1</v>
      </c>
      <c r="E969" s="2349">
        <v>10330</v>
      </c>
      <c r="F969" s="1539">
        <f>D969*E969</f>
        <v>10330</v>
      </c>
    </row>
    <row r="970" spans="1:6">
      <c r="A970" s="1747"/>
      <c r="B970" s="1751"/>
      <c r="C970" s="1749"/>
      <c r="D970" s="1750"/>
      <c r="E970" s="134"/>
      <c r="F970" s="1539"/>
    </row>
    <row r="971" spans="1:6">
      <c r="A971" s="1747"/>
      <c r="B971" s="1751" t="s">
        <v>1352</v>
      </c>
      <c r="C971" s="1749"/>
      <c r="D971" s="1750"/>
      <c r="E971" s="134"/>
      <c r="F971" s="1539"/>
    </row>
    <row r="972" spans="1:6">
      <c r="A972" s="1747"/>
      <c r="B972" s="1751" t="s">
        <v>1444</v>
      </c>
      <c r="C972" s="1749"/>
      <c r="D972" s="1750"/>
      <c r="E972" s="134"/>
      <c r="F972" s="1539"/>
    </row>
    <row r="973" spans="1:6">
      <c r="A973" s="1747"/>
      <c r="B973" s="1751" t="s">
        <v>1445</v>
      </c>
      <c r="C973" s="1749"/>
      <c r="D973" s="1750"/>
      <c r="E973" s="134"/>
      <c r="F973" s="1539"/>
    </row>
    <row r="974" spans="1:6">
      <c r="A974" s="1747"/>
      <c r="B974" s="1751" t="s">
        <v>1355</v>
      </c>
      <c r="C974" s="1749"/>
      <c r="D974" s="1750"/>
      <c r="E974" s="134"/>
      <c r="F974" s="1539"/>
    </row>
    <row r="975" spans="1:6">
      <c r="A975" s="1747"/>
      <c r="B975" s="1751" t="s">
        <v>1446</v>
      </c>
      <c r="C975" s="1749"/>
      <c r="D975" s="1750"/>
      <c r="E975" s="134"/>
      <c r="F975" s="1539"/>
    </row>
    <row r="976" spans="1:6">
      <c r="A976" s="1747"/>
      <c r="B976" s="1751" t="s">
        <v>1447</v>
      </c>
      <c r="C976" s="1749"/>
      <c r="D976" s="1750"/>
      <c r="E976" s="134"/>
      <c r="F976" s="1539"/>
    </row>
    <row r="977" spans="1:6">
      <c r="A977" s="1747"/>
      <c r="B977" s="1751" t="s">
        <v>1448</v>
      </c>
      <c r="C977" s="1749"/>
      <c r="D977" s="1750"/>
      <c r="E977" s="134"/>
      <c r="F977" s="1539"/>
    </row>
    <row r="978" spans="1:6">
      <c r="A978" s="1747"/>
      <c r="B978" s="1751" t="s">
        <v>1359</v>
      </c>
      <c r="C978" s="1749"/>
      <c r="D978" s="1750"/>
      <c r="E978" s="134"/>
      <c r="F978" s="1539"/>
    </row>
    <row r="979" spans="1:6">
      <c r="A979" s="1747"/>
      <c r="B979" s="1751" t="s">
        <v>1449</v>
      </c>
      <c r="C979" s="1749"/>
      <c r="D979" s="1750"/>
      <c r="E979" s="134"/>
      <c r="F979" s="1539"/>
    </row>
    <row r="980" spans="1:6">
      <c r="A980" s="1747"/>
      <c r="B980" s="1751" t="s">
        <v>1450</v>
      </c>
      <c r="C980" s="1749"/>
      <c r="D980" s="1750"/>
      <c r="E980" s="134"/>
      <c r="F980" s="1539"/>
    </row>
    <row r="981" spans="1:6">
      <c r="A981" s="1747"/>
      <c r="B981" s="1751" t="s">
        <v>804</v>
      </c>
      <c r="C981" s="1749"/>
      <c r="D981" s="1750"/>
      <c r="E981" s="134"/>
      <c r="F981" s="1539"/>
    </row>
    <row r="982" spans="1:6">
      <c r="A982" s="1747"/>
      <c r="B982" s="1751" t="s">
        <v>1451</v>
      </c>
      <c r="C982" s="1749"/>
      <c r="D982" s="1750"/>
      <c r="E982" s="134"/>
      <c r="F982" s="1539"/>
    </row>
    <row r="983" spans="1:6">
      <c r="A983" s="1747"/>
      <c r="B983" s="1751"/>
      <c r="C983" s="1749"/>
      <c r="D983" s="1750"/>
      <c r="E983" s="134"/>
      <c r="F983" s="1539"/>
    </row>
    <row r="984" spans="1:6" ht="22.5">
      <c r="A984" s="1747" t="s">
        <v>1452</v>
      </c>
      <c r="B984" s="1751" t="s">
        <v>1352</v>
      </c>
      <c r="C984" s="1749"/>
      <c r="D984" s="1750"/>
      <c r="E984" s="134"/>
      <c r="F984" s="1539"/>
    </row>
    <row r="985" spans="1:6">
      <c r="A985" s="1747"/>
      <c r="B985" s="1751" t="s">
        <v>1444</v>
      </c>
      <c r="C985" s="1749"/>
      <c r="D985" s="1750"/>
      <c r="E985" s="134"/>
      <c r="F985" s="1539"/>
    </row>
    <row r="986" spans="1:6">
      <c r="A986" s="1747"/>
      <c r="B986" s="1751" t="s">
        <v>1445</v>
      </c>
      <c r="C986" s="1749"/>
      <c r="D986" s="1750"/>
      <c r="E986" s="134"/>
      <c r="F986" s="1539"/>
    </row>
    <row r="987" spans="1:6">
      <c r="A987" s="1747"/>
      <c r="B987" s="1751" t="s">
        <v>1355</v>
      </c>
      <c r="C987" s="1749"/>
      <c r="D987" s="1750"/>
      <c r="E987" s="134"/>
      <c r="F987" s="1539"/>
    </row>
    <row r="988" spans="1:6">
      <c r="A988" s="1747"/>
      <c r="B988" s="1751" t="s">
        <v>1446</v>
      </c>
      <c r="C988" s="1749"/>
      <c r="D988" s="1750"/>
      <c r="E988" s="134"/>
      <c r="F988" s="1539"/>
    </row>
    <row r="989" spans="1:6">
      <c r="A989" s="1747"/>
      <c r="B989" s="1751" t="s">
        <v>1447</v>
      </c>
      <c r="C989" s="1749"/>
      <c r="D989" s="1750"/>
      <c r="E989" s="134"/>
      <c r="F989" s="1539"/>
    </row>
    <row r="990" spans="1:6">
      <c r="A990" s="1747"/>
      <c r="B990" s="1751" t="s">
        <v>1448</v>
      </c>
      <c r="C990" s="1749"/>
      <c r="D990" s="1750"/>
      <c r="E990" s="134"/>
      <c r="F990" s="1539"/>
    </row>
    <row r="991" spans="1:6">
      <c r="A991" s="1747"/>
      <c r="B991" s="1751" t="s">
        <v>1359</v>
      </c>
      <c r="C991" s="1749"/>
      <c r="D991" s="1750"/>
      <c r="E991" s="134"/>
      <c r="F991" s="1539"/>
    </row>
    <row r="992" spans="1:6">
      <c r="A992" s="1747"/>
      <c r="B992" s="1751" t="s">
        <v>1449</v>
      </c>
      <c r="C992" s="1749"/>
      <c r="D992" s="1750"/>
      <c r="E992" s="134"/>
      <c r="F992" s="1539"/>
    </row>
    <row r="993" spans="1:6">
      <c r="A993" s="1747"/>
      <c r="B993" s="1751" t="s">
        <v>1450</v>
      </c>
      <c r="C993" s="1749"/>
      <c r="D993" s="1750"/>
      <c r="E993" s="134"/>
      <c r="F993" s="1539"/>
    </row>
    <row r="994" spans="1:6">
      <c r="A994" s="1747"/>
      <c r="B994" s="1751" t="s">
        <v>804</v>
      </c>
      <c r="C994" s="1749"/>
      <c r="D994" s="1750"/>
      <c r="E994" s="134"/>
      <c r="F994" s="1539"/>
    </row>
    <row r="995" spans="1:6">
      <c r="A995" s="1747"/>
      <c r="B995" s="1751" t="s">
        <v>1451</v>
      </c>
      <c r="C995" s="1749" t="s">
        <v>272</v>
      </c>
      <c r="D995" s="1750">
        <v>1</v>
      </c>
      <c r="E995" s="2349">
        <v>1203</v>
      </c>
      <c r="F995" s="1539">
        <f>D995*E995</f>
        <v>1203</v>
      </c>
    </row>
    <row r="996" spans="1:6">
      <c r="A996" s="1747"/>
      <c r="B996" s="1751"/>
      <c r="C996" s="1749"/>
      <c r="D996" s="1750"/>
      <c r="E996" s="2349"/>
      <c r="F996" s="1539"/>
    </row>
    <row r="997" spans="1:6" ht="22.5">
      <c r="A997" s="1747" t="s">
        <v>1453</v>
      </c>
      <c r="B997" s="1751" t="s">
        <v>1365</v>
      </c>
      <c r="C997" s="1749" t="s">
        <v>272</v>
      </c>
      <c r="D997" s="1750">
        <v>1</v>
      </c>
      <c r="E997" s="2349">
        <v>85</v>
      </c>
      <c r="F997" s="1539">
        <f>D997*E997</f>
        <v>85</v>
      </c>
    </row>
    <row r="998" spans="1:6">
      <c r="A998" s="1747"/>
      <c r="B998" s="1751"/>
      <c r="C998" s="1749"/>
      <c r="D998" s="1750"/>
      <c r="E998" s="2349"/>
      <c r="F998" s="1539"/>
    </row>
    <row r="999" spans="1:6" ht="22.5">
      <c r="A999" s="1747" t="s">
        <v>1455</v>
      </c>
      <c r="B999" s="1751" t="s">
        <v>1369</v>
      </c>
      <c r="C999" s="1749"/>
      <c r="D999" s="1750"/>
      <c r="E999" s="2349"/>
      <c r="F999" s="1539"/>
    </row>
    <row r="1000" spans="1:6">
      <c r="A1000" s="1747"/>
      <c r="B1000" s="1751" t="s">
        <v>1370</v>
      </c>
      <c r="C1000" s="1749"/>
      <c r="D1000" s="1750"/>
      <c r="E1000" s="2349"/>
      <c r="F1000" s="1539"/>
    </row>
    <row r="1001" spans="1:6">
      <c r="A1001" s="1747"/>
      <c r="B1001" s="1751" t="s">
        <v>1371</v>
      </c>
      <c r="C1001" s="1749"/>
      <c r="D1001" s="1750"/>
      <c r="E1001" s="2349"/>
      <c r="F1001" s="1539"/>
    </row>
    <row r="1002" spans="1:6" ht="56.25">
      <c r="A1002" s="1747"/>
      <c r="B1002" s="1751" t="s">
        <v>1454</v>
      </c>
      <c r="C1002" s="1749" t="s">
        <v>1681</v>
      </c>
      <c r="D1002" s="1750"/>
      <c r="E1002" s="2349"/>
      <c r="F1002" s="1539"/>
    </row>
    <row r="1003" spans="1:6">
      <c r="A1003" s="1747"/>
      <c r="B1003" s="1751"/>
      <c r="C1003" s="1749"/>
      <c r="D1003" s="1750"/>
      <c r="E1003" s="2349"/>
      <c r="F1003" s="1539"/>
    </row>
    <row r="1004" spans="1:6" ht="22.5">
      <c r="A1004" s="1747" t="s">
        <v>1457</v>
      </c>
      <c r="B1004" s="1751" t="s">
        <v>1366</v>
      </c>
      <c r="C1004" s="1749"/>
      <c r="D1004" s="1750"/>
      <c r="E1004" s="2349"/>
      <c r="F1004" s="1539"/>
    </row>
    <row r="1005" spans="1:6">
      <c r="A1005" s="1747"/>
      <c r="B1005" s="1751" t="s">
        <v>1367</v>
      </c>
      <c r="C1005" s="1749"/>
      <c r="D1005" s="1750"/>
      <c r="E1005" s="2349"/>
      <c r="F1005" s="1539"/>
    </row>
    <row r="1006" spans="1:6">
      <c r="A1006" s="1747"/>
      <c r="B1006" s="1751" t="s">
        <v>808</v>
      </c>
      <c r="C1006" s="1749"/>
      <c r="D1006" s="1750"/>
      <c r="E1006" s="2349"/>
      <c r="F1006" s="1539"/>
    </row>
    <row r="1007" spans="1:6">
      <c r="A1007" s="1747"/>
      <c r="B1007" s="1751" t="s">
        <v>1456</v>
      </c>
      <c r="C1007" s="1749" t="s">
        <v>272</v>
      </c>
      <c r="D1007" s="1750">
        <v>1</v>
      </c>
      <c r="E1007" s="2349">
        <v>580</v>
      </c>
      <c r="F1007" s="1539">
        <f>D1007*E1007</f>
        <v>580</v>
      </c>
    </row>
    <row r="1008" spans="1:6">
      <c r="A1008" s="1747"/>
      <c r="B1008" s="1751" t="s">
        <v>5262</v>
      </c>
      <c r="C1008" s="1749"/>
      <c r="D1008" s="1750"/>
      <c r="E1008" s="2349"/>
      <c r="F1008" s="1539"/>
    </row>
    <row r="1009" spans="1:6" ht="22.5">
      <c r="A1009" s="1747" t="s">
        <v>1458</v>
      </c>
      <c r="B1009" s="1751" t="s">
        <v>911</v>
      </c>
      <c r="C1009" s="1749"/>
      <c r="D1009" s="1750"/>
      <c r="E1009" s="2349"/>
      <c r="F1009" s="1539"/>
    </row>
    <row r="1010" spans="1:6">
      <c r="A1010" s="1747"/>
      <c r="B1010" s="1751" t="s">
        <v>912</v>
      </c>
      <c r="C1010" s="1749"/>
      <c r="D1010" s="1750"/>
      <c r="E1010" s="2349"/>
      <c r="F1010" s="1539"/>
    </row>
    <row r="1011" spans="1:6">
      <c r="A1011" s="1747"/>
      <c r="B1011" s="1751" t="s">
        <v>913</v>
      </c>
      <c r="C1011" s="1749"/>
      <c r="D1011" s="1750"/>
      <c r="E1011" s="2349"/>
      <c r="F1011" s="1539"/>
    </row>
    <row r="1012" spans="1:6">
      <c r="A1012" s="1747"/>
      <c r="B1012" s="1751" t="s">
        <v>914</v>
      </c>
      <c r="C1012" s="1749" t="s">
        <v>272</v>
      </c>
      <c r="D1012" s="1750">
        <v>1</v>
      </c>
      <c r="E1012" s="2349">
        <v>178</v>
      </c>
      <c r="F1012" s="1539">
        <f>D1012*E1012</f>
        <v>178</v>
      </c>
    </row>
    <row r="1013" spans="1:6">
      <c r="A1013" s="1762"/>
      <c r="B1013"/>
      <c r="C1013"/>
      <c r="D1013"/>
      <c r="F1013" s="1766"/>
    </row>
    <row r="1014" spans="1:6" ht="22.5">
      <c r="A1014" s="1563" t="s">
        <v>1459</v>
      </c>
      <c r="B1014" s="177" t="s">
        <v>1469</v>
      </c>
      <c r="C1014" s="178"/>
      <c r="D1014" s="179"/>
      <c r="E1014" s="1558"/>
      <c r="F1014" s="23"/>
    </row>
    <row r="1015" spans="1:6">
      <c r="A1015" s="1762"/>
      <c r="B1015"/>
      <c r="C1015"/>
      <c r="D1015"/>
      <c r="F1015" s="1766"/>
    </row>
    <row r="1016" spans="1:6" ht="22.5">
      <c r="A1016" s="1747" t="s">
        <v>1460</v>
      </c>
      <c r="B1016" s="1751" t="s">
        <v>1461</v>
      </c>
      <c r="C1016" s="1749"/>
      <c r="D1016" s="1750"/>
      <c r="E1016" s="134"/>
      <c r="F1016" s="1539"/>
    </row>
    <row r="1017" spans="1:6">
      <c r="A1017" s="1747"/>
      <c r="B1017" s="1751" t="s">
        <v>1462</v>
      </c>
      <c r="C1017" s="1749"/>
      <c r="D1017" s="1750"/>
      <c r="E1017" s="134"/>
      <c r="F1017" s="1539"/>
    </row>
    <row r="1018" spans="1:6">
      <c r="A1018" s="1747"/>
      <c r="B1018" s="1751" t="s">
        <v>1463</v>
      </c>
      <c r="C1018" s="1749"/>
      <c r="D1018" s="1750"/>
      <c r="E1018" s="134"/>
      <c r="F1018" s="1539"/>
    </row>
    <row r="1019" spans="1:6">
      <c r="A1019" s="1747"/>
      <c r="B1019" s="1751" t="s">
        <v>1464</v>
      </c>
      <c r="C1019" s="1749"/>
      <c r="D1019" s="1750"/>
      <c r="E1019" s="134"/>
      <c r="F1019" s="1539"/>
    </row>
    <row r="1020" spans="1:6">
      <c r="A1020" s="1747"/>
      <c r="B1020" s="1751" t="s">
        <v>1465</v>
      </c>
      <c r="C1020" s="1749"/>
      <c r="D1020" s="1750"/>
      <c r="E1020" s="134"/>
      <c r="F1020" s="1539"/>
    </row>
    <row r="1021" spans="1:6">
      <c r="A1021" s="1747"/>
      <c r="B1021" s="1751" t="s">
        <v>1466</v>
      </c>
      <c r="C1021" s="1749"/>
      <c r="D1021" s="1750"/>
      <c r="E1021" s="134"/>
      <c r="F1021" s="1539"/>
    </row>
    <row r="1022" spans="1:6">
      <c r="A1022" s="1747"/>
      <c r="B1022" s="1751" t="s">
        <v>1467</v>
      </c>
      <c r="C1022" s="1749"/>
      <c r="D1022" s="1750"/>
      <c r="E1022" s="134"/>
      <c r="F1022" s="1539"/>
    </row>
    <row r="1023" spans="1:6">
      <c r="A1023" s="1747"/>
      <c r="B1023" s="1751" t="s">
        <v>1274</v>
      </c>
      <c r="C1023" s="1749"/>
      <c r="D1023" s="1750"/>
      <c r="E1023" s="134"/>
      <c r="F1023" s="1539"/>
    </row>
    <row r="1024" spans="1:6">
      <c r="A1024" s="1747"/>
      <c r="B1024" s="1751" t="s">
        <v>1468</v>
      </c>
      <c r="C1024" s="1749" t="s">
        <v>272</v>
      </c>
      <c r="D1024" s="1750">
        <v>2</v>
      </c>
      <c r="E1024" s="2349">
        <v>1820</v>
      </c>
      <c r="F1024" s="1539">
        <f>D1024*E1024</f>
        <v>3640</v>
      </c>
    </row>
    <row r="1025" spans="1:6">
      <c r="A1025" s="1747"/>
      <c r="B1025" s="1751" t="s">
        <v>5262</v>
      </c>
      <c r="C1025" s="1749"/>
      <c r="D1025" s="1750"/>
      <c r="E1025" s="2349"/>
      <c r="F1025" s="1539"/>
    </row>
    <row r="1026" spans="1:6" ht="22.5">
      <c r="A1026" s="1747" t="s">
        <v>1473</v>
      </c>
      <c r="B1026" s="1751" t="s">
        <v>1461</v>
      </c>
      <c r="C1026" s="1749"/>
      <c r="D1026" s="1750"/>
      <c r="E1026" s="2349"/>
      <c r="F1026" s="1539"/>
    </row>
    <row r="1027" spans="1:6">
      <c r="A1027" s="1747"/>
      <c r="B1027" s="1751" t="s">
        <v>1462</v>
      </c>
      <c r="C1027" s="1749"/>
      <c r="D1027" s="1750"/>
      <c r="E1027" s="2349"/>
      <c r="F1027" s="1539"/>
    </row>
    <row r="1028" spans="1:6">
      <c r="A1028" s="1747"/>
      <c r="B1028" s="1751" t="s">
        <v>1470</v>
      </c>
      <c r="C1028" s="1749"/>
      <c r="D1028" s="1750"/>
      <c r="E1028" s="2349"/>
      <c r="F1028" s="1539"/>
    </row>
    <row r="1029" spans="1:6">
      <c r="A1029" s="1747"/>
      <c r="B1029" s="1751" t="s">
        <v>1471</v>
      </c>
      <c r="C1029" s="1749"/>
      <c r="D1029" s="1750"/>
      <c r="E1029" s="2349"/>
      <c r="F1029" s="1539"/>
    </row>
    <row r="1030" spans="1:6">
      <c r="A1030" s="1747"/>
      <c r="B1030" s="1751" t="s">
        <v>1465</v>
      </c>
      <c r="C1030" s="1749"/>
      <c r="D1030" s="1750"/>
      <c r="E1030" s="2349"/>
      <c r="F1030" s="1539"/>
    </row>
    <row r="1031" spans="1:6">
      <c r="A1031" s="1747"/>
      <c r="B1031" s="1751" t="s">
        <v>1466</v>
      </c>
      <c r="C1031" s="1749"/>
      <c r="D1031" s="1750"/>
      <c r="E1031" s="2349"/>
      <c r="F1031" s="1539"/>
    </row>
    <row r="1032" spans="1:6">
      <c r="A1032" s="1747"/>
      <c r="B1032" s="1751" t="s">
        <v>1467</v>
      </c>
      <c r="C1032" s="1749"/>
      <c r="D1032" s="1750"/>
      <c r="E1032" s="2349"/>
      <c r="F1032" s="1539"/>
    </row>
    <row r="1033" spans="1:6">
      <c r="A1033" s="1747"/>
      <c r="B1033" s="1751" t="s">
        <v>1274</v>
      </c>
      <c r="C1033" s="1749"/>
      <c r="D1033" s="1750"/>
      <c r="E1033" s="2349"/>
      <c r="F1033" s="1539"/>
    </row>
    <row r="1034" spans="1:6">
      <c r="A1034" s="1747"/>
      <c r="B1034" s="1751" t="s">
        <v>1472</v>
      </c>
      <c r="C1034" s="1749" t="s">
        <v>272</v>
      </c>
      <c r="D1034" s="1750">
        <v>1</v>
      </c>
      <c r="E1034" s="2349">
        <v>1415</v>
      </c>
      <c r="F1034" s="1539">
        <f>D1034*E1034</f>
        <v>1415</v>
      </c>
    </row>
    <row r="1035" spans="1:6">
      <c r="A1035" s="1747"/>
      <c r="B1035" s="1751" t="s">
        <v>5262</v>
      </c>
      <c r="C1035" s="1749"/>
      <c r="D1035" s="1750"/>
      <c r="E1035" s="2349"/>
      <c r="F1035" s="1539"/>
    </row>
    <row r="1036" spans="1:6" ht="22.5">
      <c r="A1036" s="1747" t="s">
        <v>1481</v>
      </c>
      <c r="B1036" s="1751" t="s">
        <v>1474</v>
      </c>
      <c r="C1036" s="1749"/>
      <c r="D1036" s="1750"/>
      <c r="E1036" s="2349"/>
      <c r="F1036" s="1539"/>
    </row>
    <row r="1037" spans="1:6">
      <c r="A1037" s="1747"/>
      <c r="B1037" s="1751" t="s">
        <v>1475</v>
      </c>
      <c r="C1037" s="1749"/>
      <c r="D1037" s="1750"/>
      <c r="E1037" s="2349"/>
      <c r="F1037" s="1539"/>
    </row>
    <row r="1038" spans="1:6">
      <c r="A1038" s="1747"/>
      <c r="B1038" s="1751" t="s">
        <v>1476</v>
      </c>
      <c r="C1038" s="1749"/>
      <c r="D1038" s="1750"/>
      <c r="E1038" s="2349"/>
      <c r="F1038" s="1539"/>
    </row>
    <row r="1039" spans="1:6">
      <c r="A1039" s="1747"/>
      <c r="B1039" s="1751" t="s">
        <v>1477</v>
      </c>
      <c r="C1039" s="1749"/>
      <c r="D1039" s="1750"/>
      <c r="E1039" s="2349"/>
      <c r="F1039" s="1539"/>
    </row>
    <row r="1040" spans="1:6">
      <c r="A1040" s="1747"/>
      <c r="B1040" s="1751" t="s">
        <v>1478</v>
      </c>
      <c r="C1040" s="1749"/>
      <c r="D1040" s="1750"/>
      <c r="E1040" s="2349"/>
      <c r="F1040" s="1539"/>
    </row>
    <row r="1041" spans="1:6">
      <c r="A1041" s="1747"/>
      <c r="B1041" s="1751" t="s">
        <v>1479</v>
      </c>
      <c r="C1041" s="1749"/>
      <c r="D1041" s="1750"/>
      <c r="E1041" s="2349"/>
      <c r="F1041" s="1539"/>
    </row>
    <row r="1042" spans="1:6">
      <c r="A1042" s="1747"/>
      <c r="B1042" s="1751" t="s">
        <v>1480</v>
      </c>
      <c r="C1042" s="1749" t="s">
        <v>272</v>
      </c>
      <c r="D1042" s="1750">
        <v>2</v>
      </c>
      <c r="E1042" s="2349">
        <v>610</v>
      </c>
      <c r="F1042" s="1539">
        <f>D1042*E1042</f>
        <v>1220</v>
      </c>
    </row>
    <row r="1043" spans="1:6">
      <c r="A1043" s="1747"/>
      <c r="B1043" s="1751"/>
      <c r="C1043" s="1749"/>
      <c r="D1043" s="1750"/>
      <c r="E1043" s="2349"/>
      <c r="F1043" s="1539"/>
    </row>
    <row r="1044" spans="1:6" ht="22.5">
      <c r="A1044" s="1747" t="s">
        <v>1483</v>
      </c>
      <c r="B1044" s="1751" t="s">
        <v>1474</v>
      </c>
      <c r="C1044" s="1749"/>
      <c r="D1044" s="1750"/>
      <c r="E1044" s="2349"/>
      <c r="F1044" s="1539"/>
    </row>
    <row r="1045" spans="1:6">
      <c r="A1045" s="1747"/>
      <c r="B1045" s="1751" t="s">
        <v>1475</v>
      </c>
      <c r="C1045" s="1749"/>
      <c r="D1045" s="1750"/>
      <c r="E1045" s="2349"/>
      <c r="F1045" s="1539"/>
    </row>
    <row r="1046" spans="1:6">
      <c r="A1046" s="1747"/>
      <c r="B1046" s="1751" t="s">
        <v>1476</v>
      </c>
      <c r="C1046" s="1749"/>
      <c r="D1046" s="1750"/>
      <c r="E1046" s="2349"/>
      <c r="F1046" s="1539"/>
    </row>
    <row r="1047" spans="1:6">
      <c r="A1047" s="1747"/>
      <c r="B1047" s="1751" t="s">
        <v>1477</v>
      </c>
      <c r="C1047" s="1749"/>
      <c r="D1047" s="1750"/>
      <c r="E1047" s="2349"/>
      <c r="F1047" s="1539"/>
    </row>
    <row r="1048" spans="1:6">
      <c r="A1048" s="1747"/>
      <c r="B1048" s="1751" t="s">
        <v>1478</v>
      </c>
      <c r="C1048" s="1749"/>
      <c r="D1048" s="1750"/>
      <c r="E1048" s="2349"/>
      <c r="F1048" s="1539"/>
    </row>
    <row r="1049" spans="1:6">
      <c r="A1049" s="1747"/>
      <c r="B1049" s="1751" t="s">
        <v>1479</v>
      </c>
      <c r="C1049" s="1749"/>
      <c r="D1049" s="1750"/>
      <c r="E1049" s="2349"/>
      <c r="F1049" s="1539"/>
    </row>
    <row r="1050" spans="1:6">
      <c r="A1050" s="1747"/>
      <c r="B1050" s="1751" t="s">
        <v>1482</v>
      </c>
      <c r="C1050" s="1749" t="s">
        <v>272</v>
      </c>
      <c r="D1050" s="1750">
        <v>1</v>
      </c>
      <c r="E1050" s="2349">
        <v>440</v>
      </c>
      <c r="F1050" s="1539">
        <f>D1050*E1050</f>
        <v>440</v>
      </c>
    </row>
    <row r="1051" spans="1:6">
      <c r="A1051" s="1762"/>
      <c r="B1051"/>
      <c r="C1051"/>
      <c r="D1051"/>
      <c r="F1051" s="1766"/>
    </row>
    <row r="1052" spans="1:6" ht="22.5">
      <c r="A1052" s="1563" t="s">
        <v>1484</v>
      </c>
      <c r="B1052" s="177" t="s">
        <v>1485</v>
      </c>
      <c r="C1052" s="178"/>
      <c r="D1052" s="179"/>
      <c r="E1052" s="1558"/>
      <c r="F1052" s="23"/>
    </row>
    <row r="1053" spans="1:6">
      <c r="A1053" s="1762"/>
      <c r="B1053"/>
      <c r="C1053"/>
      <c r="D1053"/>
      <c r="F1053" s="1766"/>
    </row>
    <row r="1054" spans="1:6" ht="22.5">
      <c r="A1054" s="1747" t="s">
        <v>1486</v>
      </c>
      <c r="B1054" s="1751" t="s">
        <v>1487</v>
      </c>
      <c r="C1054" s="1749"/>
      <c r="D1054" s="1750"/>
      <c r="E1054" s="134"/>
      <c r="F1054" s="1539"/>
    </row>
    <row r="1055" spans="1:6">
      <c r="A1055" s="1747"/>
      <c r="B1055" s="1751" t="s">
        <v>1488</v>
      </c>
      <c r="C1055" s="1749"/>
      <c r="D1055" s="1750"/>
      <c r="E1055" s="134"/>
      <c r="F1055" s="1539"/>
    </row>
    <row r="1056" spans="1:6">
      <c r="A1056" s="1747"/>
      <c r="B1056" s="1751" t="s">
        <v>1306</v>
      </c>
      <c r="C1056" s="1749"/>
      <c r="D1056" s="1750"/>
      <c r="E1056" s="134"/>
      <c r="F1056" s="1539"/>
    </row>
    <row r="1057" spans="1:6">
      <c r="A1057" s="1747"/>
      <c r="B1057" s="1751" t="s">
        <v>1307</v>
      </c>
      <c r="C1057" s="1749"/>
      <c r="D1057" s="1750"/>
      <c r="E1057" s="134"/>
      <c r="F1057" s="1539"/>
    </row>
    <row r="1058" spans="1:6">
      <c r="A1058" s="1747"/>
      <c r="B1058" s="1751" t="s">
        <v>1308</v>
      </c>
      <c r="C1058" s="1749"/>
      <c r="D1058" s="1750"/>
      <c r="E1058" s="134"/>
      <c r="F1058" s="1539"/>
    </row>
    <row r="1059" spans="1:6">
      <c r="A1059" s="1747"/>
      <c r="B1059" s="1751" t="s">
        <v>1309</v>
      </c>
      <c r="C1059" s="1749"/>
      <c r="D1059" s="1750"/>
      <c r="E1059" s="134"/>
      <c r="F1059" s="1539"/>
    </row>
    <row r="1060" spans="1:6">
      <c r="A1060" s="1747"/>
      <c r="B1060" s="1751" t="s">
        <v>1310</v>
      </c>
      <c r="C1060" s="1749"/>
      <c r="D1060" s="1750"/>
      <c r="E1060" s="134"/>
      <c r="F1060" s="1539"/>
    </row>
    <row r="1061" spans="1:6">
      <c r="A1061" s="1747"/>
      <c r="B1061" s="1751" t="s">
        <v>1311</v>
      </c>
      <c r="C1061" s="1749"/>
      <c r="D1061" s="1750"/>
      <c r="E1061" s="134"/>
      <c r="F1061" s="1539"/>
    </row>
    <row r="1062" spans="1:6">
      <c r="A1062" s="1747"/>
      <c r="B1062" s="1751" t="s">
        <v>1489</v>
      </c>
      <c r="C1062" s="1749"/>
      <c r="D1062" s="1750"/>
      <c r="E1062" s="134"/>
      <c r="F1062" s="1539"/>
    </row>
    <row r="1063" spans="1:6">
      <c r="A1063" s="1747"/>
      <c r="B1063" s="1751" t="s">
        <v>872</v>
      </c>
      <c r="C1063" s="1749" t="s">
        <v>272</v>
      </c>
      <c r="D1063" s="1750">
        <v>1</v>
      </c>
      <c r="E1063" s="2349">
        <v>870</v>
      </c>
      <c r="F1063" s="1539">
        <f>D1063*E1063</f>
        <v>870</v>
      </c>
    </row>
    <row r="1064" spans="1:6">
      <c r="A1064" s="1747"/>
      <c r="B1064" s="1751" t="s">
        <v>5262</v>
      </c>
      <c r="C1064" s="1749"/>
      <c r="D1064" s="1750"/>
      <c r="E1064" s="2349"/>
      <c r="F1064" s="1539"/>
    </row>
    <row r="1065" spans="1:6" ht="22.5">
      <c r="A1065" s="1747" t="s">
        <v>1490</v>
      </c>
      <c r="B1065" s="1751" t="s">
        <v>1315</v>
      </c>
      <c r="C1065" s="1749" t="s">
        <v>272</v>
      </c>
      <c r="D1065" s="1750">
        <v>1</v>
      </c>
      <c r="E1065" s="2349">
        <v>264</v>
      </c>
      <c r="F1065" s="1539">
        <f>D1065*E1065</f>
        <v>264</v>
      </c>
    </row>
    <row r="1066" spans="1:6">
      <c r="A1066" s="1747"/>
      <c r="B1066" s="1751"/>
      <c r="C1066" s="1749"/>
      <c r="D1066" s="1750"/>
      <c r="E1066" s="2349"/>
      <c r="F1066" s="1539"/>
    </row>
    <row r="1067" spans="1:6" ht="22.5">
      <c r="A1067" s="1747" t="s">
        <v>1491</v>
      </c>
      <c r="B1067" s="1751" t="s">
        <v>1366</v>
      </c>
      <c r="C1067" s="1749"/>
      <c r="D1067" s="1750"/>
      <c r="E1067" s="2349"/>
      <c r="F1067" s="1539"/>
    </row>
    <row r="1068" spans="1:6">
      <c r="A1068" s="1747"/>
      <c r="B1068" s="1751" t="s">
        <v>1367</v>
      </c>
      <c r="C1068" s="1749"/>
      <c r="D1068" s="1750"/>
      <c r="E1068" s="2349"/>
      <c r="F1068" s="1539"/>
    </row>
    <row r="1069" spans="1:6">
      <c r="A1069" s="1747"/>
      <c r="B1069" s="1751" t="s">
        <v>808</v>
      </c>
      <c r="C1069" s="1749"/>
      <c r="D1069" s="1750"/>
      <c r="E1069" s="2349"/>
      <c r="F1069" s="1539"/>
    </row>
    <row r="1070" spans="1:6">
      <c r="A1070" s="1747"/>
      <c r="B1070" s="1751" t="s">
        <v>1492</v>
      </c>
      <c r="C1070" s="1749" t="s">
        <v>272</v>
      </c>
      <c r="D1070" s="1750">
        <v>2</v>
      </c>
      <c r="E1070" s="2349">
        <v>458</v>
      </c>
      <c r="F1070" s="1539">
        <f>D1070*E1070</f>
        <v>916</v>
      </c>
    </row>
    <row r="1071" spans="1:6">
      <c r="A1071" s="1762"/>
      <c r="B1071" s="1751" t="s">
        <v>5262</v>
      </c>
      <c r="C1071"/>
      <c r="D1071"/>
      <c r="F1071" s="1766"/>
    </row>
    <row r="1072" spans="1:6" ht="22.5">
      <c r="A1072" s="1563" t="s">
        <v>1493</v>
      </c>
      <c r="B1072" s="177" t="s">
        <v>1494</v>
      </c>
      <c r="C1072" s="178"/>
      <c r="D1072" s="179"/>
      <c r="E1072" s="1558"/>
      <c r="F1072" s="23"/>
    </row>
    <row r="1073" spans="1:6">
      <c r="A1073" s="1762"/>
      <c r="B1073"/>
      <c r="C1073"/>
      <c r="D1073"/>
      <c r="F1073" s="1766"/>
    </row>
    <row r="1074" spans="1:6" ht="45">
      <c r="A1074" s="1747" t="s">
        <v>1495</v>
      </c>
      <c r="B1074" s="2151" t="s">
        <v>5682</v>
      </c>
      <c r="C1074" s="1749"/>
      <c r="D1074" s="1750"/>
      <c r="E1074" s="134"/>
      <c r="F1074" s="1539"/>
    </row>
    <row r="1075" spans="1:6">
      <c r="A1075" s="1747"/>
      <c r="B1075" s="1751"/>
      <c r="C1075" s="1749" t="s">
        <v>272</v>
      </c>
      <c r="D1075" s="1750">
        <v>1</v>
      </c>
      <c r="E1075" s="2349">
        <v>217</v>
      </c>
      <c r="F1075" s="1539">
        <f>D1075*E1075</f>
        <v>217</v>
      </c>
    </row>
    <row r="1076" spans="1:6">
      <c r="A1076" s="1747"/>
      <c r="B1076" s="1751"/>
      <c r="C1076" s="1749"/>
      <c r="D1076" s="1750"/>
      <c r="E1076" s="2349"/>
      <c r="F1076" s="1539"/>
    </row>
    <row r="1077" spans="1:6" ht="22.5">
      <c r="A1077" s="1747" t="s">
        <v>1496</v>
      </c>
      <c r="B1077" s="1751" t="s">
        <v>1497</v>
      </c>
      <c r="C1077" s="1749"/>
      <c r="D1077" s="1750"/>
      <c r="E1077" s="2349"/>
      <c r="F1077" s="1539"/>
    </row>
    <row r="1078" spans="1:6">
      <c r="A1078" s="1747"/>
      <c r="B1078" s="1751" t="s">
        <v>1498</v>
      </c>
      <c r="C1078" s="1749"/>
      <c r="D1078" s="1750"/>
      <c r="E1078" s="2349"/>
      <c r="F1078" s="1539"/>
    </row>
    <row r="1079" spans="1:6">
      <c r="A1079" s="1747"/>
      <c r="B1079" s="1751" t="s">
        <v>1499</v>
      </c>
      <c r="C1079" s="1749"/>
      <c r="D1079" s="1750"/>
      <c r="E1079" s="2349"/>
      <c r="F1079" s="1539"/>
    </row>
    <row r="1080" spans="1:6">
      <c r="A1080" s="1747"/>
      <c r="B1080" s="1751" t="s">
        <v>1500</v>
      </c>
      <c r="C1080" s="1749"/>
      <c r="D1080" s="1750"/>
      <c r="E1080" s="2349"/>
      <c r="F1080" s="1539"/>
    </row>
    <row r="1081" spans="1:6">
      <c r="A1081" s="1747"/>
      <c r="B1081" s="1751" t="s">
        <v>1501</v>
      </c>
      <c r="C1081" s="1749"/>
      <c r="D1081" s="1750"/>
      <c r="E1081" s="2349"/>
      <c r="F1081" s="1539"/>
    </row>
    <row r="1082" spans="1:6">
      <c r="A1082" s="1747"/>
      <c r="B1082" s="1751" t="s">
        <v>1502</v>
      </c>
      <c r="C1082" s="1749"/>
      <c r="D1082" s="1750"/>
      <c r="E1082" s="2349"/>
      <c r="F1082" s="1539"/>
    </row>
    <row r="1083" spans="1:6">
      <c r="A1083" s="1747"/>
      <c r="B1083" s="1751" t="s">
        <v>804</v>
      </c>
      <c r="C1083" s="1749"/>
      <c r="D1083" s="1750"/>
      <c r="E1083" s="2349"/>
      <c r="F1083" s="1539"/>
    </row>
    <row r="1084" spans="1:6">
      <c r="A1084" s="1747"/>
      <c r="B1084" s="1751" t="s">
        <v>1503</v>
      </c>
      <c r="C1084" s="1749" t="s">
        <v>272</v>
      </c>
      <c r="D1084" s="1750">
        <v>1</v>
      </c>
      <c r="E1084" s="2349">
        <v>450</v>
      </c>
      <c r="F1084" s="1539">
        <f>D1084*E1084</f>
        <v>450</v>
      </c>
    </row>
    <row r="1085" spans="1:6">
      <c r="A1085" s="1747"/>
      <c r="B1085" s="1751"/>
      <c r="C1085" s="1749"/>
      <c r="D1085" s="1750"/>
      <c r="E1085" s="2349"/>
      <c r="F1085" s="1539"/>
    </row>
    <row r="1086" spans="1:6" ht="67.5">
      <c r="A1086" s="1747" t="s">
        <v>1506</v>
      </c>
      <c r="B1086" s="15" t="s">
        <v>5683</v>
      </c>
      <c r="C1086" s="1749"/>
      <c r="D1086" s="1750"/>
      <c r="E1086" s="2349"/>
      <c r="F1086" s="1539"/>
    </row>
    <row r="1087" spans="1:6">
      <c r="A1087" s="1747"/>
      <c r="B1087" s="1751"/>
      <c r="C1087" s="1749" t="s">
        <v>272</v>
      </c>
      <c r="D1087" s="1750">
        <v>1</v>
      </c>
      <c r="E1087" s="2349">
        <v>120</v>
      </c>
      <c r="F1087" s="1539">
        <f>D1087*E1087</f>
        <v>120</v>
      </c>
    </row>
    <row r="1088" spans="1:6">
      <c r="A1088" s="1747"/>
      <c r="B1088" s="1751"/>
      <c r="C1088" s="1749"/>
      <c r="D1088" s="1750"/>
      <c r="E1088" s="2349"/>
      <c r="F1088" s="1539"/>
    </row>
    <row r="1089" spans="1:6" ht="22.5">
      <c r="A1089" s="1747" t="s">
        <v>1507</v>
      </c>
      <c r="B1089" s="1751" t="s">
        <v>1504</v>
      </c>
      <c r="C1089" s="1749"/>
      <c r="D1089" s="1750"/>
      <c r="E1089" s="2349"/>
      <c r="F1089" s="1539"/>
    </row>
    <row r="1090" spans="1:6">
      <c r="A1090" s="1747"/>
      <c r="B1090" s="1751" t="s">
        <v>1505</v>
      </c>
      <c r="C1090" s="1749" t="s">
        <v>272</v>
      </c>
      <c r="D1090" s="1750">
        <v>1</v>
      </c>
      <c r="E1090" s="2349">
        <v>100</v>
      </c>
      <c r="F1090" s="1539">
        <f>D1090*E1090</f>
        <v>100</v>
      </c>
    </row>
    <row r="1091" spans="1:6">
      <c r="A1091" s="1747"/>
      <c r="B1091" s="1751"/>
      <c r="C1091" s="1749"/>
      <c r="D1091" s="1750"/>
      <c r="E1091" s="2349"/>
      <c r="F1091" s="1539"/>
    </row>
    <row r="1092" spans="1:6" ht="22.5">
      <c r="A1092" s="1747" t="s">
        <v>1508</v>
      </c>
      <c r="B1092" s="2351" t="s">
        <v>5684</v>
      </c>
      <c r="C1092" s="1749"/>
      <c r="D1092" s="1750"/>
      <c r="E1092" s="2349"/>
      <c r="F1092" s="1539"/>
    </row>
    <row r="1093" spans="1:6">
      <c r="A1093" s="1747"/>
      <c r="B1093" s="2351" t="s">
        <v>5685</v>
      </c>
      <c r="C1093" s="1749"/>
      <c r="D1093" s="1750"/>
      <c r="E1093" s="2349"/>
      <c r="F1093" s="1539"/>
    </row>
    <row r="1094" spans="1:6" ht="22.5">
      <c r="A1094" s="1747"/>
      <c r="B1094" s="2351" t="s">
        <v>5686</v>
      </c>
      <c r="C1094" s="1749"/>
      <c r="D1094" s="1750"/>
      <c r="E1094" s="2349"/>
      <c r="F1094" s="1539"/>
    </row>
    <row r="1095" spans="1:6">
      <c r="A1095" s="2346"/>
      <c r="B1095" s="2351" t="s">
        <v>5687</v>
      </c>
      <c r="C1095" s="2347"/>
      <c r="D1095" s="2348"/>
      <c r="E1095" s="2349"/>
      <c r="F1095" s="2350"/>
    </row>
    <row r="1096" spans="1:6">
      <c r="A1096" s="2346"/>
      <c r="B1096" s="2351" t="s">
        <v>5688</v>
      </c>
      <c r="C1096" s="2347"/>
      <c r="D1096" s="2348"/>
      <c r="E1096" s="2349"/>
      <c r="F1096" s="2350"/>
    </row>
    <row r="1097" spans="1:6">
      <c r="A1097" s="2346"/>
      <c r="B1097" s="2351" t="s">
        <v>5689</v>
      </c>
      <c r="C1097" s="2347"/>
      <c r="D1097" s="2348"/>
      <c r="E1097" s="2349"/>
      <c r="F1097" s="2350"/>
    </row>
    <row r="1098" spans="1:6" ht="22.5">
      <c r="A1098" s="2346"/>
      <c r="B1098" s="2351" t="s">
        <v>5690</v>
      </c>
      <c r="C1098" s="2347"/>
      <c r="D1098" s="2348"/>
      <c r="E1098" s="2349"/>
      <c r="F1098" s="2350"/>
    </row>
    <row r="1099" spans="1:6" ht="22.5">
      <c r="A1099" s="1747"/>
      <c r="B1099" s="15" t="s">
        <v>5691</v>
      </c>
      <c r="C1099" s="1749" t="s">
        <v>272</v>
      </c>
      <c r="D1099" s="1750">
        <v>1</v>
      </c>
      <c r="E1099" s="2349">
        <v>500</v>
      </c>
      <c r="F1099" s="1539">
        <f>D1099*E1099</f>
        <v>500</v>
      </c>
    </row>
    <row r="1100" spans="1:6" ht="13.5" thickBot="1">
      <c r="A1100" s="1763"/>
      <c r="B1100" s="1764"/>
      <c r="C1100" s="1764"/>
      <c r="D1100" s="1764"/>
      <c r="E1100" s="1734"/>
      <c r="F1100" s="1767"/>
    </row>
    <row r="1101" spans="1:6" ht="24.75" thickBot="1">
      <c r="A1101" s="1572" t="s">
        <v>11</v>
      </c>
      <c r="B1101" s="1573" t="s">
        <v>1682</v>
      </c>
      <c r="C1101" s="1574"/>
      <c r="D1101" s="1575"/>
      <c r="E1101" s="1561"/>
      <c r="F1101" s="1576">
        <f>SUM(F97:F1099)</f>
        <v>204282</v>
      </c>
    </row>
  </sheetData>
  <sheetProtection selectLockedCells="1"/>
  <protectedRanges>
    <protectedRange sqref="F45" name="Range1_1_1_1_2_1"/>
    <protectedRange sqref="F82 F68:F70 F96:F104 F116 F135 F137 F167 F171 F175 F181 F186 F190 F193 F229 F238 F248 F250 F257 F264 F289 F292 F297 F328 F339 F342 F365 F384 F397 F423 F474 F531 F534 F540 F592 F610 F617 F650 F660 F693 F703 F734 F742 F752 F755 F765 F769 F783 F790 F799 F804 F812 F824 F826 F862 F875 F877 F882 F892 F904 F910 F969 F995 F997 F1007 F1012 F1024 F1034 F1042 F1050 F1063 F1065 F1070 F1075 F1084 F1087 F1090 F1099" name="Range1_1_1_1_2_4_1"/>
    <protectedRange sqref="F124:F125 F108:F109 F129:F130 F111 F113 F136 F142:F143" name="Range1_1_1_1_2_7_3"/>
    <protectedRange sqref="D46:D48 E80:E81 E67:E68 E45 E55 E85:E86 E95:E96" name="Range1_1_1_1_1_1_2_2"/>
    <protectedRange sqref="F148" name="Range1_1_1_1_2_7_1_1"/>
    <protectedRange sqref="E56 E62" name="Range1_1_1_1_1_1_2_1_1"/>
    <protectedRange sqref="E123 E111 E117 E113 E115" name="Range1_1_1_1_1_1_2_2_1_2"/>
    <protectedRange sqref="E108 E119 E124:E125 E129:E130 E142:E143" name="Range1_1_1_1_1_1_7_2_1_1_1"/>
    <protectedRange sqref="E153" name="Range1_1_1_1_1_1_7_5_1_1_1_1"/>
    <protectedRange sqref="E136:E137" name="Range1_1_1_1_1_1_7_2_1_2_1"/>
  </protectedRanges>
  <mergeCells count="2">
    <mergeCell ref="A1:A2"/>
    <mergeCell ref="F1:F2"/>
  </mergeCells>
  <conditionalFormatting sqref="E16 E18 E20 E26 E28 E30:E32">
    <cfRule type="cellIs" dxfId="47" priority="96" stopIfTrue="1" operator="greaterThan">
      <formula>0</formula>
    </cfRule>
  </conditionalFormatting>
  <conditionalFormatting sqref="E106">
    <cfRule type="cellIs" dxfId="46" priority="6" stopIfTrue="1" operator="greaterThan">
      <formula>0</formula>
    </cfRule>
  </conditionalFormatting>
  <conditionalFormatting sqref="E128">
    <cfRule type="cellIs" dxfId="45" priority="5" stopIfTrue="1" operator="greaterThan">
      <formula>0</formula>
    </cfRule>
  </conditionalFormatting>
  <conditionalFormatting sqref="E134:E135">
    <cfRule type="cellIs" dxfId="44" priority="1" stopIfTrue="1" operator="greaterThan">
      <formula>0</formula>
    </cfRule>
  </conditionalFormatting>
  <conditionalFormatting sqref="E137">
    <cfRule type="cellIs" dxfId="43" priority="2" stopIfTrue="1" operator="greaterThan">
      <formula>0</formula>
    </cfRule>
  </conditionalFormatting>
  <conditionalFormatting sqref="E140:E141">
    <cfRule type="cellIs" dxfId="42" priority="4" stopIfTrue="1" operator="greaterThan">
      <formula>0</formula>
    </cfRule>
  </conditionalFormatting>
  <conditionalFormatting sqref="E159:E160">
    <cfRule type="cellIs" dxfId="41" priority="3" stopIfTrue="1" operator="greaterThan">
      <formula>0</formula>
    </cfRule>
  </conditionalFormatting>
  <conditionalFormatting sqref="E4:F6 E36:F36 E43:E44 F621:F812 F1074:F1099">
    <cfRule type="cellIs" dxfId="40" priority="98" stopIfTrue="1" operator="greaterThan">
      <formula>0</formula>
    </cfRule>
  </conditionalFormatting>
  <conditionalFormatting sqref="E22:F22">
    <cfRule type="cellIs" dxfId="39" priority="89" stopIfTrue="1" operator="greaterThan">
      <formula>0</formula>
    </cfRule>
  </conditionalFormatting>
  <conditionalFormatting sqref="E38:F40">
    <cfRule type="cellIs" dxfId="38" priority="88" stopIfTrue="1" operator="greaterThan">
      <formula>0</formula>
    </cfRule>
  </conditionalFormatting>
  <conditionalFormatting sqref="E45:F45">
    <cfRule type="cellIs" dxfId="37" priority="95" stopIfTrue="1" operator="greaterThan">
      <formula>0</formula>
    </cfRule>
  </conditionalFormatting>
  <conditionalFormatting sqref="F2:F3">
    <cfRule type="cellIs" dxfId="36" priority="162" stopIfTrue="1" operator="greaterThan">
      <formula>0</formula>
    </cfRule>
  </conditionalFormatting>
  <conditionalFormatting sqref="F5:F229">
    <cfRule type="cellIs" dxfId="35" priority="90" stopIfTrue="1" operator="greaterThan">
      <formula>0</formula>
    </cfRule>
  </conditionalFormatting>
  <conditionalFormatting sqref="F231">
    <cfRule type="cellIs" dxfId="34" priority="87" stopIfTrue="1" operator="greaterThan">
      <formula>0</formula>
    </cfRule>
  </conditionalFormatting>
  <conditionalFormatting sqref="F233:F297">
    <cfRule type="cellIs" dxfId="33" priority="62" stopIfTrue="1" operator="greaterThan">
      <formula>0</formula>
    </cfRule>
  </conditionalFormatting>
  <conditionalFormatting sqref="F299">
    <cfRule type="cellIs" dxfId="32" priority="86" stopIfTrue="1" operator="greaterThan">
      <formula>0</formula>
    </cfRule>
  </conditionalFormatting>
  <conditionalFormatting sqref="F301:F342">
    <cfRule type="cellIs" dxfId="31" priority="59" stopIfTrue="1" operator="greaterThan">
      <formula>0</formula>
    </cfRule>
  </conditionalFormatting>
  <conditionalFormatting sqref="F344">
    <cfRule type="cellIs" dxfId="30" priority="85" stopIfTrue="1" operator="greaterThan">
      <formula>0</formula>
    </cfRule>
  </conditionalFormatting>
  <conditionalFormatting sqref="F346:F617">
    <cfRule type="cellIs" dxfId="29" priority="48" stopIfTrue="1" operator="greaterThan">
      <formula>0</formula>
    </cfRule>
  </conditionalFormatting>
  <conditionalFormatting sqref="F619">
    <cfRule type="cellIs" dxfId="28" priority="84" stopIfTrue="1" operator="greaterThan">
      <formula>0</formula>
    </cfRule>
  </conditionalFormatting>
  <conditionalFormatting sqref="F814">
    <cfRule type="cellIs" dxfId="27" priority="83" stopIfTrue="1" operator="greaterThan">
      <formula>0</formula>
    </cfRule>
  </conditionalFormatting>
  <conditionalFormatting sqref="F816:F892">
    <cfRule type="cellIs" dxfId="26" priority="26" stopIfTrue="1" operator="greaterThan">
      <formula>0</formula>
    </cfRule>
  </conditionalFormatting>
  <conditionalFormatting sqref="F894">
    <cfRule type="cellIs" dxfId="25" priority="82" stopIfTrue="1" operator="greaterThan">
      <formula>0</formula>
    </cfRule>
  </conditionalFormatting>
  <conditionalFormatting sqref="F896:F1012">
    <cfRule type="cellIs" dxfId="24" priority="19" stopIfTrue="1" operator="greaterThan">
      <formula>0</formula>
    </cfRule>
  </conditionalFormatting>
  <conditionalFormatting sqref="F1014">
    <cfRule type="cellIs" dxfId="23" priority="81" stopIfTrue="1" operator="greaterThan">
      <formula>0</formula>
    </cfRule>
  </conditionalFormatting>
  <conditionalFormatting sqref="F1016:F1050">
    <cfRule type="cellIs" dxfId="22" priority="15" stopIfTrue="1" operator="greaterThan">
      <formula>0</formula>
    </cfRule>
  </conditionalFormatting>
  <conditionalFormatting sqref="F1052">
    <cfRule type="cellIs" dxfId="21" priority="80" stopIfTrue="1" operator="greaterThan">
      <formula>0</formula>
    </cfRule>
  </conditionalFormatting>
  <conditionalFormatting sqref="F1054:F1070">
    <cfRule type="cellIs" dxfId="20" priority="12" stopIfTrue="1" operator="greaterThan">
      <formula>0</formula>
    </cfRule>
  </conditionalFormatting>
  <conditionalFormatting sqref="F1072">
    <cfRule type="cellIs" dxfId="19" priority="79" stopIfTrue="1" operator="greaterThan">
      <formula>0</formula>
    </cfRule>
  </conditionalFormatting>
  <pageMargins left="0.70866141732283472" right="0.39370078740157483" top="0.74803149606299213" bottom="0.39370078740157483" header="0.31496062992125984" footer="0.31496062992125984"/>
  <pageSetup paperSize="9" scale="52" orientation="portrait" r:id="rId1"/>
  <rowBreaks count="15" manualBreakCount="15">
    <brk id="40" max="16383" man="1"/>
    <brk id="89" max="16383" man="1"/>
    <brk id="137" max="16383" man="1"/>
    <brk id="175" max="16383" man="1"/>
    <brk id="229" max="16383" man="1"/>
    <brk id="297" max="16383" man="1"/>
    <brk id="342" max="16383" man="1"/>
    <brk id="423" max="16383" man="1"/>
    <brk id="531" max="16383" man="1"/>
    <brk id="618" max="16383" man="1"/>
    <brk id="703" max="16383" man="1"/>
    <brk id="769" max="16383" man="1"/>
    <brk id="875" max="5" man="1"/>
    <brk id="982" max="16383" man="1"/>
    <brk id="1071"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85C3-E3F0-42BE-A3A6-3A261FCA93E3}">
  <dimension ref="A1:F190"/>
  <sheetViews>
    <sheetView view="pageBreakPreview" topLeftCell="A170" zoomScale="115" zoomScaleNormal="100" zoomScaleSheetLayoutView="115" workbookViewId="0">
      <selection activeCell="B182" sqref="B182"/>
    </sheetView>
  </sheetViews>
  <sheetFormatPr defaultColWidth="9.140625" defaultRowHeight="12.75"/>
  <cols>
    <col min="1" max="1" width="7.42578125" style="758" customWidth="1"/>
    <col min="2" max="2" width="45.5703125" style="758" customWidth="1"/>
    <col min="3" max="3" width="6.140625" style="758" bestFit="1" customWidth="1"/>
    <col min="4" max="4" width="7.85546875" style="758" bestFit="1" customWidth="1"/>
    <col min="5" max="5" width="7" style="1096" customWidth="1"/>
    <col min="6" max="6" width="13.5703125" style="758" bestFit="1" customWidth="1"/>
    <col min="7" max="16384" width="9.140625" style="758"/>
  </cols>
  <sheetData>
    <row r="1" spans="1:6" ht="33.75">
      <c r="A1" s="2483" t="s">
        <v>0</v>
      </c>
      <c r="B1" s="1735" t="s">
        <v>1</v>
      </c>
      <c r="C1" s="1736" t="s">
        <v>2</v>
      </c>
      <c r="D1" s="1737" t="s">
        <v>3</v>
      </c>
      <c r="E1" s="1731" t="s">
        <v>4</v>
      </c>
      <c r="F1" s="2485" t="s">
        <v>5</v>
      </c>
    </row>
    <row r="2" spans="1:6">
      <c r="A2" s="2484"/>
      <c r="B2" s="145"/>
      <c r="C2" s="145"/>
      <c r="D2" s="465"/>
      <c r="E2" s="1399"/>
      <c r="F2" s="2482"/>
    </row>
    <row r="3" spans="1:6">
      <c r="A3" s="1738"/>
      <c r="B3" s="149"/>
      <c r="C3" s="1416"/>
      <c r="D3" s="1417"/>
      <c r="E3" s="517"/>
      <c r="F3" s="21"/>
    </row>
    <row r="4" spans="1:6" ht="25.5">
      <c r="A4" s="1739" t="s">
        <v>16</v>
      </c>
      <c r="B4" s="1740" t="s">
        <v>5181</v>
      </c>
      <c r="C4" s="1741"/>
      <c r="D4" s="1742"/>
      <c r="E4" s="2423"/>
      <c r="F4" s="1765"/>
    </row>
    <row r="5" spans="1:6">
      <c r="A5" s="1743"/>
      <c r="B5" s="1744"/>
      <c r="C5" s="1745"/>
      <c r="D5" s="1746"/>
      <c r="E5" s="2349"/>
      <c r="F5" s="1539"/>
    </row>
    <row r="6" spans="1:6">
      <c r="A6" s="1754" t="s">
        <v>1509</v>
      </c>
      <c r="B6" s="168" t="s">
        <v>1510</v>
      </c>
      <c r="C6" s="168"/>
      <c r="D6" s="169"/>
      <c r="E6" s="1733"/>
      <c r="F6" s="16"/>
    </row>
    <row r="7" spans="1:6">
      <c r="A7" s="1743"/>
      <c r="B7" s="1744"/>
      <c r="C7" s="1745"/>
      <c r="D7" s="1746"/>
      <c r="E7" s="2349"/>
      <c r="F7" s="1539"/>
    </row>
    <row r="8" spans="1:6">
      <c r="A8" s="1563" t="s">
        <v>1512</v>
      </c>
      <c r="B8" s="177" t="s">
        <v>1511</v>
      </c>
      <c r="C8" s="178"/>
      <c r="D8" s="179"/>
      <c r="E8" s="1558"/>
      <c r="F8" s="23"/>
    </row>
    <row r="9" spans="1:6">
      <c r="A9" s="1743"/>
      <c r="B9" s="1744"/>
      <c r="C9" s="1745"/>
      <c r="D9" s="1746"/>
      <c r="E9" s="2349"/>
      <c r="F9" s="1539"/>
    </row>
    <row r="10" spans="1:6" ht="22.5">
      <c r="A10" s="1743" t="s">
        <v>1677</v>
      </c>
      <c r="B10" s="1758" t="s">
        <v>1513</v>
      </c>
      <c r="C10" s="1745"/>
      <c r="D10" s="1746"/>
      <c r="E10" s="2349"/>
      <c r="F10" s="1539"/>
    </row>
    <row r="11" spans="1:6">
      <c r="A11" s="1743"/>
      <c r="B11" s="1758" t="s">
        <v>1514</v>
      </c>
      <c r="C11" s="1768" t="s">
        <v>272</v>
      </c>
      <c r="D11" s="1746">
        <v>1</v>
      </c>
      <c r="E11" s="2349">
        <v>80</v>
      </c>
      <c r="F11" s="1539">
        <f>D11*E11</f>
        <v>80</v>
      </c>
    </row>
    <row r="12" spans="1:6">
      <c r="A12" s="1743"/>
      <c r="B12" s="1744"/>
      <c r="C12" s="1745"/>
      <c r="D12" s="1746"/>
      <c r="E12" s="2349"/>
      <c r="F12" s="1539"/>
    </row>
    <row r="13" spans="1:6" ht="22.5">
      <c r="A13" s="1743" t="s">
        <v>1678</v>
      </c>
      <c r="B13" s="1758" t="s">
        <v>1515</v>
      </c>
      <c r="C13" s="1745"/>
      <c r="D13" s="1746"/>
      <c r="E13" s="2349"/>
      <c r="F13" s="1539"/>
    </row>
    <row r="14" spans="1:6">
      <c r="A14" s="1743"/>
      <c r="B14" s="1758" t="s">
        <v>1516</v>
      </c>
      <c r="C14" s="1745"/>
      <c r="D14" s="1746"/>
      <c r="E14" s="2349"/>
      <c r="F14" s="1539"/>
    </row>
    <row r="15" spans="1:6">
      <c r="A15" s="1743"/>
      <c r="B15" s="1758" t="s">
        <v>1517</v>
      </c>
      <c r="C15" s="1745"/>
      <c r="D15" s="1746"/>
      <c r="E15" s="2349"/>
      <c r="F15" s="1539"/>
    </row>
    <row r="16" spans="1:6">
      <c r="A16" s="1743"/>
      <c r="B16" s="1758" t="s">
        <v>1518</v>
      </c>
      <c r="C16" s="1745"/>
      <c r="D16" s="1746"/>
      <c r="E16" s="2349"/>
      <c r="F16" s="1539"/>
    </row>
    <row r="17" spans="1:6">
      <c r="A17" s="1743"/>
      <c r="B17" s="1758" t="s">
        <v>1519</v>
      </c>
      <c r="C17" s="1745"/>
      <c r="D17" s="1746"/>
      <c r="E17" s="2349"/>
      <c r="F17" s="1539"/>
    </row>
    <row r="18" spans="1:6">
      <c r="A18" s="1743"/>
      <c r="B18" s="1758" t="s">
        <v>1520</v>
      </c>
      <c r="C18" s="1745"/>
      <c r="D18" s="1746"/>
      <c r="E18" s="2349"/>
      <c r="F18" s="1539"/>
    </row>
    <row r="19" spans="1:6">
      <c r="A19" s="1743"/>
      <c r="B19" s="1758" t="s">
        <v>1521</v>
      </c>
      <c r="C19" s="1745"/>
      <c r="D19" s="1746"/>
      <c r="E19" s="2349"/>
      <c r="F19" s="1539"/>
    </row>
    <row r="20" spans="1:6">
      <c r="A20" s="1743"/>
      <c r="B20" s="1758" t="s">
        <v>1522</v>
      </c>
      <c r="C20" s="1768" t="s">
        <v>272</v>
      </c>
      <c r="D20" s="1746">
        <v>1</v>
      </c>
      <c r="E20" s="2349">
        <v>480</v>
      </c>
      <c r="F20" s="1539">
        <f>D20*E20</f>
        <v>480</v>
      </c>
    </row>
    <row r="21" spans="1:6">
      <c r="A21" s="1743"/>
      <c r="B21" s="1744"/>
      <c r="C21" s="1745"/>
      <c r="D21" s="1746"/>
      <c r="E21" s="2349"/>
      <c r="F21" s="1539"/>
    </row>
    <row r="22" spans="1:6">
      <c r="A22" s="1563" t="s">
        <v>1523</v>
      </c>
      <c r="B22" s="177" t="s">
        <v>1524</v>
      </c>
      <c r="C22" s="178"/>
      <c r="D22" s="179"/>
      <c r="E22" s="1558"/>
      <c r="F22" s="23"/>
    </row>
    <row r="23" spans="1:6">
      <c r="A23" s="1743"/>
      <c r="B23" s="1744"/>
      <c r="C23" s="1745"/>
      <c r="D23" s="1746"/>
      <c r="E23" s="2349"/>
      <c r="F23" s="1539"/>
    </row>
    <row r="24" spans="1:6" ht="22.5">
      <c r="A24" s="1743" t="s">
        <v>1676</v>
      </c>
      <c r="B24" s="1758" t="s">
        <v>1525</v>
      </c>
      <c r="C24" s="1745"/>
      <c r="D24" s="1746"/>
      <c r="E24" s="2349"/>
      <c r="F24" s="1539"/>
    </row>
    <row r="25" spans="1:6">
      <c r="A25" s="1743"/>
      <c r="B25" s="1758" t="s">
        <v>1526</v>
      </c>
      <c r="C25" s="1745"/>
      <c r="D25" s="1746"/>
      <c r="E25" s="2349"/>
      <c r="F25" s="1539"/>
    </row>
    <row r="26" spans="1:6">
      <c r="A26" s="1743"/>
      <c r="B26" s="1758" t="s">
        <v>1527</v>
      </c>
      <c r="C26" s="1745"/>
      <c r="D26" s="1746"/>
      <c r="E26" s="2349"/>
      <c r="F26" s="1539"/>
    </row>
    <row r="27" spans="1:6">
      <c r="A27" s="1743"/>
      <c r="B27" s="1758" t="s">
        <v>1528</v>
      </c>
      <c r="C27" s="1745"/>
      <c r="D27" s="1746"/>
      <c r="E27" s="2349"/>
      <c r="F27" s="1539"/>
    </row>
    <row r="28" spans="1:6">
      <c r="A28" s="1743"/>
      <c r="B28" s="1758" t="s">
        <v>1529</v>
      </c>
      <c r="C28" s="1745"/>
      <c r="D28" s="1746"/>
      <c r="E28" s="2349"/>
      <c r="F28" s="1539"/>
    </row>
    <row r="29" spans="1:6">
      <c r="A29" s="1743"/>
      <c r="B29" s="1758" t="s">
        <v>1530</v>
      </c>
      <c r="C29" s="1745"/>
      <c r="D29" s="1746"/>
      <c r="E29" s="2349"/>
      <c r="F29" s="1539"/>
    </row>
    <row r="30" spans="1:6">
      <c r="A30" s="1743"/>
      <c r="B30" s="1758" t="s">
        <v>1531</v>
      </c>
      <c r="C30" s="1745"/>
      <c r="D30" s="1746"/>
      <c r="E30" s="2349"/>
      <c r="F30" s="1539"/>
    </row>
    <row r="31" spans="1:6">
      <c r="A31" s="1743"/>
      <c r="B31" s="1758" t="s">
        <v>1532</v>
      </c>
      <c r="C31" s="1768" t="s">
        <v>272</v>
      </c>
      <c r="D31" s="1746">
        <v>1</v>
      </c>
      <c r="E31" s="2349">
        <v>650</v>
      </c>
      <c r="F31" s="1539">
        <f>D31*E31</f>
        <v>650</v>
      </c>
    </row>
    <row r="32" spans="1:6">
      <c r="A32" s="1743"/>
      <c r="B32" s="1744"/>
      <c r="C32" s="1745"/>
      <c r="D32" s="1746"/>
      <c r="E32" s="2349"/>
      <c r="F32" s="1539"/>
    </row>
    <row r="33" spans="1:6" ht="22.5">
      <c r="A33" s="1743" t="s">
        <v>1675</v>
      </c>
      <c r="B33" s="1758" t="s">
        <v>1533</v>
      </c>
      <c r="C33" s="1745"/>
      <c r="D33" s="1746"/>
      <c r="E33" s="2349"/>
      <c r="F33" s="1539"/>
    </row>
    <row r="34" spans="1:6">
      <c r="A34" s="1743"/>
      <c r="B34" s="1758" t="s">
        <v>1534</v>
      </c>
      <c r="C34" s="1745"/>
      <c r="D34" s="1746"/>
      <c r="E34" s="2349"/>
      <c r="F34" s="1539"/>
    </row>
    <row r="35" spans="1:6">
      <c r="A35" s="1743"/>
      <c r="B35" s="1758" t="s">
        <v>1535</v>
      </c>
      <c r="C35" s="1745"/>
      <c r="D35" s="1746"/>
      <c r="E35" s="2349"/>
      <c r="F35" s="1539"/>
    </row>
    <row r="36" spans="1:6">
      <c r="A36" s="1743"/>
      <c r="B36" s="1758" t="s">
        <v>1536</v>
      </c>
      <c r="C36" s="1745"/>
      <c r="D36" s="1746"/>
      <c r="E36" s="2349"/>
      <c r="F36" s="1539"/>
    </row>
    <row r="37" spans="1:6">
      <c r="A37" s="1743"/>
      <c r="B37" s="1758" t="s">
        <v>1537</v>
      </c>
      <c r="C37" s="1745"/>
      <c r="D37" s="1746"/>
      <c r="E37" s="2349"/>
      <c r="F37" s="1539"/>
    </row>
    <row r="38" spans="1:6">
      <c r="A38" s="1743"/>
      <c r="B38" s="1758" t="s">
        <v>1538</v>
      </c>
      <c r="C38" s="1768" t="s">
        <v>272</v>
      </c>
      <c r="D38" s="1746">
        <v>3</v>
      </c>
      <c r="E38" s="2349">
        <v>630</v>
      </c>
      <c r="F38" s="1539">
        <f>D38*E38</f>
        <v>1890</v>
      </c>
    </row>
    <row r="39" spans="1:6">
      <c r="A39" s="1743"/>
      <c r="B39" s="1744"/>
      <c r="C39" s="1745"/>
      <c r="D39" s="1746"/>
      <c r="E39" s="2349"/>
      <c r="F39" s="1539"/>
    </row>
    <row r="40" spans="1:6">
      <c r="A40" s="1563" t="s">
        <v>1539</v>
      </c>
      <c r="B40" s="177" t="s">
        <v>1540</v>
      </c>
      <c r="C40" s="178"/>
      <c r="D40" s="179"/>
      <c r="E40" s="1558"/>
      <c r="F40" s="23"/>
    </row>
    <row r="41" spans="1:6">
      <c r="A41" s="1743"/>
      <c r="B41" s="1744"/>
      <c r="C41" s="1745"/>
      <c r="D41" s="1746"/>
      <c r="E41" s="2349"/>
      <c r="F41" s="1539"/>
    </row>
    <row r="42" spans="1:6" ht="22.5">
      <c r="A42" s="1743" t="s">
        <v>1674</v>
      </c>
      <c r="B42" s="1769" t="s">
        <v>1541</v>
      </c>
      <c r="C42" s="1745"/>
      <c r="D42" s="1746"/>
      <c r="E42" s="2349"/>
      <c r="F42" s="1539"/>
    </row>
    <row r="43" spans="1:6">
      <c r="A43" s="1743"/>
      <c r="B43" s="1769" t="s">
        <v>1542</v>
      </c>
      <c r="C43" s="1745"/>
      <c r="D43" s="1746"/>
      <c r="E43" s="2349"/>
      <c r="F43" s="1539"/>
    </row>
    <row r="44" spans="1:6">
      <c r="A44" s="1743"/>
      <c r="B44" s="1769" t="s">
        <v>1543</v>
      </c>
      <c r="C44" s="1745"/>
      <c r="D44" s="1746"/>
      <c r="E44" s="2349"/>
      <c r="F44" s="1539"/>
    </row>
    <row r="45" spans="1:6">
      <c r="A45" s="1743"/>
      <c r="B45" s="1769" t="s">
        <v>1544</v>
      </c>
      <c r="C45" s="1745"/>
      <c r="D45" s="1746"/>
      <c r="E45" s="2349"/>
      <c r="F45" s="1539"/>
    </row>
    <row r="46" spans="1:6">
      <c r="A46" s="1743"/>
      <c r="B46" s="1769" t="s">
        <v>1545</v>
      </c>
      <c r="C46" s="1745"/>
      <c r="D46" s="1746"/>
      <c r="E46" s="2349"/>
      <c r="F46" s="1539"/>
    </row>
    <row r="47" spans="1:6">
      <c r="A47" s="1743"/>
      <c r="B47" s="1769" t="s">
        <v>1546</v>
      </c>
      <c r="C47" s="1745"/>
      <c r="D47" s="1746"/>
      <c r="E47" s="2349"/>
      <c r="F47" s="1539"/>
    </row>
    <row r="48" spans="1:6">
      <c r="A48" s="1743"/>
      <c r="B48" s="1769" t="s">
        <v>1547</v>
      </c>
      <c r="C48" s="1745"/>
      <c r="D48" s="1746"/>
      <c r="E48" s="2349"/>
      <c r="F48" s="1539"/>
    </row>
    <row r="49" spans="1:6">
      <c r="A49" s="1743"/>
      <c r="B49" s="1769" t="s">
        <v>1548</v>
      </c>
      <c r="C49" s="1745"/>
      <c r="D49" s="1746"/>
      <c r="E49" s="2349"/>
      <c r="F49" s="1539"/>
    </row>
    <row r="50" spans="1:6">
      <c r="A50" s="1743"/>
      <c r="B50" s="1769" t="s">
        <v>1549</v>
      </c>
      <c r="C50" s="1745"/>
      <c r="D50" s="1746"/>
      <c r="E50" s="2349"/>
      <c r="F50" s="1539"/>
    </row>
    <row r="51" spans="1:6">
      <c r="A51" s="1743"/>
      <c r="B51" s="1769" t="s">
        <v>1550</v>
      </c>
      <c r="C51" s="1745"/>
      <c r="D51" s="1746"/>
      <c r="E51" s="2349"/>
      <c r="F51" s="1539"/>
    </row>
    <row r="52" spans="1:6">
      <c r="A52" s="1743"/>
      <c r="B52" s="1769" t="s">
        <v>1551</v>
      </c>
      <c r="C52" s="1745"/>
      <c r="D52" s="1746"/>
      <c r="E52" s="2349"/>
      <c r="F52" s="1539"/>
    </row>
    <row r="53" spans="1:6">
      <c r="A53" s="1743"/>
      <c r="B53" s="1769" t="s">
        <v>1552</v>
      </c>
      <c r="C53" s="1745"/>
      <c r="D53" s="1746"/>
      <c r="E53" s="2349"/>
      <c r="F53" s="1539"/>
    </row>
    <row r="54" spans="1:6">
      <c r="A54" s="1743"/>
      <c r="B54" s="1769" t="s">
        <v>1553</v>
      </c>
      <c r="C54" s="1745"/>
      <c r="D54" s="1746"/>
      <c r="E54" s="2349"/>
      <c r="F54" s="1539"/>
    </row>
    <row r="55" spans="1:6">
      <c r="A55" s="1743"/>
      <c r="B55" s="1769" t="s">
        <v>1554</v>
      </c>
      <c r="C55" s="1745"/>
      <c r="D55" s="1746"/>
      <c r="E55" s="2349"/>
      <c r="F55" s="1539"/>
    </row>
    <row r="56" spans="1:6">
      <c r="A56" s="1743"/>
      <c r="B56" s="1769" t="s">
        <v>1555</v>
      </c>
      <c r="C56" s="1745"/>
      <c r="D56" s="1746"/>
      <c r="E56" s="2349"/>
      <c r="F56" s="1539"/>
    </row>
    <row r="57" spans="1:6">
      <c r="A57" s="1743"/>
      <c r="B57" s="1769" t="s">
        <v>1556</v>
      </c>
      <c r="C57" s="1745"/>
      <c r="D57" s="1746"/>
      <c r="E57" s="2349"/>
      <c r="F57" s="1539"/>
    </row>
    <row r="58" spans="1:6">
      <c r="A58" s="1743"/>
      <c r="B58" s="1769" t="s">
        <v>1557</v>
      </c>
      <c r="C58" s="1745"/>
      <c r="D58" s="1746"/>
      <c r="E58" s="2349"/>
      <c r="F58" s="1539"/>
    </row>
    <row r="59" spans="1:6">
      <c r="A59" s="1743"/>
      <c r="B59" s="1769" t="s">
        <v>1558</v>
      </c>
      <c r="C59" s="1745"/>
      <c r="D59" s="1746"/>
      <c r="E59" s="2349"/>
      <c r="F59" s="1539"/>
    </row>
    <row r="60" spans="1:6">
      <c r="A60" s="1743"/>
      <c r="B60" s="1769" t="s">
        <v>1559</v>
      </c>
      <c r="C60" s="1745"/>
      <c r="D60" s="1746"/>
      <c r="E60" s="2349"/>
      <c r="F60" s="1539"/>
    </row>
    <row r="61" spans="1:6">
      <c r="A61" s="1743"/>
      <c r="B61" s="1769" t="s">
        <v>1560</v>
      </c>
      <c r="C61" s="1745"/>
      <c r="D61" s="1746"/>
      <c r="E61" s="2349"/>
      <c r="F61" s="1539"/>
    </row>
    <row r="62" spans="1:6">
      <c r="A62" s="1743"/>
      <c r="B62" s="1769" t="s">
        <v>1561</v>
      </c>
      <c r="C62" s="1745"/>
      <c r="D62" s="1746"/>
      <c r="E62" s="2349"/>
      <c r="F62" s="1539"/>
    </row>
    <row r="63" spans="1:6">
      <c r="A63" s="1743"/>
      <c r="B63" s="1769" t="s">
        <v>1562</v>
      </c>
      <c r="C63" s="1745"/>
      <c r="D63" s="1746"/>
      <c r="E63" s="2349"/>
      <c r="F63" s="1539"/>
    </row>
    <row r="64" spans="1:6">
      <c r="A64" s="1743"/>
      <c r="B64" s="1769" t="s">
        <v>1563</v>
      </c>
      <c r="C64" s="1745"/>
      <c r="D64" s="1746"/>
      <c r="E64" s="2349"/>
      <c r="F64" s="1539"/>
    </row>
    <row r="65" spans="1:6">
      <c r="A65" s="1743"/>
      <c r="B65" s="1769" t="s">
        <v>1564</v>
      </c>
      <c r="C65" s="1745"/>
      <c r="D65" s="1746"/>
      <c r="E65" s="2349"/>
      <c r="F65" s="1539"/>
    </row>
    <row r="66" spans="1:6">
      <c r="A66" s="1743"/>
      <c r="B66" s="1769" t="s">
        <v>1565</v>
      </c>
      <c r="C66" s="1745"/>
      <c r="D66" s="1746"/>
      <c r="E66" s="2349"/>
      <c r="F66" s="1539"/>
    </row>
    <row r="67" spans="1:6">
      <c r="A67" s="1743"/>
      <c r="B67" s="1769" t="s">
        <v>1566</v>
      </c>
      <c r="C67" s="1745"/>
      <c r="D67" s="1746"/>
      <c r="E67" s="2349"/>
      <c r="F67" s="1539"/>
    </row>
    <row r="68" spans="1:6">
      <c r="A68" s="1743"/>
      <c r="B68" s="1769" t="s">
        <v>1567</v>
      </c>
      <c r="C68" s="1745"/>
      <c r="D68" s="1746"/>
      <c r="E68" s="2349"/>
      <c r="F68" s="1539"/>
    </row>
    <row r="69" spans="1:6">
      <c r="A69" s="1743"/>
      <c r="B69" s="1769" t="s">
        <v>1568</v>
      </c>
      <c r="C69" s="1745"/>
      <c r="D69" s="1746"/>
      <c r="E69" s="2349"/>
      <c r="F69" s="1539"/>
    </row>
    <row r="70" spans="1:6">
      <c r="A70" s="1743"/>
      <c r="B70" s="1769" t="s">
        <v>1569</v>
      </c>
      <c r="C70" s="1745"/>
      <c r="D70" s="1746"/>
      <c r="E70" s="2349"/>
      <c r="F70" s="1539"/>
    </row>
    <row r="71" spans="1:6">
      <c r="A71" s="1743"/>
      <c r="B71" s="1769" t="s">
        <v>1570</v>
      </c>
      <c r="C71" s="1745"/>
      <c r="D71" s="1746"/>
      <c r="E71" s="2349"/>
      <c r="F71" s="1539"/>
    </row>
    <row r="72" spans="1:6">
      <c r="A72" s="1743"/>
      <c r="B72" s="1770" t="s">
        <v>1571</v>
      </c>
      <c r="C72" s="1745"/>
      <c r="D72" s="1746"/>
      <c r="E72" s="2349"/>
      <c r="F72" s="1539"/>
    </row>
    <row r="73" spans="1:6">
      <c r="A73" s="1743"/>
      <c r="B73" s="1769" t="s">
        <v>1572</v>
      </c>
      <c r="C73" s="1745"/>
      <c r="D73" s="1746"/>
      <c r="E73" s="2349"/>
      <c r="F73" s="1539"/>
    </row>
    <row r="74" spans="1:6">
      <c r="A74" s="1743"/>
      <c r="B74" s="1770" t="s">
        <v>1238</v>
      </c>
      <c r="C74" s="1768" t="s">
        <v>272</v>
      </c>
      <c r="D74" s="1746">
        <v>3</v>
      </c>
      <c r="E74" s="2349">
        <v>3300</v>
      </c>
      <c r="F74" s="1539">
        <f>D74*E74</f>
        <v>9900</v>
      </c>
    </row>
    <row r="75" spans="1:6">
      <c r="A75" s="1743"/>
      <c r="B75" s="1744"/>
      <c r="C75" s="1745"/>
      <c r="D75" s="1746"/>
      <c r="E75" s="2349"/>
      <c r="F75" s="1539"/>
    </row>
    <row r="76" spans="1:6" ht="22.5">
      <c r="A76" s="1743" t="s">
        <v>1673</v>
      </c>
      <c r="B76" s="1758" t="s">
        <v>1573</v>
      </c>
      <c r="C76" s="1745"/>
      <c r="D76" s="1746"/>
      <c r="E76" s="2349"/>
      <c r="F76" s="1539"/>
    </row>
    <row r="77" spans="1:6">
      <c r="A77" s="1743"/>
      <c r="B77" s="1758" t="s">
        <v>1574</v>
      </c>
      <c r="C77" s="1745"/>
      <c r="D77" s="1746"/>
      <c r="E77" s="2349"/>
      <c r="F77" s="1539"/>
    </row>
    <row r="78" spans="1:6">
      <c r="A78" s="1743"/>
      <c r="B78" s="1758" t="s">
        <v>1575</v>
      </c>
      <c r="C78" s="1745"/>
      <c r="D78" s="1746"/>
      <c r="E78" s="2349"/>
      <c r="F78" s="1539"/>
    </row>
    <row r="79" spans="1:6">
      <c r="A79" s="1743"/>
      <c r="B79" s="1758" t="s">
        <v>1576</v>
      </c>
      <c r="C79" s="1745"/>
      <c r="D79" s="1746"/>
      <c r="E79" s="2349"/>
      <c r="F79" s="1539"/>
    </row>
    <row r="80" spans="1:6">
      <c r="A80" s="1743"/>
      <c r="B80" s="1758" t="s">
        <v>1577</v>
      </c>
      <c r="C80" s="1745"/>
      <c r="D80" s="1746"/>
      <c r="E80" s="2349"/>
      <c r="F80" s="1539"/>
    </row>
    <row r="81" spans="1:6">
      <c r="A81" s="1743"/>
      <c r="B81" s="1758" t="s">
        <v>1578</v>
      </c>
      <c r="C81" s="1745"/>
      <c r="D81" s="1746"/>
      <c r="E81" s="2349"/>
      <c r="F81" s="1539"/>
    </row>
    <row r="82" spans="1:6">
      <c r="A82" s="1743"/>
      <c r="B82" s="1758" t="s">
        <v>1579</v>
      </c>
      <c r="C82" s="1745"/>
      <c r="D82" s="1746"/>
      <c r="E82" s="2349"/>
      <c r="F82" s="1539"/>
    </row>
    <row r="83" spans="1:6">
      <c r="A83" s="1743"/>
      <c r="B83" s="1758" t="s">
        <v>1580</v>
      </c>
      <c r="C83" s="1745"/>
      <c r="D83" s="1746"/>
      <c r="E83" s="2349"/>
      <c r="F83" s="1539"/>
    </row>
    <row r="84" spans="1:6">
      <c r="A84" s="1743"/>
      <c r="B84" s="1758" t="s">
        <v>1581</v>
      </c>
      <c r="C84" s="1745"/>
      <c r="D84" s="1746"/>
      <c r="E84" s="2349"/>
      <c r="F84" s="1539"/>
    </row>
    <row r="85" spans="1:6">
      <c r="A85" s="1743"/>
      <c r="B85" s="1758" t="s">
        <v>1582</v>
      </c>
      <c r="C85" s="1745"/>
      <c r="D85" s="1746"/>
      <c r="E85" s="2349"/>
      <c r="F85" s="1539"/>
    </row>
    <row r="86" spans="1:6">
      <c r="A86" s="1743"/>
      <c r="B86" s="1758" t="s">
        <v>1583</v>
      </c>
      <c r="C86" s="1745"/>
      <c r="D86" s="1746"/>
      <c r="E86" s="2349"/>
      <c r="F86" s="1539"/>
    </row>
    <row r="87" spans="1:6">
      <c r="A87" s="1743"/>
      <c r="B87" s="1758" t="s">
        <v>1584</v>
      </c>
      <c r="C87" s="1745"/>
      <c r="D87" s="1746"/>
      <c r="E87" s="2349"/>
      <c r="F87" s="1539"/>
    </row>
    <row r="88" spans="1:6">
      <c r="A88" s="1743"/>
      <c r="B88" s="1758" t="s">
        <v>1585</v>
      </c>
      <c r="C88" s="1745"/>
      <c r="D88" s="1746"/>
      <c r="E88" s="2349"/>
      <c r="F88" s="1539"/>
    </row>
    <row r="89" spans="1:6">
      <c r="A89" s="1743"/>
      <c r="B89" s="1758" t="s">
        <v>1586</v>
      </c>
      <c r="C89" s="1745"/>
      <c r="D89" s="1746"/>
      <c r="E89" s="2349"/>
      <c r="F89" s="1539"/>
    </row>
    <row r="90" spans="1:6">
      <c r="A90" s="1743"/>
      <c r="B90" s="1758" t="s">
        <v>1587</v>
      </c>
      <c r="C90" s="1745"/>
      <c r="D90" s="1746"/>
      <c r="E90" s="2349"/>
      <c r="F90" s="1539"/>
    </row>
    <row r="91" spans="1:6">
      <c r="A91" s="1743"/>
      <c r="B91" s="1758" t="s">
        <v>1588</v>
      </c>
      <c r="C91" s="1745"/>
      <c r="D91" s="1746"/>
      <c r="E91" s="2349"/>
      <c r="F91" s="1539"/>
    </row>
    <row r="92" spans="1:6">
      <c r="A92" s="1743"/>
      <c r="B92" s="1758" t="s">
        <v>1589</v>
      </c>
      <c r="C92" s="1745"/>
      <c r="D92" s="1746"/>
      <c r="E92" s="2349"/>
      <c r="F92" s="1539"/>
    </row>
    <row r="93" spans="1:6">
      <c r="A93" s="1743"/>
      <c r="B93" s="1758" t="s">
        <v>1590</v>
      </c>
      <c r="C93" s="1745"/>
      <c r="D93" s="1746"/>
      <c r="E93" s="2349"/>
      <c r="F93" s="1539"/>
    </row>
    <row r="94" spans="1:6">
      <c r="A94" s="1743"/>
      <c r="B94" s="1758" t="s">
        <v>1591</v>
      </c>
      <c r="C94" s="1745"/>
      <c r="D94" s="1746"/>
      <c r="E94" s="2349"/>
      <c r="F94" s="1539"/>
    </row>
    <row r="95" spans="1:6">
      <c r="A95" s="1743"/>
      <c r="B95" s="1758" t="s">
        <v>1592</v>
      </c>
      <c r="C95" s="1745"/>
      <c r="D95" s="1746"/>
      <c r="E95" s="2349"/>
      <c r="F95" s="1539"/>
    </row>
    <row r="96" spans="1:6">
      <c r="A96" s="1743"/>
      <c r="B96" s="1758" t="s">
        <v>1593</v>
      </c>
      <c r="C96" s="1745"/>
      <c r="D96" s="1746"/>
      <c r="E96" s="2349"/>
      <c r="F96" s="1539"/>
    </row>
    <row r="97" spans="1:6">
      <c r="A97" s="1743"/>
      <c r="B97" s="1758" t="s">
        <v>1594</v>
      </c>
      <c r="C97" s="1745"/>
      <c r="D97" s="1746"/>
      <c r="E97" s="2349"/>
      <c r="F97" s="1539"/>
    </row>
    <row r="98" spans="1:6">
      <c r="A98" s="1743"/>
      <c r="B98" s="1758" t="s">
        <v>1595</v>
      </c>
      <c r="C98" s="1745"/>
      <c r="D98" s="1746"/>
      <c r="E98" s="2349"/>
      <c r="F98" s="1539"/>
    </row>
    <row r="99" spans="1:6">
      <c r="A99" s="1743"/>
      <c r="B99" s="1758" t="s">
        <v>1596</v>
      </c>
      <c r="C99" s="1745"/>
      <c r="D99" s="1746"/>
      <c r="E99" s="2349"/>
      <c r="F99" s="1539"/>
    </row>
    <row r="100" spans="1:6">
      <c r="A100" s="1743"/>
      <c r="B100" s="1770" t="s">
        <v>1571</v>
      </c>
      <c r="C100" s="1745"/>
      <c r="D100" s="1746"/>
      <c r="E100" s="2349"/>
      <c r="F100" s="1539"/>
    </row>
    <row r="101" spans="1:6">
      <c r="A101" s="1743"/>
      <c r="B101" s="1769" t="s">
        <v>1597</v>
      </c>
      <c r="C101" s="1745"/>
      <c r="D101" s="1746"/>
      <c r="E101" s="2349"/>
      <c r="F101" s="1539"/>
    </row>
    <row r="102" spans="1:6">
      <c r="A102" s="1743"/>
      <c r="B102" s="1769" t="s">
        <v>1598</v>
      </c>
      <c r="C102" s="1745"/>
      <c r="D102" s="1746"/>
      <c r="E102" s="2349"/>
      <c r="F102" s="1539"/>
    </row>
    <row r="103" spans="1:6">
      <c r="A103" s="1743"/>
      <c r="B103" s="1770" t="s">
        <v>1238</v>
      </c>
      <c r="C103" s="1768" t="s">
        <v>272</v>
      </c>
      <c r="D103" s="1746">
        <v>3</v>
      </c>
      <c r="E103" s="2349">
        <v>2300</v>
      </c>
      <c r="F103" s="1539">
        <f>D103*E103</f>
        <v>6900</v>
      </c>
    </row>
    <row r="104" spans="1:6">
      <c r="A104" s="1743"/>
      <c r="B104" s="1744"/>
      <c r="C104" s="1745"/>
      <c r="D104" s="1746"/>
      <c r="E104" s="2349"/>
      <c r="F104" s="1539"/>
    </row>
    <row r="105" spans="1:6" ht="22.5">
      <c r="A105" s="1743" t="s">
        <v>1672</v>
      </c>
      <c r="B105" s="1758" t="s">
        <v>1599</v>
      </c>
      <c r="C105" s="1745"/>
      <c r="D105" s="1746"/>
      <c r="E105" s="2349"/>
      <c r="F105" s="1539"/>
    </row>
    <row r="106" spans="1:6">
      <c r="A106" s="1743"/>
      <c r="B106" s="1758" t="s">
        <v>1600</v>
      </c>
      <c r="C106" s="1745"/>
      <c r="D106" s="1746"/>
      <c r="E106" s="2349"/>
      <c r="F106" s="1539"/>
    </row>
    <row r="107" spans="1:6">
      <c r="A107" s="1743"/>
      <c r="B107" s="1758" t="s">
        <v>1601</v>
      </c>
      <c r="C107" s="1745"/>
      <c r="D107" s="1746"/>
      <c r="E107" s="2349"/>
      <c r="F107" s="1539"/>
    </row>
    <row r="108" spans="1:6">
      <c r="A108" s="1743"/>
      <c r="B108" s="1758" t="s">
        <v>1602</v>
      </c>
      <c r="C108" s="1745"/>
      <c r="D108" s="1746"/>
      <c r="E108" s="2349"/>
      <c r="F108" s="1539"/>
    </row>
    <row r="109" spans="1:6" ht="22.5">
      <c r="A109" s="1743"/>
      <c r="B109" s="1755" t="s">
        <v>1603</v>
      </c>
      <c r="C109" s="1745"/>
      <c r="D109" s="1746"/>
      <c r="E109" s="2349"/>
      <c r="F109" s="1539"/>
    </row>
    <row r="110" spans="1:6">
      <c r="A110" s="1743"/>
      <c r="B110" s="1758" t="s">
        <v>1604</v>
      </c>
      <c r="C110" s="1745"/>
      <c r="D110" s="1746"/>
      <c r="E110" s="2349"/>
      <c r="F110" s="1539"/>
    </row>
    <row r="111" spans="1:6">
      <c r="A111" s="1743"/>
      <c r="B111" s="1758" t="s">
        <v>1605</v>
      </c>
      <c r="C111" s="1745"/>
      <c r="D111" s="1746"/>
      <c r="E111" s="2349"/>
      <c r="F111" s="1539"/>
    </row>
    <row r="112" spans="1:6">
      <c r="A112" s="1743"/>
      <c r="B112" s="1758" t="s">
        <v>1606</v>
      </c>
      <c r="C112" s="1745"/>
      <c r="D112" s="1746"/>
      <c r="E112" s="2349"/>
      <c r="F112" s="1539"/>
    </row>
    <row r="113" spans="1:6">
      <c r="A113" s="1743"/>
      <c r="B113" s="1758" t="s">
        <v>1607</v>
      </c>
      <c r="C113" s="1745"/>
      <c r="D113" s="1746"/>
      <c r="E113" s="2349"/>
      <c r="F113" s="1539"/>
    </row>
    <row r="114" spans="1:6" ht="22.5">
      <c r="A114" s="1743"/>
      <c r="B114" s="1755" t="s">
        <v>1608</v>
      </c>
      <c r="C114" s="1745"/>
      <c r="D114" s="1746"/>
      <c r="E114" s="2349"/>
      <c r="F114" s="1539"/>
    </row>
    <row r="115" spans="1:6">
      <c r="A115" s="1743"/>
      <c r="B115" s="1758" t="s">
        <v>1609</v>
      </c>
      <c r="C115" s="1745"/>
      <c r="D115" s="1746"/>
      <c r="E115" s="2349"/>
      <c r="F115" s="1539"/>
    </row>
    <row r="116" spans="1:6">
      <c r="A116" s="1743"/>
      <c r="B116" s="1758" t="s">
        <v>1610</v>
      </c>
      <c r="C116" s="1745"/>
      <c r="D116" s="1746"/>
      <c r="E116" s="2349"/>
      <c r="F116" s="1539"/>
    </row>
    <row r="117" spans="1:6">
      <c r="A117" s="1743"/>
      <c r="B117" s="1758" t="s">
        <v>804</v>
      </c>
      <c r="C117" s="1745"/>
      <c r="D117" s="1746"/>
      <c r="E117" s="2349"/>
      <c r="F117" s="1539"/>
    </row>
    <row r="118" spans="1:6">
      <c r="A118" s="1743"/>
      <c r="B118" s="1758" t="s">
        <v>1611</v>
      </c>
      <c r="C118" s="1768" t="s">
        <v>272</v>
      </c>
      <c r="D118" s="1746">
        <v>1</v>
      </c>
      <c r="E118" s="2349">
        <v>900</v>
      </c>
      <c r="F118" s="1539">
        <f>D118*E118</f>
        <v>900</v>
      </c>
    </row>
    <row r="119" spans="1:6">
      <c r="A119" s="1743"/>
      <c r="B119" s="1744"/>
      <c r="C119" s="1745"/>
      <c r="D119" s="1746"/>
      <c r="E119" s="2349"/>
      <c r="F119" s="1539"/>
    </row>
    <row r="120" spans="1:6" ht="22.5">
      <c r="A120" s="1743" t="s">
        <v>1671</v>
      </c>
      <c r="B120" s="1758" t="s">
        <v>5668</v>
      </c>
      <c r="C120" s="1768" t="s">
        <v>272</v>
      </c>
      <c r="D120" s="1746">
        <v>1</v>
      </c>
      <c r="E120" s="2349">
        <v>100</v>
      </c>
      <c r="F120" s="1539">
        <f>D120*E120</f>
        <v>100</v>
      </c>
    </row>
    <row r="121" spans="1:6">
      <c r="A121" s="1743"/>
      <c r="B121" s="1744"/>
      <c r="C121" s="1745"/>
      <c r="D121" s="1746"/>
      <c r="E121" s="2349"/>
      <c r="F121" s="1539"/>
    </row>
    <row r="122" spans="1:6">
      <c r="A122" s="1563" t="s">
        <v>1612</v>
      </c>
      <c r="B122" s="177" t="s">
        <v>1613</v>
      </c>
      <c r="C122" s="178"/>
      <c r="D122" s="179"/>
      <c r="E122" s="1558"/>
      <c r="F122" s="23"/>
    </row>
    <row r="123" spans="1:6">
      <c r="A123" s="1743"/>
      <c r="B123" s="1744"/>
      <c r="C123" s="1745"/>
      <c r="D123" s="1746"/>
      <c r="E123" s="2349"/>
      <c r="F123" s="1539"/>
    </row>
    <row r="124" spans="1:6" ht="22.5">
      <c r="A124" s="1743" t="s">
        <v>1670</v>
      </c>
      <c r="B124" s="1758" t="s">
        <v>1614</v>
      </c>
      <c r="C124" s="1745"/>
      <c r="D124" s="1746"/>
      <c r="E124" s="2349"/>
      <c r="F124" s="1539"/>
    </row>
    <row r="125" spans="1:6">
      <c r="A125" s="1743"/>
      <c r="B125" s="1758" t="s">
        <v>1615</v>
      </c>
      <c r="C125" s="1745"/>
      <c r="D125" s="1746"/>
      <c r="E125" s="2349"/>
      <c r="F125" s="1539"/>
    </row>
    <row r="126" spans="1:6">
      <c r="A126" s="1743"/>
      <c r="B126" s="1758" t="s">
        <v>1616</v>
      </c>
      <c r="C126" s="1745"/>
      <c r="D126" s="1746"/>
      <c r="E126" s="2349"/>
      <c r="F126" s="1539"/>
    </row>
    <row r="127" spans="1:6">
      <c r="A127" s="1743"/>
      <c r="B127" s="1758" t="s">
        <v>1617</v>
      </c>
      <c r="C127" s="1745"/>
      <c r="D127" s="1746"/>
      <c r="E127" s="2349"/>
      <c r="F127" s="1539"/>
    </row>
    <row r="128" spans="1:6">
      <c r="A128" s="1743"/>
      <c r="B128" s="1758" t="s">
        <v>1618</v>
      </c>
      <c r="C128" s="1745"/>
      <c r="D128" s="1746"/>
      <c r="E128" s="2349"/>
      <c r="F128" s="1539"/>
    </row>
    <row r="129" spans="1:6">
      <c r="A129" s="1743"/>
      <c r="B129" s="1758" t="s">
        <v>1619</v>
      </c>
      <c r="C129" s="1745"/>
      <c r="D129" s="1746"/>
      <c r="E129" s="2349"/>
      <c r="F129" s="1539"/>
    </row>
    <row r="130" spans="1:6">
      <c r="A130" s="1743"/>
      <c r="B130" s="1758" t="s">
        <v>1620</v>
      </c>
      <c r="C130" s="1745"/>
      <c r="D130" s="1746"/>
      <c r="E130" s="2349"/>
      <c r="F130" s="1539"/>
    </row>
    <row r="131" spans="1:6">
      <c r="A131" s="1743"/>
      <c r="B131" s="1758" t="s">
        <v>1621</v>
      </c>
      <c r="C131" s="1745"/>
      <c r="D131" s="1746"/>
      <c r="E131" s="2349"/>
      <c r="F131" s="1539"/>
    </row>
    <row r="132" spans="1:6">
      <c r="A132" s="1743"/>
      <c r="B132" s="1758" t="s">
        <v>1622</v>
      </c>
      <c r="C132" s="1745"/>
      <c r="D132" s="1746"/>
      <c r="E132" s="2349"/>
      <c r="F132" s="1539"/>
    </row>
    <row r="133" spans="1:6">
      <c r="A133" s="1743"/>
      <c r="B133" s="1758" t="s">
        <v>1623</v>
      </c>
      <c r="C133" s="1745"/>
      <c r="D133" s="1746"/>
      <c r="E133" s="2349"/>
      <c r="F133" s="1539"/>
    </row>
    <row r="134" spans="1:6">
      <c r="A134" s="1743"/>
      <c r="B134" s="1758" t="s">
        <v>1624</v>
      </c>
      <c r="C134" s="1745"/>
      <c r="D134" s="1746"/>
      <c r="E134" s="2349"/>
      <c r="F134" s="1539"/>
    </row>
    <row r="135" spans="1:6">
      <c r="A135" s="1743"/>
      <c r="B135" s="1758" t="s">
        <v>1625</v>
      </c>
      <c r="C135" s="1745"/>
      <c r="D135" s="1746"/>
      <c r="E135" s="2349"/>
      <c r="F135" s="1539"/>
    </row>
    <row r="136" spans="1:6">
      <c r="A136" s="1743"/>
      <c r="B136" s="1758" t="s">
        <v>804</v>
      </c>
      <c r="C136" s="1745"/>
      <c r="D136" s="1746"/>
      <c r="E136" s="2349"/>
      <c r="F136" s="1539"/>
    </row>
    <row r="137" spans="1:6">
      <c r="A137" s="1743"/>
      <c r="B137" s="1758" t="s">
        <v>1626</v>
      </c>
      <c r="C137" s="1768" t="s">
        <v>272</v>
      </c>
      <c r="D137" s="1746">
        <v>1</v>
      </c>
      <c r="E137" s="2349">
        <v>5500</v>
      </c>
      <c r="F137" s="1539">
        <f>D137*E137</f>
        <v>5500</v>
      </c>
    </row>
    <row r="138" spans="1:6">
      <c r="A138" s="1743"/>
      <c r="B138" s="1744"/>
      <c r="C138" s="1745"/>
      <c r="D138" s="1746"/>
      <c r="E138" s="2349"/>
      <c r="F138" s="1539"/>
    </row>
    <row r="139" spans="1:6" ht="22.5">
      <c r="A139" s="1743" t="s">
        <v>1668</v>
      </c>
      <c r="B139" s="1758" t="s">
        <v>1627</v>
      </c>
      <c r="C139" s="1745"/>
      <c r="D139" s="1746"/>
      <c r="E139" s="2349"/>
      <c r="F139" s="1539"/>
    </row>
    <row r="140" spans="1:6">
      <c r="A140" s="1743"/>
      <c r="B140" s="1758" t="s">
        <v>1628</v>
      </c>
      <c r="C140" s="1745"/>
      <c r="D140" s="1746"/>
      <c r="E140" s="2349"/>
      <c r="F140" s="1539"/>
    </row>
    <row r="141" spans="1:6">
      <c r="A141" s="1743"/>
      <c r="B141" s="1758" t="s">
        <v>1629</v>
      </c>
      <c r="C141" s="1745"/>
      <c r="D141" s="1746"/>
      <c r="E141" s="2349"/>
      <c r="F141" s="1539"/>
    </row>
    <row r="142" spans="1:6">
      <c r="A142" s="1743"/>
      <c r="B142" s="1758" t="s">
        <v>1630</v>
      </c>
      <c r="C142" s="1745"/>
      <c r="D142" s="1746"/>
      <c r="E142" s="2349"/>
      <c r="F142" s="1539"/>
    </row>
    <row r="143" spans="1:6">
      <c r="A143" s="1743"/>
      <c r="B143" s="1758" t="s">
        <v>1631</v>
      </c>
      <c r="C143" s="1745"/>
      <c r="D143" s="1746"/>
      <c r="E143" s="2349"/>
      <c r="F143" s="1539"/>
    </row>
    <row r="144" spans="1:6">
      <c r="A144" s="1743"/>
      <c r="B144" s="1758" t="s">
        <v>1632</v>
      </c>
      <c r="C144" s="1745"/>
      <c r="D144" s="1746"/>
      <c r="E144" s="2349"/>
      <c r="F144" s="1539"/>
    </row>
    <row r="145" spans="1:6">
      <c r="A145" s="1743"/>
      <c r="B145" s="1758" t="s">
        <v>1633</v>
      </c>
      <c r="C145" s="1745"/>
      <c r="D145" s="1746"/>
      <c r="E145" s="2349"/>
      <c r="F145" s="1539"/>
    </row>
    <row r="146" spans="1:6">
      <c r="A146" s="1743"/>
      <c r="B146" s="1758" t="s">
        <v>1634</v>
      </c>
      <c r="C146" s="1745"/>
      <c r="D146" s="1746"/>
      <c r="E146" s="2349"/>
      <c r="F146" s="1539"/>
    </row>
    <row r="147" spans="1:6">
      <c r="A147" s="1743"/>
      <c r="B147" s="1758" t="s">
        <v>1635</v>
      </c>
      <c r="C147" s="1745"/>
      <c r="D147" s="1746"/>
      <c r="E147" s="2349"/>
      <c r="F147" s="1539"/>
    </row>
    <row r="148" spans="1:6">
      <c r="A148" s="1743"/>
      <c r="B148" s="1758" t="s">
        <v>1636</v>
      </c>
      <c r="C148" s="1745"/>
      <c r="D148" s="1746"/>
      <c r="E148" s="2349"/>
      <c r="F148" s="1539"/>
    </row>
    <row r="149" spans="1:6">
      <c r="A149" s="1743"/>
      <c r="B149" s="1758" t="s">
        <v>1637</v>
      </c>
      <c r="C149" s="1745"/>
      <c r="D149" s="1746"/>
      <c r="E149" s="2349"/>
      <c r="F149" s="1539"/>
    </row>
    <row r="150" spans="1:6">
      <c r="A150" s="1743"/>
      <c r="B150" s="1758" t="s">
        <v>1638</v>
      </c>
      <c r="C150" s="1745"/>
      <c r="D150" s="1746"/>
      <c r="E150" s="2349"/>
      <c r="F150" s="1539"/>
    </row>
    <row r="151" spans="1:6">
      <c r="A151" s="1743"/>
      <c r="B151" s="1758" t="s">
        <v>1639</v>
      </c>
      <c r="C151" s="1745"/>
      <c r="D151" s="1746"/>
      <c r="E151" s="2349"/>
      <c r="F151" s="1539"/>
    </row>
    <row r="152" spans="1:6">
      <c r="A152" s="1743"/>
      <c r="B152" s="1758" t="s">
        <v>1640</v>
      </c>
      <c r="C152" s="1768" t="s">
        <v>272</v>
      </c>
      <c r="D152" s="1746">
        <v>1</v>
      </c>
      <c r="E152" s="2349">
        <v>1000</v>
      </c>
      <c r="F152" s="1539">
        <f>D152*E152</f>
        <v>1000</v>
      </c>
    </row>
    <row r="153" spans="1:6">
      <c r="A153" s="1743"/>
      <c r="B153" s="1744"/>
      <c r="C153" s="1745"/>
      <c r="D153" s="1746"/>
      <c r="E153" s="2349"/>
      <c r="F153" s="1539"/>
    </row>
    <row r="154" spans="1:6">
      <c r="A154" s="1563" t="s">
        <v>1641</v>
      </c>
      <c r="B154" s="177" t="s">
        <v>1642</v>
      </c>
      <c r="C154" s="178"/>
      <c r="D154" s="179"/>
      <c r="E154" s="1558"/>
      <c r="F154" s="23"/>
    </row>
    <row r="155" spans="1:6">
      <c r="A155" s="1743"/>
      <c r="B155" s="1744"/>
      <c r="C155" s="1745"/>
      <c r="D155" s="1746"/>
      <c r="E155" s="2349"/>
      <c r="F155" s="1539"/>
    </row>
    <row r="156" spans="1:6" ht="22.5">
      <c r="A156" s="1743" t="s">
        <v>1669</v>
      </c>
      <c r="B156" s="1758" t="s">
        <v>1643</v>
      </c>
      <c r="C156" s="1745"/>
      <c r="D156" s="1746"/>
      <c r="E156" s="2349"/>
      <c r="F156" s="1539"/>
    </row>
    <row r="157" spans="1:6">
      <c r="A157" s="1743"/>
      <c r="B157" s="1758" t="s">
        <v>1644</v>
      </c>
      <c r="C157" s="1745"/>
      <c r="D157" s="1746"/>
      <c r="E157" s="2349"/>
      <c r="F157" s="1539"/>
    </row>
    <row r="158" spans="1:6">
      <c r="A158" s="1743"/>
      <c r="B158" s="1758" t="s">
        <v>1645</v>
      </c>
      <c r="C158" s="1745"/>
      <c r="D158" s="1746"/>
      <c r="E158" s="2349"/>
      <c r="F158" s="1539"/>
    </row>
    <row r="159" spans="1:6">
      <c r="A159" s="1743"/>
      <c r="B159" s="1758" t="s">
        <v>1646</v>
      </c>
      <c r="C159" s="1745"/>
      <c r="D159" s="1746"/>
      <c r="E159" s="2349"/>
      <c r="F159" s="1539"/>
    </row>
    <row r="160" spans="1:6">
      <c r="A160" s="1743"/>
      <c r="B160" s="1758" t="s">
        <v>1647</v>
      </c>
      <c r="C160" s="1745"/>
      <c r="D160" s="1746"/>
      <c r="E160" s="2349"/>
      <c r="F160" s="1539"/>
    </row>
    <row r="161" spans="1:6">
      <c r="A161" s="1743"/>
      <c r="B161" s="1758" t="s">
        <v>1648</v>
      </c>
      <c r="C161" s="1745"/>
      <c r="D161" s="1746"/>
      <c r="E161" s="2349"/>
      <c r="F161" s="1539"/>
    </row>
    <row r="162" spans="1:6">
      <c r="A162" s="1743"/>
      <c r="B162" s="1758" t="s">
        <v>1649</v>
      </c>
      <c r="C162" s="1745"/>
      <c r="D162" s="1746"/>
      <c r="E162" s="2349"/>
      <c r="F162" s="1539"/>
    </row>
    <row r="163" spans="1:6">
      <c r="A163" s="1743"/>
      <c r="B163" s="1758" t="s">
        <v>1650</v>
      </c>
      <c r="C163" s="1745"/>
      <c r="D163" s="1746"/>
      <c r="E163" s="2349"/>
      <c r="F163" s="1539"/>
    </row>
    <row r="164" spans="1:6">
      <c r="A164" s="1743"/>
      <c r="B164" s="1758" t="s">
        <v>804</v>
      </c>
      <c r="C164" s="1745"/>
      <c r="D164" s="1746"/>
      <c r="E164" s="2349"/>
      <c r="F164" s="1539"/>
    </row>
    <row r="165" spans="1:6">
      <c r="A165" s="1743"/>
      <c r="B165" s="1758" t="s">
        <v>1651</v>
      </c>
      <c r="C165" s="1768" t="s">
        <v>272</v>
      </c>
      <c r="D165" s="1746">
        <v>1</v>
      </c>
      <c r="E165" s="2349">
        <v>1200</v>
      </c>
      <c r="F165" s="1539">
        <f>D165*E165</f>
        <v>1200</v>
      </c>
    </row>
    <row r="166" spans="1:6">
      <c r="A166" s="1743"/>
      <c r="B166" s="1744"/>
      <c r="C166" s="1745"/>
      <c r="D166" s="1746"/>
      <c r="E166" s="2349"/>
      <c r="F166" s="1539"/>
    </row>
    <row r="167" spans="1:6" ht="22.5">
      <c r="A167" s="1743" t="s">
        <v>1652</v>
      </c>
      <c r="B167" s="1758" t="s">
        <v>5678</v>
      </c>
      <c r="C167" s="1768" t="s">
        <v>272</v>
      </c>
      <c r="D167" s="1746">
        <v>1</v>
      </c>
      <c r="E167" s="2349">
        <v>200</v>
      </c>
      <c r="F167" s="1539">
        <f>D167*E167</f>
        <v>200</v>
      </c>
    </row>
    <row r="168" spans="1:6">
      <c r="A168" s="1743"/>
      <c r="B168" s="1744"/>
      <c r="C168" s="1745"/>
      <c r="D168" s="1746"/>
      <c r="E168" s="2349"/>
      <c r="F168" s="1539"/>
    </row>
    <row r="169" spans="1:6" ht="22.5">
      <c r="A169" s="1743" t="s">
        <v>1657</v>
      </c>
      <c r="B169" s="1761" t="s">
        <v>1653</v>
      </c>
      <c r="C169" s="1745"/>
      <c r="D169" s="1746"/>
      <c r="E169" s="2349"/>
      <c r="F169" s="1539"/>
    </row>
    <row r="170" spans="1:6">
      <c r="A170" s="1743"/>
      <c r="B170" s="1761" t="s">
        <v>1654</v>
      </c>
      <c r="C170" s="1745"/>
      <c r="D170" s="1746"/>
      <c r="E170" s="2349"/>
      <c r="F170" s="1539"/>
    </row>
    <row r="171" spans="1:6">
      <c r="A171" s="1743"/>
      <c r="B171" s="1761" t="s">
        <v>1655</v>
      </c>
      <c r="C171" s="1745"/>
      <c r="D171" s="1746"/>
      <c r="E171" s="2349"/>
      <c r="F171" s="1539"/>
    </row>
    <row r="172" spans="1:6">
      <c r="A172" s="1743"/>
      <c r="B172" s="1761" t="s">
        <v>1193</v>
      </c>
      <c r="C172" s="1745"/>
      <c r="D172" s="1746"/>
      <c r="E172" s="2349"/>
      <c r="F172" s="1539"/>
    </row>
    <row r="173" spans="1:6">
      <c r="A173" s="1743"/>
      <c r="B173" s="1761" t="s">
        <v>1194</v>
      </c>
      <c r="C173" s="1745"/>
      <c r="D173" s="1746"/>
      <c r="E173" s="2349"/>
      <c r="F173" s="1539"/>
    </row>
    <row r="174" spans="1:6">
      <c r="A174" s="1743"/>
      <c r="B174" s="1761" t="s">
        <v>1195</v>
      </c>
      <c r="C174" s="1745"/>
      <c r="D174" s="1746"/>
      <c r="E174" s="2349"/>
      <c r="F174" s="1539"/>
    </row>
    <row r="175" spans="1:6">
      <c r="A175" s="1743"/>
      <c r="B175" s="1761" t="s">
        <v>1196</v>
      </c>
      <c r="C175" s="1745"/>
      <c r="D175" s="1746"/>
      <c r="E175" s="2349"/>
      <c r="F175" s="1539"/>
    </row>
    <row r="176" spans="1:6">
      <c r="A176" s="1743"/>
      <c r="B176" s="1761" t="s">
        <v>1197</v>
      </c>
      <c r="C176" s="1745"/>
      <c r="D176" s="1746"/>
      <c r="E176" s="2349"/>
      <c r="F176" s="1539"/>
    </row>
    <row r="177" spans="1:6">
      <c r="A177" s="1743"/>
      <c r="B177" s="1761" t="s">
        <v>1198</v>
      </c>
      <c r="C177" s="1745"/>
      <c r="D177" s="1746"/>
      <c r="E177" s="2349"/>
      <c r="F177" s="1539"/>
    </row>
    <row r="178" spans="1:6">
      <c r="A178" s="1743"/>
      <c r="B178" s="1761" t="s">
        <v>1656</v>
      </c>
      <c r="C178" s="1768" t="s">
        <v>272</v>
      </c>
      <c r="D178" s="1746">
        <v>1</v>
      </c>
      <c r="E178" s="2349">
        <v>180</v>
      </c>
      <c r="F178" s="1539">
        <f>D178*E178</f>
        <v>180</v>
      </c>
    </row>
    <row r="179" spans="1:6">
      <c r="A179" s="1743"/>
      <c r="B179" s="1744"/>
      <c r="C179" s="1745"/>
      <c r="D179" s="1746"/>
      <c r="E179" s="2349"/>
      <c r="F179" s="1539"/>
    </row>
    <row r="180" spans="1:6">
      <c r="A180" s="1563" t="s">
        <v>1658</v>
      </c>
      <c r="B180" s="177" t="s">
        <v>1659</v>
      </c>
      <c r="C180" s="178"/>
      <c r="D180" s="179"/>
      <c r="E180" s="1558"/>
      <c r="F180" s="23"/>
    </row>
    <row r="181" spans="1:6">
      <c r="A181" s="1743"/>
      <c r="B181" s="1744"/>
      <c r="C181" s="1745"/>
      <c r="D181" s="1746"/>
      <c r="E181" s="2349"/>
      <c r="F181" s="1539"/>
    </row>
    <row r="182" spans="1:6" ht="22.5">
      <c r="A182" s="1743" t="s">
        <v>1660</v>
      </c>
      <c r="B182" s="1758" t="s">
        <v>1661</v>
      </c>
      <c r="C182" s="1745"/>
      <c r="D182" s="1746"/>
      <c r="E182" s="2349"/>
      <c r="F182" s="1539"/>
    </row>
    <row r="183" spans="1:6">
      <c r="A183" s="1743"/>
      <c r="B183" s="1758" t="s">
        <v>1662</v>
      </c>
      <c r="C183" s="1768"/>
      <c r="D183" s="1746"/>
      <c r="E183" s="2349"/>
      <c r="F183" s="1539"/>
    </row>
    <row r="184" spans="1:6">
      <c r="A184" s="1743"/>
      <c r="B184" s="1744" t="s">
        <v>1663</v>
      </c>
      <c r="C184" s="1745"/>
      <c r="D184" s="1746"/>
      <c r="E184" s="2349"/>
      <c r="F184" s="1539"/>
    </row>
    <row r="185" spans="1:6">
      <c r="A185" s="1743"/>
      <c r="B185" s="1758" t="s">
        <v>1664</v>
      </c>
      <c r="C185" s="1745"/>
      <c r="D185" s="1746"/>
      <c r="E185" s="2349"/>
      <c r="F185" s="1539"/>
    </row>
    <row r="186" spans="1:6">
      <c r="A186" s="1743"/>
      <c r="B186" s="1758" t="s">
        <v>1665</v>
      </c>
      <c r="C186" s="1745"/>
      <c r="D186" s="1746"/>
      <c r="E186" s="2349"/>
      <c r="F186" s="1539"/>
    </row>
    <row r="187" spans="1:6">
      <c r="A187" s="1743"/>
      <c r="B187" s="1758" t="s">
        <v>1666</v>
      </c>
      <c r="C187" s="1768" t="s">
        <v>272</v>
      </c>
      <c r="D187" s="1746">
        <v>2</v>
      </c>
      <c r="E187" s="2349">
        <v>750</v>
      </c>
      <c r="F187" s="1539">
        <f>D187*E187</f>
        <v>1500</v>
      </c>
    </row>
    <row r="188" spans="1:6">
      <c r="A188" s="1743"/>
      <c r="B188" s="1744"/>
      <c r="C188" s="1745"/>
      <c r="D188" s="1746"/>
      <c r="E188" s="2349"/>
      <c r="F188" s="1539"/>
    </row>
    <row r="189" spans="1:6" ht="13.5" thickBot="1">
      <c r="A189" s="1762"/>
      <c r="B189"/>
      <c r="C189"/>
      <c r="D189"/>
      <c r="F189" s="1766"/>
    </row>
    <row r="190" spans="1:6" ht="13.5" thickBot="1">
      <c r="A190" s="1573" t="s">
        <v>16</v>
      </c>
      <c r="B190" s="1573" t="s">
        <v>1667</v>
      </c>
      <c r="C190" s="1573"/>
      <c r="D190" s="1573"/>
      <c r="E190" s="1560"/>
      <c r="F190" s="1573">
        <f>SUM(F10:F187)</f>
        <v>30480</v>
      </c>
    </row>
  </sheetData>
  <sheetProtection selectLockedCells="1"/>
  <protectedRanges>
    <protectedRange sqref="F44" name="Range1_1_1_1_2"/>
    <protectedRange sqref="F99:F102 F85 F71:F73 F104:F108" name="Range1_1_1_1_2_4"/>
    <protectedRange sqref="F127:F128 F111:F112 F132:F133 F114 F116 F139:F140 F145:F146" name="Range1_1_1_1_2_7"/>
    <protectedRange sqref="D45:D47 F62" name="Range1_1_1_1_1_1_2"/>
    <protectedRange sqref="F151" name="Range1_1_1_1_2_7_1"/>
    <protectedRange sqref="F155:F156 F153" name="Range1_1_1_1_2_7_2"/>
    <protectedRange sqref="F123" name="Range1_1_1_1_2_7_1_2"/>
    <protectedRange sqref="F67:F68" name="Range1_1_1_1_2_1_1"/>
    <protectedRange sqref="E126 E114 E62 E83:E84 E70:E71 E44 E54 E88:E89 E98:E99 E108 E116 E118 E120" name="Range1_1_1_1_1_1_2_2"/>
    <protectedRange sqref="E111:E112 E127:E128 E132:E133 E139:E140 E145:E146" name="Range1_1_1_1_1_1_7_2_1"/>
    <protectedRange sqref="E156" name="Range1_1_1_1_1_1_7_5_1_1"/>
    <protectedRange sqref="E55 E61" name="Range1_1_1_1_1_1_2_1_1"/>
  </protectedRanges>
  <mergeCells count="2">
    <mergeCell ref="A1:A2"/>
    <mergeCell ref="F1:F2"/>
  </mergeCells>
  <conditionalFormatting sqref="E4:E5">
    <cfRule type="cellIs" dxfId="18" priority="13" stopIfTrue="1" operator="greaterThan">
      <formula>0</formula>
    </cfRule>
  </conditionalFormatting>
  <conditionalFormatting sqref="E15 E17 E19 E25 E27 E29:E31">
    <cfRule type="cellIs" dxfId="17" priority="10" stopIfTrue="1" operator="greaterThan">
      <formula>0</formula>
    </cfRule>
  </conditionalFormatting>
  <conditionalFormatting sqref="E21">
    <cfRule type="cellIs" dxfId="16" priority="2" stopIfTrue="1" operator="greaterThan">
      <formula>0</formula>
    </cfRule>
  </conditionalFormatting>
  <conditionalFormatting sqref="E35">
    <cfRule type="cellIs" dxfId="15" priority="12" stopIfTrue="1" operator="greaterThan">
      <formula>0</formula>
    </cfRule>
  </conditionalFormatting>
  <conditionalFormatting sqref="E37:E39">
    <cfRule type="cellIs" dxfId="14" priority="1" stopIfTrue="1" operator="greaterThan">
      <formula>0</formula>
    </cfRule>
  </conditionalFormatting>
  <conditionalFormatting sqref="E42:E44">
    <cfRule type="cellIs" dxfId="13" priority="9" stopIfTrue="1" operator="greaterThan">
      <formula>0</formula>
    </cfRule>
  </conditionalFormatting>
  <conditionalFormatting sqref="E109">
    <cfRule type="cellIs" dxfId="12" priority="8" stopIfTrue="1" operator="greaterThan">
      <formula>0</formula>
    </cfRule>
  </conditionalFormatting>
  <conditionalFormatting sqref="E125">
    <cfRule type="cellIs" dxfId="11" priority="7" stopIfTrue="1" operator="greaterThan">
      <formula>0</formula>
    </cfRule>
  </conditionalFormatting>
  <conditionalFormatting sqref="E131">
    <cfRule type="cellIs" dxfId="10" priority="6" stopIfTrue="1" operator="greaterThan">
      <formula>0</formula>
    </cfRule>
  </conditionalFormatting>
  <conditionalFormatting sqref="E137:E138">
    <cfRule type="cellIs" dxfId="9" priority="5" stopIfTrue="1" operator="greaterThan">
      <formula>0</formula>
    </cfRule>
  </conditionalFormatting>
  <conditionalFormatting sqref="E140">
    <cfRule type="cellIs" dxfId="8" priority="11" stopIfTrue="1" operator="greaterThan">
      <formula>0</formula>
    </cfRule>
  </conditionalFormatting>
  <conditionalFormatting sqref="E143:E144">
    <cfRule type="cellIs" dxfId="7" priority="4" stopIfTrue="1" operator="greaterThan">
      <formula>0</formula>
    </cfRule>
  </conditionalFormatting>
  <conditionalFormatting sqref="E162:E163">
    <cfRule type="cellIs" dxfId="6" priority="3" stopIfTrue="1" operator="greaterThan">
      <formula>0</formula>
    </cfRule>
  </conditionalFormatting>
  <conditionalFormatting sqref="F2:F188">
    <cfRule type="cellIs" dxfId="5" priority="14" stopIfTrue="1" operator="greaterThan">
      <formula>0</formula>
    </cfRule>
  </conditionalFormatting>
  <pageMargins left="0.70866141732283472" right="0.39370078740157483" top="0.74803149606299213" bottom="0.39370078740157483" header="0.31496062992125984" footer="0.31496062992125984"/>
  <pageSetup paperSize="9" scale="93" orientation="portrait" r:id="rId1"/>
  <rowBreaks count="3" manualBreakCount="3">
    <brk id="39" max="16383" man="1"/>
    <brk id="103" max="16383" man="1"/>
    <brk id="15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18EB-3DB7-40E6-891D-DCB75F1791CF}">
  <dimension ref="A1:F98"/>
  <sheetViews>
    <sheetView view="pageBreakPreview" topLeftCell="C88" zoomScale="120" zoomScaleNormal="100" zoomScaleSheetLayoutView="120" workbookViewId="0">
      <selection activeCell="E88" sqref="E1:E1048576"/>
    </sheetView>
  </sheetViews>
  <sheetFormatPr defaultColWidth="9.140625" defaultRowHeight="12.75"/>
  <cols>
    <col min="1" max="1" width="7.42578125" style="758" customWidth="1"/>
    <col min="2" max="2" width="45.5703125" style="758" customWidth="1"/>
    <col min="3" max="3" width="6.140625" style="758" bestFit="1" customWidth="1"/>
    <col min="4" max="4" width="7.85546875" style="758" bestFit="1" customWidth="1"/>
    <col min="5" max="5" width="9.140625" style="1096" bestFit="1" customWidth="1"/>
    <col min="6" max="6" width="11.28515625" style="758" customWidth="1"/>
    <col min="7" max="16384" width="9.140625" style="758"/>
  </cols>
  <sheetData>
    <row r="1" spans="1:6" ht="33.75">
      <c r="A1" s="2483" t="s">
        <v>0</v>
      </c>
      <c r="B1" s="1735" t="s">
        <v>1</v>
      </c>
      <c r="C1" s="1736" t="s">
        <v>2</v>
      </c>
      <c r="D1" s="1737" t="s">
        <v>3</v>
      </c>
      <c r="E1" s="1731" t="s">
        <v>4</v>
      </c>
      <c r="F1" s="2485" t="s">
        <v>5</v>
      </c>
    </row>
    <row r="2" spans="1:6">
      <c r="A2" s="2486"/>
      <c r="B2" s="1835"/>
      <c r="C2" s="1835"/>
      <c r="D2" s="1836"/>
      <c r="E2" s="1837"/>
      <c r="F2" s="2487"/>
    </row>
    <row r="3" spans="1:6">
      <c r="A3" s="1838"/>
      <c r="B3" s="1839"/>
      <c r="C3" s="1840"/>
      <c r="D3" s="1841"/>
      <c r="E3" s="1842"/>
      <c r="F3" s="1843"/>
    </row>
    <row r="4" spans="1:6">
      <c r="A4" s="1844" t="s">
        <v>17</v>
      </c>
      <c r="B4" s="2488" t="s">
        <v>5244</v>
      </c>
      <c r="C4" s="2489"/>
      <c r="D4" s="2489"/>
      <c r="E4" s="2489"/>
      <c r="F4" s="2490"/>
    </row>
    <row r="5" spans="1:6">
      <c r="A5" s="1845"/>
      <c r="B5" s="1846"/>
      <c r="C5" s="1847"/>
      <c r="D5" s="1848"/>
      <c r="E5" s="1849"/>
      <c r="F5" s="1850"/>
    </row>
    <row r="6" spans="1:6">
      <c r="A6" s="1844"/>
      <c r="B6" s="2488" t="s">
        <v>1707</v>
      </c>
      <c r="C6" s="2489"/>
      <c r="D6" s="2489"/>
      <c r="E6" s="2489"/>
      <c r="F6" s="2490"/>
    </row>
    <row r="7" spans="1:6">
      <c r="A7" s="1845"/>
      <c r="B7" s="1851"/>
      <c r="C7" s="1847"/>
      <c r="D7" s="1848"/>
      <c r="E7" s="1849"/>
      <c r="F7" s="1850"/>
    </row>
    <row r="8" spans="1:6" ht="127.5">
      <c r="A8" s="1845"/>
      <c r="B8" s="1852" t="s">
        <v>5214</v>
      </c>
      <c r="C8" s="1847"/>
      <c r="D8" s="1848"/>
      <c r="E8" s="1849"/>
      <c r="F8" s="1850"/>
    </row>
    <row r="9" spans="1:6" ht="344.25">
      <c r="A9" s="1845"/>
      <c r="B9" s="1853" t="s">
        <v>5215</v>
      </c>
      <c r="C9" s="1847"/>
      <c r="D9" s="1848"/>
      <c r="E9" s="1849"/>
      <c r="F9" s="1850"/>
    </row>
    <row r="10" spans="1:6">
      <c r="A10" s="1845"/>
      <c r="B10" s="1854"/>
      <c r="C10" s="1847"/>
      <c r="D10" s="1848"/>
      <c r="E10" s="1849"/>
      <c r="F10" s="1850"/>
    </row>
    <row r="11" spans="1:6" ht="33.75">
      <c r="A11" s="1827" t="s">
        <v>5216</v>
      </c>
      <c r="B11" s="1828" t="s">
        <v>5217</v>
      </c>
      <c r="C11" s="1827" t="s">
        <v>5218</v>
      </c>
      <c r="D11" s="1827" t="s">
        <v>5219</v>
      </c>
      <c r="E11" s="1829" t="s">
        <v>5220</v>
      </c>
      <c r="F11" s="1827" t="s">
        <v>5221</v>
      </c>
    </row>
    <row r="12" spans="1:6">
      <c r="A12" s="1830" t="s">
        <v>3445</v>
      </c>
      <c r="B12" s="1831" t="s">
        <v>5222</v>
      </c>
      <c r="C12" s="2165"/>
      <c r="D12" s="2166"/>
      <c r="E12" s="2469"/>
      <c r="F12" s="2167"/>
    </row>
    <row r="13" spans="1:6" ht="14.25">
      <c r="A13" s="2168"/>
      <c r="B13" s="485"/>
      <c r="C13" s="486"/>
      <c r="D13" s="487"/>
      <c r="E13" s="2169"/>
      <c r="F13" s="2170"/>
    </row>
    <row r="14" spans="1:6" ht="25.5">
      <c r="A14" s="1855" t="s">
        <v>5223</v>
      </c>
      <c r="B14" s="1980" t="s">
        <v>5554</v>
      </c>
      <c r="C14" s="486"/>
      <c r="D14" s="487"/>
      <c r="E14" s="2169"/>
      <c r="F14" s="2170"/>
    </row>
    <row r="15" spans="1:6" ht="81" customHeight="1">
      <c r="A15" s="2211"/>
      <c r="B15" s="1856" t="s">
        <v>5224</v>
      </c>
      <c r="C15" s="488"/>
      <c r="D15" s="489"/>
      <c r="E15" s="2171"/>
      <c r="F15" s="2171"/>
    </row>
    <row r="16" spans="1:6" ht="216.75" customHeight="1">
      <c r="A16" s="2213"/>
      <c r="B16" s="1832" t="s">
        <v>5225</v>
      </c>
      <c r="C16" s="488"/>
      <c r="D16" s="489"/>
      <c r="E16" s="2171"/>
      <c r="F16" s="2171"/>
    </row>
    <row r="17" spans="1:6" ht="84" customHeight="1">
      <c r="A17" s="2213"/>
      <c r="B17" s="1832" t="s">
        <v>5226</v>
      </c>
      <c r="C17" s="497"/>
      <c r="D17" s="496"/>
      <c r="E17" s="2171"/>
      <c r="F17" s="2171"/>
    </row>
    <row r="18" spans="1:6" ht="369.75">
      <c r="A18" s="2213"/>
      <c r="B18" s="1832" t="s">
        <v>5521</v>
      </c>
      <c r="C18" s="497"/>
      <c r="D18" s="496"/>
      <c r="E18" s="2171"/>
      <c r="F18" s="2171"/>
    </row>
    <row r="19" spans="1:6" ht="14.25">
      <c r="A19" s="2215"/>
      <c r="B19" s="1832" t="s">
        <v>5227</v>
      </c>
      <c r="C19" s="488"/>
      <c r="D19" s="489"/>
      <c r="E19" s="2171"/>
      <c r="F19" s="2171"/>
    </row>
    <row r="20" spans="1:6" ht="63.75">
      <c r="A20" s="2215"/>
      <c r="B20" s="1832" t="s">
        <v>5228</v>
      </c>
      <c r="C20" s="493" t="s">
        <v>272</v>
      </c>
      <c r="D20" s="1834">
        <v>1</v>
      </c>
      <c r="E20" s="2172">
        <v>15500</v>
      </c>
      <c r="F20" s="1850">
        <f>D20*E20</f>
        <v>15500</v>
      </c>
    </row>
    <row r="21" spans="1:6" ht="14.25">
      <c r="A21" s="2214"/>
      <c r="B21" s="1832"/>
      <c r="C21" s="493"/>
      <c r="D21" s="1834"/>
      <c r="E21" s="2172"/>
      <c r="F21" s="2200"/>
    </row>
    <row r="22" spans="1:6" ht="242.25">
      <c r="A22" s="2216" t="s">
        <v>5232</v>
      </c>
      <c r="B22" s="1832" t="s">
        <v>5229</v>
      </c>
      <c r="C22" s="493"/>
      <c r="D22" s="1834"/>
      <c r="E22" s="2172"/>
      <c r="F22" s="2200"/>
    </row>
    <row r="23" spans="1:6" ht="14.25">
      <c r="A23" s="2215"/>
      <c r="B23" s="1832" t="s">
        <v>5230</v>
      </c>
      <c r="C23" s="493"/>
      <c r="D23" s="1834"/>
      <c r="E23" s="2172"/>
      <c r="F23" s="2200"/>
    </row>
    <row r="24" spans="1:6" ht="216.75">
      <c r="A24" s="2215"/>
      <c r="B24" s="1832" t="s">
        <v>5231</v>
      </c>
      <c r="C24" s="493" t="s">
        <v>272</v>
      </c>
      <c r="D24" s="1834">
        <v>1</v>
      </c>
      <c r="E24" s="2172">
        <v>10900</v>
      </c>
      <c r="F24" s="1850">
        <f>D24*E24</f>
        <v>10900</v>
      </c>
    </row>
    <row r="25" spans="1:6" ht="14.25">
      <c r="A25" s="2214"/>
      <c r="B25" s="2173"/>
      <c r="C25" s="497"/>
      <c r="D25" s="496"/>
      <c r="E25" s="2171"/>
      <c r="F25" s="2171"/>
    </row>
    <row r="26" spans="1:6" ht="14.25">
      <c r="A26" s="2216" t="s">
        <v>5522</v>
      </c>
      <c r="B26" s="1832" t="s">
        <v>5555</v>
      </c>
      <c r="C26" s="2174"/>
      <c r="D26" s="2174"/>
      <c r="E26" s="2171"/>
      <c r="F26" s="2171"/>
    </row>
    <row r="27" spans="1:6" ht="82.5" customHeight="1">
      <c r="A27" s="2217"/>
      <c r="B27" s="1832" t="s">
        <v>5523</v>
      </c>
      <c r="C27" s="497"/>
      <c r="D27" s="496"/>
      <c r="E27" s="2171"/>
      <c r="F27" s="2171"/>
    </row>
    <row r="28" spans="1:6" ht="255">
      <c r="A28" s="2212"/>
      <c r="B28" s="1832" t="s">
        <v>5524</v>
      </c>
      <c r="C28" s="497"/>
      <c r="D28" s="496"/>
      <c r="E28" s="2171"/>
      <c r="F28" s="2171"/>
    </row>
    <row r="29" spans="1:6" ht="14.25">
      <c r="A29" s="1855"/>
      <c r="B29" s="1832" t="s">
        <v>5227</v>
      </c>
      <c r="C29" s="497"/>
      <c r="D29" s="496"/>
      <c r="E29" s="2171"/>
      <c r="F29" s="2171"/>
    </row>
    <row r="30" spans="1:6" ht="38.25">
      <c r="A30" s="1855"/>
      <c r="B30" s="1832" t="s">
        <v>5525</v>
      </c>
      <c r="C30" s="493" t="s">
        <v>272</v>
      </c>
      <c r="D30" s="1834">
        <v>1</v>
      </c>
      <c r="E30" s="2175">
        <v>3300</v>
      </c>
      <c r="F30" s="1850">
        <f>D30*E30</f>
        <v>3300</v>
      </c>
    </row>
    <row r="31" spans="1:6" ht="14.25">
      <c r="A31" s="1833"/>
      <c r="B31" s="2184"/>
      <c r="C31" s="497"/>
      <c r="D31" s="496"/>
      <c r="E31" s="2171"/>
      <c r="F31" s="2171"/>
    </row>
    <row r="32" spans="1:6" ht="14.25">
      <c r="A32" s="1855" t="s">
        <v>5526</v>
      </c>
      <c r="B32" s="1832" t="s">
        <v>5556</v>
      </c>
      <c r="C32" s="497"/>
      <c r="D32" s="496"/>
      <c r="E32" s="2171"/>
      <c r="F32" s="2171"/>
    </row>
    <row r="33" spans="1:6" ht="79.5" customHeight="1">
      <c r="A33" s="1855"/>
      <c r="B33" s="1832" t="s">
        <v>5527</v>
      </c>
      <c r="C33" s="2176"/>
      <c r="D33" s="2176"/>
      <c r="E33" s="2171"/>
      <c r="F33" s="2171"/>
    </row>
    <row r="34" spans="1:6" ht="213" customHeight="1">
      <c r="A34" s="1855"/>
      <c r="B34" s="1832" t="s">
        <v>5528</v>
      </c>
      <c r="C34" s="2176"/>
      <c r="D34" s="2176"/>
      <c r="E34" s="2171"/>
      <c r="F34" s="2171"/>
    </row>
    <row r="35" spans="1:6" ht="14.25">
      <c r="A35" s="1855"/>
      <c r="B35" s="1832" t="s">
        <v>5227</v>
      </c>
      <c r="C35" s="2176"/>
      <c r="D35" s="2176"/>
      <c r="E35" s="2171"/>
      <c r="F35" s="2171"/>
    </row>
    <row r="36" spans="1:6" ht="63.75">
      <c r="A36" s="1855"/>
      <c r="B36" s="1832" t="s">
        <v>5235</v>
      </c>
      <c r="C36" s="493" t="s">
        <v>272</v>
      </c>
      <c r="D36" s="1834">
        <v>1</v>
      </c>
      <c r="E36" s="2172">
        <v>2500</v>
      </c>
      <c r="F36" s="1850">
        <f>D36*E36</f>
        <v>2500</v>
      </c>
    </row>
    <row r="37" spans="1:6" ht="14.25">
      <c r="A37" s="1833"/>
      <c r="B37" s="2177"/>
      <c r="C37" s="497"/>
      <c r="D37" s="496"/>
      <c r="E37" s="2171"/>
      <c r="F37" s="2171"/>
    </row>
    <row r="38" spans="1:6" ht="14.25">
      <c r="A38" s="1855" t="s">
        <v>5529</v>
      </c>
      <c r="B38" s="1832" t="s">
        <v>5557</v>
      </c>
      <c r="C38" s="497"/>
      <c r="D38" s="496"/>
      <c r="E38" s="2171"/>
      <c r="F38" s="2171"/>
    </row>
    <row r="39" spans="1:6" ht="76.5">
      <c r="A39" s="1855"/>
      <c r="B39" s="1832" t="s">
        <v>5233</v>
      </c>
      <c r="C39" s="2176"/>
      <c r="D39" s="2178"/>
      <c r="E39" s="2179"/>
      <c r="F39" s="2171"/>
    </row>
    <row r="40" spans="1:6" ht="331.5">
      <c r="A40" s="1855"/>
      <c r="B40" s="1832" t="s">
        <v>5234</v>
      </c>
      <c r="C40" s="2176"/>
      <c r="D40" s="2178"/>
      <c r="E40" s="2180"/>
      <c r="F40" s="2171"/>
    </row>
    <row r="41" spans="1:6" ht="14.25">
      <c r="A41" s="1855"/>
      <c r="B41" s="1832" t="s">
        <v>5227</v>
      </c>
      <c r="C41" s="2176"/>
      <c r="D41" s="2178"/>
      <c r="E41" s="2180"/>
      <c r="F41" s="2171"/>
    </row>
    <row r="42" spans="1:6" ht="63.75">
      <c r="A42" s="1855"/>
      <c r="B42" s="1832" t="s">
        <v>5235</v>
      </c>
      <c r="C42" s="493" t="s">
        <v>272</v>
      </c>
      <c r="D42" s="1834">
        <v>1</v>
      </c>
      <c r="E42" s="2175">
        <v>3900</v>
      </c>
      <c r="F42" s="1850">
        <f>D42*E42</f>
        <v>3900</v>
      </c>
    </row>
    <row r="43" spans="1:6" ht="14.25">
      <c r="A43" s="1833"/>
      <c r="B43" s="2181"/>
      <c r="C43" s="488"/>
      <c r="D43" s="489"/>
      <c r="E43" s="2171"/>
      <c r="F43" s="2171"/>
    </row>
    <row r="44" spans="1:6" ht="14.25">
      <c r="A44" s="1855" t="s">
        <v>5530</v>
      </c>
      <c r="B44" s="1832" t="s">
        <v>5558</v>
      </c>
      <c r="C44" s="488"/>
      <c r="D44" s="489"/>
      <c r="E44" s="2171"/>
      <c r="F44" s="2171"/>
    </row>
    <row r="45" spans="1:6" ht="76.5">
      <c r="A45" s="1855"/>
      <c r="B45" s="1832" t="s">
        <v>5236</v>
      </c>
      <c r="C45" s="488"/>
      <c r="D45" s="489"/>
      <c r="E45" s="2171"/>
      <c r="F45" s="2171"/>
    </row>
    <row r="46" spans="1:6" ht="38.25">
      <c r="A46" s="1855"/>
      <c r="B46" s="1832" t="s">
        <v>5237</v>
      </c>
      <c r="C46" s="488"/>
      <c r="D46" s="489"/>
      <c r="E46" s="2171"/>
      <c r="F46" s="2171"/>
    </row>
    <row r="47" spans="1:6" ht="255">
      <c r="A47" s="1855"/>
      <c r="B47" s="1832" t="s">
        <v>5238</v>
      </c>
      <c r="C47" s="488"/>
      <c r="D47" s="489"/>
      <c r="E47" s="2171"/>
      <c r="F47" s="2171"/>
    </row>
    <row r="48" spans="1:6" ht="14.25">
      <c r="A48" s="1855"/>
      <c r="B48" s="1832" t="s">
        <v>5227</v>
      </c>
      <c r="C48" s="488"/>
      <c r="D48" s="489"/>
      <c r="E48" s="2171"/>
      <c r="F48" s="2171"/>
    </row>
    <row r="49" spans="1:6" ht="63.75">
      <c r="A49" s="1855"/>
      <c r="B49" s="1832" t="s">
        <v>5239</v>
      </c>
      <c r="C49" s="493" t="s">
        <v>272</v>
      </c>
      <c r="D49" s="1834">
        <v>1</v>
      </c>
      <c r="E49" s="2172">
        <v>3650</v>
      </c>
      <c r="F49" s="1850">
        <f>D49*E49</f>
        <v>3650</v>
      </c>
    </row>
    <row r="50" spans="1:6" ht="14.25">
      <c r="A50" s="1833"/>
      <c r="B50" s="2182"/>
      <c r="C50" s="488"/>
      <c r="D50" s="489"/>
      <c r="E50" s="2171"/>
      <c r="F50" s="2171"/>
    </row>
    <row r="51" spans="1:6" ht="25.5">
      <c r="A51" s="1855" t="s">
        <v>5531</v>
      </c>
      <c r="B51" s="1832" t="s">
        <v>5559</v>
      </c>
      <c r="C51" s="488"/>
      <c r="D51" s="489"/>
      <c r="E51" s="2171"/>
      <c r="F51" s="2171"/>
    </row>
    <row r="52" spans="1:6" ht="102">
      <c r="A52" s="1855"/>
      <c r="B52" s="1832" t="s">
        <v>5532</v>
      </c>
      <c r="C52" s="488"/>
      <c r="D52" s="489"/>
      <c r="E52" s="2171"/>
      <c r="F52" s="2171"/>
    </row>
    <row r="53" spans="1:6" ht="153">
      <c r="A53" s="1855"/>
      <c r="B53" s="1832" t="s">
        <v>5533</v>
      </c>
      <c r="C53" s="497"/>
      <c r="D53" s="496"/>
      <c r="E53" s="2171"/>
      <c r="F53" s="2171"/>
    </row>
    <row r="54" spans="1:6" ht="14.25">
      <c r="A54" s="1855"/>
      <c r="B54" s="1832" t="s">
        <v>5227</v>
      </c>
      <c r="C54" s="488"/>
      <c r="D54" s="489"/>
      <c r="E54" s="2171"/>
      <c r="F54" s="2171"/>
    </row>
    <row r="55" spans="1:6" ht="38.25">
      <c r="A55" s="1855"/>
      <c r="B55" s="1832" t="s">
        <v>5534</v>
      </c>
      <c r="C55" s="493" t="s">
        <v>272</v>
      </c>
      <c r="D55" s="1834">
        <v>1</v>
      </c>
      <c r="E55" s="2175">
        <v>1900</v>
      </c>
      <c r="F55" s="1850">
        <f>D55*E55</f>
        <v>1900</v>
      </c>
    </row>
    <row r="56" spans="1:6" ht="14.25">
      <c r="A56" s="1833"/>
      <c r="B56" s="2183"/>
      <c r="C56" s="497"/>
      <c r="D56" s="496"/>
      <c r="E56" s="2171"/>
      <c r="F56" s="2171"/>
    </row>
    <row r="57" spans="1:6" ht="25.5">
      <c r="A57" s="1855" t="s">
        <v>5535</v>
      </c>
      <c r="B57" s="1832" t="s">
        <v>5560</v>
      </c>
      <c r="C57" s="2174"/>
      <c r="D57" s="2174"/>
      <c r="E57" s="2171"/>
      <c r="F57" s="2171"/>
    </row>
    <row r="58" spans="1:6" ht="63.75">
      <c r="A58" s="1855"/>
      <c r="B58" s="1832" t="s">
        <v>5240</v>
      </c>
      <c r="C58" s="497"/>
      <c r="D58" s="496"/>
      <c r="E58" s="2171"/>
      <c r="F58" s="2171"/>
    </row>
    <row r="59" spans="1:6" ht="204">
      <c r="A59" s="1855"/>
      <c r="B59" s="1832" t="s">
        <v>5536</v>
      </c>
      <c r="C59" s="497"/>
      <c r="D59" s="496"/>
      <c r="E59" s="2171"/>
      <c r="F59" s="2171"/>
    </row>
    <row r="60" spans="1:6" ht="14.25">
      <c r="A60" s="1855"/>
      <c r="B60" s="1832" t="s">
        <v>5227</v>
      </c>
      <c r="C60" s="497"/>
      <c r="D60" s="496"/>
      <c r="E60" s="2171"/>
      <c r="F60" s="2171"/>
    </row>
    <row r="61" spans="1:6" ht="63.75">
      <c r="A61" s="1855"/>
      <c r="B61" s="1832" t="s">
        <v>5241</v>
      </c>
      <c r="C61" s="493" t="s">
        <v>272</v>
      </c>
      <c r="D61" s="1834">
        <v>1</v>
      </c>
      <c r="E61" s="2175">
        <v>1600</v>
      </c>
      <c r="F61" s="1850">
        <f>D61*E61</f>
        <v>1600</v>
      </c>
    </row>
    <row r="62" spans="1:6" ht="17.25" customHeight="1">
      <c r="A62" s="1833"/>
      <c r="B62" s="2184"/>
      <c r="C62" s="497"/>
      <c r="D62" s="496"/>
      <c r="E62" s="2171"/>
      <c r="F62" s="2171"/>
    </row>
    <row r="63" spans="1:6" ht="25.5">
      <c r="A63" s="1855" t="s">
        <v>5537</v>
      </c>
      <c r="B63" s="1832" t="s">
        <v>5561</v>
      </c>
      <c r="C63" s="497"/>
      <c r="D63" s="496"/>
      <c r="E63" s="2171"/>
      <c r="F63" s="2171"/>
    </row>
    <row r="64" spans="1:6" ht="63.75">
      <c r="A64" s="1855"/>
      <c r="B64" s="1832" t="s">
        <v>5242</v>
      </c>
      <c r="C64" s="2176"/>
      <c r="D64" s="2176"/>
      <c r="E64" s="2171"/>
      <c r="F64" s="2171"/>
    </row>
    <row r="65" spans="1:6" ht="191.25">
      <c r="A65" s="1855"/>
      <c r="B65" s="1832" t="s">
        <v>5538</v>
      </c>
      <c r="C65" s="2176"/>
      <c r="D65" s="2176"/>
      <c r="E65" s="2171"/>
      <c r="F65" s="2171"/>
    </row>
    <row r="66" spans="1:6" ht="14.25">
      <c r="A66" s="1855"/>
      <c r="B66" s="1832" t="s">
        <v>5227</v>
      </c>
      <c r="C66" s="2176"/>
      <c r="D66" s="2176"/>
      <c r="E66" s="2171"/>
      <c r="F66" s="2171"/>
    </row>
    <row r="67" spans="1:6" ht="63.75">
      <c r="A67" s="1855"/>
      <c r="B67" s="1832" t="s">
        <v>5243</v>
      </c>
      <c r="C67" s="493" t="s">
        <v>272</v>
      </c>
      <c r="D67" s="1834">
        <v>2</v>
      </c>
      <c r="E67" s="2172">
        <v>750</v>
      </c>
      <c r="F67" s="1850">
        <f>D67*E67</f>
        <v>1500</v>
      </c>
    </row>
    <row r="68" spans="1:6" ht="14.25">
      <c r="A68" s="1833"/>
      <c r="B68" s="2184"/>
      <c r="C68" s="497"/>
      <c r="D68" s="496"/>
      <c r="E68" s="2171"/>
      <c r="F68" s="2171"/>
    </row>
    <row r="69" spans="1:6" ht="25.5">
      <c r="A69" s="2201" t="s">
        <v>5539</v>
      </c>
      <c r="B69" s="1858" t="s">
        <v>5562</v>
      </c>
      <c r="C69" s="2185"/>
      <c r="D69" s="2202"/>
      <c r="E69" s="2186"/>
      <c r="F69" s="2186"/>
    </row>
    <row r="70" spans="1:6" ht="216.75">
      <c r="A70" s="2203"/>
      <c r="B70" s="1858" t="s">
        <v>5540</v>
      </c>
      <c r="C70" s="2185"/>
      <c r="D70" s="2202"/>
      <c r="E70" s="2186"/>
      <c r="F70" s="2186"/>
    </row>
    <row r="71" spans="1:6" ht="25.5">
      <c r="A71" s="2203"/>
      <c r="B71" s="1954" t="s">
        <v>5541</v>
      </c>
      <c r="C71" s="2185"/>
      <c r="D71" s="2202"/>
      <c r="E71" s="2186"/>
      <c r="F71" s="2186"/>
    </row>
    <row r="72" spans="1:6" ht="16.5">
      <c r="A72" s="2203"/>
      <c r="B72" s="1954" t="s">
        <v>5542</v>
      </c>
      <c r="C72" s="2187" t="s">
        <v>272</v>
      </c>
      <c r="D72" s="2188">
        <v>3</v>
      </c>
      <c r="E72" s="2189">
        <v>450</v>
      </c>
      <c r="F72" s="1850">
        <f>D72*E72</f>
        <v>1350</v>
      </c>
    </row>
    <row r="73" spans="1:6" ht="14.25">
      <c r="A73" s="1833"/>
      <c r="B73" s="2190"/>
      <c r="C73" s="497"/>
      <c r="D73" s="496"/>
      <c r="E73" s="2171"/>
      <c r="F73" s="2171"/>
    </row>
    <row r="74" spans="1:6" ht="25.5">
      <c r="A74" s="2201" t="s">
        <v>5543</v>
      </c>
      <c r="B74" s="2191" t="s">
        <v>5544</v>
      </c>
      <c r="C74" s="2185"/>
      <c r="D74" s="2202"/>
      <c r="E74" s="2186"/>
      <c r="F74" s="2186"/>
    </row>
    <row r="75" spans="1:6" ht="16.5">
      <c r="A75" s="2203"/>
      <c r="B75" s="2191" t="s">
        <v>5230</v>
      </c>
      <c r="C75" s="2185"/>
      <c r="D75" s="2202"/>
      <c r="E75" s="2186"/>
      <c r="F75" s="2186"/>
    </row>
    <row r="76" spans="1:6" ht="114.75">
      <c r="A76" s="2203"/>
      <c r="B76" s="2191" t="s">
        <v>5545</v>
      </c>
      <c r="C76" s="2185"/>
      <c r="D76" s="2202"/>
      <c r="E76" s="2186"/>
      <c r="F76" s="2186"/>
    </row>
    <row r="77" spans="1:6" ht="16.5">
      <c r="A77" s="2203"/>
      <c r="B77" s="2191" t="s">
        <v>5246</v>
      </c>
      <c r="C77" s="2204" t="s">
        <v>272</v>
      </c>
      <c r="D77" s="2188">
        <v>4</v>
      </c>
      <c r="E77" s="2189">
        <v>1300</v>
      </c>
      <c r="F77" s="1850">
        <f>D77*E77</f>
        <v>5200</v>
      </c>
    </row>
    <row r="78" spans="1:6" ht="14.25">
      <c r="A78" s="1833"/>
      <c r="B78" s="2184"/>
      <c r="C78" s="488"/>
      <c r="D78" s="2192"/>
      <c r="E78" s="2171"/>
      <c r="F78" s="2171"/>
    </row>
    <row r="79" spans="1:6">
      <c r="A79" s="2201" t="s">
        <v>5546</v>
      </c>
      <c r="B79" s="2191" t="s">
        <v>5563</v>
      </c>
      <c r="C79" s="2205"/>
      <c r="D79" s="2206"/>
      <c r="E79" s="2207"/>
      <c r="F79" s="2207"/>
    </row>
    <row r="80" spans="1:6" ht="38.25">
      <c r="A80" s="2201"/>
      <c r="B80" s="2208" t="s">
        <v>5547</v>
      </c>
      <c r="C80" s="2205"/>
      <c r="D80" s="2206"/>
      <c r="E80" s="2207"/>
      <c r="F80" s="2207"/>
    </row>
    <row r="81" spans="1:6" ht="102">
      <c r="A81" s="2201"/>
      <c r="B81" s="2191" t="s">
        <v>5548</v>
      </c>
      <c r="C81" s="2205"/>
      <c r="D81" s="2206"/>
      <c r="E81" s="2207"/>
      <c r="F81" s="2207"/>
    </row>
    <row r="82" spans="1:6" ht="25.5">
      <c r="A82" s="2201"/>
      <c r="B82" s="2208" t="s">
        <v>5549</v>
      </c>
      <c r="C82" s="2205"/>
      <c r="D82" s="2206"/>
      <c r="E82" s="2207"/>
      <c r="F82" s="2207"/>
    </row>
    <row r="83" spans="1:6">
      <c r="A83" s="2201"/>
      <c r="B83" s="2208" t="s">
        <v>5550</v>
      </c>
      <c r="C83" s="2187" t="s">
        <v>272</v>
      </c>
      <c r="D83" s="2188">
        <v>5</v>
      </c>
      <c r="E83" s="2189">
        <v>350</v>
      </c>
      <c r="F83" s="1850">
        <f>D83*E83</f>
        <v>1750</v>
      </c>
    </row>
    <row r="84" spans="1:6" ht="14.25">
      <c r="A84" s="2193"/>
      <c r="B84" s="2194"/>
      <c r="C84" s="2195"/>
      <c r="D84" s="496"/>
      <c r="E84" s="2180"/>
      <c r="F84" s="2171"/>
    </row>
    <row r="85" spans="1:6" ht="119.25" customHeight="1">
      <c r="A85" s="2201" t="s">
        <v>5551</v>
      </c>
      <c r="B85" s="1858" t="s">
        <v>5564</v>
      </c>
      <c r="C85" s="2196" t="s">
        <v>272</v>
      </c>
      <c r="D85" s="2197">
        <v>1</v>
      </c>
      <c r="E85" s="2198">
        <v>200</v>
      </c>
      <c r="F85" s="1850">
        <f>D85*E85</f>
        <v>200</v>
      </c>
    </row>
    <row r="86" spans="1:6">
      <c r="A86" s="2201"/>
      <c r="B86" s="1858"/>
      <c r="C86" s="2196"/>
      <c r="D86" s="2197"/>
      <c r="E86" s="2199"/>
      <c r="F86" s="2209"/>
    </row>
    <row r="87" spans="1:6" ht="140.25">
      <c r="A87" s="2201" t="s">
        <v>5552</v>
      </c>
      <c r="B87" s="1858" t="s">
        <v>5565</v>
      </c>
      <c r="C87" s="1858"/>
      <c r="D87" s="2197"/>
      <c r="E87" s="2199"/>
      <c r="F87" s="2209"/>
    </row>
    <row r="88" spans="1:6" ht="51">
      <c r="A88" s="2210"/>
      <c r="B88" s="1858" t="s">
        <v>5553</v>
      </c>
      <c r="C88" s="1858"/>
      <c r="D88" s="2197"/>
      <c r="E88" s="2199"/>
      <c r="F88" s="2209"/>
    </row>
    <row r="89" spans="1:6" ht="51">
      <c r="A89" s="2210"/>
      <c r="B89" s="1858" t="s">
        <v>5247</v>
      </c>
      <c r="C89" s="1858"/>
      <c r="D89" s="2197"/>
      <c r="E89" s="2199"/>
      <c r="F89" s="2209"/>
    </row>
    <row r="90" spans="1:6" ht="102">
      <c r="A90" s="2210"/>
      <c r="B90" s="1858" t="s">
        <v>5248</v>
      </c>
      <c r="C90" s="1858"/>
      <c r="D90" s="2197"/>
      <c r="E90" s="2199"/>
      <c r="F90" s="2209"/>
    </row>
    <row r="91" spans="1:6">
      <c r="A91" s="2210"/>
      <c r="B91" s="1858" t="s">
        <v>5249</v>
      </c>
      <c r="C91" s="1858" t="s">
        <v>112</v>
      </c>
      <c r="D91" s="2197">
        <v>260</v>
      </c>
      <c r="E91" s="2199">
        <v>80</v>
      </c>
      <c r="F91" s="1850">
        <f>D91*E91</f>
        <v>20800</v>
      </c>
    </row>
    <row r="92" spans="1:6">
      <c r="A92" s="2210"/>
      <c r="B92" s="1858" t="s">
        <v>5250</v>
      </c>
      <c r="C92" s="1858" t="s">
        <v>100</v>
      </c>
      <c r="D92" s="2334">
        <v>120</v>
      </c>
      <c r="E92" s="2199">
        <v>50</v>
      </c>
      <c r="F92" s="1850">
        <f>D92*E92</f>
        <v>6000</v>
      </c>
    </row>
    <row r="93" spans="1:6">
      <c r="A93" s="2210"/>
      <c r="B93" s="1858" t="s">
        <v>5251</v>
      </c>
      <c r="C93" s="1858" t="s">
        <v>269</v>
      </c>
      <c r="D93" s="2334">
        <v>140</v>
      </c>
      <c r="E93" s="2199">
        <v>20</v>
      </c>
      <c r="F93" s="1850">
        <f>D93*E93</f>
        <v>2800</v>
      </c>
    </row>
    <row r="94" spans="1:6" ht="14.25">
      <c r="A94" s="2210"/>
      <c r="B94" s="1858" t="s">
        <v>5252</v>
      </c>
      <c r="C94" s="1858" t="s">
        <v>100</v>
      </c>
      <c r="D94" s="496">
        <v>30</v>
      </c>
      <c r="E94" s="2199">
        <v>20</v>
      </c>
      <c r="F94" s="1850">
        <f>D94*E94</f>
        <v>600</v>
      </c>
    </row>
    <row r="95" spans="1:6">
      <c r="A95" s="1845"/>
      <c r="B95" s="1854"/>
      <c r="C95" s="1847"/>
      <c r="D95" s="1848"/>
      <c r="E95" s="1849"/>
      <c r="F95" s="1850"/>
    </row>
    <row r="96" spans="1:6">
      <c r="A96" s="1845"/>
      <c r="B96" s="1857"/>
      <c r="C96" s="1847"/>
      <c r="D96" s="1848"/>
      <c r="E96" s="1849"/>
      <c r="F96" s="1850"/>
    </row>
    <row r="97" spans="1:6">
      <c r="A97" s="1831"/>
      <c r="B97" s="1831" t="s">
        <v>5245</v>
      </c>
      <c r="C97" s="1831"/>
      <c r="D97" s="1831"/>
      <c r="E97" s="2470"/>
      <c r="F97" s="2088">
        <f>SUM(F14:F96)</f>
        <v>83450</v>
      </c>
    </row>
    <row r="98" spans="1:6">
      <c r="A98" s="1845"/>
      <c r="B98" s="1857"/>
      <c r="C98" s="1847"/>
      <c r="D98" s="1848"/>
      <c r="E98" s="1849"/>
      <c r="F98" s="1850"/>
    </row>
  </sheetData>
  <sheetProtection selectLockedCells="1"/>
  <protectedRanges>
    <protectedRange sqref="F98" name="Range1_1_1_1_2_4"/>
    <protectedRange sqref="F67 F72 F77 F83 F85 F91:F94 F20 F24 F30 F36 F42 F49 F55 F61" name="Range1_1_1_1_2_1_1"/>
    <protectedRange sqref="E97:E98" name="Range1_1_1_1_1_1_2_1"/>
  </protectedRanges>
  <mergeCells count="4">
    <mergeCell ref="A1:A2"/>
    <mergeCell ref="F1:F2"/>
    <mergeCell ref="B4:F4"/>
    <mergeCell ref="B6:F6"/>
  </mergeCells>
  <conditionalFormatting sqref="E8 E10 E95">
    <cfRule type="cellIs" dxfId="4" priority="2" stopIfTrue="1" operator="greaterThan">
      <formula>0</formula>
    </cfRule>
  </conditionalFormatting>
  <conditionalFormatting sqref="E5:F5">
    <cfRule type="cellIs" dxfId="3" priority="1" stopIfTrue="1" operator="greaterThan">
      <formula>0</formula>
    </cfRule>
  </conditionalFormatting>
  <conditionalFormatting sqref="F2:F3">
    <cfRule type="cellIs" dxfId="2" priority="34" stopIfTrue="1" operator="greaterThan">
      <formula>0</formula>
    </cfRule>
  </conditionalFormatting>
  <conditionalFormatting sqref="F7:F96">
    <cfRule type="cellIs" dxfId="1" priority="3" stopIfTrue="1" operator="greaterThan">
      <formula>0</formula>
    </cfRule>
  </conditionalFormatting>
  <conditionalFormatting sqref="F98">
    <cfRule type="cellIs" dxfId="0" priority="27" stopIfTrue="1" operator="greaterThan">
      <formula>0</formula>
    </cfRule>
  </conditionalFormatting>
  <pageMargins left="0.70866141732283472" right="0.39370078740157483" top="0.74803149606299213" bottom="0.39370078740157483" header="0.31496062992125984" footer="0.31496062992125984"/>
  <pageSetup paperSize="9" scale="51" orientation="portrait" r:id="rId1"/>
  <rowBreaks count="3" manualBreakCount="3">
    <brk id="9" max="16383" man="1"/>
    <brk id="21" max="16383" man="1"/>
    <brk id="39"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7"/>
  <sheetViews>
    <sheetView view="pageBreakPreview" zoomScaleNormal="130" zoomScaleSheetLayoutView="100" workbookViewId="0">
      <selection activeCell="C12" sqref="C12"/>
    </sheetView>
  </sheetViews>
  <sheetFormatPr defaultRowHeight="12.75"/>
  <cols>
    <col min="1" max="1" width="4.7109375" bestFit="1" customWidth="1"/>
    <col min="2" max="2" width="65.42578125" customWidth="1"/>
    <col min="4" max="5" width="0" hidden="1" customWidth="1"/>
    <col min="6" max="6" width="13.140625" bestFit="1" customWidth="1"/>
  </cols>
  <sheetData>
    <row r="1" spans="1:6">
      <c r="A1" s="2494" t="s">
        <v>5178</v>
      </c>
      <c r="B1" s="2495"/>
      <c r="C1" s="2495"/>
      <c r="D1" s="2495"/>
      <c r="E1" s="2495"/>
      <c r="F1" s="2495"/>
    </row>
    <row r="2" spans="1:6" ht="13.5" thickBot="1">
      <c r="A2" s="1"/>
      <c r="B2" s="1771"/>
      <c r="C2" s="1772"/>
      <c r="D2" s="1773"/>
      <c r="E2" s="1774"/>
      <c r="F2" s="1775"/>
    </row>
    <row r="3" spans="1:6">
      <c r="A3" s="1776" t="s">
        <v>5253</v>
      </c>
      <c r="B3" s="1777" t="s">
        <v>21</v>
      </c>
      <c r="C3" s="1778"/>
      <c r="D3" s="1779"/>
      <c r="E3" s="1780"/>
      <c r="F3" s="1781"/>
    </row>
    <row r="4" spans="1:6" hidden="1">
      <c r="A4" s="1782"/>
      <c r="B4" s="158"/>
      <c r="C4" s="460"/>
      <c r="D4" s="456"/>
      <c r="E4" s="1783"/>
      <c r="F4" s="1784"/>
    </row>
    <row r="5" spans="1:6">
      <c r="A5" s="1782" t="s">
        <v>6</v>
      </c>
      <c r="B5" s="158" t="str">
        <f>'I. GRAĐEVINSKO OBRTNIČKI'!B1015</f>
        <v>UKUPNO GRAĐEVINSKO-OBRTNIČKI RADOVI :</v>
      </c>
      <c r="C5" s="460"/>
      <c r="D5" s="456"/>
      <c r="E5" s="456"/>
      <c r="F5" s="1785">
        <f>'I. GRAĐEVINSKO OBRTNIČKI'!F1015</f>
        <v>2988865</v>
      </c>
    </row>
    <row r="6" spans="1:6">
      <c r="A6" s="1782" t="s">
        <v>10</v>
      </c>
      <c r="B6" s="158" t="str">
        <f>'II. NAMJEŠTAJ'!B1025</f>
        <v>OPREMA I NAMJEŠTAJ UKUPNO</v>
      </c>
      <c r="C6" s="460"/>
      <c r="D6" s="456"/>
      <c r="E6" s="456"/>
      <c r="F6" s="1785">
        <f>'II. NAMJEŠTAJ'!F1025</f>
        <v>218467</v>
      </c>
    </row>
    <row r="7" spans="1:6">
      <c r="A7" s="1782" t="s">
        <v>13</v>
      </c>
      <c r="B7" s="158" t="str">
        <f>'III. VODOOPSKRBA I ODVODNJA'!B302</f>
        <v>GRAĐEVINSKI RADOVI I UREĐAJI INSTALACIJE VODOVODA I KANALIZACIJE</v>
      </c>
      <c r="C7" s="460"/>
      <c r="D7" s="456"/>
      <c r="E7" s="456"/>
      <c r="F7" s="1785">
        <f>'III. VODOOPSKRBA I ODVODNJA'!F314</f>
        <v>385622</v>
      </c>
    </row>
    <row r="8" spans="1:6">
      <c r="A8" s="1782" t="s">
        <v>14</v>
      </c>
      <c r="B8" s="158" t="str">
        <f>'IV.F. ETP - REKAPITULACIJA'!B4</f>
        <v>ELEKTROTEHNIČKI RADOVI - REKAPITULACIJA</v>
      </c>
      <c r="C8" s="460"/>
      <c r="D8" s="456"/>
      <c r="E8" s="456"/>
      <c r="F8" s="1785">
        <f>'IV.F. ETP - REKAPITULACIJA'!F59</f>
        <v>668905.11499999999</v>
      </c>
    </row>
    <row r="9" spans="1:6">
      <c r="A9" s="1782" t="s">
        <v>15</v>
      </c>
      <c r="B9" s="158" t="str">
        <f>'V. STROJARSKI RADOVI'!B4</f>
        <v>STROJARSKI RADOVI</v>
      </c>
      <c r="C9" s="460"/>
      <c r="D9" s="456"/>
      <c r="E9" s="456"/>
      <c r="F9" s="1786">
        <f>'V. STROJARSKI RADOVI'!F1080</f>
        <v>810830</v>
      </c>
    </row>
    <row r="10" spans="1:6">
      <c r="A10" s="1782" t="s">
        <v>12</v>
      </c>
      <c r="B10" s="158" t="str">
        <f>'VI. VERTIKALNI TRANSPORT'!B32</f>
        <v>UKUPNO RADOVI VERTIKALNOG TRANSPORTA DIZALA D :</v>
      </c>
      <c r="C10" s="460"/>
      <c r="D10" s="456"/>
      <c r="E10" s="456"/>
      <c r="F10" s="1785">
        <f>'VI. VERTIKALNI TRANSPORT'!F32</f>
        <v>27700</v>
      </c>
    </row>
    <row r="11" spans="1:6" ht="15" customHeight="1">
      <c r="A11" s="1782" t="s">
        <v>9</v>
      </c>
      <c r="B11" s="158" t="str">
        <f>'VII. NISKOGRADNJA'!B4</f>
        <v xml:space="preserve">GRAĐEVINSKI RADOVI IZGRADNJE CESTE I INFRASTRUKTURE
</v>
      </c>
      <c r="C11" s="460"/>
      <c r="D11" s="456"/>
      <c r="E11" s="456"/>
      <c r="F11" s="1785">
        <f>'VII. NISKOGRADNJA'!F115</f>
        <v>262844</v>
      </c>
    </row>
    <row r="12" spans="1:6">
      <c r="A12" s="1782" t="s">
        <v>11</v>
      </c>
      <c r="B12" s="158" t="str">
        <f>'VIII. KUHINJA'!B1101</f>
        <v>UKUPNO KUHINJA I POMOĆNI PROSTORI - SPECIFIKACIJA OPREME :</v>
      </c>
      <c r="C12" s="460"/>
      <c r="D12" s="456"/>
      <c r="E12" s="456"/>
      <c r="F12" s="1785">
        <f>'VIII. KUHINJA'!F1101</f>
        <v>204282</v>
      </c>
    </row>
    <row r="13" spans="1:6">
      <c r="A13" s="1782" t="s">
        <v>16</v>
      </c>
      <c r="B13" s="158" t="str">
        <f>'IX. PRAONICA RUBLJA'!B190</f>
        <v>PRAONICA RUBLJA - UKUPNO</v>
      </c>
      <c r="C13" s="460"/>
      <c r="D13" s="456"/>
      <c r="E13" s="456"/>
      <c r="F13" s="1785">
        <f>'IX. PRAONICA RUBLJA'!F190</f>
        <v>30480</v>
      </c>
    </row>
    <row r="14" spans="1:6">
      <c r="A14" s="1859" t="s">
        <v>17</v>
      </c>
      <c r="B14" s="1860" t="str">
        <f>'X. VANJSKE SPRAVE'!B4:F4</f>
        <v>DJEČJA IGRALIŠTA - VANJSKE SPRAVE</v>
      </c>
      <c r="C14" s="460"/>
      <c r="D14" s="1861"/>
      <c r="E14" s="1862"/>
      <c r="F14" s="1863">
        <f>'X. VANJSKE SPRAVE'!F97</f>
        <v>83450</v>
      </c>
    </row>
    <row r="15" spans="1:6" ht="13.5" thickBot="1">
      <c r="A15" s="2491" t="s">
        <v>5253</v>
      </c>
      <c r="B15" s="1787" t="s">
        <v>19</v>
      </c>
      <c r="C15" s="1788"/>
      <c r="D15" s="1789"/>
      <c r="E15" s="1790"/>
      <c r="F15" s="1791">
        <f>SUM(F5:F14)</f>
        <v>5681445.1150000002</v>
      </c>
    </row>
    <row r="16" spans="1:6" ht="13.5" thickBot="1">
      <c r="A16" s="2492"/>
      <c r="B16" s="1787" t="s">
        <v>18</v>
      </c>
      <c r="C16" s="1788"/>
      <c r="D16" s="1789"/>
      <c r="E16" s="1790"/>
      <c r="F16" s="1791">
        <f>F15*0.25</f>
        <v>1420361.2787500001</v>
      </c>
    </row>
    <row r="17" spans="1:6" ht="13.5" thickBot="1">
      <c r="A17" s="2493"/>
      <c r="B17" s="1787" t="s">
        <v>20</v>
      </c>
      <c r="C17" s="1788"/>
      <c r="D17" s="1789"/>
      <c r="E17" s="1790"/>
      <c r="F17" s="1791">
        <f>F15+F16</f>
        <v>7101806.3937500007</v>
      </c>
    </row>
  </sheetData>
  <sheetProtection selectLockedCells="1"/>
  <mergeCells count="2">
    <mergeCell ref="A15:A17"/>
    <mergeCell ref="A1:F1"/>
  </mergeCells>
  <pageMargins left="0.70866141732283472" right="0.39370078740157483" top="0.74803149606299213" bottom="0.39370078740157483"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vt:i4>
      </vt:variant>
    </vt:vector>
  </HeadingPairs>
  <TitlesOfParts>
    <vt:vector size="29" baseType="lpstr">
      <vt:lpstr>I. GRAĐEVINSKO OBRTNIČKI</vt:lpstr>
      <vt:lpstr>II. NAMJEŠTAJ</vt:lpstr>
      <vt:lpstr>III. VODOOPSKRBA I ODVODNJA</vt:lpstr>
      <vt:lpstr>IV.A. ETP - VANSKA INSTALACIJA</vt:lpstr>
      <vt:lpstr>IV.B. ETP - UNUTARNJA INSTALACI</vt:lpstr>
      <vt:lpstr>IV.C. ETP - OSTALI RADOVI</vt:lpstr>
      <vt:lpstr>IV.D. ETP - VATRODOJAVA</vt:lpstr>
      <vt:lpstr>IV.E. ETP - SUNCANA ELEKTRANA</vt:lpstr>
      <vt:lpstr>IV.F. ETP - REKAPITULACIJA</vt:lpstr>
      <vt:lpstr>V. STROJARSKI RADOVI</vt:lpstr>
      <vt:lpstr>VI. VERTIKALNI TRANSPORT</vt:lpstr>
      <vt:lpstr>VII. NISKOGRADNJA</vt:lpstr>
      <vt:lpstr>VIII. KUHINJA</vt:lpstr>
      <vt:lpstr>IX. PRAONICA RUBLJA</vt:lpstr>
      <vt:lpstr>X. VANJSKE SPRAVE</vt:lpstr>
      <vt:lpstr>Xi. REKAPITULACIJA</vt:lpstr>
      <vt:lpstr>'I. GRAĐEVINSKO OBRTNIČKI'!Print_Area</vt:lpstr>
      <vt:lpstr>'II. NAMJEŠTAJ'!Print_Area</vt:lpstr>
      <vt:lpstr>'III. VODOOPSKRBA I ODVODNJA'!Print_Area</vt:lpstr>
      <vt:lpstr>'IV.A. ETP - VANSKA INSTALACIJA'!Print_Area</vt:lpstr>
      <vt:lpstr>'IV.B. ETP - UNUTARNJA INSTALACI'!Print_Area</vt:lpstr>
      <vt:lpstr>'IV.D. ETP - VATRODOJAVA'!Print_Area</vt:lpstr>
      <vt:lpstr>'IV.E. ETP - SUNCANA ELEKTRANA'!Print_Area</vt:lpstr>
      <vt:lpstr>'IV.F. ETP - REKAPITULACIJA'!Print_Area</vt:lpstr>
      <vt:lpstr>'V. STROJARSKI RADOVI'!Print_Area</vt:lpstr>
      <vt:lpstr>'VII. NISKOGRADNJA'!Print_Area</vt:lpstr>
      <vt:lpstr>'X. VANJSKE SPRAVE'!Print_Area</vt:lpstr>
      <vt:lpstr>'I. GRAĐEVINSKO OBRTNIČKI'!Print_Titles</vt:lpstr>
      <vt:lpstr>'II. NAMJEŠTAJ'!Print_Titles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UP07</dc:creator>
  <cp:lastModifiedBy>Bernard Drinovac</cp:lastModifiedBy>
  <cp:lastPrinted>2025-01-28T10:36:05Z</cp:lastPrinted>
  <dcterms:created xsi:type="dcterms:W3CDTF">2021-06-23T09:03:50Z</dcterms:created>
  <dcterms:modified xsi:type="dcterms:W3CDTF">2025-11-04T14:46:30Z</dcterms:modified>
</cp:coreProperties>
</file>